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drawings/drawing2.xml" ContentType="application/vnd.openxmlformats-officedocument.drawing+xml"/>
  <Override PartName="/xl/embeddings/oleObject2.bin" ContentType="application/vnd.openxmlformats-officedocument.oleObject"/>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drawings/drawing3.xml" ContentType="application/vnd.openxmlformats-officedocument.drawing+xml"/>
  <Override PartName="/xl/embeddings/oleObject3.bin" ContentType="application/vnd.openxmlformats-officedocument.oleObject"/>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drawings/drawing4.xml" ContentType="application/vnd.openxmlformats-officedocument.drawing+xml"/>
  <Override PartName="/xl/embeddings/oleObject4.bin" ContentType="application/vnd.openxmlformats-officedocument.oleObject"/>
  <Override PartName="/xl/drawings/drawing5.xml" ContentType="application/vnd.openxmlformats-officedocument.drawing+xml"/>
  <Override PartName="/xl/ctrlProps/ctrlProp21.xml" ContentType="application/vnd.ms-excel.controlproperties+xml"/>
  <Override PartName="/xl/ctrlProps/ctrlProp2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showInkAnnotation="0" codeName="EstaPasta_de_trabalho"/>
  <mc:AlternateContent xmlns:mc="http://schemas.openxmlformats.org/markup-compatibility/2006">
    <mc:Choice Requires="x15">
      <x15ac:absPath xmlns:x15ac="http://schemas.microsoft.com/office/spreadsheetml/2010/11/ac" url="Z:\2025\CEMEI Santa Mariana\JULGAMENTO SESSÃO\"/>
    </mc:Choice>
  </mc:AlternateContent>
  <bookViews>
    <workbookView xWindow="0" yWindow="0" windowWidth="16815" windowHeight="7755" firstSheet="1" activeTab="2"/>
  </bookViews>
  <sheets>
    <sheet name="Analitico" sheetId="12" state="veryHidden" r:id="rId1"/>
    <sheet name="Banco" sheetId="6" r:id="rId2"/>
    <sheet name="Composições" sheetId="9" r:id="rId3"/>
    <sheet name="Cotações" sheetId="10" r:id="rId4"/>
    <sheet name="Relatórios" sheetId="8" r:id="rId5"/>
    <sheet name="Busca" sheetId="7" r:id="rId6"/>
  </sheets>
  <definedNames>
    <definedName name="_xlnm._FilterDatabase" localSheetId="2" hidden="1">Composições!$M$10:$M$1820</definedName>
    <definedName name="_xlnm._FilterDatabase" localSheetId="3" hidden="1">Cotações!$L$18:$L$119</definedName>
    <definedName name="_xlnm.Print_Area" localSheetId="2">Composições!$B$1:$J$1820</definedName>
    <definedName name="_xlnm.Print_Area" localSheetId="3">Cotações!$B$1:$I$119</definedName>
    <definedName name="BUSCAR" hidden="1">Busca!$D$4</definedName>
    <definedName name="Comp.export" hidden="1">Composições!$K$10</definedName>
    <definedName name="Comp.LP.Banco" localSheetId="2" hidden="1">Composições!$B$5:$H$5</definedName>
    <definedName name="Comp.LP.Comp" localSheetId="2" hidden="1">Composições!$7:$9</definedName>
    <definedName name="Comp.LP.Ins" localSheetId="2" hidden="1">Composições!$8:$8</definedName>
    <definedName name="CONCATENAR" localSheetId="2" hidden="1">CONCATENATE(Composições!$B1," ",Composições!$C1)</definedName>
    <definedName name="CONCATENAR" localSheetId="3" hidden="1">CONCATENATE(Cotações!$B1," ",Cotações!$C1)</definedName>
    <definedName name="CONCATENAR" hidden="1">CONCATENATE(Banco!$B1," ",Banco!$C1)</definedName>
    <definedName name="CONTEM" hidden="1">Busca!$D$2</definedName>
    <definedName name="Cot.LP.Banco" hidden="1">Cotações!$6:$6</definedName>
    <definedName name="Cot.LP.Cot" hidden="1">Cotações!$12:$17</definedName>
    <definedName name="Cot.LP.Cotacao" hidden="1">Cotações!$15:$15</definedName>
    <definedName name="Cot.LP.Empresa" hidden="1">Cotações!$10:$10</definedName>
    <definedName name="Cot.LP.Indice" hidden="1">Cotações!$8:$8</definedName>
    <definedName name="DATABASE" hidden="1">Banco!$B$3</definedName>
    <definedName name="DATAEMISSAO" hidden="1">Banco!$D$4</definedName>
    <definedName name="DATART" hidden="1">Banco!$B$4</definedName>
    <definedName name="EMPRESAS" hidden="1">OFFSET(Cotações!$B$23,1,0):OFFSET(Cotações!$H$45,-1,0)</definedName>
    <definedName name="FiltroComp" hidden="1">Composições!$M$10:$M$1820</definedName>
    <definedName name="FiltroCot" hidden="1">Cotações!$L$18:$L$119</definedName>
    <definedName name="INDICES" hidden="1">OFFSET(Cotações!$B$20,1,0):OFFSET(Cotações!$I$22,-1,0)</definedName>
    <definedName name="LINKBANCO" localSheetId="2" hidden="1">HYPERLINK("#SINAPI!B" &amp; MATCH(Relatórios!$A1&amp;" - "&amp;Relatórios!$F1,Composições!$K:$K,0),"LINK")</definedName>
    <definedName name="LINKBANCO" localSheetId="3" hidden="1">HYPERLINK("#SINAPI!B" &amp; MATCH(Relatórios!$A1&amp;" - "&amp;Relatórios!$F1,Cotações!#REF!,0),"LINK")</definedName>
    <definedName name="LOCALIDADE" hidden="1">Banco!$D$3</definedName>
    <definedName name="NAOCONTEM" hidden="1">Busca!$D$3</definedName>
    <definedName name="NCOMPOSICOES" hidden="1">279</definedName>
    <definedName name="NCOTACOES" hidden="1">9</definedName>
    <definedName name="NEMPRESAS" hidden="1">21</definedName>
    <definedName name="NINDICES" hidden="1">1</definedName>
    <definedName name="NRELATORIOS" hidden="1">COUNTA(Relatórios!$A:$A)-2</definedName>
    <definedName name="NumerEmpresa" hidden="1">30</definedName>
    <definedName name="NumerIndice" hidden="1">13</definedName>
    <definedName name="Objeto" hidden="1">"Referência"</definedName>
    <definedName name="RelatoriosFontes" hidden="1">OFFSET(Relatórios!$A$5,1,0,NRELATORIOS)</definedName>
    <definedName name="SENHAGT" hidden="1">"PM2CAIXA"</definedName>
    <definedName name="_xlnm.Print_Titles" localSheetId="1">Banco!$5:$5</definedName>
    <definedName name="_xlnm.Print_Titles" localSheetId="5">Busca!$5:$5</definedName>
    <definedName name="_xlnm.Print_Titles" localSheetId="2">Composições!$10:$10</definedName>
    <definedName name="_xlnm.Print_Titles" localSheetId="4">Relatórios!$5:$5</definedName>
    <definedName name="Versao" hidden="1">#REF!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4846" i="6" l="1"/>
  <c r="A14845" i="6"/>
  <c r="L44" i="10" l="1"/>
  <c r="L43" i="10"/>
  <c r="L42" i="10"/>
  <c r="D115" i="10" l="1"/>
  <c r="D114" i="10"/>
  <c r="D113" i="10"/>
  <c r="K111" i="10"/>
  <c r="F111" i="10"/>
  <c r="L112" i="10" s="1"/>
  <c r="A111" i="10"/>
  <c r="F110" i="10"/>
  <c r="D107" i="10"/>
  <c r="D106" i="10"/>
  <c r="D105" i="10"/>
  <c r="K103" i="10"/>
  <c r="F103" i="10"/>
  <c r="L104" i="10" s="1"/>
  <c r="A103" i="10"/>
  <c r="F102" i="10"/>
  <c r="L116" i="10" l="1"/>
  <c r="L110" i="10"/>
  <c r="L117" i="10"/>
  <c r="L103" i="10"/>
  <c r="L108" i="10"/>
  <c r="L111" i="10"/>
  <c r="L109" i="10"/>
  <c r="L102" i="10"/>
  <c r="A14844" i="6" l="1"/>
  <c r="H1775" i="9" l="1"/>
  <c r="A14828" i="6"/>
  <c r="A14829" i="6"/>
  <c r="A14830" i="6"/>
  <c r="A14831" i="6"/>
  <c r="A14832" i="6"/>
  <c r="A14833" i="6"/>
  <c r="A14834" i="6"/>
  <c r="A14835" i="6"/>
  <c r="A14836" i="6"/>
  <c r="A14837" i="6"/>
  <c r="A14838" i="6"/>
  <c r="A14839" i="6"/>
  <c r="A14840" i="6"/>
  <c r="A14841" i="6"/>
  <c r="A14842" i="6"/>
  <c r="A14843" i="6"/>
  <c r="A14812" i="6"/>
  <c r="A14813" i="6"/>
  <c r="A14814" i="6"/>
  <c r="A14815" i="6"/>
  <c r="A14816" i="6"/>
  <c r="A14817" i="6"/>
  <c r="A14818" i="6"/>
  <c r="A14819" i="6"/>
  <c r="A14820" i="6"/>
  <c r="A14821" i="6"/>
  <c r="A14822" i="6"/>
  <c r="A14823" i="6"/>
  <c r="A14824" i="6"/>
  <c r="A14825" i="6"/>
  <c r="A14826" i="6"/>
  <c r="A14827" i="6"/>
  <c r="A14810" i="6"/>
  <c r="A14811" i="6"/>
  <c r="A1815" i="9" l="1"/>
  <c r="A1810" i="9"/>
  <c r="A1805" i="9"/>
  <c r="A1799" i="9"/>
  <c r="A14804" i="6"/>
  <c r="A14805" i="6"/>
  <c r="A14806" i="6"/>
  <c r="A14807" i="6"/>
  <c r="A14808" i="6"/>
  <c r="A14809" i="6"/>
  <c r="A14800" i="6"/>
  <c r="A14801" i="6"/>
  <c r="A14802" i="6"/>
  <c r="A14803" i="6"/>
  <c r="A14799" i="6" l="1"/>
  <c r="A14777" i="6"/>
  <c r="A14778" i="6"/>
  <c r="A14779" i="6"/>
  <c r="A14780" i="6"/>
  <c r="A14781" i="6"/>
  <c r="A14782" i="6"/>
  <c r="A14783" i="6"/>
  <c r="A14784" i="6"/>
  <c r="A14785" i="6"/>
  <c r="A14786" i="6"/>
  <c r="A14787" i="6"/>
  <c r="A14788" i="6"/>
  <c r="A14789" i="6"/>
  <c r="A14790" i="6"/>
  <c r="A14791" i="6"/>
  <c r="A14792" i="6"/>
  <c r="A14793" i="6"/>
  <c r="A14794" i="6"/>
  <c r="A14795" i="6"/>
  <c r="A14796" i="6"/>
  <c r="A14797" i="6"/>
  <c r="A14798" i="6"/>
  <c r="A9942" i="6"/>
  <c r="A9943" i="6"/>
  <c r="A9944" i="6"/>
  <c r="A9945" i="6"/>
  <c r="A9946" i="6"/>
  <c r="A9947" i="6"/>
  <c r="A9948" i="6"/>
  <c r="A9949" i="6"/>
  <c r="A9950" i="6"/>
  <c r="A9951" i="6"/>
  <c r="A9952" i="6"/>
  <c r="A9953" i="6"/>
  <c r="A9954" i="6"/>
  <c r="A9955" i="6"/>
  <c r="A9956" i="6"/>
  <c r="A9957" i="6"/>
  <c r="A9958" i="6"/>
  <c r="A9959" i="6"/>
  <c r="A9960" i="6"/>
  <c r="A9961" i="6"/>
  <c r="A9962" i="6"/>
  <c r="A9963" i="6"/>
  <c r="A9964" i="6"/>
  <c r="A9965" i="6"/>
  <c r="A9966" i="6"/>
  <c r="A9967" i="6"/>
  <c r="A9968" i="6"/>
  <c r="A9969" i="6"/>
  <c r="A9970" i="6"/>
  <c r="A9971" i="6"/>
  <c r="A9972" i="6"/>
  <c r="A9973" i="6"/>
  <c r="A9974" i="6"/>
  <c r="A9975" i="6"/>
  <c r="A9976" i="6"/>
  <c r="A9977" i="6"/>
  <c r="A9978" i="6"/>
  <c r="A9979" i="6"/>
  <c r="A9980" i="6"/>
  <c r="A9981" i="6"/>
  <c r="A9982" i="6"/>
  <c r="A9983" i="6"/>
  <c r="A9984" i="6"/>
  <c r="A9985" i="6"/>
  <c r="A9986" i="6"/>
  <c r="A9987" i="6"/>
  <c r="A9988" i="6"/>
  <c r="A9989" i="6"/>
  <c r="A9990" i="6"/>
  <c r="A9991" i="6"/>
  <c r="A9992" i="6"/>
  <c r="A9993" i="6"/>
  <c r="A9994" i="6"/>
  <c r="A9995" i="6"/>
  <c r="A9996" i="6"/>
  <c r="A9997" i="6"/>
  <c r="A9998" i="6"/>
  <c r="A9999" i="6"/>
  <c r="A10000" i="6"/>
  <c r="A10001" i="6"/>
  <c r="A10002" i="6"/>
  <c r="A10003" i="6"/>
  <c r="A10004" i="6"/>
  <c r="A10005" i="6"/>
  <c r="A10006" i="6"/>
  <c r="A10007" i="6"/>
  <c r="A10008" i="6"/>
  <c r="A10009" i="6"/>
  <c r="A10010" i="6"/>
  <c r="A10011" i="6"/>
  <c r="A10012" i="6"/>
  <c r="A10013" i="6"/>
  <c r="A10014" i="6"/>
  <c r="A10015" i="6"/>
  <c r="A10016" i="6"/>
  <c r="A10017" i="6"/>
  <c r="A10018" i="6"/>
  <c r="A10019" i="6"/>
  <c r="A10020" i="6"/>
  <c r="A10021" i="6"/>
  <c r="A10022" i="6"/>
  <c r="A10023" i="6"/>
  <c r="A10024" i="6"/>
  <c r="A10025" i="6"/>
  <c r="A10026" i="6"/>
  <c r="A10027" i="6"/>
  <c r="A10028" i="6"/>
  <c r="A10029" i="6"/>
  <c r="A10030" i="6"/>
  <c r="A10031" i="6"/>
  <c r="A10032" i="6"/>
  <c r="A10033" i="6"/>
  <c r="A10034" i="6"/>
  <c r="A10035" i="6"/>
  <c r="A10036" i="6"/>
  <c r="A10037" i="6"/>
  <c r="A10038" i="6"/>
  <c r="A10039" i="6"/>
  <c r="A10040" i="6"/>
  <c r="A10041" i="6"/>
  <c r="A10042" i="6"/>
  <c r="A10043" i="6"/>
  <c r="A10044" i="6"/>
  <c r="A10045" i="6"/>
  <c r="A10046" i="6"/>
  <c r="A10047" i="6"/>
  <c r="A10048" i="6"/>
  <c r="A10049" i="6"/>
  <c r="A10050" i="6"/>
  <c r="A10051" i="6"/>
  <c r="A10052" i="6"/>
  <c r="A10053" i="6"/>
  <c r="A10054" i="6"/>
  <c r="A10055" i="6"/>
  <c r="A10056" i="6"/>
  <c r="A10057" i="6"/>
  <c r="A10058" i="6"/>
  <c r="A10059" i="6"/>
  <c r="A10060" i="6"/>
  <c r="A10061" i="6"/>
  <c r="A10062" i="6"/>
  <c r="A10063" i="6"/>
  <c r="A10064" i="6"/>
  <c r="A10065" i="6"/>
  <c r="A10066" i="6"/>
  <c r="A10067" i="6"/>
  <c r="A10068" i="6"/>
  <c r="A10069" i="6"/>
  <c r="A10070" i="6"/>
  <c r="A10071" i="6"/>
  <c r="A10072" i="6"/>
  <c r="A10073" i="6"/>
  <c r="A10074" i="6"/>
  <c r="A10075" i="6"/>
  <c r="A10076" i="6"/>
  <c r="A10077" i="6"/>
  <c r="A10078" i="6"/>
  <c r="A10079" i="6"/>
  <c r="A10080" i="6"/>
  <c r="A10081" i="6"/>
  <c r="A10082" i="6"/>
  <c r="A10083" i="6"/>
  <c r="A10084" i="6"/>
  <c r="A10085" i="6"/>
  <c r="A10086" i="6"/>
  <c r="A10087" i="6"/>
  <c r="A10088" i="6"/>
  <c r="A10089" i="6"/>
  <c r="A10090" i="6"/>
  <c r="A10091" i="6"/>
  <c r="A10092" i="6"/>
  <c r="A10093" i="6"/>
  <c r="A10094" i="6"/>
  <c r="A10095" i="6"/>
  <c r="A10096" i="6"/>
  <c r="A10097" i="6"/>
  <c r="A10098" i="6"/>
  <c r="A10099" i="6"/>
  <c r="A10100" i="6"/>
  <c r="A10101" i="6"/>
  <c r="A10102" i="6"/>
  <c r="A10103" i="6"/>
  <c r="A10104" i="6"/>
  <c r="A10105" i="6"/>
  <c r="A10106" i="6"/>
  <c r="A10107" i="6"/>
  <c r="A10108" i="6"/>
  <c r="A10109" i="6"/>
  <c r="A10110" i="6"/>
  <c r="A10111" i="6"/>
  <c r="A10112" i="6"/>
  <c r="A10113" i="6"/>
  <c r="A10114" i="6"/>
  <c r="A10115" i="6"/>
  <c r="A10116" i="6"/>
  <c r="A10117" i="6"/>
  <c r="A10118" i="6"/>
  <c r="A10119" i="6"/>
  <c r="A10120" i="6"/>
  <c r="A10121" i="6"/>
  <c r="A10122" i="6"/>
  <c r="A10123" i="6"/>
  <c r="A10124" i="6"/>
  <c r="A10125" i="6"/>
  <c r="A10126" i="6"/>
  <c r="A10127" i="6"/>
  <c r="A10128" i="6"/>
  <c r="A10129" i="6"/>
  <c r="A10130" i="6"/>
  <c r="A10131" i="6"/>
  <c r="A10132" i="6"/>
  <c r="A10133" i="6"/>
  <c r="A10134" i="6"/>
  <c r="A10135" i="6"/>
  <c r="A10136" i="6"/>
  <c r="A10137" i="6"/>
  <c r="A10138" i="6"/>
  <c r="A10139" i="6"/>
  <c r="A10140" i="6"/>
  <c r="A10141" i="6"/>
  <c r="A10142" i="6"/>
  <c r="A10143" i="6"/>
  <c r="A10144" i="6"/>
  <c r="A10145" i="6"/>
  <c r="A10146" i="6"/>
  <c r="A10147" i="6"/>
  <c r="A10148" i="6"/>
  <c r="A10149" i="6"/>
  <c r="A10150" i="6"/>
  <c r="A10151" i="6"/>
  <c r="A10152" i="6"/>
  <c r="A10153" i="6"/>
  <c r="A10154" i="6"/>
  <c r="A10155" i="6"/>
  <c r="A10156" i="6"/>
  <c r="A10157" i="6"/>
  <c r="A10158" i="6"/>
  <c r="A10159" i="6"/>
  <c r="A10160" i="6"/>
  <c r="A10161" i="6"/>
  <c r="A10162" i="6"/>
  <c r="A10163" i="6"/>
  <c r="A10164" i="6"/>
  <c r="A10165" i="6"/>
  <c r="A10166" i="6"/>
  <c r="A10167" i="6"/>
  <c r="A10168" i="6"/>
  <c r="A10169" i="6"/>
  <c r="A10170" i="6"/>
  <c r="A10171" i="6"/>
  <c r="A10172" i="6"/>
  <c r="A10173" i="6"/>
  <c r="A10174" i="6"/>
  <c r="A10175" i="6"/>
  <c r="A10176" i="6"/>
  <c r="A10177" i="6"/>
  <c r="A10178" i="6"/>
  <c r="A10179" i="6"/>
  <c r="A10180" i="6"/>
  <c r="A10181" i="6"/>
  <c r="A10182" i="6"/>
  <c r="A10183" i="6"/>
  <c r="A10184" i="6"/>
  <c r="A10185" i="6"/>
  <c r="A10186" i="6"/>
  <c r="A10187" i="6"/>
  <c r="A10188" i="6"/>
  <c r="A10189" i="6"/>
  <c r="A10190" i="6"/>
  <c r="A10191" i="6"/>
  <c r="A10192" i="6"/>
  <c r="A10193" i="6"/>
  <c r="A10194" i="6"/>
  <c r="A10195" i="6"/>
  <c r="A10196" i="6"/>
  <c r="A10197" i="6"/>
  <c r="A10198" i="6"/>
  <c r="A10199" i="6"/>
  <c r="A10200" i="6"/>
  <c r="A10201" i="6"/>
  <c r="A10202" i="6"/>
  <c r="A10203" i="6"/>
  <c r="A10204" i="6"/>
  <c r="A10205" i="6"/>
  <c r="A10206" i="6"/>
  <c r="A10207" i="6"/>
  <c r="A10208" i="6"/>
  <c r="A10209" i="6"/>
  <c r="A10210" i="6"/>
  <c r="A10211" i="6"/>
  <c r="A10212" i="6"/>
  <c r="A10213" i="6"/>
  <c r="A10214" i="6"/>
  <c r="A10215" i="6"/>
  <c r="A10216" i="6"/>
  <c r="A10217" i="6"/>
  <c r="A10218" i="6"/>
  <c r="A10219" i="6"/>
  <c r="A10220" i="6"/>
  <c r="A10221" i="6"/>
  <c r="A10222" i="6"/>
  <c r="A10223" i="6"/>
  <c r="A10224" i="6"/>
  <c r="A10225" i="6"/>
  <c r="A10226" i="6"/>
  <c r="A10227" i="6"/>
  <c r="A10228" i="6"/>
  <c r="A10229" i="6"/>
  <c r="A10230" i="6"/>
  <c r="A10231" i="6"/>
  <c r="A10232" i="6"/>
  <c r="A10233" i="6"/>
  <c r="A10234" i="6"/>
  <c r="A10235" i="6"/>
  <c r="A10236" i="6"/>
  <c r="A10237" i="6"/>
  <c r="A10238" i="6"/>
  <c r="A10239" i="6"/>
  <c r="A10240" i="6"/>
  <c r="A10241" i="6"/>
  <c r="A10242" i="6"/>
  <c r="A10243" i="6"/>
  <c r="A10244" i="6"/>
  <c r="A10245" i="6"/>
  <c r="A10246" i="6"/>
  <c r="A10247" i="6"/>
  <c r="A10248" i="6"/>
  <c r="A10249" i="6"/>
  <c r="A10250" i="6"/>
  <c r="A10251" i="6"/>
  <c r="A10252" i="6"/>
  <c r="A10253" i="6"/>
  <c r="A10254" i="6"/>
  <c r="A10255" i="6"/>
  <c r="A10256" i="6"/>
  <c r="A10257" i="6"/>
  <c r="A10258" i="6"/>
  <c r="A10259" i="6"/>
  <c r="A10260" i="6"/>
  <c r="A10261" i="6"/>
  <c r="A10262" i="6"/>
  <c r="A10263" i="6"/>
  <c r="A10264" i="6"/>
  <c r="A10265" i="6"/>
  <c r="A10266" i="6"/>
  <c r="A10267" i="6"/>
  <c r="A10268" i="6"/>
  <c r="A10269" i="6"/>
  <c r="A10270" i="6"/>
  <c r="A10271" i="6"/>
  <c r="A10272" i="6"/>
  <c r="A10273" i="6"/>
  <c r="A10274" i="6"/>
  <c r="A10275" i="6"/>
  <c r="A10276" i="6"/>
  <c r="A10277" i="6"/>
  <c r="A10278" i="6"/>
  <c r="A10279" i="6"/>
  <c r="A10280" i="6"/>
  <c r="A10281" i="6"/>
  <c r="A10282" i="6"/>
  <c r="A10283" i="6"/>
  <c r="A10284" i="6"/>
  <c r="A10285" i="6"/>
  <c r="A10286" i="6"/>
  <c r="A10287" i="6"/>
  <c r="A10288" i="6"/>
  <c r="A10289" i="6"/>
  <c r="A10290" i="6"/>
  <c r="A10291" i="6"/>
  <c r="A10292" i="6"/>
  <c r="A10293" i="6"/>
  <c r="A10294" i="6"/>
  <c r="A10295" i="6"/>
  <c r="A10296" i="6"/>
  <c r="A10297" i="6"/>
  <c r="A10298" i="6"/>
  <c r="A10299" i="6"/>
  <c r="A10300" i="6"/>
  <c r="A10301" i="6"/>
  <c r="A10302" i="6"/>
  <c r="A10303" i="6"/>
  <c r="A10304" i="6"/>
  <c r="A10305" i="6"/>
  <c r="A10306" i="6"/>
  <c r="A10307" i="6"/>
  <c r="A10308" i="6"/>
  <c r="A10309" i="6"/>
  <c r="A10310" i="6"/>
  <c r="A10311" i="6"/>
  <c r="A10312" i="6"/>
  <c r="A10313" i="6"/>
  <c r="A10314" i="6"/>
  <c r="A10315" i="6"/>
  <c r="A10316" i="6"/>
  <c r="A10317" i="6"/>
  <c r="A10318" i="6"/>
  <c r="A10319" i="6"/>
  <c r="A10320" i="6"/>
  <c r="A10321" i="6"/>
  <c r="A10322" i="6"/>
  <c r="A10323" i="6"/>
  <c r="A10324" i="6"/>
  <c r="A10325" i="6"/>
  <c r="A10326" i="6"/>
  <c r="A10327" i="6"/>
  <c r="A10328" i="6"/>
  <c r="A10329" i="6"/>
  <c r="A10330" i="6"/>
  <c r="A10331" i="6"/>
  <c r="A10332" i="6"/>
  <c r="A10333" i="6"/>
  <c r="A10334" i="6"/>
  <c r="A10335" i="6"/>
  <c r="A10336" i="6"/>
  <c r="A10337" i="6"/>
  <c r="A10338" i="6"/>
  <c r="A10339" i="6"/>
  <c r="A10340" i="6"/>
  <c r="A10341" i="6"/>
  <c r="A10342" i="6"/>
  <c r="A10343" i="6"/>
  <c r="A10344" i="6"/>
  <c r="A10345" i="6"/>
  <c r="A10346" i="6"/>
  <c r="A10347" i="6"/>
  <c r="A10348" i="6"/>
  <c r="A10349" i="6"/>
  <c r="A10350" i="6"/>
  <c r="A10351" i="6"/>
  <c r="A10352" i="6"/>
  <c r="A10353" i="6"/>
  <c r="A10354" i="6"/>
  <c r="A10355" i="6"/>
  <c r="A10356" i="6"/>
  <c r="A10357" i="6"/>
  <c r="A10358" i="6"/>
  <c r="A10359" i="6"/>
  <c r="A10360" i="6"/>
  <c r="A10361" i="6"/>
  <c r="A10362" i="6"/>
  <c r="A10363" i="6"/>
  <c r="A10364" i="6"/>
  <c r="A10365" i="6"/>
  <c r="A10366" i="6"/>
  <c r="A10367" i="6"/>
  <c r="A10368" i="6"/>
  <c r="A10369" i="6"/>
  <c r="A10370" i="6"/>
  <c r="A10371" i="6"/>
  <c r="A10372" i="6"/>
  <c r="A10373" i="6"/>
  <c r="A10374" i="6"/>
  <c r="A10375" i="6"/>
  <c r="A10376" i="6"/>
  <c r="A10377" i="6"/>
  <c r="A10378" i="6"/>
  <c r="A10379" i="6"/>
  <c r="A10380" i="6"/>
  <c r="A10381" i="6"/>
  <c r="A10382" i="6"/>
  <c r="A10383" i="6"/>
  <c r="A10384" i="6"/>
  <c r="A10385" i="6"/>
  <c r="A10386" i="6"/>
  <c r="A10387" i="6"/>
  <c r="A10388" i="6"/>
  <c r="A10389" i="6"/>
  <c r="A10390" i="6"/>
  <c r="A10391" i="6"/>
  <c r="A10392" i="6"/>
  <c r="A10393" i="6"/>
  <c r="A10394" i="6"/>
  <c r="A10395" i="6"/>
  <c r="A10396" i="6"/>
  <c r="A10397" i="6"/>
  <c r="A10398" i="6"/>
  <c r="A10399" i="6"/>
  <c r="A10400" i="6"/>
  <c r="A10401" i="6"/>
  <c r="A10402" i="6"/>
  <c r="A10403" i="6"/>
  <c r="A10404" i="6"/>
  <c r="A10405" i="6"/>
  <c r="A10406" i="6"/>
  <c r="A10407" i="6"/>
  <c r="A10408" i="6"/>
  <c r="A10409" i="6"/>
  <c r="A10410" i="6"/>
  <c r="A10411" i="6"/>
  <c r="A10412" i="6"/>
  <c r="A10413" i="6"/>
  <c r="A10414" i="6"/>
  <c r="A10415" i="6"/>
  <c r="A10416" i="6"/>
  <c r="A10417" i="6"/>
  <c r="A10418" i="6"/>
  <c r="A10419" i="6"/>
  <c r="A10420" i="6"/>
  <c r="A10421" i="6"/>
  <c r="A10422" i="6"/>
  <c r="A10423" i="6"/>
  <c r="A10424" i="6"/>
  <c r="A10425" i="6"/>
  <c r="A10426" i="6"/>
  <c r="A10427" i="6"/>
  <c r="A10428" i="6"/>
  <c r="A10429" i="6"/>
  <c r="A10430" i="6"/>
  <c r="A10431" i="6"/>
  <c r="A10432" i="6"/>
  <c r="A10433" i="6"/>
  <c r="A10434" i="6"/>
  <c r="A10435" i="6"/>
  <c r="A10436" i="6"/>
  <c r="A10437" i="6"/>
  <c r="A10438" i="6"/>
  <c r="A10439" i="6"/>
  <c r="A10440" i="6"/>
  <c r="A10441" i="6"/>
  <c r="A10442" i="6"/>
  <c r="A10443" i="6"/>
  <c r="A10444" i="6"/>
  <c r="A10445" i="6"/>
  <c r="A10446" i="6"/>
  <c r="A10447" i="6"/>
  <c r="A10448" i="6"/>
  <c r="A10449" i="6"/>
  <c r="A10450" i="6"/>
  <c r="A10451" i="6"/>
  <c r="A10452" i="6"/>
  <c r="A10453" i="6"/>
  <c r="A10454" i="6"/>
  <c r="A10455" i="6"/>
  <c r="A10456" i="6"/>
  <c r="A10457" i="6"/>
  <c r="A10458" i="6"/>
  <c r="A10459" i="6"/>
  <c r="A10460" i="6"/>
  <c r="A10461" i="6"/>
  <c r="A10462" i="6"/>
  <c r="A10463" i="6"/>
  <c r="A10464" i="6"/>
  <c r="A10465" i="6"/>
  <c r="A10466" i="6"/>
  <c r="A10467" i="6"/>
  <c r="A10468" i="6"/>
  <c r="A10469" i="6"/>
  <c r="A10470" i="6"/>
  <c r="A10471" i="6"/>
  <c r="A10472" i="6"/>
  <c r="A10473" i="6"/>
  <c r="A10474" i="6"/>
  <c r="A10475" i="6"/>
  <c r="A10476" i="6"/>
  <c r="A10477" i="6"/>
  <c r="A10478" i="6"/>
  <c r="A10479" i="6"/>
  <c r="A10480" i="6"/>
  <c r="A10481" i="6"/>
  <c r="A10482" i="6"/>
  <c r="A10483" i="6"/>
  <c r="A10484" i="6"/>
  <c r="A10485" i="6"/>
  <c r="A10486" i="6"/>
  <c r="A10487" i="6"/>
  <c r="A10488" i="6"/>
  <c r="A10489" i="6"/>
  <c r="A10490" i="6"/>
  <c r="A10491" i="6"/>
  <c r="A10492" i="6"/>
  <c r="A10493" i="6"/>
  <c r="A10494" i="6"/>
  <c r="A10495" i="6"/>
  <c r="A10496" i="6"/>
  <c r="A10497" i="6"/>
  <c r="A10498" i="6"/>
  <c r="A10499" i="6"/>
  <c r="A10500" i="6"/>
  <c r="A10501" i="6"/>
  <c r="A10502" i="6"/>
  <c r="A10503" i="6"/>
  <c r="A10504" i="6"/>
  <c r="A10505" i="6"/>
  <c r="A10506" i="6"/>
  <c r="A10507" i="6"/>
  <c r="A10508" i="6"/>
  <c r="A10509" i="6"/>
  <c r="A10510" i="6"/>
  <c r="A10511" i="6"/>
  <c r="A10512" i="6"/>
  <c r="A10513" i="6"/>
  <c r="A10514" i="6"/>
  <c r="A10515" i="6"/>
  <c r="A10516" i="6"/>
  <c r="A10517" i="6"/>
  <c r="A10518" i="6"/>
  <c r="A10519" i="6"/>
  <c r="A10520" i="6"/>
  <c r="A10521" i="6"/>
  <c r="A10522" i="6"/>
  <c r="A10523" i="6"/>
  <c r="A10524" i="6"/>
  <c r="A10525" i="6"/>
  <c r="A10526" i="6"/>
  <c r="A10527" i="6"/>
  <c r="A10528" i="6"/>
  <c r="A10529" i="6"/>
  <c r="A10530" i="6"/>
  <c r="A10531" i="6"/>
  <c r="A10532" i="6"/>
  <c r="A10533" i="6"/>
  <c r="A10534" i="6"/>
  <c r="A10535" i="6"/>
  <c r="A10536" i="6"/>
  <c r="A10537" i="6"/>
  <c r="A10538" i="6"/>
  <c r="A10539" i="6"/>
  <c r="A10540" i="6"/>
  <c r="A10541" i="6"/>
  <c r="A10542" i="6"/>
  <c r="A10543" i="6"/>
  <c r="A10544" i="6"/>
  <c r="A10545" i="6"/>
  <c r="A10546" i="6"/>
  <c r="A10547" i="6"/>
  <c r="A10548" i="6"/>
  <c r="A10549" i="6"/>
  <c r="A10550" i="6"/>
  <c r="A10551" i="6"/>
  <c r="A10552" i="6"/>
  <c r="A10553" i="6"/>
  <c r="A10554" i="6"/>
  <c r="A10555" i="6"/>
  <c r="A10556" i="6"/>
  <c r="A10557" i="6"/>
  <c r="A10558" i="6"/>
  <c r="A10559" i="6"/>
  <c r="A10560" i="6"/>
  <c r="A10561" i="6"/>
  <c r="A10562" i="6"/>
  <c r="A10563" i="6"/>
  <c r="A10564" i="6"/>
  <c r="A10565" i="6"/>
  <c r="A10566" i="6"/>
  <c r="A10567" i="6"/>
  <c r="A10568" i="6"/>
  <c r="A10569" i="6"/>
  <c r="A10570" i="6"/>
  <c r="A10571" i="6"/>
  <c r="A10572" i="6"/>
  <c r="A10573" i="6"/>
  <c r="A10574" i="6"/>
  <c r="A10575" i="6"/>
  <c r="A10576" i="6"/>
  <c r="A10577" i="6"/>
  <c r="A10578" i="6"/>
  <c r="A10579" i="6"/>
  <c r="A10580" i="6"/>
  <c r="A10581" i="6"/>
  <c r="A10582" i="6"/>
  <c r="A10583" i="6"/>
  <c r="A10584" i="6"/>
  <c r="A10585" i="6"/>
  <c r="A10586" i="6"/>
  <c r="A10587" i="6"/>
  <c r="A10588" i="6"/>
  <c r="A10589" i="6"/>
  <c r="A10590" i="6"/>
  <c r="A10591" i="6"/>
  <c r="A10592" i="6"/>
  <c r="A10593" i="6"/>
  <c r="A10594" i="6"/>
  <c r="A10595" i="6"/>
  <c r="A10596" i="6"/>
  <c r="A10597" i="6"/>
  <c r="A10598" i="6"/>
  <c r="A10599" i="6"/>
  <c r="A10600" i="6"/>
  <c r="A10601" i="6"/>
  <c r="A10602" i="6"/>
  <c r="A10603" i="6"/>
  <c r="A10604" i="6"/>
  <c r="A10605" i="6"/>
  <c r="A10606" i="6"/>
  <c r="A10607" i="6"/>
  <c r="A10608" i="6"/>
  <c r="A10609" i="6"/>
  <c r="A10610" i="6"/>
  <c r="A10611" i="6"/>
  <c r="A10612" i="6"/>
  <c r="A10613" i="6"/>
  <c r="A10614" i="6"/>
  <c r="A10615" i="6"/>
  <c r="A10616" i="6"/>
  <c r="A10617" i="6"/>
  <c r="A10618" i="6"/>
  <c r="A10619" i="6"/>
  <c r="A10620" i="6"/>
  <c r="A10621" i="6"/>
  <c r="A10622" i="6"/>
  <c r="A10623" i="6"/>
  <c r="A10624" i="6"/>
  <c r="A10625" i="6"/>
  <c r="A10626" i="6"/>
  <c r="A10627" i="6"/>
  <c r="A10628" i="6"/>
  <c r="A10629" i="6"/>
  <c r="A10630" i="6"/>
  <c r="A10631" i="6"/>
  <c r="A10632" i="6"/>
  <c r="A10633" i="6"/>
  <c r="A10634" i="6"/>
  <c r="A10635" i="6"/>
  <c r="A10636" i="6"/>
  <c r="A10637" i="6"/>
  <c r="A10638" i="6"/>
  <c r="A10639" i="6"/>
  <c r="A10640" i="6"/>
  <c r="A10641" i="6"/>
  <c r="A10642" i="6"/>
  <c r="A10643" i="6"/>
  <c r="A10644" i="6"/>
  <c r="A10645" i="6"/>
  <c r="A10646" i="6"/>
  <c r="A10647" i="6"/>
  <c r="A10648" i="6"/>
  <c r="A10649" i="6"/>
  <c r="A10650" i="6"/>
  <c r="A10651" i="6"/>
  <c r="A10652" i="6"/>
  <c r="A10653" i="6"/>
  <c r="A10654" i="6"/>
  <c r="A10655" i="6"/>
  <c r="A10656" i="6"/>
  <c r="A10657" i="6"/>
  <c r="A10658" i="6"/>
  <c r="A10659" i="6"/>
  <c r="A10660" i="6"/>
  <c r="A10661" i="6"/>
  <c r="A10662" i="6"/>
  <c r="A10663" i="6"/>
  <c r="A10664" i="6"/>
  <c r="A10665" i="6"/>
  <c r="A10666" i="6"/>
  <c r="A10667" i="6"/>
  <c r="A10668" i="6"/>
  <c r="A10669" i="6"/>
  <c r="A10670" i="6"/>
  <c r="A10671" i="6"/>
  <c r="A10672" i="6"/>
  <c r="A10673" i="6"/>
  <c r="A10674" i="6"/>
  <c r="A10675" i="6"/>
  <c r="A10676" i="6"/>
  <c r="A10677" i="6"/>
  <c r="A10678" i="6"/>
  <c r="A10679" i="6"/>
  <c r="A10680" i="6"/>
  <c r="A10681" i="6"/>
  <c r="A10682" i="6"/>
  <c r="A10683" i="6"/>
  <c r="A10684" i="6"/>
  <c r="A10685" i="6"/>
  <c r="A10686" i="6"/>
  <c r="A10687" i="6"/>
  <c r="A10688" i="6"/>
  <c r="A10689" i="6"/>
  <c r="A10690" i="6"/>
  <c r="A10691" i="6"/>
  <c r="A10692" i="6"/>
  <c r="A10693" i="6"/>
  <c r="A10694" i="6"/>
  <c r="A10695" i="6"/>
  <c r="A10696" i="6"/>
  <c r="A10697" i="6"/>
  <c r="A10698" i="6"/>
  <c r="A10699" i="6"/>
  <c r="A10700" i="6"/>
  <c r="A10701" i="6"/>
  <c r="A10702" i="6"/>
  <c r="A10703" i="6"/>
  <c r="A10704" i="6"/>
  <c r="A10705" i="6"/>
  <c r="A10706" i="6"/>
  <c r="A10707" i="6"/>
  <c r="A10708" i="6"/>
  <c r="A10709" i="6"/>
  <c r="A10710" i="6"/>
  <c r="A10711" i="6"/>
  <c r="A10712" i="6"/>
  <c r="A10713" i="6"/>
  <c r="A10714" i="6"/>
  <c r="A10715" i="6"/>
  <c r="A10716" i="6"/>
  <c r="A10717" i="6"/>
  <c r="A10718" i="6"/>
  <c r="A10719" i="6"/>
  <c r="A10720" i="6"/>
  <c r="A10721" i="6"/>
  <c r="A10722" i="6"/>
  <c r="A10723" i="6"/>
  <c r="A10724" i="6"/>
  <c r="A10725" i="6"/>
  <c r="A10726" i="6"/>
  <c r="A10727" i="6"/>
  <c r="A10728" i="6"/>
  <c r="A10729" i="6"/>
  <c r="A10730" i="6"/>
  <c r="A10731" i="6"/>
  <c r="A10732" i="6"/>
  <c r="A10733" i="6"/>
  <c r="A10734" i="6"/>
  <c r="A10735" i="6"/>
  <c r="A10736" i="6"/>
  <c r="A10737" i="6"/>
  <c r="A10738" i="6"/>
  <c r="A10739" i="6"/>
  <c r="A10740" i="6"/>
  <c r="A10741" i="6"/>
  <c r="A10742" i="6"/>
  <c r="A10743" i="6"/>
  <c r="A10744" i="6"/>
  <c r="A10745" i="6"/>
  <c r="A10746" i="6"/>
  <c r="A10747" i="6"/>
  <c r="A10748" i="6"/>
  <c r="A10749" i="6"/>
  <c r="A10750" i="6"/>
  <c r="A10751" i="6"/>
  <c r="A10752" i="6"/>
  <c r="A10753" i="6"/>
  <c r="A10754" i="6"/>
  <c r="A10755" i="6"/>
  <c r="A10756" i="6"/>
  <c r="A10757" i="6"/>
  <c r="A10758" i="6"/>
  <c r="A10759" i="6"/>
  <c r="A10760" i="6"/>
  <c r="A10761" i="6"/>
  <c r="A10762" i="6"/>
  <c r="A10763" i="6"/>
  <c r="A10764" i="6"/>
  <c r="A10765" i="6"/>
  <c r="A10766" i="6"/>
  <c r="A10767" i="6"/>
  <c r="A10768" i="6"/>
  <c r="A10769" i="6"/>
  <c r="A10770" i="6"/>
  <c r="A10771" i="6"/>
  <c r="A10772" i="6"/>
  <c r="A10773" i="6"/>
  <c r="A10774" i="6"/>
  <c r="A10775" i="6"/>
  <c r="A10776" i="6"/>
  <c r="A10777" i="6"/>
  <c r="A10778" i="6"/>
  <c r="A10779" i="6"/>
  <c r="A10780" i="6"/>
  <c r="A10781" i="6"/>
  <c r="A10782" i="6"/>
  <c r="A10783" i="6"/>
  <c r="A10784" i="6"/>
  <c r="A10785" i="6"/>
  <c r="A10786" i="6"/>
  <c r="A10787" i="6"/>
  <c r="A10788" i="6"/>
  <c r="A10789" i="6"/>
  <c r="A10790" i="6"/>
  <c r="A10791" i="6"/>
  <c r="A10792" i="6"/>
  <c r="A10793" i="6"/>
  <c r="A10794" i="6"/>
  <c r="A10795" i="6"/>
  <c r="A10796" i="6"/>
  <c r="A10797" i="6"/>
  <c r="A10798" i="6"/>
  <c r="A10799" i="6"/>
  <c r="A10800" i="6"/>
  <c r="A10801" i="6"/>
  <c r="A10802" i="6"/>
  <c r="A10803" i="6"/>
  <c r="A10804" i="6"/>
  <c r="A10805" i="6"/>
  <c r="A10806" i="6"/>
  <c r="A10807" i="6"/>
  <c r="A10808" i="6"/>
  <c r="A10809" i="6"/>
  <c r="A10810" i="6"/>
  <c r="A10811" i="6"/>
  <c r="A10812" i="6"/>
  <c r="A10813" i="6"/>
  <c r="A10814" i="6"/>
  <c r="A10815" i="6"/>
  <c r="A10816" i="6"/>
  <c r="A10817" i="6"/>
  <c r="A10818" i="6"/>
  <c r="A10819" i="6"/>
  <c r="A10820" i="6"/>
  <c r="A10821" i="6"/>
  <c r="A10822" i="6"/>
  <c r="A10823" i="6"/>
  <c r="A10824" i="6"/>
  <c r="A10825" i="6"/>
  <c r="A10826" i="6"/>
  <c r="A10827" i="6"/>
  <c r="A10828" i="6"/>
  <c r="A10829" i="6"/>
  <c r="A10830" i="6"/>
  <c r="A10831" i="6"/>
  <c r="A10832" i="6"/>
  <c r="A10833" i="6"/>
  <c r="A10834" i="6"/>
  <c r="A10835" i="6"/>
  <c r="A10836" i="6"/>
  <c r="A10837" i="6"/>
  <c r="A10838" i="6"/>
  <c r="A10839" i="6"/>
  <c r="A10840" i="6"/>
  <c r="A10841" i="6"/>
  <c r="A10842" i="6"/>
  <c r="A10843" i="6"/>
  <c r="A10844" i="6"/>
  <c r="A10845" i="6"/>
  <c r="A10846" i="6"/>
  <c r="A10847" i="6"/>
  <c r="A10848" i="6"/>
  <c r="A10849" i="6"/>
  <c r="A10850" i="6"/>
  <c r="A10851" i="6"/>
  <c r="A10852" i="6"/>
  <c r="A10853" i="6"/>
  <c r="A10854" i="6"/>
  <c r="A10855" i="6"/>
  <c r="A10856" i="6"/>
  <c r="A10857" i="6"/>
  <c r="A10858" i="6"/>
  <c r="A10859" i="6"/>
  <c r="A10860" i="6"/>
  <c r="A10861" i="6"/>
  <c r="A10862" i="6"/>
  <c r="A10863" i="6"/>
  <c r="A10864" i="6"/>
  <c r="A10865" i="6"/>
  <c r="A10866" i="6"/>
  <c r="A10867" i="6"/>
  <c r="A10868" i="6"/>
  <c r="A10869" i="6"/>
  <c r="A10870" i="6"/>
  <c r="A10871" i="6"/>
  <c r="A10872" i="6"/>
  <c r="A10873" i="6"/>
  <c r="A10874" i="6"/>
  <c r="A10875" i="6"/>
  <c r="A10876" i="6"/>
  <c r="A10877" i="6"/>
  <c r="A10878" i="6"/>
  <c r="A10879" i="6"/>
  <c r="A10880" i="6"/>
  <c r="A10881" i="6"/>
  <c r="A10882" i="6"/>
  <c r="A10883" i="6"/>
  <c r="A10884" i="6"/>
  <c r="A10885" i="6"/>
  <c r="A10886" i="6"/>
  <c r="A10887" i="6"/>
  <c r="A10888" i="6"/>
  <c r="A10889" i="6"/>
  <c r="A10890" i="6"/>
  <c r="A10891" i="6"/>
  <c r="A10892" i="6"/>
  <c r="A10893" i="6"/>
  <c r="A10894" i="6"/>
  <c r="A10895" i="6"/>
  <c r="A10896" i="6"/>
  <c r="A10897" i="6"/>
  <c r="A10898" i="6"/>
  <c r="A10899" i="6"/>
  <c r="A10900" i="6"/>
  <c r="A10901" i="6"/>
  <c r="A10902" i="6"/>
  <c r="A10903" i="6"/>
  <c r="A10904" i="6"/>
  <c r="A10905" i="6"/>
  <c r="A10906" i="6"/>
  <c r="A10907" i="6"/>
  <c r="A10908" i="6"/>
  <c r="A10909" i="6"/>
  <c r="A10910" i="6"/>
  <c r="A10911" i="6"/>
  <c r="A10912" i="6"/>
  <c r="A10913" i="6"/>
  <c r="A10914" i="6"/>
  <c r="A10915" i="6"/>
  <c r="A10916" i="6"/>
  <c r="A10917" i="6"/>
  <c r="A10918" i="6"/>
  <c r="A10919" i="6"/>
  <c r="A10920" i="6"/>
  <c r="A10921" i="6"/>
  <c r="A10922" i="6"/>
  <c r="A10923" i="6"/>
  <c r="A10924" i="6"/>
  <c r="A10925" i="6"/>
  <c r="A10926" i="6"/>
  <c r="A10927" i="6"/>
  <c r="A10928" i="6"/>
  <c r="A10929" i="6"/>
  <c r="A10930" i="6"/>
  <c r="A10931" i="6"/>
  <c r="A10932" i="6"/>
  <c r="A10933" i="6"/>
  <c r="A10934" i="6"/>
  <c r="A10935" i="6"/>
  <c r="A10936" i="6"/>
  <c r="A10937" i="6"/>
  <c r="A10938" i="6"/>
  <c r="A10939" i="6"/>
  <c r="A10940" i="6"/>
  <c r="A10941" i="6"/>
  <c r="A10942" i="6"/>
  <c r="A10943" i="6"/>
  <c r="A10944" i="6"/>
  <c r="A10945" i="6"/>
  <c r="A10946" i="6"/>
  <c r="A10947" i="6"/>
  <c r="A10948" i="6"/>
  <c r="A10949" i="6"/>
  <c r="A10950" i="6"/>
  <c r="A10951" i="6"/>
  <c r="A10952" i="6"/>
  <c r="A10953" i="6"/>
  <c r="A10954" i="6"/>
  <c r="A10955" i="6"/>
  <c r="A10956" i="6"/>
  <c r="A10957" i="6"/>
  <c r="A10958" i="6"/>
  <c r="A10959" i="6"/>
  <c r="A10960" i="6"/>
  <c r="A10961" i="6"/>
  <c r="A10962" i="6"/>
  <c r="A10963" i="6"/>
  <c r="A10964" i="6"/>
  <c r="A10965" i="6"/>
  <c r="A10966" i="6"/>
  <c r="A10967" i="6"/>
  <c r="A10968" i="6"/>
  <c r="A10969" i="6"/>
  <c r="A10970" i="6"/>
  <c r="A10971" i="6"/>
  <c r="A10972" i="6"/>
  <c r="A10973" i="6"/>
  <c r="A10974" i="6"/>
  <c r="A10975" i="6"/>
  <c r="A10976" i="6"/>
  <c r="A10977" i="6"/>
  <c r="A10978" i="6"/>
  <c r="A10979" i="6"/>
  <c r="A10980" i="6"/>
  <c r="A10981" i="6"/>
  <c r="A10982" i="6"/>
  <c r="A10983" i="6"/>
  <c r="A10984" i="6"/>
  <c r="A10985" i="6"/>
  <c r="A10986" i="6"/>
  <c r="A10987" i="6"/>
  <c r="A10988" i="6"/>
  <c r="A10989" i="6"/>
  <c r="A10990" i="6"/>
  <c r="A10991" i="6"/>
  <c r="A10992" i="6"/>
  <c r="A10993" i="6"/>
  <c r="A10994" i="6"/>
  <c r="A10995" i="6"/>
  <c r="A10996" i="6"/>
  <c r="A10997" i="6"/>
  <c r="A10998" i="6"/>
  <c r="A10999" i="6"/>
  <c r="A11000" i="6"/>
  <c r="A11001" i="6"/>
  <c r="A11002" i="6"/>
  <c r="A11003" i="6"/>
  <c r="A11004" i="6"/>
  <c r="A11005" i="6"/>
  <c r="A11006" i="6"/>
  <c r="A11007" i="6"/>
  <c r="A11008" i="6"/>
  <c r="A11009" i="6"/>
  <c r="A11010" i="6"/>
  <c r="A11011" i="6"/>
  <c r="A11012" i="6"/>
  <c r="A11013" i="6"/>
  <c r="A11014" i="6"/>
  <c r="A11015" i="6"/>
  <c r="A11016" i="6"/>
  <c r="A11017" i="6"/>
  <c r="A11018" i="6"/>
  <c r="A11019" i="6"/>
  <c r="A11020" i="6"/>
  <c r="A11021" i="6"/>
  <c r="A11022" i="6"/>
  <c r="A11023" i="6"/>
  <c r="A11024" i="6"/>
  <c r="A11025" i="6"/>
  <c r="A11026" i="6"/>
  <c r="A11027" i="6"/>
  <c r="A11028" i="6"/>
  <c r="A11029" i="6"/>
  <c r="A11030" i="6"/>
  <c r="A11031" i="6"/>
  <c r="A11032" i="6"/>
  <c r="A11033" i="6"/>
  <c r="A11034" i="6"/>
  <c r="A11035" i="6"/>
  <c r="A11036" i="6"/>
  <c r="A11037" i="6"/>
  <c r="A11038" i="6"/>
  <c r="A11039" i="6"/>
  <c r="A11040" i="6"/>
  <c r="A11041" i="6"/>
  <c r="A11042" i="6"/>
  <c r="A11043" i="6"/>
  <c r="A11044" i="6"/>
  <c r="A11045" i="6"/>
  <c r="A11046" i="6"/>
  <c r="A11047" i="6"/>
  <c r="A11048" i="6"/>
  <c r="A11049" i="6"/>
  <c r="A11050" i="6"/>
  <c r="A11051" i="6"/>
  <c r="A11052" i="6"/>
  <c r="A11053" i="6"/>
  <c r="A11054" i="6"/>
  <c r="A11055" i="6"/>
  <c r="A11056" i="6"/>
  <c r="A11057" i="6"/>
  <c r="A11058" i="6"/>
  <c r="A11059" i="6"/>
  <c r="A11060" i="6"/>
  <c r="A11061" i="6"/>
  <c r="A11062" i="6"/>
  <c r="A11063" i="6"/>
  <c r="A11064" i="6"/>
  <c r="A11065" i="6"/>
  <c r="A11066" i="6"/>
  <c r="A11067" i="6"/>
  <c r="A11068" i="6"/>
  <c r="A11069" i="6"/>
  <c r="A11070" i="6"/>
  <c r="A11071" i="6"/>
  <c r="A11072" i="6"/>
  <c r="A11073" i="6"/>
  <c r="A11074" i="6"/>
  <c r="A11075" i="6"/>
  <c r="A11076" i="6"/>
  <c r="A11077" i="6"/>
  <c r="A11078" i="6"/>
  <c r="A11079" i="6"/>
  <c r="A11080" i="6"/>
  <c r="A11081" i="6"/>
  <c r="A11082" i="6"/>
  <c r="A11083" i="6"/>
  <c r="A11084" i="6"/>
  <c r="A11085" i="6"/>
  <c r="A11086" i="6"/>
  <c r="A11087" i="6"/>
  <c r="A11088" i="6"/>
  <c r="A11089" i="6"/>
  <c r="A11090" i="6"/>
  <c r="A11091" i="6"/>
  <c r="A11092" i="6"/>
  <c r="A11093" i="6"/>
  <c r="A11094" i="6"/>
  <c r="A11095" i="6"/>
  <c r="A11096" i="6"/>
  <c r="A11097" i="6"/>
  <c r="A11098" i="6"/>
  <c r="A11099" i="6"/>
  <c r="A11100" i="6"/>
  <c r="A11101" i="6"/>
  <c r="A11102" i="6"/>
  <c r="A11103" i="6"/>
  <c r="A11104" i="6"/>
  <c r="A11105" i="6"/>
  <c r="A11106" i="6"/>
  <c r="A11107" i="6"/>
  <c r="A11108" i="6"/>
  <c r="A11109" i="6"/>
  <c r="A11110" i="6"/>
  <c r="A11111" i="6"/>
  <c r="A11112" i="6"/>
  <c r="A11113" i="6"/>
  <c r="A11114" i="6"/>
  <c r="A11115" i="6"/>
  <c r="A11116" i="6"/>
  <c r="A11117" i="6"/>
  <c r="A11118" i="6"/>
  <c r="A11119" i="6"/>
  <c r="A11120" i="6"/>
  <c r="A11121" i="6"/>
  <c r="A11122" i="6"/>
  <c r="A11123" i="6"/>
  <c r="A11124" i="6"/>
  <c r="A11125" i="6"/>
  <c r="A11126" i="6"/>
  <c r="A11127" i="6"/>
  <c r="A11128" i="6"/>
  <c r="A11129" i="6"/>
  <c r="A11130" i="6"/>
  <c r="A11131" i="6"/>
  <c r="A11132" i="6"/>
  <c r="A11133" i="6"/>
  <c r="A11134" i="6"/>
  <c r="A11135" i="6"/>
  <c r="A11136" i="6"/>
  <c r="A11137" i="6"/>
  <c r="A11138" i="6"/>
  <c r="A11139" i="6"/>
  <c r="A11140" i="6"/>
  <c r="A11141" i="6"/>
  <c r="A11142" i="6"/>
  <c r="A11143" i="6"/>
  <c r="A11144" i="6"/>
  <c r="A11145" i="6"/>
  <c r="A11146" i="6"/>
  <c r="A11147" i="6"/>
  <c r="A11148" i="6"/>
  <c r="A11149" i="6"/>
  <c r="A11150" i="6"/>
  <c r="A11151" i="6"/>
  <c r="A11152" i="6"/>
  <c r="A11153" i="6"/>
  <c r="A11154" i="6"/>
  <c r="A11155" i="6"/>
  <c r="A11156" i="6"/>
  <c r="A11157" i="6"/>
  <c r="A11158" i="6"/>
  <c r="A11159" i="6"/>
  <c r="A11160" i="6"/>
  <c r="A11161" i="6"/>
  <c r="A11162" i="6"/>
  <c r="A11163" i="6"/>
  <c r="A11164" i="6"/>
  <c r="A11165" i="6"/>
  <c r="A11166" i="6"/>
  <c r="A11167" i="6"/>
  <c r="A11168" i="6"/>
  <c r="A11169" i="6"/>
  <c r="A11170" i="6"/>
  <c r="A11171" i="6"/>
  <c r="A11172" i="6"/>
  <c r="A11173" i="6"/>
  <c r="A11174" i="6"/>
  <c r="A11175" i="6"/>
  <c r="A11176" i="6"/>
  <c r="A11177" i="6"/>
  <c r="A11178" i="6"/>
  <c r="A11179" i="6"/>
  <c r="A11180" i="6"/>
  <c r="A11181" i="6"/>
  <c r="A11182" i="6"/>
  <c r="A11183" i="6"/>
  <c r="A11184" i="6"/>
  <c r="A11185" i="6"/>
  <c r="A11186" i="6"/>
  <c r="A11187" i="6"/>
  <c r="A11188" i="6"/>
  <c r="A11189" i="6"/>
  <c r="A11190" i="6"/>
  <c r="A11191" i="6"/>
  <c r="A11192" i="6"/>
  <c r="A11193" i="6"/>
  <c r="A11194" i="6"/>
  <c r="A11195" i="6"/>
  <c r="A11196" i="6"/>
  <c r="A11197" i="6"/>
  <c r="A11198" i="6"/>
  <c r="A11199" i="6"/>
  <c r="A11200" i="6"/>
  <c r="A11201" i="6"/>
  <c r="A11202" i="6"/>
  <c r="A11203" i="6"/>
  <c r="A11204" i="6"/>
  <c r="A11205" i="6"/>
  <c r="A11206" i="6"/>
  <c r="A11207" i="6"/>
  <c r="A11208" i="6"/>
  <c r="A11209" i="6"/>
  <c r="A11210" i="6"/>
  <c r="A11211" i="6"/>
  <c r="A11212" i="6"/>
  <c r="A11213" i="6"/>
  <c r="A11214" i="6"/>
  <c r="A11215" i="6"/>
  <c r="A11216" i="6"/>
  <c r="A11217" i="6"/>
  <c r="A11218" i="6"/>
  <c r="A11219" i="6"/>
  <c r="A11220" i="6"/>
  <c r="A11221" i="6"/>
  <c r="A11222" i="6"/>
  <c r="A11223" i="6"/>
  <c r="A11224" i="6"/>
  <c r="A11225" i="6"/>
  <c r="A11226" i="6"/>
  <c r="A11227" i="6"/>
  <c r="A11228" i="6"/>
  <c r="A11229" i="6"/>
  <c r="A11230" i="6"/>
  <c r="A11231" i="6"/>
  <c r="A11232" i="6"/>
  <c r="A11233" i="6"/>
  <c r="A11234" i="6"/>
  <c r="A11235" i="6"/>
  <c r="A11236" i="6"/>
  <c r="A11237" i="6"/>
  <c r="A11238" i="6"/>
  <c r="A11239" i="6"/>
  <c r="A11240" i="6"/>
  <c r="A11241" i="6"/>
  <c r="A11242" i="6"/>
  <c r="A11243" i="6"/>
  <c r="A11244" i="6"/>
  <c r="A11245" i="6"/>
  <c r="A11246" i="6"/>
  <c r="A11247" i="6"/>
  <c r="A11248" i="6"/>
  <c r="A11249" i="6"/>
  <c r="A11250" i="6"/>
  <c r="A11251" i="6"/>
  <c r="A11252" i="6"/>
  <c r="A11253" i="6"/>
  <c r="A11254" i="6"/>
  <c r="A11255" i="6"/>
  <c r="A11256" i="6"/>
  <c r="A11257" i="6"/>
  <c r="A11258" i="6"/>
  <c r="A11259" i="6"/>
  <c r="A11260" i="6"/>
  <c r="A11261" i="6"/>
  <c r="A11262" i="6"/>
  <c r="A11263" i="6"/>
  <c r="A11264" i="6"/>
  <c r="A11265" i="6"/>
  <c r="A11266" i="6"/>
  <c r="A11267" i="6"/>
  <c r="A11268" i="6"/>
  <c r="A11269" i="6"/>
  <c r="A11270" i="6"/>
  <c r="A11271" i="6"/>
  <c r="A11272" i="6"/>
  <c r="A11273" i="6"/>
  <c r="A11274" i="6"/>
  <c r="A11275" i="6"/>
  <c r="A11276" i="6"/>
  <c r="A11277" i="6"/>
  <c r="A11278" i="6"/>
  <c r="A11279" i="6"/>
  <c r="A11280" i="6"/>
  <c r="A11281" i="6"/>
  <c r="A11282" i="6"/>
  <c r="A11283" i="6"/>
  <c r="A11284" i="6"/>
  <c r="A11285" i="6"/>
  <c r="A11286" i="6"/>
  <c r="A11287" i="6"/>
  <c r="A11288" i="6"/>
  <c r="A11289" i="6"/>
  <c r="A11290" i="6"/>
  <c r="A11291" i="6"/>
  <c r="A11292" i="6"/>
  <c r="A11293" i="6"/>
  <c r="A11294" i="6"/>
  <c r="A11295" i="6"/>
  <c r="A11296" i="6"/>
  <c r="A11297" i="6"/>
  <c r="A11298" i="6"/>
  <c r="A11299" i="6"/>
  <c r="A11300" i="6"/>
  <c r="A11301" i="6"/>
  <c r="A11302" i="6"/>
  <c r="A11303" i="6"/>
  <c r="A11304" i="6"/>
  <c r="A11305" i="6"/>
  <c r="A11306" i="6"/>
  <c r="A11307" i="6"/>
  <c r="A11308" i="6"/>
  <c r="A11309" i="6"/>
  <c r="A11310" i="6"/>
  <c r="A11311" i="6"/>
  <c r="A11312" i="6"/>
  <c r="A11313" i="6"/>
  <c r="A11314" i="6"/>
  <c r="A11315" i="6"/>
  <c r="A11316" i="6"/>
  <c r="A11317" i="6"/>
  <c r="A11318" i="6"/>
  <c r="A11319" i="6"/>
  <c r="A11320" i="6"/>
  <c r="A11321" i="6"/>
  <c r="A11322" i="6"/>
  <c r="A11323" i="6"/>
  <c r="A11324" i="6"/>
  <c r="A11325" i="6"/>
  <c r="A11326" i="6"/>
  <c r="A11327" i="6"/>
  <c r="A11328" i="6"/>
  <c r="A11329" i="6"/>
  <c r="A11330" i="6"/>
  <c r="A11331" i="6"/>
  <c r="A11332" i="6"/>
  <c r="A11333" i="6"/>
  <c r="A11334" i="6"/>
  <c r="A11335" i="6"/>
  <c r="A11336" i="6"/>
  <c r="A11337" i="6"/>
  <c r="A11338" i="6"/>
  <c r="A11339" i="6"/>
  <c r="A11340" i="6"/>
  <c r="A11341" i="6"/>
  <c r="A11342" i="6"/>
  <c r="A11343" i="6"/>
  <c r="A11344" i="6"/>
  <c r="A11345" i="6"/>
  <c r="A11346" i="6"/>
  <c r="A11347" i="6"/>
  <c r="A11348" i="6"/>
  <c r="A11349" i="6"/>
  <c r="A11350" i="6"/>
  <c r="A11351" i="6"/>
  <c r="A11352" i="6"/>
  <c r="A11353" i="6"/>
  <c r="A11354" i="6"/>
  <c r="A11355" i="6"/>
  <c r="A11356" i="6"/>
  <c r="A11357" i="6"/>
  <c r="A11358" i="6"/>
  <c r="A11359" i="6"/>
  <c r="A11360" i="6"/>
  <c r="A11361" i="6"/>
  <c r="A11362" i="6"/>
  <c r="A11363" i="6"/>
  <c r="A11364" i="6"/>
  <c r="A11365" i="6"/>
  <c r="A11366" i="6"/>
  <c r="A11367" i="6"/>
  <c r="A11368" i="6"/>
  <c r="A11369" i="6"/>
  <c r="A11370" i="6"/>
  <c r="A11371" i="6"/>
  <c r="A11372" i="6"/>
  <c r="A11373" i="6"/>
  <c r="A11374" i="6"/>
  <c r="A11375" i="6"/>
  <c r="A11376" i="6"/>
  <c r="A11377" i="6"/>
  <c r="A11378" i="6"/>
  <c r="A11379" i="6"/>
  <c r="A11380" i="6"/>
  <c r="A11381" i="6"/>
  <c r="A11382" i="6"/>
  <c r="A11383" i="6"/>
  <c r="A11384" i="6"/>
  <c r="A11385" i="6"/>
  <c r="A11386" i="6"/>
  <c r="A11387" i="6"/>
  <c r="A11388" i="6"/>
  <c r="A11389" i="6"/>
  <c r="A11390" i="6"/>
  <c r="A11391" i="6"/>
  <c r="A11392" i="6"/>
  <c r="A11393" i="6"/>
  <c r="A11394" i="6"/>
  <c r="A11395" i="6"/>
  <c r="A11396" i="6"/>
  <c r="A11397" i="6"/>
  <c r="A11398" i="6"/>
  <c r="A11399" i="6"/>
  <c r="A11400" i="6"/>
  <c r="A11401" i="6"/>
  <c r="A11402" i="6"/>
  <c r="A11403" i="6"/>
  <c r="A11404" i="6"/>
  <c r="A11405" i="6"/>
  <c r="A11406" i="6"/>
  <c r="A11407" i="6"/>
  <c r="A11408" i="6"/>
  <c r="A11409" i="6"/>
  <c r="A11410" i="6"/>
  <c r="A11411" i="6"/>
  <c r="A11412" i="6"/>
  <c r="A11413" i="6"/>
  <c r="A11414" i="6"/>
  <c r="A11415" i="6"/>
  <c r="A11416" i="6"/>
  <c r="A11417" i="6"/>
  <c r="A11418" i="6"/>
  <c r="A11419" i="6"/>
  <c r="A11420" i="6"/>
  <c r="A11421" i="6"/>
  <c r="A11422" i="6"/>
  <c r="A11423" i="6"/>
  <c r="A11424" i="6"/>
  <c r="A11425" i="6"/>
  <c r="A11426" i="6"/>
  <c r="A11427" i="6"/>
  <c r="A11428" i="6"/>
  <c r="A11429" i="6"/>
  <c r="A11430" i="6"/>
  <c r="A11431" i="6"/>
  <c r="A11432" i="6"/>
  <c r="A11433" i="6"/>
  <c r="A11434" i="6"/>
  <c r="A11435" i="6"/>
  <c r="A11436" i="6"/>
  <c r="A11437" i="6"/>
  <c r="A11438" i="6"/>
  <c r="A11439" i="6"/>
  <c r="A11440" i="6"/>
  <c r="A11441" i="6"/>
  <c r="A11442" i="6"/>
  <c r="A11443" i="6"/>
  <c r="A11444" i="6"/>
  <c r="A11445" i="6"/>
  <c r="A11446" i="6"/>
  <c r="A11447" i="6"/>
  <c r="A11448" i="6"/>
  <c r="A11449" i="6"/>
  <c r="A11450" i="6"/>
  <c r="A11451" i="6"/>
  <c r="A11452" i="6"/>
  <c r="A11453" i="6"/>
  <c r="A11454" i="6"/>
  <c r="A11455" i="6"/>
  <c r="A11456" i="6"/>
  <c r="A11457" i="6"/>
  <c r="A11458" i="6"/>
  <c r="A11459" i="6"/>
  <c r="A11460" i="6"/>
  <c r="A11461" i="6"/>
  <c r="A11462" i="6"/>
  <c r="A11463" i="6"/>
  <c r="A11464" i="6"/>
  <c r="A11465" i="6"/>
  <c r="A11466" i="6"/>
  <c r="A11467" i="6"/>
  <c r="A11468" i="6"/>
  <c r="A11469" i="6"/>
  <c r="A11470" i="6"/>
  <c r="A11471" i="6"/>
  <c r="A11472" i="6"/>
  <c r="A11473" i="6"/>
  <c r="A11474" i="6"/>
  <c r="A11475" i="6"/>
  <c r="A11476" i="6"/>
  <c r="A11477" i="6"/>
  <c r="A11478" i="6"/>
  <c r="A11479" i="6"/>
  <c r="A11480" i="6"/>
  <c r="A11481" i="6"/>
  <c r="A11482" i="6"/>
  <c r="A11483" i="6"/>
  <c r="A11484" i="6"/>
  <c r="A11485" i="6"/>
  <c r="A11486" i="6"/>
  <c r="A11487" i="6"/>
  <c r="A11488" i="6"/>
  <c r="A11489" i="6"/>
  <c r="A11490" i="6"/>
  <c r="A11491" i="6"/>
  <c r="A11492" i="6"/>
  <c r="A11493" i="6"/>
  <c r="A11494" i="6"/>
  <c r="A11495" i="6"/>
  <c r="A11496" i="6"/>
  <c r="A11497" i="6"/>
  <c r="A11498" i="6"/>
  <c r="A11499" i="6"/>
  <c r="A11500" i="6"/>
  <c r="A11501" i="6"/>
  <c r="A11502" i="6"/>
  <c r="A11503" i="6"/>
  <c r="A11504" i="6"/>
  <c r="A11505" i="6"/>
  <c r="A11506" i="6"/>
  <c r="A11507" i="6"/>
  <c r="A11508" i="6"/>
  <c r="A11509" i="6"/>
  <c r="A11510" i="6"/>
  <c r="A11511" i="6"/>
  <c r="A11512" i="6"/>
  <c r="A11513" i="6"/>
  <c r="A11514" i="6"/>
  <c r="A11515" i="6"/>
  <c r="A11516" i="6"/>
  <c r="A11517" i="6"/>
  <c r="A11518" i="6"/>
  <c r="A11519" i="6"/>
  <c r="A11520" i="6"/>
  <c r="A11521" i="6"/>
  <c r="A11522" i="6"/>
  <c r="A11523" i="6"/>
  <c r="A11524" i="6"/>
  <c r="A11525" i="6"/>
  <c r="A11526" i="6"/>
  <c r="A11527" i="6"/>
  <c r="A11528" i="6"/>
  <c r="A11529" i="6"/>
  <c r="A11530" i="6"/>
  <c r="A11531" i="6"/>
  <c r="A11532" i="6"/>
  <c r="A11533" i="6"/>
  <c r="A11534" i="6"/>
  <c r="A11535" i="6"/>
  <c r="A11536" i="6"/>
  <c r="A11537" i="6"/>
  <c r="A11538" i="6"/>
  <c r="A11539" i="6"/>
  <c r="A11540" i="6"/>
  <c r="A11541" i="6"/>
  <c r="A11542" i="6"/>
  <c r="A11543" i="6"/>
  <c r="A11544" i="6"/>
  <c r="A11545" i="6"/>
  <c r="A11546" i="6"/>
  <c r="A11547" i="6"/>
  <c r="A11548" i="6"/>
  <c r="A11549" i="6"/>
  <c r="A11550" i="6"/>
  <c r="A11551" i="6"/>
  <c r="A11552" i="6"/>
  <c r="A11553" i="6"/>
  <c r="A11554" i="6"/>
  <c r="A11555" i="6"/>
  <c r="A11556" i="6"/>
  <c r="A11557" i="6"/>
  <c r="A11558" i="6"/>
  <c r="A11559" i="6"/>
  <c r="A11560" i="6"/>
  <c r="A11561" i="6"/>
  <c r="A11562" i="6"/>
  <c r="A11563" i="6"/>
  <c r="A11564" i="6"/>
  <c r="A11565" i="6"/>
  <c r="A11566" i="6"/>
  <c r="A11567" i="6"/>
  <c r="A11568" i="6"/>
  <c r="A11569" i="6"/>
  <c r="A11570" i="6"/>
  <c r="A11571" i="6"/>
  <c r="A11572" i="6"/>
  <c r="A11573" i="6"/>
  <c r="A11574" i="6"/>
  <c r="A11575" i="6"/>
  <c r="A11576" i="6"/>
  <c r="A11577" i="6"/>
  <c r="A11578" i="6"/>
  <c r="A11579" i="6"/>
  <c r="A11580" i="6"/>
  <c r="A11581" i="6"/>
  <c r="A11582" i="6"/>
  <c r="A11583" i="6"/>
  <c r="A11584" i="6"/>
  <c r="A11585" i="6"/>
  <c r="A11586" i="6"/>
  <c r="A11587" i="6"/>
  <c r="A11588" i="6"/>
  <c r="A11589" i="6"/>
  <c r="A11590" i="6"/>
  <c r="A11591" i="6"/>
  <c r="A11592" i="6"/>
  <c r="A11593" i="6"/>
  <c r="A11594" i="6"/>
  <c r="A11595" i="6"/>
  <c r="A11596" i="6"/>
  <c r="A11597" i="6"/>
  <c r="A11598" i="6"/>
  <c r="A11599" i="6"/>
  <c r="A11600" i="6"/>
  <c r="A11601" i="6"/>
  <c r="A11602" i="6"/>
  <c r="A11603" i="6"/>
  <c r="A11604" i="6"/>
  <c r="A11605" i="6"/>
  <c r="A11606" i="6"/>
  <c r="A11607" i="6"/>
  <c r="A11608" i="6"/>
  <c r="A11609" i="6"/>
  <c r="A11610" i="6"/>
  <c r="A11611" i="6"/>
  <c r="A11612" i="6"/>
  <c r="A11613" i="6"/>
  <c r="A11614" i="6"/>
  <c r="A11615" i="6"/>
  <c r="A11616" i="6"/>
  <c r="A11617" i="6"/>
  <c r="A11618" i="6"/>
  <c r="A11619" i="6"/>
  <c r="A11620" i="6"/>
  <c r="A11621" i="6"/>
  <c r="A11622" i="6"/>
  <c r="A11623" i="6"/>
  <c r="A11624" i="6"/>
  <c r="A11625" i="6"/>
  <c r="A11626" i="6"/>
  <c r="A11627" i="6"/>
  <c r="A11628" i="6"/>
  <c r="A11629" i="6"/>
  <c r="A11630" i="6"/>
  <c r="A11631" i="6"/>
  <c r="A11632" i="6"/>
  <c r="A11633" i="6"/>
  <c r="A11634" i="6"/>
  <c r="A11635" i="6"/>
  <c r="A11636" i="6"/>
  <c r="A11637" i="6"/>
  <c r="A11638" i="6"/>
  <c r="A11639" i="6"/>
  <c r="A11640" i="6"/>
  <c r="A11641" i="6"/>
  <c r="A11642" i="6"/>
  <c r="A11643" i="6"/>
  <c r="A11644" i="6"/>
  <c r="A11645" i="6"/>
  <c r="A11646" i="6"/>
  <c r="A11647" i="6"/>
  <c r="A11648" i="6"/>
  <c r="A11649" i="6"/>
  <c r="A11650" i="6"/>
  <c r="A11651" i="6"/>
  <c r="A11652" i="6"/>
  <c r="A11653" i="6"/>
  <c r="A11654" i="6"/>
  <c r="A11655" i="6"/>
  <c r="A11656" i="6"/>
  <c r="A11657" i="6"/>
  <c r="A11658" i="6"/>
  <c r="A11659" i="6"/>
  <c r="A11660" i="6"/>
  <c r="A11661" i="6"/>
  <c r="A11662" i="6"/>
  <c r="A11663" i="6"/>
  <c r="A11664" i="6"/>
  <c r="A11665" i="6"/>
  <c r="A11666" i="6"/>
  <c r="A11667" i="6"/>
  <c r="A11668" i="6"/>
  <c r="A11669" i="6"/>
  <c r="A11670" i="6"/>
  <c r="A11671" i="6"/>
  <c r="A11672" i="6"/>
  <c r="A11673" i="6"/>
  <c r="A11674" i="6"/>
  <c r="A11675" i="6"/>
  <c r="A11676" i="6"/>
  <c r="A11677" i="6"/>
  <c r="A11678" i="6"/>
  <c r="A11679" i="6"/>
  <c r="A11680" i="6"/>
  <c r="A11681" i="6"/>
  <c r="A11682" i="6"/>
  <c r="A11683" i="6"/>
  <c r="A11684" i="6"/>
  <c r="A11685" i="6"/>
  <c r="A11686" i="6"/>
  <c r="A11687" i="6"/>
  <c r="A11688" i="6"/>
  <c r="A11689" i="6"/>
  <c r="A11690" i="6"/>
  <c r="A11691" i="6"/>
  <c r="A11692" i="6"/>
  <c r="A11693" i="6"/>
  <c r="A11694" i="6"/>
  <c r="A11695" i="6"/>
  <c r="A11696" i="6"/>
  <c r="A11697" i="6"/>
  <c r="A11698" i="6"/>
  <c r="A11699" i="6"/>
  <c r="A11700" i="6"/>
  <c r="A11701" i="6"/>
  <c r="A11702" i="6"/>
  <c r="A11703" i="6"/>
  <c r="A11704" i="6"/>
  <c r="A11705" i="6"/>
  <c r="A11706" i="6"/>
  <c r="A11707" i="6"/>
  <c r="A11708" i="6"/>
  <c r="A11709" i="6"/>
  <c r="A11710" i="6"/>
  <c r="A11711" i="6"/>
  <c r="A11712" i="6"/>
  <c r="A11713" i="6"/>
  <c r="A11714" i="6"/>
  <c r="A11715" i="6"/>
  <c r="A11716" i="6"/>
  <c r="A11717" i="6"/>
  <c r="A11718" i="6"/>
  <c r="A11719" i="6"/>
  <c r="A11720" i="6"/>
  <c r="A11721" i="6"/>
  <c r="A11722" i="6"/>
  <c r="A11723" i="6"/>
  <c r="A11724" i="6"/>
  <c r="A11725" i="6"/>
  <c r="A11726" i="6"/>
  <c r="A11727" i="6"/>
  <c r="A11728" i="6"/>
  <c r="A11729" i="6"/>
  <c r="A11730" i="6"/>
  <c r="A11731" i="6"/>
  <c r="A11732" i="6"/>
  <c r="A11733" i="6"/>
  <c r="A11734" i="6"/>
  <c r="A11735" i="6"/>
  <c r="A11736" i="6"/>
  <c r="A11737" i="6"/>
  <c r="A11738" i="6"/>
  <c r="A11739" i="6"/>
  <c r="A11740" i="6"/>
  <c r="A11741" i="6"/>
  <c r="A11742" i="6"/>
  <c r="A11743" i="6"/>
  <c r="A11744" i="6"/>
  <c r="A11745" i="6"/>
  <c r="A11746" i="6"/>
  <c r="A11747" i="6"/>
  <c r="A11748" i="6"/>
  <c r="A11749" i="6"/>
  <c r="A11750" i="6"/>
  <c r="A11751" i="6"/>
  <c r="A11752" i="6"/>
  <c r="A11753" i="6"/>
  <c r="A11754" i="6"/>
  <c r="A11755" i="6"/>
  <c r="A11756" i="6"/>
  <c r="A11757" i="6"/>
  <c r="A11758" i="6"/>
  <c r="A11759" i="6"/>
  <c r="A11760" i="6"/>
  <c r="A11761" i="6"/>
  <c r="A11762" i="6"/>
  <c r="A11763" i="6"/>
  <c r="A11764" i="6"/>
  <c r="A11765" i="6"/>
  <c r="A11766" i="6"/>
  <c r="A11767" i="6"/>
  <c r="A11768" i="6"/>
  <c r="A11769" i="6"/>
  <c r="A11770" i="6"/>
  <c r="A11771" i="6"/>
  <c r="A11772" i="6"/>
  <c r="A11773" i="6"/>
  <c r="A11774" i="6"/>
  <c r="A11775" i="6"/>
  <c r="A11776" i="6"/>
  <c r="A11777" i="6"/>
  <c r="A11778" i="6"/>
  <c r="A11779" i="6"/>
  <c r="A11780" i="6"/>
  <c r="A11781" i="6"/>
  <c r="A11782" i="6"/>
  <c r="A11783" i="6"/>
  <c r="A11784" i="6"/>
  <c r="A11785" i="6"/>
  <c r="A11786" i="6"/>
  <c r="A11787" i="6"/>
  <c r="A11788" i="6"/>
  <c r="A11789" i="6"/>
  <c r="A11790" i="6"/>
  <c r="A11791" i="6"/>
  <c r="A11792" i="6"/>
  <c r="A11793" i="6"/>
  <c r="A11794" i="6"/>
  <c r="A11795" i="6"/>
  <c r="A11796" i="6"/>
  <c r="A11797" i="6"/>
  <c r="A11798" i="6"/>
  <c r="A11799" i="6"/>
  <c r="A11800" i="6"/>
  <c r="A11801" i="6"/>
  <c r="A11802" i="6"/>
  <c r="A11803" i="6"/>
  <c r="A11804" i="6"/>
  <c r="A11805" i="6"/>
  <c r="A11806" i="6"/>
  <c r="A11807" i="6"/>
  <c r="A11808" i="6"/>
  <c r="A11809" i="6"/>
  <c r="A11810" i="6"/>
  <c r="A11811" i="6"/>
  <c r="A11812" i="6"/>
  <c r="A11813" i="6"/>
  <c r="A11814" i="6"/>
  <c r="A11815" i="6"/>
  <c r="A11816" i="6"/>
  <c r="A11817" i="6"/>
  <c r="A11818" i="6"/>
  <c r="A11819" i="6"/>
  <c r="A11820" i="6"/>
  <c r="A11821" i="6"/>
  <c r="A11822" i="6"/>
  <c r="A11823" i="6"/>
  <c r="A11824" i="6"/>
  <c r="A11825" i="6"/>
  <c r="A11826" i="6"/>
  <c r="A11827" i="6"/>
  <c r="A11828" i="6"/>
  <c r="A11829" i="6"/>
  <c r="A11830" i="6"/>
  <c r="A11831" i="6"/>
  <c r="A11832" i="6"/>
  <c r="A11833" i="6"/>
  <c r="A11834" i="6"/>
  <c r="A11835" i="6"/>
  <c r="A11836" i="6"/>
  <c r="A11837" i="6"/>
  <c r="A11838" i="6"/>
  <c r="A11839" i="6"/>
  <c r="A11840" i="6"/>
  <c r="A11841" i="6"/>
  <c r="A11842" i="6"/>
  <c r="A11843" i="6"/>
  <c r="A11844" i="6"/>
  <c r="A11845" i="6"/>
  <c r="A11846" i="6"/>
  <c r="A11847" i="6"/>
  <c r="A11848" i="6"/>
  <c r="A11849" i="6"/>
  <c r="A11850" i="6"/>
  <c r="A11851" i="6"/>
  <c r="A11852" i="6"/>
  <c r="A11853" i="6"/>
  <c r="A11854" i="6"/>
  <c r="A11855" i="6"/>
  <c r="A11856" i="6"/>
  <c r="A11857" i="6"/>
  <c r="A11858" i="6"/>
  <c r="A11859" i="6"/>
  <c r="A11860" i="6"/>
  <c r="A11861" i="6"/>
  <c r="A11862" i="6"/>
  <c r="A11863" i="6"/>
  <c r="A11864" i="6"/>
  <c r="A11865" i="6"/>
  <c r="A11866" i="6"/>
  <c r="A11867" i="6"/>
  <c r="A11868" i="6"/>
  <c r="A11869" i="6"/>
  <c r="A11870" i="6"/>
  <c r="A11871" i="6"/>
  <c r="A11872" i="6"/>
  <c r="A11873" i="6"/>
  <c r="A11874" i="6"/>
  <c r="A11875" i="6"/>
  <c r="A11876" i="6"/>
  <c r="A11877" i="6"/>
  <c r="A11878" i="6"/>
  <c r="A11879" i="6"/>
  <c r="A11880" i="6"/>
  <c r="A11881" i="6"/>
  <c r="A11882" i="6"/>
  <c r="A11883" i="6"/>
  <c r="A11884" i="6"/>
  <c r="A11885" i="6"/>
  <c r="A11886" i="6"/>
  <c r="A11887" i="6"/>
  <c r="A11888" i="6"/>
  <c r="A11889" i="6"/>
  <c r="A11890" i="6"/>
  <c r="A11891" i="6"/>
  <c r="A11892" i="6"/>
  <c r="A11893" i="6"/>
  <c r="A11894" i="6"/>
  <c r="A11895" i="6"/>
  <c r="A11896" i="6"/>
  <c r="A11897" i="6"/>
  <c r="A11898" i="6"/>
  <c r="A11899" i="6"/>
  <c r="A11900" i="6"/>
  <c r="A11901" i="6"/>
  <c r="A11902" i="6"/>
  <c r="A11903" i="6"/>
  <c r="A11904" i="6"/>
  <c r="A11905" i="6"/>
  <c r="A11906" i="6"/>
  <c r="A11907" i="6"/>
  <c r="A11908" i="6"/>
  <c r="A11909" i="6"/>
  <c r="A11910" i="6"/>
  <c r="A11911" i="6"/>
  <c r="A11912" i="6"/>
  <c r="A11913" i="6"/>
  <c r="A11914" i="6"/>
  <c r="A11915" i="6"/>
  <c r="A11916" i="6"/>
  <c r="A11917" i="6"/>
  <c r="A11918" i="6"/>
  <c r="A11919" i="6"/>
  <c r="A11920" i="6"/>
  <c r="A11921" i="6"/>
  <c r="A11922" i="6"/>
  <c r="A11923" i="6"/>
  <c r="A11924" i="6"/>
  <c r="A11925" i="6"/>
  <c r="A11926" i="6"/>
  <c r="A11927" i="6"/>
  <c r="A11928" i="6"/>
  <c r="A11929" i="6"/>
  <c r="A11930" i="6"/>
  <c r="A11931" i="6"/>
  <c r="A11932" i="6"/>
  <c r="A11933" i="6"/>
  <c r="A11934" i="6"/>
  <c r="A11935" i="6"/>
  <c r="A11936" i="6"/>
  <c r="A11937" i="6"/>
  <c r="A11938" i="6"/>
  <c r="A11939" i="6"/>
  <c r="A11940" i="6"/>
  <c r="A11941" i="6"/>
  <c r="A11942" i="6"/>
  <c r="A11943" i="6"/>
  <c r="A11944" i="6"/>
  <c r="A11945" i="6"/>
  <c r="A11946" i="6"/>
  <c r="A11947" i="6"/>
  <c r="A11948" i="6"/>
  <c r="A11949" i="6"/>
  <c r="A11950" i="6"/>
  <c r="A11951" i="6"/>
  <c r="A11952" i="6"/>
  <c r="A11953" i="6"/>
  <c r="A11954" i="6"/>
  <c r="A11955" i="6"/>
  <c r="A11956" i="6"/>
  <c r="A11957" i="6"/>
  <c r="A11958" i="6"/>
  <c r="A11959" i="6"/>
  <c r="A11960" i="6"/>
  <c r="A11961" i="6"/>
  <c r="A11962" i="6"/>
  <c r="A11963" i="6"/>
  <c r="A11964" i="6"/>
  <c r="A11965" i="6"/>
  <c r="A11966" i="6"/>
  <c r="A11967" i="6"/>
  <c r="A11968" i="6"/>
  <c r="A11969" i="6"/>
  <c r="A11970" i="6"/>
  <c r="A11971" i="6"/>
  <c r="A11972" i="6"/>
  <c r="A11973" i="6"/>
  <c r="A11974" i="6"/>
  <c r="A11975" i="6"/>
  <c r="A11976" i="6"/>
  <c r="A11977" i="6"/>
  <c r="A11978" i="6"/>
  <c r="A11979" i="6"/>
  <c r="A11980" i="6"/>
  <c r="A11981" i="6"/>
  <c r="A11982" i="6"/>
  <c r="A11983" i="6"/>
  <c r="A11984" i="6"/>
  <c r="A11985" i="6"/>
  <c r="A11986" i="6"/>
  <c r="A11987" i="6"/>
  <c r="A11988" i="6"/>
  <c r="A11989" i="6"/>
  <c r="A11990" i="6"/>
  <c r="A11991" i="6"/>
  <c r="A11992" i="6"/>
  <c r="A11993" i="6"/>
  <c r="A11994" i="6"/>
  <c r="A11995" i="6"/>
  <c r="A11996" i="6"/>
  <c r="A11997" i="6"/>
  <c r="A11998" i="6"/>
  <c r="A11999" i="6"/>
  <c r="A12000" i="6"/>
  <c r="A12001" i="6"/>
  <c r="A12002" i="6"/>
  <c r="A12003" i="6"/>
  <c r="A12004" i="6"/>
  <c r="A12005" i="6"/>
  <c r="A12006" i="6"/>
  <c r="A12007" i="6"/>
  <c r="A12008" i="6"/>
  <c r="A12009" i="6"/>
  <c r="A12010" i="6"/>
  <c r="A12011" i="6"/>
  <c r="A12012" i="6"/>
  <c r="A12013" i="6"/>
  <c r="A12014" i="6"/>
  <c r="A12015" i="6"/>
  <c r="A12016" i="6"/>
  <c r="A12017" i="6"/>
  <c r="A12018" i="6"/>
  <c r="A12019" i="6"/>
  <c r="A12020" i="6"/>
  <c r="A12021" i="6"/>
  <c r="A12022" i="6"/>
  <c r="A12023" i="6"/>
  <c r="A12024" i="6"/>
  <c r="A12025" i="6"/>
  <c r="A12026" i="6"/>
  <c r="A12027" i="6"/>
  <c r="A12028" i="6"/>
  <c r="A12029" i="6"/>
  <c r="A12030" i="6"/>
  <c r="A12031" i="6"/>
  <c r="A12032" i="6"/>
  <c r="A12033" i="6"/>
  <c r="A12034" i="6"/>
  <c r="A12035" i="6"/>
  <c r="A12036" i="6"/>
  <c r="A12037" i="6"/>
  <c r="A12038" i="6"/>
  <c r="A12039" i="6"/>
  <c r="A12040" i="6"/>
  <c r="A12041" i="6"/>
  <c r="A12042" i="6"/>
  <c r="A12043" i="6"/>
  <c r="A12044" i="6"/>
  <c r="A12045" i="6"/>
  <c r="A12046" i="6"/>
  <c r="A12047" i="6"/>
  <c r="A12048" i="6"/>
  <c r="A12049" i="6"/>
  <c r="A12050" i="6"/>
  <c r="A12051" i="6"/>
  <c r="A12052" i="6"/>
  <c r="A12053" i="6"/>
  <c r="A12054" i="6"/>
  <c r="A12055" i="6"/>
  <c r="A12056" i="6"/>
  <c r="A12057" i="6"/>
  <c r="A12058" i="6"/>
  <c r="A12059" i="6"/>
  <c r="A12060" i="6"/>
  <c r="A12061" i="6"/>
  <c r="A12062" i="6"/>
  <c r="A12063" i="6"/>
  <c r="A12064" i="6"/>
  <c r="A12065" i="6"/>
  <c r="A12066" i="6"/>
  <c r="A12067" i="6"/>
  <c r="A12068" i="6"/>
  <c r="A12069" i="6"/>
  <c r="A12070" i="6"/>
  <c r="A12071" i="6"/>
  <c r="A12072" i="6"/>
  <c r="A12073" i="6"/>
  <c r="A12074" i="6"/>
  <c r="A12075" i="6"/>
  <c r="A12076" i="6"/>
  <c r="A12077" i="6"/>
  <c r="A12078" i="6"/>
  <c r="A12079" i="6"/>
  <c r="A12080" i="6"/>
  <c r="A12081" i="6"/>
  <c r="A12082" i="6"/>
  <c r="A12083" i="6"/>
  <c r="A12084" i="6"/>
  <c r="A12085" i="6"/>
  <c r="A12086" i="6"/>
  <c r="A12087" i="6"/>
  <c r="A12088" i="6"/>
  <c r="A12089" i="6"/>
  <c r="A12090" i="6"/>
  <c r="A12091" i="6"/>
  <c r="A12092" i="6"/>
  <c r="A12093" i="6"/>
  <c r="A12094" i="6"/>
  <c r="A12095" i="6"/>
  <c r="A12096" i="6"/>
  <c r="A12097" i="6"/>
  <c r="A12098" i="6"/>
  <c r="A12099" i="6"/>
  <c r="A12100" i="6"/>
  <c r="A12101" i="6"/>
  <c r="A12102" i="6"/>
  <c r="A12103" i="6"/>
  <c r="A12104" i="6"/>
  <c r="A12105" i="6"/>
  <c r="A12106" i="6"/>
  <c r="A12107" i="6"/>
  <c r="A12108" i="6"/>
  <c r="A12109" i="6"/>
  <c r="A12110" i="6"/>
  <c r="A12111" i="6"/>
  <c r="A12112" i="6"/>
  <c r="A12113" i="6"/>
  <c r="A12114" i="6"/>
  <c r="A12115" i="6"/>
  <c r="A12116" i="6"/>
  <c r="A12117" i="6"/>
  <c r="A12118" i="6"/>
  <c r="A12119" i="6"/>
  <c r="A12120" i="6"/>
  <c r="A12121" i="6"/>
  <c r="A12122" i="6"/>
  <c r="A12123" i="6"/>
  <c r="A12124" i="6"/>
  <c r="A12125" i="6"/>
  <c r="A12126" i="6"/>
  <c r="A12127" i="6"/>
  <c r="A12128" i="6"/>
  <c r="A12129" i="6"/>
  <c r="A12130" i="6"/>
  <c r="A12131" i="6"/>
  <c r="A12132" i="6"/>
  <c r="A12133" i="6"/>
  <c r="A12134" i="6"/>
  <c r="A12135" i="6"/>
  <c r="A12136" i="6"/>
  <c r="A12137" i="6"/>
  <c r="A12138" i="6"/>
  <c r="A12139" i="6"/>
  <c r="A12140" i="6"/>
  <c r="A12141" i="6"/>
  <c r="A12142" i="6"/>
  <c r="A12143" i="6"/>
  <c r="A12144" i="6"/>
  <c r="A12145" i="6"/>
  <c r="A12146" i="6"/>
  <c r="A12147" i="6"/>
  <c r="A12148" i="6"/>
  <c r="A12149" i="6"/>
  <c r="A12150" i="6"/>
  <c r="A12151" i="6"/>
  <c r="A12152" i="6"/>
  <c r="A12153" i="6"/>
  <c r="A12154" i="6"/>
  <c r="A12155" i="6"/>
  <c r="A12156" i="6"/>
  <c r="A12157" i="6"/>
  <c r="A12158" i="6"/>
  <c r="A12159" i="6"/>
  <c r="A12160" i="6"/>
  <c r="A12161" i="6"/>
  <c r="A12162" i="6"/>
  <c r="A12163" i="6"/>
  <c r="A12164" i="6"/>
  <c r="A12165" i="6"/>
  <c r="A12166" i="6"/>
  <c r="A12167" i="6"/>
  <c r="A12168" i="6"/>
  <c r="A12169" i="6"/>
  <c r="A12170" i="6"/>
  <c r="A12171" i="6"/>
  <c r="A12172" i="6"/>
  <c r="A12173" i="6"/>
  <c r="A12174" i="6"/>
  <c r="A12175" i="6"/>
  <c r="A12176" i="6"/>
  <c r="A12177" i="6"/>
  <c r="A12178" i="6"/>
  <c r="A12179" i="6"/>
  <c r="A12180" i="6"/>
  <c r="A12181" i="6"/>
  <c r="A12182" i="6"/>
  <c r="A12183" i="6"/>
  <c r="A12184" i="6"/>
  <c r="A12185" i="6"/>
  <c r="A12186" i="6"/>
  <c r="A12187" i="6"/>
  <c r="A12188" i="6"/>
  <c r="A12189" i="6"/>
  <c r="A12190" i="6"/>
  <c r="A12191" i="6"/>
  <c r="A12192" i="6"/>
  <c r="A12193" i="6"/>
  <c r="A12194" i="6"/>
  <c r="A12195" i="6"/>
  <c r="A12196" i="6"/>
  <c r="A12197" i="6"/>
  <c r="A12198" i="6"/>
  <c r="A12199" i="6"/>
  <c r="A12200" i="6"/>
  <c r="A12201" i="6"/>
  <c r="A12202" i="6"/>
  <c r="A12203" i="6"/>
  <c r="A12204" i="6"/>
  <c r="A12205" i="6"/>
  <c r="A12206" i="6"/>
  <c r="A12207" i="6"/>
  <c r="A12208" i="6"/>
  <c r="A12209" i="6"/>
  <c r="A12210" i="6"/>
  <c r="A12211" i="6"/>
  <c r="A12212" i="6"/>
  <c r="A12213" i="6"/>
  <c r="A12214" i="6"/>
  <c r="A12215" i="6"/>
  <c r="A12216" i="6"/>
  <c r="A12217" i="6"/>
  <c r="A12218" i="6"/>
  <c r="A12219" i="6"/>
  <c r="A12220" i="6"/>
  <c r="A12221" i="6"/>
  <c r="A12222" i="6"/>
  <c r="A12223" i="6"/>
  <c r="A12224" i="6"/>
  <c r="A12225" i="6"/>
  <c r="A12226" i="6"/>
  <c r="A12227" i="6"/>
  <c r="A12228" i="6"/>
  <c r="A12229" i="6"/>
  <c r="A12230" i="6"/>
  <c r="A12231" i="6"/>
  <c r="A12232" i="6"/>
  <c r="A12233" i="6"/>
  <c r="A12234" i="6"/>
  <c r="A12235" i="6"/>
  <c r="A12236" i="6"/>
  <c r="A12237" i="6"/>
  <c r="A12238" i="6"/>
  <c r="A12239" i="6"/>
  <c r="A12240" i="6"/>
  <c r="A12241" i="6"/>
  <c r="A12242" i="6"/>
  <c r="A12243" i="6"/>
  <c r="A12244" i="6"/>
  <c r="A12245" i="6"/>
  <c r="A12246" i="6"/>
  <c r="A12247" i="6"/>
  <c r="A12248" i="6"/>
  <c r="A12249" i="6"/>
  <c r="A12250" i="6"/>
  <c r="A12251" i="6"/>
  <c r="A12252" i="6"/>
  <c r="A12253" i="6"/>
  <c r="A12254" i="6"/>
  <c r="A12255" i="6"/>
  <c r="A12256" i="6"/>
  <c r="A12257" i="6"/>
  <c r="A12258" i="6"/>
  <c r="A12259" i="6"/>
  <c r="A12260" i="6"/>
  <c r="A12261" i="6"/>
  <c r="A12262" i="6"/>
  <c r="A12263" i="6"/>
  <c r="A12264" i="6"/>
  <c r="A12265" i="6"/>
  <c r="A12266" i="6"/>
  <c r="A12267" i="6"/>
  <c r="A12268" i="6"/>
  <c r="A12269" i="6"/>
  <c r="A12270" i="6"/>
  <c r="A12271" i="6"/>
  <c r="A12272" i="6"/>
  <c r="A12273" i="6"/>
  <c r="A12274" i="6"/>
  <c r="A12275" i="6"/>
  <c r="A12276" i="6"/>
  <c r="A12277" i="6"/>
  <c r="A12278" i="6"/>
  <c r="A12279" i="6"/>
  <c r="A12280" i="6"/>
  <c r="A12281" i="6"/>
  <c r="A12282" i="6"/>
  <c r="A12283" i="6"/>
  <c r="A12284" i="6"/>
  <c r="A12285" i="6"/>
  <c r="A12286" i="6"/>
  <c r="A12287" i="6"/>
  <c r="A12288" i="6"/>
  <c r="A12289" i="6"/>
  <c r="A12290" i="6"/>
  <c r="A12291" i="6"/>
  <c r="A12292" i="6"/>
  <c r="A12293" i="6"/>
  <c r="A12294" i="6"/>
  <c r="A12295" i="6"/>
  <c r="A12296" i="6"/>
  <c r="A12297" i="6"/>
  <c r="A12298" i="6"/>
  <c r="A12299" i="6"/>
  <c r="A12300" i="6"/>
  <c r="A12301" i="6"/>
  <c r="A12302" i="6"/>
  <c r="A12303" i="6"/>
  <c r="A12304" i="6"/>
  <c r="A12305" i="6"/>
  <c r="A12306" i="6"/>
  <c r="A12307" i="6"/>
  <c r="A12308" i="6"/>
  <c r="A12309" i="6"/>
  <c r="A12310" i="6"/>
  <c r="A12311" i="6"/>
  <c r="A12312" i="6"/>
  <c r="A12313" i="6"/>
  <c r="A12314" i="6"/>
  <c r="A12315" i="6"/>
  <c r="A12316" i="6"/>
  <c r="A12317" i="6"/>
  <c r="A12318" i="6"/>
  <c r="A12319" i="6"/>
  <c r="A12320" i="6"/>
  <c r="A12321" i="6"/>
  <c r="A12322" i="6"/>
  <c r="A12323" i="6"/>
  <c r="A12324" i="6"/>
  <c r="A12325" i="6"/>
  <c r="A12326" i="6"/>
  <c r="A12327" i="6"/>
  <c r="A12328" i="6"/>
  <c r="A12329" i="6"/>
  <c r="A12330" i="6"/>
  <c r="A12331" i="6"/>
  <c r="A12332" i="6"/>
  <c r="A12333" i="6"/>
  <c r="A12334" i="6"/>
  <c r="A12335" i="6"/>
  <c r="A12336" i="6"/>
  <c r="A12337" i="6"/>
  <c r="A12338" i="6"/>
  <c r="A12339" i="6"/>
  <c r="A12340" i="6"/>
  <c r="A12341" i="6"/>
  <c r="A12342" i="6"/>
  <c r="A12343" i="6"/>
  <c r="A12344" i="6"/>
  <c r="A12345" i="6"/>
  <c r="A12346" i="6"/>
  <c r="A12347" i="6"/>
  <c r="A12348" i="6"/>
  <c r="A12349" i="6"/>
  <c r="A12350" i="6"/>
  <c r="A12351" i="6"/>
  <c r="A12352" i="6"/>
  <c r="A12353" i="6"/>
  <c r="A12354" i="6"/>
  <c r="A12355" i="6"/>
  <c r="A12356" i="6"/>
  <c r="A12357" i="6"/>
  <c r="A12358" i="6"/>
  <c r="A12359" i="6"/>
  <c r="A12360" i="6"/>
  <c r="A12361" i="6"/>
  <c r="A12362" i="6"/>
  <c r="A12363" i="6"/>
  <c r="A12364" i="6"/>
  <c r="A12365" i="6"/>
  <c r="A12366" i="6"/>
  <c r="A12367" i="6"/>
  <c r="A12368" i="6"/>
  <c r="A12369" i="6"/>
  <c r="A12370" i="6"/>
  <c r="A12371" i="6"/>
  <c r="A12372" i="6"/>
  <c r="A12373" i="6"/>
  <c r="A12374" i="6"/>
  <c r="A12375" i="6"/>
  <c r="A12376" i="6"/>
  <c r="A12377" i="6"/>
  <c r="A12378" i="6"/>
  <c r="A12379" i="6"/>
  <c r="A12380" i="6"/>
  <c r="A12381" i="6"/>
  <c r="A12382" i="6"/>
  <c r="A12383" i="6"/>
  <c r="A12384" i="6"/>
  <c r="A12385" i="6"/>
  <c r="A12386" i="6"/>
  <c r="A12387" i="6"/>
  <c r="A12388" i="6"/>
  <c r="A12389" i="6"/>
  <c r="A12390" i="6"/>
  <c r="A12391" i="6"/>
  <c r="A12392" i="6"/>
  <c r="A12393" i="6"/>
  <c r="A12394" i="6"/>
  <c r="A12395" i="6"/>
  <c r="A12396" i="6"/>
  <c r="A12397" i="6"/>
  <c r="A12398" i="6"/>
  <c r="A12399" i="6"/>
  <c r="A12400" i="6"/>
  <c r="A12401" i="6"/>
  <c r="A12402" i="6"/>
  <c r="A12403" i="6"/>
  <c r="A12404" i="6"/>
  <c r="A12405" i="6"/>
  <c r="A12406" i="6"/>
  <c r="A12407" i="6"/>
  <c r="A12408" i="6"/>
  <c r="A12409" i="6"/>
  <c r="A12410" i="6"/>
  <c r="A12411" i="6"/>
  <c r="A12412" i="6"/>
  <c r="A12413" i="6"/>
  <c r="A12414" i="6"/>
  <c r="A12415" i="6"/>
  <c r="A12416" i="6"/>
  <c r="A12417" i="6"/>
  <c r="A12418" i="6"/>
  <c r="A12419" i="6"/>
  <c r="A12420" i="6"/>
  <c r="A12421" i="6"/>
  <c r="A12422" i="6"/>
  <c r="A12423" i="6"/>
  <c r="A12424" i="6"/>
  <c r="A12425" i="6"/>
  <c r="A12426" i="6"/>
  <c r="A12427" i="6"/>
  <c r="A12428" i="6"/>
  <c r="A12429" i="6"/>
  <c r="A12430" i="6"/>
  <c r="A12431" i="6"/>
  <c r="A12432" i="6"/>
  <c r="A12433" i="6"/>
  <c r="A12434" i="6"/>
  <c r="A12435" i="6"/>
  <c r="A12436" i="6"/>
  <c r="A12437" i="6"/>
  <c r="A12438" i="6"/>
  <c r="A12439" i="6"/>
  <c r="A12440" i="6"/>
  <c r="A12441" i="6"/>
  <c r="A12442" i="6"/>
  <c r="A12443" i="6"/>
  <c r="A12444" i="6"/>
  <c r="A12445" i="6"/>
  <c r="A12446" i="6"/>
  <c r="A12447" i="6"/>
  <c r="A12448" i="6"/>
  <c r="A12449" i="6"/>
  <c r="A12450" i="6"/>
  <c r="A12451" i="6"/>
  <c r="A12452" i="6"/>
  <c r="A12453" i="6"/>
  <c r="A12454" i="6"/>
  <c r="A12455" i="6"/>
  <c r="A12456" i="6"/>
  <c r="A12457" i="6"/>
  <c r="A12458" i="6"/>
  <c r="A12459" i="6"/>
  <c r="A12460" i="6"/>
  <c r="A12461" i="6"/>
  <c r="A12462" i="6"/>
  <c r="A12463" i="6"/>
  <c r="A12464" i="6"/>
  <c r="A12465" i="6"/>
  <c r="A12466" i="6"/>
  <c r="A12467" i="6"/>
  <c r="A12468" i="6"/>
  <c r="A12469" i="6"/>
  <c r="A12470" i="6"/>
  <c r="A12471" i="6"/>
  <c r="A12472" i="6"/>
  <c r="A12473" i="6"/>
  <c r="A12474" i="6"/>
  <c r="A12475" i="6"/>
  <c r="A12476" i="6"/>
  <c r="A12477" i="6"/>
  <c r="A12478" i="6"/>
  <c r="A12479" i="6"/>
  <c r="A12480" i="6"/>
  <c r="A12481" i="6"/>
  <c r="A12482" i="6"/>
  <c r="A12483" i="6"/>
  <c r="A12484" i="6"/>
  <c r="A12485" i="6"/>
  <c r="A12486" i="6"/>
  <c r="A12487" i="6"/>
  <c r="A12488" i="6"/>
  <c r="A12489" i="6"/>
  <c r="A12490" i="6"/>
  <c r="A12491" i="6"/>
  <c r="A12492" i="6"/>
  <c r="A12493" i="6"/>
  <c r="A12494" i="6"/>
  <c r="A12495" i="6"/>
  <c r="A12496" i="6"/>
  <c r="A12497" i="6"/>
  <c r="A12498" i="6"/>
  <c r="A12499" i="6"/>
  <c r="A12500" i="6"/>
  <c r="A12501" i="6"/>
  <c r="A12502" i="6"/>
  <c r="A12503" i="6"/>
  <c r="A12504" i="6"/>
  <c r="A12505" i="6"/>
  <c r="A12506" i="6"/>
  <c r="A12507" i="6"/>
  <c r="A12508" i="6"/>
  <c r="A12509" i="6"/>
  <c r="A12510" i="6"/>
  <c r="A12511" i="6"/>
  <c r="A12512" i="6"/>
  <c r="A12513" i="6"/>
  <c r="A12514" i="6"/>
  <c r="A12515" i="6"/>
  <c r="A12516" i="6"/>
  <c r="A12517" i="6"/>
  <c r="A12518" i="6"/>
  <c r="A12519" i="6"/>
  <c r="A12520" i="6"/>
  <c r="A12521" i="6"/>
  <c r="A12522" i="6"/>
  <c r="A12523" i="6"/>
  <c r="A12524" i="6"/>
  <c r="A12525" i="6"/>
  <c r="A12526" i="6"/>
  <c r="A12527" i="6"/>
  <c r="A12528" i="6"/>
  <c r="A12529" i="6"/>
  <c r="A12530" i="6"/>
  <c r="A12531" i="6"/>
  <c r="A12532" i="6"/>
  <c r="A12533" i="6"/>
  <c r="A12534" i="6"/>
  <c r="A12535" i="6"/>
  <c r="A12536" i="6"/>
  <c r="A12537" i="6"/>
  <c r="A12538" i="6"/>
  <c r="A12539" i="6"/>
  <c r="A12540" i="6"/>
  <c r="A12541" i="6"/>
  <c r="A12542" i="6"/>
  <c r="A12543" i="6"/>
  <c r="A12544" i="6"/>
  <c r="A12545" i="6"/>
  <c r="A12546" i="6"/>
  <c r="A12547" i="6"/>
  <c r="A12548" i="6"/>
  <c r="A12549" i="6"/>
  <c r="A12550" i="6"/>
  <c r="A12551" i="6"/>
  <c r="A12552" i="6"/>
  <c r="A12553" i="6"/>
  <c r="A12554" i="6"/>
  <c r="A12555" i="6"/>
  <c r="A12556" i="6"/>
  <c r="A12557" i="6"/>
  <c r="A12558" i="6"/>
  <c r="A12559" i="6"/>
  <c r="A12560" i="6"/>
  <c r="A12561" i="6"/>
  <c r="A12562" i="6"/>
  <c r="A12563" i="6"/>
  <c r="A12564" i="6"/>
  <c r="A12565" i="6"/>
  <c r="A12566" i="6"/>
  <c r="A12567" i="6"/>
  <c r="A12568" i="6"/>
  <c r="A12569" i="6"/>
  <c r="A12570" i="6"/>
  <c r="A12571" i="6"/>
  <c r="A12572" i="6"/>
  <c r="A12573" i="6"/>
  <c r="A12574" i="6"/>
  <c r="A12575" i="6"/>
  <c r="A12576" i="6"/>
  <c r="A12577" i="6"/>
  <c r="A12578" i="6"/>
  <c r="A12579" i="6"/>
  <c r="A12580" i="6"/>
  <c r="A12581" i="6"/>
  <c r="A12582" i="6"/>
  <c r="A12583" i="6"/>
  <c r="A12584" i="6"/>
  <c r="A12585" i="6"/>
  <c r="A12586" i="6"/>
  <c r="A12587" i="6"/>
  <c r="A12588" i="6"/>
  <c r="A12589" i="6"/>
  <c r="A12590" i="6"/>
  <c r="A12591" i="6"/>
  <c r="A12592" i="6"/>
  <c r="A12593" i="6"/>
  <c r="A12594" i="6"/>
  <c r="A12595" i="6"/>
  <c r="A12596" i="6"/>
  <c r="A12597" i="6"/>
  <c r="A12598" i="6"/>
  <c r="A12599" i="6"/>
  <c r="A12600" i="6"/>
  <c r="A12601" i="6"/>
  <c r="A12602" i="6"/>
  <c r="A12603" i="6"/>
  <c r="A12604" i="6"/>
  <c r="A12605" i="6"/>
  <c r="A12606" i="6"/>
  <c r="A12607" i="6"/>
  <c r="A12608" i="6"/>
  <c r="A12609" i="6"/>
  <c r="A12610" i="6"/>
  <c r="A12611" i="6"/>
  <c r="A12612" i="6"/>
  <c r="A12613" i="6"/>
  <c r="A12614" i="6"/>
  <c r="A12615" i="6"/>
  <c r="A12616" i="6"/>
  <c r="A12617" i="6"/>
  <c r="A12618" i="6"/>
  <c r="A12619" i="6"/>
  <c r="A12620" i="6"/>
  <c r="A12621" i="6"/>
  <c r="A12622" i="6"/>
  <c r="A12623" i="6"/>
  <c r="A12624" i="6"/>
  <c r="A12625" i="6"/>
  <c r="A12626" i="6"/>
  <c r="A12627" i="6"/>
  <c r="A12628" i="6"/>
  <c r="A12629" i="6"/>
  <c r="A12630" i="6"/>
  <c r="A12631" i="6"/>
  <c r="A12632" i="6"/>
  <c r="A12633" i="6"/>
  <c r="A12634" i="6"/>
  <c r="A12635" i="6"/>
  <c r="A12636" i="6"/>
  <c r="A12637" i="6"/>
  <c r="A12638" i="6"/>
  <c r="A12639" i="6"/>
  <c r="A12640" i="6"/>
  <c r="A12641" i="6"/>
  <c r="A12642" i="6"/>
  <c r="A12643" i="6"/>
  <c r="A12644" i="6"/>
  <c r="A12645" i="6"/>
  <c r="A12646" i="6"/>
  <c r="A12647" i="6"/>
  <c r="A12648" i="6"/>
  <c r="A12649" i="6"/>
  <c r="A12650" i="6"/>
  <c r="A12651" i="6"/>
  <c r="A12652" i="6"/>
  <c r="A12653" i="6"/>
  <c r="A12654" i="6"/>
  <c r="A12655" i="6"/>
  <c r="A12656" i="6"/>
  <c r="A12657" i="6"/>
  <c r="A12658" i="6"/>
  <c r="A12659" i="6"/>
  <c r="A12660" i="6"/>
  <c r="A12661" i="6"/>
  <c r="A12662" i="6"/>
  <c r="A12663" i="6"/>
  <c r="A12664" i="6"/>
  <c r="A12665" i="6"/>
  <c r="A12666" i="6"/>
  <c r="A12667" i="6"/>
  <c r="A12668" i="6"/>
  <c r="A12669" i="6"/>
  <c r="A12670" i="6"/>
  <c r="A12671" i="6"/>
  <c r="A12672" i="6"/>
  <c r="A12673" i="6"/>
  <c r="A12674" i="6"/>
  <c r="A12675" i="6"/>
  <c r="A12676" i="6"/>
  <c r="A12677" i="6"/>
  <c r="A12678" i="6"/>
  <c r="A12679" i="6"/>
  <c r="A12680" i="6"/>
  <c r="A12681" i="6"/>
  <c r="A12682" i="6"/>
  <c r="A12683" i="6"/>
  <c r="A12684" i="6"/>
  <c r="A12685" i="6"/>
  <c r="A12686" i="6"/>
  <c r="A12687" i="6"/>
  <c r="A12688" i="6"/>
  <c r="A12689" i="6"/>
  <c r="A12690" i="6"/>
  <c r="A12691" i="6"/>
  <c r="A12692" i="6"/>
  <c r="A12693" i="6"/>
  <c r="A12694" i="6"/>
  <c r="A12695" i="6"/>
  <c r="A12696" i="6"/>
  <c r="A12697" i="6"/>
  <c r="A12698" i="6"/>
  <c r="A12699" i="6"/>
  <c r="A12700" i="6"/>
  <c r="A12701" i="6"/>
  <c r="A12702" i="6"/>
  <c r="A12703" i="6"/>
  <c r="A12704" i="6"/>
  <c r="A12705" i="6"/>
  <c r="A12706" i="6"/>
  <c r="A12707" i="6"/>
  <c r="A12708" i="6"/>
  <c r="A12709" i="6"/>
  <c r="A12710" i="6"/>
  <c r="A12711" i="6"/>
  <c r="A12712" i="6"/>
  <c r="A12713" i="6"/>
  <c r="A12714" i="6"/>
  <c r="A12715" i="6"/>
  <c r="A12716" i="6"/>
  <c r="A12717" i="6"/>
  <c r="A12718" i="6"/>
  <c r="A12719" i="6"/>
  <c r="A12720" i="6"/>
  <c r="A12721" i="6"/>
  <c r="A12722" i="6"/>
  <c r="A12723" i="6"/>
  <c r="A12724" i="6"/>
  <c r="A12725" i="6"/>
  <c r="A12726" i="6"/>
  <c r="A12727" i="6"/>
  <c r="A12728" i="6"/>
  <c r="A12729" i="6"/>
  <c r="A12730" i="6"/>
  <c r="A12731" i="6"/>
  <c r="A12732" i="6"/>
  <c r="A12733" i="6"/>
  <c r="A12734" i="6"/>
  <c r="A12735" i="6"/>
  <c r="A12736" i="6"/>
  <c r="A12737" i="6"/>
  <c r="A12738" i="6"/>
  <c r="A12739" i="6"/>
  <c r="A12740" i="6"/>
  <c r="A12741" i="6"/>
  <c r="A12742" i="6"/>
  <c r="A12743" i="6"/>
  <c r="A12744" i="6"/>
  <c r="A12745" i="6"/>
  <c r="A12746" i="6"/>
  <c r="A12747" i="6"/>
  <c r="A12748" i="6"/>
  <c r="A12749" i="6"/>
  <c r="A12750" i="6"/>
  <c r="A12751" i="6"/>
  <c r="A12752" i="6"/>
  <c r="A12753" i="6"/>
  <c r="A12754" i="6"/>
  <c r="A12755" i="6"/>
  <c r="A12756" i="6"/>
  <c r="A12757" i="6"/>
  <c r="A12758" i="6"/>
  <c r="A12759" i="6"/>
  <c r="A12760" i="6"/>
  <c r="A12761" i="6"/>
  <c r="A12762" i="6"/>
  <c r="A12763" i="6"/>
  <c r="A12764" i="6"/>
  <c r="A12765" i="6"/>
  <c r="A12766" i="6"/>
  <c r="A12767" i="6"/>
  <c r="A12768" i="6"/>
  <c r="A12769" i="6"/>
  <c r="A12770" i="6"/>
  <c r="A12771" i="6"/>
  <c r="A12772" i="6"/>
  <c r="A12773" i="6"/>
  <c r="A12774" i="6"/>
  <c r="A12775" i="6"/>
  <c r="A12776" i="6"/>
  <c r="A12777" i="6"/>
  <c r="A12778" i="6"/>
  <c r="A12779" i="6"/>
  <c r="A12780" i="6"/>
  <c r="A12781" i="6"/>
  <c r="A12782" i="6"/>
  <c r="A12783" i="6"/>
  <c r="A12784" i="6"/>
  <c r="A12785" i="6"/>
  <c r="A12786" i="6"/>
  <c r="A12787" i="6"/>
  <c r="A12788" i="6"/>
  <c r="A12789" i="6"/>
  <c r="A12790" i="6"/>
  <c r="A12791" i="6"/>
  <c r="A12792" i="6"/>
  <c r="A12793" i="6"/>
  <c r="A12794" i="6"/>
  <c r="A12795" i="6"/>
  <c r="A12796" i="6"/>
  <c r="A12797" i="6"/>
  <c r="A12798" i="6"/>
  <c r="A12799" i="6"/>
  <c r="A12800" i="6"/>
  <c r="A12801" i="6"/>
  <c r="A12802" i="6"/>
  <c r="A12803" i="6"/>
  <c r="A12804" i="6"/>
  <c r="A12805" i="6"/>
  <c r="A12806" i="6"/>
  <c r="A12807" i="6"/>
  <c r="A12808" i="6"/>
  <c r="A12809" i="6"/>
  <c r="A12810" i="6"/>
  <c r="A12811" i="6"/>
  <c r="A12812" i="6"/>
  <c r="A12813" i="6"/>
  <c r="A12814" i="6"/>
  <c r="A12815" i="6"/>
  <c r="A12816" i="6"/>
  <c r="A12817" i="6"/>
  <c r="A12818" i="6"/>
  <c r="A12819" i="6"/>
  <c r="A12820" i="6"/>
  <c r="A12821" i="6"/>
  <c r="A12822" i="6"/>
  <c r="A12823" i="6"/>
  <c r="A12824" i="6"/>
  <c r="A12825" i="6"/>
  <c r="A12826" i="6"/>
  <c r="A12827" i="6"/>
  <c r="A12828" i="6"/>
  <c r="A12829" i="6"/>
  <c r="A12830" i="6"/>
  <c r="A12831" i="6"/>
  <c r="A12832" i="6"/>
  <c r="A12833" i="6"/>
  <c r="A12834" i="6"/>
  <c r="A12835" i="6"/>
  <c r="A12836" i="6"/>
  <c r="A12837" i="6"/>
  <c r="A12838" i="6"/>
  <c r="A12839" i="6"/>
  <c r="A12840" i="6"/>
  <c r="A12841" i="6"/>
  <c r="A12842" i="6"/>
  <c r="A12843" i="6"/>
  <c r="A12844" i="6"/>
  <c r="A12845" i="6"/>
  <c r="A12846" i="6"/>
  <c r="A12847" i="6"/>
  <c r="A12848" i="6"/>
  <c r="A12849" i="6"/>
  <c r="A12850" i="6"/>
  <c r="A12851" i="6"/>
  <c r="A12852" i="6"/>
  <c r="A12853" i="6"/>
  <c r="A12854" i="6"/>
  <c r="A12855" i="6"/>
  <c r="A12856" i="6"/>
  <c r="A12857" i="6"/>
  <c r="A12858" i="6"/>
  <c r="A12859" i="6"/>
  <c r="A12860" i="6"/>
  <c r="A12861" i="6"/>
  <c r="A12862" i="6"/>
  <c r="A12863" i="6"/>
  <c r="A12864" i="6"/>
  <c r="A12865" i="6"/>
  <c r="A12866" i="6"/>
  <c r="A12867" i="6"/>
  <c r="A12868" i="6"/>
  <c r="A12869" i="6"/>
  <c r="A12870" i="6"/>
  <c r="A12871" i="6"/>
  <c r="A12872" i="6"/>
  <c r="A12873" i="6"/>
  <c r="A12874" i="6"/>
  <c r="A12875" i="6"/>
  <c r="A12876" i="6"/>
  <c r="A12877" i="6"/>
  <c r="A12878" i="6"/>
  <c r="A12879" i="6"/>
  <c r="A12880" i="6"/>
  <c r="A12881" i="6"/>
  <c r="A12882" i="6"/>
  <c r="A12883" i="6"/>
  <c r="A12884" i="6"/>
  <c r="A12885" i="6"/>
  <c r="A12886" i="6"/>
  <c r="A12887" i="6"/>
  <c r="A12888" i="6"/>
  <c r="A12889" i="6"/>
  <c r="A12890" i="6"/>
  <c r="A12891" i="6"/>
  <c r="A12892" i="6"/>
  <c r="A12893" i="6"/>
  <c r="A12894" i="6"/>
  <c r="A12895" i="6"/>
  <c r="A12896" i="6"/>
  <c r="A12897" i="6"/>
  <c r="A12898" i="6"/>
  <c r="A12899" i="6"/>
  <c r="A12900" i="6"/>
  <c r="A12901" i="6"/>
  <c r="A12902" i="6"/>
  <c r="A12903" i="6"/>
  <c r="A12904" i="6"/>
  <c r="A12905" i="6"/>
  <c r="A12906" i="6"/>
  <c r="A12907" i="6"/>
  <c r="A12908" i="6"/>
  <c r="A12909" i="6"/>
  <c r="A12910" i="6"/>
  <c r="A12911" i="6"/>
  <c r="A12912" i="6"/>
  <c r="A12913" i="6"/>
  <c r="A12914" i="6"/>
  <c r="A12915" i="6"/>
  <c r="A12916" i="6"/>
  <c r="A12917" i="6"/>
  <c r="A12918" i="6"/>
  <c r="A12919" i="6"/>
  <c r="A12920" i="6"/>
  <c r="A12921" i="6"/>
  <c r="A12922" i="6"/>
  <c r="A12923" i="6"/>
  <c r="A12924" i="6"/>
  <c r="A12925" i="6"/>
  <c r="A12926" i="6"/>
  <c r="A12927" i="6"/>
  <c r="A12928" i="6"/>
  <c r="A12929" i="6"/>
  <c r="A12930" i="6"/>
  <c r="A12931" i="6"/>
  <c r="A12932" i="6"/>
  <c r="A12933" i="6"/>
  <c r="A12934" i="6"/>
  <c r="A12935" i="6"/>
  <c r="A12936" i="6"/>
  <c r="A12937" i="6"/>
  <c r="A12938" i="6"/>
  <c r="A12939" i="6"/>
  <c r="A12940" i="6"/>
  <c r="A12941" i="6"/>
  <c r="A12942" i="6"/>
  <c r="A12943" i="6"/>
  <c r="A12944" i="6"/>
  <c r="A12945" i="6"/>
  <c r="A12946" i="6"/>
  <c r="A12947" i="6"/>
  <c r="A12948" i="6"/>
  <c r="A12949" i="6"/>
  <c r="A12950" i="6"/>
  <c r="A12951" i="6"/>
  <c r="A12952" i="6"/>
  <c r="A12953" i="6"/>
  <c r="A12954" i="6"/>
  <c r="A12955" i="6"/>
  <c r="A12956" i="6"/>
  <c r="A12957" i="6"/>
  <c r="A12958" i="6"/>
  <c r="A12959" i="6"/>
  <c r="A12960" i="6"/>
  <c r="A12961" i="6"/>
  <c r="A12962" i="6"/>
  <c r="A12963" i="6"/>
  <c r="A12964" i="6"/>
  <c r="A12965" i="6"/>
  <c r="A12966" i="6"/>
  <c r="A12967" i="6"/>
  <c r="A12968" i="6"/>
  <c r="A12969" i="6"/>
  <c r="A12970" i="6"/>
  <c r="A12971" i="6"/>
  <c r="A12972" i="6"/>
  <c r="A12973" i="6"/>
  <c r="A12974" i="6"/>
  <c r="A12975" i="6"/>
  <c r="A12976" i="6"/>
  <c r="A12977" i="6"/>
  <c r="A12978" i="6"/>
  <c r="A12979" i="6"/>
  <c r="A12980" i="6"/>
  <c r="A12981" i="6"/>
  <c r="A12982" i="6"/>
  <c r="A12983" i="6"/>
  <c r="A12984" i="6"/>
  <c r="A12985" i="6"/>
  <c r="A12986" i="6"/>
  <c r="A12987" i="6"/>
  <c r="A12988" i="6"/>
  <c r="A12989" i="6"/>
  <c r="A12990" i="6"/>
  <c r="A12991" i="6"/>
  <c r="A12992" i="6"/>
  <c r="A12993" i="6"/>
  <c r="A12994" i="6"/>
  <c r="A12995" i="6"/>
  <c r="A12996" i="6"/>
  <c r="A12997" i="6"/>
  <c r="A12998" i="6"/>
  <c r="A12999" i="6"/>
  <c r="A13000" i="6"/>
  <c r="A13001" i="6"/>
  <c r="A13002" i="6"/>
  <c r="A13003" i="6"/>
  <c r="A13004" i="6"/>
  <c r="A13005" i="6"/>
  <c r="A13006" i="6"/>
  <c r="A13007" i="6"/>
  <c r="A13008" i="6"/>
  <c r="A13009" i="6"/>
  <c r="A13010" i="6"/>
  <c r="A13011" i="6"/>
  <c r="A13012" i="6"/>
  <c r="A13013" i="6"/>
  <c r="A13014" i="6"/>
  <c r="A13015" i="6"/>
  <c r="A13016" i="6"/>
  <c r="A13017" i="6"/>
  <c r="A13018" i="6"/>
  <c r="A13019" i="6"/>
  <c r="A13020" i="6"/>
  <c r="A13021" i="6"/>
  <c r="A13022" i="6"/>
  <c r="A13023" i="6"/>
  <c r="A13024" i="6"/>
  <c r="A13025" i="6"/>
  <c r="A13026" i="6"/>
  <c r="A13027" i="6"/>
  <c r="A13028" i="6"/>
  <c r="A13029" i="6"/>
  <c r="A13030" i="6"/>
  <c r="A13031" i="6"/>
  <c r="A13032" i="6"/>
  <c r="A13033" i="6"/>
  <c r="A13034" i="6"/>
  <c r="A13035" i="6"/>
  <c r="A13036" i="6"/>
  <c r="A13037" i="6"/>
  <c r="A13038" i="6"/>
  <c r="A13039" i="6"/>
  <c r="A13040" i="6"/>
  <c r="A13041" i="6"/>
  <c r="A13042" i="6"/>
  <c r="A13043" i="6"/>
  <c r="A13044" i="6"/>
  <c r="A13045" i="6"/>
  <c r="A13046" i="6"/>
  <c r="A13047" i="6"/>
  <c r="A13048" i="6"/>
  <c r="A13049" i="6"/>
  <c r="A13050" i="6"/>
  <c r="A13051" i="6"/>
  <c r="A13052" i="6"/>
  <c r="A13053" i="6"/>
  <c r="A13054" i="6"/>
  <c r="A13055" i="6"/>
  <c r="A13056" i="6"/>
  <c r="A13057" i="6"/>
  <c r="A13058" i="6"/>
  <c r="A13059" i="6"/>
  <c r="A13060" i="6"/>
  <c r="A13061" i="6"/>
  <c r="A13062" i="6"/>
  <c r="A13063" i="6"/>
  <c r="A13064" i="6"/>
  <c r="A13065" i="6"/>
  <c r="A13066" i="6"/>
  <c r="A13067" i="6"/>
  <c r="A13068" i="6"/>
  <c r="A13069" i="6"/>
  <c r="A13070" i="6"/>
  <c r="A13071" i="6"/>
  <c r="A13072" i="6"/>
  <c r="A13073" i="6"/>
  <c r="A13074" i="6"/>
  <c r="A13075" i="6"/>
  <c r="A13076" i="6"/>
  <c r="A13077" i="6"/>
  <c r="A13078" i="6"/>
  <c r="A13079" i="6"/>
  <c r="A13080" i="6"/>
  <c r="A13081" i="6"/>
  <c r="A13082" i="6"/>
  <c r="A13083" i="6"/>
  <c r="A13084" i="6"/>
  <c r="A13085" i="6"/>
  <c r="A13086" i="6"/>
  <c r="A13087" i="6"/>
  <c r="A13088" i="6"/>
  <c r="A13089" i="6"/>
  <c r="A13090" i="6"/>
  <c r="A13091" i="6"/>
  <c r="A13092" i="6"/>
  <c r="A13093" i="6"/>
  <c r="A13094" i="6"/>
  <c r="A13095" i="6"/>
  <c r="A13096" i="6"/>
  <c r="A13097" i="6"/>
  <c r="A13098" i="6"/>
  <c r="A13099" i="6"/>
  <c r="A13100" i="6"/>
  <c r="A13101" i="6"/>
  <c r="A13102" i="6"/>
  <c r="A13103" i="6"/>
  <c r="A13104" i="6"/>
  <c r="A13105" i="6"/>
  <c r="A13106" i="6"/>
  <c r="A13107" i="6"/>
  <c r="A13108" i="6"/>
  <c r="A13109" i="6"/>
  <c r="A13110" i="6"/>
  <c r="A13111" i="6"/>
  <c r="A13112" i="6"/>
  <c r="A13113" i="6"/>
  <c r="A13114" i="6"/>
  <c r="A13115" i="6"/>
  <c r="A13116" i="6"/>
  <c r="A13117" i="6"/>
  <c r="A13118" i="6"/>
  <c r="A13119" i="6"/>
  <c r="A13120" i="6"/>
  <c r="A13121" i="6"/>
  <c r="A13122" i="6"/>
  <c r="A13123" i="6"/>
  <c r="A13124" i="6"/>
  <c r="A13125" i="6"/>
  <c r="A13126" i="6"/>
  <c r="A13127" i="6"/>
  <c r="A13128" i="6"/>
  <c r="A13129" i="6"/>
  <c r="A13130" i="6"/>
  <c r="A13131" i="6"/>
  <c r="A13132" i="6"/>
  <c r="A13133" i="6"/>
  <c r="A13134" i="6"/>
  <c r="A13135" i="6"/>
  <c r="A13136" i="6"/>
  <c r="A13137" i="6"/>
  <c r="A13138" i="6"/>
  <c r="A13139" i="6"/>
  <c r="A13140" i="6"/>
  <c r="A13141" i="6"/>
  <c r="A13142" i="6"/>
  <c r="A13143" i="6"/>
  <c r="A13144" i="6"/>
  <c r="A13145" i="6"/>
  <c r="A13146" i="6"/>
  <c r="A13147" i="6"/>
  <c r="A13148" i="6"/>
  <c r="A13149" i="6"/>
  <c r="A13150" i="6"/>
  <c r="A13151" i="6"/>
  <c r="A13152" i="6"/>
  <c r="A13153" i="6"/>
  <c r="A13154" i="6"/>
  <c r="A13155" i="6"/>
  <c r="A13156" i="6"/>
  <c r="A13157" i="6"/>
  <c r="A13158" i="6"/>
  <c r="A13159" i="6"/>
  <c r="A13160" i="6"/>
  <c r="A13161" i="6"/>
  <c r="A13162" i="6"/>
  <c r="A13163" i="6"/>
  <c r="A13164" i="6"/>
  <c r="A13165" i="6"/>
  <c r="A13166" i="6"/>
  <c r="A13167" i="6"/>
  <c r="A13168" i="6"/>
  <c r="A13169" i="6"/>
  <c r="A13170" i="6"/>
  <c r="A13171" i="6"/>
  <c r="A13172" i="6"/>
  <c r="A13173" i="6"/>
  <c r="A13174" i="6"/>
  <c r="A13175" i="6"/>
  <c r="A13176" i="6"/>
  <c r="A13177" i="6"/>
  <c r="A13178" i="6"/>
  <c r="A13179" i="6"/>
  <c r="A13180" i="6"/>
  <c r="A13181" i="6"/>
  <c r="A13182" i="6"/>
  <c r="A13183" i="6"/>
  <c r="A13184" i="6"/>
  <c r="A13185" i="6"/>
  <c r="A13186" i="6"/>
  <c r="A13187" i="6"/>
  <c r="A13188" i="6"/>
  <c r="A13189" i="6"/>
  <c r="A13190" i="6"/>
  <c r="A13191" i="6"/>
  <c r="A13192" i="6"/>
  <c r="A13193" i="6"/>
  <c r="A13194" i="6"/>
  <c r="A13195" i="6"/>
  <c r="A13196" i="6"/>
  <c r="A13197" i="6"/>
  <c r="A13198" i="6"/>
  <c r="A13199" i="6"/>
  <c r="A13200" i="6"/>
  <c r="A13201" i="6"/>
  <c r="A13202" i="6"/>
  <c r="A13203" i="6"/>
  <c r="A13204" i="6"/>
  <c r="A13205" i="6"/>
  <c r="A13206" i="6"/>
  <c r="A13207" i="6"/>
  <c r="A13208" i="6"/>
  <c r="A13209" i="6"/>
  <c r="A13210" i="6"/>
  <c r="A13211" i="6"/>
  <c r="A13212" i="6"/>
  <c r="A13213" i="6"/>
  <c r="A13214" i="6"/>
  <c r="A13215" i="6"/>
  <c r="A13216" i="6"/>
  <c r="A13217" i="6"/>
  <c r="A13218" i="6"/>
  <c r="A13219" i="6"/>
  <c r="A13220" i="6"/>
  <c r="A13221" i="6"/>
  <c r="A13222" i="6"/>
  <c r="A13223" i="6"/>
  <c r="A13224" i="6"/>
  <c r="A13225" i="6"/>
  <c r="A13226" i="6"/>
  <c r="A13227" i="6"/>
  <c r="A13228" i="6"/>
  <c r="A13229" i="6"/>
  <c r="A13230" i="6"/>
  <c r="A13231" i="6"/>
  <c r="A13232" i="6"/>
  <c r="A13233" i="6"/>
  <c r="A13234" i="6"/>
  <c r="A13235" i="6"/>
  <c r="A13236" i="6"/>
  <c r="A13237" i="6"/>
  <c r="A13238" i="6"/>
  <c r="A13239" i="6"/>
  <c r="A13240" i="6"/>
  <c r="A13241" i="6"/>
  <c r="A13242" i="6"/>
  <c r="A13243" i="6"/>
  <c r="A13244" i="6"/>
  <c r="A13245" i="6"/>
  <c r="A13246" i="6"/>
  <c r="A13247" i="6"/>
  <c r="A13248" i="6"/>
  <c r="A13249" i="6"/>
  <c r="A13250" i="6"/>
  <c r="A13251" i="6"/>
  <c r="A13252" i="6"/>
  <c r="A13253" i="6"/>
  <c r="A13254" i="6"/>
  <c r="A13255" i="6"/>
  <c r="A13256" i="6"/>
  <c r="A13257" i="6"/>
  <c r="A13258" i="6"/>
  <c r="A13259" i="6"/>
  <c r="A13260" i="6"/>
  <c r="A13261" i="6"/>
  <c r="A13262" i="6"/>
  <c r="A13263" i="6"/>
  <c r="A13264" i="6"/>
  <c r="A13265" i="6"/>
  <c r="A13266" i="6"/>
  <c r="A13267" i="6"/>
  <c r="A13268" i="6"/>
  <c r="A13269" i="6"/>
  <c r="A13270" i="6"/>
  <c r="A13271" i="6"/>
  <c r="A13272" i="6"/>
  <c r="A13273" i="6"/>
  <c r="A13274" i="6"/>
  <c r="A13275" i="6"/>
  <c r="A13276" i="6"/>
  <c r="A13277" i="6"/>
  <c r="A13278" i="6"/>
  <c r="A13279" i="6"/>
  <c r="A13280" i="6"/>
  <c r="A13281" i="6"/>
  <c r="A13282" i="6"/>
  <c r="A13283" i="6"/>
  <c r="A13284" i="6"/>
  <c r="A13285" i="6"/>
  <c r="A13286" i="6"/>
  <c r="A13287" i="6"/>
  <c r="A13288" i="6"/>
  <c r="A13289" i="6"/>
  <c r="A13290" i="6"/>
  <c r="A13291" i="6"/>
  <c r="A13292" i="6"/>
  <c r="A13293" i="6"/>
  <c r="A13294" i="6"/>
  <c r="A13295" i="6"/>
  <c r="A13296" i="6"/>
  <c r="A13297" i="6"/>
  <c r="A13298" i="6"/>
  <c r="A13299" i="6"/>
  <c r="A13300" i="6"/>
  <c r="A13301" i="6"/>
  <c r="A13302" i="6"/>
  <c r="A13303" i="6"/>
  <c r="A13304" i="6"/>
  <c r="A13305" i="6"/>
  <c r="A13306" i="6"/>
  <c r="A13307" i="6"/>
  <c r="A13308" i="6"/>
  <c r="A13309" i="6"/>
  <c r="A13310" i="6"/>
  <c r="A13311" i="6"/>
  <c r="A13312" i="6"/>
  <c r="A13313" i="6"/>
  <c r="A13314" i="6"/>
  <c r="A13315" i="6"/>
  <c r="A13316" i="6"/>
  <c r="A13317" i="6"/>
  <c r="A13318" i="6"/>
  <c r="A13319" i="6"/>
  <c r="A13320" i="6"/>
  <c r="A13321" i="6"/>
  <c r="A13322" i="6"/>
  <c r="A13323" i="6"/>
  <c r="A13324" i="6"/>
  <c r="A13325" i="6"/>
  <c r="A13326" i="6"/>
  <c r="A13327" i="6"/>
  <c r="A13328" i="6"/>
  <c r="A13329" i="6"/>
  <c r="A13330" i="6"/>
  <c r="A13331" i="6"/>
  <c r="A13332" i="6"/>
  <c r="A13333" i="6"/>
  <c r="A13334" i="6"/>
  <c r="A13335" i="6"/>
  <c r="A13336" i="6"/>
  <c r="A13337" i="6"/>
  <c r="A13338" i="6"/>
  <c r="A13339" i="6"/>
  <c r="A13340" i="6"/>
  <c r="A13341" i="6"/>
  <c r="A13342" i="6"/>
  <c r="A13343" i="6"/>
  <c r="A13344" i="6"/>
  <c r="A13345" i="6"/>
  <c r="A13346" i="6"/>
  <c r="A13347" i="6"/>
  <c r="A13348" i="6"/>
  <c r="A13349" i="6"/>
  <c r="A13350" i="6"/>
  <c r="A13351" i="6"/>
  <c r="A13352" i="6"/>
  <c r="A13353" i="6"/>
  <c r="A13354" i="6"/>
  <c r="A13355" i="6"/>
  <c r="A13356" i="6"/>
  <c r="A13357" i="6"/>
  <c r="A13358" i="6"/>
  <c r="A13359" i="6"/>
  <c r="A13360" i="6"/>
  <c r="A13361" i="6"/>
  <c r="A13362" i="6"/>
  <c r="A13363" i="6"/>
  <c r="A13364" i="6"/>
  <c r="A13365" i="6"/>
  <c r="A13366" i="6"/>
  <c r="A13367" i="6"/>
  <c r="A13368" i="6"/>
  <c r="A13369" i="6"/>
  <c r="A13370" i="6"/>
  <c r="A13371" i="6"/>
  <c r="A13372" i="6"/>
  <c r="A13373" i="6"/>
  <c r="A13374" i="6"/>
  <c r="A13375" i="6"/>
  <c r="A13376" i="6"/>
  <c r="A13377" i="6"/>
  <c r="A13378" i="6"/>
  <c r="A13379" i="6"/>
  <c r="A13380" i="6"/>
  <c r="A13381" i="6"/>
  <c r="A13382" i="6"/>
  <c r="A13383" i="6"/>
  <c r="A13384" i="6"/>
  <c r="A13385" i="6"/>
  <c r="A13386" i="6"/>
  <c r="A13387" i="6"/>
  <c r="A13388" i="6"/>
  <c r="A13389" i="6"/>
  <c r="A13390" i="6"/>
  <c r="A13391" i="6"/>
  <c r="A13392" i="6"/>
  <c r="A13393" i="6"/>
  <c r="A13394" i="6"/>
  <c r="A13395" i="6"/>
  <c r="A13396" i="6"/>
  <c r="A13397" i="6"/>
  <c r="A13398" i="6"/>
  <c r="A13399" i="6"/>
  <c r="A13400" i="6"/>
  <c r="A13401" i="6"/>
  <c r="A13402" i="6"/>
  <c r="A13403" i="6"/>
  <c r="A13404" i="6"/>
  <c r="A13405" i="6"/>
  <c r="A13406" i="6"/>
  <c r="A13407" i="6"/>
  <c r="A13408" i="6"/>
  <c r="A13409" i="6"/>
  <c r="A13410" i="6"/>
  <c r="A13411" i="6"/>
  <c r="A13412" i="6"/>
  <c r="A13413" i="6"/>
  <c r="A13414" i="6"/>
  <c r="A13415" i="6"/>
  <c r="A13416" i="6"/>
  <c r="A13417" i="6"/>
  <c r="A13418" i="6"/>
  <c r="A13419" i="6"/>
  <c r="A13420" i="6"/>
  <c r="A13421" i="6"/>
  <c r="A13422" i="6"/>
  <c r="A13423" i="6"/>
  <c r="A13424" i="6"/>
  <c r="A13425" i="6"/>
  <c r="A13426" i="6"/>
  <c r="A13427" i="6"/>
  <c r="A13428" i="6"/>
  <c r="A13429" i="6"/>
  <c r="A13430" i="6"/>
  <c r="A13431" i="6"/>
  <c r="A13432" i="6"/>
  <c r="A13433" i="6"/>
  <c r="A13434" i="6"/>
  <c r="A13435" i="6"/>
  <c r="A13436" i="6"/>
  <c r="A13437" i="6"/>
  <c r="A13438" i="6"/>
  <c r="A13439" i="6"/>
  <c r="A13440" i="6"/>
  <c r="A13441" i="6"/>
  <c r="A13442" i="6"/>
  <c r="A13443" i="6"/>
  <c r="A13444" i="6"/>
  <c r="A13445" i="6"/>
  <c r="A13446" i="6"/>
  <c r="A13447" i="6"/>
  <c r="A13448" i="6"/>
  <c r="A13449" i="6"/>
  <c r="A13450" i="6"/>
  <c r="A13451" i="6"/>
  <c r="A13452" i="6"/>
  <c r="A13453" i="6"/>
  <c r="A13454" i="6"/>
  <c r="A13455" i="6"/>
  <c r="A13456" i="6"/>
  <c r="A13457" i="6"/>
  <c r="A13458" i="6"/>
  <c r="A13459" i="6"/>
  <c r="A13460" i="6"/>
  <c r="A13461" i="6"/>
  <c r="A13462" i="6"/>
  <c r="A13463" i="6"/>
  <c r="A13464" i="6"/>
  <c r="A13465" i="6"/>
  <c r="A13466" i="6"/>
  <c r="A13467" i="6"/>
  <c r="A13468" i="6"/>
  <c r="A13469" i="6"/>
  <c r="A13470" i="6"/>
  <c r="A13471" i="6"/>
  <c r="A13472" i="6"/>
  <c r="A13473" i="6"/>
  <c r="A13474" i="6"/>
  <c r="A13475" i="6"/>
  <c r="A13476" i="6"/>
  <c r="A13477" i="6"/>
  <c r="A13478" i="6"/>
  <c r="A13479" i="6"/>
  <c r="A13480" i="6"/>
  <c r="A13481" i="6"/>
  <c r="A13482" i="6"/>
  <c r="A13483" i="6"/>
  <c r="A13484" i="6"/>
  <c r="A13485" i="6"/>
  <c r="A13486" i="6"/>
  <c r="A13487" i="6"/>
  <c r="A13488" i="6"/>
  <c r="A13489" i="6"/>
  <c r="A13490" i="6"/>
  <c r="A13491" i="6"/>
  <c r="A13492" i="6"/>
  <c r="A13493" i="6"/>
  <c r="A13494" i="6"/>
  <c r="A13495" i="6"/>
  <c r="A13496" i="6"/>
  <c r="A13497" i="6"/>
  <c r="A13498" i="6"/>
  <c r="A13499" i="6"/>
  <c r="A13500" i="6"/>
  <c r="A13501" i="6"/>
  <c r="A13502" i="6"/>
  <c r="A13503" i="6"/>
  <c r="A13504" i="6"/>
  <c r="A13505" i="6"/>
  <c r="A13506" i="6"/>
  <c r="A13507" i="6"/>
  <c r="A13508" i="6"/>
  <c r="A13509" i="6"/>
  <c r="A13510" i="6"/>
  <c r="A13511" i="6"/>
  <c r="A13512" i="6"/>
  <c r="A13513" i="6"/>
  <c r="A13514" i="6"/>
  <c r="A13515" i="6"/>
  <c r="A13516" i="6"/>
  <c r="A13517" i="6"/>
  <c r="A13518" i="6"/>
  <c r="A13519" i="6"/>
  <c r="A13520" i="6"/>
  <c r="A13521" i="6"/>
  <c r="A13522" i="6"/>
  <c r="A13523" i="6"/>
  <c r="A13524" i="6"/>
  <c r="A13525" i="6"/>
  <c r="A13526" i="6"/>
  <c r="A13527" i="6"/>
  <c r="A13528" i="6"/>
  <c r="A13529" i="6"/>
  <c r="A13530" i="6"/>
  <c r="A13531" i="6"/>
  <c r="A13532" i="6"/>
  <c r="A13533" i="6"/>
  <c r="A13534" i="6"/>
  <c r="A13535" i="6"/>
  <c r="A13536" i="6"/>
  <c r="A13537" i="6"/>
  <c r="A13538" i="6"/>
  <c r="A13539" i="6"/>
  <c r="A13540" i="6"/>
  <c r="A13541" i="6"/>
  <c r="A13542" i="6"/>
  <c r="A13543" i="6"/>
  <c r="A13544" i="6"/>
  <c r="A13545" i="6"/>
  <c r="A13546" i="6"/>
  <c r="A13547" i="6"/>
  <c r="A13548" i="6"/>
  <c r="A13549" i="6"/>
  <c r="A13550" i="6"/>
  <c r="A13551" i="6"/>
  <c r="A13552" i="6"/>
  <c r="A13553" i="6"/>
  <c r="A13554" i="6"/>
  <c r="A13555" i="6"/>
  <c r="A13556" i="6"/>
  <c r="A13557" i="6"/>
  <c r="A13558" i="6"/>
  <c r="A13559" i="6"/>
  <c r="A13560" i="6"/>
  <c r="A13561" i="6"/>
  <c r="A13562" i="6"/>
  <c r="A13563" i="6"/>
  <c r="A13564" i="6"/>
  <c r="A13565" i="6"/>
  <c r="A13566" i="6"/>
  <c r="A13567" i="6"/>
  <c r="A13568" i="6"/>
  <c r="A13569" i="6"/>
  <c r="A13570" i="6"/>
  <c r="A13571" i="6"/>
  <c r="A13572" i="6"/>
  <c r="A13573" i="6"/>
  <c r="A13574" i="6"/>
  <c r="A13575" i="6"/>
  <c r="A13576" i="6"/>
  <c r="A13577" i="6"/>
  <c r="A13578" i="6"/>
  <c r="A13579" i="6"/>
  <c r="A13580" i="6"/>
  <c r="A13581" i="6"/>
  <c r="A13582" i="6"/>
  <c r="A13583" i="6"/>
  <c r="A13584" i="6"/>
  <c r="A13585" i="6"/>
  <c r="A13586" i="6"/>
  <c r="A13587" i="6"/>
  <c r="A13588" i="6"/>
  <c r="A13589" i="6"/>
  <c r="A13590" i="6"/>
  <c r="A13591" i="6"/>
  <c r="A13592" i="6"/>
  <c r="A13593" i="6"/>
  <c r="A13594" i="6"/>
  <c r="A13595" i="6"/>
  <c r="A13596" i="6"/>
  <c r="A13597" i="6"/>
  <c r="A13598" i="6"/>
  <c r="A13599" i="6"/>
  <c r="A13600" i="6"/>
  <c r="A13601" i="6"/>
  <c r="A13602" i="6"/>
  <c r="A13603" i="6"/>
  <c r="A13604" i="6"/>
  <c r="A13605" i="6"/>
  <c r="A13606" i="6"/>
  <c r="A13607" i="6"/>
  <c r="A13608" i="6"/>
  <c r="A13609" i="6"/>
  <c r="A13610" i="6"/>
  <c r="A13611" i="6"/>
  <c r="A13612" i="6"/>
  <c r="A13613" i="6"/>
  <c r="A13614" i="6"/>
  <c r="A13615" i="6"/>
  <c r="A13616" i="6"/>
  <c r="A13617" i="6"/>
  <c r="A13618" i="6"/>
  <c r="A13619" i="6"/>
  <c r="A13620" i="6"/>
  <c r="A13621" i="6"/>
  <c r="A13622" i="6"/>
  <c r="A13623" i="6"/>
  <c r="A13624" i="6"/>
  <c r="A13625" i="6"/>
  <c r="A13626" i="6"/>
  <c r="A13627" i="6"/>
  <c r="A13628" i="6"/>
  <c r="A13629" i="6"/>
  <c r="A13630" i="6"/>
  <c r="A13631" i="6"/>
  <c r="A13632" i="6"/>
  <c r="A13633" i="6"/>
  <c r="A13634" i="6"/>
  <c r="A13635" i="6"/>
  <c r="A13636" i="6"/>
  <c r="A13637" i="6"/>
  <c r="A13638" i="6"/>
  <c r="A13639" i="6"/>
  <c r="A13640" i="6"/>
  <c r="A13641" i="6"/>
  <c r="A13642" i="6"/>
  <c r="A13643" i="6"/>
  <c r="A13644" i="6"/>
  <c r="A13645" i="6"/>
  <c r="A13646" i="6"/>
  <c r="A13647" i="6"/>
  <c r="A13648" i="6"/>
  <c r="A13649" i="6"/>
  <c r="A13650" i="6"/>
  <c r="A13651" i="6"/>
  <c r="A13652" i="6"/>
  <c r="A13653" i="6"/>
  <c r="A13654" i="6"/>
  <c r="A13655" i="6"/>
  <c r="A13656" i="6"/>
  <c r="A13657" i="6"/>
  <c r="A13658" i="6"/>
  <c r="A13659" i="6"/>
  <c r="A13660" i="6"/>
  <c r="A13661" i="6"/>
  <c r="A13662" i="6"/>
  <c r="A13663" i="6"/>
  <c r="A13664" i="6"/>
  <c r="A13665" i="6"/>
  <c r="A13666" i="6"/>
  <c r="A13667" i="6"/>
  <c r="A13668" i="6"/>
  <c r="A13669" i="6"/>
  <c r="A13670" i="6"/>
  <c r="A13671" i="6"/>
  <c r="A13672" i="6"/>
  <c r="A13673" i="6"/>
  <c r="A13674" i="6"/>
  <c r="A13675" i="6"/>
  <c r="A13676" i="6"/>
  <c r="A13677" i="6"/>
  <c r="A13678" i="6"/>
  <c r="A13679" i="6"/>
  <c r="A13680" i="6"/>
  <c r="A13681" i="6"/>
  <c r="A13682" i="6"/>
  <c r="A13683" i="6"/>
  <c r="A13684" i="6"/>
  <c r="A13685" i="6"/>
  <c r="A13686" i="6"/>
  <c r="A13687" i="6"/>
  <c r="A13688" i="6"/>
  <c r="A13689" i="6"/>
  <c r="A13690" i="6"/>
  <c r="A13691" i="6"/>
  <c r="A13692" i="6"/>
  <c r="A13693" i="6"/>
  <c r="A13694" i="6"/>
  <c r="A13695" i="6"/>
  <c r="A13696" i="6"/>
  <c r="A13697" i="6"/>
  <c r="A13698" i="6"/>
  <c r="A13699" i="6"/>
  <c r="A13700" i="6"/>
  <c r="A13701" i="6"/>
  <c r="A13702" i="6"/>
  <c r="A13703" i="6"/>
  <c r="A13704" i="6"/>
  <c r="A13705" i="6"/>
  <c r="A13706" i="6"/>
  <c r="A13707" i="6"/>
  <c r="A13708" i="6"/>
  <c r="A13709" i="6"/>
  <c r="A13710" i="6"/>
  <c r="A13711" i="6"/>
  <c r="A13712" i="6"/>
  <c r="A13713" i="6"/>
  <c r="A13714" i="6"/>
  <c r="A13715" i="6"/>
  <c r="A13716" i="6"/>
  <c r="A13717" i="6"/>
  <c r="A13718" i="6"/>
  <c r="A13719" i="6"/>
  <c r="A13720" i="6"/>
  <c r="A13721" i="6"/>
  <c r="A13722" i="6"/>
  <c r="A13723" i="6"/>
  <c r="A13724" i="6"/>
  <c r="A13725" i="6"/>
  <c r="A13726" i="6"/>
  <c r="A13727" i="6"/>
  <c r="A13728" i="6"/>
  <c r="A13729" i="6"/>
  <c r="A13730" i="6"/>
  <c r="A13731" i="6"/>
  <c r="A13732" i="6"/>
  <c r="A13733" i="6"/>
  <c r="A13734" i="6"/>
  <c r="A13735" i="6"/>
  <c r="A13736" i="6"/>
  <c r="A13737" i="6"/>
  <c r="A13738" i="6"/>
  <c r="A13739" i="6"/>
  <c r="A13740" i="6"/>
  <c r="A13741" i="6"/>
  <c r="A13742" i="6"/>
  <c r="A13743" i="6"/>
  <c r="A13744" i="6"/>
  <c r="A13745" i="6"/>
  <c r="A13746" i="6"/>
  <c r="A13747" i="6"/>
  <c r="A13748" i="6"/>
  <c r="A13749" i="6"/>
  <c r="A13750" i="6"/>
  <c r="A13751" i="6"/>
  <c r="A13752" i="6"/>
  <c r="A13753" i="6"/>
  <c r="A13754" i="6"/>
  <c r="A13755" i="6"/>
  <c r="A13756" i="6"/>
  <c r="A13757" i="6"/>
  <c r="A13758" i="6"/>
  <c r="A13759" i="6"/>
  <c r="A13760" i="6"/>
  <c r="A13761" i="6"/>
  <c r="A13762" i="6"/>
  <c r="A13763" i="6"/>
  <c r="A13764" i="6"/>
  <c r="A13765" i="6"/>
  <c r="A13766" i="6"/>
  <c r="A13767" i="6"/>
  <c r="A13768" i="6"/>
  <c r="A13769" i="6"/>
  <c r="A13770" i="6"/>
  <c r="A13771" i="6"/>
  <c r="A13772" i="6"/>
  <c r="A13773" i="6"/>
  <c r="A13774" i="6"/>
  <c r="A13775" i="6"/>
  <c r="A13776" i="6"/>
  <c r="A13777" i="6"/>
  <c r="A13778" i="6"/>
  <c r="A13779" i="6"/>
  <c r="A13780" i="6"/>
  <c r="A13781" i="6"/>
  <c r="A13782" i="6"/>
  <c r="A13783" i="6"/>
  <c r="A13784" i="6"/>
  <c r="A13785" i="6"/>
  <c r="A13786" i="6"/>
  <c r="A13787" i="6"/>
  <c r="A13788" i="6"/>
  <c r="A13789" i="6"/>
  <c r="A13790" i="6"/>
  <c r="A13791" i="6"/>
  <c r="A13792" i="6"/>
  <c r="A13793" i="6"/>
  <c r="A13794" i="6"/>
  <c r="A13795" i="6"/>
  <c r="A13796" i="6"/>
  <c r="A13797" i="6"/>
  <c r="A13798" i="6"/>
  <c r="A13799" i="6"/>
  <c r="A13800" i="6"/>
  <c r="A13801" i="6"/>
  <c r="A13802" i="6"/>
  <c r="A13803" i="6"/>
  <c r="A13804" i="6"/>
  <c r="A13805" i="6"/>
  <c r="A13806" i="6"/>
  <c r="A13807" i="6"/>
  <c r="A13808" i="6"/>
  <c r="A13809" i="6"/>
  <c r="A13810" i="6"/>
  <c r="A13811" i="6"/>
  <c r="A13812" i="6"/>
  <c r="A13813" i="6"/>
  <c r="A13814" i="6"/>
  <c r="A13815" i="6"/>
  <c r="A13816" i="6"/>
  <c r="A13817" i="6"/>
  <c r="A13818" i="6"/>
  <c r="A13819" i="6"/>
  <c r="A13820" i="6"/>
  <c r="A13821" i="6"/>
  <c r="A13822" i="6"/>
  <c r="A13823" i="6"/>
  <c r="A13824" i="6"/>
  <c r="A13825" i="6"/>
  <c r="A13826" i="6"/>
  <c r="A13827" i="6"/>
  <c r="A13828" i="6"/>
  <c r="A13829" i="6"/>
  <c r="A13830" i="6"/>
  <c r="A13831" i="6"/>
  <c r="A13832" i="6"/>
  <c r="A13833" i="6"/>
  <c r="A13834" i="6"/>
  <c r="A13835" i="6"/>
  <c r="A13836" i="6"/>
  <c r="A13837" i="6"/>
  <c r="A13838" i="6"/>
  <c r="A13839" i="6"/>
  <c r="A13840" i="6"/>
  <c r="A13841" i="6"/>
  <c r="A13842" i="6"/>
  <c r="A13843" i="6"/>
  <c r="A13844" i="6"/>
  <c r="A13845" i="6"/>
  <c r="A13846" i="6"/>
  <c r="A13847" i="6"/>
  <c r="A13848" i="6"/>
  <c r="A13849" i="6"/>
  <c r="A13850" i="6"/>
  <c r="A13851" i="6"/>
  <c r="A13852" i="6"/>
  <c r="A13853" i="6"/>
  <c r="A13854" i="6"/>
  <c r="A13855" i="6"/>
  <c r="A13856" i="6"/>
  <c r="A13857" i="6"/>
  <c r="A13858" i="6"/>
  <c r="A13859" i="6"/>
  <c r="A13860" i="6"/>
  <c r="A13861" i="6"/>
  <c r="A13862" i="6"/>
  <c r="A13863" i="6"/>
  <c r="A13864" i="6"/>
  <c r="A13865" i="6"/>
  <c r="A13866" i="6"/>
  <c r="A13867" i="6"/>
  <c r="A13868" i="6"/>
  <c r="A13869" i="6"/>
  <c r="A13870" i="6"/>
  <c r="A13871" i="6"/>
  <c r="A13872" i="6"/>
  <c r="A13873" i="6"/>
  <c r="A13874" i="6"/>
  <c r="A13875" i="6"/>
  <c r="A13876" i="6"/>
  <c r="A13877" i="6"/>
  <c r="A13878" i="6"/>
  <c r="A13879" i="6"/>
  <c r="A13880" i="6"/>
  <c r="A13881" i="6"/>
  <c r="A13882" i="6"/>
  <c r="A13883" i="6"/>
  <c r="A13884" i="6"/>
  <c r="A13885" i="6"/>
  <c r="A13886" i="6"/>
  <c r="A13887" i="6"/>
  <c r="A13888" i="6"/>
  <c r="A13889" i="6"/>
  <c r="A13890" i="6"/>
  <c r="A13891" i="6"/>
  <c r="A13892" i="6"/>
  <c r="A13893" i="6"/>
  <c r="A13894" i="6"/>
  <c r="A13895" i="6"/>
  <c r="A13896" i="6"/>
  <c r="A13897" i="6"/>
  <c r="A13898" i="6"/>
  <c r="A13899" i="6"/>
  <c r="A13900" i="6"/>
  <c r="A13901" i="6"/>
  <c r="A13902" i="6"/>
  <c r="A13903" i="6"/>
  <c r="A13904" i="6"/>
  <c r="A13905" i="6"/>
  <c r="A13906" i="6"/>
  <c r="A13907" i="6"/>
  <c r="A13908" i="6"/>
  <c r="A13909" i="6"/>
  <c r="A13910" i="6"/>
  <c r="A13911" i="6"/>
  <c r="A13912" i="6"/>
  <c r="A13913" i="6"/>
  <c r="A13914" i="6"/>
  <c r="A13915" i="6"/>
  <c r="A13916" i="6"/>
  <c r="A13917" i="6"/>
  <c r="A13918" i="6"/>
  <c r="A13919" i="6"/>
  <c r="A13920" i="6"/>
  <c r="A13921" i="6"/>
  <c r="A13922" i="6"/>
  <c r="A13923" i="6"/>
  <c r="A13924" i="6"/>
  <c r="A13925" i="6"/>
  <c r="A13926" i="6"/>
  <c r="A13927" i="6"/>
  <c r="A13928" i="6"/>
  <c r="A13929" i="6"/>
  <c r="A13930" i="6"/>
  <c r="A13931" i="6"/>
  <c r="A13932" i="6"/>
  <c r="A13933" i="6"/>
  <c r="A13934" i="6"/>
  <c r="A13935" i="6"/>
  <c r="A13936" i="6"/>
  <c r="A13937" i="6"/>
  <c r="A13938" i="6"/>
  <c r="A13939" i="6"/>
  <c r="A13940" i="6"/>
  <c r="A13941" i="6"/>
  <c r="A13942" i="6"/>
  <c r="A13943" i="6"/>
  <c r="A13944" i="6"/>
  <c r="A13945" i="6"/>
  <c r="A13946" i="6"/>
  <c r="A13947" i="6"/>
  <c r="A13948" i="6"/>
  <c r="A13949" i="6"/>
  <c r="A13950" i="6"/>
  <c r="A13951" i="6"/>
  <c r="A13952" i="6"/>
  <c r="A13953" i="6"/>
  <c r="A13954" i="6"/>
  <c r="A13955" i="6"/>
  <c r="A13956" i="6"/>
  <c r="A13957" i="6"/>
  <c r="A13958" i="6"/>
  <c r="A13959" i="6"/>
  <c r="A13960" i="6"/>
  <c r="A13961" i="6"/>
  <c r="A13962" i="6"/>
  <c r="A13963" i="6"/>
  <c r="A13964" i="6"/>
  <c r="A13965" i="6"/>
  <c r="A13966" i="6"/>
  <c r="A13967" i="6"/>
  <c r="A13968" i="6"/>
  <c r="A13969" i="6"/>
  <c r="A13970" i="6"/>
  <c r="A13971" i="6"/>
  <c r="A13972" i="6"/>
  <c r="A13973" i="6"/>
  <c r="A13974" i="6"/>
  <c r="A13975" i="6"/>
  <c r="A13976" i="6"/>
  <c r="A13977" i="6"/>
  <c r="A13978" i="6"/>
  <c r="A13979" i="6"/>
  <c r="A13980" i="6"/>
  <c r="A13981" i="6"/>
  <c r="A13982" i="6"/>
  <c r="A13983" i="6"/>
  <c r="A13984" i="6"/>
  <c r="A13985" i="6"/>
  <c r="A13986" i="6"/>
  <c r="A13987" i="6"/>
  <c r="A13988" i="6"/>
  <c r="A13989" i="6"/>
  <c r="A13990" i="6"/>
  <c r="A13991" i="6"/>
  <c r="A13992" i="6"/>
  <c r="A13993" i="6"/>
  <c r="A13994" i="6"/>
  <c r="A13995" i="6"/>
  <c r="A13996" i="6"/>
  <c r="A13997" i="6"/>
  <c r="A13998" i="6"/>
  <c r="A13999" i="6"/>
  <c r="A14000" i="6"/>
  <c r="A14001" i="6"/>
  <c r="A14002" i="6"/>
  <c r="A14003" i="6"/>
  <c r="A14004" i="6"/>
  <c r="A14005" i="6"/>
  <c r="A14006" i="6"/>
  <c r="A14007" i="6"/>
  <c r="A14008" i="6"/>
  <c r="A14009" i="6"/>
  <c r="A14010" i="6"/>
  <c r="A14011" i="6"/>
  <c r="A14012" i="6"/>
  <c r="A14013" i="6"/>
  <c r="A14014" i="6"/>
  <c r="A14015" i="6"/>
  <c r="A14016" i="6"/>
  <c r="A14017" i="6"/>
  <c r="A14018" i="6"/>
  <c r="A14019" i="6"/>
  <c r="A14020" i="6"/>
  <c r="A14021" i="6"/>
  <c r="A14022" i="6"/>
  <c r="A14023" i="6"/>
  <c r="A14024" i="6"/>
  <c r="A14025" i="6"/>
  <c r="A14026" i="6"/>
  <c r="A14027" i="6"/>
  <c r="A14028" i="6"/>
  <c r="A14029" i="6"/>
  <c r="A14030" i="6"/>
  <c r="A14031" i="6"/>
  <c r="A14032" i="6"/>
  <c r="A14033" i="6"/>
  <c r="A14034" i="6"/>
  <c r="A14035" i="6"/>
  <c r="A14036" i="6"/>
  <c r="A14037" i="6"/>
  <c r="A14038" i="6"/>
  <c r="A14039" i="6"/>
  <c r="A14040" i="6"/>
  <c r="A14041" i="6"/>
  <c r="A14042" i="6"/>
  <c r="A14043" i="6"/>
  <c r="A14044" i="6"/>
  <c r="A14045" i="6"/>
  <c r="A14046" i="6"/>
  <c r="A14047" i="6"/>
  <c r="A14048" i="6"/>
  <c r="A14049" i="6"/>
  <c r="A14050" i="6"/>
  <c r="A14051" i="6"/>
  <c r="A14052" i="6"/>
  <c r="A14053" i="6"/>
  <c r="A14054" i="6"/>
  <c r="A14055" i="6"/>
  <c r="A14056" i="6"/>
  <c r="A14057" i="6"/>
  <c r="A14058" i="6"/>
  <c r="A14059" i="6"/>
  <c r="A14060" i="6"/>
  <c r="A14061" i="6"/>
  <c r="A14062" i="6"/>
  <c r="A14063" i="6"/>
  <c r="A14064" i="6"/>
  <c r="A14065" i="6"/>
  <c r="A14066" i="6"/>
  <c r="A14067" i="6"/>
  <c r="A14068" i="6"/>
  <c r="A14069" i="6"/>
  <c r="A14070" i="6"/>
  <c r="A14071" i="6"/>
  <c r="A14072" i="6"/>
  <c r="A14073" i="6"/>
  <c r="A14074" i="6"/>
  <c r="A14075" i="6"/>
  <c r="A14076" i="6"/>
  <c r="A14077" i="6"/>
  <c r="A14078" i="6"/>
  <c r="A14079" i="6"/>
  <c r="A14080" i="6"/>
  <c r="A14081" i="6"/>
  <c r="A14082" i="6"/>
  <c r="A14083" i="6"/>
  <c r="A14084" i="6"/>
  <c r="A14085" i="6"/>
  <c r="A14086" i="6"/>
  <c r="A14087" i="6"/>
  <c r="A14088" i="6"/>
  <c r="A14089" i="6"/>
  <c r="A14090" i="6"/>
  <c r="A14091" i="6"/>
  <c r="A14092" i="6"/>
  <c r="A14093" i="6"/>
  <c r="A14094" i="6"/>
  <c r="A14095" i="6"/>
  <c r="A14096" i="6"/>
  <c r="A14097" i="6"/>
  <c r="A14098" i="6"/>
  <c r="A14099" i="6"/>
  <c r="A14100" i="6"/>
  <c r="A14101" i="6"/>
  <c r="A14102" i="6"/>
  <c r="A14103" i="6"/>
  <c r="A14104" i="6"/>
  <c r="A14105" i="6"/>
  <c r="A14106" i="6"/>
  <c r="A14107" i="6"/>
  <c r="A14108" i="6"/>
  <c r="A14109" i="6"/>
  <c r="A14110" i="6"/>
  <c r="A14111" i="6"/>
  <c r="A14112" i="6"/>
  <c r="A14113" i="6"/>
  <c r="A14114" i="6"/>
  <c r="A14115" i="6"/>
  <c r="A14116" i="6"/>
  <c r="A14117" i="6"/>
  <c r="A14118" i="6"/>
  <c r="A14119" i="6"/>
  <c r="A14120" i="6"/>
  <c r="A14121" i="6"/>
  <c r="A14122" i="6"/>
  <c r="A14123" i="6"/>
  <c r="A14124" i="6"/>
  <c r="A14125" i="6"/>
  <c r="A14126" i="6"/>
  <c r="A14127" i="6"/>
  <c r="A14128" i="6"/>
  <c r="A14129" i="6"/>
  <c r="A14130" i="6"/>
  <c r="A14131" i="6"/>
  <c r="A14132" i="6"/>
  <c r="A14133" i="6"/>
  <c r="A14134" i="6"/>
  <c r="A14135" i="6"/>
  <c r="A14136" i="6"/>
  <c r="A14137" i="6"/>
  <c r="A14138" i="6"/>
  <c r="A14139" i="6"/>
  <c r="A14140" i="6"/>
  <c r="A14141" i="6"/>
  <c r="A14142" i="6"/>
  <c r="A14143" i="6"/>
  <c r="A14144" i="6"/>
  <c r="A14145" i="6"/>
  <c r="A14146" i="6"/>
  <c r="A14147" i="6"/>
  <c r="A14148" i="6"/>
  <c r="A14149" i="6"/>
  <c r="A14150" i="6"/>
  <c r="A14151" i="6"/>
  <c r="A14152" i="6"/>
  <c r="A14153" i="6"/>
  <c r="A14154" i="6"/>
  <c r="A14155" i="6"/>
  <c r="A14156" i="6"/>
  <c r="A14157" i="6"/>
  <c r="A14158" i="6"/>
  <c r="A14159" i="6"/>
  <c r="A14160" i="6"/>
  <c r="A14161" i="6"/>
  <c r="A14162" i="6"/>
  <c r="A14163" i="6"/>
  <c r="A14164" i="6"/>
  <c r="A14165" i="6"/>
  <c r="A14166" i="6"/>
  <c r="A14167" i="6"/>
  <c r="A14168" i="6"/>
  <c r="A14169" i="6"/>
  <c r="A14170" i="6"/>
  <c r="A14171" i="6"/>
  <c r="A14172" i="6"/>
  <c r="A14173" i="6"/>
  <c r="A14174" i="6"/>
  <c r="A14175" i="6"/>
  <c r="A14176" i="6"/>
  <c r="A14177" i="6"/>
  <c r="A14178" i="6"/>
  <c r="A14179" i="6"/>
  <c r="A14180" i="6"/>
  <c r="A14181" i="6"/>
  <c r="A14182" i="6"/>
  <c r="A14183" i="6"/>
  <c r="A14184" i="6"/>
  <c r="A14185" i="6"/>
  <c r="A14186" i="6"/>
  <c r="A14187" i="6"/>
  <c r="A14188" i="6"/>
  <c r="A14189" i="6"/>
  <c r="A14190" i="6"/>
  <c r="A14191" i="6"/>
  <c r="A14192" i="6"/>
  <c r="A14193" i="6"/>
  <c r="A14194" i="6"/>
  <c r="A14195" i="6"/>
  <c r="A14196" i="6"/>
  <c r="A14197" i="6"/>
  <c r="A14198" i="6"/>
  <c r="A14199" i="6"/>
  <c r="A14200" i="6"/>
  <c r="A14201" i="6"/>
  <c r="A14202" i="6"/>
  <c r="A14203" i="6"/>
  <c r="A14204" i="6"/>
  <c r="A14205" i="6"/>
  <c r="A14206" i="6"/>
  <c r="A14207" i="6"/>
  <c r="A14208" i="6"/>
  <c r="A14209" i="6"/>
  <c r="A14210" i="6"/>
  <c r="A14211" i="6"/>
  <c r="A14212" i="6"/>
  <c r="A14213" i="6"/>
  <c r="A14214" i="6"/>
  <c r="A14215" i="6"/>
  <c r="A14216" i="6"/>
  <c r="A14217" i="6"/>
  <c r="A14218" i="6"/>
  <c r="A14219" i="6"/>
  <c r="A14220" i="6"/>
  <c r="A14221" i="6"/>
  <c r="A14222" i="6"/>
  <c r="A14223" i="6"/>
  <c r="A14224" i="6"/>
  <c r="A14225" i="6"/>
  <c r="A14226" i="6"/>
  <c r="A14227" i="6"/>
  <c r="A14228" i="6"/>
  <c r="A14229" i="6"/>
  <c r="A14230" i="6"/>
  <c r="A14231" i="6"/>
  <c r="A14232" i="6"/>
  <c r="A14233" i="6"/>
  <c r="A14234" i="6"/>
  <c r="A14235" i="6"/>
  <c r="A14236" i="6"/>
  <c r="A14237" i="6"/>
  <c r="A14238" i="6"/>
  <c r="A14239" i="6"/>
  <c r="A14240" i="6"/>
  <c r="A14241" i="6"/>
  <c r="A14242" i="6"/>
  <c r="A14243" i="6"/>
  <c r="A14244" i="6"/>
  <c r="A14245" i="6"/>
  <c r="A14246" i="6"/>
  <c r="A14247" i="6"/>
  <c r="A14248" i="6"/>
  <c r="A14249" i="6"/>
  <c r="A14250" i="6"/>
  <c r="A14251" i="6"/>
  <c r="A14252" i="6"/>
  <c r="A14253" i="6"/>
  <c r="A14254" i="6"/>
  <c r="A14255" i="6"/>
  <c r="A14256" i="6"/>
  <c r="A14257" i="6"/>
  <c r="A14258" i="6"/>
  <c r="A14259" i="6"/>
  <c r="A14260" i="6"/>
  <c r="A14261" i="6"/>
  <c r="A14262" i="6"/>
  <c r="A14263" i="6"/>
  <c r="A14264" i="6"/>
  <c r="A14265" i="6"/>
  <c r="A14266" i="6"/>
  <c r="A14267" i="6"/>
  <c r="A14268" i="6"/>
  <c r="A14269" i="6"/>
  <c r="A14270" i="6"/>
  <c r="A14271" i="6"/>
  <c r="A14272" i="6"/>
  <c r="A14273" i="6"/>
  <c r="A14274" i="6"/>
  <c r="A14275" i="6"/>
  <c r="A14276" i="6"/>
  <c r="A14277" i="6"/>
  <c r="A14278" i="6"/>
  <c r="A14279" i="6"/>
  <c r="A14280" i="6"/>
  <c r="A14281" i="6"/>
  <c r="A14282" i="6"/>
  <c r="A14283" i="6"/>
  <c r="A14284" i="6"/>
  <c r="A14285" i="6"/>
  <c r="A14286" i="6"/>
  <c r="A14287" i="6"/>
  <c r="A14288" i="6"/>
  <c r="A14289" i="6"/>
  <c r="A14290" i="6"/>
  <c r="A14291" i="6"/>
  <c r="A14292" i="6"/>
  <c r="A14293" i="6"/>
  <c r="A14294" i="6"/>
  <c r="A14295" i="6"/>
  <c r="A14296" i="6"/>
  <c r="A14297" i="6"/>
  <c r="A14298" i="6"/>
  <c r="A14299" i="6"/>
  <c r="A14300" i="6"/>
  <c r="A14301" i="6"/>
  <c r="A14302" i="6"/>
  <c r="A14303" i="6"/>
  <c r="A14304" i="6"/>
  <c r="A14305" i="6"/>
  <c r="A14306" i="6"/>
  <c r="A14307" i="6"/>
  <c r="A14308" i="6"/>
  <c r="A14309" i="6"/>
  <c r="A14310" i="6"/>
  <c r="A14311" i="6"/>
  <c r="A14312" i="6"/>
  <c r="A14313" i="6"/>
  <c r="A14314" i="6"/>
  <c r="A14315" i="6"/>
  <c r="A14316" i="6"/>
  <c r="A14317" i="6"/>
  <c r="A14318" i="6"/>
  <c r="A14319" i="6"/>
  <c r="A14320" i="6"/>
  <c r="A14321" i="6"/>
  <c r="A14322" i="6"/>
  <c r="A14323" i="6"/>
  <c r="A14324" i="6"/>
  <c r="A14325" i="6"/>
  <c r="A14326" i="6"/>
  <c r="A14327" i="6"/>
  <c r="A14328" i="6"/>
  <c r="A14329" i="6"/>
  <c r="A14330" i="6"/>
  <c r="A14331" i="6"/>
  <c r="A14332" i="6"/>
  <c r="A14333" i="6"/>
  <c r="A14334" i="6"/>
  <c r="A14335" i="6"/>
  <c r="A14336" i="6"/>
  <c r="A14337" i="6"/>
  <c r="A14338" i="6"/>
  <c r="A14339" i="6"/>
  <c r="A14340" i="6"/>
  <c r="A14341" i="6"/>
  <c r="A14342" i="6"/>
  <c r="A14343" i="6"/>
  <c r="A14344" i="6"/>
  <c r="A14345" i="6"/>
  <c r="A14346" i="6"/>
  <c r="A14347" i="6"/>
  <c r="A14348" i="6"/>
  <c r="A14349" i="6"/>
  <c r="A14350" i="6"/>
  <c r="A14351" i="6"/>
  <c r="A14352" i="6"/>
  <c r="A14353" i="6"/>
  <c r="A14354" i="6"/>
  <c r="A14355" i="6"/>
  <c r="A14356" i="6"/>
  <c r="A14357" i="6"/>
  <c r="A14358" i="6"/>
  <c r="A14359" i="6"/>
  <c r="A14360" i="6"/>
  <c r="A14361" i="6"/>
  <c r="A14362" i="6"/>
  <c r="A14363" i="6"/>
  <c r="A14364" i="6"/>
  <c r="A14365" i="6"/>
  <c r="A14366" i="6"/>
  <c r="A14367" i="6"/>
  <c r="A14368" i="6"/>
  <c r="A14369" i="6"/>
  <c r="A14370" i="6"/>
  <c r="A14371" i="6"/>
  <c r="A14372" i="6"/>
  <c r="A14373" i="6"/>
  <c r="A14374" i="6"/>
  <c r="A14375" i="6"/>
  <c r="A14376" i="6"/>
  <c r="A14377" i="6"/>
  <c r="A14378" i="6"/>
  <c r="A14379" i="6"/>
  <c r="A14380" i="6"/>
  <c r="A14381" i="6"/>
  <c r="A14382" i="6"/>
  <c r="A14383" i="6"/>
  <c r="A14384" i="6"/>
  <c r="A14385" i="6"/>
  <c r="A14386" i="6"/>
  <c r="A14387" i="6"/>
  <c r="A14388" i="6"/>
  <c r="A14389" i="6"/>
  <c r="A14390" i="6"/>
  <c r="A14391" i="6"/>
  <c r="A14392" i="6"/>
  <c r="A14393" i="6"/>
  <c r="A14394" i="6"/>
  <c r="A14395" i="6"/>
  <c r="A14396" i="6"/>
  <c r="A14397" i="6"/>
  <c r="A14398" i="6"/>
  <c r="A14399" i="6"/>
  <c r="A14400" i="6"/>
  <c r="A14401" i="6"/>
  <c r="A14402" i="6"/>
  <c r="A14403" i="6"/>
  <c r="A14404" i="6"/>
  <c r="A14405" i="6"/>
  <c r="A14406" i="6"/>
  <c r="A14407" i="6"/>
  <c r="A14408" i="6"/>
  <c r="A14409" i="6"/>
  <c r="A14410" i="6"/>
  <c r="A14411" i="6"/>
  <c r="A14412" i="6"/>
  <c r="A14413" i="6"/>
  <c r="A14414" i="6"/>
  <c r="A14415" i="6"/>
  <c r="A14416" i="6"/>
  <c r="A14417" i="6"/>
  <c r="A14418" i="6"/>
  <c r="A14419" i="6"/>
  <c r="A14420" i="6"/>
  <c r="A14421" i="6"/>
  <c r="A14422" i="6"/>
  <c r="A14423" i="6"/>
  <c r="A14424" i="6"/>
  <c r="A14425" i="6"/>
  <c r="A14426" i="6"/>
  <c r="A14427" i="6"/>
  <c r="A14428" i="6"/>
  <c r="A14429" i="6"/>
  <c r="A14430" i="6"/>
  <c r="A14431" i="6"/>
  <c r="A14432" i="6"/>
  <c r="A14433" i="6"/>
  <c r="A14434" i="6"/>
  <c r="A14435" i="6"/>
  <c r="A14436" i="6"/>
  <c r="A14437" i="6"/>
  <c r="A14438" i="6"/>
  <c r="A14439" i="6"/>
  <c r="A14440" i="6"/>
  <c r="A14441" i="6"/>
  <c r="A14442" i="6"/>
  <c r="A14443" i="6"/>
  <c r="A14444" i="6"/>
  <c r="A14445" i="6"/>
  <c r="A14446" i="6"/>
  <c r="A14447" i="6"/>
  <c r="A14448" i="6"/>
  <c r="A14449" i="6"/>
  <c r="A14450" i="6"/>
  <c r="A14451" i="6"/>
  <c r="A14452" i="6"/>
  <c r="A14453" i="6"/>
  <c r="A14454" i="6"/>
  <c r="A14455" i="6"/>
  <c r="A14456" i="6"/>
  <c r="A14457" i="6"/>
  <c r="A14458" i="6"/>
  <c r="A14459" i="6"/>
  <c r="A14460" i="6"/>
  <c r="A14461" i="6"/>
  <c r="A14462" i="6"/>
  <c r="A14463" i="6"/>
  <c r="A14464" i="6"/>
  <c r="A14465" i="6"/>
  <c r="A14466" i="6"/>
  <c r="A14467" i="6"/>
  <c r="A14468" i="6"/>
  <c r="A14469" i="6"/>
  <c r="A14470" i="6"/>
  <c r="A14471" i="6"/>
  <c r="A14472" i="6"/>
  <c r="A14473" i="6"/>
  <c r="A14474" i="6"/>
  <c r="A14475" i="6"/>
  <c r="A14476" i="6"/>
  <c r="A14477" i="6"/>
  <c r="A14478" i="6"/>
  <c r="A14479" i="6"/>
  <c r="A14480" i="6"/>
  <c r="A14481" i="6"/>
  <c r="A14482" i="6"/>
  <c r="A14483" i="6"/>
  <c r="A14484" i="6"/>
  <c r="A14485" i="6"/>
  <c r="A14486" i="6"/>
  <c r="A14487" i="6"/>
  <c r="A14488" i="6"/>
  <c r="A14489" i="6"/>
  <c r="A14490" i="6"/>
  <c r="A14491" i="6"/>
  <c r="A14492" i="6"/>
  <c r="A14493" i="6"/>
  <c r="A14494" i="6"/>
  <c r="A14495" i="6"/>
  <c r="A14496" i="6"/>
  <c r="A14497" i="6"/>
  <c r="A14498" i="6"/>
  <c r="A14499" i="6"/>
  <c r="A14500" i="6"/>
  <c r="A14501" i="6"/>
  <c r="A14502" i="6"/>
  <c r="A14503" i="6"/>
  <c r="A14504" i="6"/>
  <c r="A14505" i="6"/>
  <c r="A14506" i="6"/>
  <c r="A14507" i="6"/>
  <c r="A14508" i="6"/>
  <c r="A14509" i="6"/>
  <c r="A14510" i="6"/>
  <c r="A14511" i="6"/>
  <c r="A14512" i="6"/>
  <c r="A14513" i="6"/>
  <c r="A14514" i="6"/>
  <c r="A14515" i="6"/>
  <c r="A14516" i="6"/>
  <c r="A14517" i="6"/>
  <c r="A14518" i="6"/>
  <c r="A14519" i="6"/>
  <c r="A14520" i="6"/>
  <c r="A14521" i="6"/>
  <c r="A14522" i="6"/>
  <c r="A14523" i="6"/>
  <c r="A14524" i="6"/>
  <c r="A14525" i="6"/>
  <c r="A14526" i="6"/>
  <c r="A14527" i="6"/>
  <c r="A14528" i="6"/>
  <c r="A14529" i="6"/>
  <c r="A14530" i="6"/>
  <c r="A14531" i="6"/>
  <c r="A14532" i="6"/>
  <c r="A14533" i="6"/>
  <c r="A14534" i="6"/>
  <c r="A14535" i="6"/>
  <c r="A14536" i="6"/>
  <c r="A14537" i="6"/>
  <c r="A14538" i="6"/>
  <c r="A14539" i="6"/>
  <c r="A14540" i="6"/>
  <c r="A14541" i="6"/>
  <c r="A14542" i="6"/>
  <c r="A14543" i="6"/>
  <c r="A14544" i="6"/>
  <c r="A14545" i="6"/>
  <c r="A14546" i="6"/>
  <c r="A14547" i="6"/>
  <c r="A14548" i="6"/>
  <c r="A14549" i="6"/>
  <c r="A14550" i="6"/>
  <c r="A14551" i="6"/>
  <c r="A14552" i="6"/>
  <c r="A14553" i="6"/>
  <c r="A14554" i="6"/>
  <c r="A14555" i="6"/>
  <c r="A14556" i="6"/>
  <c r="A14557" i="6"/>
  <c r="A14558" i="6"/>
  <c r="A14559" i="6"/>
  <c r="A14560" i="6"/>
  <c r="A14561" i="6"/>
  <c r="A14562" i="6"/>
  <c r="A14563" i="6"/>
  <c r="A14564" i="6"/>
  <c r="A14565" i="6"/>
  <c r="A14566" i="6"/>
  <c r="A14567" i="6"/>
  <c r="A14568" i="6"/>
  <c r="A14569" i="6"/>
  <c r="A14570" i="6"/>
  <c r="A14571" i="6"/>
  <c r="A14572" i="6"/>
  <c r="A14573" i="6"/>
  <c r="A14574" i="6"/>
  <c r="A14575" i="6"/>
  <c r="A14576" i="6"/>
  <c r="A14577" i="6"/>
  <c r="A14578" i="6"/>
  <c r="A14579" i="6"/>
  <c r="A14580" i="6"/>
  <c r="A14581" i="6"/>
  <c r="A14582" i="6"/>
  <c r="A14583" i="6"/>
  <c r="A14584" i="6"/>
  <c r="A14585" i="6"/>
  <c r="A14586" i="6"/>
  <c r="A14587" i="6"/>
  <c r="A14588" i="6"/>
  <c r="A14589" i="6"/>
  <c r="A14590" i="6"/>
  <c r="A14591" i="6"/>
  <c r="A14592" i="6"/>
  <c r="A14593" i="6"/>
  <c r="A14594" i="6"/>
  <c r="A14595" i="6"/>
  <c r="A14596" i="6"/>
  <c r="A14597" i="6"/>
  <c r="A14598" i="6"/>
  <c r="A14599" i="6"/>
  <c r="A14600" i="6"/>
  <c r="A14601" i="6"/>
  <c r="A14602" i="6"/>
  <c r="A14603" i="6"/>
  <c r="A14604" i="6"/>
  <c r="A14605" i="6"/>
  <c r="A14606" i="6"/>
  <c r="A14607" i="6"/>
  <c r="A14608" i="6"/>
  <c r="A14609" i="6"/>
  <c r="A14610" i="6"/>
  <c r="A14611" i="6"/>
  <c r="A14612" i="6"/>
  <c r="A14613" i="6"/>
  <c r="A14614" i="6"/>
  <c r="A14615" i="6"/>
  <c r="A14616" i="6"/>
  <c r="A14617" i="6"/>
  <c r="A14618" i="6"/>
  <c r="A14619" i="6"/>
  <c r="A14620" i="6"/>
  <c r="A14621" i="6"/>
  <c r="A14622" i="6"/>
  <c r="A14623" i="6"/>
  <c r="A14624" i="6"/>
  <c r="A14625" i="6"/>
  <c r="A14626" i="6"/>
  <c r="A14627" i="6"/>
  <c r="A14628" i="6"/>
  <c r="A14629" i="6"/>
  <c r="A14630" i="6"/>
  <c r="A14631" i="6"/>
  <c r="A14632" i="6"/>
  <c r="A14633" i="6"/>
  <c r="A14634" i="6"/>
  <c r="A14635" i="6"/>
  <c r="A14636" i="6"/>
  <c r="A14637" i="6"/>
  <c r="A14638" i="6"/>
  <c r="A14639" i="6"/>
  <c r="A14640" i="6"/>
  <c r="A14641" i="6"/>
  <c r="A14642" i="6"/>
  <c r="A14643" i="6"/>
  <c r="A14644" i="6"/>
  <c r="A14645" i="6"/>
  <c r="A14646" i="6"/>
  <c r="A14647" i="6"/>
  <c r="A14648" i="6"/>
  <c r="A14649" i="6"/>
  <c r="A14650" i="6"/>
  <c r="A14651" i="6"/>
  <c r="A14652" i="6"/>
  <c r="A14653" i="6"/>
  <c r="A14654" i="6"/>
  <c r="A14655" i="6"/>
  <c r="A14656" i="6"/>
  <c r="A14657" i="6"/>
  <c r="A14658" i="6"/>
  <c r="A14659" i="6"/>
  <c r="A14660" i="6"/>
  <c r="A14661" i="6"/>
  <c r="A14662" i="6"/>
  <c r="A14663" i="6"/>
  <c r="A14664" i="6"/>
  <c r="A14665" i="6"/>
  <c r="A14666" i="6"/>
  <c r="A14667" i="6"/>
  <c r="A14668" i="6"/>
  <c r="A14669" i="6"/>
  <c r="A14670" i="6"/>
  <c r="A14671" i="6"/>
  <c r="A14672" i="6"/>
  <c r="A14673" i="6"/>
  <c r="A14674" i="6"/>
  <c r="A14675" i="6"/>
  <c r="A14676" i="6"/>
  <c r="A14677" i="6"/>
  <c r="A14678" i="6"/>
  <c r="A14679" i="6"/>
  <c r="A14680" i="6"/>
  <c r="A14681" i="6"/>
  <c r="A14682" i="6"/>
  <c r="A14683" i="6"/>
  <c r="A14684" i="6"/>
  <c r="A14685" i="6"/>
  <c r="A14686" i="6"/>
  <c r="A14687" i="6"/>
  <c r="A14688" i="6"/>
  <c r="A14689" i="6"/>
  <c r="A14690" i="6"/>
  <c r="A14691" i="6"/>
  <c r="A14692" i="6"/>
  <c r="A14693" i="6"/>
  <c r="A14694" i="6"/>
  <c r="A14695" i="6"/>
  <c r="A14696" i="6"/>
  <c r="A14697" i="6"/>
  <c r="A14698" i="6"/>
  <c r="A14699" i="6"/>
  <c r="A14700" i="6"/>
  <c r="A14701" i="6"/>
  <c r="A14702" i="6"/>
  <c r="A14703" i="6"/>
  <c r="A14704" i="6"/>
  <c r="A14705" i="6"/>
  <c r="A14706" i="6"/>
  <c r="A14707" i="6"/>
  <c r="A14708" i="6"/>
  <c r="A14709" i="6"/>
  <c r="A14710" i="6"/>
  <c r="A14711" i="6"/>
  <c r="A14712" i="6"/>
  <c r="A14713" i="6"/>
  <c r="A14714" i="6"/>
  <c r="A14715" i="6"/>
  <c r="A14716" i="6"/>
  <c r="A14717" i="6"/>
  <c r="A14718" i="6"/>
  <c r="A14719" i="6"/>
  <c r="A14720" i="6"/>
  <c r="A14721" i="6"/>
  <c r="A14722" i="6"/>
  <c r="A14723" i="6"/>
  <c r="A14724" i="6"/>
  <c r="A14725" i="6"/>
  <c r="A14726" i="6"/>
  <c r="A14727" i="6"/>
  <c r="A14728" i="6"/>
  <c r="A14729" i="6"/>
  <c r="A14730" i="6"/>
  <c r="A14731" i="6"/>
  <c r="A14732" i="6"/>
  <c r="A14733" i="6"/>
  <c r="A14734" i="6"/>
  <c r="A14735" i="6"/>
  <c r="A14736" i="6"/>
  <c r="A14737" i="6"/>
  <c r="A14738" i="6"/>
  <c r="A14739" i="6"/>
  <c r="A14740" i="6"/>
  <c r="A14741" i="6"/>
  <c r="A14742" i="6"/>
  <c r="A14743" i="6"/>
  <c r="A14744" i="6"/>
  <c r="A14745" i="6"/>
  <c r="A14746" i="6"/>
  <c r="A14747" i="6"/>
  <c r="A14748" i="6"/>
  <c r="A14749" i="6"/>
  <c r="A14750" i="6"/>
  <c r="A14751" i="6"/>
  <c r="A14752" i="6"/>
  <c r="A14753" i="6"/>
  <c r="A14754" i="6"/>
  <c r="A14755" i="6"/>
  <c r="A14756" i="6"/>
  <c r="A14757" i="6"/>
  <c r="A14758" i="6"/>
  <c r="A14759" i="6"/>
  <c r="A14760" i="6"/>
  <c r="A14761" i="6"/>
  <c r="A14762" i="6"/>
  <c r="A14763" i="6"/>
  <c r="A14764" i="6"/>
  <c r="A14765" i="6"/>
  <c r="A14766" i="6"/>
  <c r="A14767" i="6"/>
  <c r="A14768" i="6"/>
  <c r="A14769" i="6"/>
  <c r="A14770" i="6"/>
  <c r="A14771" i="6"/>
  <c r="A14772" i="6"/>
  <c r="A14773" i="6"/>
  <c r="A14774" i="6"/>
  <c r="A14775" i="6"/>
  <c r="A14776" i="6"/>
  <c r="A295" i="6"/>
  <c r="A296" i="6"/>
  <c r="A297" i="6"/>
  <c r="A298" i="6"/>
  <c r="A299" i="6"/>
  <c r="A300" i="6"/>
  <c r="A301" i="6"/>
  <c r="A302" i="6"/>
  <c r="A303" i="6"/>
  <c r="A304" i="6"/>
  <c r="A305" i="6"/>
  <c r="A306" i="6"/>
  <c r="A307" i="6"/>
  <c r="A308" i="6"/>
  <c r="A309" i="6"/>
  <c r="A310" i="6"/>
  <c r="A311" i="6"/>
  <c r="A312" i="6"/>
  <c r="A313" i="6"/>
  <c r="A314" i="6"/>
  <c r="A315" i="6"/>
  <c r="A316" i="6"/>
  <c r="A317" i="6"/>
  <c r="A318" i="6"/>
  <c r="A319" i="6"/>
  <c r="A320" i="6"/>
  <c r="A321" i="6"/>
  <c r="A322" i="6"/>
  <c r="A323" i="6"/>
  <c r="A324" i="6"/>
  <c r="A325" i="6"/>
  <c r="A326" i="6"/>
  <c r="A327" i="6"/>
  <c r="A328" i="6"/>
  <c r="A329" i="6"/>
  <c r="A330" i="6"/>
  <c r="A331" i="6"/>
  <c r="A332" i="6"/>
  <c r="A333" i="6"/>
  <c r="A334" i="6"/>
  <c r="A335" i="6"/>
  <c r="A336" i="6"/>
  <c r="A337" i="6"/>
  <c r="A338" i="6"/>
  <c r="A339" i="6"/>
  <c r="A340" i="6"/>
  <c r="A341" i="6"/>
  <c r="A342" i="6"/>
  <c r="A343" i="6"/>
  <c r="A344" i="6"/>
  <c r="A345" i="6"/>
  <c r="A346" i="6"/>
  <c r="A347" i="6"/>
  <c r="A348" i="6"/>
  <c r="A349" i="6"/>
  <c r="A350" i="6"/>
  <c r="A351" i="6"/>
  <c r="A352" i="6"/>
  <c r="A353" i="6"/>
  <c r="A354" i="6"/>
  <c r="A355" i="6"/>
  <c r="A356" i="6"/>
  <c r="A357" i="6"/>
  <c r="A358" i="6"/>
  <c r="A359" i="6"/>
  <c r="A360" i="6"/>
  <c r="A361" i="6"/>
  <c r="A362" i="6"/>
  <c r="A363" i="6"/>
  <c r="A364" i="6"/>
  <c r="A365" i="6"/>
  <c r="A366" i="6"/>
  <c r="A367" i="6"/>
  <c r="A368" i="6"/>
  <c r="A369" i="6"/>
  <c r="A370" i="6"/>
  <c r="A371" i="6"/>
  <c r="A372" i="6"/>
  <c r="A373" i="6"/>
  <c r="A374" i="6"/>
  <c r="A375" i="6"/>
  <c r="A376" i="6"/>
  <c r="A377" i="6"/>
  <c r="A378" i="6"/>
  <c r="A379" i="6"/>
  <c r="A380" i="6"/>
  <c r="A381" i="6"/>
  <c r="A382" i="6"/>
  <c r="A383" i="6"/>
  <c r="A384" i="6"/>
  <c r="A385" i="6"/>
  <c r="A386" i="6"/>
  <c r="A387" i="6"/>
  <c r="A388" i="6"/>
  <c r="A389" i="6"/>
  <c r="A390" i="6"/>
  <c r="A391" i="6"/>
  <c r="A392" i="6"/>
  <c r="A393" i="6"/>
  <c r="A394" i="6"/>
  <c r="A395" i="6"/>
  <c r="A396" i="6"/>
  <c r="A397" i="6"/>
  <c r="A398" i="6"/>
  <c r="A399" i="6"/>
  <c r="A400" i="6"/>
  <c r="A401" i="6"/>
  <c r="A402" i="6"/>
  <c r="A403" i="6"/>
  <c r="A404" i="6"/>
  <c r="A405" i="6"/>
  <c r="A406" i="6"/>
  <c r="A407" i="6"/>
  <c r="A408" i="6"/>
  <c r="A409" i="6"/>
  <c r="A410" i="6"/>
  <c r="A411" i="6"/>
  <c r="A412" i="6"/>
  <c r="A413" i="6"/>
  <c r="A414" i="6"/>
  <c r="A415" i="6"/>
  <c r="A416" i="6"/>
  <c r="A417" i="6"/>
  <c r="A418" i="6"/>
  <c r="A419" i="6"/>
  <c r="A420" i="6"/>
  <c r="A421" i="6"/>
  <c r="A422" i="6"/>
  <c r="A423" i="6"/>
  <c r="A424" i="6"/>
  <c r="A425" i="6"/>
  <c r="A426" i="6"/>
  <c r="A427" i="6"/>
  <c r="A428" i="6"/>
  <c r="A429" i="6"/>
  <c r="A430" i="6"/>
  <c r="A431" i="6"/>
  <c r="A432" i="6"/>
  <c r="A433" i="6"/>
  <c r="A434" i="6"/>
  <c r="A435" i="6"/>
  <c r="A436" i="6"/>
  <c r="A437" i="6"/>
  <c r="A438" i="6"/>
  <c r="A439" i="6"/>
  <c r="A440" i="6"/>
  <c r="A441" i="6"/>
  <c r="A442" i="6"/>
  <c r="A443" i="6"/>
  <c r="A444" i="6"/>
  <c r="A445" i="6"/>
  <c r="A446" i="6"/>
  <c r="A447" i="6"/>
  <c r="A448" i="6"/>
  <c r="A449" i="6"/>
  <c r="A450" i="6"/>
  <c r="A451" i="6"/>
  <c r="A452" i="6"/>
  <c r="A453" i="6"/>
  <c r="A454" i="6"/>
  <c r="A455" i="6"/>
  <c r="A456" i="6"/>
  <c r="A457" i="6"/>
  <c r="A458" i="6"/>
  <c r="A459" i="6"/>
  <c r="A460" i="6"/>
  <c r="A461" i="6"/>
  <c r="A462" i="6"/>
  <c r="A463" i="6"/>
  <c r="A464" i="6"/>
  <c r="A465" i="6"/>
  <c r="A466" i="6"/>
  <c r="A467" i="6"/>
  <c r="A468" i="6"/>
  <c r="A469" i="6"/>
  <c r="A470" i="6"/>
  <c r="A471" i="6"/>
  <c r="A472" i="6"/>
  <c r="A473" i="6"/>
  <c r="A474" i="6"/>
  <c r="A475" i="6"/>
  <c r="A476" i="6"/>
  <c r="A477" i="6"/>
  <c r="A478" i="6"/>
  <c r="A479" i="6"/>
  <c r="A480" i="6"/>
  <c r="A481" i="6"/>
  <c r="A482" i="6"/>
  <c r="A483" i="6"/>
  <c r="A484" i="6"/>
  <c r="A485" i="6"/>
  <c r="A486" i="6"/>
  <c r="A487" i="6"/>
  <c r="A488" i="6"/>
  <c r="A489" i="6"/>
  <c r="A490" i="6"/>
  <c r="A491" i="6"/>
  <c r="A492" i="6"/>
  <c r="A493" i="6"/>
  <c r="A494" i="6"/>
  <c r="A495" i="6"/>
  <c r="A496" i="6"/>
  <c r="A497" i="6"/>
  <c r="A498" i="6"/>
  <c r="A499" i="6"/>
  <c r="A500" i="6"/>
  <c r="A501" i="6"/>
  <c r="A502" i="6"/>
  <c r="A503" i="6"/>
  <c r="A504" i="6"/>
  <c r="A505" i="6"/>
  <c r="A506" i="6"/>
  <c r="A507" i="6"/>
  <c r="A508" i="6"/>
  <c r="A509" i="6"/>
  <c r="A510" i="6"/>
  <c r="A511" i="6"/>
  <c r="A512" i="6"/>
  <c r="A513" i="6"/>
  <c r="A514" i="6"/>
  <c r="A515" i="6"/>
  <c r="A516" i="6"/>
  <c r="A517" i="6"/>
  <c r="A518" i="6"/>
  <c r="A519" i="6"/>
  <c r="A520" i="6"/>
  <c r="A521" i="6"/>
  <c r="A522" i="6"/>
  <c r="A523" i="6"/>
  <c r="A524" i="6"/>
  <c r="A525" i="6"/>
  <c r="A526" i="6"/>
  <c r="A527" i="6"/>
  <c r="A528" i="6"/>
  <c r="A529" i="6"/>
  <c r="A530" i="6"/>
  <c r="A531" i="6"/>
  <c r="A532" i="6"/>
  <c r="A533" i="6"/>
  <c r="A534" i="6"/>
  <c r="A535" i="6"/>
  <c r="A536" i="6"/>
  <c r="A537" i="6"/>
  <c r="A538" i="6"/>
  <c r="A539" i="6"/>
  <c r="A540" i="6"/>
  <c r="A541" i="6"/>
  <c r="A542" i="6"/>
  <c r="A543" i="6"/>
  <c r="A544" i="6"/>
  <c r="A545" i="6"/>
  <c r="A546" i="6"/>
  <c r="A547" i="6"/>
  <c r="A548" i="6"/>
  <c r="A549" i="6"/>
  <c r="A550" i="6"/>
  <c r="A551" i="6"/>
  <c r="A552" i="6"/>
  <c r="A553" i="6"/>
  <c r="A554" i="6"/>
  <c r="A555" i="6"/>
  <c r="A556" i="6"/>
  <c r="A557" i="6"/>
  <c r="A558" i="6"/>
  <c r="A559" i="6"/>
  <c r="A560" i="6"/>
  <c r="A561" i="6"/>
  <c r="A562" i="6"/>
  <c r="A563" i="6"/>
  <c r="A564" i="6"/>
  <c r="A565" i="6"/>
  <c r="A566" i="6"/>
  <c r="A567" i="6"/>
  <c r="A568" i="6"/>
  <c r="A569" i="6"/>
  <c r="A570" i="6"/>
  <c r="A571" i="6"/>
  <c r="A572" i="6"/>
  <c r="A573" i="6"/>
  <c r="A574" i="6"/>
  <c r="A575" i="6"/>
  <c r="A576" i="6"/>
  <c r="A577" i="6"/>
  <c r="A578" i="6"/>
  <c r="A579" i="6"/>
  <c r="A580" i="6"/>
  <c r="A581" i="6"/>
  <c r="A582" i="6"/>
  <c r="A583" i="6"/>
  <c r="A584" i="6"/>
  <c r="A585" i="6"/>
  <c r="A586" i="6"/>
  <c r="A587" i="6"/>
  <c r="A588" i="6"/>
  <c r="A589" i="6"/>
  <c r="A590" i="6"/>
  <c r="A591" i="6"/>
  <c r="A592" i="6"/>
  <c r="A593" i="6"/>
  <c r="A594" i="6"/>
  <c r="A595" i="6"/>
  <c r="A596" i="6"/>
  <c r="A597" i="6"/>
  <c r="A598" i="6"/>
  <c r="A599" i="6"/>
  <c r="A600" i="6"/>
  <c r="A601" i="6"/>
  <c r="A602" i="6"/>
  <c r="A603" i="6"/>
  <c r="A604" i="6"/>
  <c r="A605" i="6"/>
  <c r="A606" i="6"/>
  <c r="A607" i="6"/>
  <c r="A608" i="6"/>
  <c r="A609" i="6"/>
  <c r="A610" i="6"/>
  <c r="A611" i="6"/>
  <c r="A612" i="6"/>
  <c r="A613" i="6"/>
  <c r="A614" i="6"/>
  <c r="A615" i="6"/>
  <c r="A616" i="6"/>
  <c r="A617" i="6"/>
  <c r="A618" i="6"/>
  <c r="A619" i="6"/>
  <c r="A620" i="6"/>
  <c r="A621" i="6"/>
  <c r="A622" i="6"/>
  <c r="A623" i="6"/>
  <c r="A624" i="6"/>
  <c r="A625" i="6"/>
  <c r="A626" i="6"/>
  <c r="A627" i="6"/>
  <c r="A628" i="6"/>
  <c r="A629" i="6"/>
  <c r="A630" i="6"/>
  <c r="A631" i="6"/>
  <c r="A632" i="6"/>
  <c r="A633" i="6"/>
  <c r="A634" i="6"/>
  <c r="A635" i="6"/>
  <c r="A636" i="6"/>
  <c r="A637" i="6"/>
  <c r="A638" i="6"/>
  <c r="A639" i="6"/>
  <c r="A640" i="6"/>
  <c r="A641" i="6"/>
  <c r="A642" i="6"/>
  <c r="A643" i="6"/>
  <c r="A644" i="6"/>
  <c r="A645" i="6"/>
  <c r="A646" i="6"/>
  <c r="A647" i="6"/>
  <c r="A648" i="6"/>
  <c r="A649" i="6"/>
  <c r="A650" i="6"/>
  <c r="A651" i="6"/>
  <c r="A652" i="6"/>
  <c r="A653" i="6"/>
  <c r="A654" i="6"/>
  <c r="A655" i="6"/>
  <c r="A656" i="6"/>
  <c r="A657" i="6"/>
  <c r="A658" i="6"/>
  <c r="A659" i="6"/>
  <c r="A660" i="6"/>
  <c r="A661" i="6"/>
  <c r="A662" i="6"/>
  <c r="A663" i="6"/>
  <c r="A664" i="6"/>
  <c r="A665" i="6"/>
  <c r="A666" i="6"/>
  <c r="A667" i="6"/>
  <c r="A668" i="6"/>
  <c r="A669" i="6"/>
  <c r="A670" i="6"/>
  <c r="A671" i="6"/>
  <c r="A672" i="6"/>
  <c r="A673" i="6"/>
  <c r="A674" i="6"/>
  <c r="A675" i="6"/>
  <c r="A676" i="6"/>
  <c r="A677" i="6"/>
  <c r="A678" i="6"/>
  <c r="A679" i="6"/>
  <c r="A680" i="6"/>
  <c r="A681" i="6"/>
  <c r="A682" i="6"/>
  <c r="A683" i="6"/>
  <c r="A684" i="6"/>
  <c r="A685" i="6"/>
  <c r="A686" i="6"/>
  <c r="A687" i="6"/>
  <c r="A688" i="6"/>
  <c r="A689" i="6"/>
  <c r="A690" i="6"/>
  <c r="A691" i="6"/>
  <c r="A692" i="6"/>
  <c r="A693" i="6"/>
  <c r="A694" i="6"/>
  <c r="A695" i="6"/>
  <c r="A696" i="6"/>
  <c r="A697" i="6"/>
  <c r="A698" i="6"/>
  <c r="A699" i="6"/>
  <c r="A700" i="6"/>
  <c r="A701" i="6"/>
  <c r="A702" i="6"/>
  <c r="A703" i="6"/>
  <c r="A704" i="6"/>
  <c r="A705" i="6"/>
  <c r="A706" i="6"/>
  <c r="A707" i="6"/>
  <c r="A708" i="6"/>
  <c r="A709" i="6"/>
  <c r="A710" i="6"/>
  <c r="A711" i="6"/>
  <c r="A712" i="6"/>
  <c r="A713" i="6"/>
  <c r="A714" i="6"/>
  <c r="A715" i="6"/>
  <c r="A716" i="6"/>
  <c r="A717" i="6"/>
  <c r="A718" i="6"/>
  <c r="A719" i="6"/>
  <c r="A720" i="6"/>
  <c r="A721" i="6"/>
  <c r="A722" i="6"/>
  <c r="A723" i="6"/>
  <c r="A724" i="6"/>
  <c r="A725" i="6"/>
  <c r="A726" i="6"/>
  <c r="A727" i="6"/>
  <c r="A728" i="6"/>
  <c r="A729" i="6"/>
  <c r="A730" i="6"/>
  <c r="A731" i="6"/>
  <c r="A732" i="6"/>
  <c r="A733" i="6"/>
  <c r="A734" i="6"/>
  <c r="A735" i="6"/>
  <c r="A736" i="6"/>
  <c r="A737" i="6"/>
  <c r="A738" i="6"/>
  <c r="A739" i="6"/>
  <c r="A740" i="6"/>
  <c r="A741" i="6"/>
  <c r="A742" i="6"/>
  <c r="A743" i="6"/>
  <c r="A744" i="6"/>
  <c r="A745" i="6"/>
  <c r="A746" i="6"/>
  <c r="A747" i="6"/>
  <c r="A748" i="6"/>
  <c r="A749" i="6"/>
  <c r="A750" i="6"/>
  <c r="A751" i="6"/>
  <c r="A752" i="6"/>
  <c r="A753" i="6"/>
  <c r="A754" i="6"/>
  <c r="A755" i="6"/>
  <c r="A756" i="6"/>
  <c r="A757" i="6"/>
  <c r="A758" i="6"/>
  <c r="A759" i="6"/>
  <c r="A760" i="6"/>
  <c r="A761" i="6"/>
  <c r="A762" i="6"/>
  <c r="A763" i="6"/>
  <c r="A764" i="6"/>
  <c r="A765" i="6"/>
  <c r="A766" i="6"/>
  <c r="A767" i="6"/>
  <c r="A768" i="6"/>
  <c r="A769" i="6"/>
  <c r="A770" i="6"/>
  <c r="A771" i="6"/>
  <c r="A772" i="6"/>
  <c r="A773" i="6"/>
  <c r="A774" i="6"/>
  <c r="A775" i="6"/>
  <c r="A776" i="6"/>
  <c r="A777" i="6"/>
  <c r="A778" i="6"/>
  <c r="A779" i="6"/>
  <c r="A780" i="6"/>
  <c r="A781" i="6"/>
  <c r="A782" i="6"/>
  <c r="A783" i="6"/>
  <c r="A784" i="6"/>
  <c r="A785" i="6"/>
  <c r="A786" i="6"/>
  <c r="A787" i="6"/>
  <c r="A788" i="6"/>
  <c r="A789" i="6"/>
  <c r="A790" i="6"/>
  <c r="A791" i="6"/>
  <c r="A792" i="6"/>
  <c r="A793" i="6"/>
  <c r="A794" i="6"/>
  <c r="A795" i="6"/>
  <c r="A796" i="6"/>
  <c r="A797" i="6"/>
  <c r="A798" i="6"/>
  <c r="A799" i="6"/>
  <c r="A800" i="6"/>
  <c r="A801" i="6"/>
  <c r="A802" i="6"/>
  <c r="A803" i="6"/>
  <c r="A804" i="6"/>
  <c r="A805" i="6"/>
  <c r="A806" i="6"/>
  <c r="A807" i="6"/>
  <c r="A808" i="6"/>
  <c r="A809" i="6"/>
  <c r="A810" i="6"/>
  <c r="A811" i="6"/>
  <c r="A812" i="6"/>
  <c r="A813" i="6"/>
  <c r="A814" i="6"/>
  <c r="A815" i="6"/>
  <c r="A816" i="6"/>
  <c r="A817" i="6"/>
  <c r="A818" i="6"/>
  <c r="A819" i="6"/>
  <c r="A820" i="6"/>
  <c r="A821" i="6"/>
  <c r="A822" i="6"/>
  <c r="A823" i="6"/>
  <c r="A824" i="6"/>
  <c r="A825" i="6"/>
  <c r="A826" i="6"/>
  <c r="A827" i="6"/>
  <c r="A828" i="6"/>
  <c r="A829" i="6"/>
  <c r="A830" i="6"/>
  <c r="A831" i="6"/>
  <c r="A832" i="6"/>
  <c r="A833" i="6"/>
  <c r="A834" i="6"/>
  <c r="A835" i="6"/>
  <c r="A836" i="6"/>
  <c r="A837" i="6"/>
  <c r="A838" i="6"/>
  <c r="A839" i="6"/>
  <c r="A840" i="6"/>
  <c r="A841" i="6"/>
  <c r="A842" i="6"/>
  <c r="A843" i="6"/>
  <c r="A844" i="6"/>
  <c r="A845" i="6"/>
  <c r="A846" i="6"/>
  <c r="A847" i="6"/>
  <c r="A848" i="6"/>
  <c r="A849" i="6"/>
  <c r="A850" i="6"/>
  <c r="A851" i="6"/>
  <c r="A852" i="6"/>
  <c r="A853" i="6"/>
  <c r="A854" i="6"/>
  <c r="A855" i="6"/>
  <c r="A856" i="6"/>
  <c r="A857" i="6"/>
  <c r="A858" i="6"/>
  <c r="A859" i="6"/>
  <c r="A860" i="6"/>
  <c r="A861" i="6"/>
  <c r="A862" i="6"/>
  <c r="A863" i="6"/>
  <c r="A864" i="6"/>
  <c r="A865" i="6"/>
  <c r="A866" i="6"/>
  <c r="A867" i="6"/>
  <c r="A868" i="6"/>
  <c r="A869" i="6"/>
  <c r="A870" i="6"/>
  <c r="A871" i="6"/>
  <c r="A872" i="6"/>
  <c r="A873" i="6"/>
  <c r="A874" i="6"/>
  <c r="A875" i="6"/>
  <c r="A876" i="6"/>
  <c r="A877" i="6"/>
  <c r="A878" i="6"/>
  <c r="A879" i="6"/>
  <c r="A880" i="6"/>
  <c r="A881" i="6"/>
  <c r="A882" i="6"/>
  <c r="A883" i="6"/>
  <c r="A884" i="6"/>
  <c r="A885" i="6"/>
  <c r="A886" i="6"/>
  <c r="A887" i="6"/>
  <c r="A888" i="6"/>
  <c r="A889" i="6"/>
  <c r="A890" i="6"/>
  <c r="A891" i="6"/>
  <c r="A892" i="6"/>
  <c r="A893" i="6"/>
  <c r="A894" i="6"/>
  <c r="A895" i="6"/>
  <c r="A896" i="6"/>
  <c r="A897" i="6"/>
  <c r="A898" i="6"/>
  <c r="A899" i="6"/>
  <c r="A900" i="6"/>
  <c r="A901" i="6"/>
  <c r="A902" i="6"/>
  <c r="A903" i="6"/>
  <c r="A904" i="6"/>
  <c r="A905" i="6"/>
  <c r="A906" i="6"/>
  <c r="A907" i="6"/>
  <c r="A908" i="6"/>
  <c r="A909" i="6"/>
  <c r="A910" i="6"/>
  <c r="A911" i="6"/>
  <c r="A912" i="6"/>
  <c r="A913" i="6"/>
  <c r="A914" i="6"/>
  <c r="A915" i="6"/>
  <c r="A916" i="6"/>
  <c r="A917" i="6"/>
  <c r="A918" i="6"/>
  <c r="A919" i="6"/>
  <c r="A920" i="6"/>
  <c r="A921" i="6"/>
  <c r="A922" i="6"/>
  <c r="A923" i="6"/>
  <c r="A924" i="6"/>
  <c r="A925" i="6"/>
  <c r="A926" i="6"/>
  <c r="A927" i="6"/>
  <c r="A928" i="6"/>
  <c r="A929" i="6"/>
  <c r="A930" i="6"/>
  <c r="A931" i="6"/>
  <c r="A932" i="6"/>
  <c r="A933" i="6"/>
  <c r="A934" i="6"/>
  <c r="A935" i="6"/>
  <c r="A936" i="6"/>
  <c r="A937" i="6"/>
  <c r="A938" i="6"/>
  <c r="A939" i="6"/>
  <c r="A940" i="6"/>
  <c r="A941" i="6"/>
  <c r="A942" i="6"/>
  <c r="A943" i="6"/>
  <c r="A944" i="6"/>
  <c r="A945" i="6"/>
  <c r="A946" i="6"/>
  <c r="A947" i="6"/>
  <c r="A948" i="6"/>
  <c r="A949" i="6"/>
  <c r="A950" i="6"/>
  <c r="A951" i="6"/>
  <c r="A952" i="6"/>
  <c r="A953" i="6"/>
  <c r="A954" i="6"/>
  <c r="A955" i="6"/>
  <c r="A956" i="6"/>
  <c r="A957" i="6"/>
  <c r="A958" i="6"/>
  <c r="A959" i="6"/>
  <c r="A960" i="6"/>
  <c r="A961" i="6"/>
  <c r="A962" i="6"/>
  <c r="A963" i="6"/>
  <c r="A964" i="6"/>
  <c r="A965" i="6"/>
  <c r="A966" i="6"/>
  <c r="A967" i="6"/>
  <c r="A968" i="6"/>
  <c r="A969" i="6"/>
  <c r="A970" i="6"/>
  <c r="A971" i="6"/>
  <c r="A972" i="6"/>
  <c r="A973" i="6"/>
  <c r="A974" i="6"/>
  <c r="A975" i="6"/>
  <c r="A976" i="6"/>
  <c r="A977" i="6"/>
  <c r="A978" i="6"/>
  <c r="A979" i="6"/>
  <c r="A980" i="6"/>
  <c r="A981" i="6"/>
  <c r="A982" i="6"/>
  <c r="A983" i="6"/>
  <c r="A984" i="6"/>
  <c r="A985" i="6"/>
  <c r="A986" i="6"/>
  <c r="A987" i="6"/>
  <c r="A988" i="6"/>
  <c r="A989" i="6"/>
  <c r="A990" i="6"/>
  <c r="A991" i="6"/>
  <c r="A992" i="6"/>
  <c r="A993" i="6"/>
  <c r="A994" i="6"/>
  <c r="A995" i="6"/>
  <c r="A996" i="6"/>
  <c r="A997" i="6"/>
  <c r="A998" i="6"/>
  <c r="A999" i="6"/>
  <c r="A1000" i="6"/>
  <c r="A1001" i="6"/>
  <c r="A1002" i="6"/>
  <c r="A1003" i="6"/>
  <c r="A1004" i="6"/>
  <c r="A1005" i="6"/>
  <c r="A1006" i="6"/>
  <c r="A1007" i="6"/>
  <c r="A1008" i="6"/>
  <c r="A1009" i="6"/>
  <c r="A1010" i="6"/>
  <c r="A1011" i="6"/>
  <c r="A1012" i="6"/>
  <c r="A1013" i="6"/>
  <c r="A1014" i="6"/>
  <c r="A1015" i="6"/>
  <c r="A1016" i="6"/>
  <c r="A1017" i="6"/>
  <c r="A1018" i="6"/>
  <c r="A1019" i="6"/>
  <c r="A1020" i="6"/>
  <c r="A1021" i="6"/>
  <c r="A1022" i="6"/>
  <c r="A1023" i="6"/>
  <c r="A1024" i="6"/>
  <c r="A1025" i="6"/>
  <c r="A1026" i="6"/>
  <c r="A1027" i="6"/>
  <c r="A1028" i="6"/>
  <c r="A1029" i="6"/>
  <c r="A1030" i="6"/>
  <c r="A1031" i="6"/>
  <c r="A1032" i="6"/>
  <c r="A1033" i="6"/>
  <c r="A1034" i="6"/>
  <c r="A1035" i="6"/>
  <c r="A1036" i="6"/>
  <c r="A1037" i="6"/>
  <c r="A1038" i="6"/>
  <c r="A1039" i="6"/>
  <c r="A1040" i="6"/>
  <c r="A1041" i="6"/>
  <c r="A1042" i="6"/>
  <c r="A1043" i="6"/>
  <c r="A1044" i="6"/>
  <c r="A1045" i="6"/>
  <c r="A1046" i="6"/>
  <c r="A1047" i="6"/>
  <c r="A1048" i="6"/>
  <c r="A1049" i="6"/>
  <c r="A1050" i="6"/>
  <c r="A1051" i="6"/>
  <c r="A1052" i="6"/>
  <c r="A1053" i="6"/>
  <c r="A1054" i="6"/>
  <c r="A1055" i="6"/>
  <c r="A1056" i="6"/>
  <c r="A1057" i="6"/>
  <c r="A1058" i="6"/>
  <c r="A1059" i="6"/>
  <c r="A1060" i="6"/>
  <c r="A1061" i="6"/>
  <c r="A1062" i="6"/>
  <c r="A1063" i="6"/>
  <c r="A1064" i="6"/>
  <c r="A1065" i="6"/>
  <c r="A1066" i="6"/>
  <c r="A1067" i="6"/>
  <c r="A1068" i="6"/>
  <c r="A1069" i="6"/>
  <c r="A1070" i="6"/>
  <c r="A1071" i="6"/>
  <c r="A1072" i="6"/>
  <c r="A1073" i="6"/>
  <c r="A1074" i="6"/>
  <c r="A1075" i="6"/>
  <c r="A1076" i="6"/>
  <c r="A1077" i="6"/>
  <c r="A1078" i="6"/>
  <c r="A1079" i="6"/>
  <c r="A1080" i="6"/>
  <c r="A1081" i="6"/>
  <c r="A1082" i="6"/>
  <c r="A1083" i="6"/>
  <c r="A1084" i="6"/>
  <c r="A1085" i="6"/>
  <c r="A1086" i="6"/>
  <c r="A1087" i="6"/>
  <c r="A1088" i="6"/>
  <c r="A1089" i="6"/>
  <c r="A1090" i="6"/>
  <c r="A1091" i="6"/>
  <c r="A1092" i="6"/>
  <c r="A1093" i="6"/>
  <c r="A1094" i="6"/>
  <c r="A1095" i="6"/>
  <c r="A1096" i="6"/>
  <c r="A1097" i="6"/>
  <c r="A1098" i="6"/>
  <c r="A1099" i="6"/>
  <c r="A1100" i="6"/>
  <c r="A1101" i="6"/>
  <c r="A1102" i="6"/>
  <c r="A1103" i="6"/>
  <c r="A1104" i="6"/>
  <c r="A1105" i="6"/>
  <c r="A1106" i="6"/>
  <c r="A1107" i="6"/>
  <c r="A1108" i="6"/>
  <c r="A1109" i="6"/>
  <c r="A1110" i="6"/>
  <c r="A1111" i="6"/>
  <c r="A1112" i="6"/>
  <c r="A1113" i="6"/>
  <c r="A1114" i="6"/>
  <c r="A1115" i="6"/>
  <c r="A1116" i="6"/>
  <c r="A1117" i="6"/>
  <c r="A1118" i="6"/>
  <c r="A1119" i="6"/>
  <c r="A1120" i="6"/>
  <c r="A1121" i="6"/>
  <c r="A1122" i="6"/>
  <c r="A1123" i="6"/>
  <c r="A1124" i="6"/>
  <c r="A1125" i="6"/>
  <c r="A1126" i="6"/>
  <c r="A1127" i="6"/>
  <c r="A1128" i="6"/>
  <c r="A1129" i="6"/>
  <c r="A1130" i="6"/>
  <c r="A1131" i="6"/>
  <c r="A1132" i="6"/>
  <c r="A1133" i="6"/>
  <c r="A1134" i="6"/>
  <c r="A1135" i="6"/>
  <c r="A1136" i="6"/>
  <c r="A1137" i="6"/>
  <c r="A1138" i="6"/>
  <c r="A1139" i="6"/>
  <c r="A1140" i="6"/>
  <c r="A1141" i="6"/>
  <c r="A1142" i="6"/>
  <c r="A1143" i="6"/>
  <c r="A1144" i="6"/>
  <c r="A1145" i="6"/>
  <c r="A1146" i="6"/>
  <c r="A1147" i="6"/>
  <c r="A1148" i="6"/>
  <c r="A1149" i="6"/>
  <c r="A1150" i="6"/>
  <c r="A1151" i="6"/>
  <c r="A1152" i="6"/>
  <c r="A1153" i="6"/>
  <c r="A1154" i="6"/>
  <c r="A1155" i="6"/>
  <c r="A1156" i="6"/>
  <c r="A1157" i="6"/>
  <c r="A1158" i="6"/>
  <c r="A1159" i="6"/>
  <c r="A1160" i="6"/>
  <c r="A1161" i="6"/>
  <c r="A1162" i="6"/>
  <c r="A1163" i="6"/>
  <c r="A1164" i="6"/>
  <c r="A1165" i="6"/>
  <c r="A1166" i="6"/>
  <c r="A1167" i="6"/>
  <c r="A1168" i="6"/>
  <c r="A1169" i="6"/>
  <c r="A1170" i="6"/>
  <c r="A1171" i="6"/>
  <c r="A1172" i="6"/>
  <c r="A1173" i="6"/>
  <c r="A1174" i="6"/>
  <c r="A1175" i="6"/>
  <c r="A1176" i="6"/>
  <c r="A1177" i="6"/>
  <c r="A1178" i="6"/>
  <c r="A1179" i="6"/>
  <c r="A1180" i="6"/>
  <c r="A1181" i="6"/>
  <c r="A1182" i="6"/>
  <c r="A1183" i="6"/>
  <c r="A1184" i="6"/>
  <c r="A1185" i="6"/>
  <c r="A1186" i="6"/>
  <c r="A1187" i="6"/>
  <c r="A1188" i="6"/>
  <c r="A1189" i="6"/>
  <c r="A1190" i="6"/>
  <c r="A1191" i="6"/>
  <c r="A1192" i="6"/>
  <c r="A1193" i="6"/>
  <c r="A1194" i="6"/>
  <c r="A1195" i="6"/>
  <c r="A1196" i="6"/>
  <c r="A1197" i="6"/>
  <c r="A1198" i="6"/>
  <c r="A1199" i="6"/>
  <c r="A1200" i="6"/>
  <c r="A1201" i="6"/>
  <c r="A1202" i="6"/>
  <c r="A1203" i="6"/>
  <c r="A1204" i="6"/>
  <c r="A1205" i="6"/>
  <c r="A1206" i="6"/>
  <c r="A1207" i="6"/>
  <c r="A1208" i="6"/>
  <c r="A1209" i="6"/>
  <c r="A1210" i="6"/>
  <c r="A1211" i="6"/>
  <c r="A1212" i="6"/>
  <c r="A1213" i="6"/>
  <c r="A1214" i="6"/>
  <c r="A1215" i="6"/>
  <c r="A1216" i="6"/>
  <c r="A1217" i="6"/>
  <c r="A1218" i="6"/>
  <c r="A1219" i="6"/>
  <c r="A1220" i="6"/>
  <c r="A1221" i="6"/>
  <c r="A1222" i="6"/>
  <c r="A1223" i="6"/>
  <c r="A1224" i="6"/>
  <c r="A1225" i="6"/>
  <c r="A1226" i="6"/>
  <c r="A1227" i="6"/>
  <c r="A1228" i="6"/>
  <c r="A1229" i="6"/>
  <c r="A1230" i="6"/>
  <c r="A1231" i="6"/>
  <c r="A1232" i="6"/>
  <c r="A1233" i="6"/>
  <c r="A1234" i="6"/>
  <c r="A1235" i="6"/>
  <c r="A1236" i="6"/>
  <c r="A1237" i="6"/>
  <c r="A1238" i="6"/>
  <c r="A1239" i="6"/>
  <c r="A1240" i="6"/>
  <c r="A1241" i="6"/>
  <c r="A1242" i="6"/>
  <c r="A1243" i="6"/>
  <c r="A1244" i="6"/>
  <c r="A1245" i="6"/>
  <c r="A1246" i="6"/>
  <c r="A1247" i="6"/>
  <c r="A1248" i="6"/>
  <c r="A1249" i="6"/>
  <c r="A1250" i="6"/>
  <c r="A1251" i="6"/>
  <c r="A1252" i="6"/>
  <c r="A1253" i="6"/>
  <c r="A1254" i="6"/>
  <c r="A1255" i="6"/>
  <c r="A1256" i="6"/>
  <c r="A1257" i="6"/>
  <c r="A1258" i="6"/>
  <c r="A1259" i="6"/>
  <c r="A1260" i="6"/>
  <c r="A1261" i="6"/>
  <c r="A1262" i="6"/>
  <c r="A1263" i="6"/>
  <c r="A1264" i="6"/>
  <c r="A1265" i="6"/>
  <c r="A1266" i="6"/>
  <c r="A1267" i="6"/>
  <c r="A1268" i="6"/>
  <c r="A1269" i="6"/>
  <c r="A1270" i="6"/>
  <c r="A1271" i="6"/>
  <c r="A1272" i="6"/>
  <c r="A1273" i="6"/>
  <c r="A1274" i="6"/>
  <c r="A1275" i="6"/>
  <c r="A1276" i="6"/>
  <c r="A1277" i="6"/>
  <c r="A1278" i="6"/>
  <c r="A1279" i="6"/>
  <c r="A1280" i="6"/>
  <c r="A1281" i="6"/>
  <c r="A1282" i="6"/>
  <c r="A1283" i="6"/>
  <c r="A1284" i="6"/>
  <c r="A1285" i="6"/>
  <c r="A1286" i="6"/>
  <c r="A1287" i="6"/>
  <c r="A1288" i="6"/>
  <c r="A1289" i="6"/>
  <c r="A1290" i="6"/>
  <c r="A1291" i="6"/>
  <c r="A1292" i="6"/>
  <c r="A1293" i="6"/>
  <c r="A1294" i="6"/>
  <c r="A1295" i="6"/>
  <c r="A1296" i="6"/>
  <c r="A1297" i="6"/>
  <c r="A1298" i="6"/>
  <c r="A1299" i="6"/>
  <c r="A1300" i="6"/>
  <c r="A1301" i="6"/>
  <c r="A1302" i="6"/>
  <c r="A1303" i="6"/>
  <c r="A1304" i="6"/>
  <c r="A1305" i="6"/>
  <c r="A1306" i="6"/>
  <c r="A1307" i="6"/>
  <c r="A1308" i="6"/>
  <c r="A1309" i="6"/>
  <c r="A1310" i="6"/>
  <c r="A1311" i="6"/>
  <c r="A1312" i="6"/>
  <c r="A1313" i="6"/>
  <c r="A1314" i="6"/>
  <c r="A1315" i="6"/>
  <c r="A1316" i="6"/>
  <c r="A1317" i="6"/>
  <c r="A1318" i="6"/>
  <c r="A1319" i="6"/>
  <c r="A1320" i="6"/>
  <c r="A1321" i="6"/>
  <c r="A1322" i="6"/>
  <c r="A1323" i="6"/>
  <c r="A1324" i="6"/>
  <c r="A1325" i="6"/>
  <c r="A1326" i="6"/>
  <c r="A1327" i="6"/>
  <c r="A1328" i="6"/>
  <c r="A1329" i="6"/>
  <c r="A1330" i="6"/>
  <c r="A1331" i="6"/>
  <c r="A1332" i="6"/>
  <c r="A1333" i="6"/>
  <c r="A1334" i="6"/>
  <c r="A1335" i="6"/>
  <c r="A1336" i="6"/>
  <c r="A1337" i="6"/>
  <c r="A1338" i="6"/>
  <c r="A1339" i="6"/>
  <c r="A1340" i="6"/>
  <c r="A1341" i="6"/>
  <c r="A1342" i="6"/>
  <c r="A1343" i="6"/>
  <c r="A1344" i="6"/>
  <c r="A1345" i="6"/>
  <c r="A1346" i="6"/>
  <c r="A1347" i="6"/>
  <c r="A1348" i="6"/>
  <c r="A1349" i="6"/>
  <c r="A1350" i="6"/>
  <c r="A1351" i="6"/>
  <c r="A1352" i="6"/>
  <c r="A1353" i="6"/>
  <c r="A1354" i="6"/>
  <c r="A1355" i="6"/>
  <c r="A1356" i="6"/>
  <c r="A1357" i="6"/>
  <c r="A1358" i="6"/>
  <c r="A1359" i="6"/>
  <c r="A1360" i="6"/>
  <c r="A1361" i="6"/>
  <c r="A1362" i="6"/>
  <c r="A1363" i="6"/>
  <c r="A1364" i="6"/>
  <c r="A1365" i="6"/>
  <c r="A1366" i="6"/>
  <c r="A1367" i="6"/>
  <c r="A1368" i="6"/>
  <c r="A1369" i="6"/>
  <c r="A1370" i="6"/>
  <c r="A1371" i="6"/>
  <c r="A1372" i="6"/>
  <c r="A1373" i="6"/>
  <c r="A1374" i="6"/>
  <c r="A1375" i="6"/>
  <c r="A1376" i="6"/>
  <c r="A1377" i="6"/>
  <c r="A1378" i="6"/>
  <c r="A1379" i="6"/>
  <c r="A1380" i="6"/>
  <c r="A1381" i="6"/>
  <c r="A1382" i="6"/>
  <c r="A1383" i="6"/>
  <c r="A1384" i="6"/>
  <c r="A1385" i="6"/>
  <c r="A1386" i="6"/>
  <c r="A1387" i="6"/>
  <c r="A1388" i="6"/>
  <c r="A1389" i="6"/>
  <c r="A1390" i="6"/>
  <c r="A1391" i="6"/>
  <c r="A1392" i="6"/>
  <c r="A1393" i="6"/>
  <c r="A1394" i="6"/>
  <c r="A1395" i="6"/>
  <c r="A1396" i="6"/>
  <c r="A1397" i="6"/>
  <c r="A1398" i="6"/>
  <c r="A1399" i="6"/>
  <c r="A1400" i="6"/>
  <c r="A1401" i="6"/>
  <c r="A1402" i="6"/>
  <c r="A1403" i="6"/>
  <c r="A1404" i="6"/>
  <c r="A1405" i="6"/>
  <c r="A1406" i="6"/>
  <c r="A1407" i="6"/>
  <c r="A1408" i="6"/>
  <c r="A1409" i="6"/>
  <c r="A1410" i="6"/>
  <c r="A1411" i="6"/>
  <c r="A1412" i="6"/>
  <c r="A1413" i="6"/>
  <c r="A1414" i="6"/>
  <c r="A1415" i="6"/>
  <c r="A1416" i="6"/>
  <c r="A1417" i="6"/>
  <c r="A1418" i="6"/>
  <c r="A1419" i="6"/>
  <c r="A1420" i="6"/>
  <c r="A1421" i="6"/>
  <c r="A1422" i="6"/>
  <c r="A1423" i="6"/>
  <c r="A1424" i="6"/>
  <c r="A1425" i="6"/>
  <c r="A1426" i="6"/>
  <c r="A1427" i="6"/>
  <c r="A1428" i="6"/>
  <c r="A1429" i="6"/>
  <c r="A1430" i="6"/>
  <c r="A1431" i="6"/>
  <c r="A1432" i="6"/>
  <c r="A1433" i="6"/>
  <c r="A1434" i="6"/>
  <c r="A1435" i="6"/>
  <c r="A1436" i="6"/>
  <c r="A1437" i="6"/>
  <c r="A1438" i="6"/>
  <c r="A1439" i="6"/>
  <c r="A1440" i="6"/>
  <c r="A1441" i="6"/>
  <c r="A1442" i="6"/>
  <c r="A1443" i="6"/>
  <c r="A1444" i="6"/>
  <c r="A1445" i="6"/>
  <c r="A1446" i="6"/>
  <c r="A1447" i="6"/>
  <c r="A1448" i="6"/>
  <c r="A1449" i="6"/>
  <c r="A1450" i="6"/>
  <c r="A1451" i="6"/>
  <c r="A1452" i="6"/>
  <c r="A1453" i="6"/>
  <c r="A1454" i="6"/>
  <c r="A1455" i="6"/>
  <c r="A1456" i="6"/>
  <c r="A1457" i="6"/>
  <c r="A1458" i="6"/>
  <c r="A1459" i="6"/>
  <c r="A1460" i="6"/>
  <c r="A1461" i="6"/>
  <c r="A1462" i="6"/>
  <c r="A1463" i="6"/>
  <c r="A1464" i="6"/>
  <c r="A1465" i="6"/>
  <c r="A1466" i="6"/>
  <c r="A1467" i="6"/>
  <c r="A1468" i="6"/>
  <c r="A1469" i="6"/>
  <c r="A1470" i="6"/>
  <c r="A1471" i="6"/>
  <c r="A1472" i="6"/>
  <c r="A1473" i="6"/>
  <c r="A1474" i="6"/>
  <c r="A1475" i="6"/>
  <c r="A1476" i="6"/>
  <c r="A1477" i="6"/>
  <c r="A1478" i="6"/>
  <c r="A1479" i="6"/>
  <c r="A1480" i="6"/>
  <c r="A1481" i="6"/>
  <c r="A1482" i="6"/>
  <c r="A1483" i="6"/>
  <c r="A1484" i="6"/>
  <c r="A1485" i="6"/>
  <c r="A1486" i="6"/>
  <c r="A1487" i="6"/>
  <c r="A1488" i="6"/>
  <c r="A1489" i="6"/>
  <c r="A1490" i="6"/>
  <c r="A1491" i="6"/>
  <c r="A1492" i="6"/>
  <c r="A1493" i="6"/>
  <c r="A1494" i="6"/>
  <c r="A1495" i="6"/>
  <c r="A1496" i="6"/>
  <c r="A1497" i="6"/>
  <c r="A1498" i="6"/>
  <c r="A1499" i="6"/>
  <c r="A1500" i="6"/>
  <c r="A1501" i="6"/>
  <c r="A1502" i="6"/>
  <c r="A1503" i="6"/>
  <c r="A1504" i="6"/>
  <c r="A1505" i="6"/>
  <c r="A1506" i="6"/>
  <c r="A1507" i="6"/>
  <c r="A1508" i="6"/>
  <c r="A1509" i="6"/>
  <c r="A1510" i="6"/>
  <c r="A1511" i="6"/>
  <c r="A1512" i="6"/>
  <c r="A1513" i="6"/>
  <c r="A1514" i="6"/>
  <c r="A1515" i="6"/>
  <c r="A1516" i="6"/>
  <c r="A1517" i="6"/>
  <c r="A1518" i="6"/>
  <c r="A1519" i="6"/>
  <c r="A1520" i="6"/>
  <c r="A1521" i="6"/>
  <c r="A1522" i="6"/>
  <c r="A1523" i="6"/>
  <c r="A1524" i="6"/>
  <c r="A1525" i="6"/>
  <c r="A1526" i="6"/>
  <c r="A1527" i="6"/>
  <c r="A1528" i="6"/>
  <c r="A1529" i="6"/>
  <c r="A1530" i="6"/>
  <c r="A1531" i="6"/>
  <c r="A1532" i="6"/>
  <c r="A1533" i="6"/>
  <c r="A1534" i="6"/>
  <c r="A1535" i="6"/>
  <c r="A1536" i="6"/>
  <c r="A1537" i="6"/>
  <c r="A1538" i="6"/>
  <c r="A1539" i="6"/>
  <c r="A1540" i="6"/>
  <c r="A1541" i="6"/>
  <c r="A1542" i="6"/>
  <c r="A1543" i="6"/>
  <c r="A1544" i="6"/>
  <c r="A1545" i="6"/>
  <c r="A1546" i="6"/>
  <c r="A1547" i="6"/>
  <c r="A1548" i="6"/>
  <c r="A1549" i="6"/>
  <c r="A1550" i="6"/>
  <c r="A1551" i="6"/>
  <c r="A1552" i="6"/>
  <c r="A1553" i="6"/>
  <c r="A1554" i="6"/>
  <c r="A1555" i="6"/>
  <c r="A1556" i="6"/>
  <c r="A1557" i="6"/>
  <c r="A1558" i="6"/>
  <c r="A1559" i="6"/>
  <c r="A1560" i="6"/>
  <c r="A1561" i="6"/>
  <c r="A1562" i="6"/>
  <c r="A1563" i="6"/>
  <c r="A1564" i="6"/>
  <c r="A1565" i="6"/>
  <c r="A1566" i="6"/>
  <c r="A1567" i="6"/>
  <c r="A1568" i="6"/>
  <c r="A1569" i="6"/>
  <c r="A1570" i="6"/>
  <c r="A1571" i="6"/>
  <c r="A1572" i="6"/>
  <c r="A1573" i="6"/>
  <c r="A1574" i="6"/>
  <c r="A1575" i="6"/>
  <c r="A1576" i="6"/>
  <c r="A1577" i="6"/>
  <c r="A1578" i="6"/>
  <c r="A1579" i="6"/>
  <c r="A1580" i="6"/>
  <c r="A1581" i="6"/>
  <c r="A1582" i="6"/>
  <c r="A1583" i="6"/>
  <c r="A1584" i="6"/>
  <c r="A1585" i="6"/>
  <c r="A1586" i="6"/>
  <c r="A1587" i="6"/>
  <c r="A1588" i="6"/>
  <c r="A1589" i="6"/>
  <c r="A1590" i="6"/>
  <c r="A1591" i="6"/>
  <c r="A1592" i="6"/>
  <c r="A1593" i="6"/>
  <c r="A1594" i="6"/>
  <c r="A1595" i="6"/>
  <c r="A1596" i="6"/>
  <c r="A1597" i="6"/>
  <c r="A1598" i="6"/>
  <c r="A1599" i="6"/>
  <c r="A1600" i="6"/>
  <c r="A1601" i="6"/>
  <c r="A1602" i="6"/>
  <c r="A1603" i="6"/>
  <c r="A1604" i="6"/>
  <c r="A1605" i="6"/>
  <c r="A1606" i="6"/>
  <c r="A1607" i="6"/>
  <c r="A1608" i="6"/>
  <c r="A1609" i="6"/>
  <c r="A1610" i="6"/>
  <c r="A1611" i="6"/>
  <c r="A1612" i="6"/>
  <c r="A1613" i="6"/>
  <c r="A1614" i="6"/>
  <c r="A1615" i="6"/>
  <c r="A1616" i="6"/>
  <c r="A1617" i="6"/>
  <c r="A1618" i="6"/>
  <c r="A1619" i="6"/>
  <c r="A1620" i="6"/>
  <c r="A1621" i="6"/>
  <c r="A1622" i="6"/>
  <c r="A1623" i="6"/>
  <c r="A1624" i="6"/>
  <c r="A1625" i="6"/>
  <c r="A1626" i="6"/>
  <c r="A1627" i="6"/>
  <c r="A1628" i="6"/>
  <c r="A1629" i="6"/>
  <c r="A1630" i="6"/>
  <c r="A1631" i="6"/>
  <c r="A1632" i="6"/>
  <c r="A1633" i="6"/>
  <c r="A1634" i="6"/>
  <c r="A1635" i="6"/>
  <c r="A1636" i="6"/>
  <c r="A1637" i="6"/>
  <c r="A1638" i="6"/>
  <c r="A1639" i="6"/>
  <c r="A1640" i="6"/>
  <c r="A1641" i="6"/>
  <c r="A1642" i="6"/>
  <c r="A1643" i="6"/>
  <c r="A1644" i="6"/>
  <c r="A1645" i="6"/>
  <c r="A1646" i="6"/>
  <c r="A1647" i="6"/>
  <c r="A1648" i="6"/>
  <c r="A1649" i="6"/>
  <c r="A1650" i="6"/>
  <c r="A1651" i="6"/>
  <c r="A1652" i="6"/>
  <c r="A1653" i="6"/>
  <c r="A1654" i="6"/>
  <c r="A1655" i="6"/>
  <c r="A1656" i="6"/>
  <c r="A1657" i="6"/>
  <c r="A1658" i="6"/>
  <c r="A1659" i="6"/>
  <c r="A1660" i="6"/>
  <c r="A1661" i="6"/>
  <c r="A1662" i="6"/>
  <c r="A1663" i="6"/>
  <c r="A1664" i="6"/>
  <c r="A1665" i="6"/>
  <c r="A1666" i="6"/>
  <c r="A1667" i="6"/>
  <c r="A1668" i="6"/>
  <c r="A1669" i="6"/>
  <c r="A1670" i="6"/>
  <c r="A1671" i="6"/>
  <c r="A1672" i="6"/>
  <c r="A1673" i="6"/>
  <c r="A1674" i="6"/>
  <c r="A1675" i="6"/>
  <c r="A1676" i="6"/>
  <c r="A1677" i="6"/>
  <c r="A1678" i="6"/>
  <c r="A1679" i="6"/>
  <c r="A1680" i="6"/>
  <c r="A1681" i="6"/>
  <c r="A1682" i="6"/>
  <c r="A1683" i="6"/>
  <c r="A1684" i="6"/>
  <c r="A1685" i="6"/>
  <c r="A1686" i="6"/>
  <c r="A1687" i="6"/>
  <c r="A1688" i="6"/>
  <c r="A1689" i="6"/>
  <c r="A1690" i="6"/>
  <c r="A1691" i="6"/>
  <c r="A1692" i="6"/>
  <c r="A1693" i="6"/>
  <c r="A1694" i="6"/>
  <c r="A1695" i="6"/>
  <c r="A1696" i="6"/>
  <c r="A1697" i="6"/>
  <c r="A1698" i="6"/>
  <c r="A1699" i="6"/>
  <c r="A1700" i="6"/>
  <c r="A1701" i="6"/>
  <c r="A1702" i="6"/>
  <c r="A1703" i="6"/>
  <c r="A1704" i="6"/>
  <c r="A1705" i="6"/>
  <c r="A1706" i="6"/>
  <c r="A1707" i="6"/>
  <c r="A1708" i="6"/>
  <c r="A1709" i="6"/>
  <c r="A1710" i="6"/>
  <c r="A1711" i="6"/>
  <c r="A1712" i="6"/>
  <c r="A1713" i="6"/>
  <c r="A1714" i="6"/>
  <c r="A1715" i="6"/>
  <c r="A1716" i="6"/>
  <c r="A1717" i="6"/>
  <c r="A1718" i="6"/>
  <c r="A1719" i="6"/>
  <c r="A1720" i="6"/>
  <c r="A1721" i="6"/>
  <c r="A1722" i="6"/>
  <c r="A1723" i="6"/>
  <c r="A1724" i="6"/>
  <c r="A1725" i="6"/>
  <c r="A1726" i="6"/>
  <c r="A1727" i="6"/>
  <c r="A1728" i="6"/>
  <c r="A1729" i="6"/>
  <c r="A1730" i="6"/>
  <c r="A1731" i="6"/>
  <c r="A1732" i="6"/>
  <c r="A1733" i="6"/>
  <c r="A1734" i="6"/>
  <c r="A1735" i="6"/>
  <c r="A1736" i="6"/>
  <c r="A1737" i="6"/>
  <c r="A1738" i="6"/>
  <c r="A1739" i="6"/>
  <c r="A1740" i="6"/>
  <c r="A1741" i="6"/>
  <c r="A1742" i="6"/>
  <c r="A1743" i="6"/>
  <c r="A1744" i="6"/>
  <c r="A1745" i="6"/>
  <c r="A1746" i="6"/>
  <c r="A1747" i="6"/>
  <c r="A1748" i="6"/>
  <c r="A1749" i="6"/>
  <c r="A1750" i="6"/>
  <c r="A1751" i="6"/>
  <c r="A1752" i="6"/>
  <c r="A1753" i="6"/>
  <c r="A1754" i="6"/>
  <c r="A1755" i="6"/>
  <c r="A1756" i="6"/>
  <c r="A1757" i="6"/>
  <c r="A1758" i="6"/>
  <c r="A1759" i="6"/>
  <c r="A1760" i="6"/>
  <c r="A1761" i="6"/>
  <c r="A1762" i="6"/>
  <c r="A1763" i="6"/>
  <c r="A1764" i="6"/>
  <c r="A1765" i="6"/>
  <c r="A1766" i="6"/>
  <c r="A1767" i="6"/>
  <c r="A1768" i="6"/>
  <c r="A1769" i="6"/>
  <c r="A1770" i="6"/>
  <c r="A1771" i="6"/>
  <c r="A1772" i="6"/>
  <c r="A1773" i="6"/>
  <c r="A1774" i="6"/>
  <c r="A1775" i="6"/>
  <c r="A1776" i="6"/>
  <c r="A1777" i="6"/>
  <c r="A1778" i="6"/>
  <c r="A1779" i="6"/>
  <c r="A1780" i="6"/>
  <c r="A1781" i="6"/>
  <c r="A1782" i="6"/>
  <c r="A1783" i="6"/>
  <c r="A1784" i="6"/>
  <c r="A1785" i="6"/>
  <c r="A1786" i="6"/>
  <c r="A1787" i="6"/>
  <c r="A1788" i="6"/>
  <c r="A1789" i="6"/>
  <c r="A1790" i="6"/>
  <c r="A1791" i="6"/>
  <c r="A1792" i="6"/>
  <c r="A1793" i="6"/>
  <c r="A1794" i="6"/>
  <c r="A1795" i="6"/>
  <c r="A1796" i="6"/>
  <c r="A1797" i="6"/>
  <c r="A1798" i="6"/>
  <c r="A1799" i="6"/>
  <c r="A1800" i="6"/>
  <c r="A1801" i="6"/>
  <c r="A1802" i="6"/>
  <c r="A1803" i="6"/>
  <c r="A1804" i="6"/>
  <c r="A1805" i="6"/>
  <c r="A1806" i="6"/>
  <c r="A1807" i="6"/>
  <c r="A1808" i="6"/>
  <c r="A1809" i="6"/>
  <c r="A1810" i="6"/>
  <c r="A1811" i="6"/>
  <c r="A1812" i="6"/>
  <c r="A1813" i="6"/>
  <c r="A1814" i="6"/>
  <c r="A1815" i="6"/>
  <c r="A1816" i="6"/>
  <c r="A1817" i="6"/>
  <c r="A1818" i="6"/>
  <c r="A1819" i="6"/>
  <c r="A1820" i="6"/>
  <c r="A1821" i="6"/>
  <c r="A1822" i="6"/>
  <c r="A1823" i="6"/>
  <c r="A1824" i="6"/>
  <c r="A1825" i="6"/>
  <c r="A1826" i="6"/>
  <c r="A1827" i="6"/>
  <c r="A1828" i="6"/>
  <c r="A1829" i="6"/>
  <c r="A1830" i="6"/>
  <c r="A1831" i="6"/>
  <c r="A1832" i="6"/>
  <c r="A1833" i="6"/>
  <c r="A1834" i="6"/>
  <c r="A1835" i="6"/>
  <c r="A1836" i="6"/>
  <c r="A1837" i="6"/>
  <c r="A1838" i="6"/>
  <c r="A1839" i="6"/>
  <c r="A1840" i="6"/>
  <c r="A1841" i="6"/>
  <c r="A1842" i="6"/>
  <c r="A1843" i="6"/>
  <c r="A1844" i="6"/>
  <c r="A1845" i="6"/>
  <c r="A1846" i="6"/>
  <c r="A1847" i="6"/>
  <c r="A1848" i="6"/>
  <c r="A1849" i="6"/>
  <c r="A1850" i="6"/>
  <c r="A1851" i="6"/>
  <c r="A1852" i="6"/>
  <c r="A1853" i="6"/>
  <c r="A1854" i="6"/>
  <c r="A1855" i="6"/>
  <c r="A1856" i="6"/>
  <c r="A1857" i="6"/>
  <c r="A1858" i="6"/>
  <c r="A1859" i="6"/>
  <c r="A1860" i="6"/>
  <c r="A1861" i="6"/>
  <c r="A1862" i="6"/>
  <c r="A1863" i="6"/>
  <c r="A1864" i="6"/>
  <c r="A1865" i="6"/>
  <c r="A1866" i="6"/>
  <c r="A1867" i="6"/>
  <c r="A1868" i="6"/>
  <c r="A1869" i="6"/>
  <c r="A1870" i="6"/>
  <c r="A1871" i="6"/>
  <c r="A1872" i="6"/>
  <c r="A1873" i="6"/>
  <c r="A1874" i="6"/>
  <c r="A1875" i="6"/>
  <c r="A1876" i="6"/>
  <c r="A1877" i="6"/>
  <c r="A1878" i="6"/>
  <c r="A1879" i="6"/>
  <c r="A1880" i="6"/>
  <c r="A1881" i="6"/>
  <c r="A1882" i="6"/>
  <c r="A1883" i="6"/>
  <c r="A1884" i="6"/>
  <c r="A1885" i="6"/>
  <c r="A1886" i="6"/>
  <c r="A1887" i="6"/>
  <c r="A1888" i="6"/>
  <c r="A1889" i="6"/>
  <c r="A1890" i="6"/>
  <c r="A1891" i="6"/>
  <c r="A1892" i="6"/>
  <c r="A1893" i="6"/>
  <c r="A1894" i="6"/>
  <c r="A1895" i="6"/>
  <c r="A1896" i="6"/>
  <c r="A1897" i="6"/>
  <c r="A1898" i="6"/>
  <c r="A1899" i="6"/>
  <c r="A1900" i="6"/>
  <c r="A1901" i="6"/>
  <c r="A1902" i="6"/>
  <c r="A1903" i="6"/>
  <c r="A1904" i="6"/>
  <c r="A1905" i="6"/>
  <c r="A1906" i="6"/>
  <c r="A1907" i="6"/>
  <c r="A1908" i="6"/>
  <c r="A1909" i="6"/>
  <c r="A1910" i="6"/>
  <c r="A1911" i="6"/>
  <c r="A1912" i="6"/>
  <c r="A1913" i="6"/>
  <c r="A1914" i="6"/>
  <c r="A1915" i="6"/>
  <c r="A1916" i="6"/>
  <c r="A1917" i="6"/>
  <c r="A1918" i="6"/>
  <c r="A1919" i="6"/>
  <c r="A1920" i="6"/>
  <c r="A1921" i="6"/>
  <c r="A1922" i="6"/>
  <c r="A1923" i="6"/>
  <c r="A1924" i="6"/>
  <c r="A1925" i="6"/>
  <c r="A1926" i="6"/>
  <c r="A1927" i="6"/>
  <c r="A1928" i="6"/>
  <c r="A1929" i="6"/>
  <c r="A1930" i="6"/>
  <c r="A1931" i="6"/>
  <c r="A1932" i="6"/>
  <c r="A1933" i="6"/>
  <c r="A1934" i="6"/>
  <c r="A1935" i="6"/>
  <c r="A1936" i="6"/>
  <c r="A1937" i="6"/>
  <c r="A1938" i="6"/>
  <c r="A1939" i="6"/>
  <c r="A1940" i="6"/>
  <c r="A1941" i="6"/>
  <c r="A1942" i="6"/>
  <c r="A1943" i="6"/>
  <c r="A1944" i="6"/>
  <c r="A1945" i="6"/>
  <c r="A1946" i="6"/>
  <c r="A1947" i="6"/>
  <c r="A1948" i="6"/>
  <c r="A1949" i="6"/>
  <c r="A1950" i="6"/>
  <c r="A1951" i="6"/>
  <c r="A1952" i="6"/>
  <c r="A1953" i="6"/>
  <c r="A1954" i="6"/>
  <c r="A1955" i="6"/>
  <c r="A1956" i="6"/>
  <c r="A1957" i="6"/>
  <c r="A1958" i="6"/>
  <c r="A1959" i="6"/>
  <c r="A1960" i="6"/>
  <c r="A1961" i="6"/>
  <c r="A1962" i="6"/>
  <c r="A1963" i="6"/>
  <c r="A1964" i="6"/>
  <c r="A1965" i="6"/>
  <c r="A1966" i="6"/>
  <c r="A1967" i="6"/>
  <c r="A1968" i="6"/>
  <c r="A1969" i="6"/>
  <c r="A1970" i="6"/>
  <c r="A1971" i="6"/>
  <c r="A1972" i="6"/>
  <c r="A1973" i="6"/>
  <c r="A1974" i="6"/>
  <c r="A1975" i="6"/>
  <c r="A1976" i="6"/>
  <c r="A1977" i="6"/>
  <c r="A1978" i="6"/>
  <c r="A1979" i="6"/>
  <c r="A1980" i="6"/>
  <c r="A1981" i="6"/>
  <c r="A1982" i="6"/>
  <c r="A1983" i="6"/>
  <c r="A1984" i="6"/>
  <c r="A1985" i="6"/>
  <c r="A1986" i="6"/>
  <c r="A1987" i="6"/>
  <c r="A1988" i="6"/>
  <c r="A1989" i="6"/>
  <c r="A1990" i="6"/>
  <c r="A1991" i="6"/>
  <c r="A1992" i="6"/>
  <c r="A1993" i="6"/>
  <c r="A1994" i="6"/>
  <c r="A1995" i="6"/>
  <c r="A1996" i="6"/>
  <c r="A1997" i="6"/>
  <c r="A1998" i="6"/>
  <c r="A1999" i="6"/>
  <c r="A2000" i="6"/>
  <c r="A2001" i="6"/>
  <c r="A2002" i="6"/>
  <c r="A2003" i="6"/>
  <c r="A2004" i="6"/>
  <c r="A2005" i="6"/>
  <c r="A2006" i="6"/>
  <c r="A2007" i="6"/>
  <c r="A2008" i="6"/>
  <c r="A2009" i="6"/>
  <c r="A2010" i="6"/>
  <c r="A2011" i="6"/>
  <c r="A2012" i="6"/>
  <c r="A2013" i="6"/>
  <c r="A2014" i="6"/>
  <c r="A2015" i="6"/>
  <c r="A2016" i="6"/>
  <c r="A2017" i="6"/>
  <c r="A2018" i="6"/>
  <c r="A2019" i="6"/>
  <c r="A2020" i="6"/>
  <c r="A2021" i="6"/>
  <c r="A2022" i="6"/>
  <c r="A2023" i="6"/>
  <c r="A2024" i="6"/>
  <c r="A2025" i="6"/>
  <c r="A2026" i="6"/>
  <c r="A2027" i="6"/>
  <c r="A2028" i="6"/>
  <c r="A2029" i="6"/>
  <c r="A2030" i="6"/>
  <c r="A2031" i="6"/>
  <c r="A2032" i="6"/>
  <c r="A2033" i="6"/>
  <c r="A2034" i="6"/>
  <c r="A2035" i="6"/>
  <c r="A2036" i="6"/>
  <c r="A2037" i="6"/>
  <c r="A2038" i="6"/>
  <c r="A2039" i="6"/>
  <c r="A2040" i="6"/>
  <c r="A2041" i="6"/>
  <c r="A2042" i="6"/>
  <c r="A2043" i="6"/>
  <c r="A2044" i="6"/>
  <c r="A2045" i="6"/>
  <c r="A2046" i="6"/>
  <c r="A2047" i="6"/>
  <c r="A2048" i="6"/>
  <c r="A2049" i="6"/>
  <c r="A2050" i="6"/>
  <c r="A2051" i="6"/>
  <c r="A2052" i="6"/>
  <c r="A2053" i="6"/>
  <c r="A2054" i="6"/>
  <c r="A2055" i="6"/>
  <c r="A2056" i="6"/>
  <c r="A2057" i="6"/>
  <c r="A2058" i="6"/>
  <c r="A2059" i="6"/>
  <c r="A2060" i="6"/>
  <c r="A2061" i="6"/>
  <c r="A2062" i="6"/>
  <c r="A2063" i="6"/>
  <c r="A2064" i="6"/>
  <c r="A2065" i="6"/>
  <c r="A2066" i="6"/>
  <c r="A2067" i="6"/>
  <c r="A2068" i="6"/>
  <c r="A2069" i="6"/>
  <c r="A2070" i="6"/>
  <c r="A2071" i="6"/>
  <c r="A2072" i="6"/>
  <c r="A2073" i="6"/>
  <c r="A2074" i="6"/>
  <c r="A2075" i="6"/>
  <c r="A2076" i="6"/>
  <c r="A2077" i="6"/>
  <c r="A2078" i="6"/>
  <c r="A2079" i="6"/>
  <c r="A2080" i="6"/>
  <c r="A2081" i="6"/>
  <c r="A2082" i="6"/>
  <c r="A2083" i="6"/>
  <c r="A2084" i="6"/>
  <c r="A2085" i="6"/>
  <c r="A2086" i="6"/>
  <c r="A2087" i="6"/>
  <c r="A2088" i="6"/>
  <c r="A2089" i="6"/>
  <c r="A2090" i="6"/>
  <c r="A2091" i="6"/>
  <c r="A2092" i="6"/>
  <c r="A2093" i="6"/>
  <c r="A2094" i="6"/>
  <c r="A2095" i="6"/>
  <c r="A2096" i="6"/>
  <c r="A2097" i="6"/>
  <c r="A2098" i="6"/>
  <c r="A2099" i="6"/>
  <c r="A2100" i="6"/>
  <c r="A2101" i="6"/>
  <c r="A2102" i="6"/>
  <c r="A2103" i="6"/>
  <c r="A2104" i="6"/>
  <c r="A2105" i="6"/>
  <c r="A2106" i="6"/>
  <c r="A2107" i="6"/>
  <c r="A2108" i="6"/>
  <c r="A2109" i="6"/>
  <c r="A2110" i="6"/>
  <c r="A2111" i="6"/>
  <c r="A2112" i="6"/>
  <c r="A2113" i="6"/>
  <c r="A2114" i="6"/>
  <c r="A2115" i="6"/>
  <c r="A2116" i="6"/>
  <c r="A2117" i="6"/>
  <c r="A2118" i="6"/>
  <c r="A2119" i="6"/>
  <c r="A2120" i="6"/>
  <c r="A2121" i="6"/>
  <c r="A2122" i="6"/>
  <c r="A2123" i="6"/>
  <c r="A2124" i="6"/>
  <c r="A2125" i="6"/>
  <c r="A2126" i="6"/>
  <c r="A2127" i="6"/>
  <c r="A2128" i="6"/>
  <c r="A2129" i="6"/>
  <c r="A2130" i="6"/>
  <c r="A2131" i="6"/>
  <c r="A2132" i="6"/>
  <c r="A2133" i="6"/>
  <c r="A2134" i="6"/>
  <c r="A2135" i="6"/>
  <c r="A2136" i="6"/>
  <c r="A2137" i="6"/>
  <c r="A2138" i="6"/>
  <c r="A2139" i="6"/>
  <c r="A2140" i="6"/>
  <c r="A2141" i="6"/>
  <c r="A2142" i="6"/>
  <c r="A2143" i="6"/>
  <c r="A2144" i="6"/>
  <c r="A2145" i="6"/>
  <c r="A2146" i="6"/>
  <c r="A2147" i="6"/>
  <c r="A2148" i="6"/>
  <c r="A2149" i="6"/>
  <c r="A2150" i="6"/>
  <c r="A2151" i="6"/>
  <c r="A2152" i="6"/>
  <c r="A2153" i="6"/>
  <c r="A2154" i="6"/>
  <c r="A2155" i="6"/>
  <c r="A2156" i="6"/>
  <c r="A2157" i="6"/>
  <c r="A2158" i="6"/>
  <c r="A2159" i="6"/>
  <c r="A2160" i="6"/>
  <c r="A2161" i="6"/>
  <c r="A2162" i="6"/>
  <c r="A2163" i="6"/>
  <c r="A2164" i="6"/>
  <c r="A2165" i="6"/>
  <c r="A2166" i="6"/>
  <c r="A2167" i="6"/>
  <c r="A2168" i="6"/>
  <c r="A2169" i="6"/>
  <c r="A2170" i="6"/>
  <c r="A2171" i="6"/>
  <c r="A2172" i="6"/>
  <c r="A2173" i="6"/>
  <c r="A2174" i="6"/>
  <c r="A2175" i="6"/>
  <c r="A2176" i="6"/>
  <c r="A2177" i="6"/>
  <c r="A2178" i="6"/>
  <c r="A2179" i="6"/>
  <c r="A2180" i="6"/>
  <c r="A2181" i="6"/>
  <c r="A2182" i="6"/>
  <c r="A2183" i="6"/>
  <c r="A2184" i="6"/>
  <c r="A2185" i="6"/>
  <c r="A2186" i="6"/>
  <c r="A2187" i="6"/>
  <c r="A2188" i="6"/>
  <c r="A2189" i="6"/>
  <c r="A2190" i="6"/>
  <c r="A2191" i="6"/>
  <c r="A2192" i="6"/>
  <c r="A2193" i="6"/>
  <c r="A2194" i="6"/>
  <c r="A2195" i="6"/>
  <c r="A2196" i="6"/>
  <c r="A2197" i="6"/>
  <c r="A2198" i="6"/>
  <c r="A2199" i="6"/>
  <c r="A2200" i="6"/>
  <c r="A2201" i="6"/>
  <c r="A2202" i="6"/>
  <c r="A2203" i="6"/>
  <c r="A2204" i="6"/>
  <c r="A2205" i="6"/>
  <c r="A2206" i="6"/>
  <c r="A2207" i="6"/>
  <c r="A2208" i="6"/>
  <c r="A2209" i="6"/>
  <c r="A2210" i="6"/>
  <c r="A2211" i="6"/>
  <c r="A2212" i="6"/>
  <c r="A2213" i="6"/>
  <c r="A2214" i="6"/>
  <c r="A2215" i="6"/>
  <c r="A2216" i="6"/>
  <c r="A2217" i="6"/>
  <c r="A2218" i="6"/>
  <c r="A2219" i="6"/>
  <c r="A2220" i="6"/>
  <c r="A2221" i="6"/>
  <c r="A2222" i="6"/>
  <c r="A2223" i="6"/>
  <c r="A2224" i="6"/>
  <c r="A2225" i="6"/>
  <c r="A2226" i="6"/>
  <c r="A2227" i="6"/>
  <c r="A2228" i="6"/>
  <c r="A2229" i="6"/>
  <c r="A2230" i="6"/>
  <c r="A2231" i="6"/>
  <c r="A2232" i="6"/>
  <c r="A2233" i="6"/>
  <c r="A2234" i="6"/>
  <c r="A2235" i="6"/>
  <c r="A2236" i="6"/>
  <c r="A2237" i="6"/>
  <c r="A2238" i="6"/>
  <c r="A2239" i="6"/>
  <c r="A2240" i="6"/>
  <c r="A2241" i="6"/>
  <c r="A2242" i="6"/>
  <c r="A2243" i="6"/>
  <c r="A2244" i="6"/>
  <c r="A2245" i="6"/>
  <c r="A2246" i="6"/>
  <c r="A2247" i="6"/>
  <c r="A2248" i="6"/>
  <c r="A2249" i="6"/>
  <c r="A2250" i="6"/>
  <c r="A2251" i="6"/>
  <c r="A2252" i="6"/>
  <c r="A2253" i="6"/>
  <c r="A2254" i="6"/>
  <c r="A2255" i="6"/>
  <c r="A2256" i="6"/>
  <c r="A2257" i="6"/>
  <c r="A2258" i="6"/>
  <c r="A2259" i="6"/>
  <c r="A2260" i="6"/>
  <c r="A2261" i="6"/>
  <c r="A2262" i="6"/>
  <c r="A2263" i="6"/>
  <c r="A2264" i="6"/>
  <c r="A2265" i="6"/>
  <c r="A2266" i="6"/>
  <c r="A2267" i="6"/>
  <c r="A2268" i="6"/>
  <c r="A2269" i="6"/>
  <c r="A2270" i="6"/>
  <c r="A2271" i="6"/>
  <c r="A2272" i="6"/>
  <c r="A2273" i="6"/>
  <c r="A2274" i="6"/>
  <c r="A2275" i="6"/>
  <c r="A2276" i="6"/>
  <c r="A2277" i="6"/>
  <c r="A2278" i="6"/>
  <c r="A2279" i="6"/>
  <c r="A2280" i="6"/>
  <c r="A2281" i="6"/>
  <c r="A2282" i="6"/>
  <c r="A2283" i="6"/>
  <c r="A2284" i="6"/>
  <c r="A2285" i="6"/>
  <c r="A2286" i="6"/>
  <c r="A2287" i="6"/>
  <c r="A2288" i="6"/>
  <c r="A2289" i="6"/>
  <c r="A2290" i="6"/>
  <c r="A2291" i="6"/>
  <c r="A2292" i="6"/>
  <c r="A2293" i="6"/>
  <c r="A2294" i="6"/>
  <c r="A2295" i="6"/>
  <c r="A2296" i="6"/>
  <c r="A2297" i="6"/>
  <c r="A2298" i="6"/>
  <c r="A2299" i="6"/>
  <c r="A2300" i="6"/>
  <c r="A2301" i="6"/>
  <c r="A2302" i="6"/>
  <c r="A2303" i="6"/>
  <c r="A2304" i="6"/>
  <c r="A2305" i="6"/>
  <c r="A2306" i="6"/>
  <c r="A2307" i="6"/>
  <c r="A2308" i="6"/>
  <c r="A2309" i="6"/>
  <c r="A2310" i="6"/>
  <c r="A2311" i="6"/>
  <c r="A2312" i="6"/>
  <c r="A2313" i="6"/>
  <c r="A2314" i="6"/>
  <c r="A2315" i="6"/>
  <c r="A2316" i="6"/>
  <c r="A2317" i="6"/>
  <c r="A2318" i="6"/>
  <c r="A2319" i="6"/>
  <c r="A2320" i="6"/>
  <c r="A2321" i="6"/>
  <c r="A2322" i="6"/>
  <c r="A2323" i="6"/>
  <c r="A2324" i="6"/>
  <c r="A2325" i="6"/>
  <c r="A2326" i="6"/>
  <c r="A2327" i="6"/>
  <c r="A2328" i="6"/>
  <c r="A2329" i="6"/>
  <c r="A2330" i="6"/>
  <c r="A2331" i="6"/>
  <c r="A2332" i="6"/>
  <c r="A2333" i="6"/>
  <c r="A2334" i="6"/>
  <c r="A2335" i="6"/>
  <c r="A2336" i="6"/>
  <c r="A2337" i="6"/>
  <c r="A2338" i="6"/>
  <c r="A2339" i="6"/>
  <c r="A2340" i="6"/>
  <c r="A2341" i="6"/>
  <c r="A2342" i="6"/>
  <c r="A2343" i="6"/>
  <c r="A2344" i="6"/>
  <c r="A2345" i="6"/>
  <c r="A2346" i="6"/>
  <c r="A2347" i="6"/>
  <c r="A2348" i="6"/>
  <c r="A2349" i="6"/>
  <c r="A2350" i="6"/>
  <c r="A2351" i="6"/>
  <c r="A2352" i="6"/>
  <c r="A2353" i="6"/>
  <c r="A2354" i="6"/>
  <c r="A2355" i="6"/>
  <c r="A2356" i="6"/>
  <c r="A2357" i="6"/>
  <c r="A2358" i="6"/>
  <c r="A2359" i="6"/>
  <c r="A2360" i="6"/>
  <c r="A2361" i="6"/>
  <c r="A2362" i="6"/>
  <c r="A2363" i="6"/>
  <c r="A2364" i="6"/>
  <c r="A2365" i="6"/>
  <c r="A2366" i="6"/>
  <c r="A2367" i="6"/>
  <c r="A2368" i="6"/>
  <c r="A2369" i="6"/>
  <c r="A2370" i="6"/>
  <c r="A2371" i="6"/>
  <c r="A2372" i="6"/>
  <c r="A2373" i="6"/>
  <c r="A2374" i="6"/>
  <c r="A2375" i="6"/>
  <c r="A2376" i="6"/>
  <c r="A2377" i="6"/>
  <c r="A2378" i="6"/>
  <c r="A2379" i="6"/>
  <c r="A2380" i="6"/>
  <c r="A2381" i="6"/>
  <c r="A2382" i="6"/>
  <c r="A2383" i="6"/>
  <c r="A2384" i="6"/>
  <c r="A2385" i="6"/>
  <c r="A2386" i="6"/>
  <c r="A2387" i="6"/>
  <c r="A2388" i="6"/>
  <c r="A2389" i="6"/>
  <c r="A2390" i="6"/>
  <c r="A2391" i="6"/>
  <c r="A2392" i="6"/>
  <c r="A2393" i="6"/>
  <c r="A2394" i="6"/>
  <c r="A2395" i="6"/>
  <c r="A2396" i="6"/>
  <c r="A2397" i="6"/>
  <c r="A2398" i="6"/>
  <c r="A2399" i="6"/>
  <c r="A2400" i="6"/>
  <c r="A2401" i="6"/>
  <c r="A2402" i="6"/>
  <c r="A2403" i="6"/>
  <c r="A2404" i="6"/>
  <c r="A2405" i="6"/>
  <c r="A2406" i="6"/>
  <c r="A2407" i="6"/>
  <c r="A2408" i="6"/>
  <c r="A2409" i="6"/>
  <c r="A2410" i="6"/>
  <c r="A2411" i="6"/>
  <c r="A2412" i="6"/>
  <c r="A2413" i="6"/>
  <c r="A2414" i="6"/>
  <c r="A2415" i="6"/>
  <c r="A2416" i="6"/>
  <c r="A2417" i="6"/>
  <c r="A2418" i="6"/>
  <c r="A2419" i="6"/>
  <c r="A2420" i="6"/>
  <c r="A2421" i="6"/>
  <c r="A2422" i="6"/>
  <c r="A2423" i="6"/>
  <c r="A2424" i="6"/>
  <c r="A2425" i="6"/>
  <c r="A2426" i="6"/>
  <c r="A2427" i="6"/>
  <c r="A2428" i="6"/>
  <c r="A2429" i="6"/>
  <c r="A2430" i="6"/>
  <c r="A2431" i="6"/>
  <c r="A2432" i="6"/>
  <c r="A2433" i="6"/>
  <c r="A2434" i="6"/>
  <c r="A2435" i="6"/>
  <c r="A2436" i="6"/>
  <c r="A2437" i="6"/>
  <c r="A2438" i="6"/>
  <c r="A2439" i="6"/>
  <c r="A2440" i="6"/>
  <c r="A2441" i="6"/>
  <c r="A2442" i="6"/>
  <c r="A2443" i="6"/>
  <c r="A2444" i="6"/>
  <c r="A2445" i="6"/>
  <c r="A2446" i="6"/>
  <c r="A2447" i="6"/>
  <c r="A2448" i="6"/>
  <c r="A2449" i="6"/>
  <c r="A2450" i="6"/>
  <c r="A2451" i="6"/>
  <c r="A2452" i="6"/>
  <c r="A2453" i="6"/>
  <c r="A2454" i="6"/>
  <c r="A2455" i="6"/>
  <c r="A2456" i="6"/>
  <c r="A2457" i="6"/>
  <c r="A2458" i="6"/>
  <c r="A2459" i="6"/>
  <c r="A2460" i="6"/>
  <c r="A2461" i="6"/>
  <c r="A2462" i="6"/>
  <c r="A2463" i="6"/>
  <c r="A2464" i="6"/>
  <c r="A2465" i="6"/>
  <c r="A2466" i="6"/>
  <c r="A2467" i="6"/>
  <c r="A2468" i="6"/>
  <c r="A2469" i="6"/>
  <c r="A2470" i="6"/>
  <c r="A2471" i="6"/>
  <c r="A2472" i="6"/>
  <c r="A2473" i="6"/>
  <c r="A2474" i="6"/>
  <c r="A2475" i="6"/>
  <c r="A2476" i="6"/>
  <c r="A2477" i="6"/>
  <c r="A2478" i="6"/>
  <c r="A2479" i="6"/>
  <c r="A2480" i="6"/>
  <c r="A2481" i="6"/>
  <c r="A2482" i="6"/>
  <c r="A2483" i="6"/>
  <c r="A2484" i="6"/>
  <c r="A2485" i="6"/>
  <c r="A2486" i="6"/>
  <c r="A2487" i="6"/>
  <c r="A2488" i="6"/>
  <c r="A2489" i="6"/>
  <c r="A2490" i="6"/>
  <c r="A2491" i="6"/>
  <c r="A2492" i="6"/>
  <c r="A2493" i="6"/>
  <c r="A2494" i="6"/>
  <c r="A2495" i="6"/>
  <c r="A2496" i="6"/>
  <c r="A2497" i="6"/>
  <c r="A2498" i="6"/>
  <c r="A2499" i="6"/>
  <c r="A2500" i="6"/>
  <c r="A2501" i="6"/>
  <c r="A2502" i="6"/>
  <c r="A2503" i="6"/>
  <c r="A2504" i="6"/>
  <c r="A2505" i="6"/>
  <c r="A2506" i="6"/>
  <c r="A2507" i="6"/>
  <c r="A2508" i="6"/>
  <c r="A2509" i="6"/>
  <c r="A2510" i="6"/>
  <c r="A2511" i="6"/>
  <c r="A2512" i="6"/>
  <c r="A2513" i="6"/>
  <c r="A2514" i="6"/>
  <c r="A2515" i="6"/>
  <c r="A2516" i="6"/>
  <c r="A2517" i="6"/>
  <c r="A2518" i="6"/>
  <c r="A2519" i="6"/>
  <c r="A2520" i="6"/>
  <c r="A2521" i="6"/>
  <c r="A2522" i="6"/>
  <c r="A2523" i="6"/>
  <c r="A2524" i="6"/>
  <c r="A2525" i="6"/>
  <c r="A2526" i="6"/>
  <c r="A2527" i="6"/>
  <c r="A2528" i="6"/>
  <c r="A2529" i="6"/>
  <c r="A2530" i="6"/>
  <c r="A2531" i="6"/>
  <c r="A2532" i="6"/>
  <c r="A2533" i="6"/>
  <c r="A2534" i="6"/>
  <c r="A2535" i="6"/>
  <c r="A2536" i="6"/>
  <c r="A2537" i="6"/>
  <c r="A2538" i="6"/>
  <c r="A2539" i="6"/>
  <c r="A2540" i="6"/>
  <c r="A2541" i="6"/>
  <c r="A2542" i="6"/>
  <c r="A2543" i="6"/>
  <c r="A2544" i="6"/>
  <c r="A2545" i="6"/>
  <c r="A2546" i="6"/>
  <c r="A2547" i="6"/>
  <c r="A2548" i="6"/>
  <c r="A2549" i="6"/>
  <c r="A2550" i="6"/>
  <c r="A2551" i="6"/>
  <c r="A2552" i="6"/>
  <c r="A2553" i="6"/>
  <c r="A2554" i="6"/>
  <c r="A2555" i="6"/>
  <c r="A2556" i="6"/>
  <c r="A2557" i="6"/>
  <c r="A2558" i="6"/>
  <c r="A2559" i="6"/>
  <c r="A2560" i="6"/>
  <c r="A2561" i="6"/>
  <c r="A2562" i="6"/>
  <c r="A2563" i="6"/>
  <c r="A2564" i="6"/>
  <c r="A2565" i="6"/>
  <c r="A2566" i="6"/>
  <c r="A2567" i="6"/>
  <c r="A2568" i="6"/>
  <c r="A2569" i="6"/>
  <c r="A2570" i="6"/>
  <c r="A2571" i="6"/>
  <c r="A2572" i="6"/>
  <c r="A2573" i="6"/>
  <c r="A2574" i="6"/>
  <c r="A2575" i="6"/>
  <c r="A2576" i="6"/>
  <c r="A2577" i="6"/>
  <c r="A2578" i="6"/>
  <c r="A2579" i="6"/>
  <c r="A2580" i="6"/>
  <c r="A2581" i="6"/>
  <c r="A2582" i="6"/>
  <c r="A2583" i="6"/>
  <c r="A2584" i="6"/>
  <c r="A2585" i="6"/>
  <c r="A2586" i="6"/>
  <c r="A2587" i="6"/>
  <c r="A2588" i="6"/>
  <c r="A2589" i="6"/>
  <c r="A2590" i="6"/>
  <c r="A2591" i="6"/>
  <c r="A2592" i="6"/>
  <c r="A2593" i="6"/>
  <c r="A2594" i="6"/>
  <c r="A2595" i="6"/>
  <c r="A2596" i="6"/>
  <c r="A2597" i="6"/>
  <c r="A2598" i="6"/>
  <c r="A2599" i="6"/>
  <c r="A2600" i="6"/>
  <c r="A2601" i="6"/>
  <c r="A2602" i="6"/>
  <c r="A2603" i="6"/>
  <c r="A2604" i="6"/>
  <c r="A2605" i="6"/>
  <c r="A2606" i="6"/>
  <c r="A2607" i="6"/>
  <c r="A2608" i="6"/>
  <c r="A2609" i="6"/>
  <c r="A2610" i="6"/>
  <c r="A2611" i="6"/>
  <c r="A2612" i="6"/>
  <c r="A2613" i="6"/>
  <c r="A2614" i="6"/>
  <c r="A2615" i="6"/>
  <c r="A2616" i="6"/>
  <c r="A2617" i="6"/>
  <c r="A2618" i="6"/>
  <c r="A2619" i="6"/>
  <c r="A2620" i="6"/>
  <c r="A2621" i="6"/>
  <c r="A2622" i="6"/>
  <c r="A2623" i="6"/>
  <c r="A2624" i="6"/>
  <c r="A2625" i="6"/>
  <c r="A2626" i="6"/>
  <c r="A2627" i="6"/>
  <c r="A2628" i="6"/>
  <c r="A2629" i="6"/>
  <c r="A2630" i="6"/>
  <c r="A2631" i="6"/>
  <c r="A2632" i="6"/>
  <c r="A2633" i="6"/>
  <c r="A2634" i="6"/>
  <c r="A2635" i="6"/>
  <c r="A2636" i="6"/>
  <c r="A2637" i="6"/>
  <c r="A2638" i="6"/>
  <c r="A2639" i="6"/>
  <c r="A2640" i="6"/>
  <c r="A2641" i="6"/>
  <c r="A2642" i="6"/>
  <c r="A2643" i="6"/>
  <c r="A2644" i="6"/>
  <c r="A2645" i="6"/>
  <c r="A2646" i="6"/>
  <c r="A2647" i="6"/>
  <c r="A2648" i="6"/>
  <c r="A2649" i="6"/>
  <c r="A2650" i="6"/>
  <c r="A2651" i="6"/>
  <c r="A2652" i="6"/>
  <c r="A2653" i="6"/>
  <c r="A2654" i="6"/>
  <c r="A2655" i="6"/>
  <c r="A2656" i="6"/>
  <c r="A2657" i="6"/>
  <c r="A2658" i="6"/>
  <c r="A2659" i="6"/>
  <c r="A2660" i="6"/>
  <c r="A2661" i="6"/>
  <c r="A2662" i="6"/>
  <c r="A2663" i="6"/>
  <c r="A2664" i="6"/>
  <c r="A2665" i="6"/>
  <c r="A2666" i="6"/>
  <c r="A2667" i="6"/>
  <c r="A2668" i="6"/>
  <c r="A2669" i="6"/>
  <c r="A2670" i="6"/>
  <c r="A2671" i="6"/>
  <c r="A2672" i="6"/>
  <c r="A2673" i="6"/>
  <c r="A2674" i="6"/>
  <c r="A2675" i="6"/>
  <c r="A2676" i="6"/>
  <c r="A2677" i="6"/>
  <c r="A2678" i="6"/>
  <c r="A2679" i="6"/>
  <c r="A2680" i="6"/>
  <c r="A2681" i="6"/>
  <c r="A2682" i="6"/>
  <c r="A2683" i="6"/>
  <c r="A2684" i="6"/>
  <c r="A2685" i="6"/>
  <c r="A2686" i="6"/>
  <c r="A2687" i="6"/>
  <c r="A2688" i="6"/>
  <c r="A2689" i="6"/>
  <c r="A2690" i="6"/>
  <c r="A2691" i="6"/>
  <c r="A2692" i="6"/>
  <c r="A2693" i="6"/>
  <c r="A2694" i="6"/>
  <c r="A2695" i="6"/>
  <c r="A2696" i="6"/>
  <c r="A2697" i="6"/>
  <c r="A2698" i="6"/>
  <c r="A2699" i="6"/>
  <c r="A2700" i="6"/>
  <c r="A2701" i="6"/>
  <c r="A2702" i="6"/>
  <c r="A2703" i="6"/>
  <c r="A2704" i="6"/>
  <c r="A2705" i="6"/>
  <c r="A2706" i="6"/>
  <c r="A2707" i="6"/>
  <c r="A2708" i="6"/>
  <c r="A2709" i="6"/>
  <c r="A2710" i="6"/>
  <c r="A2711" i="6"/>
  <c r="A2712" i="6"/>
  <c r="A2713" i="6"/>
  <c r="A2714" i="6"/>
  <c r="A2715" i="6"/>
  <c r="A2716" i="6"/>
  <c r="A2717" i="6"/>
  <c r="A2718" i="6"/>
  <c r="A2719" i="6"/>
  <c r="A2720" i="6"/>
  <c r="A2721" i="6"/>
  <c r="A2722" i="6"/>
  <c r="A2723" i="6"/>
  <c r="A2724" i="6"/>
  <c r="A2725" i="6"/>
  <c r="A2726" i="6"/>
  <c r="A2727" i="6"/>
  <c r="A2728" i="6"/>
  <c r="A2729" i="6"/>
  <c r="A2730" i="6"/>
  <c r="A2731" i="6"/>
  <c r="A2732" i="6"/>
  <c r="A2733" i="6"/>
  <c r="A2734" i="6"/>
  <c r="A2735" i="6"/>
  <c r="A2736" i="6"/>
  <c r="A2737" i="6"/>
  <c r="A2738" i="6"/>
  <c r="A2739" i="6"/>
  <c r="A2740" i="6"/>
  <c r="A2741" i="6"/>
  <c r="A2742" i="6"/>
  <c r="A2743" i="6"/>
  <c r="A2744" i="6"/>
  <c r="A2745" i="6"/>
  <c r="A2746" i="6"/>
  <c r="A2747" i="6"/>
  <c r="A2748" i="6"/>
  <c r="A2749" i="6"/>
  <c r="A2750" i="6"/>
  <c r="A2751" i="6"/>
  <c r="A2752" i="6"/>
  <c r="A2753" i="6"/>
  <c r="A2754" i="6"/>
  <c r="A2755" i="6"/>
  <c r="A2756" i="6"/>
  <c r="A2757" i="6"/>
  <c r="A2758" i="6"/>
  <c r="A2759" i="6"/>
  <c r="A2760" i="6"/>
  <c r="A2761" i="6"/>
  <c r="A2762" i="6"/>
  <c r="A2763" i="6"/>
  <c r="A2764" i="6"/>
  <c r="A2765" i="6"/>
  <c r="A2766" i="6"/>
  <c r="A2767" i="6"/>
  <c r="A2768" i="6"/>
  <c r="A2769" i="6"/>
  <c r="A2770" i="6"/>
  <c r="A2771" i="6"/>
  <c r="A2772" i="6"/>
  <c r="A2773" i="6"/>
  <c r="A2774" i="6"/>
  <c r="A2775" i="6"/>
  <c r="A2776" i="6"/>
  <c r="A2777" i="6"/>
  <c r="A2778" i="6"/>
  <c r="A2779" i="6"/>
  <c r="A2780" i="6"/>
  <c r="A2781" i="6"/>
  <c r="A2782" i="6"/>
  <c r="A2783" i="6"/>
  <c r="A2784" i="6"/>
  <c r="A2785" i="6"/>
  <c r="A2786" i="6"/>
  <c r="A2787" i="6"/>
  <c r="A2788" i="6"/>
  <c r="A2789" i="6"/>
  <c r="A2790" i="6"/>
  <c r="A2791" i="6"/>
  <c r="A2792" i="6"/>
  <c r="A2793" i="6"/>
  <c r="A2794" i="6"/>
  <c r="A2795" i="6"/>
  <c r="A2796" i="6"/>
  <c r="A2797" i="6"/>
  <c r="A2798" i="6"/>
  <c r="A2799" i="6"/>
  <c r="A2800" i="6"/>
  <c r="A2801" i="6"/>
  <c r="A2802" i="6"/>
  <c r="A2803" i="6"/>
  <c r="A2804" i="6"/>
  <c r="A2805" i="6"/>
  <c r="A2806" i="6"/>
  <c r="A2807" i="6"/>
  <c r="A2808" i="6"/>
  <c r="A2809" i="6"/>
  <c r="A2810" i="6"/>
  <c r="A2811" i="6"/>
  <c r="A2812" i="6"/>
  <c r="A2813" i="6"/>
  <c r="A2814" i="6"/>
  <c r="A2815" i="6"/>
  <c r="A2816" i="6"/>
  <c r="A2817" i="6"/>
  <c r="A2818" i="6"/>
  <c r="A2819" i="6"/>
  <c r="A2820" i="6"/>
  <c r="A2821" i="6"/>
  <c r="A2822" i="6"/>
  <c r="A2823" i="6"/>
  <c r="A2824" i="6"/>
  <c r="A2825" i="6"/>
  <c r="A2826" i="6"/>
  <c r="A2827" i="6"/>
  <c r="A2828" i="6"/>
  <c r="A2829" i="6"/>
  <c r="A2830" i="6"/>
  <c r="A2831" i="6"/>
  <c r="A2832" i="6"/>
  <c r="A2833" i="6"/>
  <c r="A2834" i="6"/>
  <c r="A2835" i="6"/>
  <c r="A2836" i="6"/>
  <c r="A2837" i="6"/>
  <c r="A2838" i="6"/>
  <c r="A2839" i="6"/>
  <c r="A2840" i="6"/>
  <c r="A2841" i="6"/>
  <c r="A2842" i="6"/>
  <c r="A2843" i="6"/>
  <c r="A2844" i="6"/>
  <c r="A2845" i="6"/>
  <c r="A2846" i="6"/>
  <c r="A2847" i="6"/>
  <c r="A2848" i="6"/>
  <c r="A2849" i="6"/>
  <c r="A2850" i="6"/>
  <c r="A2851" i="6"/>
  <c r="A2852" i="6"/>
  <c r="A2853" i="6"/>
  <c r="A2854" i="6"/>
  <c r="A2855" i="6"/>
  <c r="A2856" i="6"/>
  <c r="A2857" i="6"/>
  <c r="A2858" i="6"/>
  <c r="A2859" i="6"/>
  <c r="A2860" i="6"/>
  <c r="A2861" i="6"/>
  <c r="A2862" i="6"/>
  <c r="A2863" i="6"/>
  <c r="A2864" i="6"/>
  <c r="A2865" i="6"/>
  <c r="A2866" i="6"/>
  <c r="A2867" i="6"/>
  <c r="A2868" i="6"/>
  <c r="A2869" i="6"/>
  <c r="A2870" i="6"/>
  <c r="A2871" i="6"/>
  <c r="A2872" i="6"/>
  <c r="A2873" i="6"/>
  <c r="A2874" i="6"/>
  <c r="A2875" i="6"/>
  <c r="A2876" i="6"/>
  <c r="A2877" i="6"/>
  <c r="A2878" i="6"/>
  <c r="A2879" i="6"/>
  <c r="A2880" i="6"/>
  <c r="A2881" i="6"/>
  <c r="A2882" i="6"/>
  <c r="A2883" i="6"/>
  <c r="A2884" i="6"/>
  <c r="A2885" i="6"/>
  <c r="A2886" i="6"/>
  <c r="A2887" i="6"/>
  <c r="A2888" i="6"/>
  <c r="A2889" i="6"/>
  <c r="A2890" i="6"/>
  <c r="A2891" i="6"/>
  <c r="A2892" i="6"/>
  <c r="A2893" i="6"/>
  <c r="A2894" i="6"/>
  <c r="A2895" i="6"/>
  <c r="A2896" i="6"/>
  <c r="A2897" i="6"/>
  <c r="A2898" i="6"/>
  <c r="A2899" i="6"/>
  <c r="A2900" i="6"/>
  <c r="A2901" i="6"/>
  <c r="A2902" i="6"/>
  <c r="A2903" i="6"/>
  <c r="A2904" i="6"/>
  <c r="A2905" i="6"/>
  <c r="A2906" i="6"/>
  <c r="A2907" i="6"/>
  <c r="A2908" i="6"/>
  <c r="A2909" i="6"/>
  <c r="A2910" i="6"/>
  <c r="A2911" i="6"/>
  <c r="A2912" i="6"/>
  <c r="A2913" i="6"/>
  <c r="A2914" i="6"/>
  <c r="A2915" i="6"/>
  <c r="A2916" i="6"/>
  <c r="A2917" i="6"/>
  <c r="A2918" i="6"/>
  <c r="A2919" i="6"/>
  <c r="A2920" i="6"/>
  <c r="A2921" i="6"/>
  <c r="A2922" i="6"/>
  <c r="A2923" i="6"/>
  <c r="A2924" i="6"/>
  <c r="A2925" i="6"/>
  <c r="A2926" i="6"/>
  <c r="A2927" i="6"/>
  <c r="A2928" i="6"/>
  <c r="A2929" i="6"/>
  <c r="A2930" i="6"/>
  <c r="A2931" i="6"/>
  <c r="A2932" i="6"/>
  <c r="A2933" i="6"/>
  <c r="A2934" i="6"/>
  <c r="A2935" i="6"/>
  <c r="A2936" i="6"/>
  <c r="A2937" i="6"/>
  <c r="A2938" i="6"/>
  <c r="A2939" i="6"/>
  <c r="A2940" i="6"/>
  <c r="A2941" i="6"/>
  <c r="A2942" i="6"/>
  <c r="A2943" i="6"/>
  <c r="A2944" i="6"/>
  <c r="A2945" i="6"/>
  <c r="A2946" i="6"/>
  <c r="A2947" i="6"/>
  <c r="A2948" i="6"/>
  <c r="A2949" i="6"/>
  <c r="A2950" i="6"/>
  <c r="A2951" i="6"/>
  <c r="A2952" i="6"/>
  <c r="A2953" i="6"/>
  <c r="A2954" i="6"/>
  <c r="A2955" i="6"/>
  <c r="A2956" i="6"/>
  <c r="A2957" i="6"/>
  <c r="A2958" i="6"/>
  <c r="A2959" i="6"/>
  <c r="A2960" i="6"/>
  <c r="A2961" i="6"/>
  <c r="A2962" i="6"/>
  <c r="A2963" i="6"/>
  <c r="A2964" i="6"/>
  <c r="A2965" i="6"/>
  <c r="A2966" i="6"/>
  <c r="A2967" i="6"/>
  <c r="A2968" i="6"/>
  <c r="A2969" i="6"/>
  <c r="A2970" i="6"/>
  <c r="A2971" i="6"/>
  <c r="A2972" i="6"/>
  <c r="A2973" i="6"/>
  <c r="A2974" i="6"/>
  <c r="A2975" i="6"/>
  <c r="A2976" i="6"/>
  <c r="A2977" i="6"/>
  <c r="A2978" i="6"/>
  <c r="A2979" i="6"/>
  <c r="A2980" i="6"/>
  <c r="A2981" i="6"/>
  <c r="A2982" i="6"/>
  <c r="A2983" i="6"/>
  <c r="A2984" i="6"/>
  <c r="A2985" i="6"/>
  <c r="A2986" i="6"/>
  <c r="A2987" i="6"/>
  <c r="A2988" i="6"/>
  <c r="A2989" i="6"/>
  <c r="A2990" i="6"/>
  <c r="A2991" i="6"/>
  <c r="A2992" i="6"/>
  <c r="A2993" i="6"/>
  <c r="A2994" i="6"/>
  <c r="A2995" i="6"/>
  <c r="A2996" i="6"/>
  <c r="A2997" i="6"/>
  <c r="A2998" i="6"/>
  <c r="A2999" i="6"/>
  <c r="A3000" i="6"/>
  <c r="A3001" i="6"/>
  <c r="A3002" i="6"/>
  <c r="A3003" i="6"/>
  <c r="A3004" i="6"/>
  <c r="A3005" i="6"/>
  <c r="A3006" i="6"/>
  <c r="A3007" i="6"/>
  <c r="A3008" i="6"/>
  <c r="A3009" i="6"/>
  <c r="A3010" i="6"/>
  <c r="A3011" i="6"/>
  <c r="A3012" i="6"/>
  <c r="A3013" i="6"/>
  <c r="A3014" i="6"/>
  <c r="A3015" i="6"/>
  <c r="A3016" i="6"/>
  <c r="A3017" i="6"/>
  <c r="A3018" i="6"/>
  <c r="A3019" i="6"/>
  <c r="A3020" i="6"/>
  <c r="A3021" i="6"/>
  <c r="A3022" i="6"/>
  <c r="A3023" i="6"/>
  <c r="A3024" i="6"/>
  <c r="A3025" i="6"/>
  <c r="A3026" i="6"/>
  <c r="A3027" i="6"/>
  <c r="A3028" i="6"/>
  <c r="A3029" i="6"/>
  <c r="A3030" i="6"/>
  <c r="A3031" i="6"/>
  <c r="A3032" i="6"/>
  <c r="A3033" i="6"/>
  <c r="A3034" i="6"/>
  <c r="A3035" i="6"/>
  <c r="A3036" i="6"/>
  <c r="A3037" i="6"/>
  <c r="A3038" i="6"/>
  <c r="A3039" i="6"/>
  <c r="A3040" i="6"/>
  <c r="A3041" i="6"/>
  <c r="A3042" i="6"/>
  <c r="A3043" i="6"/>
  <c r="A3044" i="6"/>
  <c r="A3045" i="6"/>
  <c r="A3046" i="6"/>
  <c r="A3047" i="6"/>
  <c r="A3048" i="6"/>
  <c r="A3049" i="6"/>
  <c r="A3050" i="6"/>
  <c r="A3051" i="6"/>
  <c r="A3052" i="6"/>
  <c r="A3053" i="6"/>
  <c r="A3054" i="6"/>
  <c r="A3055" i="6"/>
  <c r="A3056" i="6"/>
  <c r="A3057" i="6"/>
  <c r="A3058" i="6"/>
  <c r="A3059" i="6"/>
  <c r="A3060" i="6"/>
  <c r="A3061" i="6"/>
  <c r="A3062" i="6"/>
  <c r="A3063" i="6"/>
  <c r="A3064" i="6"/>
  <c r="A3065" i="6"/>
  <c r="A3066" i="6"/>
  <c r="A3067" i="6"/>
  <c r="A3068" i="6"/>
  <c r="A3069" i="6"/>
  <c r="A3070" i="6"/>
  <c r="A3071" i="6"/>
  <c r="A3072" i="6"/>
  <c r="A3073" i="6"/>
  <c r="A3074" i="6"/>
  <c r="A3075" i="6"/>
  <c r="A3076" i="6"/>
  <c r="A3077" i="6"/>
  <c r="A3078" i="6"/>
  <c r="A3079" i="6"/>
  <c r="A3080" i="6"/>
  <c r="A3081" i="6"/>
  <c r="A3082" i="6"/>
  <c r="A3083" i="6"/>
  <c r="A3084" i="6"/>
  <c r="A3085" i="6"/>
  <c r="A3086" i="6"/>
  <c r="A3087" i="6"/>
  <c r="A3088" i="6"/>
  <c r="A3089" i="6"/>
  <c r="A3090" i="6"/>
  <c r="A3091" i="6"/>
  <c r="A3092" i="6"/>
  <c r="A3093" i="6"/>
  <c r="A3094" i="6"/>
  <c r="A3095" i="6"/>
  <c r="A3096" i="6"/>
  <c r="A3097" i="6"/>
  <c r="A3098" i="6"/>
  <c r="A3099" i="6"/>
  <c r="A3100" i="6"/>
  <c r="A3101" i="6"/>
  <c r="A3102" i="6"/>
  <c r="A3103" i="6"/>
  <c r="A3104" i="6"/>
  <c r="A3105" i="6"/>
  <c r="A3106" i="6"/>
  <c r="A3107" i="6"/>
  <c r="A3108" i="6"/>
  <c r="A3109" i="6"/>
  <c r="A3110" i="6"/>
  <c r="A3111" i="6"/>
  <c r="A3112" i="6"/>
  <c r="A3113" i="6"/>
  <c r="A3114" i="6"/>
  <c r="A3115" i="6"/>
  <c r="A3116" i="6"/>
  <c r="A3117" i="6"/>
  <c r="A3118" i="6"/>
  <c r="A3119" i="6"/>
  <c r="A3120" i="6"/>
  <c r="A3121" i="6"/>
  <c r="A3122" i="6"/>
  <c r="A3123" i="6"/>
  <c r="A3124" i="6"/>
  <c r="A3125" i="6"/>
  <c r="A3126" i="6"/>
  <c r="A3127" i="6"/>
  <c r="A3128" i="6"/>
  <c r="A3129" i="6"/>
  <c r="A3130" i="6"/>
  <c r="A3131" i="6"/>
  <c r="A3132" i="6"/>
  <c r="A3133" i="6"/>
  <c r="A3134" i="6"/>
  <c r="A3135" i="6"/>
  <c r="A3136" i="6"/>
  <c r="A3137" i="6"/>
  <c r="A3138" i="6"/>
  <c r="A3139" i="6"/>
  <c r="A3140" i="6"/>
  <c r="A3141" i="6"/>
  <c r="A3142" i="6"/>
  <c r="A3143" i="6"/>
  <c r="A3144" i="6"/>
  <c r="A3145" i="6"/>
  <c r="A3146" i="6"/>
  <c r="A3147" i="6"/>
  <c r="A3148" i="6"/>
  <c r="A3149" i="6"/>
  <c r="A3150" i="6"/>
  <c r="A3151" i="6"/>
  <c r="A3152" i="6"/>
  <c r="A3153" i="6"/>
  <c r="A3154" i="6"/>
  <c r="A3155" i="6"/>
  <c r="A3156" i="6"/>
  <c r="A3157" i="6"/>
  <c r="A3158" i="6"/>
  <c r="A3159" i="6"/>
  <c r="A3160" i="6"/>
  <c r="A3161" i="6"/>
  <c r="A3162" i="6"/>
  <c r="A3163" i="6"/>
  <c r="A3164" i="6"/>
  <c r="A3165" i="6"/>
  <c r="A3166" i="6"/>
  <c r="A3167" i="6"/>
  <c r="A3168" i="6"/>
  <c r="A3169" i="6"/>
  <c r="A3170" i="6"/>
  <c r="A3171" i="6"/>
  <c r="A3172" i="6"/>
  <c r="A3173" i="6"/>
  <c r="A3174" i="6"/>
  <c r="A3175" i="6"/>
  <c r="A3176" i="6"/>
  <c r="A3177" i="6"/>
  <c r="A3178" i="6"/>
  <c r="A3179" i="6"/>
  <c r="A3180" i="6"/>
  <c r="A3181" i="6"/>
  <c r="A3182" i="6"/>
  <c r="A3183" i="6"/>
  <c r="A3184" i="6"/>
  <c r="A3185" i="6"/>
  <c r="A3186" i="6"/>
  <c r="A3187" i="6"/>
  <c r="A3188" i="6"/>
  <c r="A3189" i="6"/>
  <c r="A3190" i="6"/>
  <c r="A3191" i="6"/>
  <c r="A3192" i="6"/>
  <c r="A3193" i="6"/>
  <c r="A3194" i="6"/>
  <c r="A3195" i="6"/>
  <c r="A3196" i="6"/>
  <c r="A3197" i="6"/>
  <c r="A3198" i="6"/>
  <c r="A3199" i="6"/>
  <c r="A3200" i="6"/>
  <c r="A3201" i="6"/>
  <c r="A3202" i="6"/>
  <c r="A3203" i="6"/>
  <c r="A3204" i="6"/>
  <c r="A3205" i="6"/>
  <c r="A3206" i="6"/>
  <c r="A3207" i="6"/>
  <c r="A3208" i="6"/>
  <c r="A3209" i="6"/>
  <c r="A3210" i="6"/>
  <c r="A3211" i="6"/>
  <c r="A3212" i="6"/>
  <c r="A3213" i="6"/>
  <c r="A3214" i="6"/>
  <c r="A3215" i="6"/>
  <c r="A3216" i="6"/>
  <c r="A3217" i="6"/>
  <c r="A3218" i="6"/>
  <c r="A3219" i="6"/>
  <c r="A3220" i="6"/>
  <c r="A3221" i="6"/>
  <c r="A3222" i="6"/>
  <c r="A3223" i="6"/>
  <c r="A3224" i="6"/>
  <c r="A3225" i="6"/>
  <c r="A3226" i="6"/>
  <c r="A3227" i="6"/>
  <c r="A3228" i="6"/>
  <c r="A3229" i="6"/>
  <c r="A3230" i="6"/>
  <c r="A3231" i="6"/>
  <c r="A3232" i="6"/>
  <c r="A3233" i="6"/>
  <c r="A3234" i="6"/>
  <c r="A3235" i="6"/>
  <c r="A3236" i="6"/>
  <c r="A3237" i="6"/>
  <c r="A3238" i="6"/>
  <c r="A3239" i="6"/>
  <c r="A3240" i="6"/>
  <c r="A3241" i="6"/>
  <c r="A3242" i="6"/>
  <c r="A3243" i="6"/>
  <c r="A3244" i="6"/>
  <c r="A3245" i="6"/>
  <c r="A3246" i="6"/>
  <c r="A3247" i="6"/>
  <c r="A3248" i="6"/>
  <c r="A3249" i="6"/>
  <c r="A3250" i="6"/>
  <c r="A3251" i="6"/>
  <c r="A3252" i="6"/>
  <c r="A3253" i="6"/>
  <c r="A3254" i="6"/>
  <c r="A3255" i="6"/>
  <c r="A3256" i="6"/>
  <c r="A3257" i="6"/>
  <c r="A3258" i="6"/>
  <c r="A3259" i="6"/>
  <c r="A3260" i="6"/>
  <c r="A3261" i="6"/>
  <c r="A3262" i="6"/>
  <c r="A3263" i="6"/>
  <c r="A3264" i="6"/>
  <c r="A3265" i="6"/>
  <c r="A3266" i="6"/>
  <c r="A3267" i="6"/>
  <c r="A3268" i="6"/>
  <c r="A3269" i="6"/>
  <c r="A3270" i="6"/>
  <c r="A3271" i="6"/>
  <c r="A3272" i="6"/>
  <c r="A3273" i="6"/>
  <c r="A3274" i="6"/>
  <c r="A3275" i="6"/>
  <c r="A3276" i="6"/>
  <c r="A3277" i="6"/>
  <c r="A3278" i="6"/>
  <c r="A3279" i="6"/>
  <c r="A3280" i="6"/>
  <c r="A3281" i="6"/>
  <c r="A3282" i="6"/>
  <c r="A3283" i="6"/>
  <c r="A3284" i="6"/>
  <c r="A3285" i="6"/>
  <c r="A3286" i="6"/>
  <c r="A3287" i="6"/>
  <c r="A3288" i="6"/>
  <c r="A3289" i="6"/>
  <c r="A3290" i="6"/>
  <c r="A3291" i="6"/>
  <c r="A3292" i="6"/>
  <c r="A3293" i="6"/>
  <c r="A3294" i="6"/>
  <c r="A3295" i="6"/>
  <c r="A3296" i="6"/>
  <c r="A3297" i="6"/>
  <c r="A3298" i="6"/>
  <c r="A3299" i="6"/>
  <c r="A3300" i="6"/>
  <c r="A3301" i="6"/>
  <c r="A3302" i="6"/>
  <c r="A3303" i="6"/>
  <c r="A3304" i="6"/>
  <c r="A3305" i="6"/>
  <c r="A3306" i="6"/>
  <c r="A3307" i="6"/>
  <c r="A3308" i="6"/>
  <c r="A3309" i="6"/>
  <c r="A3310" i="6"/>
  <c r="A3311" i="6"/>
  <c r="A3312" i="6"/>
  <c r="A3313" i="6"/>
  <c r="A3314" i="6"/>
  <c r="A3315" i="6"/>
  <c r="A3316" i="6"/>
  <c r="A3317" i="6"/>
  <c r="A3318" i="6"/>
  <c r="A3319" i="6"/>
  <c r="A3320" i="6"/>
  <c r="A3321" i="6"/>
  <c r="A3322" i="6"/>
  <c r="A3323" i="6"/>
  <c r="A3324" i="6"/>
  <c r="A3325" i="6"/>
  <c r="A3326" i="6"/>
  <c r="A3327" i="6"/>
  <c r="A3328" i="6"/>
  <c r="A3329" i="6"/>
  <c r="A3330" i="6"/>
  <c r="A3331" i="6"/>
  <c r="A3332" i="6"/>
  <c r="A3333" i="6"/>
  <c r="A3334" i="6"/>
  <c r="A3335" i="6"/>
  <c r="A3336" i="6"/>
  <c r="A3337" i="6"/>
  <c r="A3338" i="6"/>
  <c r="A3339" i="6"/>
  <c r="A3340" i="6"/>
  <c r="A3341" i="6"/>
  <c r="A3342" i="6"/>
  <c r="A3343" i="6"/>
  <c r="A3344" i="6"/>
  <c r="A3345" i="6"/>
  <c r="A3346" i="6"/>
  <c r="A3347" i="6"/>
  <c r="A3348" i="6"/>
  <c r="A3349" i="6"/>
  <c r="A3350" i="6"/>
  <c r="A3351" i="6"/>
  <c r="A3352" i="6"/>
  <c r="A3353" i="6"/>
  <c r="A3354" i="6"/>
  <c r="A3355" i="6"/>
  <c r="A3356" i="6"/>
  <c r="A3357" i="6"/>
  <c r="A3358" i="6"/>
  <c r="A3359" i="6"/>
  <c r="A3360" i="6"/>
  <c r="A3361" i="6"/>
  <c r="A3362" i="6"/>
  <c r="A3363" i="6"/>
  <c r="A3364" i="6"/>
  <c r="A3365" i="6"/>
  <c r="A3366" i="6"/>
  <c r="A3367" i="6"/>
  <c r="A3368" i="6"/>
  <c r="A3369" i="6"/>
  <c r="A3370" i="6"/>
  <c r="A3371" i="6"/>
  <c r="A3372" i="6"/>
  <c r="A3373" i="6"/>
  <c r="A3374" i="6"/>
  <c r="A3375" i="6"/>
  <c r="A3376" i="6"/>
  <c r="A3377" i="6"/>
  <c r="A3378" i="6"/>
  <c r="A3379" i="6"/>
  <c r="A3380" i="6"/>
  <c r="A3381" i="6"/>
  <c r="A3382" i="6"/>
  <c r="A3383" i="6"/>
  <c r="A3384" i="6"/>
  <c r="A3385" i="6"/>
  <c r="A3386" i="6"/>
  <c r="A3387" i="6"/>
  <c r="A3388" i="6"/>
  <c r="A3389" i="6"/>
  <c r="A3390" i="6"/>
  <c r="A3391" i="6"/>
  <c r="A3392" i="6"/>
  <c r="A3393" i="6"/>
  <c r="A3394" i="6"/>
  <c r="A3395" i="6"/>
  <c r="A3396" i="6"/>
  <c r="A3397" i="6"/>
  <c r="A3398" i="6"/>
  <c r="A3399" i="6"/>
  <c r="A3400" i="6"/>
  <c r="A3401" i="6"/>
  <c r="A3402" i="6"/>
  <c r="A3403" i="6"/>
  <c r="A3404" i="6"/>
  <c r="A3405" i="6"/>
  <c r="A3406" i="6"/>
  <c r="A3407" i="6"/>
  <c r="A3408" i="6"/>
  <c r="A3409" i="6"/>
  <c r="A3410" i="6"/>
  <c r="A3411" i="6"/>
  <c r="A3412" i="6"/>
  <c r="A3413" i="6"/>
  <c r="A3414" i="6"/>
  <c r="A3415" i="6"/>
  <c r="A3416" i="6"/>
  <c r="A3417" i="6"/>
  <c r="A3418" i="6"/>
  <c r="A3419" i="6"/>
  <c r="A3420" i="6"/>
  <c r="A3421" i="6"/>
  <c r="A3422" i="6"/>
  <c r="A3423" i="6"/>
  <c r="A3424" i="6"/>
  <c r="A3425" i="6"/>
  <c r="A3426" i="6"/>
  <c r="A3427" i="6"/>
  <c r="A3428" i="6"/>
  <c r="A3429" i="6"/>
  <c r="A3430" i="6"/>
  <c r="A3431" i="6"/>
  <c r="A3432" i="6"/>
  <c r="A3433" i="6"/>
  <c r="A3434" i="6"/>
  <c r="A3435" i="6"/>
  <c r="A3436" i="6"/>
  <c r="A3437" i="6"/>
  <c r="A3438" i="6"/>
  <c r="A3439" i="6"/>
  <c r="A3440" i="6"/>
  <c r="A3441" i="6"/>
  <c r="A3442" i="6"/>
  <c r="A3443" i="6"/>
  <c r="A3444" i="6"/>
  <c r="A3445" i="6"/>
  <c r="A3446" i="6"/>
  <c r="A3447" i="6"/>
  <c r="A3448" i="6"/>
  <c r="A3449" i="6"/>
  <c r="A3450" i="6"/>
  <c r="A3451" i="6"/>
  <c r="A3452" i="6"/>
  <c r="A3453" i="6"/>
  <c r="A3454" i="6"/>
  <c r="A3455" i="6"/>
  <c r="A3456" i="6"/>
  <c r="A3457" i="6"/>
  <c r="A3458" i="6"/>
  <c r="A3459" i="6"/>
  <c r="A3460" i="6"/>
  <c r="A3461" i="6"/>
  <c r="A3462" i="6"/>
  <c r="A3463" i="6"/>
  <c r="A3464" i="6"/>
  <c r="A3465" i="6"/>
  <c r="A3466" i="6"/>
  <c r="A3467" i="6"/>
  <c r="A3468" i="6"/>
  <c r="A3469" i="6"/>
  <c r="A3470" i="6"/>
  <c r="A3471" i="6"/>
  <c r="A3472" i="6"/>
  <c r="A3473" i="6"/>
  <c r="A3474" i="6"/>
  <c r="A3475" i="6"/>
  <c r="A3476" i="6"/>
  <c r="A3477" i="6"/>
  <c r="A3478" i="6"/>
  <c r="A3479" i="6"/>
  <c r="A3480" i="6"/>
  <c r="A3481" i="6"/>
  <c r="A3482" i="6"/>
  <c r="A3483" i="6"/>
  <c r="A3484" i="6"/>
  <c r="A3485" i="6"/>
  <c r="A3486" i="6"/>
  <c r="A3487" i="6"/>
  <c r="A3488" i="6"/>
  <c r="A3489" i="6"/>
  <c r="A3490" i="6"/>
  <c r="A3491" i="6"/>
  <c r="A3492" i="6"/>
  <c r="A3493" i="6"/>
  <c r="A3494" i="6"/>
  <c r="A3495" i="6"/>
  <c r="A3496" i="6"/>
  <c r="A3497" i="6"/>
  <c r="A3498" i="6"/>
  <c r="A3499" i="6"/>
  <c r="A3500" i="6"/>
  <c r="A3501" i="6"/>
  <c r="A3502" i="6"/>
  <c r="A3503" i="6"/>
  <c r="A3504" i="6"/>
  <c r="A3505" i="6"/>
  <c r="A3506" i="6"/>
  <c r="A3507" i="6"/>
  <c r="A3508" i="6"/>
  <c r="A3509" i="6"/>
  <c r="A3510" i="6"/>
  <c r="A3511" i="6"/>
  <c r="A3512" i="6"/>
  <c r="A3513" i="6"/>
  <c r="A3514" i="6"/>
  <c r="A3515" i="6"/>
  <c r="A3516" i="6"/>
  <c r="A3517" i="6"/>
  <c r="A3518" i="6"/>
  <c r="A3519" i="6"/>
  <c r="A3520" i="6"/>
  <c r="A3521" i="6"/>
  <c r="A3522" i="6"/>
  <c r="A3523" i="6"/>
  <c r="A3524" i="6"/>
  <c r="A3525" i="6"/>
  <c r="A3526" i="6"/>
  <c r="A3527" i="6"/>
  <c r="A3528" i="6"/>
  <c r="A3529" i="6"/>
  <c r="A3530" i="6"/>
  <c r="A3531" i="6"/>
  <c r="A3532" i="6"/>
  <c r="A3533" i="6"/>
  <c r="A3534" i="6"/>
  <c r="A3535" i="6"/>
  <c r="A3536" i="6"/>
  <c r="A3537" i="6"/>
  <c r="A3538" i="6"/>
  <c r="A3539" i="6"/>
  <c r="A3540" i="6"/>
  <c r="A3541" i="6"/>
  <c r="A3542" i="6"/>
  <c r="A3543" i="6"/>
  <c r="A3544" i="6"/>
  <c r="A3545" i="6"/>
  <c r="A3546" i="6"/>
  <c r="A3547" i="6"/>
  <c r="A3548" i="6"/>
  <c r="A3549" i="6"/>
  <c r="A3550" i="6"/>
  <c r="A3551" i="6"/>
  <c r="A3552" i="6"/>
  <c r="A3553" i="6"/>
  <c r="A3554" i="6"/>
  <c r="A3555" i="6"/>
  <c r="A3556" i="6"/>
  <c r="A3557" i="6"/>
  <c r="A3558" i="6"/>
  <c r="A3559" i="6"/>
  <c r="A3560" i="6"/>
  <c r="A3561" i="6"/>
  <c r="A3562" i="6"/>
  <c r="A3563" i="6"/>
  <c r="A3564" i="6"/>
  <c r="A3565" i="6"/>
  <c r="A3566" i="6"/>
  <c r="A3567" i="6"/>
  <c r="A3568" i="6"/>
  <c r="A3569" i="6"/>
  <c r="A3570" i="6"/>
  <c r="A3571" i="6"/>
  <c r="A3572" i="6"/>
  <c r="A3573" i="6"/>
  <c r="A3574" i="6"/>
  <c r="A3575" i="6"/>
  <c r="A3576" i="6"/>
  <c r="A3577" i="6"/>
  <c r="A3578" i="6"/>
  <c r="A3579" i="6"/>
  <c r="A3580" i="6"/>
  <c r="A3581" i="6"/>
  <c r="A3582" i="6"/>
  <c r="A3583" i="6"/>
  <c r="A3584" i="6"/>
  <c r="A3585" i="6"/>
  <c r="A3586" i="6"/>
  <c r="A3587" i="6"/>
  <c r="A3588" i="6"/>
  <c r="A3589" i="6"/>
  <c r="A3590" i="6"/>
  <c r="A3591" i="6"/>
  <c r="A3592" i="6"/>
  <c r="A3593" i="6"/>
  <c r="A3594" i="6"/>
  <c r="A3595" i="6"/>
  <c r="A3596" i="6"/>
  <c r="A3597" i="6"/>
  <c r="A3598" i="6"/>
  <c r="A3599" i="6"/>
  <c r="A3600" i="6"/>
  <c r="A3601" i="6"/>
  <c r="A3602" i="6"/>
  <c r="A3603" i="6"/>
  <c r="A3604" i="6"/>
  <c r="A3605" i="6"/>
  <c r="A3606" i="6"/>
  <c r="A3607" i="6"/>
  <c r="A3608" i="6"/>
  <c r="A3609" i="6"/>
  <c r="A3610" i="6"/>
  <c r="A3611" i="6"/>
  <c r="A3612" i="6"/>
  <c r="A3613" i="6"/>
  <c r="A3614" i="6"/>
  <c r="A3615" i="6"/>
  <c r="A3616" i="6"/>
  <c r="A3617" i="6"/>
  <c r="A3618" i="6"/>
  <c r="A3619" i="6"/>
  <c r="A3620" i="6"/>
  <c r="A3621" i="6"/>
  <c r="A3622" i="6"/>
  <c r="A3623" i="6"/>
  <c r="A3624" i="6"/>
  <c r="A3625" i="6"/>
  <c r="A3626" i="6"/>
  <c r="A3627" i="6"/>
  <c r="A3628" i="6"/>
  <c r="A3629" i="6"/>
  <c r="A3630" i="6"/>
  <c r="A3631" i="6"/>
  <c r="A3632" i="6"/>
  <c r="A3633" i="6"/>
  <c r="A3634" i="6"/>
  <c r="A3635" i="6"/>
  <c r="A3636" i="6"/>
  <c r="A3637" i="6"/>
  <c r="A3638" i="6"/>
  <c r="A3639" i="6"/>
  <c r="A3640" i="6"/>
  <c r="A3641" i="6"/>
  <c r="A3642" i="6"/>
  <c r="A3643" i="6"/>
  <c r="A3644" i="6"/>
  <c r="A3645" i="6"/>
  <c r="A3646" i="6"/>
  <c r="A3647" i="6"/>
  <c r="A3648" i="6"/>
  <c r="A3649" i="6"/>
  <c r="A3650" i="6"/>
  <c r="A3651" i="6"/>
  <c r="A3652" i="6"/>
  <c r="A3653" i="6"/>
  <c r="A3654" i="6"/>
  <c r="A3655" i="6"/>
  <c r="A3656" i="6"/>
  <c r="A3657" i="6"/>
  <c r="A3658" i="6"/>
  <c r="A3659" i="6"/>
  <c r="A3660" i="6"/>
  <c r="A3661" i="6"/>
  <c r="A3662" i="6"/>
  <c r="A3663" i="6"/>
  <c r="A3664" i="6"/>
  <c r="A3665" i="6"/>
  <c r="A3666" i="6"/>
  <c r="A3667" i="6"/>
  <c r="A3668" i="6"/>
  <c r="A3669" i="6"/>
  <c r="A3670" i="6"/>
  <c r="A3671" i="6"/>
  <c r="A3672" i="6"/>
  <c r="A3673" i="6"/>
  <c r="A3674" i="6"/>
  <c r="A3675" i="6"/>
  <c r="A3676" i="6"/>
  <c r="A3677" i="6"/>
  <c r="A3678" i="6"/>
  <c r="A3679" i="6"/>
  <c r="A3680" i="6"/>
  <c r="A3681" i="6"/>
  <c r="A3682" i="6"/>
  <c r="A3683" i="6"/>
  <c r="A3684" i="6"/>
  <c r="A3685" i="6"/>
  <c r="A3686" i="6"/>
  <c r="A3687" i="6"/>
  <c r="A3688" i="6"/>
  <c r="A3689" i="6"/>
  <c r="A3690" i="6"/>
  <c r="A3691" i="6"/>
  <c r="A3692" i="6"/>
  <c r="A3693" i="6"/>
  <c r="A3694" i="6"/>
  <c r="A3695" i="6"/>
  <c r="A3696" i="6"/>
  <c r="A3697" i="6"/>
  <c r="A3698" i="6"/>
  <c r="A3699" i="6"/>
  <c r="A3700" i="6"/>
  <c r="A3701" i="6"/>
  <c r="A3702" i="6"/>
  <c r="A3703" i="6"/>
  <c r="A3704" i="6"/>
  <c r="A3705" i="6"/>
  <c r="A3706" i="6"/>
  <c r="A3707" i="6"/>
  <c r="A3708" i="6"/>
  <c r="A3709" i="6"/>
  <c r="A3710" i="6"/>
  <c r="A3711" i="6"/>
  <c r="A3712" i="6"/>
  <c r="A3713" i="6"/>
  <c r="A3714" i="6"/>
  <c r="A3715" i="6"/>
  <c r="A3716" i="6"/>
  <c r="A3717" i="6"/>
  <c r="A3718" i="6"/>
  <c r="A3719" i="6"/>
  <c r="A3720" i="6"/>
  <c r="A3721" i="6"/>
  <c r="A3722" i="6"/>
  <c r="A3723" i="6"/>
  <c r="A3724" i="6"/>
  <c r="A3725" i="6"/>
  <c r="A3726" i="6"/>
  <c r="A3727" i="6"/>
  <c r="A3728" i="6"/>
  <c r="A3729" i="6"/>
  <c r="A3730" i="6"/>
  <c r="A3731" i="6"/>
  <c r="A3732" i="6"/>
  <c r="A3733" i="6"/>
  <c r="A3734" i="6"/>
  <c r="A3735" i="6"/>
  <c r="A3736" i="6"/>
  <c r="A3737" i="6"/>
  <c r="A3738" i="6"/>
  <c r="A3739" i="6"/>
  <c r="A3740" i="6"/>
  <c r="A3741" i="6"/>
  <c r="A3742" i="6"/>
  <c r="A3743" i="6"/>
  <c r="A3744" i="6"/>
  <c r="A3745" i="6"/>
  <c r="A3746" i="6"/>
  <c r="A3747" i="6"/>
  <c r="A3748" i="6"/>
  <c r="A3749" i="6"/>
  <c r="A3750" i="6"/>
  <c r="A3751" i="6"/>
  <c r="A3752" i="6"/>
  <c r="A3753" i="6"/>
  <c r="A3754" i="6"/>
  <c r="A3755" i="6"/>
  <c r="A3756" i="6"/>
  <c r="A3757" i="6"/>
  <c r="A3758" i="6"/>
  <c r="A3759" i="6"/>
  <c r="A3760" i="6"/>
  <c r="A3761" i="6"/>
  <c r="A3762" i="6"/>
  <c r="A3763" i="6"/>
  <c r="A3764" i="6"/>
  <c r="A3765" i="6"/>
  <c r="A3766" i="6"/>
  <c r="A3767" i="6"/>
  <c r="A3768" i="6"/>
  <c r="A3769" i="6"/>
  <c r="A3770" i="6"/>
  <c r="A3771" i="6"/>
  <c r="A3772" i="6"/>
  <c r="A3773" i="6"/>
  <c r="A3774" i="6"/>
  <c r="A3775" i="6"/>
  <c r="A3776" i="6"/>
  <c r="A3777" i="6"/>
  <c r="A3778" i="6"/>
  <c r="A3779" i="6"/>
  <c r="A3780" i="6"/>
  <c r="A3781" i="6"/>
  <c r="A3782" i="6"/>
  <c r="A3783" i="6"/>
  <c r="A3784" i="6"/>
  <c r="A3785" i="6"/>
  <c r="A3786" i="6"/>
  <c r="A3787" i="6"/>
  <c r="A3788" i="6"/>
  <c r="A3789" i="6"/>
  <c r="A3790" i="6"/>
  <c r="A3791" i="6"/>
  <c r="A3792" i="6"/>
  <c r="A3793" i="6"/>
  <c r="A3794" i="6"/>
  <c r="A3795" i="6"/>
  <c r="A3796" i="6"/>
  <c r="A3797" i="6"/>
  <c r="A3798" i="6"/>
  <c r="A3799" i="6"/>
  <c r="A3800" i="6"/>
  <c r="A3801" i="6"/>
  <c r="A3802" i="6"/>
  <c r="A3803" i="6"/>
  <c r="A3804" i="6"/>
  <c r="A3805" i="6"/>
  <c r="A3806" i="6"/>
  <c r="A3807" i="6"/>
  <c r="A3808" i="6"/>
  <c r="A3809" i="6"/>
  <c r="A3810" i="6"/>
  <c r="A3811" i="6"/>
  <c r="A3812" i="6"/>
  <c r="A3813" i="6"/>
  <c r="A3814" i="6"/>
  <c r="A3815" i="6"/>
  <c r="A3816" i="6"/>
  <c r="A3817" i="6"/>
  <c r="A3818" i="6"/>
  <c r="A3819" i="6"/>
  <c r="A3820" i="6"/>
  <c r="A3821" i="6"/>
  <c r="A3822" i="6"/>
  <c r="A3823" i="6"/>
  <c r="A3824" i="6"/>
  <c r="A3825" i="6"/>
  <c r="A3826" i="6"/>
  <c r="A3827" i="6"/>
  <c r="A3828" i="6"/>
  <c r="A3829" i="6"/>
  <c r="A3830" i="6"/>
  <c r="A3831" i="6"/>
  <c r="A3832" i="6"/>
  <c r="A3833" i="6"/>
  <c r="A3834" i="6"/>
  <c r="A3835" i="6"/>
  <c r="A3836" i="6"/>
  <c r="A3837" i="6"/>
  <c r="A3838" i="6"/>
  <c r="A3839" i="6"/>
  <c r="A3840" i="6"/>
  <c r="A3841" i="6"/>
  <c r="A3842" i="6"/>
  <c r="A3843" i="6"/>
  <c r="A3844" i="6"/>
  <c r="A3845" i="6"/>
  <c r="A3846" i="6"/>
  <c r="A3847" i="6"/>
  <c r="A3848" i="6"/>
  <c r="A3849" i="6"/>
  <c r="A3850" i="6"/>
  <c r="A3851" i="6"/>
  <c r="A3852" i="6"/>
  <c r="A3853" i="6"/>
  <c r="A3854" i="6"/>
  <c r="A3855" i="6"/>
  <c r="A3856" i="6"/>
  <c r="A3857" i="6"/>
  <c r="A3858" i="6"/>
  <c r="A3859" i="6"/>
  <c r="A3860" i="6"/>
  <c r="A3861" i="6"/>
  <c r="A3862" i="6"/>
  <c r="A3863" i="6"/>
  <c r="A3864" i="6"/>
  <c r="A3865" i="6"/>
  <c r="A3866" i="6"/>
  <c r="A3867" i="6"/>
  <c r="A3868" i="6"/>
  <c r="A3869" i="6"/>
  <c r="A3870" i="6"/>
  <c r="A3871" i="6"/>
  <c r="A3872" i="6"/>
  <c r="A3873" i="6"/>
  <c r="A3874" i="6"/>
  <c r="A3875" i="6"/>
  <c r="A3876" i="6"/>
  <c r="A3877" i="6"/>
  <c r="A3878" i="6"/>
  <c r="A3879" i="6"/>
  <c r="A3880" i="6"/>
  <c r="A3881" i="6"/>
  <c r="A3882" i="6"/>
  <c r="A3883" i="6"/>
  <c r="A3884" i="6"/>
  <c r="A3885" i="6"/>
  <c r="A3886" i="6"/>
  <c r="A3887" i="6"/>
  <c r="A3888" i="6"/>
  <c r="A3889" i="6"/>
  <c r="A3890" i="6"/>
  <c r="A3891" i="6"/>
  <c r="A3892" i="6"/>
  <c r="A3893" i="6"/>
  <c r="A3894" i="6"/>
  <c r="A3895" i="6"/>
  <c r="A3896" i="6"/>
  <c r="A3897" i="6"/>
  <c r="A3898" i="6"/>
  <c r="A3899" i="6"/>
  <c r="A3900" i="6"/>
  <c r="A3901" i="6"/>
  <c r="A3902" i="6"/>
  <c r="A3903" i="6"/>
  <c r="A3904" i="6"/>
  <c r="A3905" i="6"/>
  <c r="A3906" i="6"/>
  <c r="A3907" i="6"/>
  <c r="A3908" i="6"/>
  <c r="A3909" i="6"/>
  <c r="A3910" i="6"/>
  <c r="A3911" i="6"/>
  <c r="A3912" i="6"/>
  <c r="A3913" i="6"/>
  <c r="A3914" i="6"/>
  <c r="A3915" i="6"/>
  <c r="A3916" i="6"/>
  <c r="A3917" i="6"/>
  <c r="A3918" i="6"/>
  <c r="A3919" i="6"/>
  <c r="A3920" i="6"/>
  <c r="A3921" i="6"/>
  <c r="A3922" i="6"/>
  <c r="A3923" i="6"/>
  <c r="A3924" i="6"/>
  <c r="A3925" i="6"/>
  <c r="A3926" i="6"/>
  <c r="A3927" i="6"/>
  <c r="A3928" i="6"/>
  <c r="A3929" i="6"/>
  <c r="A3930" i="6"/>
  <c r="A3931" i="6"/>
  <c r="A3932" i="6"/>
  <c r="A3933" i="6"/>
  <c r="A3934" i="6"/>
  <c r="A3935" i="6"/>
  <c r="A3936" i="6"/>
  <c r="A3937" i="6"/>
  <c r="A3938" i="6"/>
  <c r="A3939" i="6"/>
  <c r="A3940" i="6"/>
  <c r="A3941" i="6"/>
  <c r="A3942" i="6"/>
  <c r="A3943" i="6"/>
  <c r="A3944" i="6"/>
  <c r="A3945" i="6"/>
  <c r="A3946" i="6"/>
  <c r="A3947" i="6"/>
  <c r="A3948" i="6"/>
  <c r="A3949" i="6"/>
  <c r="A3950" i="6"/>
  <c r="A3951" i="6"/>
  <c r="A3952" i="6"/>
  <c r="A3953" i="6"/>
  <c r="A3954" i="6"/>
  <c r="A3955" i="6"/>
  <c r="A3956" i="6"/>
  <c r="A3957" i="6"/>
  <c r="A3958" i="6"/>
  <c r="A3959" i="6"/>
  <c r="A3960" i="6"/>
  <c r="A3961" i="6"/>
  <c r="A3962" i="6"/>
  <c r="A3963" i="6"/>
  <c r="A3964" i="6"/>
  <c r="A3965" i="6"/>
  <c r="A3966" i="6"/>
  <c r="A3967" i="6"/>
  <c r="A3968" i="6"/>
  <c r="A3969" i="6"/>
  <c r="A3970" i="6"/>
  <c r="A3971" i="6"/>
  <c r="A3972" i="6"/>
  <c r="A3973" i="6"/>
  <c r="A3974" i="6"/>
  <c r="A3975" i="6"/>
  <c r="A3976" i="6"/>
  <c r="A3977" i="6"/>
  <c r="A3978" i="6"/>
  <c r="A3979" i="6"/>
  <c r="A3980" i="6"/>
  <c r="A3981" i="6"/>
  <c r="A3982" i="6"/>
  <c r="A3983" i="6"/>
  <c r="A3984" i="6"/>
  <c r="A3985" i="6"/>
  <c r="A3986" i="6"/>
  <c r="A3987" i="6"/>
  <c r="A3988" i="6"/>
  <c r="A3989" i="6"/>
  <c r="A3990" i="6"/>
  <c r="A3991" i="6"/>
  <c r="A3992" i="6"/>
  <c r="A3993" i="6"/>
  <c r="A3994" i="6"/>
  <c r="A3995" i="6"/>
  <c r="A3996" i="6"/>
  <c r="A3997" i="6"/>
  <c r="A3998" i="6"/>
  <c r="A3999" i="6"/>
  <c r="A4000" i="6"/>
  <c r="A4001" i="6"/>
  <c r="A4002" i="6"/>
  <c r="A4003" i="6"/>
  <c r="A4004" i="6"/>
  <c r="A4005" i="6"/>
  <c r="A4006" i="6"/>
  <c r="A4007" i="6"/>
  <c r="A4008" i="6"/>
  <c r="A4009" i="6"/>
  <c r="A4010" i="6"/>
  <c r="A4011" i="6"/>
  <c r="A4012" i="6"/>
  <c r="A4013" i="6"/>
  <c r="A4014" i="6"/>
  <c r="A4015" i="6"/>
  <c r="A4016" i="6"/>
  <c r="A4017" i="6"/>
  <c r="A4018" i="6"/>
  <c r="A4019" i="6"/>
  <c r="A4020" i="6"/>
  <c r="A4021" i="6"/>
  <c r="A4022" i="6"/>
  <c r="A4023" i="6"/>
  <c r="A4024" i="6"/>
  <c r="A4025" i="6"/>
  <c r="A4026" i="6"/>
  <c r="A4027" i="6"/>
  <c r="A4028" i="6"/>
  <c r="A4029" i="6"/>
  <c r="A4030" i="6"/>
  <c r="A4031" i="6"/>
  <c r="A4032" i="6"/>
  <c r="A4033" i="6"/>
  <c r="A4034" i="6"/>
  <c r="A4035" i="6"/>
  <c r="A4036" i="6"/>
  <c r="A4037" i="6"/>
  <c r="A4038" i="6"/>
  <c r="A4039" i="6"/>
  <c r="A4040" i="6"/>
  <c r="A4041" i="6"/>
  <c r="A4042" i="6"/>
  <c r="A4043" i="6"/>
  <c r="A4044" i="6"/>
  <c r="A4045" i="6"/>
  <c r="A4046" i="6"/>
  <c r="A4047" i="6"/>
  <c r="A4048" i="6"/>
  <c r="A4049" i="6"/>
  <c r="A4050" i="6"/>
  <c r="A4051" i="6"/>
  <c r="A4052" i="6"/>
  <c r="A4053" i="6"/>
  <c r="A4054" i="6"/>
  <c r="A4055" i="6"/>
  <c r="A4056" i="6"/>
  <c r="A4057" i="6"/>
  <c r="A4058" i="6"/>
  <c r="A4059" i="6"/>
  <c r="A4060" i="6"/>
  <c r="A4061" i="6"/>
  <c r="A4062" i="6"/>
  <c r="A4063" i="6"/>
  <c r="A4064" i="6"/>
  <c r="A4065" i="6"/>
  <c r="A4066" i="6"/>
  <c r="A4067" i="6"/>
  <c r="A4068" i="6"/>
  <c r="A4069" i="6"/>
  <c r="A4070" i="6"/>
  <c r="A4071" i="6"/>
  <c r="A4072" i="6"/>
  <c r="A4073" i="6"/>
  <c r="A4074" i="6"/>
  <c r="A4075" i="6"/>
  <c r="A4076" i="6"/>
  <c r="A4077" i="6"/>
  <c r="A4078" i="6"/>
  <c r="A4079" i="6"/>
  <c r="A4080" i="6"/>
  <c r="A4081" i="6"/>
  <c r="A4082" i="6"/>
  <c r="A4083" i="6"/>
  <c r="A4084" i="6"/>
  <c r="A4085" i="6"/>
  <c r="A4086" i="6"/>
  <c r="A4087" i="6"/>
  <c r="A4088" i="6"/>
  <c r="A4089" i="6"/>
  <c r="A4090" i="6"/>
  <c r="A4091" i="6"/>
  <c r="A4092" i="6"/>
  <c r="A4093" i="6"/>
  <c r="A4094" i="6"/>
  <c r="A4095" i="6"/>
  <c r="A4096" i="6"/>
  <c r="A4097" i="6"/>
  <c r="A4098" i="6"/>
  <c r="A4099" i="6"/>
  <c r="A4100" i="6"/>
  <c r="A4101" i="6"/>
  <c r="A4102" i="6"/>
  <c r="A4103" i="6"/>
  <c r="A4104" i="6"/>
  <c r="A4105" i="6"/>
  <c r="A4106" i="6"/>
  <c r="A4107" i="6"/>
  <c r="A4108" i="6"/>
  <c r="A4109" i="6"/>
  <c r="A4110" i="6"/>
  <c r="A4111" i="6"/>
  <c r="A4112" i="6"/>
  <c r="A4113" i="6"/>
  <c r="A4114" i="6"/>
  <c r="A4115" i="6"/>
  <c r="A4116" i="6"/>
  <c r="A4117" i="6"/>
  <c r="A4118" i="6"/>
  <c r="A4119" i="6"/>
  <c r="A4120" i="6"/>
  <c r="A4121" i="6"/>
  <c r="A4122" i="6"/>
  <c r="A4123" i="6"/>
  <c r="A4124" i="6"/>
  <c r="A4125" i="6"/>
  <c r="A4126" i="6"/>
  <c r="A4127" i="6"/>
  <c r="A4128" i="6"/>
  <c r="A4129" i="6"/>
  <c r="A4130" i="6"/>
  <c r="A4131" i="6"/>
  <c r="A4132" i="6"/>
  <c r="A4133" i="6"/>
  <c r="A4134" i="6"/>
  <c r="A4135" i="6"/>
  <c r="A4136" i="6"/>
  <c r="A4137" i="6"/>
  <c r="A4138" i="6"/>
  <c r="A4139" i="6"/>
  <c r="A4140" i="6"/>
  <c r="A4141" i="6"/>
  <c r="A4142" i="6"/>
  <c r="A4143" i="6"/>
  <c r="A4144" i="6"/>
  <c r="A4145" i="6"/>
  <c r="A4146" i="6"/>
  <c r="A4147" i="6"/>
  <c r="A4148" i="6"/>
  <c r="A4149" i="6"/>
  <c r="A4150" i="6"/>
  <c r="A4151" i="6"/>
  <c r="A4152" i="6"/>
  <c r="A4153" i="6"/>
  <c r="A4154" i="6"/>
  <c r="A4155" i="6"/>
  <c r="A4156" i="6"/>
  <c r="A4157" i="6"/>
  <c r="A4158" i="6"/>
  <c r="A4159" i="6"/>
  <c r="A4160" i="6"/>
  <c r="A4161" i="6"/>
  <c r="A4162" i="6"/>
  <c r="A4163" i="6"/>
  <c r="A4164" i="6"/>
  <c r="A4165" i="6"/>
  <c r="A4166" i="6"/>
  <c r="A4167" i="6"/>
  <c r="A4168" i="6"/>
  <c r="A4169" i="6"/>
  <c r="A4170" i="6"/>
  <c r="A4171" i="6"/>
  <c r="A4172" i="6"/>
  <c r="A4173" i="6"/>
  <c r="A4174" i="6"/>
  <c r="A4175" i="6"/>
  <c r="A4176" i="6"/>
  <c r="A4177" i="6"/>
  <c r="A4178" i="6"/>
  <c r="A4179" i="6"/>
  <c r="A4180" i="6"/>
  <c r="A4181" i="6"/>
  <c r="A4182" i="6"/>
  <c r="A4183" i="6"/>
  <c r="A4184" i="6"/>
  <c r="A4185" i="6"/>
  <c r="A4186" i="6"/>
  <c r="A4187" i="6"/>
  <c r="A4188" i="6"/>
  <c r="A4189" i="6"/>
  <c r="A4190" i="6"/>
  <c r="A4191" i="6"/>
  <c r="A4192" i="6"/>
  <c r="A4193" i="6"/>
  <c r="A4194" i="6"/>
  <c r="A4195" i="6"/>
  <c r="A4196" i="6"/>
  <c r="A4197" i="6"/>
  <c r="A4198" i="6"/>
  <c r="A4199" i="6"/>
  <c r="A4200" i="6"/>
  <c r="A4201" i="6"/>
  <c r="A4202" i="6"/>
  <c r="A4203" i="6"/>
  <c r="A4204" i="6"/>
  <c r="A4205" i="6"/>
  <c r="A4206" i="6"/>
  <c r="A4207" i="6"/>
  <c r="A4208" i="6"/>
  <c r="A4209" i="6"/>
  <c r="A4210" i="6"/>
  <c r="A4211" i="6"/>
  <c r="A4212" i="6"/>
  <c r="A4213" i="6"/>
  <c r="A4214" i="6"/>
  <c r="A4215" i="6"/>
  <c r="A4216" i="6"/>
  <c r="A4217" i="6"/>
  <c r="A4218" i="6"/>
  <c r="A4219" i="6"/>
  <c r="A4220" i="6"/>
  <c r="A4221" i="6"/>
  <c r="A4222" i="6"/>
  <c r="A4223" i="6"/>
  <c r="A4224" i="6"/>
  <c r="A4225" i="6"/>
  <c r="A4226" i="6"/>
  <c r="A4227" i="6"/>
  <c r="A4228" i="6"/>
  <c r="A4229" i="6"/>
  <c r="A4230" i="6"/>
  <c r="A4231" i="6"/>
  <c r="A4232" i="6"/>
  <c r="A4233" i="6"/>
  <c r="A4234" i="6"/>
  <c r="A4235" i="6"/>
  <c r="A4236" i="6"/>
  <c r="A4237" i="6"/>
  <c r="A4238" i="6"/>
  <c r="A4239" i="6"/>
  <c r="A4240" i="6"/>
  <c r="A4241" i="6"/>
  <c r="A4242" i="6"/>
  <c r="A4243" i="6"/>
  <c r="A4244" i="6"/>
  <c r="A4245" i="6"/>
  <c r="A4246" i="6"/>
  <c r="A4247" i="6"/>
  <c r="A4248" i="6"/>
  <c r="A4249" i="6"/>
  <c r="A4250" i="6"/>
  <c r="A4251" i="6"/>
  <c r="A4252" i="6"/>
  <c r="A4253" i="6"/>
  <c r="A4254" i="6"/>
  <c r="A4255" i="6"/>
  <c r="A4256" i="6"/>
  <c r="A4257" i="6"/>
  <c r="A4258" i="6"/>
  <c r="A4259" i="6"/>
  <c r="A4260" i="6"/>
  <c r="A4261" i="6"/>
  <c r="A4262" i="6"/>
  <c r="A4263" i="6"/>
  <c r="A4264" i="6"/>
  <c r="A4265" i="6"/>
  <c r="A4266" i="6"/>
  <c r="A4267" i="6"/>
  <c r="A4268" i="6"/>
  <c r="A4269" i="6"/>
  <c r="A4270" i="6"/>
  <c r="A4271" i="6"/>
  <c r="A4272" i="6"/>
  <c r="A4273" i="6"/>
  <c r="A4274" i="6"/>
  <c r="A4275" i="6"/>
  <c r="A4276" i="6"/>
  <c r="A4277" i="6"/>
  <c r="A4278" i="6"/>
  <c r="A4279" i="6"/>
  <c r="A4280" i="6"/>
  <c r="A4281" i="6"/>
  <c r="A4282" i="6"/>
  <c r="A4283" i="6"/>
  <c r="A4284" i="6"/>
  <c r="A4285" i="6"/>
  <c r="A4286" i="6"/>
  <c r="A4287" i="6"/>
  <c r="A4288" i="6"/>
  <c r="A4289" i="6"/>
  <c r="A4290" i="6"/>
  <c r="A4291" i="6"/>
  <c r="A4292" i="6"/>
  <c r="A4293" i="6"/>
  <c r="A4294" i="6"/>
  <c r="A4295" i="6"/>
  <c r="A4296" i="6"/>
  <c r="A4297" i="6"/>
  <c r="A4298" i="6"/>
  <c r="A4299" i="6"/>
  <c r="A4300" i="6"/>
  <c r="A4301" i="6"/>
  <c r="A4302" i="6"/>
  <c r="A4303" i="6"/>
  <c r="A4304" i="6"/>
  <c r="A4305" i="6"/>
  <c r="A4306" i="6"/>
  <c r="A4307" i="6"/>
  <c r="A4308" i="6"/>
  <c r="A4309" i="6"/>
  <c r="A4310" i="6"/>
  <c r="A4311" i="6"/>
  <c r="A4312" i="6"/>
  <c r="A4313" i="6"/>
  <c r="A4314" i="6"/>
  <c r="A4315" i="6"/>
  <c r="A4316" i="6"/>
  <c r="A4317" i="6"/>
  <c r="A4318" i="6"/>
  <c r="A4319" i="6"/>
  <c r="A4320" i="6"/>
  <c r="A4321" i="6"/>
  <c r="A4322" i="6"/>
  <c r="A4323" i="6"/>
  <c r="A4324" i="6"/>
  <c r="A4325" i="6"/>
  <c r="A4326" i="6"/>
  <c r="A4327" i="6"/>
  <c r="A4328" i="6"/>
  <c r="A4329" i="6"/>
  <c r="A4330" i="6"/>
  <c r="A4331" i="6"/>
  <c r="A4332" i="6"/>
  <c r="A4333" i="6"/>
  <c r="A4334" i="6"/>
  <c r="A4335" i="6"/>
  <c r="A4336" i="6"/>
  <c r="A4337" i="6"/>
  <c r="A4338" i="6"/>
  <c r="A4339" i="6"/>
  <c r="A4340" i="6"/>
  <c r="A4341" i="6"/>
  <c r="A4342" i="6"/>
  <c r="A4343" i="6"/>
  <c r="A4344" i="6"/>
  <c r="A4345" i="6"/>
  <c r="A4346" i="6"/>
  <c r="A4347" i="6"/>
  <c r="A4348" i="6"/>
  <c r="A4349" i="6"/>
  <c r="A4350" i="6"/>
  <c r="A4351" i="6"/>
  <c r="A4352" i="6"/>
  <c r="A4353" i="6"/>
  <c r="A4354" i="6"/>
  <c r="A4355" i="6"/>
  <c r="A4356" i="6"/>
  <c r="A4357" i="6"/>
  <c r="A4358" i="6"/>
  <c r="A4359" i="6"/>
  <c r="A4360" i="6"/>
  <c r="A4361" i="6"/>
  <c r="A4362" i="6"/>
  <c r="A4363" i="6"/>
  <c r="A4364" i="6"/>
  <c r="A4365" i="6"/>
  <c r="A4366" i="6"/>
  <c r="A4367" i="6"/>
  <c r="A4368" i="6"/>
  <c r="A4369" i="6"/>
  <c r="A4370" i="6"/>
  <c r="A4371" i="6"/>
  <c r="A4372" i="6"/>
  <c r="A4373" i="6"/>
  <c r="A4374" i="6"/>
  <c r="A4375" i="6"/>
  <c r="A4376" i="6"/>
  <c r="A4377" i="6"/>
  <c r="A4378" i="6"/>
  <c r="A4379" i="6"/>
  <c r="A4380" i="6"/>
  <c r="A4381" i="6"/>
  <c r="A4382" i="6"/>
  <c r="A4383" i="6"/>
  <c r="A4384" i="6"/>
  <c r="A4385" i="6"/>
  <c r="A4386" i="6"/>
  <c r="A4387" i="6"/>
  <c r="A4388" i="6"/>
  <c r="A4389" i="6"/>
  <c r="A4390" i="6"/>
  <c r="A4391" i="6"/>
  <c r="A4392" i="6"/>
  <c r="A4393" i="6"/>
  <c r="A4394" i="6"/>
  <c r="A4395" i="6"/>
  <c r="A4396" i="6"/>
  <c r="A4397" i="6"/>
  <c r="A4398" i="6"/>
  <c r="A4399" i="6"/>
  <c r="A4400" i="6"/>
  <c r="A4401" i="6"/>
  <c r="A4402" i="6"/>
  <c r="A4403" i="6"/>
  <c r="A4404" i="6"/>
  <c r="A4405" i="6"/>
  <c r="A4406" i="6"/>
  <c r="A4407" i="6"/>
  <c r="A4408" i="6"/>
  <c r="A4409" i="6"/>
  <c r="A4410" i="6"/>
  <c r="A4411" i="6"/>
  <c r="A4412" i="6"/>
  <c r="A4413" i="6"/>
  <c r="A4414" i="6"/>
  <c r="A4415" i="6"/>
  <c r="A4416" i="6"/>
  <c r="A4417" i="6"/>
  <c r="A4418" i="6"/>
  <c r="A4419" i="6"/>
  <c r="A4420" i="6"/>
  <c r="A4421" i="6"/>
  <c r="A4422" i="6"/>
  <c r="A4423" i="6"/>
  <c r="A4424" i="6"/>
  <c r="A4425" i="6"/>
  <c r="A4426" i="6"/>
  <c r="A4427" i="6"/>
  <c r="A4428" i="6"/>
  <c r="A4429" i="6"/>
  <c r="A4430" i="6"/>
  <c r="A4431" i="6"/>
  <c r="A4432" i="6"/>
  <c r="A4433" i="6"/>
  <c r="A4434" i="6"/>
  <c r="A4435" i="6"/>
  <c r="A4436" i="6"/>
  <c r="A4437" i="6"/>
  <c r="A4438" i="6"/>
  <c r="A4439" i="6"/>
  <c r="A4440" i="6"/>
  <c r="A4441" i="6"/>
  <c r="A4442" i="6"/>
  <c r="A4443" i="6"/>
  <c r="A4444" i="6"/>
  <c r="A4445" i="6"/>
  <c r="A4446" i="6"/>
  <c r="A4447" i="6"/>
  <c r="A4448" i="6"/>
  <c r="A4449" i="6"/>
  <c r="A4450" i="6"/>
  <c r="A4451" i="6"/>
  <c r="A4452" i="6"/>
  <c r="A4453" i="6"/>
  <c r="A4454" i="6"/>
  <c r="A4455" i="6"/>
  <c r="A4456" i="6"/>
  <c r="A4457" i="6"/>
  <c r="A4458" i="6"/>
  <c r="A4459" i="6"/>
  <c r="A4460" i="6"/>
  <c r="A4461" i="6"/>
  <c r="A4462" i="6"/>
  <c r="A4463" i="6"/>
  <c r="A4464" i="6"/>
  <c r="A4465" i="6"/>
  <c r="A4466" i="6"/>
  <c r="A4467" i="6"/>
  <c r="A4468" i="6"/>
  <c r="A4469" i="6"/>
  <c r="A4470" i="6"/>
  <c r="A4471" i="6"/>
  <c r="A4472" i="6"/>
  <c r="A4473" i="6"/>
  <c r="A4474" i="6"/>
  <c r="A4475" i="6"/>
  <c r="A4476" i="6"/>
  <c r="A4477" i="6"/>
  <c r="A4478" i="6"/>
  <c r="A4479" i="6"/>
  <c r="A4480" i="6"/>
  <c r="A4481" i="6"/>
  <c r="A4482" i="6"/>
  <c r="A4483" i="6"/>
  <c r="A4484" i="6"/>
  <c r="A4485" i="6"/>
  <c r="A4486" i="6"/>
  <c r="A4487" i="6"/>
  <c r="A4488" i="6"/>
  <c r="A4489" i="6"/>
  <c r="A4490" i="6"/>
  <c r="A4491" i="6"/>
  <c r="A4492" i="6"/>
  <c r="A4493" i="6"/>
  <c r="A4494" i="6"/>
  <c r="A4495" i="6"/>
  <c r="A4496" i="6"/>
  <c r="A4497" i="6"/>
  <c r="A4498" i="6"/>
  <c r="A4499" i="6"/>
  <c r="A4500" i="6"/>
  <c r="A4501" i="6"/>
  <c r="A4502" i="6"/>
  <c r="A4503" i="6"/>
  <c r="A4504" i="6"/>
  <c r="A4505" i="6"/>
  <c r="A4506" i="6"/>
  <c r="A4507" i="6"/>
  <c r="A4508" i="6"/>
  <c r="A4509" i="6"/>
  <c r="A4510" i="6"/>
  <c r="A4511" i="6"/>
  <c r="A4512" i="6"/>
  <c r="A4513" i="6"/>
  <c r="A4514" i="6"/>
  <c r="A4515" i="6"/>
  <c r="A4516" i="6"/>
  <c r="A4517" i="6"/>
  <c r="A4518" i="6"/>
  <c r="A4519" i="6"/>
  <c r="A4520" i="6"/>
  <c r="A4521" i="6"/>
  <c r="A4522" i="6"/>
  <c r="A4523" i="6"/>
  <c r="A4524" i="6"/>
  <c r="A4525" i="6"/>
  <c r="A4526" i="6"/>
  <c r="A4527" i="6"/>
  <c r="A4528" i="6"/>
  <c r="A4529" i="6"/>
  <c r="A4530" i="6"/>
  <c r="A4531" i="6"/>
  <c r="A4532" i="6"/>
  <c r="A4533" i="6"/>
  <c r="A4534" i="6"/>
  <c r="A4535" i="6"/>
  <c r="A4536" i="6"/>
  <c r="A4537" i="6"/>
  <c r="A4538" i="6"/>
  <c r="A4539" i="6"/>
  <c r="A4540" i="6"/>
  <c r="A4541" i="6"/>
  <c r="A4542" i="6"/>
  <c r="A4543" i="6"/>
  <c r="A4544" i="6"/>
  <c r="A4545" i="6"/>
  <c r="A4546" i="6"/>
  <c r="A4547" i="6"/>
  <c r="A4548" i="6"/>
  <c r="A4549" i="6"/>
  <c r="A4550" i="6"/>
  <c r="A4551" i="6"/>
  <c r="A4552" i="6"/>
  <c r="A4553" i="6"/>
  <c r="A4554" i="6"/>
  <c r="A4555" i="6"/>
  <c r="A4556" i="6"/>
  <c r="A4557" i="6"/>
  <c r="A4558" i="6"/>
  <c r="A4559" i="6"/>
  <c r="A4560" i="6"/>
  <c r="A4561" i="6"/>
  <c r="A4562" i="6"/>
  <c r="A4563" i="6"/>
  <c r="A4564" i="6"/>
  <c r="A4565" i="6"/>
  <c r="A4566" i="6"/>
  <c r="A4567" i="6"/>
  <c r="A4568" i="6"/>
  <c r="A4569" i="6"/>
  <c r="A4570" i="6"/>
  <c r="A4571" i="6"/>
  <c r="A4572" i="6"/>
  <c r="A4573" i="6"/>
  <c r="A4574" i="6"/>
  <c r="A4575" i="6"/>
  <c r="A4576" i="6"/>
  <c r="A4577" i="6"/>
  <c r="A4578" i="6"/>
  <c r="A4579" i="6"/>
  <c r="A4580" i="6"/>
  <c r="A4581" i="6"/>
  <c r="A4582" i="6"/>
  <c r="A4583" i="6"/>
  <c r="A4584" i="6"/>
  <c r="A4585" i="6"/>
  <c r="A4586" i="6"/>
  <c r="A4587" i="6"/>
  <c r="A4588" i="6"/>
  <c r="A4589" i="6"/>
  <c r="A4590" i="6"/>
  <c r="A4591" i="6"/>
  <c r="A4592" i="6"/>
  <c r="A4593" i="6"/>
  <c r="A4594" i="6"/>
  <c r="A4595" i="6"/>
  <c r="A4596" i="6"/>
  <c r="A4597" i="6"/>
  <c r="A4598" i="6"/>
  <c r="A4599" i="6"/>
  <c r="A4600" i="6"/>
  <c r="A4601" i="6"/>
  <c r="A4602" i="6"/>
  <c r="A4603" i="6"/>
  <c r="A4604" i="6"/>
  <c r="A4605" i="6"/>
  <c r="A4606" i="6"/>
  <c r="A4607" i="6"/>
  <c r="A4608" i="6"/>
  <c r="A4609" i="6"/>
  <c r="A4610" i="6"/>
  <c r="A4611" i="6"/>
  <c r="A4612" i="6"/>
  <c r="A4613" i="6"/>
  <c r="A4614" i="6"/>
  <c r="A4615" i="6"/>
  <c r="A4616" i="6"/>
  <c r="A4617" i="6"/>
  <c r="A4618" i="6"/>
  <c r="A4619" i="6"/>
  <c r="A4620" i="6"/>
  <c r="A4621" i="6"/>
  <c r="A4622" i="6"/>
  <c r="A4623" i="6"/>
  <c r="A4624" i="6"/>
  <c r="A4625" i="6"/>
  <c r="A4626" i="6"/>
  <c r="A4627" i="6"/>
  <c r="A4628" i="6"/>
  <c r="A4629" i="6"/>
  <c r="A4630" i="6"/>
  <c r="A4631" i="6"/>
  <c r="A4632" i="6"/>
  <c r="A4633" i="6"/>
  <c r="A4634" i="6"/>
  <c r="A4635" i="6"/>
  <c r="A4636" i="6"/>
  <c r="A4637" i="6"/>
  <c r="A4638" i="6"/>
  <c r="A4639" i="6"/>
  <c r="A4640" i="6"/>
  <c r="A4641" i="6"/>
  <c r="A4642" i="6"/>
  <c r="A4643" i="6"/>
  <c r="A4644" i="6"/>
  <c r="A4645" i="6"/>
  <c r="A4646" i="6"/>
  <c r="A4647" i="6"/>
  <c r="A4648" i="6"/>
  <c r="A4649" i="6"/>
  <c r="A4650" i="6"/>
  <c r="A4651" i="6"/>
  <c r="A4652" i="6"/>
  <c r="A4653" i="6"/>
  <c r="A4654" i="6"/>
  <c r="A4655" i="6"/>
  <c r="A4656" i="6"/>
  <c r="A4657" i="6"/>
  <c r="A4658" i="6"/>
  <c r="A4659" i="6"/>
  <c r="A4660" i="6"/>
  <c r="A4661" i="6"/>
  <c r="A4662" i="6"/>
  <c r="A4663" i="6"/>
  <c r="A4664" i="6"/>
  <c r="A4665" i="6"/>
  <c r="A4666" i="6"/>
  <c r="A4667" i="6"/>
  <c r="A4668" i="6"/>
  <c r="A4669" i="6"/>
  <c r="A4670" i="6"/>
  <c r="A4671" i="6"/>
  <c r="A4672" i="6"/>
  <c r="A4673" i="6"/>
  <c r="A4674" i="6"/>
  <c r="A4675" i="6"/>
  <c r="A4676" i="6"/>
  <c r="A4677" i="6"/>
  <c r="A4678" i="6"/>
  <c r="A4679" i="6"/>
  <c r="A4680" i="6"/>
  <c r="A4681" i="6"/>
  <c r="A4682" i="6"/>
  <c r="A4683" i="6"/>
  <c r="A4684" i="6"/>
  <c r="A4685" i="6"/>
  <c r="A4686" i="6"/>
  <c r="A4687" i="6"/>
  <c r="A4688" i="6"/>
  <c r="A4689" i="6"/>
  <c r="A4690" i="6"/>
  <c r="A4691" i="6"/>
  <c r="A4692" i="6"/>
  <c r="A4693" i="6"/>
  <c r="A4694" i="6"/>
  <c r="A4695" i="6"/>
  <c r="A4696" i="6"/>
  <c r="A4697" i="6"/>
  <c r="A4698" i="6"/>
  <c r="A4699" i="6"/>
  <c r="A4700" i="6"/>
  <c r="A4701" i="6"/>
  <c r="A4702" i="6"/>
  <c r="A4703" i="6"/>
  <c r="A4704" i="6"/>
  <c r="A4705" i="6"/>
  <c r="A4706" i="6"/>
  <c r="A4707" i="6"/>
  <c r="A4708" i="6"/>
  <c r="A4709" i="6"/>
  <c r="A4710" i="6"/>
  <c r="A4711" i="6"/>
  <c r="A4712" i="6"/>
  <c r="A4713" i="6"/>
  <c r="A4714" i="6"/>
  <c r="A4715" i="6"/>
  <c r="A4716" i="6"/>
  <c r="A4717" i="6"/>
  <c r="A4718" i="6"/>
  <c r="A4719" i="6"/>
  <c r="A4720" i="6"/>
  <c r="A4721" i="6"/>
  <c r="A4722" i="6"/>
  <c r="A4723" i="6"/>
  <c r="A4724" i="6"/>
  <c r="A4725" i="6"/>
  <c r="A4726" i="6"/>
  <c r="A4727" i="6"/>
  <c r="A4728" i="6"/>
  <c r="A4729" i="6"/>
  <c r="A4730" i="6"/>
  <c r="A4731" i="6"/>
  <c r="A4732" i="6"/>
  <c r="A4733" i="6"/>
  <c r="A4734" i="6"/>
  <c r="A4735" i="6"/>
  <c r="A4736" i="6"/>
  <c r="A4737" i="6"/>
  <c r="A4738" i="6"/>
  <c r="A4739" i="6"/>
  <c r="A4740" i="6"/>
  <c r="A4741" i="6"/>
  <c r="A4742" i="6"/>
  <c r="A4743" i="6"/>
  <c r="A4744" i="6"/>
  <c r="A4745" i="6"/>
  <c r="A4746" i="6"/>
  <c r="A4747" i="6"/>
  <c r="A4748" i="6"/>
  <c r="A4749" i="6"/>
  <c r="A4750" i="6"/>
  <c r="A4751" i="6"/>
  <c r="A4752" i="6"/>
  <c r="A4753" i="6"/>
  <c r="A4754" i="6"/>
  <c r="A4755" i="6"/>
  <c r="A4756" i="6"/>
  <c r="A4757" i="6"/>
  <c r="A4758" i="6"/>
  <c r="A4759" i="6"/>
  <c r="A4760" i="6"/>
  <c r="A4761" i="6"/>
  <c r="A4762" i="6"/>
  <c r="A4763" i="6"/>
  <c r="A4764" i="6"/>
  <c r="A4765" i="6"/>
  <c r="A4766" i="6"/>
  <c r="A4767" i="6"/>
  <c r="A4768" i="6"/>
  <c r="A4769" i="6"/>
  <c r="A4770" i="6"/>
  <c r="A4771" i="6"/>
  <c r="A4772" i="6"/>
  <c r="A4773" i="6"/>
  <c r="A4774" i="6"/>
  <c r="A4775" i="6"/>
  <c r="A4776" i="6"/>
  <c r="A4777" i="6"/>
  <c r="A4778" i="6"/>
  <c r="A4779" i="6"/>
  <c r="A4780" i="6"/>
  <c r="A4781" i="6"/>
  <c r="A4782" i="6"/>
  <c r="A4783" i="6"/>
  <c r="A4784" i="6"/>
  <c r="A4785" i="6"/>
  <c r="A4786" i="6"/>
  <c r="A4787" i="6"/>
  <c r="A4788" i="6"/>
  <c r="A4789" i="6"/>
  <c r="A4790" i="6"/>
  <c r="A4791" i="6"/>
  <c r="A4792" i="6"/>
  <c r="A4793" i="6"/>
  <c r="A4794" i="6"/>
  <c r="A4795" i="6"/>
  <c r="A4796" i="6"/>
  <c r="A4797" i="6"/>
  <c r="A4798" i="6"/>
  <c r="A4799" i="6"/>
  <c r="A4800" i="6"/>
  <c r="A4801" i="6"/>
  <c r="A4802" i="6"/>
  <c r="A4803" i="6"/>
  <c r="A4804" i="6"/>
  <c r="A4805" i="6"/>
  <c r="A4806" i="6"/>
  <c r="A4807" i="6"/>
  <c r="A4808" i="6"/>
  <c r="A4809" i="6"/>
  <c r="A4810" i="6"/>
  <c r="A4811" i="6"/>
  <c r="A4812" i="6"/>
  <c r="A4813" i="6"/>
  <c r="A4814" i="6"/>
  <c r="A4815" i="6"/>
  <c r="A4816" i="6"/>
  <c r="A4817" i="6"/>
  <c r="A4818" i="6"/>
  <c r="A4819" i="6"/>
  <c r="A4820" i="6"/>
  <c r="A4821" i="6"/>
  <c r="A4822" i="6"/>
  <c r="A4823" i="6"/>
  <c r="A4824" i="6"/>
  <c r="A4825" i="6"/>
  <c r="A4826" i="6"/>
  <c r="A4827" i="6"/>
  <c r="A4828" i="6"/>
  <c r="A4829" i="6"/>
  <c r="A4830" i="6"/>
  <c r="A4831" i="6"/>
  <c r="A4832" i="6"/>
  <c r="A4833" i="6"/>
  <c r="A4834" i="6"/>
  <c r="A4835" i="6"/>
  <c r="A4836" i="6"/>
  <c r="A4837" i="6"/>
  <c r="A4838" i="6"/>
  <c r="A4839" i="6"/>
  <c r="A4840" i="6"/>
  <c r="A4841" i="6"/>
  <c r="A4842" i="6"/>
  <c r="A4843" i="6"/>
  <c r="A4844" i="6"/>
  <c r="A4845" i="6"/>
  <c r="A4846" i="6"/>
  <c r="A4847" i="6"/>
  <c r="A4848" i="6"/>
  <c r="A4849" i="6"/>
  <c r="A4850" i="6"/>
  <c r="A4851" i="6"/>
  <c r="A4852" i="6"/>
  <c r="A4853" i="6"/>
  <c r="A4854" i="6"/>
  <c r="A4855" i="6"/>
  <c r="A4856" i="6"/>
  <c r="A4857" i="6"/>
  <c r="A4858" i="6"/>
  <c r="A4859" i="6"/>
  <c r="A4860" i="6"/>
  <c r="A4861" i="6"/>
  <c r="A4862" i="6"/>
  <c r="A4863" i="6"/>
  <c r="A4864" i="6"/>
  <c r="A4865" i="6"/>
  <c r="A4866" i="6"/>
  <c r="A4867" i="6"/>
  <c r="A4868" i="6"/>
  <c r="A4869" i="6"/>
  <c r="A4870" i="6"/>
  <c r="A4871" i="6"/>
  <c r="A4872" i="6"/>
  <c r="A4873" i="6"/>
  <c r="A4874" i="6"/>
  <c r="A4875" i="6"/>
  <c r="A4876" i="6"/>
  <c r="A4877" i="6"/>
  <c r="A4878" i="6"/>
  <c r="A4879" i="6"/>
  <c r="A4880" i="6"/>
  <c r="A4881" i="6"/>
  <c r="A4882" i="6"/>
  <c r="A4883" i="6"/>
  <c r="A4884" i="6"/>
  <c r="A4885" i="6"/>
  <c r="A4886" i="6"/>
  <c r="A4887" i="6"/>
  <c r="A4888" i="6"/>
  <c r="A4889" i="6"/>
  <c r="A4890" i="6"/>
  <c r="A4891" i="6"/>
  <c r="A4892" i="6"/>
  <c r="A4893" i="6"/>
  <c r="A4894" i="6"/>
  <c r="A4895" i="6"/>
  <c r="A4896" i="6"/>
  <c r="A4897" i="6"/>
  <c r="A4898" i="6"/>
  <c r="A4899" i="6"/>
  <c r="A4900" i="6"/>
  <c r="A4901" i="6"/>
  <c r="A4902" i="6"/>
  <c r="A4903" i="6"/>
  <c r="A4904" i="6"/>
  <c r="A4905" i="6"/>
  <c r="A4906" i="6"/>
  <c r="A4907" i="6"/>
  <c r="A4908" i="6"/>
  <c r="A4909" i="6"/>
  <c r="A4910" i="6"/>
  <c r="A4911" i="6"/>
  <c r="A4912" i="6"/>
  <c r="A4913" i="6"/>
  <c r="A4914" i="6"/>
  <c r="A4915" i="6"/>
  <c r="A4916" i="6"/>
  <c r="A4917" i="6"/>
  <c r="A4918" i="6"/>
  <c r="A4919" i="6"/>
  <c r="A4920" i="6"/>
  <c r="A4921" i="6"/>
  <c r="A4922" i="6"/>
  <c r="A4923" i="6"/>
  <c r="A4924" i="6"/>
  <c r="A4925" i="6"/>
  <c r="A4926" i="6"/>
  <c r="A4927" i="6"/>
  <c r="A4928" i="6"/>
  <c r="A4929" i="6"/>
  <c r="A4930" i="6"/>
  <c r="A4931" i="6"/>
  <c r="A4932" i="6"/>
  <c r="A4933" i="6"/>
  <c r="A4934" i="6"/>
  <c r="A4935" i="6"/>
  <c r="A4936" i="6"/>
  <c r="A4937" i="6"/>
  <c r="A4938" i="6"/>
  <c r="A4939" i="6"/>
  <c r="A4940" i="6"/>
  <c r="A4941" i="6"/>
  <c r="A4942" i="6"/>
  <c r="A4943" i="6"/>
  <c r="A4944" i="6"/>
  <c r="A4945" i="6"/>
  <c r="A4946" i="6"/>
  <c r="A4947" i="6"/>
  <c r="A4948" i="6"/>
  <c r="A4949" i="6"/>
  <c r="A4950" i="6"/>
  <c r="A4951" i="6"/>
  <c r="A4952" i="6"/>
  <c r="A4953" i="6"/>
  <c r="A4954" i="6"/>
  <c r="A4955" i="6"/>
  <c r="A4956" i="6"/>
  <c r="A4957" i="6"/>
  <c r="A4958" i="6"/>
  <c r="A4959" i="6"/>
  <c r="A4960" i="6"/>
  <c r="A4961" i="6"/>
  <c r="A4962" i="6"/>
  <c r="A4963" i="6"/>
  <c r="A4964" i="6"/>
  <c r="A4965" i="6"/>
  <c r="A4966" i="6"/>
  <c r="A4967" i="6"/>
  <c r="A4968" i="6"/>
  <c r="A4969" i="6"/>
  <c r="A4970" i="6"/>
  <c r="A4971" i="6"/>
  <c r="A4972" i="6"/>
  <c r="A4973" i="6"/>
  <c r="A4974" i="6"/>
  <c r="A4975" i="6"/>
  <c r="A4976" i="6"/>
  <c r="A4977" i="6"/>
  <c r="A4978" i="6"/>
  <c r="A4979" i="6"/>
  <c r="A4980" i="6"/>
  <c r="A4981" i="6"/>
  <c r="A4982" i="6"/>
  <c r="A4983" i="6"/>
  <c r="A4984" i="6"/>
  <c r="A4985" i="6"/>
  <c r="A4986" i="6"/>
  <c r="A4987" i="6"/>
  <c r="A4988" i="6"/>
  <c r="A4989" i="6"/>
  <c r="A4990" i="6"/>
  <c r="A4991" i="6"/>
  <c r="A4992" i="6"/>
  <c r="A4993" i="6"/>
  <c r="A4994" i="6"/>
  <c r="A4995" i="6"/>
  <c r="A4996" i="6"/>
  <c r="A4997" i="6"/>
  <c r="A4998" i="6"/>
  <c r="A4999" i="6"/>
  <c r="A5000" i="6"/>
  <c r="A5001" i="6"/>
  <c r="A5002" i="6"/>
  <c r="A5003" i="6"/>
  <c r="A5004" i="6"/>
  <c r="A5005" i="6"/>
  <c r="A5006" i="6"/>
  <c r="A5007" i="6"/>
  <c r="A5008" i="6"/>
  <c r="A5009" i="6"/>
  <c r="A5010" i="6"/>
  <c r="A5011" i="6"/>
  <c r="A5012" i="6"/>
  <c r="A5013" i="6"/>
  <c r="A5014" i="6"/>
  <c r="A5015" i="6"/>
  <c r="A5016" i="6"/>
  <c r="A5017" i="6"/>
  <c r="A5018" i="6"/>
  <c r="A5019" i="6"/>
  <c r="A5020" i="6"/>
  <c r="A5021" i="6"/>
  <c r="A5022" i="6"/>
  <c r="A5023" i="6"/>
  <c r="A5024" i="6"/>
  <c r="A5025" i="6"/>
  <c r="A5026" i="6"/>
  <c r="A5027" i="6"/>
  <c r="A5028" i="6"/>
  <c r="A5029" i="6"/>
  <c r="A5030" i="6"/>
  <c r="A5031" i="6"/>
  <c r="A5032" i="6"/>
  <c r="A5033" i="6"/>
  <c r="A5034" i="6"/>
  <c r="A5035" i="6"/>
  <c r="A5036" i="6"/>
  <c r="A5037" i="6"/>
  <c r="A5038" i="6"/>
  <c r="A5039" i="6"/>
  <c r="A5040" i="6"/>
  <c r="A5041" i="6"/>
  <c r="A5042" i="6"/>
  <c r="A5043" i="6"/>
  <c r="A5044" i="6"/>
  <c r="A5045" i="6"/>
  <c r="A5046" i="6"/>
  <c r="A5047" i="6"/>
  <c r="A5048" i="6"/>
  <c r="A5049" i="6"/>
  <c r="A5050" i="6"/>
  <c r="A5051" i="6"/>
  <c r="A5052" i="6"/>
  <c r="A5053" i="6"/>
  <c r="A5054" i="6"/>
  <c r="A5055" i="6"/>
  <c r="A5056" i="6"/>
  <c r="A5057" i="6"/>
  <c r="A5058" i="6"/>
  <c r="A5059" i="6"/>
  <c r="A5060" i="6"/>
  <c r="A5061" i="6"/>
  <c r="A5062" i="6"/>
  <c r="A5063" i="6"/>
  <c r="A5064" i="6"/>
  <c r="A5065" i="6"/>
  <c r="A5066" i="6"/>
  <c r="A5067" i="6"/>
  <c r="A5068" i="6"/>
  <c r="A5069" i="6"/>
  <c r="A5070" i="6"/>
  <c r="A5071" i="6"/>
  <c r="A5072" i="6"/>
  <c r="A5073" i="6"/>
  <c r="A5074" i="6"/>
  <c r="A5075" i="6"/>
  <c r="A5076" i="6"/>
  <c r="A5077" i="6"/>
  <c r="A5078" i="6"/>
  <c r="A5079" i="6"/>
  <c r="A5080" i="6"/>
  <c r="A5081" i="6"/>
  <c r="A5082" i="6"/>
  <c r="A5083" i="6"/>
  <c r="A5084" i="6"/>
  <c r="A5085" i="6"/>
  <c r="A5086" i="6"/>
  <c r="A5087" i="6"/>
  <c r="A5088" i="6"/>
  <c r="A5089" i="6"/>
  <c r="A5090" i="6"/>
  <c r="A5091" i="6"/>
  <c r="A5092" i="6"/>
  <c r="A5093" i="6"/>
  <c r="A5094" i="6"/>
  <c r="A5095" i="6"/>
  <c r="A5096" i="6"/>
  <c r="A5097" i="6"/>
  <c r="A5098" i="6"/>
  <c r="A5099" i="6"/>
  <c r="A5100" i="6"/>
  <c r="A5101" i="6"/>
  <c r="A5102" i="6"/>
  <c r="A5103" i="6"/>
  <c r="A5104" i="6"/>
  <c r="A5105" i="6"/>
  <c r="A5106" i="6"/>
  <c r="A5107" i="6"/>
  <c r="A5108" i="6"/>
  <c r="A5109" i="6"/>
  <c r="A5110" i="6"/>
  <c r="A5111" i="6"/>
  <c r="A5112" i="6"/>
  <c r="A5113" i="6"/>
  <c r="A5114" i="6"/>
  <c r="A5115" i="6"/>
  <c r="A5116" i="6"/>
  <c r="A5117" i="6"/>
  <c r="A5118" i="6"/>
  <c r="A5119" i="6"/>
  <c r="A5120" i="6"/>
  <c r="A5121" i="6"/>
  <c r="A5122" i="6"/>
  <c r="A5123" i="6"/>
  <c r="A5124" i="6"/>
  <c r="A5125" i="6"/>
  <c r="A5126" i="6"/>
  <c r="A5127" i="6"/>
  <c r="A5128" i="6"/>
  <c r="A5129" i="6"/>
  <c r="A5130" i="6"/>
  <c r="A5131" i="6"/>
  <c r="A5132" i="6"/>
  <c r="A5133" i="6"/>
  <c r="A5134" i="6"/>
  <c r="A5135" i="6"/>
  <c r="A5136" i="6"/>
  <c r="A5137" i="6"/>
  <c r="A5138" i="6"/>
  <c r="A5139" i="6"/>
  <c r="A5140" i="6"/>
  <c r="A5141" i="6"/>
  <c r="A5142" i="6"/>
  <c r="A5143" i="6"/>
  <c r="A5144" i="6"/>
  <c r="A5145" i="6"/>
  <c r="A5146" i="6"/>
  <c r="A5147" i="6"/>
  <c r="A5148" i="6"/>
  <c r="A5149" i="6"/>
  <c r="A5150" i="6"/>
  <c r="A5151" i="6"/>
  <c r="A5152" i="6"/>
  <c r="A5153" i="6"/>
  <c r="A5154" i="6"/>
  <c r="A5155" i="6"/>
  <c r="A5156" i="6"/>
  <c r="A5157" i="6"/>
  <c r="A5158" i="6"/>
  <c r="A5159" i="6"/>
  <c r="A5160" i="6"/>
  <c r="A5161" i="6"/>
  <c r="A5162" i="6"/>
  <c r="A5163" i="6"/>
  <c r="A5164" i="6"/>
  <c r="A5165" i="6"/>
  <c r="A5166" i="6"/>
  <c r="A5167" i="6"/>
  <c r="A5168" i="6"/>
  <c r="A5169" i="6"/>
  <c r="A5170" i="6"/>
  <c r="A5171" i="6"/>
  <c r="A5172" i="6"/>
  <c r="A5173" i="6"/>
  <c r="A5174" i="6"/>
  <c r="A5175" i="6"/>
  <c r="A5176" i="6"/>
  <c r="A5177" i="6"/>
  <c r="A5178" i="6"/>
  <c r="A5179" i="6"/>
  <c r="A5180" i="6"/>
  <c r="A5181" i="6"/>
  <c r="A5182" i="6"/>
  <c r="A5183" i="6"/>
  <c r="A5184" i="6"/>
  <c r="A5185" i="6"/>
  <c r="A5186" i="6"/>
  <c r="A5187" i="6"/>
  <c r="A5188" i="6"/>
  <c r="A5189" i="6"/>
  <c r="A5190" i="6"/>
  <c r="A5191" i="6"/>
  <c r="A5192" i="6"/>
  <c r="A5193" i="6"/>
  <c r="A5194" i="6"/>
  <c r="A5195" i="6"/>
  <c r="A5196" i="6"/>
  <c r="A5197" i="6"/>
  <c r="A5198" i="6"/>
  <c r="A5199" i="6"/>
  <c r="A5200" i="6"/>
  <c r="A5201" i="6"/>
  <c r="A5202" i="6"/>
  <c r="A5203" i="6"/>
  <c r="A5204" i="6"/>
  <c r="A5205" i="6"/>
  <c r="A5206" i="6"/>
  <c r="A5207" i="6"/>
  <c r="A5208" i="6"/>
  <c r="A5209" i="6"/>
  <c r="A5210" i="6"/>
  <c r="A5211" i="6"/>
  <c r="A5212" i="6"/>
  <c r="A5213" i="6"/>
  <c r="A5214" i="6"/>
  <c r="A5215" i="6"/>
  <c r="A5216" i="6"/>
  <c r="A5217" i="6"/>
  <c r="A5218" i="6"/>
  <c r="A5219" i="6"/>
  <c r="A5220" i="6"/>
  <c r="A5221" i="6"/>
  <c r="A5222" i="6"/>
  <c r="A5223" i="6"/>
  <c r="A5224" i="6"/>
  <c r="A5225" i="6"/>
  <c r="A5226" i="6"/>
  <c r="A5227" i="6"/>
  <c r="A5228" i="6"/>
  <c r="A5229" i="6"/>
  <c r="A5230" i="6"/>
  <c r="A5231" i="6"/>
  <c r="A5232" i="6"/>
  <c r="A5233" i="6"/>
  <c r="A5234" i="6"/>
  <c r="A5235" i="6"/>
  <c r="A5236" i="6"/>
  <c r="A5237" i="6"/>
  <c r="A5238" i="6"/>
  <c r="A5239" i="6"/>
  <c r="A5240" i="6"/>
  <c r="A5241" i="6"/>
  <c r="A5242" i="6"/>
  <c r="A5243" i="6"/>
  <c r="A5244" i="6"/>
  <c r="A5245" i="6"/>
  <c r="A5246" i="6"/>
  <c r="A5247" i="6"/>
  <c r="A5248" i="6"/>
  <c r="A5249" i="6"/>
  <c r="A5250" i="6"/>
  <c r="A5251" i="6"/>
  <c r="A5252" i="6"/>
  <c r="A5253" i="6"/>
  <c r="A5254" i="6"/>
  <c r="A5255" i="6"/>
  <c r="A5256" i="6"/>
  <c r="A5257" i="6"/>
  <c r="A5258" i="6"/>
  <c r="A5259" i="6"/>
  <c r="A5260" i="6"/>
  <c r="A5261" i="6"/>
  <c r="A5262" i="6"/>
  <c r="A5263" i="6"/>
  <c r="A5264" i="6"/>
  <c r="A5265" i="6"/>
  <c r="A5266" i="6"/>
  <c r="A5267" i="6"/>
  <c r="A5268" i="6"/>
  <c r="A5269" i="6"/>
  <c r="A5270" i="6"/>
  <c r="A5271" i="6"/>
  <c r="A5272" i="6"/>
  <c r="A5273" i="6"/>
  <c r="A5274" i="6"/>
  <c r="A5275" i="6"/>
  <c r="A5276" i="6"/>
  <c r="A5277" i="6"/>
  <c r="A5278" i="6"/>
  <c r="A5279" i="6"/>
  <c r="A5280" i="6"/>
  <c r="A5281" i="6"/>
  <c r="A5282" i="6"/>
  <c r="A5283" i="6"/>
  <c r="A5284" i="6"/>
  <c r="A5285" i="6"/>
  <c r="A5286" i="6"/>
  <c r="A5287" i="6"/>
  <c r="A5288" i="6"/>
  <c r="A5289" i="6"/>
  <c r="A5290" i="6"/>
  <c r="A5291" i="6"/>
  <c r="A5292" i="6"/>
  <c r="A5293" i="6"/>
  <c r="A5294" i="6"/>
  <c r="A5295" i="6"/>
  <c r="A5296" i="6"/>
  <c r="A5297" i="6"/>
  <c r="A5298" i="6"/>
  <c r="A5299" i="6"/>
  <c r="A5300" i="6"/>
  <c r="A5301" i="6"/>
  <c r="A5302" i="6"/>
  <c r="A5303" i="6"/>
  <c r="A5304" i="6"/>
  <c r="A5305" i="6"/>
  <c r="A5306" i="6"/>
  <c r="A5307" i="6"/>
  <c r="A5308" i="6"/>
  <c r="A5309" i="6"/>
  <c r="A5310" i="6"/>
  <c r="A5311" i="6"/>
  <c r="A5312" i="6"/>
  <c r="A5313" i="6"/>
  <c r="A5314" i="6"/>
  <c r="A5315" i="6"/>
  <c r="A5316" i="6"/>
  <c r="A5317" i="6"/>
  <c r="A5318" i="6"/>
  <c r="A5319" i="6"/>
  <c r="A5320" i="6"/>
  <c r="A5321" i="6"/>
  <c r="A5322" i="6"/>
  <c r="A5323" i="6"/>
  <c r="A5324" i="6"/>
  <c r="A5325" i="6"/>
  <c r="A5326" i="6"/>
  <c r="A5327" i="6"/>
  <c r="A5328" i="6"/>
  <c r="A5329" i="6"/>
  <c r="A5330" i="6"/>
  <c r="A5331" i="6"/>
  <c r="A5332" i="6"/>
  <c r="A5333" i="6"/>
  <c r="A5334" i="6"/>
  <c r="A5335" i="6"/>
  <c r="A5336" i="6"/>
  <c r="A5337" i="6"/>
  <c r="A5338" i="6"/>
  <c r="A5339" i="6"/>
  <c r="A5340" i="6"/>
  <c r="A5341" i="6"/>
  <c r="A5342" i="6"/>
  <c r="A5343" i="6"/>
  <c r="A5344" i="6"/>
  <c r="A5345" i="6"/>
  <c r="A5346" i="6"/>
  <c r="A5347" i="6"/>
  <c r="A5348" i="6"/>
  <c r="A5349" i="6"/>
  <c r="A5350" i="6"/>
  <c r="A5351" i="6"/>
  <c r="A5352" i="6"/>
  <c r="A5353" i="6"/>
  <c r="A5354" i="6"/>
  <c r="A5355" i="6"/>
  <c r="A5356" i="6"/>
  <c r="A5357" i="6"/>
  <c r="A5358" i="6"/>
  <c r="A5359" i="6"/>
  <c r="A5360" i="6"/>
  <c r="A5361" i="6"/>
  <c r="A5362" i="6"/>
  <c r="A5363" i="6"/>
  <c r="A5364" i="6"/>
  <c r="A5365" i="6"/>
  <c r="A5366" i="6"/>
  <c r="A5367" i="6"/>
  <c r="A5368" i="6"/>
  <c r="A5369" i="6"/>
  <c r="A5370" i="6"/>
  <c r="A5371" i="6"/>
  <c r="A5372" i="6"/>
  <c r="A5373" i="6"/>
  <c r="A5374" i="6"/>
  <c r="A5375" i="6"/>
  <c r="A5376" i="6"/>
  <c r="A5377" i="6"/>
  <c r="A5378" i="6"/>
  <c r="A5379" i="6"/>
  <c r="A5380" i="6"/>
  <c r="A5381" i="6"/>
  <c r="A5382" i="6"/>
  <c r="A5383" i="6"/>
  <c r="A5384" i="6"/>
  <c r="A5385" i="6"/>
  <c r="A5386" i="6"/>
  <c r="A5387" i="6"/>
  <c r="A5388" i="6"/>
  <c r="A5389" i="6"/>
  <c r="A5390" i="6"/>
  <c r="A5391" i="6"/>
  <c r="A5392" i="6"/>
  <c r="A5393" i="6"/>
  <c r="A5394" i="6"/>
  <c r="A5395" i="6"/>
  <c r="A5396" i="6"/>
  <c r="A5397" i="6"/>
  <c r="A5398" i="6"/>
  <c r="A5399" i="6"/>
  <c r="A5400" i="6"/>
  <c r="A5401" i="6"/>
  <c r="A5402" i="6"/>
  <c r="A5403" i="6"/>
  <c r="A5404" i="6"/>
  <c r="A5405" i="6"/>
  <c r="A5406" i="6"/>
  <c r="A5407" i="6"/>
  <c r="A5408" i="6"/>
  <c r="A5409" i="6"/>
  <c r="A5410" i="6"/>
  <c r="A5411" i="6"/>
  <c r="A5412" i="6"/>
  <c r="A5413" i="6"/>
  <c r="A5414" i="6"/>
  <c r="A5415" i="6"/>
  <c r="A5416" i="6"/>
  <c r="A5417" i="6"/>
  <c r="A5418" i="6"/>
  <c r="A5419" i="6"/>
  <c r="A5420" i="6"/>
  <c r="A5421" i="6"/>
  <c r="A5422" i="6"/>
  <c r="A5423" i="6"/>
  <c r="A5424" i="6"/>
  <c r="A5425" i="6"/>
  <c r="A5426" i="6"/>
  <c r="A5427" i="6"/>
  <c r="A5428" i="6"/>
  <c r="A5429" i="6"/>
  <c r="A5430" i="6"/>
  <c r="A5431" i="6"/>
  <c r="A5432" i="6"/>
  <c r="A5433" i="6"/>
  <c r="A5434" i="6"/>
  <c r="A5435" i="6"/>
  <c r="A5436" i="6"/>
  <c r="A5437" i="6"/>
  <c r="A5438" i="6"/>
  <c r="A5439" i="6"/>
  <c r="A5440" i="6"/>
  <c r="A5441" i="6"/>
  <c r="A5442" i="6"/>
  <c r="A5443" i="6"/>
  <c r="A5444" i="6"/>
  <c r="A5445" i="6"/>
  <c r="A5446" i="6"/>
  <c r="A5447" i="6"/>
  <c r="A5448" i="6"/>
  <c r="A5449" i="6"/>
  <c r="A5450" i="6"/>
  <c r="A5451" i="6"/>
  <c r="A5452" i="6"/>
  <c r="A5453" i="6"/>
  <c r="A5454" i="6"/>
  <c r="A5455" i="6"/>
  <c r="A5456" i="6"/>
  <c r="A5457" i="6"/>
  <c r="A5458" i="6"/>
  <c r="A5459" i="6"/>
  <c r="A5460" i="6"/>
  <c r="A5461" i="6"/>
  <c r="A5462" i="6"/>
  <c r="A5463" i="6"/>
  <c r="A5464" i="6"/>
  <c r="A5465" i="6"/>
  <c r="A5466" i="6"/>
  <c r="A5467" i="6"/>
  <c r="A5468" i="6"/>
  <c r="A5469" i="6"/>
  <c r="A5470" i="6"/>
  <c r="A5471" i="6"/>
  <c r="A5472" i="6"/>
  <c r="A5473" i="6"/>
  <c r="A5474" i="6"/>
  <c r="A5475" i="6"/>
  <c r="A5476" i="6"/>
  <c r="A5477" i="6"/>
  <c r="A5478" i="6"/>
  <c r="A5479" i="6"/>
  <c r="A5480" i="6"/>
  <c r="A5481" i="6"/>
  <c r="A5482" i="6"/>
  <c r="A5483" i="6"/>
  <c r="A5484" i="6"/>
  <c r="A5485" i="6"/>
  <c r="A5486" i="6"/>
  <c r="A5487" i="6"/>
  <c r="A5488" i="6"/>
  <c r="A5489" i="6"/>
  <c r="A5490" i="6"/>
  <c r="A5491" i="6"/>
  <c r="A5492" i="6"/>
  <c r="A5493" i="6"/>
  <c r="A5494" i="6"/>
  <c r="A5495" i="6"/>
  <c r="A5496" i="6"/>
  <c r="A5497" i="6"/>
  <c r="A5498" i="6"/>
  <c r="A5499" i="6"/>
  <c r="A5500" i="6"/>
  <c r="A5501" i="6"/>
  <c r="A5502" i="6"/>
  <c r="A5503" i="6"/>
  <c r="A5504" i="6"/>
  <c r="A5505" i="6"/>
  <c r="A5506" i="6"/>
  <c r="A5507" i="6"/>
  <c r="A5508" i="6"/>
  <c r="A5509" i="6"/>
  <c r="A5510" i="6"/>
  <c r="A5511" i="6"/>
  <c r="A5512" i="6"/>
  <c r="A5513" i="6"/>
  <c r="A5514" i="6"/>
  <c r="A5515" i="6"/>
  <c r="A5516" i="6"/>
  <c r="A5517" i="6"/>
  <c r="A5518" i="6"/>
  <c r="A5519" i="6"/>
  <c r="A5520" i="6"/>
  <c r="A5521" i="6"/>
  <c r="A5522" i="6"/>
  <c r="A5523" i="6"/>
  <c r="A5524" i="6"/>
  <c r="A5525" i="6"/>
  <c r="A5526" i="6"/>
  <c r="A5527" i="6"/>
  <c r="A5528" i="6"/>
  <c r="A5529" i="6"/>
  <c r="A5530" i="6"/>
  <c r="A5531" i="6"/>
  <c r="A5532" i="6"/>
  <c r="A5533" i="6"/>
  <c r="A5534" i="6"/>
  <c r="A5535" i="6"/>
  <c r="A5536" i="6"/>
  <c r="A5537" i="6"/>
  <c r="A5538" i="6"/>
  <c r="A5539" i="6"/>
  <c r="A5540" i="6"/>
  <c r="A5541" i="6"/>
  <c r="A5542" i="6"/>
  <c r="A5543" i="6"/>
  <c r="A5544" i="6"/>
  <c r="A5545" i="6"/>
  <c r="A5546" i="6"/>
  <c r="A5547" i="6"/>
  <c r="A5548" i="6"/>
  <c r="A5549" i="6"/>
  <c r="A5550" i="6"/>
  <c r="A5551" i="6"/>
  <c r="A5552" i="6"/>
  <c r="A5553" i="6"/>
  <c r="A5554" i="6"/>
  <c r="A5555" i="6"/>
  <c r="A5556" i="6"/>
  <c r="A5557" i="6"/>
  <c r="A5558" i="6"/>
  <c r="A5559" i="6"/>
  <c r="A5560" i="6"/>
  <c r="A5561" i="6"/>
  <c r="A5562" i="6"/>
  <c r="A5563" i="6"/>
  <c r="A5564" i="6"/>
  <c r="A5565" i="6"/>
  <c r="A5566" i="6"/>
  <c r="A5567" i="6"/>
  <c r="A5568" i="6"/>
  <c r="A5569" i="6"/>
  <c r="A5570" i="6"/>
  <c r="A5571" i="6"/>
  <c r="A5572" i="6"/>
  <c r="A5573" i="6"/>
  <c r="A5574" i="6"/>
  <c r="A5575" i="6"/>
  <c r="A5576" i="6"/>
  <c r="A5577" i="6"/>
  <c r="A5578" i="6"/>
  <c r="A5579" i="6"/>
  <c r="A5580" i="6"/>
  <c r="A5581" i="6"/>
  <c r="A5582" i="6"/>
  <c r="A5583" i="6"/>
  <c r="A5584" i="6"/>
  <c r="A5585" i="6"/>
  <c r="A5586" i="6"/>
  <c r="A5587" i="6"/>
  <c r="A5588" i="6"/>
  <c r="A5589" i="6"/>
  <c r="A5590" i="6"/>
  <c r="A5591" i="6"/>
  <c r="A5592" i="6"/>
  <c r="A5593" i="6"/>
  <c r="A5594" i="6"/>
  <c r="A5595" i="6"/>
  <c r="A5596" i="6"/>
  <c r="A5597" i="6"/>
  <c r="A5598" i="6"/>
  <c r="A5599" i="6"/>
  <c r="A5600" i="6"/>
  <c r="A5601" i="6"/>
  <c r="A5602" i="6"/>
  <c r="A5603" i="6"/>
  <c r="A5604" i="6"/>
  <c r="A5605" i="6"/>
  <c r="A5606" i="6"/>
  <c r="A5607" i="6"/>
  <c r="A5608" i="6"/>
  <c r="A5609" i="6"/>
  <c r="A5610" i="6"/>
  <c r="A5611" i="6"/>
  <c r="A5612" i="6"/>
  <c r="A5613" i="6"/>
  <c r="A5614" i="6"/>
  <c r="A5615" i="6"/>
  <c r="A5616" i="6"/>
  <c r="A5617" i="6"/>
  <c r="A5618" i="6"/>
  <c r="A5619" i="6"/>
  <c r="A5620" i="6"/>
  <c r="A5621" i="6"/>
  <c r="A5622" i="6"/>
  <c r="A5623" i="6"/>
  <c r="A5624" i="6"/>
  <c r="A5625" i="6"/>
  <c r="A5626" i="6"/>
  <c r="A5627" i="6"/>
  <c r="A5628" i="6"/>
  <c r="A5629" i="6"/>
  <c r="A5630" i="6"/>
  <c r="A5631" i="6"/>
  <c r="A5632" i="6"/>
  <c r="A5633" i="6"/>
  <c r="A5634" i="6"/>
  <c r="A5635" i="6"/>
  <c r="A5636" i="6"/>
  <c r="A5637" i="6"/>
  <c r="A5638" i="6"/>
  <c r="A5639" i="6"/>
  <c r="A5640" i="6"/>
  <c r="A5641" i="6"/>
  <c r="A5642" i="6"/>
  <c r="A5643" i="6"/>
  <c r="A5644" i="6"/>
  <c r="A5645" i="6"/>
  <c r="A5646" i="6"/>
  <c r="A5647" i="6"/>
  <c r="A5648" i="6"/>
  <c r="A5649" i="6"/>
  <c r="A5650" i="6"/>
  <c r="A5651" i="6"/>
  <c r="A5652" i="6"/>
  <c r="A5653" i="6"/>
  <c r="A5654" i="6"/>
  <c r="A5655" i="6"/>
  <c r="A5656" i="6"/>
  <c r="A5657" i="6"/>
  <c r="A5658" i="6"/>
  <c r="A5659" i="6"/>
  <c r="A5660" i="6"/>
  <c r="A5661" i="6"/>
  <c r="A5662" i="6"/>
  <c r="A5663" i="6"/>
  <c r="A5664" i="6"/>
  <c r="A5665" i="6"/>
  <c r="A5666" i="6"/>
  <c r="A5667" i="6"/>
  <c r="A5668" i="6"/>
  <c r="A5669" i="6"/>
  <c r="A5670" i="6"/>
  <c r="A5671" i="6"/>
  <c r="A5672" i="6"/>
  <c r="A5673" i="6"/>
  <c r="A5674" i="6"/>
  <c r="A5675" i="6"/>
  <c r="A5676" i="6"/>
  <c r="A5677" i="6"/>
  <c r="A5678" i="6"/>
  <c r="A5679" i="6"/>
  <c r="A5680" i="6"/>
  <c r="A5681" i="6"/>
  <c r="A5682" i="6"/>
  <c r="A5683" i="6"/>
  <c r="A5684" i="6"/>
  <c r="A5685" i="6"/>
  <c r="A5686" i="6"/>
  <c r="A5687" i="6"/>
  <c r="A5688" i="6"/>
  <c r="A5689" i="6"/>
  <c r="A5690" i="6"/>
  <c r="A5691" i="6"/>
  <c r="A5692" i="6"/>
  <c r="A5693" i="6"/>
  <c r="A5694" i="6"/>
  <c r="A5695" i="6"/>
  <c r="A5696" i="6"/>
  <c r="A5697" i="6"/>
  <c r="A5698" i="6"/>
  <c r="A5699" i="6"/>
  <c r="A5700" i="6"/>
  <c r="A5701" i="6"/>
  <c r="A5702" i="6"/>
  <c r="A5703" i="6"/>
  <c r="A5704" i="6"/>
  <c r="A5705" i="6"/>
  <c r="A5706" i="6"/>
  <c r="A5707" i="6"/>
  <c r="A5708" i="6"/>
  <c r="A5709" i="6"/>
  <c r="A5710" i="6"/>
  <c r="A5711" i="6"/>
  <c r="A5712" i="6"/>
  <c r="A5713" i="6"/>
  <c r="A5714" i="6"/>
  <c r="A5715" i="6"/>
  <c r="A5716" i="6"/>
  <c r="A5717" i="6"/>
  <c r="A5718" i="6"/>
  <c r="A5719" i="6"/>
  <c r="A5720" i="6"/>
  <c r="A5721" i="6"/>
  <c r="A5722" i="6"/>
  <c r="A5723" i="6"/>
  <c r="A5724" i="6"/>
  <c r="A5725" i="6"/>
  <c r="A5726" i="6"/>
  <c r="A5727" i="6"/>
  <c r="A5728" i="6"/>
  <c r="A5729" i="6"/>
  <c r="A5730" i="6"/>
  <c r="A5731" i="6"/>
  <c r="A5732" i="6"/>
  <c r="A5733" i="6"/>
  <c r="A5734" i="6"/>
  <c r="A5735" i="6"/>
  <c r="A5736" i="6"/>
  <c r="A5737" i="6"/>
  <c r="A5738" i="6"/>
  <c r="A5739" i="6"/>
  <c r="A5740" i="6"/>
  <c r="A5741" i="6"/>
  <c r="A5742" i="6"/>
  <c r="A5743" i="6"/>
  <c r="A5744" i="6"/>
  <c r="A5745" i="6"/>
  <c r="A5746" i="6"/>
  <c r="A5747" i="6"/>
  <c r="A5748" i="6"/>
  <c r="A5749" i="6"/>
  <c r="A5750" i="6"/>
  <c r="A5751" i="6"/>
  <c r="A5752" i="6"/>
  <c r="A5753" i="6"/>
  <c r="A5754" i="6"/>
  <c r="A5755" i="6"/>
  <c r="A5756" i="6"/>
  <c r="A5757" i="6"/>
  <c r="A5758" i="6"/>
  <c r="A5759" i="6"/>
  <c r="A5760" i="6"/>
  <c r="A5761" i="6"/>
  <c r="A5762" i="6"/>
  <c r="A5763" i="6"/>
  <c r="A5764" i="6"/>
  <c r="A5765" i="6"/>
  <c r="A5766" i="6"/>
  <c r="A5767" i="6"/>
  <c r="A5768" i="6"/>
  <c r="A5769" i="6"/>
  <c r="A5770" i="6"/>
  <c r="A5771" i="6"/>
  <c r="A5772" i="6"/>
  <c r="A5773" i="6"/>
  <c r="A5774" i="6"/>
  <c r="A5775" i="6"/>
  <c r="A5776" i="6"/>
  <c r="A5777" i="6"/>
  <c r="A5778" i="6"/>
  <c r="A5779" i="6"/>
  <c r="A5780" i="6"/>
  <c r="A5781" i="6"/>
  <c r="A5782" i="6"/>
  <c r="A5783" i="6"/>
  <c r="A5784" i="6"/>
  <c r="A5785" i="6"/>
  <c r="A5786" i="6"/>
  <c r="A5787" i="6"/>
  <c r="A5788" i="6"/>
  <c r="A5789" i="6"/>
  <c r="A5790" i="6"/>
  <c r="A5791" i="6"/>
  <c r="A5792" i="6"/>
  <c r="A5793" i="6"/>
  <c r="A5794" i="6"/>
  <c r="A5795" i="6"/>
  <c r="A5796" i="6"/>
  <c r="A5797" i="6"/>
  <c r="A5798" i="6"/>
  <c r="A5799" i="6"/>
  <c r="A5800" i="6"/>
  <c r="A5801" i="6"/>
  <c r="A5802" i="6"/>
  <c r="A5803" i="6"/>
  <c r="A5804" i="6"/>
  <c r="A5805" i="6"/>
  <c r="A5806" i="6"/>
  <c r="A5807" i="6"/>
  <c r="A5808" i="6"/>
  <c r="A5809" i="6"/>
  <c r="A5810" i="6"/>
  <c r="A5811" i="6"/>
  <c r="A5812" i="6"/>
  <c r="A5813" i="6"/>
  <c r="A5814" i="6"/>
  <c r="A5815" i="6"/>
  <c r="A5816" i="6"/>
  <c r="A5817" i="6"/>
  <c r="A5818" i="6"/>
  <c r="A5819" i="6"/>
  <c r="A5820" i="6"/>
  <c r="A5821" i="6"/>
  <c r="A5822" i="6"/>
  <c r="A5823" i="6"/>
  <c r="A5824" i="6"/>
  <c r="A5825" i="6"/>
  <c r="A5826" i="6"/>
  <c r="A5827" i="6"/>
  <c r="A5828" i="6"/>
  <c r="A5829" i="6"/>
  <c r="A5830" i="6"/>
  <c r="A5831" i="6"/>
  <c r="A5832" i="6"/>
  <c r="A5833" i="6"/>
  <c r="A5834" i="6"/>
  <c r="A5835" i="6"/>
  <c r="A5836" i="6"/>
  <c r="A5837" i="6"/>
  <c r="A5838" i="6"/>
  <c r="A5839" i="6"/>
  <c r="A5840" i="6"/>
  <c r="A5841" i="6"/>
  <c r="A5842" i="6"/>
  <c r="A5843" i="6"/>
  <c r="A5844" i="6"/>
  <c r="A5845" i="6"/>
  <c r="A5846" i="6"/>
  <c r="A5847" i="6"/>
  <c r="A5848" i="6"/>
  <c r="A5849" i="6"/>
  <c r="A5850" i="6"/>
  <c r="A5851" i="6"/>
  <c r="A5852" i="6"/>
  <c r="A5853" i="6"/>
  <c r="A5854" i="6"/>
  <c r="A5855" i="6"/>
  <c r="A5856" i="6"/>
  <c r="A5857" i="6"/>
  <c r="A5858" i="6"/>
  <c r="A5859" i="6"/>
  <c r="A5860" i="6"/>
  <c r="A5861" i="6"/>
  <c r="A5862" i="6"/>
  <c r="A5863" i="6"/>
  <c r="A5864" i="6"/>
  <c r="A5865" i="6"/>
  <c r="A5866" i="6"/>
  <c r="A5867" i="6"/>
  <c r="A5868" i="6"/>
  <c r="A5869" i="6"/>
  <c r="A5870" i="6"/>
  <c r="A5871" i="6"/>
  <c r="A5872" i="6"/>
  <c r="A5873" i="6"/>
  <c r="A5874" i="6"/>
  <c r="A5875" i="6"/>
  <c r="A5876" i="6"/>
  <c r="A5877" i="6"/>
  <c r="A5878" i="6"/>
  <c r="A5879" i="6"/>
  <c r="A5880" i="6"/>
  <c r="A5881" i="6"/>
  <c r="A5882" i="6"/>
  <c r="A5883" i="6"/>
  <c r="A5884" i="6"/>
  <c r="A5885" i="6"/>
  <c r="A5886" i="6"/>
  <c r="A5887" i="6"/>
  <c r="A5888" i="6"/>
  <c r="A5889" i="6"/>
  <c r="A5890" i="6"/>
  <c r="A5891" i="6"/>
  <c r="A5892" i="6"/>
  <c r="A5893" i="6"/>
  <c r="A5894" i="6"/>
  <c r="A5895" i="6"/>
  <c r="A5896" i="6"/>
  <c r="A5897" i="6"/>
  <c r="A5898" i="6"/>
  <c r="A5899" i="6"/>
  <c r="A5900" i="6"/>
  <c r="A5901" i="6"/>
  <c r="A5902" i="6"/>
  <c r="A5903" i="6"/>
  <c r="A5904" i="6"/>
  <c r="A5905" i="6"/>
  <c r="A5906" i="6"/>
  <c r="A5907" i="6"/>
  <c r="A5908" i="6"/>
  <c r="A5909" i="6"/>
  <c r="A5910" i="6"/>
  <c r="A5911" i="6"/>
  <c r="A5912" i="6"/>
  <c r="A5913" i="6"/>
  <c r="A5914" i="6"/>
  <c r="A5915" i="6"/>
  <c r="A5916" i="6"/>
  <c r="A5917" i="6"/>
  <c r="A5918" i="6"/>
  <c r="A5919" i="6"/>
  <c r="A5920" i="6"/>
  <c r="A5921" i="6"/>
  <c r="A5922" i="6"/>
  <c r="A5923" i="6"/>
  <c r="A5924" i="6"/>
  <c r="A5925" i="6"/>
  <c r="A5926" i="6"/>
  <c r="A5927" i="6"/>
  <c r="A5928" i="6"/>
  <c r="A5929" i="6"/>
  <c r="A5930" i="6"/>
  <c r="A5931" i="6"/>
  <c r="A5932" i="6"/>
  <c r="A5933" i="6"/>
  <c r="A5934" i="6"/>
  <c r="A5935" i="6"/>
  <c r="A5936" i="6"/>
  <c r="A5937" i="6"/>
  <c r="A5938" i="6"/>
  <c r="A5939" i="6"/>
  <c r="A5940" i="6"/>
  <c r="A5941" i="6"/>
  <c r="A5942" i="6"/>
  <c r="A5943" i="6"/>
  <c r="A5944" i="6"/>
  <c r="A5945" i="6"/>
  <c r="A5946" i="6"/>
  <c r="A5947" i="6"/>
  <c r="A5948" i="6"/>
  <c r="A5949" i="6"/>
  <c r="A5950" i="6"/>
  <c r="A5951" i="6"/>
  <c r="A5952" i="6"/>
  <c r="A5953" i="6"/>
  <c r="A5954" i="6"/>
  <c r="A5955" i="6"/>
  <c r="A5956" i="6"/>
  <c r="A5957" i="6"/>
  <c r="A5958" i="6"/>
  <c r="A5959" i="6"/>
  <c r="A5960" i="6"/>
  <c r="A5961" i="6"/>
  <c r="A5962" i="6"/>
  <c r="A5963" i="6"/>
  <c r="A5964" i="6"/>
  <c r="A5965" i="6"/>
  <c r="A5966" i="6"/>
  <c r="A5967" i="6"/>
  <c r="A5968" i="6"/>
  <c r="A5969" i="6"/>
  <c r="A5970" i="6"/>
  <c r="A5971" i="6"/>
  <c r="A5972" i="6"/>
  <c r="A5973" i="6"/>
  <c r="A5974" i="6"/>
  <c r="A5975" i="6"/>
  <c r="A5976" i="6"/>
  <c r="A5977" i="6"/>
  <c r="A5978" i="6"/>
  <c r="A5979" i="6"/>
  <c r="A5980" i="6"/>
  <c r="A5981" i="6"/>
  <c r="A5982" i="6"/>
  <c r="A5983" i="6"/>
  <c r="A5984" i="6"/>
  <c r="A5985" i="6"/>
  <c r="A5986" i="6"/>
  <c r="A5987" i="6"/>
  <c r="A5988" i="6"/>
  <c r="A5989" i="6"/>
  <c r="A5990" i="6"/>
  <c r="A5991" i="6"/>
  <c r="A5992" i="6"/>
  <c r="A5993" i="6"/>
  <c r="A5994" i="6"/>
  <c r="A5995" i="6"/>
  <c r="A5996" i="6"/>
  <c r="A5997" i="6"/>
  <c r="A5998" i="6"/>
  <c r="A5999" i="6"/>
  <c r="A6000" i="6"/>
  <c r="A6001" i="6"/>
  <c r="A6002" i="6"/>
  <c r="A6003" i="6"/>
  <c r="A6004" i="6"/>
  <c r="A6005" i="6"/>
  <c r="A6006" i="6"/>
  <c r="A6007" i="6"/>
  <c r="A6008" i="6"/>
  <c r="A6009" i="6"/>
  <c r="A6010" i="6"/>
  <c r="A6011" i="6"/>
  <c r="A6012" i="6"/>
  <c r="A6013" i="6"/>
  <c r="A6014" i="6"/>
  <c r="A6015" i="6"/>
  <c r="A6016" i="6"/>
  <c r="A6017" i="6"/>
  <c r="A6018" i="6"/>
  <c r="A6019" i="6"/>
  <c r="A6020" i="6"/>
  <c r="A6021" i="6"/>
  <c r="A6022" i="6"/>
  <c r="A6023" i="6"/>
  <c r="A6024" i="6"/>
  <c r="A6025" i="6"/>
  <c r="A6026" i="6"/>
  <c r="A6027" i="6"/>
  <c r="A6028" i="6"/>
  <c r="A6029" i="6"/>
  <c r="A6030" i="6"/>
  <c r="A6031" i="6"/>
  <c r="A6032" i="6"/>
  <c r="A6033" i="6"/>
  <c r="A6034" i="6"/>
  <c r="A6035" i="6"/>
  <c r="A6036" i="6"/>
  <c r="A6037" i="6"/>
  <c r="A6038" i="6"/>
  <c r="A6039" i="6"/>
  <c r="A6040" i="6"/>
  <c r="A6041" i="6"/>
  <c r="A6042" i="6"/>
  <c r="A6043" i="6"/>
  <c r="A6044" i="6"/>
  <c r="A6045" i="6"/>
  <c r="A6046" i="6"/>
  <c r="A6047" i="6"/>
  <c r="A6048" i="6"/>
  <c r="A6049" i="6"/>
  <c r="A6050" i="6"/>
  <c r="A6051" i="6"/>
  <c r="A6052" i="6"/>
  <c r="A6053" i="6"/>
  <c r="A6054" i="6"/>
  <c r="A6055" i="6"/>
  <c r="A6056" i="6"/>
  <c r="A6057" i="6"/>
  <c r="A6058" i="6"/>
  <c r="A6059" i="6"/>
  <c r="A6060" i="6"/>
  <c r="A6061" i="6"/>
  <c r="A6062" i="6"/>
  <c r="A6063" i="6"/>
  <c r="A6064" i="6"/>
  <c r="A6065" i="6"/>
  <c r="A6066" i="6"/>
  <c r="A6067" i="6"/>
  <c r="A6068" i="6"/>
  <c r="A6069" i="6"/>
  <c r="A6070" i="6"/>
  <c r="A6071" i="6"/>
  <c r="A6072" i="6"/>
  <c r="A6073" i="6"/>
  <c r="A6074" i="6"/>
  <c r="A6075" i="6"/>
  <c r="A6076" i="6"/>
  <c r="A6077" i="6"/>
  <c r="A6078" i="6"/>
  <c r="A6079" i="6"/>
  <c r="A6080" i="6"/>
  <c r="A6081" i="6"/>
  <c r="A6082" i="6"/>
  <c r="A6083" i="6"/>
  <c r="A6084" i="6"/>
  <c r="A6085" i="6"/>
  <c r="A6086" i="6"/>
  <c r="A6087" i="6"/>
  <c r="A6088" i="6"/>
  <c r="A6089" i="6"/>
  <c r="A6090" i="6"/>
  <c r="A6091" i="6"/>
  <c r="A6092" i="6"/>
  <c r="A6093" i="6"/>
  <c r="A6094" i="6"/>
  <c r="A6095" i="6"/>
  <c r="A6096" i="6"/>
  <c r="A6097" i="6"/>
  <c r="A6098" i="6"/>
  <c r="A6099" i="6"/>
  <c r="A6100" i="6"/>
  <c r="A6101" i="6"/>
  <c r="A6102" i="6"/>
  <c r="A6103" i="6"/>
  <c r="A6104" i="6"/>
  <c r="A6105" i="6"/>
  <c r="A6106" i="6"/>
  <c r="A6107" i="6"/>
  <c r="A6108" i="6"/>
  <c r="A6109" i="6"/>
  <c r="A6110" i="6"/>
  <c r="A6111" i="6"/>
  <c r="A6112" i="6"/>
  <c r="A6113" i="6"/>
  <c r="A6114" i="6"/>
  <c r="A6115" i="6"/>
  <c r="A6116" i="6"/>
  <c r="A6117" i="6"/>
  <c r="A6118" i="6"/>
  <c r="A6119" i="6"/>
  <c r="A6120" i="6"/>
  <c r="A6121" i="6"/>
  <c r="A6122" i="6"/>
  <c r="A6123" i="6"/>
  <c r="A6124" i="6"/>
  <c r="A6125" i="6"/>
  <c r="A6126" i="6"/>
  <c r="A6127" i="6"/>
  <c r="A6128" i="6"/>
  <c r="A6129" i="6"/>
  <c r="A6130" i="6"/>
  <c r="A6131" i="6"/>
  <c r="A6132" i="6"/>
  <c r="A6133" i="6"/>
  <c r="A6134" i="6"/>
  <c r="A6135" i="6"/>
  <c r="A6136" i="6"/>
  <c r="A6137" i="6"/>
  <c r="A6138" i="6"/>
  <c r="A6139" i="6"/>
  <c r="A6140" i="6"/>
  <c r="A6141" i="6"/>
  <c r="A6142" i="6"/>
  <c r="A6143" i="6"/>
  <c r="A6144" i="6"/>
  <c r="A6145" i="6"/>
  <c r="A6146" i="6"/>
  <c r="A6147" i="6"/>
  <c r="A6148" i="6"/>
  <c r="A6149" i="6"/>
  <c r="A6150" i="6"/>
  <c r="A6151" i="6"/>
  <c r="A6152" i="6"/>
  <c r="A6153" i="6"/>
  <c r="A6154" i="6"/>
  <c r="A6155" i="6"/>
  <c r="A6156" i="6"/>
  <c r="A6157" i="6"/>
  <c r="A6158" i="6"/>
  <c r="A6159" i="6"/>
  <c r="A6160" i="6"/>
  <c r="A6161" i="6"/>
  <c r="A6162" i="6"/>
  <c r="A6163" i="6"/>
  <c r="A6164" i="6"/>
  <c r="A6165" i="6"/>
  <c r="A6166" i="6"/>
  <c r="A6167" i="6"/>
  <c r="A6168" i="6"/>
  <c r="A6169" i="6"/>
  <c r="A6170" i="6"/>
  <c r="A6171" i="6"/>
  <c r="A6172" i="6"/>
  <c r="A6173" i="6"/>
  <c r="A6174" i="6"/>
  <c r="A6175" i="6"/>
  <c r="A6176" i="6"/>
  <c r="A6177" i="6"/>
  <c r="A6178" i="6"/>
  <c r="A6179" i="6"/>
  <c r="A6180" i="6"/>
  <c r="A6181" i="6"/>
  <c r="A6182" i="6"/>
  <c r="A6183" i="6"/>
  <c r="A6184" i="6"/>
  <c r="A6185" i="6"/>
  <c r="A6186" i="6"/>
  <c r="A6187" i="6"/>
  <c r="A6188" i="6"/>
  <c r="A6189" i="6"/>
  <c r="A6190" i="6"/>
  <c r="A6191" i="6"/>
  <c r="A6192" i="6"/>
  <c r="A6193" i="6"/>
  <c r="A6194" i="6"/>
  <c r="A6195" i="6"/>
  <c r="A6196" i="6"/>
  <c r="A6197" i="6"/>
  <c r="A6198" i="6"/>
  <c r="A6199" i="6"/>
  <c r="A6200" i="6"/>
  <c r="A6201" i="6"/>
  <c r="A6202" i="6"/>
  <c r="A6203" i="6"/>
  <c r="A6204" i="6"/>
  <c r="A6205" i="6"/>
  <c r="A6206" i="6"/>
  <c r="A6207" i="6"/>
  <c r="A6208" i="6"/>
  <c r="A6209" i="6"/>
  <c r="A6210" i="6"/>
  <c r="A6211" i="6"/>
  <c r="A6212" i="6"/>
  <c r="A6213" i="6"/>
  <c r="A6214" i="6"/>
  <c r="A6215" i="6"/>
  <c r="A6216" i="6"/>
  <c r="A6217" i="6"/>
  <c r="A6218" i="6"/>
  <c r="A6219" i="6"/>
  <c r="A6220" i="6"/>
  <c r="A6221" i="6"/>
  <c r="A6222" i="6"/>
  <c r="A6223" i="6"/>
  <c r="A6224" i="6"/>
  <c r="A6225" i="6"/>
  <c r="A6226" i="6"/>
  <c r="A6227" i="6"/>
  <c r="A6228" i="6"/>
  <c r="A6229" i="6"/>
  <c r="A6230" i="6"/>
  <c r="A6231" i="6"/>
  <c r="A6232" i="6"/>
  <c r="A6233" i="6"/>
  <c r="A6234" i="6"/>
  <c r="A6235" i="6"/>
  <c r="A6236" i="6"/>
  <c r="A6237" i="6"/>
  <c r="A6238" i="6"/>
  <c r="A6239" i="6"/>
  <c r="A6240" i="6"/>
  <c r="A6241" i="6"/>
  <c r="A6242" i="6"/>
  <c r="A6243" i="6"/>
  <c r="A6244" i="6"/>
  <c r="A6245" i="6"/>
  <c r="A6246" i="6"/>
  <c r="A6247" i="6"/>
  <c r="A6248" i="6"/>
  <c r="A6249" i="6"/>
  <c r="A6250" i="6"/>
  <c r="A6251" i="6"/>
  <c r="A6252" i="6"/>
  <c r="A6253" i="6"/>
  <c r="A6254" i="6"/>
  <c r="A6255" i="6"/>
  <c r="A6256" i="6"/>
  <c r="A6257" i="6"/>
  <c r="A6258" i="6"/>
  <c r="A6259" i="6"/>
  <c r="A6260" i="6"/>
  <c r="A6261" i="6"/>
  <c r="A6262" i="6"/>
  <c r="A6263" i="6"/>
  <c r="A6264" i="6"/>
  <c r="A6265" i="6"/>
  <c r="A6266" i="6"/>
  <c r="A6267" i="6"/>
  <c r="A6268" i="6"/>
  <c r="A6269" i="6"/>
  <c r="A6270" i="6"/>
  <c r="A6271" i="6"/>
  <c r="A6272" i="6"/>
  <c r="A6273" i="6"/>
  <c r="A6274" i="6"/>
  <c r="A6275" i="6"/>
  <c r="A6276" i="6"/>
  <c r="A6277" i="6"/>
  <c r="A6278" i="6"/>
  <c r="A6279" i="6"/>
  <c r="A6280" i="6"/>
  <c r="A6281" i="6"/>
  <c r="A6282" i="6"/>
  <c r="A6283" i="6"/>
  <c r="A6284" i="6"/>
  <c r="A6285" i="6"/>
  <c r="A6286" i="6"/>
  <c r="A6287" i="6"/>
  <c r="A6288" i="6"/>
  <c r="A6289" i="6"/>
  <c r="A6290" i="6"/>
  <c r="A6291" i="6"/>
  <c r="A6292" i="6"/>
  <c r="A6293" i="6"/>
  <c r="A6294" i="6"/>
  <c r="A6295" i="6"/>
  <c r="A6296" i="6"/>
  <c r="A6297" i="6"/>
  <c r="A6298" i="6"/>
  <c r="A6299" i="6"/>
  <c r="A6300" i="6"/>
  <c r="A6301" i="6"/>
  <c r="A6302" i="6"/>
  <c r="A6303" i="6"/>
  <c r="A6304" i="6"/>
  <c r="A6305" i="6"/>
  <c r="A6306" i="6"/>
  <c r="A6307" i="6"/>
  <c r="A6308" i="6"/>
  <c r="A6309" i="6"/>
  <c r="A6310" i="6"/>
  <c r="A6311" i="6"/>
  <c r="A6312" i="6"/>
  <c r="A6313" i="6"/>
  <c r="A6314" i="6"/>
  <c r="A6315" i="6"/>
  <c r="A6316" i="6"/>
  <c r="A6317" i="6"/>
  <c r="A6318" i="6"/>
  <c r="A6319" i="6"/>
  <c r="A6320" i="6"/>
  <c r="A6321" i="6"/>
  <c r="A6322" i="6"/>
  <c r="A6323" i="6"/>
  <c r="A6324" i="6"/>
  <c r="A6325" i="6"/>
  <c r="A6326" i="6"/>
  <c r="A6327" i="6"/>
  <c r="A6328" i="6"/>
  <c r="A6329" i="6"/>
  <c r="A6330" i="6"/>
  <c r="A6331" i="6"/>
  <c r="A6332" i="6"/>
  <c r="A6333" i="6"/>
  <c r="A6334" i="6"/>
  <c r="A6335" i="6"/>
  <c r="A6336" i="6"/>
  <c r="A6337" i="6"/>
  <c r="A6338" i="6"/>
  <c r="A6339" i="6"/>
  <c r="A6340" i="6"/>
  <c r="A6341" i="6"/>
  <c r="A6342" i="6"/>
  <c r="A6343" i="6"/>
  <c r="A6344" i="6"/>
  <c r="A6345" i="6"/>
  <c r="A6346" i="6"/>
  <c r="A6347" i="6"/>
  <c r="A6348" i="6"/>
  <c r="A6349" i="6"/>
  <c r="A6350" i="6"/>
  <c r="A6351" i="6"/>
  <c r="A6352" i="6"/>
  <c r="A6353" i="6"/>
  <c r="A6354" i="6"/>
  <c r="A6355" i="6"/>
  <c r="A6356" i="6"/>
  <c r="A6357" i="6"/>
  <c r="A6358" i="6"/>
  <c r="A6359" i="6"/>
  <c r="A6360" i="6"/>
  <c r="A6361" i="6"/>
  <c r="A6362" i="6"/>
  <c r="A6363" i="6"/>
  <c r="A6364" i="6"/>
  <c r="A6365" i="6"/>
  <c r="A6366" i="6"/>
  <c r="A6367" i="6"/>
  <c r="A6368" i="6"/>
  <c r="A6369" i="6"/>
  <c r="A6370" i="6"/>
  <c r="A6371" i="6"/>
  <c r="A6372" i="6"/>
  <c r="A6373" i="6"/>
  <c r="A6374" i="6"/>
  <c r="A6375" i="6"/>
  <c r="A6376" i="6"/>
  <c r="A6377" i="6"/>
  <c r="A6378" i="6"/>
  <c r="A6379" i="6"/>
  <c r="A6380" i="6"/>
  <c r="A6381" i="6"/>
  <c r="A6382" i="6"/>
  <c r="A6383" i="6"/>
  <c r="A6384" i="6"/>
  <c r="A6385" i="6"/>
  <c r="A6386" i="6"/>
  <c r="A6387" i="6"/>
  <c r="A6388" i="6"/>
  <c r="A6389" i="6"/>
  <c r="A6390" i="6"/>
  <c r="A6391" i="6"/>
  <c r="A6392" i="6"/>
  <c r="A6393" i="6"/>
  <c r="A6394" i="6"/>
  <c r="A6395" i="6"/>
  <c r="A6396" i="6"/>
  <c r="A6397" i="6"/>
  <c r="A6398" i="6"/>
  <c r="A6399" i="6"/>
  <c r="A6400" i="6"/>
  <c r="A6401" i="6"/>
  <c r="A6402" i="6"/>
  <c r="A6403" i="6"/>
  <c r="A6404" i="6"/>
  <c r="A6405" i="6"/>
  <c r="A6406" i="6"/>
  <c r="A6407" i="6"/>
  <c r="A6408" i="6"/>
  <c r="A6409" i="6"/>
  <c r="A6410" i="6"/>
  <c r="A6411" i="6"/>
  <c r="A6412" i="6"/>
  <c r="A6413" i="6"/>
  <c r="A6414" i="6"/>
  <c r="A6415" i="6"/>
  <c r="A6416" i="6"/>
  <c r="A6417" i="6"/>
  <c r="A6418" i="6"/>
  <c r="A6419" i="6"/>
  <c r="A6420" i="6"/>
  <c r="A6421" i="6"/>
  <c r="A6422" i="6"/>
  <c r="A6423" i="6"/>
  <c r="A6424" i="6"/>
  <c r="A6425" i="6"/>
  <c r="A6426" i="6"/>
  <c r="A6427" i="6"/>
  <c r="A6428" i="6"/>
  <c r="A6429" i="6"/>
  <c r="A6430" i="6"/>
  <c r="A6431" i="6"/>
  <c r="A6432" i="6"/>
  <c r="A6433" i="6"/>
  <c r="A6434" i="6"/>
  <c r="A6435" i="6"/>
  <c r="A6436" i="6"/>
  <c r="A6437" i="6"/>
  <c r="A6438" i="6"/>
  <c r="A6439" i="6"/>
  <c r="A6440" i="6"/>
  <c r="A6441" i="6"/>
  <c r="A6442" i="6"/>
  <c r="A6443" i="6"/>
  <c r="A6444" i="6"/>
  <c r="A6445" i="6"/>
  <c r="A6446" i="6"/>
  <c r="A6447" i="6"/>
  <c r="A6448" i="6"/>
  <c r="A6449" i="6"/>
  <c r="A6450" i="6"/>
  <c r="A6451" i="6"/>
  <c r="A6452" i="6"/>
  <c r="A6453" i="6"/>
  <c r="A6454" i="6"/>
  <c r="A6455" i="6"/>
  <c r="A6456" i="6"/>
  <c r="A6457" i="6"/>
  <c r="A6458" i="6"/>
  <c r="A6459" i="6"/>
  <c r="A6460" i="6"/>
  <c r="A6461" i="6"/>
  <c r="A6462" i="6"/>
  <c r="A6463" i="6"/>
  <c r="A6464" i="6"/>
  <c r="A6465" i="6"/>
  <c r="A6466" i="6"/>
  <c r="A6467" i="6"/>
  <c r="A6468" i="6"/>
  <c r="A6469" i="6"/>
  <c r="A6470" i="6"/>
  <c r="A6471" i="6"/>
  <c r="A6472" i="6"/>
  <c r="A6473" i="6"/>
  <c r="A6474" i="6"/>
  <c r="A6475" i="6"/>
  <c r="A6476" i="6"/>
  <c r="A6477" i="6"/>
  <c r="A6478" i="6"/>
  <c r="A6479" i="6"/>
  <c r="A6480" i="6"/>
  <c r="A6481" i="6"/>
  <c r="A6482" i="6"/>
  <c r="A6483" i="6"/>
  <c r="A6484" i="6"/>
  <c r="A6485" i="6"/>
  <c r="A6486" i="6"/>
  <c r="A6487" i="6"/>
  <c r="A6488" i="6"/>
  <c r="A6489" i="6"/>
  <c r="A6490" i="6"/>
  <c r="A6491" i="6"/>
  <c r="A6492" i="6"/>
  <c r="A6493" i="6"/>
  <c r="A6494" i="6"/>
  <c r="A6495" i="6"/>
  <c r="A6496" i="6"/>
  <c r="A6497" i="6"/>
  <c r="A6498" i="6"/>
  <c r="A6499" i="6"/>
  <c r="A6500" i="6"/>
  <c r="A6501" i="6"/>
  <c r="A6502" i="6"/>
  <c r="A6503" i="6"/>
  <c r="A6504" i="6"/>
  <c r="A6505" i="6"/>
  <c r="A6506" i="6"/>
  <c r="A6507" i="6"/>
  <c r="A6508" i="6"/>
  <c r="A6509" i="6"/>
  <c r="A6510" i="6"/>
  <c r="A6511" i="6"/>
  <c r="A6512" i="6"/>
  <c r="A6513" i="6"/>
  <c r="A6514" i="6"/>
  <c r="A6515" i="6"/>
  <c r="A6516" i="6"/>
  <c r="A6517" i="6"/>
  <c r="A6518" i="6"/>
  <c r="A6519" i="6"/>
  <c r="A6520" i="6"/>
  <c r="A6521" i="6"/>
  <c r="A6522" i="6"/>
  <c r="A6523" i="6"/>
  <c r="A6524" i="6"/>
  <c r="A6525" i="6"/>
  <c r="A6526" i="6"/>
  <c r="A6527" i="6"/>
  <c r="A6528" i="6"/>
  <c r="A6529" i="6"/>
  <c r="A6530" i="6"/>
  <c r="A6531" i="6"/>
  <c r="A6532" i="6"/>
  <c r="A6533" i="6"/>
  <c r="A6534" i="6"/>
  <c r="A6535" i="6"/>
  <c r="A6536" i="6"/>
  <c r="A6537" i="6"/>
  <c r="A6538" i="6"/>
  <c r="A6539" i="6"/>
  <c r="A6540" i="6"/>
  <c r="A6541" i="6"/>
  <c r="A6542" i="6"/>
  <c r="A6543" i="6"/>
  <c r="A6544" i="6"/>
  <c r="A6545" i="6"/>
  <c r="A6546" i="6"/>
  <c r="A6547" i="6"/>
  <c r="A6548" i="6"/>
  <c r="A6549" i="6"/>
  <c r="A6550" i="6"/>
  <c r="A6551" i="6"/>
  <c r="A6552" i="6"/>
  <c r="A6553" i="6"/>
  <c r="A6554" i="6"/>
  <c r="A6555" i="6"/>
  <c r="A6556" i="6"/>
  <c r="A6557" i="6"/>
  <c r="A6558" i="6"/>
  <c r="A6559" i="6"/>
  <c r="A6560" i="6"/>
  <c r="A6561" i="6"/>
  <c r="A6562" i="6"/>
  <c r="A6563" i="6"/>
  <c r="A6564" i="6"/>
  <c r="A6565" i="6"/>
  <c r="A6566" i="6"/>
  <c r="A6567" i="6"/>
  <c r="A6568" i="6"/>
  <c r="A6569" i="6"/>
  <c r="A6570" i="6"/>
  <c r="A6571" i="6"/>
  <c r="A6572" i="6"/>
  <c r="A6573" i="6"/>
  <c r="A6574" i="6"/>
  <c r="A6575" i="6"/>
  <c r="A6576" i="6"/>
  <c r="A6577" i="6"/>
  <c r="A6578" i="6"/>
  <c r="A6579" i="6"/>
  <c r="A6580" i="6"/>
  <c r="A6581" i="6"/>
  <c r="A6582" i="6"/>
  <c r="A6583" i="6"/>
  <c r="A6584" i="6"/>
  <c r="A6585" i="6"/>
  <c r="A6586" i="6"/>
  <c r="A6587" i="6"/>
  <c r="A6588" i="6"/>
  <c r="A6589" i="6"/>
  <c r="A6590" i="6"/>
  <c r="A6591" i="6"/>
  <c r="A6592" i="6"/>
  <c r="A6593" i="6"/>
  <c r="A6594" i="6"/>
  <c r="A6595" i="6"/>
  <c r="A6596" i="6"/>
  <c r="A6597" i="6"/>
  <c r="A6598" i="6"/>
  <c r="A6599" i="6"/>
  <c r="A6600" i="6"/>
  <c r="A6601" i="6"/>
  <c r="A6602" i="6"/>
  <c r="A6603" i="6"/>
  <c r="A6604" i="6"/>
  <c r="A6605" i="6"/>
  <c r="A6606" i="6"/>
  <c r="A6607" i="6"/>
  <c r="A6608" i="6"/>
  <c r="A6609" i="6"/>
  <c r="A6610" i="6"/>
  <c r="A6611" i="6"/>
  <c r="A6612" i="6"/>
  <c r="A6613" i="6"/>
  <c r="A6614" i="6"/>
  <c r="A6615" i="6"/>
  <c r="A6616" i="6"/>
  <c r="A6617" i="6"/>
  <c r="A6618" i="6"/>
  <c r="A6619" i="6"/>
  <c r="A6620" i="6"/>
  <c r="A6621" i="6"/>
  <c r="A6622" i="6"/>
  <c r="A6623" i="6"/>
  <c r="A6624" i="6"/>
  <c r="A6625" i="6"/>
  <c r="A6626" i="6"/>
  <c r="A6627" i="6"/>
  <c r="A6628" i="6"/>
  <c r="A6629" i="6"/>
  <c r="A6630" i="6"/>
  <c r="A6631" i="6"/>
  <c r="A6632" i="6"/>
  <c r="A6633" i="6"/>
  <c r="A6634" i="6"/>
  <c r="A6635" i="6"/>
  <c r="A6636" i="6"/>
  <c r="A6637" i="6"/>
  <c r="A6638" i="6"/>
  <c r="A6639" i="6"/>
  <c r="A6640" i="6"/>
  <c r="A6641" i="6"/>
  <c r="A6642" i="6"/>
  <c r="A6643" i="6"/>
  <c r="A6644" i="6"/>
  <c r="A6645" i="6"/>
  <c r="A6646" i="6"/>
  <c r="A6647" i="6"/>
  <c r="A6648" i="6"/>
  <c r="A6649" i="6"/>
  <c r="A6650" i="6"/>
  <c r="A6651" i="6"/>
  <c r="A6652" i="6"/>
  <c r="A6653" i="6"/>
  <c r="A6654" i="6"/>
  <c r="A6655" i="6"/>
  <c r="A6656" i="6"/>
  <c r="A6657" i="6"/>
  <c r="A6658" i="6"/>
  <c r="A6659" i="6"/>
  <c r="A6660" i="6"/>
  <c r="A6661" i="6"/>
  <c r="A6662" i="6"/>
  <c r="A6663" i="6"/>
  <c r="A6664" i="6"/>
  <c r="A6665" i="6"/>
  <c r="A6666" i="6"/>
  <c r="A6667" i="6"/>
  <c r="A6668" i="6"/>
  <c r="A6669" i="6"/>
  <c r="A6670" i="6"/>
  <c r="A6671" i="6"/>
  <c r="A6672" i="6"/>
  <c r="A6673" i="6"/>
  <c r="A6674" i="6"/>
  <c r="A6675" i="6"/>
  <c r="A6676" i="6"/>
  <c r="A6677" i="6"/>
  <c r="A6678" i="6"/>
  <c r="A6679" i="6"/>
  <c r="A6680" i="6"/>
  <c r="A6681" i="6"/>
  <c r="A6682" i="6"/>
  <c r="A6683" i="6"/>
  <c r="A6684" i="6"/>
  <c r="A6685" i="6"/>
  <c r="A6686" i="6"/>
  <c r="A6687" i="6"/>
  <c r="A6688" i="6"/>
  <c r="A6689" i="6"/>
  <c r="A6690" i="6"/>
  <c r="A6691" i="6"/>
  <c r="A6692" i="6"/>
  <c r="A6693" i="6"/>
  <c r="A6694" i="6"/>
  <c r="A6695" i="6"/>
  <c r="A6696" i="6"/>
  <c r="A6697" i="6"/>
  <c r="A6698" i="6"/>
  <c r="A6699" i="6"/>
  <c r="A6700" i="6"/>
  <c r="A6701" i="6"/>
  <c r="A6702" i="6"/>
  <c r="A6703" i="6"/>
  <c r="A6704" i="6"/>
  <c r="A6705" i="6"/>
  <c r="A6706" i="6"/>
  <c r="A6707" i="6"/>
  <c r="A6708" i="6"/>
  <c r="A6709" i="6"/>
  <c r="A6710" i="6"/>
  <c r="A6711" i="6"/>
  <c r="A6712" i="6"/>
  <c r="A6713" i="6"/>
  <c r="A6714" i="6"/>
  <c r="A6715" i="6"/>
  <c r="A6716" i="6"/>
  <c r="A6717" i="6"/>
  <c r="A6718" i="6"/>
  <c r="A6719" i="6"/>
  <c r="A6720" i="6"/>
  <c r="A6721" i="6"/>
  <c r="A6722" i="6"/>
  <c r="A6723" i="6"/>
  <c r="A6724" i="6"/>
  <c r="A6725" i="6"/>
  <c r="A6726" i="6"/>
  <c r="A6727" i="6"/>
  <c r="A6728" i="6"/>
  <c r="A6729" i="6"/>
  <c r="A6730" i="6"/>
  <c r="A6731" i="6"/>
  <c r="A6732" i="6"/>
  <c r="A6733" i="6"/>
  <c r="A6734" i="6"/>
  <c r="A6735" i="6"/>
  <c r="A6736" i="6"/>
  <c r="A6737" i="6"/>
  <c r="A6738" i="6"/>
  <c r="A6739" i="6"/>
  <c r="A6740" i="6"/>
  <c r="A6741" i="6"/>
  <c r="A6742" i="6"/>
  <c r="A6743" i="6"/>
  <c r="A6744" i="6"/>
  <c r="A6745" i="6"/>
  <c r="A6746" i="6"/>
  <c r="A6747" i="6"/>
  <c r="A6748" i="6"/>
  <c r="A6749" i="6"/>
  <c r="A6750" i="6"/>
  <c r="A6751" i="6"/>
  <c r="A6752" i="6"/>
  <c r="A6753" i="6"/>
  <c r="A6754" i="6"/>
  <c r="A6755" i="6"/>
  <c r="A6756" i="6"/>
  <c r="A6757" i="6"/>
  <c r="A6758" i="6"/>
  <c r="A6759" i="6"/>
  <c r="A6760" i="6"/>
  <c r="A6761" i="6"/>
  <c r="A6762" i="6"/>
  <c r="A6763" i="6"/>
  <c r="A6764" i="6"/>
  <c r="A6765" i="6"/>
  <c r="A6766" i="6"/>
  <c r="A6767" i="6"/>
  <c r="A6768" i="6"/>
  <c r="A6769" i="6"/>
  <c r="A6770" i="6"/>
  <c r="A6771" i="6"/>
  <c r="A6772" i="6"/>
  <c r="A6773" i="6"/>
  <c r="A6774" i="6"/>
  <c r="A6775" i="6"/>
  <c r="A6776" i="6"/>
  <c r="A6777" i="6"/>
  <c r="A6778" i="6"/>
  <c r="A6779" i="6"/>
  <c r="A6780" i="6"/>
  <c r="A6781" i="6"/>
  <c r="A6782" i="6"/>
  <c r="A6783" i="6"/>
  <c r="A6784" i="6"/>
  <c r="A6785" i="6"/>
  <c r="A6786" i="6"/>
  <c r="A6787" i="6"/>
  <c r="A6788" i="6"/>
  <c r="A6789" i="6"/>
  <c r="A6790" i="6"/>
  <c r="A6791" i="6"/>
  <c r="A6792" i="6"/>
  <c r="A6793" i="6"/>
  <c r="A6794" i="6"/>
  <c r="A6795" i="6"/>
  <c r="A6796" i="6"/>
  <c r="A6797" i="6"/>
  <c r="A6798" i="6"/>
  <c r="A6799" i="6"/>
  <c r="A6800" i="6"/>
  <c r="A6801" i="6"/>
  <c r="A6802" i="6"/>
  <c r="A6803" i="6"/>
  <c r="A6804" i="6"/>
  <c r="A6805" i="6"/>
  <c r="A6806" i="6"/>
  <c r="A6807" i="6"/>
  <c r="A6808" i="6"/>
  <c r="A6809" i="6"/>
  <c r="A6810" i="6"/>
  <c r="A6811" i="6"/>
  <c r="A6812" i="6"/>
  <c r="A6813" i="6"/>
  <c r="A6814" i="6"/>
  <c r="A6815" i="6"/>
  <c r="A6816" i="6"/>
  <c r="A6817" i="6"/>
  <c r="A6818" i="6"/>
  <c r="A6819" i="6"/>
  <c r="A6820" i="6"/>
  <c r="A6821" i="6"/>
  <c r="A6822" i="6"/>
  <c r="A6823" i="6"/>
  <c r="A6824" i="6"/>
  <c r="A6825" i="6"/>
  <c r="A6826" i="6"/>
  <c r="A6827" i="6"/>
  <c r="A6828" i="6"/>
  <c r="A6829" i="6"/>
  <c r="A6830" i="6"/>
  <c r="A6831" i="6"/>
  <c r="A6832" i="6"/>
  <c r="A6833" i="6"/>
  <c r="A6834" i="6"/>
  <c r="A6835" i="6"/>
  <c r="A6836" i="6"/>
  <c r="A6837" i="6"/>
  <c r="A6838" i="6"/>
  <c r="A6839" i="6"/>
  <c r="A6840" i="6"/>
  <c r="A6841" i="6"/>
  <c r="A6842" i="6"/>
  <c r="A6843" i="6"/>
  <c r="A6844" i="6"/>
  <c r="A6845" i="6"/>
  <c r="A6846" i="6"/>
  <c r="A6847" i="6"/>
  <c r="A6848" i="6"/>
  <c r="A6849" i="6"/>
  <c r="A6850" i="6"/>
  <c r="A6851" i="6"/>
  <c r="A6852" i="6"/>
  <c r="A6853" i="6"/>
  <c r="A6854" i="6"/>
  <c r="A6855" i="6"/>
  <c r="A6856" i="6"/>
  <c r="A6857" i="6"/>
  <c r="A6858" i="6"/>
  <c r="A6859" i="6"/>
  <c r="A6860" i="6"/>
  <c r="A6861" i="6"/>
  <c r="A6862" i="6"/>
  <c r="A6863" i="6"/>
  <c r="A6864" i="6"/>
  <c r="A6865" i="6"/>
  <c r="A6866" i="6"/>
  <c r="A6867" i="6"/>
  <c r="A6868" i="6"/>
  <c r="A6869" i="6"/>
  <c r="A6870" i="6"/>
  <c r="A6871" i="6"/>
  <c r="A6872" i="6"/>
  <c r="A6873" i="6"/>
  <c r="A6874" i="6"/>
  <c r="A6875" i="6"/>
  <c r="A6876" i="6"/>
  <c r="A6877" i="6"/>
  <c r="A6878" i="6"/>
  <c r="A6879" i="6"/>
  <c r="A6880" i="6"/>
  <c r="A6881" i="6"/>
  <c r="A6882" i="6"/>
  <c r="A6883" i="6"/>
  <c r="A6884" i="6"/>
  <c r="A6885" i="6"/>
  <c r="A6886" i="6"/>
  <c r="A6887" i="6"/>
  <c r="A6888" i="6"/>
  <c r="A6889" i="6"/>
  <c r="A6890" i="6"/>
  <c r="A6891" i="6"/>
  <c r="A6892" i="6"/>
  <c r="A6893" i="6"/>
  <c r="A6894" i="6"/>
  <c r="A6895" i="6"/>
  <c r="A6896" i="6"/>
  <c r="A6897" i="6"/>
  <c r="A6898" i="6"/>
  <c r="A6899" i="6"/>
  <c r="A6900" i="6"/>
  <c r="A6901" i="6"/>
  <c r="A6902" i="6"/>
  <c r="A6903" i="6"/>
  <c r="A6904" i="6"/>
  <c r="A6905" i="6"/>
  <c r="A6906" i="6"/>
  <c r="A6907" i="6"/>
  <c r="A6908" i="6"/>
  <c r="A6909" i="6"/>
  <c r="A6910" i="6"/>
  <c r="A6911" i="6"/>
  <c r="A6912" i="6"/>
  <c r="A6913" i="6"/>
  <c r="A6914" i="6"/>
  <c r="A6915" i="6"/>
  <c r="A6916" i="6"/>
  <c r="A6917" i="6"/>
  <c r="A6918" i="6"/>
  <c r="A6919" i="6"/>
  <c r="A6920" i="6"/>
  <c r="A6921" i="6"/>
  <c r="A6922" i="6"/>
  <c r="A6923" i="6"/>
  <c r="A6924" i="6"/>
  <c r="A6925" i="6"/>
  <c r="A6926" i="6"/>
  <c r="A6927" i="6"/>
  <c r="A6928" i="6"/>
  <c r="A6929" i="6"/>
  <c r="A6930" i="6"/>
  <c r="A6931" i="6"/>
  <c r="A6932" i="6"/>
  <c r="A6933" i="6"/>
  <c r="A6934" i="6"/>
  <c r="A6935" i="6"/>
  <c r="A6936" i="6"/>
  <c r="A6937" i="6"/>
  <c r="A6938" i="6"/>
  <c r="A6939" i="6"/>
  <c r="A6940" i="6"/>
  <c r="A6941" i="6"/>
  <c r="A6942" i="6"/>
  <c r="A6943" i="6"/>
  <c r="A6944" i="6"/>
  <c r="A6945" i="6"/>
  <c r="A6946" i="6"/>
  <c r="A6947" i="6"/>
  <c r="A6948" i="6"/>
  <c r="A6949" i="6"/>
  <c r="A6950" i="6"/>
  <c r="A6951" i="6"/>
  <c r="A6952" i="6"/>
  <c r="A6953" i="6"/>
  <c r="A6954" i="6"/>
  <c r="A6955" i="6"/>
  <c r="A6956" i="6"/>
  <c r="A6957" i="6"/>
  <c r="A6958" i="6"/>
  <c r="A6959" i="6"/>
  <c r="A6960" i="6"/>
  <c r="A6961" i="6"/>
  <c r="A6962" i="6"/>
  <c r="A6963" i="6"/>
  <c r="A6964" i="6"/>
  <c r="A6965" i="6"/>
  <c r="A6966" i="6"/>
  <c r="A6967" i="6"/>
  <c r="A6968" i="6"/>
  <c r="A6969" i="6"/>
  <c r="A6970" i="6"/>
  <c r="A6971" i="6"/>
  <c r="A6972" i="6"/>
  <c r="A6973" i="6"/>
  <c r="A6974" i="6"/>
  <c r="A6975" i="6"/>
  <c r="A6976" i="6"/>
  <c r="A6977" i="6"/>
  <c r="A6978" i="6"/>
  <c r="A6979" i="6"/>
  <c r="A6980" i="6"/>
  <c r="A6981" i="6"/>
  <c r="A6982" i="6"/>
  <c r="A6983" i="6"/>
  <c r="A6984" i="6"/>
  <c r="A6985" i="6"/>
  <c r="A6986" i="6"/>
  <c r="A6987" i="6"/>
  <c r="A6988" i="6"/>
  <c r="A6989" i="6"/>
  <c r="A6990" i="6"/>
  <c r="A6991" i="6"/>
  <c r="A6992" i="6"/>
  <c r="A6993" i="6"/>
  <c r="A6994" i="6"/>
  <c r="A6995" i="6"/>
  <c r="A6996" i="6"/>
  <c r="A6997" i="6"/>
  <c r="A6998" i="6"/>
  <c r="A6999" i="6"/>
  <c r="A7000" i="6"/>
  <c r="A7001" i="6"/>
  <c r="A7002" i="6"/>
  <c r="A7003" i="6"/>
  <c r="A7004" i="6"/>
  <c r="A7005" i="6"/>
  <c r="A7006" i="6"/>
  <c r="A7007" i="6"/>
  <c r="A7008" i="6"/>
  <c r="A7009" i="6"/>
  <c r="A7010" i="6"/>
  <c r="A7011" i="6"/>
  <c r="A7012" i="6"/>
  <c r="A7013" i="6"/>
  <c r="A7014" i="6"/>
  <c r="A7015" i="6"/>
  <c r="A7016" i="6"/>
  <c r="A7017" i="6"/>
  <c r="A7018" i="6"/>
  <c r="A7019" i="6"/>
  <c r="A7020" i="6"/>
  <c r="A7021" i="6"/>
  <c r="A7022" i="6"/>
  <c r="A7023" i="6"/>
  <c r="A7024" i="6"/>
  <c r="A7025" i="6"/>
  <c r="A7026" i="6"/>
  <c r="A7027" i="6"/>
  <c r="A7028" i="6"/>
  <c r="A7029" i="6"/>
  <c r="A7030" i="6"/>
  <c r="A7031" i="6"/>
  <c r="A7032" i="6"/>
  <c r="A7033" i="6"/>
  <c r="A7034" i="6"/>
  <c r="A7035" i="6"/>
  <c r="A7036" i="6"/>
  <c r="A7037" i="6"/>
  <c r="A7038" i="6"/>
  <c r="A7039" i="6"/>
  <c r="A7040" i="6"/>
  <c r="A7041" i="6"/>
  <c r="A7042" i="6"/>
  <c r="A7043" i="6"/>
  <c r="A7044" i="6"/>
  <c r="A7045" i="6"/>
  <c r="A7046" i="6"/>
  <c r="A7047" i="6"/>
  <c r="A7048" i="6"/>
  <c r="A7049" i="6"/>
  <c r="A7050" i="6"/>
  <c r="A7051" i="6"/>
  <c r="A7052" i="6"/>
  <c r="A7053" i="6"/>
  <c r="A7054" i="6"/>
  <c r="A7055" i="6"/>
  <c r="A7056" i="6"/>
  <c r="A7057" i="6"/>
  <c r="A7058" i="6"/>
  <c r="A7059" i="6"/>
  <c r="A7060" i="6"/>
  <c r="A7061" i="6"/>
  <c r="A7062" i="6"/>
  <c r="A7063" i="6"/>
  <c r="A7064" i="6"/>
  <c r="A7065" i="6"/>
  <c r="A7066" i="6"/>
  <c r="A7067" i="6"/>
  <c r="A7068" i="6"/>
  <c r="A7069" i="6"/>
  <c r="A7070" i="6"/>
  <c r="A7071" i="6"/>
  <c r="A7072" i="6"/>
  <c r="A7073" i="6"/>
  <c r="A7074" i="6"/>
  <c r="A7075" i="6"/>
  <c r="A7076" i="6"/>
  <c r="A7077" i="6"/>
  <c r="A7078" i="6"/>
  <c r="A7079" i="6"/>
  <c r="A7080" i="6"/>
  <c r="A7081" i="6"/>
  <c r="A7082" i="6"/>
  <c r="A7083" i="6"/>
  <c r="A7084" i="6"/>
  <c r="A7085" i="6"/>
  <c r="A7086" i="6"/>
  <c r="A7087" i="6"/>
  <c r="A7088" i="6"/>
  <c r="A7089" i="6"/>
  <c r="A7090" i="6"/>
  <c r="A7091" i="6"/>
  <c r="A7092" i="6"/>
  <c r="A7093" i="6"/>
  <c r="A7094" i="6"/>
  <c r="A7095" i="6"/>
  <c r="A7096" i="6"/>
  <c r="A7097" i="6"/>
  <c r="A7098" i="6"/>
  <c r="A7099" i="6"/>
  <c r="A7100" i="6"/>
  <c r="A7101" i="6"/>
  <c r="A7102" i="6"/>
  <c r="A7103" i="6"/>
  <c r="A7104" i="6"/>
  <c r="A7105" i="6"/>
  <c r="A7106" i="6"/>
  <c r="A7107" i="6"/>
  <c r="A7108" i="6"/>
  <c r="A7109" i="6"/>
  <c r="A7110" i="6"/>
  <c r="A7111" i="6"/>
  <c r="A7112" i="6"/>
  <c r="A7113" i="6"/>
  <c r="A7114" i="6"/>
  <c r="A7115" i="6"/>
  <c r="A7116" i="6"/>
  <c r="A7117" i="6"/>
  <c r="A7118" i="6"/>
  <c r="A7119" i="6"/>
  <c r="A7120" i="6"/>
  <c r="A7121" i="6"/>
  <c r="A7122" i="6"/>
  <c r="A7123" i="6"/>
  <c r="A7124" i="6"/>
  <c r="A7125" i="6"/>
  <c r="A7126" i="6"/>
  <c r="A7127" i="6"/>
  <c r="A7128" i="6"/>
  <c r="A7129" i="6"/>
  <c r="A7130" i="6"/>
  <c r="A7131" i="6"/>
  <c r="A7132" i="6"/>
  <c r="A7133" i="6"/>
  <c r="A7134" i="6"/>
  <c r="A7135" i="6"/>
  <c r="A7136" i="6"/>
  <c r="A7137" i="6"/>
  <c r="A7138" i="6"/>
  <c r="A7139" i="6"/>
  <c r="A7140" i="6"/>
  <c r="A7141" i="6"/>
  <c r="A7142" i="6"/>
  <c r="A7143" i="6"/>
  <c r="A7144" i="6"/>
  <c r="A7145" i="6"/>
  <c r="A7146" i="6"/>
  <c r="A7147" i="6"/>
  <c r="A7148" i="6"/>
  <c r="A7149" i="6"/>
  <c r="A7150" i="6"/>
  <c r="A7151" i="6"/>
  <c r="A7152" i="6"/>
  <c r="A7153" i="6"/>
  <c r="A7154" i="6"/>
  <c r="A7155" i="6"/>
  <c r="A7156" i="6"/>
  <c r="A7157" i="6"/>
  <c r="A7158" i="6"/>
  <c r="A7159" i="6"/>
  <c r="A7160" i="6"/>
  <c r="A7161" i="6"/>
  <c r="A7162" i="6"/>
  <c r="A7163" i="6"/>
  <c r="A7164" i="6"/>
  <c r="A7165" i="6"/>
  <c r="A7166" i="6"/>
  <c r="A7167" i="6"/>
  <c r="A7168" i="6"/>
  <c r="A7169" i="6"/>
  <c r="A7170" i="6"/>
  <c r="A7171" i="6"/>
  <c r="A7172" i="6"/>
  <c r="A7173" i="6"/>
  <c r="A7174" i="6"/>
  <c r="A7175" i="6"/>
  <c r="A7176" i="6"/>
  <c r="A7177" i="6"/>
  <c r="A7178" i="6"/>
  <c r="A7179" i="6"/>
  <c r="A7180" i="6"/>
  <c r="A7181" i="6"/>
  <c r="A7182" i="6"/>
  <c r="A7183" i="6"/>
  <c r="A7184" i="6"/>
  <c r="A7185" i="6"/>
  <c r="A7186" i="6"/>
  <c r="A7187" i="6"/>
  <c r="A7188" i="6"/>
  <c r="A7189" i="6"/>
  <c r="A7190" i="6"/>
  <c r="A7191" i="6"/>
  <c r="A7192" i="6"/>
  <c r="A7193" i="6"/>
  <c r="A7194" i="6"/>
  <c r="A7195" i="6"/>
  <c r="A7196" i="6"/>
  <c r="A7197" i="6"/>
  <c r="A7198" i="6"/>
  <c r="A7199" i="6"/>
  <c r="A7200" i="6"/>
  <c r="A7201" i="6"/>
  <c r="A7202" i="6"/>
  <c r="A7203" i="6"/>
  <c r="A7204" i="6"/>
  <c r="A7205" i="6"/>
  <c r="A7206" i="6"/>
  <c r="A7207" i="6"/>
  <c r="A7208" i="6"/>
  <c r="A7209" i="6"/>
  <c r="A7210" i="6"/>
  <c r="A7211" i="6"/>
  <c r="A7212" i="6"/>
  <c r="A7213" i="6"/>
  <c r="A7214" i="6"/>
  <c r="A7215" i="6"/>
  <c r="A7216" i="6"/>
  <c r="A7217" i="6"/>
  <c r="A7218" i="6"/>
  <c r="A7219" i="6"/>
  <c r="A7220" i="6"/>
  <c r="A7221" i="6"/>
  <c r="A7222" i="6"/>
  <c r="A7223" i="6"/>
  <c r="A7224" i="6"/>
  <c r="A7225" i="6"/>
  <c r="A7226" i="6"/>
  <c r="A7227" i="6"/>
  <c r="A7228" i="6"/>
  <c r="A7229" i="6"/>
  <c r="A7230" i="6"/>
  <c r="A7231" i="6"/>
  <c r="A7232" i="6"/>
  <c r="A7233" i="6"/>
  <c r="A7234" i="6"/>
  <c r="A7235" i="6"/>
  <c r="A7236" i="6"/>
  <c r="A7237" i="6"/>
  <c r="A7238" i="6"/>
  <c r="A7239" i="6"/>
  <c r="A7240" i="6"/>
  <c r="A7241" i="6"/>
  <c r="A7242" i="6"/>
  <c r="A7243" i="6"/>
  <c r="A7244" i="6"/>
  <c r="A7245" i="6"/>
  <c r="A7246" i="6"/>
  <c r="A7247" i="6"/>
  <c r="A7248" i="6"/>
  <c r="A7249" i="6"/>
  <c r="A7250" i="6"/>
  <c r="A7251" i="6"/>
  <c r="A7252" i="6"/>
  <c r="A7253" i="6"/>
  <c r="A7254" i="6"/>
  <c r="A7255" i="6"/>
  <c r="A7256" i="6"/>
  <c r="A7257" i="6"/>
  <c r="A7258" i="6"/>
  <c r="A7259" i="6"/>
  <c r="A7260" i="6"/>
  <c r="A7261" i="6"/>
  <c r="A7262" i="6"/>
  <c r="A7263" i="6"/>
  <c r="A7264" i="6"/>
  <c r="A7265" i="6"/>
  <c r="A7266" i="6"/>
  <c r="A7267" i="6"/>
  <c r="A7268" i="6"/>
  <c r="A7269" i="6"/>
  <c r="A7270" i="6"/>
  <c r="A7271" i="6"/>
  <c r="A7272" i="6"/>
  <c r="A7273" i="6"/>
  <c r="A7274" i="6"/>
  <c r="A7275" i="6"/>
  <c r="A7276" i="6"/>
  <c r="A7277" i="6"/>
  <c r="A7278" i="6"/>
  <c r="A7279" i="6"/>
  <c r="A7280" i="6"/>
  <c r="A7281" i="6"/>
  <c r="A7282" i="6"/>
  <c r="A7283" i="6"/>
  <c r="A7284" i="6"/>
  <c r="A7285" i="6"/>
  <c r="A7286" i="6"/>
  <c r="A7287" i="6"/>
  <c r="A7288" i="6"/>
  <c r="A7289" i="6"/>
  <c r="A7290" i="6"/>
  <c r="A7291" i="6"/>
  <c r="A7292" i="6"/>
  <c r="A7293" i="6"/>
  <c r="A7294" i="6"/>
  <c r="A7295" i="6"/>
  <c r="A7296" i="6"/>
  <c r="A7297" i="6"/>
  <c r="A7298" i="6"/>
  <c r="A7299" i="6"/>
  <c r="A7300" i="6"/>
  <c r="A7301" i="6"/>
  <c r="A7302" i="6"/>
  <c r="A7303" i="6"/>
  <c r="A7304" i="6"/>
  <c r="A7305" i="6"/>
  <c r="A7306" i="6"/>
  <c r="A7307" i="6"/>
  <c r="A7308" i="6"/>
  <c r="A7309" i="6"/>
  <c r="A7310" i="6"/>
  <c r="A7311" i="6"/>
  <c r="A7312" i="6"/>
  <c r="A7313" i="6"/>
  <c r="A7314" i="6"/>
  <c r="A7315" i="6"/>
  <c r="A7316" i="6"/>
  <c r="A7317" i="6"/>
  <c r="A7318" i="6"/>
  <c r="A7319" i="6"/>
  <c r="A7320" i="6"/>
  <c r="A7321" i="6"/>
  <c r="A7322" i="6"/>
  <c r="A7323" i="6"/>
  <c r="A7324" i="6"/>
  <c r="A7325" i="6"/>
  <c r="A7326" i="6"/>
  <c r="A7327" i="6"/>
  <c r="A7328" i="6"/>
  <c r="A7329" i="6"/>
  <c r="A7330" i="6"/>
  <c r="A7331" i="6"/>
  <c r="A7332" i="6"/>
  <c r="A7333" i="6"/>
  <c r="A7334" i="6"/>
  <c r="A7335" i="6"/>
  <c r="A7336" i="6"/>
  <c r="A7337" i="6"/>
  <c r="A7338" i="6"/>
  <c r="A7339" i="6"/>
  <c r="A7340" i="6"/>
  <c r="A7341" i="6"/>
  <c r="A7342" i="6"/>
  <c r="A7343" i="6"/>
  <c r="A7344" i="6"/>
  <c r="A7345" i="6"/>
  <c r="A7346" i="6"/>
  <c r="A7347" i="6"/>
  <c r="A7348" i="6"/>
  <c r="A7349" i="6"/>
  <c r="A7350" i="6"/>
  <c r="A7351" i="6"/>
  <c r="A7352" i="6"/>
  <c r="A7353" i="6"/>
  <c r="A7354" i="6"/>
  <c r="A7355" i="6"/>
  <c r="A7356" i="6"/>
  <c r="A7357" i="6"/>
  <c r="A7358" i="6"/>
  <c r="A7359" i="6"/>
  <c r="A7360" i="6"/>
  <c r="A7361" i="6"/>
  <c r="A7362" i="6"/>
  <c r="A7363" i="6"/>
  <c r="A7364" i="6"/>
  <c r="A7365" i="6"/>
  <c r="A7366" i="6"/>
  <c r="A7367" i="6"/>
  <c r="A7368" i="6"/>
  <c r="A7369" i="6"/>
  <c r="A7370" i="6"/>
  <c r="A7371" i="6"/>
  <c r="A7372" i="6"/>
  <c r="A7373" i="6"/>
  <c r="A7374" i="6"/>
  <c r="A7375" i="6"/>
  <c r="A7376" i="6"/>
  <c r="A7377" i="6"/>
  <c r="A7378" i="6"/>
  <c r="A7379" i="6"/>
  <c r="A7380" i="6"/>
  <c r="A7381" i="6"/>
  <c r="A7382" i="6"/>
  <c r="A7383" i="6"/>
  <c r="A7384" i="6"/>
  <c r="A7385" i="6"/>
  <c r="A7386" i="6"/>
  <c r="A7387" i="6"/>
  <c r="A7388" i="6"/>
  <c r="A7389" i="6"/>
  <c r="A7390" i="6"/>
  <c r="A7391" i="6"/>
  <c r="A7392" i="6"/>
  <c r="A7393" i="6"/>
  <c r="A7394" i="6"/>
  <c r="A7395" i="6"/>
  <c r="A7396" i="6"/>
  <c r="A7397" i="6"/>
  <c r="A7398" i="6"/>
  <c r="A7399" i="6"/>
  <c r="A7400" i="6"/>
  <c r="A7401" i="6"/>
  <c r="A7402" i="6"/>
  <c r="A7403" i="6"/>
  <c r="A7404" i="6"/>
  <c r="A7405" i="6"/>
  <c r="A7406" i="6"/>
  <c r="A7407" i="6"/>
  <c r="A7408" i="6"/>
  <c r="A7409" i="6"/>
  <c r="A7410" i="6"/>
  <c r="A7411" i="6"/>
  <c r="A7412" i="6"/>
  <c r="A7413" i="6"/>
  <c r="A7414" i="6"/>
  <c r="A7415" i="6"/>
  <c r="A7416" i="6"/>
  <c r="A7417" i="6"/>
  <c r="A7418" i="6"/>
  <c r="A7419" i="6"/>
  <c r="A7420" i="6"/>
  <c r="A7421" i="6"/>
  <c r="A7422" i="6"/>
  <c r="A7423" i="6"/>
  <c r="A7424" i="6"/>
  <c r="A7425" i="6"/>
  <c r="A7426" i="6"/>
  <c r="A7427" i="6"/>
  <c r="A7428" i="6"/>
  <c r="A7429" i="6"/>
  <c r="A7430" i="6"/>
  <c r="A7431" i="6"/>
  <c r="A7432" i="6"/>
  <c r="A7433" i="6"/>
  <c r="A7434" i="6"/>
  <c r="A7435" i="6"/>
  <c r="A7436" i="6"/>
  <c r="A7437" i="6"/>
  <c r="A7438" i="6"/>
  <c r="A7439" i="6"/>
  <c r="A7440" i="6"/>
  <c r="A7441" i="6"/>
  <c r="A7442" i="6"/>
  <c r="A7443" i="6"/>
  <c r="A7444" i="6"/>
  <c r="A7445" i="6"/>
  <c r="A7446" i="6"/>
  <c r="A7447" i="6"/>
  <c r="A7448" i="6"/>
  <c r="A7449" i="6"/>
  <c r="A7450" i="6"/>
  <c r="A7451" i="6"/>
  <c r="A7452" i="6"/>
  <c r="A7453" i="6"/>
  <c r="A7454" i="6"/>
  <c r="A7455" i="6"/>
  <c r="A7456" i="6"/>
  <c r="A7457" i="6"/>
  <c r="A7458" i="6"/>
  <c r="A7459" i="6"/>
  <c r="A7460" i="6"/>
  <c r="A7461" i="6"/>
  <c r="A7462" i="6"/>
  <c r="A7463" i="6"/>
  <c r="A7464" i="6"/>
  <c r="A7465" i="6"/>
  <c r="A7466" i="6"/>
  <c r="A7467" i="6"/>
  <c r="A7468" i="6"/>
  <c r="A7469" i="6"/>
  <c r="A7470" i="6"/>
  <c r="A7471" i="6"/>
  <c r="A7472" i="6"/>
  <c r="A7473" i="6"/>
  <c r="A7474" i="6"/>
  <c r="A7475" i="6"/>
  <c r="A7476" i="6"/>
  <c r="A7477" i="6"/>
  <c r="A7478" i="6"/>
  <c r="A7479" i="6"/>
  <c r="A7480" i="6"/>
  <c r="A7481" i="6"/>
  <c r="A7482" i="6"/>
  <c r="A7483" i="6"/>
  <c r="A7484" i="6"/>
  <c r="A7485" i="6"/>
  <c r="A7486" i="6"/>
  <c r="A7487" i="6"/>
  <c r="A7488" i="6"/>
  <c r="A7489" i="6"/>
  <c r="A7490" i="6"/>
  <c r="A7491" i="6"/>
  <c r="A7492" i="6"/>
  <c r="A7493" i="6"/>
  <c r="A7494" i="6"/>
  <c r="A7495" i="6"/>
  <c r="A7496" i="6"/>
  <c r="A7497" i="6"/>
  <c r="A7498" i="6"/>
  <c r="A7499" i="6"/>
  <c r="A7500" i="6"/>
  <c r="A7501" i="6"/>
  <c r="A7502" i="6"/>
  <c r="A7503" i="6"/>
  <c r="A7504" i="6"/>
  <c r="A7505" i="6"/>
  <c r="A7506" i="6"/>
  <c r="A7507" i="6"/>
  <c r="A7508" i="6"/>
  <c r="A7509" i="6"/>
  <c r="A7510" i="6"/>
  <c r="A7511" i="6"/>
  <c r="A7512" i="6"/>
  <c r="A7513" i="6"/>
  <c r="A7514" i="6"/>
  <c r="A7515" i="6"/>
  <c r="A7516" i="6"/>
  <c r="A7517" i="6"/>
  <c r="A7518" i="6"/>
  <c r="A7519" i="6"/>
  <c r="A7520" i="6"/>
  <c r="A7521" i="6"/>
  <c r="A7522" i="6"/>
  <c r="A7523" i="6"/>
  <c r="A7524" i="6"/>
  <c r="A7525" i="6"/>
  <c r="A7526" i="6"/>
  <c r="A7527" i="6"/>
  <c r="A7528" i="6"/>
  <c r="A7529" i="6"/>
  <c r="A7530" i="6"/>
  <c r="A7531" i="6"/>
  <c r="A7532" i="6"/>
  <c r="A7533" i="6"/>
  <c r="A7534" i="6"/>
  <c r="A7535" i="6"/>
  <c r="A7536" i="6"/>
  <c r="A7537" i="6"/>
  <c r="A7538" i="6"/>
  <c r="A7539" i="6"/>
  <c r="A7540" i="6"/>
  <c r="A7541" i="6"/>
  <c r="A7542" i="6"/>
  <c r="A7543" i="6"/>
  <c r="A7544" i="6"/>
  <c r="A7545" i="6"/>
  <c r="A7546" i="6"/>
  <c r="A7547" i="6"/>
  <c r="A7548" i="6"/>
  <c r="A7549" i="6"/>
  <c r="A7550" i="6"/>
  <c r="A7551" i="6"/>
  <c r="A7552" i="6"/>
  <c r="A7553" i="6"/>
  <c r="A7554" i="6"/>
  <c r="A7555" i="6"/>
  <c r="A7556" i="6"/>
  <c r="A7557" i="6"/>
  <c r="A7558" i="6"/>
  <c r="A7559" i="6"/>
  <c r="A7560" i="6"/>
  <c r="A7561" i="6"/>
  <c r="A7562" i="6"/>
  <c r="A7563" i="6"/>
  <c r="A7564" i="6"/>
  <c r="A7565" i="6"/>
  <c r="A7566" i="6"/>
  <c r="A7567" i="6"/>
  <c r="A7568" i="6"/>
  <c r="A7569" i="6"/>
  <c r="A7570" i="6"/>
  <c r="A7571" i="6"/>
  <c r="A7572" i="6"/>
  <c r="A7573" i="6"/>
  <c r="A7574" i="6"/>
  <c r="A7575" i="6"/>
  <c r="A7576" i="6"/>
  <c r="A7577" i="6"/>
  <c r="A7578" i="6"/>
  <c r="A7579" i="6"/>
  <c r="A7580" i="6"/>
  <c r="A7581" i="6"/>
  <c r="A7582" i="6"/>
  <c r="A7583" i="6"/>
  <c r="A7584" i="6"/>
  <c r="A7585" i="6"/>
  <c r="A7586" i="6"/>
  <c r="A7587" i="6"/>
  <c r="A7588" i="6"/>
  <c r="A7589" i="6"/>
  <c r="A7590" i="6"/>
  <c r="A7591" i="6"/>
  <c r="A7592" i="6"/>
  <c r="A7593" i="6"/>
  <c r="A7594" i="6"/>
  <c r="A7595" i="6"/>
  <c r="A7596" i="6"/>
  <c r="A7597" i="6"/>
  <c r="A7598" i="6"/>
  <c r="A7599" i="6"/>
  <c r="A7600" i="6"/>
  <c r="A7601" i="6"/>
  <c r="A7602" i="6"/>
  <c r="A7603" i="6"/>
  <c r="A7604" i="6"/>
  <c r="A7605" i="6"/>
  <c r="A7606" i="6"/>
  <c r="A7607" i="6"/>
  <c r="A7608" i="6"/>
  <c r="A7609" i="6"/>
  <c r="A7610" i="6"/>
  <c r="A7611" i="6"/>
  <c r="A7612" i="6"/>
  <c r="A7613" i="6"/>
  <c r="A7614" i="6"/>
  <c r="A7615" i="6"/>
  <c r="A7616" i="6"/>
  <c r="A7617" i="6"/>
  <c r="A7618" i="6"/>
  <c r="A7619" i="6"/>
  <c r="A7620" i="6"/>
  <c r="A7621" i="6"/>
  <c r="A7622" i="6"/>
  <c r="A7623" i="6"/>
  <c r="A7624" i="6"/>
  <c r="A7625" i="6"/>
  <c r="A7626" i="6"/>
  <c r="A7627" i="6"/>
  <c r="A7628" i="6"/>
  <c r="A7629" i="6"/>
  <c r="A7630" i="6"/>
  <c r="A7631" i="6"/>
  <c r="A7632" i="6"/>
  <c r="A7633" i="6"/>
  <c r="A7634" i="6"/>
  <c r="A7635" i="6"/>
  <c r="A7636" i="6"/>
  <c r="A7637" i="6"/>
  <c r="A7638" i="6"/>
  <c r="A7639" i="6"/>
  <c r="A7640" i="6"/>
  <c r="A7641" i="6"/>
  <c r="A7642" i="6"/>
  <c r="A7643" i="6"/>
  <c r="A7644" i="6"/>
  <c r="A7645" i="6"/>
  <c r="A7646" i="6"/>
  <c r="A7647" i="6"/>
  <c r="A7648" i="6"/>
  <c r="A7649" i="6"/>
  <c r="A7650" i="6"/>
  <c r="A7651" i="6"/>
  <c r="A7652" i="6"/>
  <c r="A7653" i="6"/>
  <c r="A7654" i="6"/>
  <c r="A7655" i="6"/>
  <c r="A7656" i="6"/>
  <c r="A7657" i="6"/>
  <c r="A7658" i="6"/>
  <c r="A7659" i="6"/>
  <c r="A7660" i="6"/>
  <c r="A7661" i="6"/>
  <c r="A7662" i="6"/>
  <c r="A7663" i="6"/>
  <c r="A7664" i="6"/>
  <c r="A7665" i="6"/>
  <c r="A7666" i="6"/>
  <c r="A7667" i="6"/>
  <c r="A7668" i="6"/>
  <c r="A7669" i="6"/>
  <c r="A7670" i="6"/>
  <c r="A7671" i="6"/>
  <c r="A7672" i="6"/>
  <c r="A7673" i="6"/>
  <c r="A7674" i="6"/>
  <c r="A7675" i="6"/>
  <c r="A7676" i="6"/>
  <c r="A7677" i="6"/>
  <c r="A7678" i="6"/>
  <c r="A7679" i="6"/>
  <c r="A7680" i="6"/>
  <c r="A7681" i="6"/>
  <c r="A7682" i="6"/>
  <c r="A7683" i="6"/>
  <c r="A7684" i="6"/>
  <c r="A7685" i="6"/>
  <c r="A7686" i="6"/>
  <c r="A7687" i="6"/>
  <c r="A7688" i="6"/>
  <c r="A7689" i="6"/>
  <c r="A7690" i="6"/>
  <c r="A7691" i="6"/>
  <c r="A7692" i="6"/>
  <c r="A7693" i="6"/>
  <c r="A7694" i="6"/>
  <c r="A7695" i="6"/>
  <c r="A7696" i="6"/>
  <c r="A7697" i="6"/>
  <c r="A7698" i="6"/>
  <c r="A7699" i="6"/>
  <c r="A7700" i="6"/>
  <c r="A7701" i="6"/>
  <c r="A7702" i="6"/>
  <c r="A7703" i="6"/>
  <c r="A7704" i="6"/>
  <c r="A7705" i="6"/>
  <c r="A7706" i="6"/>
  <c r="A7707" i="6"/>
  <c r="A7708" i="6"/>
  <c r="A7709" i="6"/>
  <c r="A7710" i="6"/>
  <c r="A7711" i="6"/>
  <c r="A7712" i="6"/>
  <c r="A7713" i="6"/>
  <c r="A7714" i="6"/>
  <c r="A7715" i="6"/>
  <c r="A7716" i="6"/>
  <c r="A7717" i="6"/>
  <c r="A7718" i="6"/>
  <c r="A7719" i="6"/>
  <c r="A7720" i="6"/>
  <c r="A7721" i="6"/>
  <c r="A7722" i="6"/>
  <c r="A7723" i="6"/>
  <c r="A7724" i="6"/>
  <c r="A7725" i="6"/>
  <c r="A7726" i="6"/>
  <c r="A7727" i="6"/>
  <c r="A7728" i="6"/>
  <c r="A7729" i="6"/>
  <c r="A7730" i="6"/>
  <c r="A7731" i="6"/>
  <c r="A7732" i="6"/>
  <c r="A7733" i="6"/>
  <c r="A7734" i="6"/>
  <c r="A7735" i="6"/>
  <c r="A7736" i="6"/>
  <c r="A7737" i="6"/>
  <c r="A7738" i="6"/>
  <c r="A7739" i="6"/>
  <c r="A7740" i="6"/>
  <c r="A7741" i="6"/>
  <c r="A7742" i="6"/>
  <c r="A7743" i="6"/>
  <c r="A7744" i="6"/>
  <c r="A7745" i="6"/>
  <c r="A7746" i="6"/>
  <c r="A7747" i="6"/>
  <c r="A7748" i="6"/>
  <c r="A7749" i="6"/>
  <c r="A7750" i="6"/>
  <c r="A7751" i="6"/>
  <c r="A7752" i="6"/>
  <c r="A7753" i="6"/>
  <c r="A7754" i="6"/>
  <c r="A7755" i="6"/>
  <c r="A7756" i="6"/>
  <c r="A7757" i="6"/>
  <c r="A7758" i="6"/>
  <c r="A7759" i="6"/>
  <c r="A7760" i="6"/>
  <c r="A7761" i="6"/>
  <c r="A7762" i="6"/>
  <c r="A7763" i="6"/>
  <c r="A7764" i="6"/>
  <c r="A7765" i="6"/>
  <c r="A7766" i="6"/>
  <c r="A7767" i="6"/>
  <c r="A7768" i="6"/>
  <c r="A7769" i="6"/>
  <c r="A7770" i="6"/>
  <c r="A7771" i="6"/>
  <c r="A7772" i="6"/>
  <c r="A7773" i="6"/>
  <c r="A7774" i="6"/>
  <c r="A7775" i="6"/>
  <c r="A7776" i="6"/>
  <c r="A7777" i="6"/>
  <c r="A7778" i="6"/>
  <c r="A7779" i="6"/>
  <c r="A7780" i="6"/>
  <c r="A7781" i="6"/>
  <c r="A7782" i="6"/>
  <c r="A7783" i="6"/>
  <c r="A7784" i="6"/>
  <c r="A7785" i="6"/>
  <c r="A7786" i="6"/>
  <c r="A7787" i="6"/>
  <c r="A7788" i="6"/>
  <c r="A7789" i="6"/>
  <c r="A7790" i="6"/>
  <c r="A7791" i="6"/>
  <c r="A7792" i="6"/>
  <c r="A7793" i="6"/>
  <c r="A7794" i="6"/>
  <c r="A7795" i="6"/>
  <c r="A7796" i="6"/>
  <c r="A7797" i="6"/>
  <c r="A7798" i="6"/>
  <c r="A7799" i="6"/>
  <c r="A7800" i="6"/>
  <c r="A7801" i="6"/>
  <c r="A7802" i="6"/>
  <c r="A7803" i="6"/>
  <c r="A7804" i="6"/>
  <c r="A7805" i="6"/>
  <c r="A7806" i="6"/>
  <c r="A7807" i="6"/>
  <c r="A7808" i="6"/>
  <c r="A7809" i="6"/>
  <c r="A7810" i="6"/>
  <c r="A7811" i="6"/>
  <c r="A7812" i="6"/>
  <c r="A7813" i="6"/>
  <c r="A7814" i="6"/>
  <c r="A7815" i="6"/>
  <c r="A7816" i="6"/>
  <c r="A7817" i="6"/>
  <c r="A7818" i="6"/>
  <c r="A7819" i="6"/>
  <c r="A7820" i="6"/>
  <c r="A7821" i="6"/>
  <c r="A7822" i="6"/>
  <c r="A7823" i="6"/>
  <c r="A7824" i="6"/>
  <c r="A7825" i="6"/>
  <c r="A7826" i="6"/>
  <c r="A7827" i="6"/>
  <c r="A7828" i="6"/>
  <c r="A7829" i="6"/>
  <c r="A7830" i="6"/>
  <c r="A7831" i="6"/>
  <c r="A7832" i="6"/>
  <c r="A7833" i="6"/>
  <c r="A7834" i="6"/>
  <c r="A7835" i="6"/>
  <c r="A7836" i="6"/>
  <c r="A7837" i="6"/>
  <c r="A7838" i="6"/>
  <c r="A7839" i="6"/>
  <c r="A7840" i="6"/>
  <c r="A7841" i="6"/>
  <c r="A7842" i="6"/>
  <c r="A7843" i="6"/>
  <c r="A7844" i="6"/>
  <c r="A7845" i="6"/>
  <c r="A7846" i="6"/>
  <c r="A7847" i="6"/>
  <c r="A7848" i="6"/>
  <c r="A7849" i="6"/>
  <c r="A7850" i="6"/>
  <c r="A7851" i="6"/>
  <c r="A7852" i="6"/>
  <c r="A7853" i="6"/>
  <c r="A7854" i="6"/>
  <c r="A7855" i="6"/>
  <c r="A7856" i="6"/>
  <c r="A7857" i="6"/>
  <c r="A7858" i="6"/>
  <c r="A7859" i="6"/>
  <c r="A7860" i="6"/>
  <c r="A7861" i="6"/>
  <c r="A7862" i="6"/>
  <c r="A7863" i="6"/>
  <c r="A7864" i="6"/>
  <c r="A7865" i="6"/>
  <c r="A7866" i="6"/>
  <c r="A7867" i="6"/>
  <c r="A7868" i="6"/>
  <c r="A7869" i="6"/>
  <c r="A7870" i="6"/>
  <c r="A7871" i="6"/>
  <c r="A7872" i="6"/>
  <c r="A7873" i="6"/>
  <c r="A7874" i="6"/>
  <c r="A7875" i="6"/>
  <c r="A7876" i="6"/>
  <c r="A7877" i="6"/>
  <c r="A7878" i="6"/>
  <c r="A7879" i="6"/>
  <c r="A7880" i="6"/>
  <c r="A7881" i="6"/>
  <c r="A7882" i="6"/>
  <c r="A7883" i="6"/>
  <c r="A7884" i="6"/>
  <c r="A7885" i="6"/>
  <c r="A7886" i="6"/>
  <c r="A7887" i="6"/>
  <c r="A7888" i="6"/>
  <c r="A7889" i="6"/>
  <c r="A7890" i="6"/>
  <c r="A7891" i="6"/>
  <c r="A7892" i="6"/>
  <c r="A7893" i="6"/>
  <c r="A7894" i="6"/>
  <c r="A7895" i="6"/>
  <c r="A7896" i="6"/>
  <c r="A7897" i="6"/>
  <c r="A7898" i="6"/>
  <c r="A7899" i="6"/>
  <c r="A7900" i="6"/>
  <c r="A7901" i="6"/>
  <c r="A7902" i="6"/>
  <c r="A7903" i="6"/>
  <c r="A7904" i="6"/>
  <c r="A7905" i="6"/>
  <c r="A7906" i="6"/>
  <c r="A7907" i="6"/>
  <c r="A7908" i="6"/>
  <c r="A7909" i="6"/>
  <c r="A7910" i="6"/>
  <c r="A7911" i="6"/>
  <c r="A7912" i="6"/>
  <c r="A7913" i="6"/>
  <c r="A7914" i="6"/>
  <c r="A7915" i="6"/>
  <c r="A7916" i="6"/>
  <c r="A7917" i="6"/>
  <c r="A7918" i="6"/>
  <c r="A7919" i="6"/>
  <c r="A7920" i="6"/>
  <c r="A7921" i="6"/>
  <c r="A7922" i="6"/>
  <c r="A7923" i="6"/>
  <c r="A7924" i="6"/>
  <c r="A7925" i="6"/>
  <c r="A7926" i="6"/>
  <c r="A7927" i="6"/>
  <c r="A7928" i="6"/>
  <c r="A7929" i="6"/>
  <c r="A7930" i="6"/>
  <c r="A7931" i="6"/>
  <c r="A7932" i="6"/>
  <c r="A7933" i="6"/>
  <c r="A7934" i="6"/>
  <c r="A7935" i="6"/>
  <c r="A7936" i="6"/>
  <c r="A7937" i="6"/>
  <c r="A7938" i="6"/>
  <c r="A7939" i="6"/>
  <c r="A7940" i="6"/>
  <c r="A7941" i="6"/>
  <c r="A7942" i="6"/>
  <c r="A7943" i="6"/>
  <c r="A7944" i="6"/>
  <c r="A7945" i="6"/>
  <c r="A7946" i="6"/>
  <c r="A7947" i="6"/>
  <c r="A7948" i="6"/>
  <c r="A7949" i="6"/>
  <c r="A7950" i="6"/>
  <c r="A7951" i="6"/>
  <c r="A7952" i="6"/>
  <c r="A7953" i="6"/>
  <c r="A7954" i="6"/>
  <c r="A7955" i="6"/>
  <c r="A7956" i="6"/>
  <c r="A7957" i="6"/>
  <c r="A7958" i="6"/>
  <c r="A7959" i="6"/>
  <c r="A7960" i="6"/>
  <c r="A7961" i="6"/>
  <c r="A7962" i="6"/>
  <c r="A7963" i="6"/>
  <c r="A7964" i="6"/>
  <c r="A7965" i="6"/>
  <c r="A7966" i="6"/>
  <c r="A7967" i="6"/>
  <c r="A7968" i="6"/>
  <c r="A7969" i="6"/>
  <c r="A7970" i="6"/>
  <c r="A7971" i="6"/>
  <c r="A7972" i="6"/>
  <c r="A7973" i="6"/>
  <c r="A7974" i="6"/>
  <c r="A7975" i="6"/>
  <c r="A7976" i="6"/>
  <c r="A7977" i="6"/>
  <c r="A7978" i="6"/>
  <c r="A7979" i="6"/>
  <c r="A7980" i="6"/>
  <c r="A7981" i="6"/>
  <c r="A7982" i="6"/>
  <c r="A7983" i="6"/>
  <c r="A7984" i="6"/>
  <c r="A7985" i="6"/>
  <c r="A7986" i="6"/>
  <c r="A7987" i="6"/>
  <c r="A7988" i="6"/>
  <c r="A7989" i="6"/>
  <c r="A7990" i="6"/>
  <c r="A7991" i="6"/>
  <c r="A7992" i="6"/>
  <c r="A7993" i="6"/>
  <c r="A7994" i="6"/>
  <c r="A7995" i="6"/>
  <c r="A7996" i="6"/>
  <c r="A7997" i="6"/>
  <c r="A7998" i="6"/>
  <c r="A7999" i="6"/>
  <c r="A8000" i="6"/>
  <c r="A8001" i="6"/>
  <c r="A8002" i="6"/>
  <c r="A8003" i="6"/>
  <c r="A8004" i="6"/>
  <c r="A8005" i="6"/>
  <c r="A8006" i="6"/>
  <c r="A8007" i="6"/>
  <c r="A8008" i="6"/>
  <c r="A8009" i="6"/>
  <c r="A8010" i="6"/>
  <c r="A8011" i="6"/>
  <c r="A8012" i="6"/>
  <c r="A8013" i="6"/>
  <c r="A8014" i="6"/>
  <c r="A8015" i="6"/>
  <c r="A8016" i="6"/>
  <c r="A8017" i="6"/>
  <c r="A8018" i="6"/>
  <c r="A8019" i="6"/>
  <c r="A8020" i="6"/>
  <c r="A8021" i="6"/>
  <c r="A8022" i="6"/>
  <c r="A8023" i="6"/>
  <c r="A8024" i="6"/>
  <c r="A8025" i="6"/>
  <c r="A8026" i="6"/>
  <c r="A8027" i="6"/>
  <c r="A8028" i="6"/>
  <c r="A8029" i="6"/>
  <c r="A8030" i="6"/>
  <c r="A8031" i="6"/>
  <c r="A8032" i="6"/>
  <c r="A8033" i="6"/>
  <c r="A8034" i="6"/>
  <c r="A8035" i="6"/>
  <c r="A8036" i="6"/>
  <c r="A8037" i="6"/>
  <c r="A8038" i="6"/>
  <c r="A8039" i="6"/>
  <c r="A8040" i="6"/>
  <c r="A8041" i="6"/>
  <c r="A8042" i="6"/>
  <c r="A8043" i="6"/>
  <c r="A8044" i="6"/>
  <c r="A8045" i="6"/>
  <c r="A8046" i="6"/>
  <c r="A8047" i="6"/>
  <c r="A8048" i="6"/>
  <c r="A8049" i="6"/>
  <c r="A8050" i="6"/>
  <c r="A8051" i="6"/>
  <c r="A8052" i="6"/>
  <c r="A8053" i="6"/>
  <c r="A8054" i="6"/>
  <c r="A8055" i="6"/>
  <c r="A8056" i="6"/>
  <c r="A8057" i="6"/>
  <c r="A8058" i="6"/>
  <c r="A8059" i="6"/>
  <c r="A8060" i="6"/>
  <c r="A8061" i="6"/>
  <c r="A8062" i="6"/>
  <c r="A8063" i="6"/>
  <c r="A8064" i="6"/>
  <c r="A8065" i="6"/>
  <c r="A8066" i="6"/>
  <c r="A8067" i="6"/>
  <c r="A8068" i="6"/>
  <c r="A8069" i="6"/>
  <c r="A8070" i="6"/>
  <c r="A8071" i="6"/>
  <c r="A8072" i="6"/>
  <c r="A8073" i="6"/>
  <c r="A8074" i="6"/>
  <c r="A8075" i="6"/>
  <c r="A8076" i="6"/>
  <c r="A8077" i="6"/>
  <c r="A8078" i="6"/>
  <c r="A8079" i="6"/>
  <c r="A8080" i="6"/>
  <c r="A8081" i="6"/>
  <c r="A8082" i="6"/>
  <c r="A8083" i="6"/>
  <c r="A8084" i="6"/>
  <c r="A8085" i="6"/>
  <c r="A8086" i="6"/>
  <c r="A8087" i="6"/>
  <c r="A8088" i="6"/>
  <c r="A8089" i="6"/>
  <c r="A8090" i="6"/>
  <c r="A8091" i="6"/>
  <c r="A8092" i="6"/>
  <c r="A8093" i="6"/>
  <c r="A8094" i="6"/>
  <c r="A8095" i="6"/>
  <c r="A8096" i="6"/>
  <c r="A8097" i="6"/>
  <c r="A8098" i="6"/>
  <c r="A8099" i="6"/>
  <c r="A8100" i="6"/>
  <c r="A8101" i="6"/>
  <c r="A8102" i="6"/>
  <c r="A8103" i="6"/>
  <c r="A8104" i="6"/>
  <c r="A8105" i="6"/>
  <c r="A8106" i="6"/>
  <c r="A8107" i="6"/>
  <c r="A8108" i="6"/>
  <c r="A8109" i="6"/>
  <c r="A8110" i="6"/>
  <c r="A8111" i="6"/>
  <c r="A8112" i="6"/>
  <c r="A8113" i="6"/>
  <c r="A8114" i="6"/>
  <c r="A8115" i="6"/>
  <c r="A8116" i="6"/>
  <c r="A8117" i="6"/>
  <c r="A8118" i="6"/>
  <c r="A8119" i="6"/>
  <c r="A8120" i="6"/>
  <c r="A8121" i="6"/>
  <c r="A8122" i="6"/>
  <c r="A8123" i="6"/>
  <c r="A8124" i="6"/>
  <c r="A8125" i="6"/>
  <c r="A8126" i="6"/>
  <c r="A8127" i="6"/>
  <c r="A8128" i="6"/>
  <c r="A8129" i="6"/>
  <c r="A8130" i="6"/>
  <c r="A8131" i="6"/>
  <c r="A8132" i="6"/>
  <c r="A8133" i="6"/>
  <c r="A8134" i="6"/>
  <c r="A8135" i="6"/>
  <c r="A8136" i="6"/>
  <c r="A8137" i="6"/>
  <c r="A8138" i="6"/>
  <c r="A8139" i="6"/>
  <c r="A8140" i="6"/>
  <c r="A8141" i="6"/>
  <c r="A8142" i="6"/>
  <c r="A8143" i="6"/>
  <c r="A8144" i="6"/>
  <c r="A8145" i="6"/>
  <c r="A8146" i="6"/>
  <c r="A8147" i="6"/>
  <c r="A8148" i="6"/>
  <c r="A8149" i="6"/>
  <c r="A8150" i="6"/>
  <c r="A8151" i="6"/>
  <c r="A8152" i="6"/>
  <c r="A8153" i="6"/>
  <c r="A8154" i="6"/>
  <c r="A8155" i="6"/>
  <c r="A8156" i="6"/>
  <c r="A8157" i="6"/>
  <c r="A8158" i="6"/>
  <c r="A8159" i="6"/>
  <c r="A8160" i="6"/>
  <c r="A8161" i="6"/>
  <c r="A8162" i="6"/>
  <c r="A8163" i="6"/>
  <c r="A8164" i="6"/>
  <c r="A8165" i="6"/>
  <c r="A8166" i="6"/>
  <c r="A8167" i="6"/>
  <c r="A8168" i="6"/>
  <c r="A8169" i="6"/>
  <c r="A8170" i="6"/>
  <c r="A8171" i="6"/>
  <c r="A8172" i="6"/>
  <c r="A8173" i="6"/>
  <c r="A8174" i="6"/>
  <c r="A8175" i="6"/>
  <c r="A8176" i="6"/>
  <c r="A8177" i="6"/>
  <c r="A8178" i="6"/>
  <c r="A8179" i="6"/>
  <c r="A8180" i="6"/>
  <c r="A8181" i="6"/>
  <c r="A8182" i="6"/>
  <c r="A8183" i="6"/>
  <c r="A8184" i="6"/>
  <c r="A8185" i="6"/>
  <c r="A8186" i="6"/>
  <c r="A8187" i="6"/>
  <c r="A8188" i="6"/>
  <c r="A8189" i="6"/>
  <c r="A8190" i="6"/>
  <c r="A8191" i="6"/>
  <c r="A8192" i="6"/>
  <c r="A8193" i="6"/>
  <c r="A8194" i="6"/>
  <c r="A8195" i="6"/>
  <c r="A8196" i="6"/>
  <c r="A8197" i="6"/>
  <c r="A8198" i="6"/>
  <c r="A8199" i="6"/>
  <c r="A8200" i="6"/>
  <c r="A8201" i="6"/>
  <c r="A8202" i="6"/>
  <c r="A8203" i="6"/>
  <c r="A8204" i="6"/>
  <c r="A8205" i="6"/>
  <c r="A8206" i="6"/>
  <c r="A8207" i="6"/>
  <c r="A8208" i="6"/>
  <c r="A8209" i="6"/>
  <c r="A8210" i="6"/>
  <c r="A8211" i="6"/>
  <c r="A8212" i="6"/>
  <c r="A8213" i="6"/>
  <c r="A8214" i="6"/>
  <c r="A8215" i="6"/>
  <c r="A8216" i="6"/>
  <c r="A8217" i="6"/>
  <c r="A8218" i="6"/>
  <c r="A8219" i="6"/>
  <c r="A8220" i="6"/>
  <c r="A8221" i="6"/>
  <c r="A8222" i="6"/>
  <c r="A8223" i="6"/>
  <c r="A8224" i="6"/>
  <c r="A8225" i="6"/>
  <c r="A8226" i="6"/>
  <c r="A8227" i="6"/>
  <c r="A8228" i="6"/>
  <c r="A8229" i="6"/>
  <c r="A8230" i="6"/>
  <c r="A8231" i="6"/>
  <c r="A8232" i="6"/>
  <c r="A8233" i="6"/>
  <c r="A8234" i="6"/>
  <c r="A8235" i="6"/>
  <c r="A8236" i="6"/>
  <c r="A8237" i="6"/>
  <c r="A8238" i="6"/>
  <c r="A8239" i="6"/>
  <c r="A8240" i="6"/>
  <c r="A8241" i="6"/>
  <c r="A8242" i="6"/>
  <c r="A8243" i="6"/>
  <c r="A8244" i="6"/>
  <c r="A8245" i="6"/>
  <c r="A8246" i="6"/>
  <c r="A8247" i="6"/>
  <c r="A8248" i="6"/>
  <c r="A8249" i="6"/>
  <c r="A8250" i="6"/>
  <c r="A8251" i="6"/>
  <c r="A8252" i="6"/>
  <c r="A8253" i="6"/>
  <c r="A8254" i="6"/>
  <c r="A8255" i="6"/>
  <c r="A8256" i="6"/>
  <c r="A8257" i="6"/>
  <c r="A8258" i="6"/>
  <c r="A8259" i="6"/>
  <c r="A8260" i="6"/>
  <c r="A8261" i="6"/>
  <c r="A8262" i="6"/>
  <c r="A8263" i="6"/>
  <c r="A8264" i="6"/>
  <c r="A8265" i="6"/>
  <c r="A8266" i="6"/>
  <c r="A8267" i="6"/>
  <c r="A8268" i="6"/>
  <c r="A8269" i="6"/>
  <c r="A8270" i="6"/>
  <c r="A8271" i="6"/>
  <c r="A8272" i="6"/>
  <c r="A8273" i="6"/>
  <c r="A8274" i="6"/>
  <c r="A8275" i="6"/>
  <c r="A8276" i="6"/>
  <c r="A8277" i="6"/>
  <c r="A8278" i="6"/>
  <c r="A8279" i="6"/>
  <c r="A8280" i="6"/>
  <c r="A8281" i="6"/>
  <c r="A8282" i="6"/>
  <c r="A8283" i="6"/>
  <c r="A8284" i="6"/>
  <c r="A8285" i="6"/>
  <c r="A8286" i="6"/>
  <c r="A8287" i="6"/>
  <c r="A8288" i="6"/>
  <c r="A8289" i="6"/>
  <c r="A8290" i="6"/>
  <c r="A8291" i="6"/>
  <c r="A8292" i="6"/>
  <c r="A8293" i="6"/>
  <c r="A8294" i="6"/>
  <c r="A8295" i="6"/>
  <c r="A8296" i="6"/>
  <c r="A8297" i="6"/>
  <c r="A8298" i="6"/>
  <c r="A8299" i="6"/>
  <c r="A8300" i="6"/>
  <c r="A8301" i="6"/>
  <c r="A8302" i="6"/>
  <c r="A8303" i="6"/>
  <c r="A8304" i="6"/>
  <c r="A8305" i="6"/>
  <c r="A8306" i="6"/>
  <c r="A8307" i="6"/>
  <c r="A8308" i="6"/>
  <c r="A8309" i="6"/>
  <c r="A8310" i="6"/>
  <c r="A8311" i="6"/>
  <c r="A8312" i="6"/>
  <c r="A8313" i="6"/>
  <c r="A8314" i="6"/>
  <c r="A8315" i="6"/>
  <c r="A8316" i="6"/>
  <c r="A8317" i="6"/>
  <c r="A8318" i="6"/>
  <c r="A8319" i="6"/>
  <c r="A8320" i="6"/>
  <c r="A8321" i="6"/>
  <c r="A8322" i="6"/>
  <c r="A8323" i="6"/>
  <c r="A8324" i="6"/>
  <c r="A8325" i="6"/>
  <c r="A8326" i="6"/>
  <c r="A8327" i="6"/>
  <c r="A8328" i="6"/>
  <c r="A8329" i="6"/>
  <c r="A8330" i="6"/>
  <c r="A8331" i="6"/>
  <c r="A8332" i="6"/>
  <c r="A8333" i="6"/>
  <c r="A8334" i="6"/>
  <c r="A8335" i="6"/>
  <c r="A8336" i="6"/>
  <c r="A8337" i="6"/>
  <c r="A8338" i="6"/>
  <c r="A8339" i="6"/>
  <c r="A8340" i="6"/>
  <c r="A8341" i="6"/>
  <c r="A8342" i="6"/>
  <c r="A8343" i="6"/>
  <c r="A8344" i="6"/>
  <c r="A8345" i="6"/>
  <c r="A8346" i="6"/>
  <c r="A8347" i="6"/>
  <c r="A8348" i="6"/>
  <c r="A8349" i="6"/>
  <c r="A8350" i="6"/>
  <c r="A8351" i="6"/>
  <c r="A8352" i="6"/>
  <c r="A8353" i="6"/>
  <c r="A8354" i="6"/>
  <c r="A8355" i="6"/>
  <c r="A8356" i="6"/>
  <c r="A8357" i="6"/>
  <c r="A8358" i="6"/>
  <c r="A8359" i="6"/>
  <c r="A8360" i="6"/>
  <c r="A8361" i="6"/>
  <c r="A8362" i="6"/>
  <c r="A8363" i="6"/>
  <c r="A8364" i="6"/>
  <c r="A8365" i="6"/>
  <c r="A8366" i="6"/>
  <c r="A8367" i="6"/>
  <c r="A8368" i="6"/>
  <c r="A8369" i="6"/>
  <c r="A8370" i="6"/>
  <c r="A8371" i="6"/>
  <c r="A8372" i="6"/>
  <c r="A8373" i="6"/>
  <c r="A8374" i="6"/>
  <c r="A8375" i="6"/>
  <c r="A8376" i="6"/>
  <c r="A8377" i="6"/>
  <c r="A8378" i="6"/>
  <c r="A8379" i="6"/>
  <c r="A8380" i="6"/>
  <c r="A8381" i="6"/>
  <c r="A8382" i="6"/>
  <c r="A8383" i="6"/>
  <c r="A8384" i="6"/>
  <c r="A8385" i="6"/>
  <c r="A8386" i="6"/>
  <c r="A8387" i="6"/>
  <c r="A8388" i="6"/>
  <c r="A8389" i="6"/>
  <c r="A8390" i="6"/>
  <c r="A8391" i="6"/>
  <c r="A8392" i="6"/>
  <c r="A8393" i="6"/>
  <c r="A8394" i="6"/>
  <c r="A8395" i="6"/>
  <c r="A8396" i="6"/>
  <c r="A8397" i="6"/>
  <c r="A8398" i="6"/>
  <c r="A8399" i="6"/>
  <c r="A8400" i="6"/>
  <c r="A8401" i="6"/>
  <c r="A8402" i="6"/>
  <c r="A8403" i="6"/>
  <c r="A8404" i="6"/>
  <c r="A8405" i="6"/>
  <c r="A8406" i="6"/>
  <c r="A8407" i="6"/>
  <c r="A8408" i="6"/>
  <c r="A8409" i="6"/>
  <c r="A8410" i="6"/>
  <c r="A8411" i="6"/>
  <c r="A8412" i="6"/>
  <c r="A8413" i="6"/>
  <c r="A8414" i="6"/>
  <c r="A8415" i="6"/>
  <c r="A8416" i="6"/>
  <c r="A8417" i="6"/>
  <c r="A8418" i="6"/>
  <c r="A8419" i="6"/>
  <c r="A8420" i="6"/>
  <c r="A8421" i="6"/>
  <c r="A8422" i="6"/>
  <c r="A8423" i="6"/>
  <c r="A8424" i="6"/>
  <c r="A8425" i="6"/>
  <c r="A8426" i="6"/>
  <c r="A8427" i="6"/>
  <c r="A8428" i="6"/>
  <c r="A8429" i="6"/>
  <c r="A8430" i="6"/>
  <c r="A8431" i="6"/>
  <c r="A8432" i="6"/>
  <c r="A8433" i="6"/>
  <c r="A8434" i="6"/>
  <c r="A8435" i="6"/>
  <c r="A8436" i="6"/>
  <c r="A8437" i="6"/>
  <c r="A8438" i="6"/>
  <c r="A8439" i="6"/>
  <c r="A8440" i="6"/>
  <c r="A8441" i="6"/>
  <c r="A8442" i="6"/>
  <c r="A8443" i="6"/>
  <c r="A8444" i="6"/>
  <c r="A8445" i="6"/>
  <c r="A8446" i="6"/>
  <c r="A8447" i="6"/>
  <c r="A8448" i="6"/>
  <c r="A8449" i="6"/>
  <c r="A8450" i="6"/>
  <c r="A8451" i="6"/>
  <c r="A8452" i="6"/>
  <c r="A8453" i="6"/>
  <c r="A8454" i="6"/>
  <c r="A8455" i="6"/>
  <c r="A8456" i="6"/>
  <c r="A8457" i="6"/>
  <c r="A8458" i="6"/>
  <c r="A8459" i="6"/>
  <c r="A8460" i="6"/>
  <c r="A8461" i="6"/>
  <c r="A8462" i="6"/>
  <c r="A8463" i="6"/>
  <c r="A8464" i="6"/>
  <c r="A8465" i="6"/>
  <c r="A8466" i="6"/>
  <c r="A8467" i="6"/>
  <c r="A8468" i="6"/>
  <c r="A8469" i="6"/>
  <c r="A8470" i="6"/>
  <c r="A8471" i="6"/>
  <c r="A8472" i="6"/>
  <c r="A8473" i="6"/>
  <c r="A8474" i="6"/>
  <c r="A8475" i="6"/>
  <c r="A8476" i="6"/>
  <c r="A8477" i="6"/>
  <c r="A8478" i="6"/>
  <c r="A8479" i="6"/>
  <c r="A8480" i="6"/>
  <c r="A8481" i="6"/>
  <c r="A8482" i="6"/>
  <c r="A8483" i="6"/>
  <c r="A8484" i="6"/>
  <c r="A8485" i="6"/>
  <c r="A8486" i="6"/>
  <c r="A8487" i="6"/>
  <c r="A8488" i="6"/>
  <c r="A8489" i="6"/>
  <c r="A8490" i="6"/>
  <c r="A8491" i="6"/>
  <c r="A8492" i="6"/>
  <c r="A8493" i="6"/>
  <c r="A8494" i="6"/>
  <c r="A8495" i="6"/>
  <c r="A8496" i="6"/>
  <c r="A8497" i="6"/>
  <c r="A8498" i="6"/>
  <c r="A8499" i="6"/>
  <c r="A8500" i="6"/>
  <c r="A8501" i="6"/>
  <c r="A8502" i="6"/>
  <c r="A8503" i="6"/>
  <c r="A8504" i="6"/>
  <c r="A8505" i="6"/>
  <c r="A8506" i="6"/>
  <c r="A8507" i="6"/>
  <c r="A8508" i="6"/>
  <c r="A8509" i="6"/>
  <c r="A8510" i="6"/>
  <c r="A8511" i="6"/>
  <c r="A8512" i="6"/>
  <c r="A8513" i="6"/>
  <c r="A8514" i="6"/>
  <c r="A8515" i="6"/>
  <c r="A8516" i="6"/>
  <c r="A8517" i="6"/>
  <c r="A8518" i="6"/>
  <c r="A8519" i="6"/>
  <c r="A8520" i="6"/>
  <c r="A8521" i="6"/>
  <c r="A8522" i="6"/>
  <c r="A8523" i="6"/>
  <c r="A8524" i="6"/>
  <c r="A8525" i="6"/>
  <c r="A8526" i="6"/>
  <c r="A8527" i="6"/>
  <c r="A8528" i="6"/>
  <c r="A8529" i="6"/>
  <c r="A8530" i="6"/>
  <c r="A8531" i="6"/>
  <c r="A8532" i="6"/>
  <c r="A8533" i="6"/>
  <c r="A8534" i="6"/>
  <c r="A8535" i="6"/>
  <c r="A8536" i="6"/>
  <c r="A8537" i="6"/>
  <c r="A8538" i="6"/>
  <c r="A8539" i="6"/>
  <c r="A8540" i="6"/>
  <c r="A8541" i="6"/>
  <c r="A8542" i="6"/>
  <c r="A8543" i="6"/>
  <c r="A8544" i="6"/>
  <c r="A8545" i="6"/>
  <c r="A8546" i="6"/>
  <c r="A8547" i="6"/>
  <c r="A8548" i="6"/>
  <c r="A8549" i="6"/>
  <c r="A8550" i="6"/>
  <c r="A8551" i="6"/>
  <c r="A8552" i="6"/>
  <c r="A8553" i="6"/>
  <c r="A8554" i="6"/>
  <c r="A8555" i="6"/>
  <c r="A8556" i="6"/>
  <c r="A8557" i="6"/>
  <c r="A8558" i="6"/>
  <c r="A8559" i="6"/>
  <c r="A8560" i="6"/>
  <c r="A8561" i="6"/>
  <c r="A8562" i="6"/>
  <c r="A8563" i="6"/>
  <c r="A8564" i="6"/>
  <c r="A8565" i="6"/>
  <c r="A8566" i="6"/>
  <c r="A8567" i="6"/>
  <c r="A8568" i="6"/>
  <c r="A8569" i="6"/>
  <c r="A8570" i="6"/>
  <c r="A8571" i="6"/>
  <c r="A8572" i="6"/>
  <c r="A8573" i="6"/>
  <c r="A8574" i="6"/>
  <c r="A8575" i="6"/>
  <c r="A8576" i="6"/>
  <c r="A8577" i="6"/>
  <c r="A8578" i="6"/>
  <c r="A8579" i="6"/>
  <c r="A8580" i="6"/>
  <c r="A8581" i="6"/>
  <c r="A8582" i="6"/>
  <c r="A8583" i="6"/>
  <c r="A8584" i="6"/>
  <c r="A8585" i="6"/>
  <c r="A8586" i="6"/>
  <c r="A8587" i="6"/>
  <c r="A8588" i="6"/>
  <c r="A8589" i="6"/>
  <c r="A8590" i="6"/>
  <c r="A8591" i="6"/>
  <c r="A8592" i="6"/>
  <c r="A8593" i="6"/>
  <c r="A8594" i="6"/>
  <c r="A8595" i="6"/>
  <c r="A8596" i="6"/>
  <c r="A8597" i="6"/>
  <c r="A8598" i="6"/>
  <c r="A8599" i="6"/>
  <c r="A8600" i="6"/>
  <c r="A8601" i="6"/>
  <c r="A8602" i="6"/>
  <c r="A8603" i="6"/>
  <c r="A8604" i="6"/>
  <c r="A8605" i="6"/>
  <c r="A8606" i="6"/>
  <c r="A8607" i="6"/>
  <c r="A8608" i="6"/>
  <c r="A8609" i="6"/>
  <c r="A8610" i="6"/>
  <c r="A8611" i="6"/>
  <c r="A8612" i="6"/>
  <c r="A8613" i="6"/>
  <c r="A8614" i="6"/>
  <c r="A8615" i="6"/>
  <c r="A8616" i="6"/>
  <c r="A8617" i="6"/>
  <c r="A8618" i="6"/>
  <c r="A8619" i="6"/>
  <c r="A8620" i="6"/>
  <c r="A8621" i="6"/>
  <c r="A8622" i="6"/>
  <c r="A8623" i="6"/>
  <c r="A8624" i="6"/>
  <c r="A8625" i="6"/>
  <c r="A8626" i="6"/>
  <c r="A8627" i="6"/>
  <c r="A8628" i="6"/>
  <c r="A8629" i="6"/>
  <c r="A8630" i="6"/>
  <c r="A8631" i="6"/>
  <c r="A8632" i="6"/>
  <c r="A8633" i="6"/>
  <c r="A8634" i="6"/>
  <c r="A8635" i="6"/>
  <c r="A8636" i="6"/>
  <c r="A8637" i="6"/>
  <c r="A8638" i="6"/>
  <c r="A8639" i="6"/>
  <c r="A8640" i="6"/>
  <c r="A8641" i="6"/>
  <c r="A8642" i="6"/>
  <c r="A8643" i="6"/>
  <c r="A8644" i="6"/>
  <c r="A8645" i="6"/>
  <c r="A8646" i="6"/>
  <c r="A8647" i="6"/>
  <c r="A8648" i="6"/>
  <c r="A8649" i="6"/>
  <c r="A8650" i="6"/>
  <c r="A8651" i="6"/>
  <c r="A8652" i="6"/>
  <c r="A8653" i="6"/>
  <c r="A8654" i="6"/>
  <c r="A8655" i="6"/>
  <c r="A8656" i="6"/>
  <c r="A8657" i="6"/>
  <c r="A8658" i="6"/>
  <c r="A8659" i="6"/>
  <c r="A8660" i="6"/>
  <c r="A8661" i="6"/>
  <c r="A8662" i="6"/>
  <c r="A8663" i="6"/>
  <c r="A8664" i="6"/>
  <c r="A8665" i="6"/>
  <c r="A8666" i="6"/>
  <c r="A8667" i="6"/>
  <c r="A8668" i="6"/>
  <c r="A8669" i="6"/>
  <c r="A8670" i="6"/>
  <c r="A8671" i="6"/>
  <c r="A8672" i="6"/>
  <c r="A8673" i="6"/>
  <c r="A8674" i="6"/>
  <c r="A8675" i="6"/>
  <c r="A8676" i="6"/>
  <c r="A8677" i="6"/>
  <c r="A8678" i="6"/>
  <c r="A8679" i="6"/>
  <c r="A8680" i="6"/>
  <c r="A8681" i="6"/>
  <c r="A8682" i="6"/>
  <c r="A8683" i="6"/>
  <c r="A8684" i="6"/>
  <c r="A8685" i="6"/>
  <c r="A8686" i="6"/>
  <c r="A8687" i="6"/>
  <c r="A8688" i="6"/>
  <c r="A8689" i="6"/>
  <c r="A8690" i="6"/>
  <c r="A8691" i="6"/>
  <c r="A8692" i="6"/>
  <c r="A8693" i="6"/>
  <c r="A8694" i="6"/>
  <c r="A8695" i="6"/>
  <c r="A8696" i="6"/>
  <c r="A8697" i="6"/>
  <c r="A8698" i="6"/>
  <c r="A8699" i="6"/>
  <c r="A8700" i="6"/>
  <c r="A8701" i="6"/>
  <c r="A8702" i="6"/>
  <c r="A8703" i="6"/>
  <c r="A8704" i="6"/>
  <c r="A8705" i="6"/>
  <c r="A8706" i="6"/>
  <c r="A8707" i="6"/>
  <c r="A8708" i="6"/>
  <c r="A8709" i="6"/>
  <c r="A8710" i="6"/>
  <c r="A8711" i="6"/>
  <c r="A8712" i="6"/>
  <c r="A8713" i="6"/>
  <c r="A8714" i="6"/>
  <c r="A8715" i="6"/>
  <c r="A8716" i="6"/>
  <c r="A8717" i="6"/>
  <c r="A8718" i="6"/>
  <c r="A8719" i="6"/>
  <c r="A8720" i="6"/>
  <c r="A8721" i="6"/>
  <c r="A8722" i="6"/>
  <c r="A8723" i="6"/>
  <c r="A8724" i="6"/>
  <c r="A8725" i="6"/>
  <c r="A8726" i="6"/>
  <c r="A8727" i="6"/>
  <c r="A8728" i="6"/>
  <c r="A8729" i="6"/>
  <c r="A8730" i="6"/>
  <c r="A8731" i="6"/>
  <c r="A8732" i="6"/>
  <c r="A8733" i="6"/>
  <c r="A8734" i="6"/>
  <c r="A8735" i="6"/>
  <c r="A8736" i="6"/>
  <c r="A8737" i="6"/>
  <c r="A8738" i="6"/>
  <c r="A8739" i="6"/>
  <c r="A8740" i="6"/>
  <c r="A8741" i="6"/>
  <c r="A8742" i="6"/>
  <c r="A8743" i="6"/>
  <c r="A8744" i="6"/>
  <c r="A8745" i="6"/>
  <c r="A8746" i="6"/>
  <c r="A8747" i="6"/>
  <c r="A8748" i="6"/>
  <c r="A8749" i="6"/>
  <c r="A8750" i="6"/>
  <c r="A8751" i="6"/>
  <c r="A8752" i="6"/>
  <c r="A8753" i="6"/>
  <c r="A8754" i="6"/>
  <c r="A8755" i="6"/>
  <c r="A8756" i="6"/>
  <c r="A8757" i="6"/>
  <c r="A8758" i="6"/>
  <c r="A8759" i="6"/>
  <c r="A8760" i="6"/>
  <c r="A8761" i="6"/>
  <c r="A8762" i="6"/>
  <c r="A8763" i="6"/>
  <c r="A8764" i="6"/>
  <c r="A8765" i="6"/>
  <c r="A8766" i="6"/>
  <c r="A8767" i="6"/>
  <c r="A8768" i="6"/>
  <c r="A8769" i="6"/>
  <c r="A8770" i="6"/>
  <c r="A8771" i="6"/>
  <c r="A8772" i="6"/>
  <c r="A8773" i="6"/>
  <c r="A8774" i="6"/>
  <c r="A8775" i="6"/>
  <c r="A8776" i="6"/>
  <c r="A8777" i="6"/>
  <c r="A8778" i="6"/>
  <c r="A8779" i="6"/>
  <c r="A8780" i="6"/>
  <c r="A8781" i="6"/>
  <c r="A8782" i="6"/>
  <c r="A8783" i="6"/>
  <c r="A8784" i="6"/>
  <c r="A8785" i="6"/>
  <c r="A8786" i="6"/>
  <c r="A8787" i="6"/>
  <c r="A8788" i="6"/>
  <c r="A8789" i="6"/>
  <c r="A8790" i="6"/>
  <c r="A8791" i="6"/>
  <c r="A8792" i="6"/>
  <c r="A8793" i="6"/>
  <c r="A8794" i="6"/>
  <c r="A8795" i="6"/>
  <c r="A8796" i="6"/>
  <c r="A8797" i="6"/>
  <c r="A8798" i="6"/>
  <c r="A8799" i="6"/>
  <c r="A8800" i="6"/>
  <c r="A8801" i="6"/>
  <c r="A8802" i="6"/>
  <c r="A8803" i="6"/>
  <c r="A8804" i="6"/>
  <c r="A8805" i="6"/>
  <c r="A8806" i="6"/>
  <c r="A8807" i="6"/>
  <c r="A8808" i="6"/>
  <c r="A8809" i="6"/>
  <c r="A8810" i="6"/>
  <c r="A8811" i="6"/>
  <c r="A8812" i="6"/>
  <c r="A8813" i="6"/>
  <c r="A8814" i="6"/>
  <c r="A8815" i="6"/>
  <c r="A8816" i="6"/>
  <c r="A8817" i="6"/>
  <c r="A8818" i="6"/>
  <c r="A8819" i="6"/>
  <c r="A8820" i="6"/>
  <c r="A8821" i="6"/>
  <c r="A8822" i="6"/>
  <c r="A8823" i="6"/>
  <c r="A8824" i="6"/>
  <c r="A8825" i="6"/>
  <c r="A8826" i="6"/>
  <c r="A8827" i="6"/>
  <c r="A8828" i="6"/>
  <c r="A8829" i="6"/>
  <c r="A8830" i="6"/>
  <c r="A8831" i="6"/>
  <c r="A8832" i="6"/>
  <c r="A8833" i="6"/>
  <c r="A8834" i="6"/>
  <c r="A8835" i="6"/>
  <c r="A8836" i="6"/>
  <c r="A8837" i="6"/>
  <c r="A8838" i="6"/>
  <c r="A8839" i="6"/>
  <c r="A8840" i="6"/>
  <c r="A8841" i="6"/>
  <c r="A8842" i="6"/>
  <c r="A8843" i="6"/>
  <c r="A8844" i="6"/>
  <c r="A8845" i="6"/>
  <c r="A8846" i="6"/>
  <c r="A8847" i="6"/>
  <c r="A8848" i="6"/>
  <c r="A8849" i="6"/>
  <c r="A8850" i="6"/>
  <c r="A8851" i="6"/>
  <c r="A8852" i="6"/>
  <c r="A8853" i="6"/>
  <c r="A8854" i="6"/>
  <c r="A8855" i="6"/>
  <c r="A8856" i="6"/>
  <c r="A8857" i="6"/>
  <c r="A8858" i="6"/>
  <c r="A8859" i="6"/>
  <c r="A8860" i="6"/>
  <c r="A8861" i="6"/>
  <c r="A8862" i="6"/>
  <c r="A8863" i="6"/>
  <c r="A8864" i="6"/>
  <c r="A8865" i="6"/>
  <c r="A8866" i="6"/>
  <c r="A8867" i="6"/>
  <c r="A8868" i="6"/>
  <c r="A8869" i="6"/>
  <c r="A8870" i="6"/>
  <c r="A8871" i="6"/>
  <c r="A8872" i="6"/>
  <c r="A8873" i="6"/>
  <c r="A8874" i="6"/>
  <c r="A8875" i="6"/>
  <c r="A8876" i="6"/>
  <c r="A8877" i="6"/>
  <c r="A8878" i="6"/>
  <c r="A8879" i="6"/>
  <c r="A8880" i="6"/>
  <c r="A8881" i="6"/>
  <c r="A8882" i="6"/>
  <c r="A8883" i="6"/>
  <c r="A8884" i="6"/>
  <c r="A8885" i="6"/>
  <c r="A8886" i="6"/>
  <c r="A8887" i="6"/>
  <c r="A8888" i="6"/>
  <c r="A8889" i="6"/>
  <c r="A8890" i="6"/>
  <c r="A8891" i="6"/>
  <c r="A8892" i="6"/>
  <c r="A8893" i="6"/>
  <c r="A8894" i="6"/>
  <c r="A8895" i="6"/>
  <c r="A8896" i="6"/>
  <c r="A8897" i="6"/>
  <c r="A8898" i="6"/>
  <c r="A8899" i="6"/>
  <c r="A8900" i="6"/>
  <c r="A8901" i="6"/>
  <c r="A8902" i="6"/>
  <c r="A8903" i="6"/>
  <c r="A8904" i="6"/>
  <c r="A8905" i="6"/>
  <c r="A8906" i="6"/>
  <c r="A8907" i="6"/>
  <c r="A8908" i="6"/>
  <c r="A8909" i="6"/>
  <c r="A8910" i="6"/>
  <c r="A8911" i="6"/>
  <c r="A8912" i="6"/>
  <c r="A8913" i="6"/>
  <c r="A8914" i="6"/>
  <c r="A8915" i="6"/>
  <c r="A8916" i="6"/>
  <c r="A8917" i="6"/>
  <c r="A8918" i="6"/>
  <c r="A8919" i="6"/>
  <c r="A8920" i="6"/>
  <c r="A8921" i="6"/>
  <c r="A8922" i="6"/>
  <c r="A8923" i="6"/>
  <c r="A8924" i="6"/>
  <c r="A8925" i="6"/>
  <c r="A8926" i="6"/>
  <c r="A8927" i="6"/>
  <c r="A8928" i="6"/>
  <c r="A8929" i="6"/>
  <c r="A8930" i="6"/>
  <c r="A8931" i="6"/>
  <c r="A8932" i="6"/>
  <c r="A8933" i="6"/>
  <c r="A8934" i="6"/>
  <c r="A8935" i="6"/>
  <c r="A8936" i="6"/>
  <c r="A8937" i="6"/>
  <c r="A8938" i="6"/>
  <c r="A8939" i="6"/>
  <c r="A8940" i="6"/>
  <c r="A8941" i="6"/>
  <c r="A8942" i="6"/>
  <c r="A8943" i="6"/>
  <c r="A8944" i="6"/>
  <c r="A8945" i="6"/>
  <c r="A8946" i="6"/>
  <c r="A8947" i="6"/>
  <c r="A8948" i="6"/>
  <c r="A8949" i="6"/>
  <c r="A8950" i="6"/>
  <c r="A8951" i="6"/>
  <c r="A8952" i="6"/>
  <c r="A8953" i="6"/>
  <c r="A8954" i="6"/>
  <c r="A8955" i="6"/>
  <c r="A8956" i="6"/>
  <c r="A8957" i="6"/>
  <c r="A8958" i="6"/>
  <c r="A8959" i="6"/>
  <c r="A8960" i="6"/>
  <c r="A8961" i="6"/>
  <c r="A8962" i="6"/>
  <c r="A8963" i="6"/>
  <c r="A8964" i="6"/>
  <c r="A8965" i="6"/>
  <c r="A8966" i="6"/>
  <c r="A8967" i="6"/>
  <c r="A8968" i="6"/>
  <c r="A8969" i="6"/>
  <c r="A8970" i="6"/>
  <c r="A8971" i="6"/>
  <c r="A8972" i="6"/>
  <c r="A8973" i="6"/>
  <c r="A8974" i="6"/>
  <c r="A8975" i="6"/>
  <c r="A8976" i="6"/>
  <c r="A8977" i="6"/>
  <c r="A8978" i="6"/>
  <c r="A8979" i="6"/>
  <c r="A8980" i="6"/>
  <c r="A8981" i="6"/>
  <c r="A8982" i="6"/>
  <c r="A8983" i="6"/>
  <c r="A8984" i="6"/>
  <c r="A8985" i="6"/>
  <c r="A8986" i="6"/>
  <c r="A8987" i="6"/>
  <c r="A8988" i="6"/>
  <c r="A8989" i="6"/>
  <c r="A8990" i="6"/>
  <c r="A8991" i="6"/>
  <c r="A8992" i="6"/>
  <c r="A8993" i="6"/>
  <c r="A8994" i="6"/>
  <c r="A8995" i="6"/>
  <c r="A8996" i="6"/>
  <c r="A8997" i="6"/>
  <c r="A8998" i="6"/>
  <c r="A8999" i="6"/>
  <c r="A9000" i="6"/>
  <c r="A9001" i="6"/>
  <c r="A9002" i="6"/>
  <c r="A9003" i="6"/>
  <c r="A9004" i="6"/>
  <c r="A9005" i="6"/>
  <c r="A9006" i="6"/>
  <c r="A9007" i="6"/>
  <c r="A9008" i="6"/>
  <c r="A9009" i="6"/>
  <c r="A9010" i="6"/>
  <c r="A9011" i="6"/>
  <c r="A9012" i="6"/>
  <c r="A9013" i="6"/>
  <c r="A9014" i="6"/>
  <c r="A9015" i="6"/>
  <c r="A9016" i="6"/>
  <c r="A9017" i="6"/>
  <c r="A9018" i="6"/>
  <c r="A9019" i="6"/>
  <c r="A9020" i="6"/>
  <c r="A9021" i="6"/>
  <c r="A9022" i="6"/>
  <c r="A9023" i="6"/>
  <c r="A9024" i="6"/>
  <c r="A9025" i="6"/>
  <c r="A9026" i="6"/>
  <c r="A9027" i="6"/>
  <c r="A9028" i="6"/>
  <c r="A9029" i="6"/>
  <c r="A9030" i="6"/>
  <c r="A9031" i="6"/>
  <c r="A9032" i="6"/>
  <c r="A9033" i="6"/>
  <c r="A9034" i="6"/>
  <c r="A9035" i="6"/>
  <c r="A9036" i="6"/>
  <c r="A9037" i="6"/>
  <c r="A9038" i="6"/>
  <c r="A9039" i="6"/>
  <c r="A9040" i="6"/>
  <c r="A9041" i="6"/>
  <c r="A9042" i="6"/>
  <c r="A9043" i="6"/>
  <c r="A9044" i="6"/>
  <c r="A9045" i="6"/>
  <c r="A9046" i="6"/>
  <c r="A9047" i="6"/>
  <c r="A9048" i="6"/>
  <c r="A9049" i="6"/>
  <c r="A9050" i="6"/>
  <c r="A9051" i="6"/>
  <c r="A9052" i="6"/>
  <c r="A9053" i="6"/>
  <c r="A9054" i="6"/>
  <c r="A9055" i="6"/>
  <c r="A9056" i="6"/>
  <c r="A9057" i="6"/>
  <c r="A9058" i="6"/>
  <c r="A9059" i="6"/>
  <c r="A9060" i="6"/>
  <c r="A9061" i="6"/>
  <c r="A9062" i="6"/>
  <c r="A9063" i="6"/>
  <c r="A9064" i="6"/>
  <c r="A9065" i="6"/>
  <c r="A9066" i="6"/>
  <c r="A9067" i="6"/>
  <c r="A9068" i="6"/>
  <c r="A9069" i="6"/>
  <c r="A9070" i="6"/>
  <c r="A9071" i="6"/>
  <c r="A9072" i="6"/>
  <c r="A9073" i="6"/>
  <c r="A9074" i="6"/>
  <c r="A9075" i="6"/>
  <c r="A9076" i="6"/>
  <c r="A9077" i="6"/>
  <c r="A9078" i="6"/>
  <c r="A9079" i="6"/>
  <c r="A9080" i="6"/>
  <c r="A9081" i="6"/>
  <c r="A9082" i="6"/>
  <c r="A9083" i="6"/>
  <c r="A9084" i="6"/>
  <c r="A9085" i="6"/>
  <c r="A9086" i="6"/>
  <c r="A9087" i="6"/>
  <c r="A9088" i="6"/>
  <c r="A9089" i="6"/>
  <c r="A9090" i="6"/>
  <c r="A9091" i="6"/>
  <c r="A9092" i="6"/>
  <c r="A9093" i="6"/>
  <c r="A9094" i="6"/>
  <c r="A9095" i="6"/>
  <c r="A9096" i="6"/>
  <c r="A9097" i="6"/>
  <c r="A9098" i="6"/>
  <c r="A9099" i="6"/>
  <c r="A9100" i="6"/>
  <c r="A9101" i="6"/>
  <c r="A9102" i="6"/>
  <c r="A9103" i="6"/>
  <c r="A9104" i="6"/>
  <c r="A9105" i="6"/>
  <c r="A9106" i="6"/>
  <c r="A9107" i="6"/>
  <c r="A9108" i="6"/>
  <c r="A9109" i="6"/>
  <c r="A9110" i="6"/>
  <c r="A9111" i="6"/>
  <c r="A9112" i="6"/>
  <c r="A9113" i="6"/>
  <c r="A9114" i="6"/>
  <c r="A9115" i="6"/>
  <c r="A9116" i="6"/>
  <c r="A9117" i="6"/>
  <c r="A9118" i="6"/>
  <c r="A9119" i="6"/>
  <c r="A9120" i="6"/>
  <c r="A9121" i="6"/>
  <c r="A9122" i="6"/>
  <c r="A9123" i="6"/>
  <c r="A9124" i="6"/>
  <c r="A9125" i="6"/>
  <c r="A9126" i="6"/>
  <c r="A9127" i="6"/>
  <c r="A9128" i="6"/>
  <c r="A9129" i="6"/>
  <c r="A9130" i="6"/>
  <c r="A9131" i="6"/>
  <c r="A9132" i="6"/>
  <c r="A9133" i="6"/>
  <c r="A9134" i="6"/>
  <c r="A9135" i="6"/>
  <c r="A9136" i="6"/>
  <c r="A9137" i="6"/>
  <c r="A9138" i="6"/>
  <c r="A9139" i="6"/>
  <c r="A9140" i="6"/>
  <c r="A9141" i="6"/>
  <c r="A9142" i="6"/>
  <c r="A9143" i="6"/>
  <c r="A9144" i="6"/>
  <c r="A9145" i="6"/>
  <c r="A9146" i="6"/>
  <c r="A9147" i="6"/>
  <c r="A9148" i="6"/>
  <c r="A9149" i="6"/>
  <c r="A9150" i="6"/>
  <c r="A9151" i="6"/>
  <c r="A9152" i="6"/>
  <c r="A9153" i="6"/>
  <c r="A9154" i="6"/>
  <c r="A9155" i="6"/>
  <c r="A9156" i="6"/>
  <c r="A9157" i="6"/>
  <c r="A9158" i="6"/>
  <c r="A9159" i="6"/>
  <c r="A9160" i="6"/>
  <c r="A9161" i="6"/>
  <c r="A9162" i="6"/>
  <c r="A9163" i="6"/>
  <c r="A9164" i="6"/>
  <c r="A9165" i="6"/>
  <c r="A9166" i="6"/>
  <c r="A9167" i="6"/>
  <c r="A9168" i="6"/>
  <c r="A9169" i="6"/>
  <c r="A9170" i="6"/>
  <c r="A9171" i="6"/>
  <c r="A9172" i="6"/>
  <c r="A9173" i="6"/>
  <c r="A9174" i="6"/>
  <c r="A9175" i="6"/>
  <c r="A9176" i="6"/>
  <c r="A9177" i="6"/>
  <c r="A9178" i="6"/>
  <c r="A9179" i="6"/>
  <c r="A9180" i="6"/>
  <c r="A9181" i="6"/>
  <c r="A9182" i="6"/>
  <c r="A9183" i="6"/>
  <c r="A9184" i="6"/>
  <c r="A9185" i="6"/>
  <c r="A9186" i="6"/>
  <c r="A9187" i="6"/>
  <c r="A9188" i="6"/>
  <c r="A9189" i="6"/>
  <c r="A9190" i="6"/>
  <c r="A9191" i="6"/>
  <c r="A9192" i="6"/>
  <c r="A9193" i="6"/>
  <c r="A9194" i="6"/>
  <c r="A9195" i="6"/>
  <c r="A9196" i="6"/>
  <c r="A9197" i="6"/>
  <c r="A9198" i="6"/>
  <c r="A9199" i="6"/>
  <c r="A9200" i="6"/>
  <c r="A9201" i="6"/>
  <c r="A9202" i="6"/>
  <c r="A9203" i="6"/>
  <c r="A9204" i="6"/>
  <c r="A9205" i="6"/>
  <c r="A9206" i="6"/>
  <c r="A9207" i="6"/>
  <c r="A9208" i="6"/>
  <c r="A9209" i="6"/>
  <c r="A9210" i="6"/>
  <c r="A9211" i="6"/>
  <c r="A9212" i="6"/>
  <c r="A9213" i="6"/>
  <c r="A9214" i="6"/>
  <c r="A9215" i="6"/>
  <c r="A9216" i="6"/>
  <c r="A9217" i="6"/>
  <c r="A9218" i="6"/>
  <c r="A9219" i="6"/>
  <c r="A9220" i="6"/>
  <c r="A9221" i="6"/>
  <c r="A9222" i="6"/>
  <c r="A9223" i="6"/>
  <c r="A9224" i="6"/>
  <c r="A9225" i="6"/>
  <c r="A9226" i="6"/>
  <c r="A9227" i="6"/>
  <c r="A9228" i="6"/>
  <c r="A9229" i="6"/>
  <c r="A9230" i="6"/>
  <c r="A9231" i="6"/>
  <c r="A9232" i="6"/>
  <c r="A9233" i="6"/>
  <c r="A9234" i="6"/>
  <c r="A9235" i="6"/>
  <c r="A9236" i="6"/>
  <c r="A9237" i="6"/>
  <c r="A9238" i="6"/>
  <c r="A9239" i="6"/>
  <c r="A9240" i="6"/>
  <c r="A9241" i="6"/>
  <c r="A9242" i="6"/>
  <c r="A9243" i="6"/>
  <c r="A9244" i="6"/>
  <c r="A9245" i="6"/>
  <c r="A9246" i="6"/>
  <c r="A9247" i="6"/>
  <c r="A9248" i="6"/>
  <c r="A9249" i="6"/>
  <c r="A9250" i="6"/>
  <c r="A9251" i="6"/>
  <c r="A9252" i="6"/>
  <c r="A9253" i="6"/>
  <c r="A9254" i="6"/>
  <c r="A9255" i="6"/>
  <c r="A9256" i="6"/>
  <c r="A9257" i="6"/>
  <c r="A9258" i="6"/>
  <c r="A9259" i="6"/>
  <c r="A9260" i="6"/>
  <c r="A9261" i="6"/>
  <c r="A9262" i="6"/>
  <c r="A9263" i="6"/>
  <c r="A9264" i="6"/>
  <c r="A9265" i="6"/>
  <c r="A9266" i="6"/>
  <c r="A9267" i="6"/>
  <c r="A9268" i="6"/>
  <c r="A9269" i="6"/>
  <c r="A9270" i="6"/>
  <c r="A9271" i="6"/>
  <c r="A9272" i="6"/>
  <c r="A9273" i="6"/>
  <c r="A9274" i="6"/>
  <c r="A9275" i="6"/>
  <c r="A9276" i="6"/>
  <c r="A9277" i="6"/>
  <c r="A9278" i="6"/>
  <c r="A9279" i="6"/>
  <c r="A9280" i="6"/>
  <c r="A9281" i="6"/>
  <c r="A9282" i="6"/>
  <c r="A9283" i="6"/>
  <c r="A9284" i="6"/>
  <c r="A9285" i="6"/>
  <c r="A9286" i="6"/>
  <c r="A9287" i="6"/>
  <c r="A9288" i="6"/>
  <c r="A9289" i="6"/>
  <c r="A9290" i="6"/>
  <c r="A9291" i="6"/>
  <c r="A9292" i="6"/>
  <c r="A9293" i="6"/>
  <c r="A9294" i="6"/>
  <c r="A9295" i="6"/>
  <c r="A9296" i="6"/>
  <c r="A9297" i="6"/>
  <c r="A9298" i="6"/>
  <c r="A9299" i="6"/>
  <c r="A9300" i="6"/>
  <c r="A9301" i="6"/>
  <c r="A9302" i="6"/>
  <c r="A9303" i="6"/>
  <c r="A9304" i="6"/>
  <c r="A9305" i="6"/>
  <c r="A9306" i="6"/>
  <c r="A9307" i="6"/>
  <c r="A9308" i="6"/>
  <c r="A9309" i="6"/>
  <c r="A9310" i="6"/>
  <c r="A9311" i="6"/>
  <c r="A9312" i="6"/>
  <c r="A9313" i="6"/>
  <c r="A9314" i="6"/>
  <c r="A9315" i="6"/>
  <c r="A9316" i="6"/>
  <c r="A9317" i="6"/>
  <c r="A9318" i="6"/>
  <c r="A9319" i="6"/>
  <c r="A9320" i="6"/>
  <c r="A9321" i="6"/>
  <c r="A9322" i="6"/>
  <c r="A9323" i="6"/>
  <c r="A9324" i="6"/>
  <c r="A9325" i="6"/>
  <c r="A9326" i="6"/>
  <c r="A9327" i="6"/>
  <c r="A9328" i="6"/>
  <c r="A9329" i="6"/>
  <c r="A9330" i="6"/>
  <c r="A9331" i="6"/>
  <c r="A9332" i="6"/>
  <c r="A9333" i="6"/>
  <c r="A9334" i="6"/>
  <c r="A9335" i="6"/>
  <c r="A9336" i="6"/>
  <c r="A9337" i="6"/>
  <c r="A9338" i="6"/>
  <c r="A9339" i="6"/>
  <c r="A9340" i="6"/>
  <c r="A9341" i="6"/>
  <c r="A9342" i="6"/>
  <c r="A9343" i="6"/>
  <c r="A9344" i="6"/>
  <c r="A9345" i="6"/>
  <c r="A9346" i="6"/>
  <c r="A9347" i="6"/>
  <c r="A9348" i="6"/>
  <c r="A9349" i="6"/>
  <c r="A9350" i="6"/>
  <c r="A9351" i="6"/>
  <c r="A9352" i="6"/>
  <c r="A9353" i="6"/>
  <c r="A9354" i="6"/>
  <c r="A9355" i="6"/>
  <c r="A9356" i="6"/>
  <c r="A9357" i="6"/>
  <c r="A9358" i="6"/>
  <c r="A9359" i="6"/>
  <c r="A9360" i="6"/>
  <c r="A9361" i="6"/>
  <c r="A9362" i="6"/>
  <c r="A9363" i="6"/>
  <c r="A9364" i="6"/>
  <c r="A9365" i="6"/>
  <c r="A9366" i="6"/>
  <c r="A9367" i="6"/>
  <c r="A9368" i="6"/>
  <c r="A9369" i="6"/>
  <c r="A9370" i="6"/>
  <c r="A9371" i="6"/>
  <c r="A9372" i="6"/>
  <c r="A9373" i="6"/>
  <c r="A9374" i="6"/>
  <c r="A9375" i="6"/>
  <c r="A9376" i="6"/>
  <c r="A9377" i="6"/>
  <c r="A9378" i="6"/>
  <c r="A9379" i="6"/>
  <c r="A9380" i="6"/>
  <c r="A9381" i="6"/>
  <c r="A9382" i="6"/>
  <c r="A9383" i="6"/>
  <c r="A9384" i="6"/>
  <c r="A9385" i="6"/>
  <c r="A9386" i="6"/>
  <c r="A9387" i="6"/>
  <c r="A9388" i="6"/>
  <c r="A9389" i="6"/>
  <c r="A9390" i="6"/>
  <c r="A9391" i="6"/>
  <c r="A9392" i="6"/>
  <c r="A9393" i="6"/>
  <c r="A9394" i="6"/>
  <c r="A9395" i="6"/>
  <c r="A9396" i="6"/>
  <c r="A9397" i="6"/>
  <c r="A9398" i="6"/>
  <c r="A9399" i="6"/>
  <c r="A9400" i="6"/>
  <c r="A9401" i="6"/>
  <c r="A9402" i="6"/>
  <c r="A9403" i="6"/>
  <c r="A9404" i="6"/>
  <c r="A9405" i="6"/>
  <c r="A9406" i="6"/>
  <c r="A9407" i="6"/>
  <c r="A9408" i="6"/>
  <c r="A9409" i="6"/>
  <c r="A9410" i="6"/>
  <c r="A9411" i="6"/>
  <c r="A9412" i="6"/>
  <c r="A9413" i="6"/>
  <c r="A9414" i="6"/>
  <c r="A9415" i="6"/>
  <c r="A9416" i="6"/>
  <c r="A9417" i="6"/>
  <c r="A9418" i="6"/>
  <c r="A9419" i="6"/>
  <c r="A9420" i="6"/>
  <c r="A9421" i="6"/>
  <c r="A9422" i="6"/>
  <c r="A9423" i="6"/>
  <c r="A9424" i="6"/>
  <c r="A9425" i="6"/>
  <c r="A9426" i="6"/>
  <c r="A9427" i="6"/>
  <c r="A9428" i="6"/>
  <c r="A9429" i="6"/>
  <c r="A9430" i="6"/>
  <c r="A9431" i="6"/>
  <c r="A9432" i="6"/>
  <c r="A9433" i="6"/>
  <c r="A9434" i="6"/>
  <c r="A9435" i="6"/>
  <c r="A9436" i="6"/>
  <c r="A9437" i="6"/>
  <c r="A9438" i="6"/>
  <c r="A9439" i="6"/>
  <c r="A9440" i="6"/>
  <c r="A9441" i="6"/>
  <c r="A9442" i="6"/>
  <c r="A9443" i="6"/>
  <c r="A9444" i="6"/>
  <c r="A9445" i="6"/>
  <c r="A9446" i="6"/>
  <c r="A9447" i="6"/>
  <c r="A9448" i="6"/>
  <c r="A9449" i="6"/>
  <c r="A9450" i="6"/>
  <c r="A9451" i="6"/>
  <c r="A9452" i="6"/>
  <c r="A9453" i="6"/>
  <c r="A9454" i="6"/>
  <c r="A9455" i="6"/>
  <c r="A9456" i="6"/>
  <c r="A9457" i="6"/>
  <c r="A9458" i="6"/>
  <c r="A9459" i="6"/>
  <c r="A9460" i="6"/>
  <c r="A9461" i="6"/>
  <c r="A9462" i="6"/>
  <c r="A9463" i="6"/>
  <c r="A9464" i="6"/>
  <c r="A9465" i="6"/>
  <c r="A9466" i="6"/>
  <c r="A9467" i="6"/>
  <c r="A9468" i="6"/>
  <c r="A9469" i="6"/>
  <c r="A9470" i="6"/>
  <c r="A9471" i="6"/>
  <c r="A9472" i="6"/>
  <c r="A9473" i="6"/>
  <c r="A9474" i="6"/>
  <c r="A9475" i="6"/>
  <c r="A9476" i="6"/>
  <c r="A9477" i="6"/>
  <c r="A9478" i="6"/>
  <c r="A9479" i="6"/>
  <c r="A9480" i="6"/>
  <c r="A9481" i="6"/>
  <c r="A9482" i="6"/>
  <c r="A9483" i="6"/>
  <c r="A9484" i="6"/>
  <c r="A9485" i="6"/>
  <c r="A9486" i="6"/>
  <c r="A9487" i="6"/>
  <c r="A9488" i="6"/>
  <c r="A9489" i="6"/>
  <c r="A9490" i="6"/>
  <c r="A9491" i="6"/>
  <c r="A9492" i="6"/>
  <c r="A9493" i="6"/>
  <c r="A9494" i="6"/>
  <c r="A9495" i="6"/>
  <c r="A9496" i="6"/>
  <c r="A9497" i="6"/>
  <c r="A9498" i="6"/>
  <c r="A9499" i="6"/>
  <c r="A9500" i="6"/>
  <c r="A9501" i="6"/>
  <c r="A9502" i="6"/>
  <c r="A9503" i="6"/>
  <c r="A9504" i="6"/>
  <c r="A9505" i="6"/>
  <c r="A9506" i="6"/>
  <c r="A9507" i="6"/>
  <c r="A9508" i="6"/>
  <c r="A9509" i="6"/>
  <c r="A9510" i="6"/>
  <c r="A9511" i="6"/>
  <c r="A9512" i="6"/>
  <c r="A9513" i="6"/>
  <c r="A9514" i="6"/>
  <c r="A9515" i="6"/>
  <c r="A9516" i="6"/>
  <c r="A9517" i="6"/>
  <c r="A9518" i="6"/>
  <c r="A9519" i="6"/>
  <c r="A9520" i="6"/>
  <c r="A9521" i="6"/>
  <c r="A9522" i="6"/>
  <c r="A9523" i="6"/>
  <c r="A9524" i="6"/>
  <c r="A9525" i="6"/>
  <c r="A9526" i="6"/>
  <c r="A9527" i="6"/>
  <c r="A9528" i="6"/>
  <c r="A9529" i="6"/>
  <c r="A9530" i="6"/>
  <c r="A9531" i="6"/>
  <c r="A9532" i="6"/>
  <c r="A9533" i="6"/>
  <c r="A9534" i="6"/>
  <c r="A9535" i="6"/>
  <c r="A9536" i="6"/>
  <c r="A9537" i="6"/>
  <c r="A9538" i="6"/>
  <c r="A9539" i="6"/>
  <c r="A9540" i="6"/>
  <c r="A9541" i="6"/>
  <c r="A9542" i="6"/>
  <c r="A9543" i="6"/>
  <c r="A9544" i="6"/>
  <c r="A9545" i="6"/>
  <c r="A9546" i="6"/>
  <c r="A9547" i="6"/>
  <c r="A9548" i="6"/>
  <c r="A9549" i="6"/>
  <c r="A9550" i="6"/>
  <c r="A9551" i="6"/>
  <c r="A9552" i="6"/>
  <c r="A9553" i="6"/>
  <c r="A9554" i="6"/>
  <c r="A9555" i="6"/>
  <c r="A9556" i="6"/>
  <c r="A9557" i="6"/>
  <c r="A9558" i="6"/>
  <c r="A9559" i="6"/>
  <c r="A9560" i="6"/>
  <c r="A9561" i="6"/>
  <c r="A9562" i="6"/>
  <c r="A9563" i="6"/>
  <c r="A9564" i="6"/>
  <c r="A9565" i="6"/>
  <c r="A9566" i="6"/>
  <c r="A9567" i="6"/>
  <c r="A9568" i="6"/>
  <c r="A9569" i="6"/>
  <c r="A9570" i="6"/>
  <c r="A9571" i="6"/>
  <c r="A9572" i="6"/>
  <c r="A9573" i="6"/>
  <c r="A9574" i="6"/>
  <c r="A9575" i="6"/>
  <c r="A9576" i="6"/>
  <c r="A9577" i="6"/>
  <c r="A9578" i="6"/>
  <c r="A9579" i="6"/>
  <c r="A9580" i="6"/>
  <c r="A9581" i="6"/>
  <c r="A9582" i="6"/>
  <c r="A9583" i="6"/>
  <c r="A9584" i="6"/>
  <c r="A9585" i="6"/>
  <c r="A9586" i="6"/>
  <c r="A9587" i="6"/>
  <c r="A9588" i="6"/>
  <c r="A9589" i="6"/>
  <c r="A9590" i="6"/>
  <c r="A9591" i="6"/>
  <c r="A9592" i="6"/>
  <c r="A9593" i="6"/>
  <c r="A9594" i="6"/>
  <c r="A9595" i="6"/>
  <c r="A9596" i="6"/>
  <c r="A9597" i="6"/>
  <c r="A9598" i="6"/>
  <c r="A9599" i="6"/>
  <c r="A9600" i="6"/>
  <c r="A9601" i="6"/>
  <c r="A9602" i="6"/>
  <c r="A9603" i="6"/>
  <c r="A9604" i="6"/>
  <c r="A9605" i="6"/>
  <c r="A9606" i="6"/>
  <c r="A9607" i="6"/>
  <c r="A9608" i="6"/>
  <c r="A9609" i="6"/>
  <c r="A9610" i="6"/>
  <c r="A9611" i="6"/>
  <c r="A9612" i="6"/>
  <c r="A9613" i="6"/>
  <c r="A9614" i="6"/>
  <c r="A9615" i="6"/>
  <c r="A9616" i="6"/>
  <c r="A9617" i="6"/>
  <c r="A9618" i="6"/>
  <c r="A9619" i="6"/>
  <c r="A9620" i="6"/>
  <c r="A9621" i="6"/>
  <c r="A9622" i="6"/>
  <c r="A9623" i="6"/>
  <c r="A9624" i="6"/>
  <c r="A9625" i="6"/>
  <c r="A9626" i="6"/>
  <c r="A9627" i="6"/>
  <c r="A9628" i="6"/>
  <c r="A9629" i="6"/>
  <c r="A9630" i="6"/>
  <c r="A9631" i="6"/>
  <c r="A9632" i="6"/>
  <c r="A9633" i="6"/>
  <c r="A9634" i="6"/>
  <c r="A9635" i="6"/>
  <c r="A9636" i="6"/>
  <c r="A9637" i="6"/>
  <c r="A9638" i="6"/>
  <c r="A9639" i="6"/>
  <c r="A9640" i="6"/>
  <c r="A9641" i="6"/>
  <c r="A9642" i="6"/>
  <c r="A9643" i="6"/>
  <c r="A9644" i="6"/>
  <c r="A9645" i="6"/>
  <c r="A9646" i="6"/>
  <c r="A9647" i="6"/>
  <c r="A9648" i="6"/>
  <c r="A9649" i="6"/>
  <c r="A9650" i="6"/>
  <c r="A9651" i="6"/>
  <c r="A9652" i="6"/>
  <c r="A9653" i="6"/>
  <c r="A9654" i="6"/>
  <c r="A9655" i="6"/>
  <c r="A9656" i="6"/>
  <c r="A9657" i="6"/>
  <c r="A9658" i="6"/>
  <c r="A9659" i="6"/>
  <c r="A9660" i="6"/>
  <c r="A9661" i="6"/>
  <c r="A9662" i="6"/>
  <c r="A9663" i="6"/>
  <c r="A9664" i="6"/>
  <c r="A9665" i="6"/>
  <c r="A9666" i="6"/>
  <c r="A9667" i="6"/>
  <c r="A9668" i="6"/>
  <c r="A9669" i="6"/>
  <c r="A9670" i="6"/>
  <c r="A9671" i="6"/>
  <c r="A9672" i="6"/>
  <c r="A9673" i="6"/>
  <c r="A9674" i="6"/>
  <c r="A9675" i="6"/>
  <c r="A9676" i="6"/>
  <c r="A9677" i="6"/>
  <c r="A9678" i="6"/>
  <c r="A9679" i="6"/>
  <c r="A9680" i="6"/>
  <c r="A9681" i="6"/>
  <c r="A9682" i="6"/>
  <c r="A9683" i="6"/>
  <c r="A9684" i="6"/>
  <c r="A9685" i="6"/>
  <c r="A9686" i="6"/>
  <c r="A9687" i="6"/>
  <c r="A9688" i="6"/>
  <c r="A9689" i="6"/>
  <c r="A9690" i="6"/>
  <c r="A9691" i="6"/>
  <c r="A9692" i="6"/>
  <c r="A9693" i="6"/>
  <c r="A9694" i="6"/>
  <c r="A9695" i="6"/>
  <c r="A9696" i="6"/>
  <c r="A9697" i="6"/>
  <c r="A9698" i="6"/>
  <c r="A9699" i="6"/>
  <c r="A9700" i="6"/>
  <c r="A9701" i="6"/>
  <c r="A9702" i="6"/>
  <c r="A9703" i="6"/>
  <c r="A9704" i="6"/>
  <c r="A9705" i="6"/>
  <c r="A9706" i="6"/>
  <c r="A9707" i="6"/>
  <c r="A9708" i="6"/>
  <c r="A9709" i="6"/>
  <c r="A9710" i="6"/>
  <c r="A9711" i="6"/>
  <c r="A9712" i="6"/>
  <c r="A9713" i="6"/>
  <c r="A9714" i="6"/>
  <c r="A9715" i="6"/>
  <c r="A9716" i="6"/>
  <c r="A9717" i="6"/>
  <c r="A9718" i="6"/>
  <c r="A9719" i="6"/>
  <c r="A9720" i="6"/>
  <c r="A9721" i="6"/>
  <c r="A9722" i="6"/>
  <c r="A9723" i="6"/>
  <c r="A9724" i="6"/>
  <c r="A9725" i="6"/>
  <c r="A9726" i="6"/>
  <c r="A9727" i="6"/>
  <c r="A9728" i="6"/>
  <c r="A9729" i="6"/>
  <c r="A9730" i="6"/>
  <c r="A9731" i="6"/>
  <c r="A9732" i="6"/>
  <c r="A9733" i="6"/>
  <c r="A9734" i="6"/>
  <c r="A9735" i="6"/>
  <c r="A9736" i="6"/>
  <c r="A9737" i="6"/>
  <c r="A9738" i="6"/>
  <c r="A9739" i="6"/>
  <c r="A9740" i="6"/>
  <c r="A9741" i="6"/>
  <c r="A9742" i="6"/>
  <c r="A9743" i="6"/>
  <c r="A9744" i="6"/>
  <c r="A9745" i="6"/>
  <c r="A9746" i="6"/>
  <c r="A9747" i="6"/>
  <c r="A9748" i="6"/>
  <c r="A9749" i="6"/>
  <c r="A9750" i="6"/>
  <c r="A9751" i="6"/>
  <c r="A9752" i="6"/>
  <c r="A9753" i="6"/>
  <c r="A9754" i="6"/>
  <c r="A9755" i="6"/>
  <c r="A9756" i="6"/>
  <c r="A9757" i="6"/>
  <c r="A9758" i="6"/>
  <c r="A9759" i="6"/>
  <c r="A9760" i="6"/>
  <c r="A9761" i="6"/>
  <c r="A9762" i="6"/>
  <c r="A9763" i="6"/>
  <c r="A9764" i="6"/>
  <c r="A9765" i="6"/>
  <c r="A9766" i="6"/>
  <c r="A9767" i="6"/>
  <c r="A9768" i="6"/>
  <c r="A9769" i="6"/>
  <c r="A9770" i="6"/>
  <c r="A9771" i="6"/>
  <c r="A9772" i="6"/>
  <c r="A9773" i="6"/>
  <c r="A9774" i="6"/>
  <c r="A9775" i="6"/>
  <c r="A9776" i="6"/>
  <c r="A9777" i="6"/>
  <c r="A9778" i="6"/>
  <c r="A9779" i="6"/>
  <c r="A9780" i="6"/>
  <c r="A9781" i="6"/>
  <c r="A9782" i="6"/>
  <c r="A9783" i="6"/>
  <c r="A9784" i="6"/>
  <c r="A9785" i="6"/>
  <c r="A9786" i="6"/>
  <c r="A9787" i="6"/>
  <c r="A9788" i="6"/>
  <c r="A9789" i="6"/>
  <c r="A9790" i="6"/>
  <c r="A9791" i="6"/>
  <c r="A9792" i="6"/>
  <c r="A9793" i="6"/>
  <c r="A9794" i="6"/>
  <c r="A9795" i="6"/>
  <c r="A9796" i="6"/>
  <c r="A9797" i="6"/>
  <c r="A9798" i="6"/>
  <c r="A9799" i="6"/>
  <c r="A9800" i="6"/>
  <c r="A9801" i="6"/>
  <c r="A9802" i="6"/>
  <c r="A9803" i="6"/>
  <c r="A9804" i="6"/>
  <c r="A9805" i="6"/>
  <c r="A9806" i="6"/>
  <c r="A9807" i="6"/>
  <c r="A9808" i="6"/>
  <c r="A9809" i="6"/>
  <c r="A9810" i="6"/>
  <c r="A9811" i="6"/>
  <c r="A9812" i="6"/>
  <c r="A9813" i="6"/>
  <c r="A9814" i="6"/>
  <c r="A9815" i="6"/>
  <c r="A9816" i="6"/>
  <c r="A9817" i="6"/>
  <c r="A9818" i="6"/>
  <c r="A9819" i="6"/>
  <c r="A9820" i="6"/>
  <c r="A9821" i="6"/>
  <c r="A9822" i="6"/>
  <c r="A9823" i="6"/>
  <c r="A9824" i="6"/>
  <c r="A9825" i="6"/>
  <c r="A9826" i="6"/>
  <c r="A9827" i="6"/>
  <c r="A9828" i="6"/>
  <c r="A9829" i="6"/>
  <c r="A9830" i="6"/>
  <c r="A9831" i="6"/>
  <c r="A9832" i="6"/>
  <c r="A9833" i="6"/>
  <c r="A9834" i="6"/>
  <c r="A9835" i="6"/>
  <c r="A9836" i="6"/>
  <c r="A9837" i="6"/>
  <c r="A9838" i="6"/>
  <c r="A9839" i="6"/>
  <c r="A9840" i="6"/>
  <c r="A9841" i="6"/>
  <c r="A9842" i="6"/>
  <c r="A9843" i="6"/>
  <c r="A9844" i="6"/>
  <c r="A9845" i="6"/>
  <c r="A9846" i="6"/>
  <c r="A9847" i="6"/>
  <c r="A9848" i="6"/>
  <c r="A9849" i="6"/>
  <c r="A9850" i="6"/>
  <c r="A9851" i="6"/>
  <c r="A9852" i="6"/>
  <c r="A9853" i="6"/>
  <c r="A9854" i="6"/>
  <c r="A9855" i="6"/>
  <c r="A9856" i="6"/>
  <c r="A9857" i="6"/>
  <c r="A9858" i="6"/>
  <c r="A9859" i="6"/>
  <c r="A9860" i="6"/>
  <c r="A9861" i="6"/>
  <c r="A9862" i="6"/>
  <c r="A9863" i="6"/>
  <c r="A9864" i="6"/>
  <c r="A9865" i="6"/>
  <c r="A9866" i="6"/>
  <c r="A9867" i="6"/>
  <c r="A9868" i="6"/>
  <c r="A9869" i="6"/>
  <c r="A9870" i="6"/>
  <c r="A9871" i="6"/>
  <c r="A9872" i="6"/>
  <c r="A9873" i="6"/>
  <c r="A9874" i="6"/>
  <c r="A9875" i="6"/>
  <c r="A9876" i="6"/>
  <c r="A9877" i="6"/>
  <c r="A9878" i="6"/>
  <c r="A9879" i="6"/>
  <c r="A9880" i="6"/>
  <c r="A9881" i="6"/>
  <c r="A9882" i="6"/>
  <c r="A9883" i="6"/>
  <c r="A9884" i="6"/>
  <c r="A9885" i="6"/>
  <c r="A9886" i="6"/>
  <c r="A9887" i="6"/>
  <c r="A9888" i="6"/>
  <c r="A9889" i="6"/>
  <c r="A9890" i="6"/>
  <c r="A9891" i="6"/>
  <c r="A9892" i="6"/>
  <c r="A9893" i="6"/>
  <c r="A9894" i="6"/>
  <c r="A9895" i="6"/>
  <c r="A9896" i="6"/>
  <c r="A9897" i="6"/>
  <c r="A9898" i="6"/>
  <c r="A9899" i="6"/>
  <c r="A9900" i="6"/>
  <c r="A9901" i="6"/>
  <c r="A9902" i="6"/>
  <c r="A9903" i="6"/>
  <c r="A9904" i="6"/>
  <c r="A9905" i="6"/>
  <c r="A9906" i="6"/>
  <c r="A9907" i="6"/>
  <c r="A9908" i="6"/>
  <c r="A9909" i="6"/>
  <c r="A9910" i="6"/>
  <c r="A9911" i="6"/>
  <c r="A9912" i="6"/>
  <c r="A9913" i="6"/>
  <c r="A9914" i="6"/>
  <c r="A9915" i="6"/>
  <c r="A9916" i="6"/>
  <c r="A9917" i="6"/>
  <c r="A9918" i="6"/>
  <c r="A9919" i="6"/>
  <c r="A9920" i="6"/>
  <c r="A9921" i="6"/>
  <c r="A9922" i="6"/>
  <c r="A9923" i="6"/>
  <c r="A9924" i="6"/>
  <c r="A9925" i="6"/>
  <c r="A9926" i="6"/>
  <c r="A9927" i="6"/>
  <c r="A9928" i="6"/>
  <c r="A9929" i="6"/>
  <c r="A9930" i="6"/>
  <c r="A9931" i="6"/>
  <c r="A9932" i="6"/>
  <c r="A9933" i="6"/>
  <c r="A9934" i="6"/>
  <c r="A9935" i="6"/>
  <c r="A9936" i="6"/>
  <c r="A9937" i="6"/>
  <c r="A9938" i="6"/>
  <c r="A9939" i="6"/>
  <c r="A9940" i="6"/>
  <c r="A9941" i="6"/>
  <c r="L41" i="10"/>
  <c r="D99" i="10"/>
  <c r="D98" i="10"/>
  <c r="D97" i="10"/>
  <c r="K95" i="10"/>
  <c r="F95" i="10"/>
  <c r="L94" i="10" s="1"/>
  <c r="A95" i="10"/>
  <c r="F94" i="10"/>
  <c r="D91" i="10"/>
  <c r="D90" i="10"/>
  <c r="D89" i="10"/>
  <c r="K87" i="10"/>
  <c r="F87" i="10"/>
  <c r="L87" i="10" s="1"/>
  <c r="A87" i="10"/>
  <c r="F86" i="10"/>
  <c r="D83" i="10"/>
  <c r="D82" i="10"/>
  <c r="D81" i="10"/>
  <c r="K79" i="10"/>
  <c r="F79" i="10"/>
  <c r="L85" i="10" s="1"/>
  <c r="A79" i="10"/>
  <c r="F78" i="10"/>
  <c r="L101" i="10" l="1"/>
  <c r="L84" i="10"/>
  <c r="L100" i="10"/>
  <c r="L78" i="10"/>
  <c r="L79" i="10"/>
  <c r="L80" i="10"/>
  <c r="L88" i="10"/>
  <c r="L92" i="10"/>
  <c r="L95" i="10"/>
  <c r="L93" i="10"/>
  <c r="L96" i="10"/>
  <c r="L86" i="10"/>
  <c r="L40" i="10"/>
  <c r="L39" i="10"/>
  <c r="L38" i="10"/>
  <c r="L37" i="10"/>
  <c r="L36" i="10"/>
  <c r="L35" i="10"/>
  <c r="L34" i="10"/>
  <c r="L33" i="10"/>
  <c r="L32" i="10"/>
  <c r="H1797" i="9" l="1"/>
  <c r="H1787" i="9"/>
  <c r="A1779" i="9"/>
  <c r="A1789" i="9"/>
  <c r="A1773" i="9" l="1"/>
  <c r="A1766" i="9"/>
  <c r="A1763" i="9"/>
  <c r="A1747" i="9"/>
  <c r="A1755" i="9"/>
  <c r="A1737" i="9"/>
  <c r="A1729" i="9"/>
  <c r="A1723" i="9"/>
  <c r="A1716" i="9"/>
  <c r="A1711" i="9"/>
  <c r="A1706" i="9"/>
  <c r="A1700" i="9"/>
  <c r="A1694" i="9" l="1"/>
  <c r="A1689" i="9"/>
  <c r="A1671" i="9"/>
  <c r="A1677" i="9"/>
  <c r="A1683" i="9"/>
  <c r="A1665" i="9"/>
  <c r="A1658" i="9"/>
  <c r="A1651" i="9"/>
  <c r="A1644" i="9"/>
  <c r="A1637" i="9"/>
  <c r="A1630" i="9"/>
  <c r="A1624" i="9"/>
  <c r="A1600" i="9"/>
  <c r="A1606" i="9"/>
  <c r="A1612" i="9"/>
  <c r="A1618" i="9"/>
  <c r="A1595" i="9"/>
  <c r="A1590" i="9"/>
  <c r="A1585" i="9"/>
  <c r="A1578" i="9"/>
  <c r="A1571" i="9"/>
  <c r="A1561" i="9"/>
  <c r="A1555" i="9"/>
  <c r="A1551" i="9"/>
  <c r="A1545" i="9"/>
  <c r="A1538" i="9"/>
  <c r="A1531" i="9"/>
  <c r="A1524" i="9"/>
  <c r="A1518" i="9"/>
  <c r="A1513" i="9"/>
  <c r="A1506" i="9"/>
  <c r="A1499" i="9"/>
  <c r="A1484" i="9"/>
  <c r="B118" i="10" l="1"/>
  <c r="B1818" i="9"/>
  <c r="A1444" i="9" l="1"/>
  <c r="A1454" i="9"/>
  <c r="A1464" i="9"/>
  <c r="A1474" i="9"/>
  <c r="D75" i="10" l="1"/>
  <c r="D74" i="10"/>
  <c r="D73" i="10"/>
  <c r="K71" i="10"/>
  <c r="F71" i="10"/>
  <c r="L70" i="10" s="1"/>
  <c r="A71" i="10"/>
  <c r="F70" i="10"/>
  <c r="D67" i="10"/>
  <c r="D66" i="10"/>
  <c r="D65" i="10"/>
  <c r="K63" i="10"/>
  <c r="F63" i="10"/>
  <c r="A63" i="10"/>
  <c r="F62" i="10"/>
  <c r="D59" i="10"/>
  <c r="D58" i="10"/>
  <c r="D57" i="10"/>
  <c r="K55" i="10"/>
  <c r="F55" i="10"/>
  <c r="A55" i="10"/>
  <c r="F54" i="10"/>
  <c r="D51" i="10"/>
  <c r="D50" i="10"/>
  <c r="D49" i="10"/>
  <c r="K47" i="10"/>
  <c r="F47" i="10"/>
  <c r="A47" i="10"/>
  <c r="F46" i="10"/>
  <c r="L45" i="10"/>
  <c r="L31" i="10"/>
  <c r="L30" i="10"/>
  <c r="L29" i="10"/>
  <c r="L28" i="10"/>
  <c r="L27" i="10"/>
  <c r="L26" i="10"/>
  <c r="L25" i="10"/>
  <c r="L24" i="10"/>
  <c r="L23" i="10"/>
  <c r="L22" i="10"/>
  <c r="I21" i="10"/>
  <c r="L21" i="10" s="1"/>
  <c r="L20" i="10"/>
  <c r="L19" i="10"/>
  <c r="D15" i="10"/>
  <c r="K13" i="10"/>
  <c r="F13" i="10"/>
  <c r="L17" i="10" s="1"/>
  <c r="A13" i="10"/>
  <c r="F12" i="10"/>
  <c r="L10" i="10"/>
  <c r="I8" i="10"/>
  <c r="L8" i="10" s="1"/>
  <c r="A1439" i="9"/>
  <c r="A1434" i="9"/>
  <c r="A1428" i="9"/>
  <c r="A1422" i="9"/>
  <c r="A1417" i="9"/>
  <c r="A1412" i="9"/>
  <c r="A1404" i="9"/>
  <c r="A1386" i="9"/>
  <c r="A1378" i="9"/>
  <c r="A1370" i="9"/>
  <c r="A1364" i="9"/>
  <c r="A1358" i="9"/>
  <c r="A1351" i="9"/>
  <c r="A1344" i="9"/>
  <c r="A1331" i="9"/>
  <c r="A1324" i="9"/>
  <c r="A1319" i="9"/>
  <c r="A1314" i="9"/>
  <c r="A1309" i="9"/>
  <c r="A1304" i="9"/>
  <c r="A1299" i="9"/>
  <c r="A1294" i="9"/>
  <c r="A1289" i="9"/>
  <c r="A1284" i="9"/>
  <c r="A1279" i="9"/>
  <c r="A1272" i="9"/>
  <c r="A1267" i="9"/>
  <c r="A1261" i="9"/>
  <c r="A1256" i="9"/>
  <c r="A1251" i="9"/>
  <c r="A1245" i="9"/>
  <c r="A1240" i="9"/>
  <c r="A1236" i="9"/>
  <c r="A1231" i="9"/>
  <c r="A1226" i="9"/>
  <c r="A1220" i="9"/>
  <c r="A1214" i="9"/>
  <c r="A1207" i="9"/>
  <c r="A1202" i="9"/>
  <c r="A1197" i="9"/>
  <c r="A1191" i="9"/>
  <c r="A1186" i="9"/>
  <c r="A1181" i="9"/>
  <c r="A1175" i="9"/>
  <c r="A1170" i="9"/>
  <c r="A1165" i="9"/>
  <c r="A1158" i="9"/>
  <c r="A1152" i="9"/>
  <c r="A1146" i="9"/>
  <c r="A1139" i="9"/>
  <c r="A1134" i="9"/>
  <c r="A1127" i="9"/>
  <c r="A1120" i="9"/>
  <c r="A1113" i="9"/>
  <c r="A1106" i="9"/>
  <c r="A1100" i="9"/>
  <c r="A1094" i="9"/>
  <c r="A1088" i="9"/>
  <c r="A1082" i="9"/>
  <c r="A1076" i="9"/>
  <c r="A1070" i="9"/>
  <c r="A1064" i="9"/>
  <c r="A1059" i="9"/>
  <c r="A1055" i="9"/>
  <c r="A1050" i="9"/>
  <c r="A1046" i="9"/>
  <c r="A1041" i="9"/>
  <c r="A1036" i="9"/>
  <c r="A1030" i="9"/>
  <c r="A1024" i="9"/>
  <c r="A1019" i="9"/>
  <c r="A1014" i="9"/>
  <c r="A1009" i="9"/>
  <c r="A1004" i="9"/>
  <c r="A999" i="9"/>
  <c r="A994" i="9"/>
  <c r="A989" i="9"/>
  <c r="A984" i="9"/>
  <c r="A979" i="9"/>
  <c r="A974" i="9"/>
  <c r="A969" i="9"/>
  <c r="A962" i="9"/>
  <c r="A955" i="9"/>
  <c r="A948" i="9"/>
  <c r="A941" i="9"/>
  <c r="A934" i="9"/>
  <c r="A927" i="9"/>
  <c r="A920" i="9"/>
  <c r="A913" i="9"/>
  <c r="A906" i="9"/>
  <c r="A899" i="9"/>
  <c r="A892" i="9"/>
  <c r="A885" i="9"/>
  <c r="A878" i="9"/>
  <c r="A871" i="9"/>
  <c r="A866" i="9"/>
  <c r="A859" i="9"/>
  <c r="A852" i="9"/>
  <c r="A846" i="9"/>
  <c r="A842" i="9"/>
  <c r="A838" i="9"/>
  <c r="A828" i="9"/>
  <c r="A822" i="9"/>
  <c r="A816" i="9"/>
  <c r="A810" i="9"/>
  <c r="A805" i="9"/>
  <c r="A800" i="9"/>
  <c r="A795" i="9"/>
  <c r="A789" i="9"/>
  <c r="A786" i="9"/>
  <c r="A781" i="9"/>
  <c r="A775" i="9"/>
  <c r="A769" i="9"/>
  <c r="A764" i="9"/>
  <c r="A758" i="9"/>
  <c r="A753" i="9"/>
  <c r="A747" i="9"/>
  <c r="A741" i="9"/>
  <c r="A734" i="9"/>
  <c r="A725" i="9"/>
  <c r="A718" i="9"/>
  <c r="A711" i="9"/>
  <c r="A704" i="9"/>
  <c r="A697" i="9"/>
  <c r="A689" i="9"/>
  <c r="A681" i="9"/>
  <c r="A676" i="9"/>
  <c r="A671" i="9"/>
  <c r="A651" i="9"/>
  <c r="A643" i="9"/>
  <c r="A638" i="9"/>
  <c r="A630" i="9"/>
  <c r="A622" i="9"/>
  <c r="A614" i="9"/>
  <c r="A606" i="9"/>
  <c r="A598" i="9"/>
  <c r="A590" i="9"/>
  <c r="A582" i="9"/>
  <c r="A574" i="9"/>
  <c r="A569" i="9"/>
  <c r="A562" i="9"/>
  <c r="A555" i="9"/>
  <c r="A550" i="9"/>
  <c r="A545" i="9"/>
  <c r="A540" i="9"/>
  <c r="A535" i="9"/>
  <c r="A531" i="9"/>
  <c r="A526" i="9"/>
  <c r="A520" i="9"/>
  <c r="A513" i="9"/>
  <c r="A507" i="9"/>
  <c r="A501" i="9"/>
  <c r="A495" i="9"/>
  <c r="A489" i="9"/>
  <c r="A484" i="9"/>
  <c r="A477" i="9"/>
  <c r="A472" i="9"/>
  <c r="A467" i="9"/>
  <c r="A461" i="9"/>
  <c r="A454" i="9"/>
  <c r="A447" i="9"/>
  <c r="A440" i="9"/>
  <c r="A433" i="9"/>
  <c r="A427" i="9"/>
  <c r="A421" i="9"/>
  <c r="A415" i="9"/>
  <c r="A410" i="9"/>
  <c r="A405" i="9"/>
  <c r="A400" i="9"/>
  <c r="A395" i="9"/>
  <c r="A390" i="9"/>
  <c r="A382" i="9"/>
  <c r="A376" i="9"/>
  <c r="A364" i="9"/>
  <c r="A358" i="9"/>
  <c r="A352" i="9"/>
  <c r="A347" i="9"/>
  <c r="A342" i="9"/>
  <c r="A337" i="9"/>
  <c r="A332" i="9"/>
  <c r="A327" i="9"/>
  <c r="A316" i="9"/>
  <c r="A304" i="9"/>
  <c r="A293" i="9"/>
  <c r="A281" i="9"/>
  <c r="A269" i="9"/>
  <c r="A266" i="9"/>
  <c r="A263" i="9"/>
  <c r="A257" i="9"/>
  <c r="A250" i="9"/>
  <c r="A243" i="9"/>
  <c r="A236" i="9"/>
  <c r="A229" i="9"/>
  <c r="A222" i="9"/>
  <c r="A215" i="9"/>
  <c r="A208" i="9"/>
  <c r="A201" i="9"/>
  <c r="A194" i="9"/>
  <c r="A187" i="9"/>
  <c r="A180" i="9"/>
  <c r="A173" i="9"/>
  <c r="A166" i="9"/>
  <c r="A159" i="9"/>
  <c r="A152" i="9"/>
  <c r="A145" i="9"/>
  <c r="A137" i="9"/>
  <c r="A129" i="9"/>
  <c r="A121" i="9"/>
  <c r="A113" i="9"/>
  <c r="A105" i="9"/>
  <c r="A97" i="9"/>
  <c r="A90" i="9"/>
  <c r="A85" i="9"/>
  <c r="A78" i="9"/>
  <c r="A72" i="9"/>
  <c r="A66" i="9"/>
  <c r="A60" i="9"/>
  <c r="A54" i="9"/>
  <c r="A48" i="9"/>
  <c r="A43" i="9"/>
  <c r="A38" i="9"/>
  <c r="A33" i="9"/>
  <c r="A26" i="9"/>
  <c r="A11" i="9"/>
  <c r="A7" i="9"/>
  <c r="J103" i="10" l="1"/>
  <c r="J111" i="10"/>
  <c r="K1815" i="9"/>
  <c r="K1817" i="9"/>
  <c r="K1816" i="9"/>
  <c r="K1811" i="9"/>
  <c r="K1812" i="9"/>
  <c r="K1813" i="9"/>
  <c r="K1810" i="9"/>
  <c r="K1814" i="9"/>
  <c r="K1806" i="9"/>
  <c r="K1807" i="9"/>
  <c r="K1808" i="9"/>
  <c r="K1805" i="9"/>
  <c r="K1809" i="9"/>
  <c r="K1802" i="9"/>
  <c r="K1800" i="9"/>
  <c r="K1803" i="9"/>
  <c r="K1804" i="9"/>
  <c r="K1801" i="9"/>
  <c r="K1799" i="9"/>
  <c r="K1326" i="9"/>
  <c r="K1327" i="9"/>
  <c r="K46" i="9"/>
  <c r="K45" i="9"/>
  <c r="K41" i="9"/>
  <c r="K40" i="9"/>
  <c r="K36" i="9"/>
  <c r="K35" i="9"/>
  <c r="L69" i="10"/>
  <c r="L54" i="10"/>
  <c r="L46" i="10"/>
  <c r="J87" i="10"/>
  <c r="J79" i="10"/>
  <c r="J95" i="10"/>
  <c r="K1783" i="9"/>
  <c r="K1785" i="9"/>
  <c r="K1790" i="9"/>
  <c r="K1789" i="9"/>
  <c r="K1786" i="9"/>
  <c r="K1791" i="9"/>
  <c r="K1787" i="9"/>
  <c r="K1792" i="9"/>
  <c r="K1793" i="9"/>
  <c r="K1788" i="9"/>
  <c r="K1794" i="9"/>
  <c r="K1796" i="9"/>
  <c r="K1795" i="9"/>
  <c r="K1780" i="9"/>
  <c r="K1779" i="9"/>
  <c r="K1797" i="9"/>
  <c r="K1781" i="9"/>
  <c r="K1782" i="9"/>
  <c r="K1798" i="9"/>
  <c r="K1784" i="9"/>
  <c r="K1776" i="9"/>
  <c r="K1777" i="9"/>
  <c r="K1778" i="9"/>
  <c r="K1774" i="9"/>
  <c r="K1773" i="9"/>
  <c r="K1775" i="9"/>
  <c r="K1767" i="9"/>
  <c r="K1768" i="9"/>
  <c r="K1769" i="9"/>
  <c r="K1772" i="9"/>
  <c r="K1770" i="9"/>
  <c r="K1771" i="9"/>
  <c r="K1766" i="9"/>
  <c r="K1763" i="9"/>
  <c r="K1764" i="9"/>
  <c r="K1765" i="9"/>
  <c r="K1753" i="9"/>
  <c r="K1747" i="9"/>
  <c r="K1756" i="9"/>
  <c r="K1748" i="9"/>
  <c r="K1757" i="9"/>
  <c r="K1759" i="9"/>
  <c r="K1762" i="9"/>
  <c r="K1749" i="9"/>
  <c r="K1758" i="9"/>
  <c r="K1750" i="9"/>
  <c r="K1751" i="9"/>
  <c r="K1754" i="9"/>
  <c r="K1760" i="9"/>
  <c r="K1745" i="9"/>
  <c r="K1752" i="9"/>
  <c r="K1761" i="9"/>
  <c r="K1755" i="9"/>
  <c r="K1742" i="9"/>
  <c r="K1743" i="9"/>
  <c r="K1737" i="9"/>
  <c r="K1744" i="9"/>
  <c r="K1738" i="9"/>
  <c r="K1739" i="9"/>
  <c r="K1740" i="9"/>
  <c r="K1746" i="9"/>
  <c r="K1741" i="9"/>
  <c r="K1735" i="9"/>
  <c r="K1730" i="9"/>
  <c r="K1731" i="9"/>
  <c r="K1732" i="9"/>
  <c r="K1729" i="9"/>
  <c r="K1733" i="9"/>
  <c r="K1736" i="9"/>
  <c r="K1734" i="9"/>
  <c r="K1725" i="9"/>
  <c r="K1726" i="9"/>
  <c r="K1727" i="9"/>
  <c r="K1723" i="9"/>
  <c r="K1728" i="9"/>
  <c r="K1724" i="9"/>
  <c r="K1717" i="9"/>
  <c r="K1718" i="9"/>
  <c r="K1719" i="9"/>
  <c r="K1720" i="9"/>
  <c r="K1721" i="9"/>
  <c r="K1722" i="9"/>
  <c r="K1716" i="9"/>
  <c r="K1713" i="9"/>
  <c r="K1714" i="9"/>
  <c r="K1715" i="9"/>
  <c r="K1712" i="9"/>
  <c r="K1711" i="9"/>
  <c r="K1710" i="9"/>
  <c r="K1708" i="9"/>
  <c r="K1706" i="9"/>
  <c r="K1709" i="9"/>
  <c r="K1707" i="9"/>
  <c r="K1704" i="9"/>
  <c r="K1705" i="9"/>
  <c r="K1701" i="9"/>
  <c r="K1700" i="9"/>
  <c r="K1702" i="9"/>
  <c r="K1703" i="9"/>
  <c r="K1696" i="9"/>
  <c r="K1697" i="9"/>
  <c r="K1698" i="9"/>
  <c r="K1699" i="9"/>
  <c r="K1695" i="9"/>
  <c r="K1694" i="9"/>
  <c r="K1693" i="9"/>
  <c r="K1690" i="9"/>
  <c r="K1691" i="9"/>
  <c r="K1689" i="9"/>
  <c r="K1692" i="9"/>
  <c r="K1673" i="9"/>
  <c r="K1674" i="9"/>
  <c r="K1682" i="9"/>
  <c r="K1684" i="9"/>
  <c r="K1683" i="9"/>
  <c r="K1675" i="9"/>
  <c r="K1685" i="9"/>
  <c r="K1686" i="9"/>
  <c r="K1676" i="9"/>
  <c r="K1678" i="9"/>
  <c r="K1677" i="9"/>
  <c r="K1687" i="9"/>
  <c r="K1679" i="9"/>
  <c r="K1680" i="9"/>
  <c r="K1688" i="9"/>
  <c r="K1672" i="9"/>
  <c r="K1671" i="9"/>
  <c r="K1681" i="9"/>
  <c r="K1670" i="9"/>
  <c r="K1666" i="9"/>
  <c r="K1665" i="9"/>
  <c r="K1667" i="9"/>
  <c r="K1668" i="9"/>
  <c r="K1669" i="9"/>
  <c r="K1659" i="9"/>
  <c r="K1660" i="9"/>
  <c r="K1661" i="9"/>
  <c r="K1662" i="9"/>
  <c r="K1663" i="9"/>
  <c r="K1664" i="9"/>
  <c r="K1658" i="9"/>
  <c r="K1651" i="9"/>
  <c r="K1652" i="9"/>
  <c r="K1653" i="9"/>
  <c r="K1654" i="9"/>
  <c r="K1655" i="9"/>
  <c r="K1656" i="9"/>
  <c r="K1657" i="9"/>
  <c r="K1644" i="9"/>
  <c r="K1645" i="9"/>
  <c r="K1646" i="9"/>
  <c r="K1647" i="9"/>
  <c r="K1648" i="9"/>
  <c r="K1649" i="9"/>
  <c r="K1650" i="9"/>
  <c r="K1637" i="9"/>
  <c r="K1638" i="9"/>
  <c r="K1639" i="9"/>
  <c r="K1640" i="9"/>
  <c r="K1641" i="9"/>
  <c r="K1642" i="9"/>
  <c r="K1643" i="9"/>
  <c r="K1631" i="9"/>
  <c r="K1632" i="9"/>
  <c r="K1633" i="9"/>
  <c r="K1634" i="9"/>
  <c r="K1635" i="9"/>
  <c r="K1636" i="9"/>
  <c r="K1630" i="9"/>
  <c r="K1626" i="9"/>
  <c r="K1627" i="9"/>
  <c r="K1628" i="9"/>
  <c r="K1629" i="9"/>
  <c r="K1625" i="9"/>
  <c r="K1624" i="9"/>
  <c r="K1602" i="9"/>
  <c r="K1622" i="9"/>
  <c r="K1603" i="9"/>
  <c r="K1611" i="9"/>
  <c r="K1604" i="9"/>
  <c r="K1615" i="9"/>
  <c r="K1623" i="9"/>
  <c r="K1605" i="9"/>
  <c r="K1607" i="9"/>
  <c r="K1606" i="9"/>
  <c r="K1616" i="9"/>
  <c r="K1608" i="9"/>
  <c r="K1609" i="9"/>
  <c r="K1617" i="9"/>
  <c r="K1619" i="9"/>
  <c r="K1618" i="9"/>
  <c r="K1613" i="9"/>
  <c r="K1614" i="9"/>
  <c r="K1601" i="9"/>
  <c r="K1600" i="9"/>
  <c r="K1610" i="9"/>
  <c r="K1620" i="9"/>
  <c r="K1621" i="9"/>
  <c r="K1612" i="9"/>
  <c r="K1599" i="9"/>
  <c r="K1596" i="9"/>
  <c r="K1597" i="9"/>
  <c r="K1595" i="9"/>
  <c r="K1598" i="9"/>
  <c r="K1594" i="9"/>
  <c r="K1591" i="9"/>
  <c r="K1592" i="9"/>
  <c r="K1590" i="9"/>
  <c r="K1593" i="9"/>
  <c r="K1589" i="9"/>
  <c r="K1586" i="9"/>
  <c r="K1587" i="9"/>
  <c r="K1585" i="9"/>
  <c r="K1588" i="9"/>
  <c r="K1579" i="9"/>
  <c r="K1580" i="9"/>
  <c r="K1581" i="9"/>
  <c r="K1582" i="9"/>
  <c r="K1583" i="9"/>
  <c r="K1584" i="9"/>
  <c r="K1578" i="9"/>
  <c r="K1572" i="9"/>
  <c r="K1573" i="9"/>
  <c r="K1574" i="9"/>
  <c r="K1575" i="9"/>
  <c r="K1576" i="9"/>
  <c r="K1566" i="9"/>
  <c r="K1571" i="9"/>
  <c r="K1569" i="9"/>
  <c r="K1577" i="9"/>
  <c r="K1567" i="9"/>
  <c r="K1568" i="9"/>
  <c r="K1563" i="9"/>
  <c r="K1564" i="9"/>
  <c r="K1565" i="9"/>
  <c r="K1570" i="9"/>
  <c r="K1562" i="9"/>
  <c r="K1561" i="9"/>
  <c r="K1557" i="9"/>
  <c r="K1558" i="9"/>
  <c r="K1559" i="9"/>
  <c r="K1555" i="9"/>
  <c r="K1560" i="9"/>
  <c r="K1556" i="9"/>
  <c r="K1554" i="9"/>
  <c r="K1552" i="9"/>
  <c r="K1553" i="9"/>
  <c r="K1551" i="9"/>
  <c r="K1547" i="9"/>
  <c r="K1548" i="9"/>
  <c r="K1549" i="9"/>
  <c r="K1550" i="9"/>
  <c r="K1546" i="9"/>
  <c r="K1545" i="9"/>
  <c r="K1539" i="9"/>
  <c r="K1540" i="9"/>
  <c r="K1541" i="9"/>
  <c r="K1542" i="9"/>
  <c r="K1543" i="9"/>
  <c r="K1544" i="9"/>
  <c r="K1538" i="9"/>
  <c r="K1533" i="9"/>
  <c r="K1534" i="9"/>
  <c r="K1535" i="9"/>
  <c r="K1536" i="9"/>
  <c r="K1537" i="9"/>
  <c r="K1531" i="9"/>
  <c r="K1532" i="9"/>
  <c r="K1524" i="9"/>
  <c r="K1525" i="9"/>
  <c r="K1526" i="9"/>
  <c r="K1527" i="9"/>
  <c r="K1528" i="9"/>
  <c r="K1530" i="9"/>
  <c r="K1529" i="9"/>
  <c r="K1520" i="9"/>
  <c r="K1521" i="9"/>
  <c r="K1522" i="9"/>
  <c r="K1523" i="9"/>
  <c r="K1519" i="9"/>
  <c r="K1518" i="9"/>
  <c r="K1517" i="9"/>
  <c r="K1514" i="9"/>
  <c r="K1515" i="9"/>
  <c r="K1513" i="9"/>
  <c r="K1516" i="9"/>
  <c r="K1506" i="9"/>
  <c r="K1507" i="9"/>
  <c r="K1508" i="9"/>
  <c r="K1511" i="9"/>
  <c r="K1509" i="9"/>
  <c r="K1510" i="9"/>
  <c r="K1512" i="9"/>
  <c r="K1500" i="9"/>
  <c r="K1501" i="9"/>
  <c r="K1502" i="9"/>
  <c r="K1503" i="9"/>
  <c r="K1504" i="9"/>
  <c r="K1505" i="9"/>
  <c r="K1499" i="9"/>
  <c r="K1492" i="9"/>
  <c r="K1484" i="9"/>
  <c r="K1485" i="9"/>
  <c r="K1493" i="9"/>
  <c r="K1486" i="9"/>
  <c r="K1494" i="9"/>
  <c r="K1491" i="9"/>
  <c r="K1487" i="9"/>
  <c r="K1495" i="9"/>
  <c r="K1488" i="9"/>
  <c r="K1496" i="9"/>
  <c r="K1489" i="9"/>
  <c r="K1497" i="9"/>
  <c r="K1498" i="9"/>
  <c r="K1490" i="9"/>
  <c r="K1479" i="9"/>
  <c r="K1480" i="9"/>
  <c r="J47" i="10"/>
  <c r="K1470" i="9"/>
  <c r="K1469" i="9"/>
  <c r="K1460" i="9"/>
  <c r="K1461" i="9"/>
  <c r="K1451" i="9"/>
  <c r="K1452" i="9"/>
  <c r="K1288" i="9"/>
  <c r="K1401" i="9"/>
  <c r="K1450" i="9"/>
  <c r="K1453" i="9"/>
  <c r="K1444" i="9"/>
  <c r="K1465" i="9"/>
  <c r="K1476" i="9"/>
  <c r="K1455" i="9"/>
  <c r="K1466" i="9"/>
  <c r="K1477" i="9"/>
  <c r="K1457" i="9"/>
  <c r="K1468" i="9"/>
  <c r="K1481" i="9"/>
  <c r="K1471" i="9"/>
  <c r="K1482" i="9"/>
  <c r="K1445" i="9"/>
  <c r="K1456" i="9"/>
  <c r="K1467" i="9"/>
  <c r="K1478" i="9"/>
  <c r="K1475" i="9"/>
  <c r="K1446" i="9"/>
  <c r="K1463" i="9"/>
  <c r="K1447" i="9"/>
  <c r="K1458" i="9"/>
  <c r="K1473" i="9"/>
  <c r="K1454" i="9"/>
  <c r="K1448" i="9"/>
  <c r="K1459" i="9"/>
  <c r="K1472" i="9"/>
  <c r="K1449" i="9"/>
  <c r="K1462" i="9"/>
  <c r="K1483" i="9"/>
  <c r="K1474" i="9"/>
  <c r="K1464" i="9"/>
  <c r="K11" i="9"/>
  <c r="K22" i="9"/>
  <c r="K32" i="9"/>
  <c r="K43" i="9"/>
  <c r="K62" i="9"/>
  <c r="K80" i="9"/>
  <c r="K98" i="9"/>
  <c r="K108" i="9"/>
  <c r="K118" i="9"/>
  <c r="K128" i="9"/>
  <c r="K137" i="9"/>
  <c r="K146" i="9"/>
  <c r="K156" i="9"/>
  <c r="K174" i="9"/>
  <c r="K184" i="9"/>
  <c r="K202" i="9"/>
  <c r="K212" i="9"/>
  <c r="K230" i="9"/>
  <c r="K240" i="9"/>
  <c r="K258" i="9"/>
  <c r="K279" i="9"/>
  <c r="K291" i="9"/>
  <c r="K303" i="9"/>
  <c r="K315" i="9"/>
  <c r="K347" i="9"/>
  <c r="K357" i="9"/>
  <c r="K366" i="9"/>
  <c r="K378" i="9"/>
  <c r="K400" i="9"/>
  <c r="K411" i="9"/>
  <c r="K422" i="9"/>
  <c r="K437" i="9"/>
  <c r="K449" i="9"/>
  <c r="K465" i="9"/>
  <c r="K493" i="9"/>
  <c r="K509" i="9"/>
  <c r="K522" i="9"/>
  <c r="K536" i="9"/>
  <c r="K563" i="9"/>
  <c r="K579" i="9"/>
  <c r="K592" i="9"/>
  <c r="K608" i="9"/>
  <c r="K655" i="9"/>
  <c r="K673" i="9"/>
  <c r="K694" i="9"/>
  <c r="K710" i="9"/>
  <c r="K736" i="9"/>
  <c r="K784" i="9"/>
  <c r="K928" i="9"/>
  <c r="K1009" i="9"/>
  <c r="K1330" i="9"/>
  <c r="K1424" i="9"/>
  <c r="K23" i="9"/>
  <c r="K54" i="9"/>
  <c r="K63" i="9"/>
  <c r="K72" i="9"/>
  <c r="K81" i="9"/>
  <c r="K90" i="9"/>
  <c r="K99" i="9"/>
  <c r="K109" i="9"/>
  <c r="K119" i="9"/>
  <c r="K147" i="9"/>
  <c r="K157" i="9"/>
  <c r="K166" i="9"/>
  <c r="K175" i="9"/>
  <c r="K185" i="9"/>
  <c r="K194" i="9"/>
  <c r="K203" i="9"/>
  <c r="K213" i="9"/>
  <c r="K222" i="9"/>
  <c r="K231" i="9"/>
  <c r="K241" i="9"/>
  <c r="K250" i="9"/>
  <c r="K259" i="9"/>
  <c r="K267" i="9"/>
  <c r="K280" i="9"/>
  <c r="K292" i="9"/>
  <c r="K327" i="9"/>
  <c r="K367" i="9"/>
  <c r="K379" i="9"/>
  <c r="K390" i="9"/>
  <c r="K401" i="9"/>
  <c r="K412" i="9"/>
  <c r="K425" i="9"/>
  <c r="K438" i="9"/>
  <c r="K450" i="9"/>
  <c r="K466" i="9"/>
  <c r="K477" i="9"/>
  <c r="K494" i="9"/>
  <c r="K510" i="9"/>
  <c r="K525" i="9"/>
  <c r="K537" i="9"/>
  <c r="K550" i="9"/>
  <c r="K564" i="9"/>
  <c r="K580" i="9"/>
  <c r="K595" i="9"/>
  <c r="K609" i="9"/>
  <c r="K623" i="9"/>
  <c r="K639" i="9"/>
  <c r="K656" i="9"/>
  <c r="K695" i="9"/>
  <c r="K740" i="9"/>
  <c r="K761" i="9"/>
  <c r="K811" i="9"/>
  <c r="K849" i="9"/>
  <c r="K890" i="9"/>
  <c r="K933" i="9"/>
  <c r="K974" i="9"/>
  <c r="K1095" i="9"/>
  <c r="K12" i="9"/>
  <c r="K24" i="9"/>
  <c r="K33" i="9"/>
  <c r="K44" i="9"/>
  <c r="K64" i="9"/>
  <c r="K82" i="9"/>
  <c r="K100" i="9"/>
  <c r="K110" i="9"/>
  <c r="K120" i="9"/>
  <c r="K129" i="9"/>
  <c r="K138" i="9"/>
  <c r="K148" i="9"/>
  <c r="K158" i="9"/>
  <c r="K176" i="9"/>
  <c r="K186" i="9"/>
  <c r="K204" i="9"/>
  <c r="K214" i="9"/>
  <c r="K232" i="9"/>
  <c r="K242" i="9"/>
  <c r="K260" i="9"/>
  <c r="K304" i="9"/>
  <c r="K316" i="9"/>
  <c r="K338" i="9"/>
  <c r="K348" i="9"/>
  <c r="K358" i="9"/>
  <c r="K368" i="9"/>
  <c r="K381" i="9"/>
  <c r="K402" i="9"/>
  <c r="K413" i="9"/>
  <c r="K439" i="9"/>
  <c r="K453" i="9"/>
  <c r="K479" i="9"/>
  <c r="K511" i="9"/>
  <c r="K538" i="9"/>
  <c r="K553" i="9"/>
  <c r="K565" i="9"/>
  <c r="K581" i="9"/>
  <c r="K610" i="9"/>
  <c r="K627" i="9"/>
  <c r="K640" i="9"/>
  <c r="K657" i="9"/>
  <c r="K679" i="9"/>
  <c r="K713" i="9"/>
  <c r="K787" i="9"/>
  <c r="K814" i="9"/>
  <c r="K978" i="9"/>
  <c r="K1197" i="9"/>
  <c r="K1333" i="9"/>
  <c r="K13" i="9"/>
  <c r="K25" i="9"/>
  <c r="K47" i="9"/>
  <c r="K55" i="9"/>
  <c r="K65" i="9"/>
  <c r="K73" i="9"/>
  <c r="K83" i="9"/>
  <c r="K91" i="9"/>
  <c r="K101" i="9"/>
  <c r="K111" i="9"/>
  <c r="K139" i="9"/>
  <c r="K149" i="9"/>
  <c r="K167" i="9"/>
  <c r="K177" i="9"/>
  <c r="K195" i="9"/>
  <c r="K205" i="9"/>
  <c r="K223" i="9"/>
  <c r="K233" i="9"/>
  <c r="K251" i="9"/>
  <c r="K261" i="9"/>
  <c r="K269" i="9"/>
  <c r="K281" i="9"/>
  <c r="K293" i="9"/>
  <c r="K305" i="9"/>
  <c r="K329" i="9"/>
  <c r="K339" i="9"/>
  <c r="K349" i="9"/>
  <c r="K369" i="9"/>
  <c r="K391" i="9"/>
  <c r="K403" i="9"/>
  <c r="K414" i="9"/>
  <c r="K467" i="9"/>
  <c r="K483" i="9"/>
  <c r="K495" i="9"/>
  <c r="K512" i="9"/>
  <c r="K527" i="9"/>
  <c r="K539" i="9"/>
  <c r="K554" i="9"/>
  <c r="K598" i="9"/>
  <c r="K611" i="9"/>
  <c r="K628" i="9"/>
  <c r="K658" i="9"/>
  <c r="K680" i="9"/>
  <c r="K741" i="9"/>
  <c r="K765" i="9"/>
  <c r="K788" i="9"/>
  <c r="K853" i="9"/>
  <c r="K893" i="9"/>
  <c r="K1378" i="9"/>
  <c r="K1437" i="9"/>
  <c r="K14" i="9"/>
  <c r="K34" i="9"/>
  <c r="K56" i="9"/>
  <c r="K74" i="9"/>
  <c r="K84" i="9"/>
  <c r="K92" i="9"/>
  <c r="K102" i="9"/>
  <c r="K112" i="9"/>
  <c r="K121" i="9"/>
  <c r="K130" i="9"/>
  <c r="K140" i="9"/>
  <c r="K150" i="9"/>
  <c r="K159" i="9"/>
  <c r="K168" i="9"/>
  <c r="K178" i="9"/>
  <c r="K187" i="9"/>
  <c r="K196" i="9"/>
  <c r="K206" i="9"/>
  <c r="K215" i="9"/>
  <c r="K224" i="9"/>
  <c r="K234" i="9"/>
  <c r="K243" i="9"/>
  <c r="K252" i="9"/>
  <c r="K262" i="9"/>
  <c r="K306" i="9"/>
  <c r="K317" i="9"/>
  <c r="K330" i="9"/>
  <c r="K340" i="9"/>
  <c r="K350" i="9"/>
  <c r="K359" i="9"/>
  <c r="K371" i="9"/>
  <c r="K382" i="9"/>
  <c r="K393" i="9"/>
  <c r="K404" i="9"/>
  <c r="K428" i="9"/>
  <c r="K440" i="9"/>
  <c r="K455" i="9"/>
  <c r="K497" i="9"/>
  <c r="K528" i="9"/>
  <c r="K582" i="9"/>
  <c r="K612" i="9"/>
  <c r="K629" i="9"/>
  <c r="K645" i="9"/>
  <c r="K659" i="9"/>
  <c r="K702" i="9"/>
  <c r="K742" i="9"/>
  <c r="K766" i="9"/>
  <c r="K942" i="9"/>
  <c r="K1107" i="9"/>
  <c r="K1256" i="9"/>
  <c r="K15" i="9"/>
  <c r="K26" i="9"/>
  <c r="K37" i="9"/>
  <c r="K48" i="9"/>
  <c r="K57" i="9"/>
  <c r="K66" i="9"/>
  <c r="K75" i="9"/>
  <c r="K93" i="9"/>
  <c r="K103" i="9"/>
  <c r="K131" i="9"/>
  <c r="K141" i="9"/>
  <c r="K151" i="9"/>
  <c r="K169" i="9"/>
  <c r="K179" i="9"/>
  <c r="K197" i="9"/>
  <c r="K207" i="9"/>
  <c r="K225" i="9"/>
  <c r="K235" i="9"/>
  <c r="K253" i="9"/>
  <c r="K270" i="9"/>
  <c r="K282" i="9"/>
  <c r="K295" i="9"/>
  <c r="K307" i="9"/>
  <c r="K319" i="9"/>
  <c r="K331" i="9"/>
  <c r="K341" i="9"/>
  <c r="K351" i="9"/>
  <c r="K361" i="9"/>
  <c r="K372" i="9"/>
  <c r="K383" i="9"/>
  <c r="K394" i="9"/>
  <c r="K429" i="9"/>
  <c r="K456" i="9"/>
  <c r="K468" i="9"/>
  <c r="K484" i="9"/>
  <c r="K513" i="9"/>
  <c r="K529" i="9"/>
  <c r="K541" i="9"/>
  <c r="K555" i="9"/>
  <c r="K599" i="9"/>
  <c r="K646" i="9"/>
  <c r="K660" i="9"/>
  <c r="K720" i="9"/>
  <c r="K743" i="9"/>
  <c r="K790" i="9"/>
  <c r="K822" i="9"/>
  <c r="K863" i="9"/>
  <c r="K902" i="9"/>
  <c r="K988" i="9"/>
  <c r="K1025" i="9"/>
  <c r="K1164" i="9"/>
  <c r="K1426" i="9"/>
  <c r="K1417" i="9"/>
  <c r="K1408" i="9"/>
  <c r="K1398" i="9"/>
  <c r="K1376" i="9"/>
  <c r="K1366" i="9"/>
  <c r="K1348" i="9"/>
  <c r="K1342" i="9"/>
  <c r="K1331" i="9"/>
  <c r="K1320" i="9"/>
  <c r="K1312" i="9"/>
  <c r="K1293" i="9"/>
  <c r="K1284" i="9"/>
  <c r="K1275" i="9"/>
  <c r="K1257" i="9"/>
  <c r="K1249" i="9"/>
  <c r="K1240" i="9"/>
  <c r="K1223" i="9"/>
  <c r="K1214" i="9"/>
  <c r="K1205" i="9"/>
  <c r="K1187" i="9"/>
  <c r="K1179" i="9"/>
  <c r="K1170" i="9"/>
  <c r="K1161" i="9"/>
  <c r="K1152" i="9"/>
  <c r="K1143" i="9"/>
  <c r="K1134" i="9"/>
  <c r="K1125" i="9"/>
  <c r="K1115" i="9"/>
  <c r="K1106" i="9"/>
  <c r="K1097" i="9"/>
  <c r="K1088" i="9"/>
  <c r="K1079" i="9"/>
  <c r="K1070" i="9"/>
  <c r="K1061" i="9"/>
  <c r="K1053" i="9"/>
  <c r="K1045" i="9"/>
  <c r="K1036" i="9"/>
  <c r="K1027" i="9"/>
  <c r="K1001" i="9"/>
  <c r="K993" i="9"/>
  <c r="K984" i="9"/>
  <c r="K975" i="9"/>
  <c r="K967" i="9"/>
  <c r="K957" i="9"/>
  <c r="K948" i="9"/>
  <c r="K939" i="9"/>
  <c r="K929" i="9"/>
  <c r="K920" i="9"/>
  <c r="K911" i="9"/>
  <c r="K901" i="9"/>
  <c r="K892" i="9"/>
  <c r="K883" i="9"/>
  <c r="K873" i="9"/>
  <c r="K865" i="9"/>
  <c r="K855" i="9"/>
  <c r="K846" i="9"/>
  <c r="K838" i="9"/>
  <c r="K828" i="9"/>
  <c r="K819" i="9"/>
  <c r="K810" i="9"/>
  <c r="K801" i="9"/>
  <c r="K793" i="9"/>
  <c r="K785" i="9"/>
  <c r="K767" i="9"/>
  <c r="K758" i="9"/>
  <c r="K749" i="9"/>
  <c r="K731" i="9"/>
  <c r="K721" i="9"/>
  <c r="K700" i="9"/>
  <c r="K690" i="9"/>
  <c r="K681" i="9"/>
  <c r="K672" i="9"/>
  <c r="K662" i="9"/>
  <c r="K1443" i="9"/>
  <c r="K1434" i="9"/>
  <c r="K1425" i="9"/>
  <c r="K1407" i="9"/>
  <c r="K1397" i="9"/>
  <c r="K1386" i="9"/>
  <c r="K1375" i="9"/>
  <c r="K1365" i="9"/>
  <c r="K1357" i="9"/>
  <c r="K1347" i="9"/>
  <c r="K1341" i="9"/>
  <c r="K1311" i="9"/>
  <c r="K1303" i="9"/>
  <c r="K1292" i="9"/>
  <c r="K1274" i="9"/>
  <c r="K1266" i="9"/>
  <c r="K1248" i="9"/>
  <c r="K1231" i="9"/>
  <c r="K1222" i="9"/>
  <c r="K1204" i="9"/>
  <c r="K1196" i="9"/>
  <c r="K1178" i="9"/>
  <c r="K1160" i="9"/>
  <c r="K1142" i="9"/>
  <c r="K1124" i="9"/>
  <c r="K1114" i="9"/>
  <c r="K1096" i="9"/>
  <c r="K1078" i="9"/>
  <c r="K1060" i="9"/>
  <c r="K1052" i="9"/>
  <c r="K1044" i="9"/>
  <c r="K1026" i="9"/>
  <c r="K1018" i="9"/>
  <c r="K1441" i="9"/>
  <c r="K1433" i="9"/>
  <c r="K1423" i="9"/>
  <c r="K1415" i="9"/>
  <c r="K1405" i="9"/>
  <c r="K1395" i="9"/>
  <c r="K1385" i="9"/>
  <c r="K1373" i="9"/>
  <c r="K1364" i="9"/>
  <c r="K1355" i="9"/>
  <c r="K1345" i="9"/>
  <c r="K1339" i="9"/>
  <c r="K1329" i="9"/>
  <c r="K1301" i="9"/>
  <c r="K1290" i="9"/>
  <c r="K1282" i="9"/>
  <c r="K1264" i="9"/>
  <c r="K1246" i="9"/>
  <c r="K1238" i="9"/>
  <c r="K1230" i="9"/>
  <c r="K1212" i="9"/>
  <c r="K1194" i="9"/>
  <c r="K1176" i="9"/>
  <c r="K1168" i="9"/>
  <c r="K1150" i="9"/>
  <c r="K1140" i="9"/>
  <c r="K1132" i="9"/>
  <c r="K1122" i="9"/>
  <c r="K1113" i="9"/>
  <c r="K1104" i="9"/>
  <c r="K1086" i="9"/>
  <c r="K1068" i="9"/>
  <c r="K1059" i="9"/>
  <c r="K1042" i="9"/>
  <c r="K1034" i="9"/>
  <c r="K1016" i="9"/>
  <c r="K1008" i="9"/>
  <c r="K999" i="9"/>
  <c r="K990" i="9"/>
  <c r="K982" i="9"/>
  <c r="K964" i="9"/>
  <c r="K955" i="9"/>
  <c r="K946" i="9"/>
  <c r="K936" i="9"/>
  <c r="K1440" i="9"/>
  <c r="K1432" i="9"/>
  <c r="K1414" i="9"/>
  <c r="K1394" i="9"/>
  <c r="K1384" i="9"/>
  <c r="K1372" i="9"/>
  <c r="K1354" i="9"/>
  <c r="K1338" i="9"/>
  <c r="K1328" i="9"/>
  <c r="K1318" i="9"/>
  <c r="K1309" i="9"/>
  <c r="K1300" i="9"/>
  <c r="K1281" i="9"/>
  <c r="K1272" i="9"/>
  <c r="K1263" i="9"/>
  <c r="K1255" i="9"/>
  <c r="K1237" i="9"/>
  <c r="K1229" i="9"/>
  <c r="K1220" i="9"/>
  <c r="K1211" i="9"/>
  <c r="K1202" i="9"/>
  <c r="K1193" i="9"/>
  <c r="K1185" i="9"/>
  <c r="K1167" i="9"/>
  <c r="K1158" i="9"/>
  <c r="K1149" i="9"/>
  <c r="K1131" i="9"/>
  <c r="K1121" i="9"/>
  <c r="K1103" i="9"/>
  <c r="K1094" i="9"/>
  <c r="K1085" i="9"/>
  <c r="K1076" i="9"/>
  <c r="K1067" i="9"/>
  <c r="K1050" i="9"/>
  <c r="K1033" i="9"/>
  <c r="K1024" i="9"/>
  <c r="K1015" i="9"/>
  <c r="K1007" i="9"/>
  <c r="K981" i="9"/>
  <c r="K973" i="9"/>
  <c r="K963" i="9"/>
  <c r="K945" i="9"/>
  <c r="K935" i="9"/>
  <c r="K917" i="9"/>
  <c r="K907" i="9"/>
  <c r="K889" i="9"/>
  <c r="K879" i="9"/>
  <c r="K861" i="9"/>
  <c r="K852" i="9"/>
  <c r="K843" i="9"/>
  <c r="K835" i="9"/>
  <c r="K825" i="9"/>
  <c r="K816" i="9"/>
  <c r="K807" i="9"/>
  <c r="K799" i="9"/>
  <c r="K773" i="9"/>
  <c r="K764" i="9"/>
  <c r="K755" i="9"/>
  <c r="K1431" i="9"/>
  <c r="K1422" i="9"/>
  <c r="K1413" i="9"/>
  <c r="K1404" i="9"/>
  <c r="K1393" i="9"/>
  <c r="K1383" i="9"/>
  <c r="K1371" i="9"/>
  <c r="K1363" i="9"/>
  <c r="K1353" i="9"/>
  <c r="K1344" i="9"/>
  <c r="K1337" i="9"/>
  <c r="K1325" i="9"/>
  <c r="K1317" i="9"/>
  <c r="K1298" i="9"/>
  <c r="K1289" i="9"/>
  <c r="K1280" i="9"/>
  <c r="K1262" i="9"/>
  <c r="K1254" i="9"/>
  <c r="K1245" i="9"/>
  <c r="K1228" i="9"/>
  <c r="K1210" i="9"/>
  <c r="K1192" i="9"/>
  <c r="K1184" i="9"/>
  <c r="K1175" i="9"/>
  <c r="K1166" i="9"/>
  <c r="K1148" i="9"/>
  <c r="K1139" i="9"/>
  <c r="K1130" i="9"/>
  <c r="K1112" i="9"/>
  <c r="K1102" i="9"/>
  <c r="K1084" i="9"/>
  <c r="K1066" i="9"/>
  <c r="K1058" i="9"/>
  <c r="K1041" i="9"/>
  <c r="K1032" i="9"/>
  <c r="K1006" i="9"/>
  <c r="K998" i="9"/>
  <c r="K989" i="9"/>
  <c r="K980" i="9"/>
  <c r="K972" i="9"/>
  <c r="K954" i="9"/>
  <c r="K944" i="9"/>
  <c r="K926" i="9"/>
  <c r="K916" i="9"/>
  <c r="K898" i="9"/>
  <c r="K888" i="9"/>
  <c r="K870" i="9"/>
  <c r="K860" i="9"/>
  <c r="K834" i="9"/>
  <c r="K824" i="9"/>
  <c r="K806" i="9"/>
  <c r="K1439" i="9"/>
  <c r="K1430" i="9"/>
  <c r="K1392" i="9"/>
  <c r="K1382" i="9"/>
  <c r="K1362" i="9"/>
  <c r="K1352" i="9"/>
  <c r="K1336" i="9"/>
  <c r="K1316" i="9"/>
  <c r="K1308" i="9"/>
  <c r="K1299" i="9"/>
  <c r="K1297" i="9"/>
  <c r="K1271" i="9"/>
  <c r="K1253" i="9"/>
  <c r="K1236" i="9"/>
  <c r="K1227" i="9"/>
  <c r="K1219" i="9"/>
  <c r="K1209" i="9"/>
  <c r="K1201" i="9"/>
  <c r="K1183" i="9"/>
  <c r="K1157" i="9"/>
  <c r="K1147" i="9"/>
  <c r="K1129" i="9"/>
  <c r="K1120" i="9"/>
  <c r="K1111" i="9"/>
  <c r="K1101" i="9"/>
  <c r="K1093" i="9"/>
  <c r="K1083" i="9"/>
  <c r="K1075" i="9"/>
  <c r="K1065" i="9"/>
  <c r="K1057" i="9"/>
  <c r="K1049" i="9"/>
  <c r="K1031" i="9"/>
  <c r="K1023" i="9"/>
  <c r="K1014" i="9"/>
  <c r="K1005" i="9"/>
  <c r="K997" i="9"/>
  <c r="K971" i="9"/>
  <c r="K962" i="9"/>
  <c r="K953" i="9"/>
  <c r="K943" i="9"/>
  <c r="K934" i="9"/>
  <c r="K925" i="9"/>
  <c r="K915" i="9"/>
  <c r="K906" i="9"/>
  <c r="K897" i="9"/>
  <c r="K887" i="9"/>
  <c r="K878" i="9"/>
  <c r="K869" i="9"/>
  <c r="K851" i="9"/>
  <c r="K842" i="9"/>
  <c r="K833" i="9"/>
  <c r="K823" i="9"/>
  <c r="K815" i="9"/>
  <c r="K797" i="9"/>
  <c r="K771" i="9"/>
  <c r="K763" i="9"/>
  <c r="K745" i="9"/>
  <c r="K735" i="9"/>
  <c r="K717" i="9"/>
  <c r="K707" i="9"/>
  <c r="K696" i="9"/>
  <c r="K686" i="9"/>
  <c r="K668" i="9"/>
  <c r="K1438" i="9"/>
  <c r="K1420" i="9"/>
  <c r="K1402" i="9"/>
  <c r="K1390" i="9"/>
  <c r="K1380" i="9"/>
  <c r="K1360" i="9"/>
  <c r="K1351" i="9"/>
  <c r="K1334" i="9"/>
  <c r="K1306" i="9"/>
  <c r="K1295" i="9"/>
  <c r="K1287" i="9"/>
  <c r="K1269" i="9"/>
  <c r="K1243" i="9"/>
  <c r="K1235" i="9"/>
  <c r="K1226" i="9"/>
  <c r="K1217" i="9"/>
  <c r="K1199" i="9"/>
  <c r="K1173" i="9"/>
  <c r="K1155" i="9"/>
  <c r="K1146" i="9"/>
  <c r="K1137" i="9"/>
  <c r="K1119" i="9"/>
  <c r="K1109" i="9"/>
  <c r="K1100" i="9"/>
  <c r="K1091" i="9"/>
  <c r="K1082" i="9"/>
  <c r="K1073" i="9"/>
  <c r="K1064" i="9"/>
  <c r="K1047" i="9"/>
  <c r="K1039" i="9"/>
  <c r="K1030" i="9"/>
  <c r="K1021" i="9"/>
  <c r="K1013" i="9"/>
  <c r="K1004" i="9"/>
  <c r="K995" i="9"/>
  <c r="K987" i="9"/>
  <c r="K1436" i="9"/>
  <c r="K1400" i="9"/>
  <c r="K1374" i="9"/>
  <c r="K1324" i="9"/>
  <c r="K1283" i="9"/>
  <c r="K1250" i="9"/>
  <c r="K1232" i="9"/>
  <c r="K1180" i="9"/>
  <c r="K1163" i="9"/>
  <c r="K1145" i="9"/>
  <c r="K1054" i="9"/>
  <c r="K1019" i="9"/>
  <c r="K1002" i="9"/>
  <c r="K986" i="9"/>
  <c r="K958" i="9"/>
  <c r="K900" i="9"/>
  <c r="K886" i="9"/>
  <c r="K874" i="9"/>
  <c r="K862" i="9"/>
  <c r="K848" i="9"/>
  <c r="K837" i="9"/>
  <c r="K796" i="9"/>
  <c r="K776" i="9"/>
  <c r="K732" i="9"/>
  <c r="K719" i="9"/>
  <c r="K709" i="9"/>
  <c r="K693" i="9"/>
  <c r="K1435" i="9"/>
  <c r="K1399" i="9"/>
  <c r="K1370" i="9"/>
  <c r="K1356" i="9"/>
  <c r="K1307" i="9"/>
  <c r="K1296" i="9"/>
  <c r="K1279" i="9"/>
  <c r="K1265" i="9"/>
  <c r="K1247" i="9"/>
  <c r="K1213" i="9"/>
  <c r="K1195" i="9"/>
  <c r="K1177" i="9"/>
  <c r="K1162" i="9"/>
  <c r="K1144" i="9"/>
  <c r="K1126" i="9"/>
  <c r="K1051" i="9"/>
  <c r="K1000" i="9"/>
  <c r="K985" i="9"/>
  <c r="K970" i="9"/>
  <c r="K956" i="9"/>
  <c r="K941" i="9"/>
  <c r="K927" i="9"/>
  <c r="K913" i="9"/>
  <c r="K872" i="9"/>
  <c r="K859" i="9"/>
  <c r="K847" i="9"/>
  <c r="K836" i="9"/>
  <c r="K821" i="9"/>
  <c r="K809" i="9"/>
  <c r="K786" i="9"/>
  <c r="K775" i="9"/>
  <c r="K1416" i="9"/>
  <c r="K1396" i="9"/>
  <c r="K1323" i="9"/>
  <c r="K1305" i="9"/>
  <c r="K1261" i="9"/>
  <c r="K1208" i="9"/>
  <c r="K1191" i="9"/>
  <c r="K1159" i="9"/>
  <c r="K1141" i="9"/>
  <c r="K1123" i="9"/>
  <c r="K1105" i="9"/>
  <c r="K1087" i="9"/>
  <c r="K1069" i="9"/>
  <c r="K1035" i="9"/>
  <c r="K1017" i="9"/>
  <c r="K899" i="9"/>
  <c r="K885" i="9"/>
  <c r="K832" i="9"/>
  <c r="K820" i="9"/>
  <c r="K808" i="9"/>
  <c r="K795" i="9"/>
  <c r="K762" i="9"/>
  <c r="K751" i="9"/>
  <c r="K729" i="9"/>
  <c r="K718" i="9"/>
  <c r="K706" i="9"/>
  <c r="K703" i="9"/>
  <c r="K691" i="9"/>
  <c r="K1429" i="9"/>
  <c r="K1412" i="9"/>
  <c r="K1391" i="9"/>
  <c r="K1369" i="9"/>
  <c r="K1322" i="9"/>
  <c r="K1294" i="9"/>
  <c r="K1278" i="9"/>
  <c r="K1244" i="9"/>
  <c r="K1207" i="9"/>
  <c r="K1174" i="9"/>
  <c r="K1048" i="9"/>
  <c r="K969" i="9"/>
  <c r="K940" i="9"/>
  <c r="K924" i="9"/>
  <c r="K912" i="9"/>
  <c r="K871" i="9"/>
  <c r="K858" i="9"/>
  <c r="K831" i="9"/>
  <c r="K818" i="9"/>
  <c r="K805" i="9"/>
  <c r="K1428" i="9"/>
  <c r="K1389" i="9"/>
  <c r="K1368" i="9"/>
  <c r="K1350" i="9"/>
  <c r="K1321" i="9"/>
  <c r="K1304" i="9"/>
  <c r="K1277" i="9"/>
  <c r="K1260" i="9"/>
  <c r="K1242" i="9"/>
  <c r="K1225" i="9"/>
  <c r="K1190" i="9"/>
  <c r="K1172" i="9"/>
  <c r="K1156" i="9"/>
  <c r="K1138" i="9"/>
  <c r="K1118" i="9"/>
  <c r="K1012" i="9"/>
  <c r="K996" i="9"/>
  <c r="K983" i="9"/>
  <c r="K952" i="9"/>
  <c r="K938" i="9"/>
  <c r="K923" i="9"/>
  <c r="K910" i="9"/>
  <c r="K896" i="9"/>
  <c r="K884" i="9"/>
  <c r="K857" i="9"/>
  <c r="K845" i="9"/>
  <c r="K830" i="9"/>
  <c r="K817" i="9"/>
  <c r="K794" i="9"/>
  <c r="K783" i="9"/>
  <c r="K772" i="9"/>
  <c r="K760" i="9"/>
  <c r="K748" i="9"/>
  <c r="K739" i="9"/>
  <c r="K727" i="9"/>
  <c r="K716" i="9"/>
  <c r="K701" i="9"/>
  <c r="K689" i="9"/>
  <c r="K678" i="9"/>
  <c r="K667" i="9"/>
  <c r="K654" i="9"/>
  <c r="K644" i="9"/>
  <c r="K636" i="9"/>
  <c r="K626" i="9"/>
  <c r="K616" i="9"/>
  <c r="K588" i="9"/>
  <c r="K578" i="9"/>
  <c r="K569" i="9"/>
  <c r="K561" i="9"/>
  <c r="K552" i="9"/>
  <c r="K544" i="9"/>
  <c r="K535" i="9"/>
  <c r="K518" i="9"/>
  <c r="K508" i="9"/>
  <c r="K500" i="9"/>
  <c r="K490" i="9"/>
  <c r="K482" i="9"/>
  <c r="K464" i="9"/>
  <c r="K446" i="9"/>
  <c r="K436" i="9"/>
  <c r="K427" i="9"/>
  <c r="K418" i="9"/>
  <c r="K392" i="9"/>
  <c r="K374" i="9"/>
  <c r="K354" i="9"/>
  <c r="K346" i="9"/>
  <c r="K337" i="9"/>
  <c r="K328" i="9"/>
  <c r="K318" i="9"/>
  <c r="K308" i="9"/>
  <c r="K298" i="9"/>
  <c r="K288" i="9"/>
  <c r="K278" i="9"/>
  <c r="K268" i="9"/>
  <c r="K1411" i="9"/>
  <c r="K1388" i="9"/>
  <c r="K1367" i="9"/>
  <c r="K1349" i="9"/>
  <c r="K1340" i="9"/>
  <c r="K1319" i="9"/>
  <c r="K1291" i="9"/>
  <c r="K1276" i="9"/>
  <c r="K1259" i="9"/>
  <c r="K1241" i="9"/>
  <c r="K1224" i="9"/>
  <c r="K1206" i="9"/>
  <c r="K1189" i="9"/>
  <c r="K1171" i="9"/>
  <c r="K1154" i="9"/>
  <c r="K1136" i="9"/>
  <c r="K1117" i="9"/>
  <c r="K1099" i="9"/>
  <c r="K1081" i="9"/>
  <c r="K1063" i="9"/>
  <c r="K1046" i="9"/>
  <c r="K1029" i="9"/>
  <c r="K1011" i="9"/>
  <c r="K979" i="9"/>
  <c r="K968" i="9"/>
  <c r="K951" i="9"/>
  <c r="K937" i="9"/>
  <c r="K922" i="9"/>
  <c r="K909" i="9"/>
  <c r="K895" i="9"/>
  <c r="K882" i="9"/>
  <c r="K868" i="9"/>
  <c r="K856" i="9"/>
  <c r="K844" i="9"/>
  <c r="K829" i="9"/>
  <c r="K804" i="9"/>
  <c r="K792" i="9"/>
  <c r="K782" i="9"/>
  <c r="K770" i="9"/>
  <c r="K759" i="9"/>
  <c r="K738" i="9"/>
  <c r="K726" i="9"/>
  <c r="K715" i="9"/>
  <c r="K704" i="9"/>
  <c r="K699" i="9"/>
  <c r="K677" i="9"/>
  <c r="K666" i="9"/>
  <c r="K653" i="9"/>
  <c r="K635" i="9"/>
  <c r="K625" i="9"/>
  <c r="K615" i="9"/>
  <c r="K606" i="9"/>
  <c r="K597" i="9"/>
  <c r="K587" i="9"/>
  <c r="K577" i="9"/>
  <c r="K560" i="9"/>
  <c r="K551" i="9"/>
  <c r="K543" i="9"/>
  <c r="K526" i="9"/>
  <c r="K517" i="9"/>
  <c r="K499" i="9"/>
  <c r="K481" i="9"/>
  <c r="K472" i="9"/>
  <c r="K463" i="9"/>
  <c r="K454" i="9"/>
  <c r="K1427" i="9"/>
  <c r="K1410" i="9"/>
  <c r="K1387" i="9"/>
  <c r="K1346" i="9"/>
  <c r="K1335" i="9"/>
  <c r="K1302" i="9"/>
  <c r="K1273" i="9"/>
  <c r="K1258" i="9"/>
  <c r="K1221" i="9"/>
  <c r="K1203" i="9"/>
  <c r="K1188" i="9"/>
  <c r="K1153" i="9"/>
  <c r="K1135" i="9"/>
  <c r="K1116" i="9"/>
  <c r="K1098" i="9"/>
  <c r="K1080" i="9"/>
  <c r="K1062" i="9"/>
  <c r="K1028" i="9"/>
  <c r="K1010" i="9"/>
  <c r="K994" i="9"/>
  <c r="K966" i="9"/>
  <c r="K950" i="9"/>
  <c r="K921" i="9"/>
  <c r="K908" i="9"/>
  <c r="K894" i="9"/>
  <c r="K881" i="9"/>
  <c r="K867" i="9"/>
  <c r="K854" i="9"/>
  <c r="K803" i="9"/>
  <c r="K791" i="9"/>
  <c r="K781" i="9"/>
  <c r="K747" i="9"/>
  <c r="K737" i="9"/>
  <c r="K725" i="9"/>
  <c r="K714" i="9"/>
  <c r="K698" i="9"/>
  <c r="K688" i="9"/>
  <c r="K676" i="9"/>
  <c r="K665" i="9"/>
  <c r="K652" i="9"/>
  <c r="K643" i="9"/>
  <c r="K634" i="9"/>
  <c r="K624" i="9"/>
  <c r="K596" i="9"/>
  <c r="K586" i="9"/>
  <c r="K576" i="9"/>
  <c r="K568" i="9"/>
  <c r="K559" i="9"/>
  <c r="K542" i="9"/>
  <c r="K534" i="9"/>
  <c r="K516" i="9"/>
  <c r="K507" i="9"/>
  <c r="K498" i="9"/>
  <c r="K489" i="9"/>
  <c r="K480" i="9"/>
  <c r="K462" i="9"/>
  <c r="K444" i="9"/>
  <c r="K434" i="9"/>
  <c r="K426" i="9"/>
  <c r="K416" i="9"/>
  <c r="K408" i="9"/>
  <c r="K1406" i="9"/>
  <c r="K1381" i="9"/>
  <c r="K1361" i="9"/>
  <c r="K1343" i="9"/>
  <c r="K1332" i="9"/>
  <c r="K1314" i="9"/>
  <c r="K1286" i="9"/>
  <c r="K1270" i="9"/>
  <c r="K1239" i="9"/>
  <c r="K1218" i="9"/>
  <c r="K1200" i="9"/>
  <c r="K1169" i="9"/>
  <c r="K992" i="9"/>
  <c r="K977" i="9"/>
  <c r="K932" i="9"/>
  <c r="K905" i="9"/>
  <c r="K866" i="9"/>
  <c r="K840" i="9"/>
  <c r="K827" i="9"/>
  <c r="K813" i="9"/>
  <c r="K789" i="9"/>
  <c r="K780" i="9"/>
  <c r="K757" i="9"/>
  <c r="K746" i="9"/>
  <c r="K724" i="9"/>
  <c r="K712" i="9"/>
  <c r="K697" i="9"/>
  <c r="K685" i="9"/>
  <c r="K675" i="9"/>
  <c r="K663" i="9"/>
  <c r="K651" i="9"/>
  <c r="K642" i="9"/>
  <c r="K632" i="9"/>
  <c r="K604" i="9"/>
  <c r="K594" i="9"/>
  <c r="K584" i="9"/>
  <c r="K567" i="9"/>
  <c r="K558" i="9"/>
  <c r="K532" i="9"/>
  <c r="K524" i="9"/>
  <c r="K514" i="9"/>
  <c r="K506" i="9"/>
  <c r="K496" i="9"/>
  <c r="K488" i="9"/>
  <c r="K478" i="9"/>
  <c r="K470" i="9"/>
  <c r="K461" i="9"/>
  <c r="K452" i="9"/>
  <c r="K442" i="9"/>
  <c r="K433" i="9"/>
  <c r="K424" i="9"/>
  <c r="K415" i="9"/>
  <c r="K406" i="9"/>
  <c r="K398" i="9"/>
  <c r="K380" i="9"/>
  <c r="K370" i="9"/>
  <c r="K360" i="9"/>
  <c r="K334" i="9"/>
  <c r="K326" i="9"/>
  <c r="K294" i="9"/>
  <c r="K284" i="9"/>
  <c r="K274" i="9"/>
  <c r="K1442" i="9"/>
  <c r="K1421" i="9"/>
  <c r="K1379" i="9"/>
  <c r="K1359" i="9"/>
  <c r="K1285" i="9"/>
  <c r="K1268" i="9"/>
  <c r="K1252" i="9"/>
  <c r="K1216" i="9"/>
  <c r="K1198" i="9"/>
  <c r="K1182" i="9"/>
  <c r="K1165" i="9"/>
  <c r="K1151" i="9"/>
  <c r="K1133" i="9"/>
  <c r="K1110" i="9"/>
  <c r="K1092" i="9"/>
  <c r="K1074" i="9"/>
  <c r="K1056" i="9"/>
  <c r="K1040" i="9"/>
  <c r="K1022" i="9"/>
  <c r="K991" i="9"/>
  <c r="K976" i="9"/>
  <c r="K961" i="9"/>
  <c r="K931" i="9"/>
  <c r="K919" i="9"/>
  <c r="K904" i="9"/>
  <c r="K877" i="9"/>
  <c r="K839" i="9"/>
  <c r="K826" i="9"/>
  <c r="K812" i="9"/>
  <c r="K800" i="9"/>
  <c r="K779" i="9"/>
  <c r="K768" i="9"/>
  <c r="K756" i="9"/>
  <c r="K744" i="9"/>
  <c r="K734" i="9"/>
  <c r="K723" i="9"/>
  <c r="K711" i="9"/>
  <c r="K684" i="9"/>
  <c r="K674" i="9"/>
  <c r="K661" i="9"/>
  <c r="K641" i="9"/>
  <c r="K631" i="9"/>
  <c r="K622" i="9"/>
  <c r="K613" i="9"/>
  <c r="K603" i="9"/>
  <c r="K593" i="9"/>
  <c r="K583" i="9"/>
  <c r="K574" i="9"/>
  <c r="K566" i="9"/>
  <c r="K557" i="9"/>
  <c r="K549" i="9"/>
  <c r="K540" i="9"/>
  <c r="K523" i="9"/>
  <c r="K505" i="9"/>
  <c r="K487" i="9"/>
  <c r="K469" i="9"/>
  <c r="K451" i="9"/>
  <c r="K441" i="9"/>
  <c r="K423" i="9"/>
  <c r="K397" i="9"/>
  <c r="K1419" i="9"/>
  <c r="K1403" i="9"/>
  <c r="K1313" i="9"/>
  <c r="K1251" i="9"/>
  <c r="K1234" i="9"/>
  <c r="K1215" i="9"/>
  <c r="K1181" i="9"/>
  <c r="K1128" i="9"/>
  <c r="K1108" i="9"/>
  <c r="K1090" i="9"/>
  <c r="K1072" i="9"/>
  <c r="K1055" i="9"/>
  <c r="K1038" i="9"/>
  <c r="K1020" i="9"/>
  <c r="K960" i="9"/>
  <c r="K947" i="9"/>
  <c r="K930" i="9"/>
  <c r="K918" i="9"/>
  <c r="K903" i="9"/>
  <c r="K891" i="9"/>
  <c r="K876" i="9"/>
  <c r="K864" i="9"/>
  <c r="K850" i="9"/>
  <c r="K16" i="9"/>
  <c r="K58" i="9"/>
  <c r="K76" i="9"/>
  <c r="K85" i="9"/>
  <c r="K94" i="9"/>
  <c r="K104" i="9"/>
  <c r="K113" i="9"/>
  <c r="K122" i="9"/>
  <c r="K132" i="9"/>
  <c r="K142" i="9"/>
  <c r="K160" i="9"/>
  <c r="K170" i="9"/>
  <c r="K188" i="9"/>
  <c r="K198" i="9"/>
  <c r="K216" i="9"/>
  <c r="K226" i="9"/>
  <c r="K244" i="9"/>
  <c r="K254" i="9"/>
  <c r="K263" i="9"/>
  <c r="K271" i="9"/>
  <c r="K283" i="9"/>
  <c r="K296" i="9"/>
  <c r="K309" i="9"/>
  <c r="K320" i="9"/>
  <c r="K362" i="9"/>
  <c r="K373" i="9"/>
  <c r="K384" i="9"/>
  <c r="K405" i="9"/>
  <c r="K417" i="9"/>
  <c r="K430" i="9"/>
  <c r="K443" i="9"/>
  <c r="K457" i="9"/>
  <c r="K471" i="9"/>
  <c r="K501" i="9"/>
  <c r="K515" i="9"/>
  <c r="K530" i="9"/>
  <c r="K570" i="9"/>
  <c r="K585" i="9"/>
  <c r="K600" i="9"/>
  <c r="K614" i="9"/>
  <c r="K630" i="9"/>
  <c r="K647" i="9"/>
  <c r="K664" i="9"/>
  <c r="K682" i="9"/>
  <c r="K722" i="9"/>
  <c r="K769" i="9"/>
  <c r="K949" i="9"/>
  <c r="K1071" i="9"/>
  <c r="K7" i="9"/>
  <c r="K17" i="9"/>
  <c r="K27" i="9"/>
  <c r="K38" i="9"/>
  <c r="K49" i="9"/>
  <c r="K59" i="9"/>
  <c r="K67" i="9"/>
  <c r="K77" i="9"/>
  <c r="K95" i="9"/>
  <c r="K123" i="9"/>
  <c r="K133" i="9"/>
  <c r="K143" i="9"/>
  <c r="K152" i="9"/>
  <c r="K161" i="9"/>
  <c r="K171" i="9"/>
  <c r="K180" i="9"/>
  <c r="K189" i="9"/>
  <c r="K199" i="9"/>
  <c r="K208" i="9"/>
  <c r="K217" i="9"/>
  <c r="K227" i="9"/>
  <c r="K236" i="9"/>
  <c r="K245" i="9"/>
  <c r="K255" i="9"/>
  <c r="K272" i="9"/>
  <c r="K285" i="9"/>
  <c r="K297" i="9"/>
  <c r="K310" i="9"/>
  <c r="K321" i="9"/>
  <c r="K332" i="9"/>
  <c r="K342" i="9"/>
  <c r="K352" i="9"/>
  <c r="K363" i="9"/>
  <c r="K375" i="9"/>
  <c r="K385" i="9"/>
  <c r="K395" i="9"/>
  <c r="K407" i="9"/>
  <c r="K419" i="9"/>
  <c r="K431" i="9"/>
  <c r="K445" i="9"/>
  <c r="K458" i="9"/>
  <c r="K485" i="9"/>
  <c r="K519" i="9"/>
  <c r="K545" i="9"/>
  <c r="K556" i="9"/>
  <c r="K571" i="9"/>
  <c r="K589" i="9"/>
  <c r="K601" i="9"/>
  <c r="K617" i="9"/>
  <c r="K648" i="9"/>
  <c r="K669" i="9"/>
  <c r="K683" i="9"/>
  <c r="K750" i="9"/>
  <c r="K774" i="9"/>
  <c r="K798" i="9"/>
  <c r="K1267" i="9"/>
  <c r="K1310" i="9"/>
  <c r="K1358" i="9"/>
  <c r="K1409" i="9"/>
  <c r="K18" i="9"/>
  <c r="K28" i="9"/>
  <c r="K50" i="9"/>
  <c r="K68" i="9"/>
  <c r="K86" i="9"/>
  <c r="K96" i="9"/>
  <c r="K105" i="9"/>
  <c r="K114" i="9"/>
  <c r="K124" i="9"/>
  <c r="K134" i="9"/>
  <c r="K144" i="9"/>
  <c r="K162" i="9"/>
  <c r="K172" i="9"/>
  <c r="K190" i="9"/>
  <c r="K200" i="9"/>
  <c r="K218" i="9"/>
  <c r="K228" i="9"/>
  <c r="K246" i="9"/>
  <c r="K256" i="9"/>
  <c r="K264" i="9"/>
  <c r="K273" i="9"/>
  <c r="K286" i="9"/>
  <c r="K299" i="9"/>
  <c r="K311" i="9"/>
  <c r="K322" i="9"/>
  <c r="K343" i="9"/>
  <c r="K386" i="9"/>
  <c r="K409" i="9"/>
  <c r="K420" i="9"/>
  <c r="K432" i="9"/>
  <c r="K459" i="9"/>
  <c r="K473" i="9"/>
  <c r="K486" i="9"/>
  <c r="K502" i="9"/>
  <c r="K531" i="9"/>
  <c r="K572" i="9"/>
  <c r="K602" i="9"/>
  <c r="K618" i="9"/>
  <c r="K633" i="9"/>
  <c r="K649" i="9"/>
  <c r="K670" i="9"/>
  <c r="K687" i="9"/>
  <c r="K728" i="9"/>
  <c r="K752" i="9"/>
  <c r="K914" i="9"/>
  <c r="K959" i="9"/>
  <c r="K1037" i="9"/>
  <c r="K1077" i="9"/>
  <c r="K8" i="9"/>
  <c r="K19" i="9"/>
  <c r="K29" i="9"/>
  <c r="K39" i="9"/>
  <c r="K51" i="9"/>
  <c r="K60" i="9"/>
  <c r="K69" i="9"/>
  <c r="K78" i="9"/>
  <c r="K87" i="9"/>
  <c r="K115" i="9"/>
  <c r="K125" i="9"/>
  <c r="K135" i="9"/>
  <c r="K153" i="9"/>
  <c r="K163" i="9"/>
  <c r="K181" i="9"/>
  <c r="K191" i="9"/>
  <c r="K209" i="9"/>
  <c r="K219" i="9"/>
  <c r="K237" i="9"/>
  <c r="K247" i="9"/>
  <c r="K265" i="9"/>
  <c r="K275" i="9"/>
  <c r="K287" i="9"/>
  <c r="K300" i="9"/>
  <c r="K312" i="9"/>
  <c r="K323" i="9"/>
  <c r="K333" i="9"/>
  <c r="K344" i="9"/>
  <c r="K353" i="9"/>
  <c r="K364" i="9"/>
  <c r="K376" i="9"/>
  <c r="K387" i="9"/>
  <c r="K396" i="9"/>
  <c r="K447" i="9"/>
  <c r="K460" i="9"/>
  <c r="K474" i="9"/>
  <c r="K503" i="9"/>
  <c r="K520" i="9"/>
  <c r="K533" i="9"/>
  <c r="K546" i="9"/>
  <c r="K573" i="9"/>
  <c r="K590" i="9"/>
  <c r="K605" i="9"/>
  <c r="K619" i="9"/>
  <c r="K637" i="9"/>
  <c r="K650" i="9"/>
  <c r="K730" i="9"/>
  <c r="K777" i="9"/>
  <c r="K802" i="9"/>
  <c r="K875" i="9"/>
  <c r="K1003" i="9"/>
  <c r="K1127" i="9"/>
  <c r="K1315" i="9"/>
  <c r="K9" i="9"/>
  <c r="K20" i="9"/>
  <c r="K30" i="9"/>
  <c r="K42" i="9"/>
  <c r="K52" i="9"/>
  <c r="K70" i="9"/>
  <c r="K88" i="9"/>
  <c r="K97" i="9"/>
  <c r="K106" i="9"/>
  <c r="K116" i="9"/>
  <c r="K126" i="9"/>
  <c r="K136" i="9"/>
  <c r="K145" i="9"/>
  <c r="K154" i="9"/>
  <c r="K164" i="9"/>
  <c r="K173" i="9"/>
  <c r="K182" i="9"/>
  <c r="K192" i="9"/>
  <c r="K201" i="9"/>
  <c r="K210" i="9"/>
  <c r="K220" i="9"/>
  <c r="K229" i="9"/>
  <c r="K238" i="9"/>
  <c r="K248" i="9"/>
  <c r="K257" i="9"/>
  <c r="K276" i="9"/>
  <c r="K289" i="9"/>
  <c r="K301" i="9"/>
  <c r="K313" i="9"/>
  <c r="K324" i="9"/>
  <c r="K335" i="9"/>
  <c r="K345" i="9"/>
  <c r="K355" i="9"/>
  <c r="K388" i="9"/>
  <c r="K399" i="9"/>
  <c r="K410" i="9"/>
  <c r="K421" i="9"/>
  <c r="K475" i="9"/>
  <c r="K491" i="9"/>
  <c r="K504" i="9"/>
  <c r="K547" i="9"/>
  <c r="K562" i="9"/>
  <c r="K620" i="9"/>
  <c r="K671" i="9"/>
  <c r="K705" i="9"/>
  <c r="K733" i="9"/>
  <c r="K753" i="9"/>
  <c r="K778" i="9"/>
  <c r="K841" i="9"/>
  <c r="K965" i="9"/>
  <c r="K1043" i="9"/>
  <c r="K1233" i="9"/>
  <c r="K1377" i="9"/>
  <c r="K1418" i="9"/>
  <c r="K21" i="9"/>
  <c r="K31" i="9"/>
  <c r="K53" i="9"/>
  <c r="K61" i="9"/>
  <c r="K71" i="9"/>
  <c r="K79" i="9"/>
  <c r="K89" i="9"/>
  <c r="K107" i="9"/>
  <c r="K117" i="9"/>
  <c r="K127" i="9"/>
  <c r="K155" i="9"/>
  <c r="K165" i="9"/>
  <c r="K183" i="9"/>
  <c r="K193" i="9"/>
  <c r="K211" i="9"/>
  <c r="K221" i="9"/>
  <c r="K239" i="9"/>
  <c r="K249" i="9"/>
  <c r="K266" i="9"/>
  <c r="K277" i="9"/>
  <c r="K290" i="9"/>
  <c r="K302" i="9"/>
  <c r="K314" i="9"/>
  <c r="K325" i="9"/>
  <c r="K336" i="9"/>
  <c r="K356" i="9"/>
  <c r="K365" i="9"/>
  <c r="K377" i="9"/>
  <c r="K389" i="9"/>
  <c r="K435" i="9"/>
  <c r="K448" i="9"/>
  <c r="K476" i="9"/>
  <c r="K492" i="9"/>
  <c r="K521" i="9"/>
  <c r="K548" i="9"/>
  <c r="K575" i="9"/>
  <c r="K591" i="9"/>
  <c r="K607" i="9"/>
  <c r="K621" i="9"/>
  <c r="K638" i="9"/>
  <c r="K692" i="9"/>
  <c r="K708" i="9"/>
  <c r="K754" i="9"/>
  <c r="K880" i="9"/>
  <c r="K1089" i="9"/>
  <c r="K1186" i="9"/>
  <c r="J71" i="10"/>
  <c r="J13" i="10"/>
  <c r="J63" i="10"/>
  <c r="J55" i="10"/>
  <c r="L77" i="10"/>
  <c r="L55" i="10"/>
  <c r="L71" i="10"/>
  <c r="L12" i="10"/>
  <c r="L53" i="10"/>
  <c r="L76" i="10"/>
  <c r="L47" i="10"/>
  <c r="L48" i="10"/>
  <c r="L72" i="10"/>
  <c r="L60" i="10"/>
  <c r="L61" i="10"/>
  <c r="L56" i="10"/>
  <c r="L62" i="10"/>
  <c r="L68" i="10"/>
  <c r="L63" i="10"/>
  <c r="L64" i="10"/>
  <c r="L52" i="10"/>
  <c r="L13" i="10"/>
  <c r="L14" i="10"/>
  <c r="L16" i="10"/>
  <c r="F287" i="6" l="1"/>
  <c r="F286" i="6"/>
  <c r="G286" i="6"/>
  <c r="E287" i="6"/>
  <c r="C287" i="6"/>
  <c r="B287" i="6"/>
  <c r="E286" i="6"/>
  <c r="C286" i="6"/>
  <c r="B286" i="6"/>
  <c r="G287" i="6"/>
  <c r="F288" i="6"/>
  <c r="L114" i="10"/>
  <c r="L113" i="10"/>
  <c r="L106" i="10"/>
  <c r="L105" i="10"/>
  <c r="L107" i="10"/>
  <c r="L115" i="10"/>
  <c r="L1815" i="9"/>
  <c r="L1810" i="9"/>
  <c r="E7" i="6"/>
  <c r="C7" i="6"/>
  <c r="B7" i="6"/>
  <c r="E8" i="6"/>
  <c r="C8" i="6"/>
  <c r="B8" i="6"/>
  <c r="L1805" i="9"/>
  <c r="L1799" i="9"/>
  <c r="E9" i="6"/>
  <c r="C9" i="6"/>
  <c r="B9" i="6"/>
  <c r="E290" i="6"/>
  <c r="B288" i="6"/>
  <c r="C290" i="6"/>
  <c r="B290" i="6"/>
  <c r="E289" i="6"/>
  <c r="C289" i="6"/>
  <c r="B289" i="6"/>
  <c r="E288" i="6"/>
  <c r="C288" i="6"/>
  <c r="F289" i="6"/>
  <c r="G289" i="6"/>
  <c r="F290" i="6"/>
  <c r="G290" i="6"/>
  <c r="G288" i="6"/>
  <c r="B6" i="10"/>
  <c r="L99" i="10"/>
  <c r="L98" i="10"/>
  <c r="L81" i="10"/>
  <c r="L91" i="10"/>
  <c r="L97" i="10"/>
  <c r="L90" i="10"/>
  <c r="L83" i="10"/>
  <c r="L82" i="10"/>
  <c r="L89" i="10"/>
  <c r="L1789" i="9"/>
  <c r="L1779" i="9"/>
  <c r="E10" i="6"/>
  <c r="C10" i="6"/>
  <c r="B10" i="6"/>
  <c r="E11" i="6"/>
  <c r="B11" i="6"/>
  <c r="C11" i="6"/>
  <c r="C6" i="10"/>
  <c r="E6" i="10"/>
  <c r="F6" i="10"/>
  <c r="G6" i="10"/>
  <c r="L57" i="10"/>
  <c r="L1773" i="9"/>
  <c r="L1766" i="9"/>
  <c r="L1763" i="9"/>
  <c r="E283" i="6" s="1"/>
  <c r="L1747" i="9"/>
  <c r="L1755" i="9"/>
  <c r="L1737" i="9"/>
  <c r="L1729" i="9"/>
  <c r="L1723" i="9"/>
  <c r="E12" i="6"/>
  <c r="C12" i="6"/>
  <c r="B12" i="6"/>
  <c r="L1716" i="9"/>
  <c r="L1711" i="9"/>
  <c r="C14" i="6"/>
  <c r="E13" i="6"/>
  <c r="B14" i="6"/>
  <c r="C13" i="6"/>
  <c r="E15" i="6"/>
  <c r="B13" i="6"/>
  <c r="C15" i="6"/>
  <c r="E14" i="6"/>
  <c r="B15" i="6"/>
  <c r="E16" i="6"/>
  <c r="C16" i="6"/>
  <c r="B16" i="6"/>
  <c r="E17" i="6"/>
  <c r="C17" i="6"/>
  <c r="B17" i="6"/>
  <c r="L1706" i="9"/>
  <c r="L1700" i="9"/>
  <c r="E18" i="6"/>
  <c r="C18" i="6"/>
  <c r="B18" i="6"/>
  <c r="L1694" i="9"/>
  <c r="E19" i="6"/>
  <c r="C19" i="6"/>
  <c r="B19" i="6"/>
  <c r="E20" i="6"/>
  <c r="C20" i="6"/>
  <c r="B20" i="6"/>
  <c r="L1689" i="9"/>
  <c r="L1683" i="9"/>
  <c r="L1677" i="9"/>
  <c r="C22" i="6"/>
  <c r="E21" i="6"/>
  <c r="B22" i="6"/>
  <c r="C21" i="6"/>
  <c r="E23" i="6"/>
  <c r="B21" i="6"/>
  <c r="C23" i="6"/>
  <c r="E22" i="6"/>
  <c r="B23" i="6"/>
  <c r="L1671" i="9"/>
  <c r="L1665" i="9"/>
  <c r="C25" i="6"/>
  <c r="E24" i="6"/>
  <c r="B25" i="6"/>
  <c r="C24" i="6"/>
  <c r="B24" i="6"/>
  <c r="E25" i="6"/>
  <c r="E26" i="6"/>
  <c r="C26" i="6"/>
  <c r="B26" i="6"/>
  <c r="L1658" i="9"/>
  <c r="E27" i="6"/>
  <c r="C27" i="6"/>
  <c r="B27" i="6"/>
  <c r="E28" i="6"/>
  <c r="C28" i="6"/>
  <c r="B28" i="6"/>
  <c r="L1651" i="9"/>
  <c r="E29" i="6"/>
  <c r="C29" i="6"/>
  <c r="B29" i="6"/>
  <c r="L1644" i="9"/>
  <c r="E30" i="6"/>
  <c r="C30" i="6"/>
  <c r="B30" i="6"/>
  <c r="L1637" i="9"/>
  <c r="L1630" i="9"/>
  <c r="E31" i="6"/>
  <c r="C31" i="6"/>
  <c r="B31" i="6"/>
  <c r="L1624" i="9"/>
  <c r="E32" i="6"/>
  <c r="C32" i="6"/>
  <c r="B32" i="6"/>
  <c r="L1612" i="9"/>
  <c r="L1618" i="9"/>
  <c r="C34" i="6"/>
  <c r="E36" i="6"/>
  <c r="E33" i="6"/>
  <c r="B34" i="6"/>
  <c r="C36" i="6"/>
  <c r="C33" i="6"/>
  <c r="E35" i="6"/>
  <c r="B36" i="6"/>
  <c r="B33" i="6"/>
  <c r="C35" i="6"/>
  <c r="E34" i="6"/>
  <c r="B35" i="6"/>
  <c r="L1600" i="9"/>
  <c r="L1606" i="9"/>
  <c r="E37" i="6"/>
  <c r="C37" i="6"/>
  <c r="B37" i="6"/>
  <c r="L1595" i="9"/>
  <c r="E38" i="6"/>
  <c r="C38" i="6"/>
  <c r="B38" i="6"/>
  <c r="L1590" i="9"/>
  <c r="L1585" i="9"/>
  <c r="E39" i="6"/>
  <c r="C39" i="6"/>
  <c r="B39" i="6"/>
  <c r="L1578" i="9"/>
  <c r="E40" i="6"/>
  <c r="C40" i="6"/>
  <c r="B40" i="6"/>
  <c r="E41" i="6"/>
  <c r="C41" i="6"/>
  <c r="B41" i="6"/>
  <c r="L1571" i="9"/>
  <c r="L1561" i="9"/>
  <c r="E42" i="6"/>
  <c r="C42" i="6"/>
  <c r="B42" i="6"/>
  <c r="E43" i="6"/>
  <c r="C43" i="6"/>
  <c r="B43" i="6"/>
  <c r="L1555" i="9"/>
  <c r="E44" i="6"/>
  <c r="C44" i="6"/>
  <c r="B44" i="6"/>
  <c r="L1551" i="9"/>
  <c r="L1545" i="9"/>
  <c r="E45" i="6"/>
  <c r="C45" i="6"/>
  <c r="B45" i="6"/>
  <c r="L1538" i="9"/>
  <c r="E46" i="6"/>
  <c r="C46" i="6"/>
  <c r="B46" i="6"/>
  <c r="E47" i="6"/>
  <c r="C47" i="6"/>
  <c r="B47" i="6"/>
  <c r="L1531" i="9"/>
  <c r="E48" i="6"/>
  <c r="C48" i="6"/>
  <c r="B48" i="6"/>
  <c r="L1524" i="9"/>
  <c r="L1518" i="9"/>
  <c r="E49" i="6"/>
  <c r="C49" i="6"/>
  <c r="B49" i="6"/>
  <c r="E50" i="6"/>
  <c r="C50" i="6"/>
  <c r="B50" i="6"/>
  <c r="L1513" i="9"/>
  <c r="E51" i="6"/>
  <c r="C51" i="6"/>
  <c r="B51" i="6"/>
  <c r="L1506" i="9"/>
  <c r="L1499" i="9"/>
  <c r="E52" i="6"/>
  <c r="C52" i="6"/>
  <c r="B52" i="6"/>
  <c r="L1484" i="9"/>
  <c r="E53" i="6"/>
  <c r="C53" i="6"/>
  <c r="B53" i="6"/>
  <c r="L59" i="10"/>
  <c r="L51" i="10"/>
  <c r="L15" i="10"/>
  <c r="L50" i="10"/>
  <c r="L49" i="10"/>
  <c r="L66" i="10"/>
  <c r="L266" i="9"/>
  <c r="L421" i="9"/>
  <c r="L257" i="9"/>
  <c r="L590" i="9"/>
  <c r="L364" i="9"/>
  <c r="L72" i="9"/>
  <c r="L1444" i="9"/>
  <c r="L1454" i="9"/>
  <c r="E55" i="6"/>
  <c r="E54" i="6"/>
  <c r="C56" i="6"/>
  <c r="C55" i="6"/>
  <c r="B56" i="6"/>
  <c r="C54" i="6"/>
  <c r="B55" i="6"/>
  <c r="B54" i="6"/>
  <c r="B57" i="6"/>
  <c r="C57" i="6"/>
  <c r="E57" i="6"/>
  <c r="E56" i="6"/>
  <c r="L1464" i="9"/>
  <c r="L1474" i="9"/>
  <c r="L734" i="9"/>
  <c r="L994" i="9"/>
  <c r="L852" i="9"/>
  <c r="L58" i="10"/>
  <c r="L74" i="10"/>
  <c r="E293" i="6"/>
  <c r="L1186" i="9"/>
  <c r="L173" i="9"/>
  <c r="L531" i="9"/>
  <c r="L1358" i="9"/>
  <c r="L651" i="9"/>
  <c r="L606" i="9"/>
  <c r="L337" i="9"/>
  <c r="L871" i="9"/>
  <c r="L775" i="9"/>
  <c r="L1279" i="9"/>
  <c r="L1082" i="9"/>
  <c r="L1139" i="9"/>
  <c r="L1289" i="9"/>
  <c r="L828" i="9"/>
  <c r="L1170" i="9"/>
  <c r="L48" i="9"/>
  <c r="L495" i="9"/>
  <c r="L281" i="9"/>
  <c r="L316" i="9"/>
  <c r="L129" i="9"/>
  <c r="C294" i="6"/>
  <c r="L78" i="9"/>
  <c r="L236" i="9"/>
  <c r="L769" i="9"/>
  <c r="L574" i="9"/>
  <c r="L711" i="9"/>
  <c r="L725" i="9"/>
  <c r="L472" i="9"/>
  <c r="L1304" i="9"/>
  <c r="L795" i="9"/>
  <c r="L786" i="9"/>
  <c r="L1019" i="9"/>
  <c r="L906" i="9"/>
  <c r="L989" i="9"/>
  <c r="L999" i="9"/>
  <c r="L838" i="9"/>
  <c r="L948" i="9"/>
  <c r="L1070" i="9"/>
  <c r="L555" i="9"/>
  <c r="L741" i="9"/>
  <c r="L269" i="9"/>
  <c r="L304" i="9"/>
  <c r="L222" i="9"/>
  <c r="L90" i="9"/>
  <c r="L137" i="9"/>
  <c r="B293" i="6"/>
  <c r="G291" i="6"/>
  <c r="F292" i="6"/>
  <c r="F293" i="6"/>
  <c r="F291" i="6"/>
  <c r="G292" i="6"/>
  <c r="C291" i="6"/>
  <c r="L376" i="9"/>
  <c r="L1267" i="9"/>
  <c r="L501" i="9"/>
  <c r="L1100" i="9"/>
  <c r="L1404" i="9"/>
  <c r="L1272" i="9"/>
  <c r="L1386" i="9"/>
  <c r="L846" i="9"/>
  <c r="L26" i="9"/>
  <c r="L582" i="9"/>
  <c r="L187" i="9"/>
  <c r="L467" i="9"/>
  <c r="L550" i="9"/>
  <c r="L390" i="9"/>
  <c r="L60" i="9"/>
  <c r="L1191" i="9"/>
  <c r="L1088" i="9"/>
  <c r="L67" i="10"/>
  <c r="L410" i="9"/>
  <c r="L105" i="9"/>
  <c r="L342" i="9"/>
  <c r="L208" i="9"/>
  <c r="L1181" i="9"/>
  <c r="L697" i="9"/>
  <c r="L781" i="9"/>
  <c r="L979" i="9"/>
  <c r="L969" i="9"/>
  <c r="L1412" i="9"/>
  <c r="L1004" i="9"/>
  <c r="L934" i="9"/>
  <c r="L1422" i="9"/>
  <c r="L1024" i="9"/>
  <c r="L1214" i="9"/>
  <c r="L513" i="9"/>
  <c r="L1256" i="9"/>
  <c r="L194" i="9"/>
  <c r="L747" i="9"/>
  <c r="L753" i="9"/>
  <c r="L1127" i="9"/>
  <c r="L332" i="9"/>
  <c r="L263" i="9"/>
  <c r="L113" i="9"/>
  <c r="L433" i="9"/>
  <c r="L489" i="9"/>
  <c r="L526" i="9"/>
  <c r="L689" i="9"/>
  <c r="L885" i="9"/>
  <c r="L1261" i="9"/>
  <c r="L1370" i="9"/>
  <c r="L1041" i="9"/>
  <c r="L1309" i="9"/>
  <c r="L758" i="9"/>
  <c r="L984" i="9"/>
  <c r="L1106" i="9"/>
  <c r="L484" i="9"/>
  <c r="L159" i="9"/>
  <c r="L327" i="9"/>
  <c r="L54" i="9"/>
  <c r="L535" i="9"/>
  <c r="L73" i="10"/>
  <c r="G294" i="6"/>
  <c r="B292" i="6"/>
  <c r="C292" i="6"/>
  <c r="L638" i="9"/>
  <c r="L229" i="9"/>
  <c r="L622" i="9"/>
  <c r="L643" i="9"/>
  <c r="L427" i="9"/>
  <c r="L899" i="9"/>
  <c r="L859" i="9"/>
  <c r="L1146" i="9"/>
  <c r="L1344" i="9"/>
  <c r="L1050" i="9"/>
  <c r="L1059" i="9"/>
  <c r="L1434" i="9"/>
  <c r="L1240" i="9"/>
  <c r="L822" i="9"/>
  <c r="L440" i="9"/>
  <c r="L598" i="9"/>
  <c r="L1165" i="9"/>
  <c r="C293" i="6"/>
  <c r="E292" i="6"/>
  <c r="G293" i="6"/>
  <c r="B294" i="6"/>
  <c r="E294" i="6"/>
  <c r="L520" i="9"/>
  <c r="L180" i="9"/>
  <c r="L38" i="9"/>
  <c r="L630" i="9"/>
  <c r="L1251" i="9"/>
  <c r="L507" i="9"/>
  <c r="L1046" i="9"/>
  <c r="L569" i="9"/>
  <c r="L1428" i="9"/>
  <c r="L1207" i="9"/>
  <c r="L1030" i="9"/>
  <c r="L842" i="9"/>
  <c r="L962" i="9"/>
  <c r="L1236" i="9"/>
  <c r="L764" i="9"/>
  <c r="L1202" i="9"/>
  <c r="L892" i="9"/>
  <c r="L1378" i="9"/>
  <c r="L33" i="9"/>
  <c r="L477" i="9"/>
  <c r="L166" i="9"/>
  <c r="L400" i="9"/>
  <c r="L1314" i="9"/>
  <c r="L1331" i="9"/>
  <c r="B291" i="6"/>
  <c r="L671" i="9"/>
  <c r="L97" i="9"/>
  <c r="L614" i="9"/>
  <c r="L405" i="9"/>
  <c r="L85" i="9"/>
  <c r="L800" i="9"/>
  <c r="L461" i="9"/>
  <c r="L704" i="9"/>
  <c r="L805" i="9"/>
  <c r="L913" i="9"/>
  <c r="L1245" i="9"/>
  <c r="L1076" i="9"/>
  <c r="L1364" i="9"/>
  <c r="L1134" i="9"/>
  <c r="L243" i="9"/>
  <c r="L43" i="9"/>
  <c r="L352" i="9"/>
  <c r="L1158" i="9"/>
  <c r="L75" i="10"/>
  <c r="L201" i="9"/>
  <c r="L540" i="9"/>
  <c r="L676" i="9"/>
  <c r="L718" i="9"/>
  <c r="L927" i="9"/>
  <c r="L1324" i="9"/>
  <c r="L1220" i="9"/>
  <c r="L955" i="9"/>
  <c r="L1036" i="9"/>
  <c r="L121" i="9"/>
  <c r="L358" i="9"/>
  <c r="L545" i="9"/>
  <c r="L415" i="9"/>
  <c r="E291" i="6"/>
  <c r="L562" i="9"/>
  <c r="L152" i="9"/>
  <c r="C284" i="6"/>
  <c r="E279" i="6"/>
  <c r="E275" i="6"/>
  <c r="E271" i="6"/>
  <c r="E267" i="6"/>
  <c r="E263" i="6"/>
  <c r="E259" i="6"/>
  <c r="E255" i="6"/>
  <c r="E251" i="6"/>
  <c r="E247" i="6"/>
  <c r="E243" i="6"/>
  <c r="E239" i="6"/>
  <c r="E235" i="6"/>
  <c r="E231" i="6"/>
  <c r="E227" i="6"/>
  <c r="E223" i="6"/>
  <c r="E219" i="6"/>
  <c r="E215" i="6"/>
  <c r="E211" i="6"/>
  <c r="E207" i="6"/>
  <c r="E203" i="6"/>
  <c r="E199" i="6"/>
  <c r="E195" i="6"/>
  <c r="E191" i="6"/>
  <c r="E187" i="6"/>
  <c r="E183" i="6"/>
  <c r="E179" i="6"/>
  <c r="E175" i="6"/>
  <c r="E171" i="6"/>
  <c r="E167" i="6"/>
  <c r="L7" i="9"/>
  <c r="E5" i="9"/>
  <c r="C5" i="9"/>
  <c r="B5" i="9"/>
  <c r="E285" i="6"/>
  <c r="E277" i="6"/>
  <c r="E273" i="6"/>
  <c r="E269" i="6"/>
  <c r="E265" i="6"/>
  <c r="E261" i="6"/>
  <c r="E257" i="6"/>
  <c r="E253" i="6"/>
  <c r="B283" i="6"/>
  <c r="C278" i="6"/>
  <c r="C273" i="6"/>
  <c r="E268" i="6"/>
  <c r="B264" i="6"/>
  <c r="B259" i="6"/>
  <c r="C254" i="6"/>
  <c r="E249" i="6"/>
  <c r="C245" i="6"/>
  <c r="B241" i="6"/>
  <c r="E236" i="6"/>
  <c r="C232" i="6"/>
  <c r="B228" i="6"/>
  <c r="C223" i="6"/>
  <c r="B219" i="6"/>
  <c r="E214" i="6"/>
  <c r="C210" i="6"/>
  <c r="B206" i="6"/>
  <c r="E201" i="6"/>
  <c r="C197" i="6"/>
  <c r="B193" i="6"/>
  <c r="E188" i="6"/>
  <c r="C184" i="6"/>
  <c r="B180" i="6"/>
  <c r="C175" i="6"/>
  <c r="B171" i="6"/>
  <c r="E166" i="6"/>
  <c r="E162" i="6"/>
  <c r="E158" i="6"/>
  <c r="E154" i="6"/>
  <c r="E150" i="6"/>
  <c r="E142" i="6"/>
  <c r="E138" i="6"/>
  <c r="E130" i="6"/>
  <c r="E122" i="6"/>
  <c r="E114" i="6"/>
  <c r="E102" i="6"/>
  <c r="E94" i="6"/>
  <c r="E86" i="6"/>
  <c r="E78" i="6"/>
  <c r="E74" i="6"/>
  <c r="E62" i="6"/>
  <c r="E58" i="6"/>
  <c r="C134" i="6"/>
  <c r="C122" i="6"/>
  <c r="C110" i="6"/>
  <c r="C102" i="6"/>
  <c r="C86" i="6"/>
  <c r="C78" i="6"/>
  <c r="C62" i="6"/>
  <c r="B154" i="6"/>
  <c r="B134" i="6"/>
  <c r="B122" i="6"/>
  <c r="B106" i="6"/>
  <c r="B90" i="6"/>
  <c r="B70" i="6"/>
  <c r="B265" i="6"/>
  <c r="C220" i="6"/>
  <c r="B181" i="6"/>
  <c r="E163" i="6"/>
  <c r="E111" i="6"/>
  <c r="E83" i="6"/>
  <c r="E282" i="6"/>
  <c r="B278" i="6"/>
  <c r="B273" i="6"/>
  <c r="C268" i="6"/>
  <c r="C263" i="6"/>
  <c r="E258" i="6"/>
  <c r="B254" i="6"/>
  <c r="C249" i="6"/>
  <c r="B245" i="6"/>
  <c r="E240" i="6"/>
  <c r="C236" i="6"/>
  <c r="B232" i="6"/>
  <c r="C227" i="6"/>
  <c r="B223" i="6"/>
  <c r="E218" i="6"/>
  <c r="C214" i="6"/>
  <c r="B210" i="6"/>
  <c r="E205" i="6"/>
  <c r="C201" i="6"/>
  <c r="B197" i="6"/>
  <c r="E192" i="6"/>
  <c r="C188" i="6"/>
  <c r="B184" i="6"/>
  <c r="C179" i="6"/>
  <c r="B175" i="6"/>
  <c r="E170" i="6"/>
  <c r="C166" i="6"/>
  <c r="C162" i="6"/>
  <c r="C158" i="6"/>
  <c r="C154" i="6"/>
  <c r="C150" i="6"/>
  <c r="C146" i="6"/>
  <c r="C142" i="6"/>
  <c r="C130" i="6"/>
  <c r="C118" i="6"/>
  <c r="C106" i="6"/>
  <c r="C98" i="6"/>
  <c r="C82" i="6"/>
  <c r="C70" i="6"/>
  <c r="C58" i="6"/>
  <c r="B146" i="6"/>
  <c r="B130" i="6"/>
  <c r="B114" i="6"/>
  <c r="B98" i="6"/>
  <c r="B86" i="6"/>
  <c r="B74" i="6"/>
  <c r="E274" i="6"/>
  <c r="E224" i="6"/>
  <c r="E135" i="6"/>
  <c r="E99" i="6"/>
  <c r="C282" i="6"/>
  <c r="C277" i="6"/>
  <c r="E272" i="6"/>
  <c r="B268" i="6"/>
  <c r="B263" i="6"/>
  <c r="C258" i="6"/>
  <c r="C253" i="6"/>
  <c r="B249" i="6"/>
  <c r="E244" i="6"/>
  <c r="C240" i="6"/>
  <c r="B236" i="6"/>
  <c r="C231" i="6"/>
  <c r="B227" i="6"/>
  <c r="E222" i="6"/>
  <c r="C218" i="6"/>
  <c r="B214" i="6"/>
  <c r="E209" i="6"/>
  <c r="C205" i="6"/>
  <c r="B201" i="6"/>
  <c r="E196" i="6"/>
  <c r="C192" i="6"/>
  <c r="B188" i="6"/>
  <c r="C183" i="6"/>
  <c r="B179" i="6"/>
  <c r="E174" i="6"/>
  <c r="C170" i="6"/>
  <c r="B166" i="6"/>
  <c r="B162" i="6"/>
  <c r="B158" i="6"/>
  <c r="B142" i="6"/>
  <c r="B126" i="6"/>
  <c r="B110" i="6"/>
  <c r="B94" i="6"/>
  <c r="B78" i="6"/>
  <c r="B62" i="6"/>
  <c r="C279" i="6"/>
  <c r="B207" i="6"/>
  <c r="E176" i="6"/>
  <c r="E159" i="6"/>
  <c r="E115" i="6"/>
  <c r="E79" i="6"/>
  <c r="B282" i="6"/>
  <c r="B277" i="6"/>
  <c r="C272" i="6"/>
  <c r="C267" i="6"/>
  <c r="E262" i="6"/>
  <c r="B258" i="6"/>
  <c r="B253" i="6"/>
  <c r="E248" i="6"/>
  <c r="C244" i="6"/>
  <c r="B240" i="6"/>
  <c r="C235" i="6"/>
  <c r="B231" i="6"/>
  <c r="E226" i="6"/>
  <c r="C222" i="6"/>
  <c r="B218" i="6"/>
  <c r="E213" i="6"/>
  <c r="C209" i="6"/>
  <c r="B205" i="6"/>
  <c r="E200" i="6"/>
  <c r="C196" i="6"/>
  <c r="B192" i="6"/>
  <c r="C187" i="6"/>
  <c r="B183" i="6"/>
  <c r="E178" i="6"/>
  <c r="C174" i="6"/>
  <c r="B170" i="6"/>
  <c r="E165" i="6"/>
  <c r="E161" i="6"/>
  <c r="E157" i="6"/>
  <c r="E153" i="6"/>
  <c r="E149" i="6"/>
  <c r="E145" i="6"/>
  <c r="E141" i="6"/>
  <c r="E137" i="6"/>
  <c r="E133" i="6"/>
  <c r="E129" i="6"/>
  <c r="E125" i="6"/>
  <c r="E121" i="6"/>
  <c r="E117" i="6"/>
  <c r="E113" i="6"/>
  <c r="E109" i="6"/>
  <c r="E105" i="6"/>
  <c r="E101" i="6"/>
  <c r="E97" i="6"/>
  <c r="E93" i="6"/>
  <c r="E89" i="6"/>
  <c r="E85" i="6"/>
  <c r="E81" i="6"/>
  <c r="E77" i="6"/>
  <c r="E73" i="6"/>
  <c r="E69" i="6"/>
  <c r="E65" i="6"/>
  <c r="E61" i="6"/>
  <c r="C89" i="6"/>
  <c r="C81" i="6"/>
  <c r="C73" i="6"/>
  <c r="C65" i="6"/>
  <c r="B81" i="6"/>
  <c r="B73" i="6"/>
  <c r="B61" i="6"/>
  <c r="C255" i="6"/>
  <c r="C233" i="6"/>
  <c r="E202" i="6"/>
  <c r="E139" i="6"/>
  <c r="E103" i="6"/>
  <c r="E71" i="6"/>
  <c r="C281" i="6"/>
  <c r="E276" i="6"/>
  <c r="B272" i="6"/>
  <c r="B267" i="6"/>
  <c r="C262" i="6"/>
  <c r="C257" i="6"/>
  <c r="E252" i="6"/>
  <c r="C248" i="6"/>
  <c r="B244" i="6"/>
  <c r="C239" i="6"/>
  <c r="B235" i="6"/>
  <c r="E230" i="6"/>
  <c r="C226" i="6"/>
  <c r="B222" i="6"/>
  <c r="E217" i="6"/>
  <c r="C213" i="6"/>
  <c r="B209" i="6"/>
  <c r="E204" i="6"/>
  <c r="C200" i="6"/>
  <c r="B196" i="6"/>
  <c r="C191" i="6"/>
  <c r="B187" i="6"/>
  <c r="E182" i="6"/>
  <c r="C178" i="6"/>
  <c r="B174" i="6"/>
  <c r="E169" i="6"/>
  <c r="C165" i="6"/>
  <c r="C161" i="6"/>
  <c r="C157" i="6"/>
  <c r="C153" i="6"/>
  <c r="C149" i="6"/>
  <c r="C145" i="6"/>
  <c r="C141" i="6"/>
  <c r="C137" i="6"/>
  <c r="C133" i="6"/>
  <c r="C129" i="6"/>
  <c r="C125" i="6"/>
  <c r="C121" i="6"/>
  <c r="C117" i="6"/>
  <c r="C113" i="6"/>
  <c r="C109" i="6"/>
  <c r="C105" i="6"/>
  <c r="C101" i="6"/>
  <c r="C97" i="6"/>
  <c r="C93" i="6"/>
  <c r="C85" i="6"/>
  <c r="C77" i="6"/>
  <c r="C69" i="6"/>
  <c r="C61" i="6"/>
  <c r="B85" i="6"/>
  <c r="B69" i="6"/>
  <c r="E284" i="6"/>
  <c r="B216" i="6"/>
  <c r="C185" i="6"/>
  <c r="E143" i="6"/>
  <c r="E131" i="6"/>
  <c r="E67" i="6"/>
  <c r="B281" i="6"/>
  <c r="C276" i="6"/>
  <c r="C271" i="6"/>
  <c r="E266" i="6"/>
  <c r="B262" i="6"/>
  <c r="B257" i="6"/>
  <c r="C252" i="6"/>
  <c r="B248" i="6"/>
  <c r="C243" i="6"/>
  <c r="B239" i="6"/>
  <c r="E234" i="6"/>
  <c r="C230" i="6"/>
  <c r="B226" i="6"/>
  <c r="E221" i="6"/>
  <c r="C217" i="6"/>
  <c r="B213" i="6"/>
  <c r="E208" i="6"/>
  <c r="C204" i="6"/>
  <c r="B200" i="6"/>
  <c r="C195" i="6"/>
  <c r="B191" i="6"/>
  <c r="E186" i="6"/>
  <c r="C182" i="6"/>
  <c r="B178" i="6"/>
  <c r="E173" i="6"/>
  <c r="C169" i="6"/>
  <c r="B165" i="6"/>
  <c r="B161" i="6"/>
  <c r="B157" i="6"/>
  <c r="B153" i="6"/>
  <c r="B149" i="6"/>
  <c r="B145" i="6"/>
  <c r="B141" i="6"/>
  <c r="B137" i="6"/>
  <c r="B133" i="6"/>
  <c r="B129" i="6"/>
  <c r="B125" i="6"/>
  <c r="B121" i="6"/>
  <c r="B117" i="6"/>
  <c r="B113" i="6"/>
  <c r="B109" i="6"/>
  <c r="B105" i="6"/>
  <c r="B101" i="6"/>
  <c r="B97" i="6"/>
  <c r="B93" i="6"/>
  <c r="B89" i="6"/>
  <c r="B77" i="6"/>
  <c r="B65" i="6"/>
  <c r="E280" i="6"/>
  <c r="B276" i="6"/>
  <c r="B271" i="6"/>
  <c r="C266" i="6"/>
  <c r="C261" i="6"/>
  <c r="E256" i="6"/>
  <c r="B252" i="6"/>
  <c r="C247" i="6"/>
  <c r="B243" i="6"/>
  <c r="E238" i="6"/>
  <c r="C234" i="6"/>
  <c r="B230" i="6"/>
  <c r="E225" i="6"/>
  <c r="C221" i="6"/>
  <c r="B217" i="6"/>
  <c r="E212" i="6"/>
  <c r="C208" i="6"/>
  <c r="B204" i="6"/>
  <c r="C199" i="6"/>
  <c r="B195" i="6"/>
  <c r="E190" i="6"/>
  <c r="C186" i="6"/>
  <c r="B182" i="6"/>
  <c r="E177" i="6"/>
  <c r="C173" i="6"/>
  <c r="B169" i="6"/>
  <c r="E164" i="6"/>
  <c r="E160" i="6"/>
  <c r="E156" i="6"/>
  <c r="E152" i="6"/>
  <c r="E148" i="6"/>
  <c r="E144" i="6"/>
  <c r="E140" i="6"/>
  <c r="E136" i="6"/>
  <c r="E132" i="6"/>
  <c r="E128" i="6"/>
  <c r="E124" i="6"/>
  <c r="E120" i="6"/>
  <c r="E116" i="6"/>
  <c r="E112" i="6"/>
  <c r="E108" i="6"/>
  <c r="E104" i="6"/>
  <c r="E100" i="6"/>
  <c r="E96" i="6"/>
  <c r="E92" i="6"/>
  <c r="E88" i="6"/>
  <c r="E84" i="6"/>
  <c r="E80" i="6"/>
  <c r="E76" i="6"/>
  <c r="E72" i="6"/>
  <c r="E68" i="6"/>
  <c r="E64" i="6"/>
  <c r="E60" i="6"/>
  <c r="B96" i="6"/>
  <c r="B84" i="6"/>
  <c r="B72" i="6"/>
  <c r="B60" i="6"/>
  <c r="C246" i="6"/>
  <c r="B242" i="6"/>
  <c r="E189" i="6"/>
  <c r="B168" i="6"/>
  <c r="E107" i="6"/>
  <c r="E91" i="6"/>
  <c r="C285" i="6"/>
  <c r="C280" i="6"/>
  <c r="C275" i="6"/>
  <c r="E270" i="6"/>
  <c r="B266" i="6"/>
  <c r="B261" i="6"/>
  <c r="C256" i="6"/>
  <c r="C251" i="6"/>
  <c r="B247" i="6"/>
  <c r="E242" i="6"/>
  <c r="C238" i="6"/>
  <c r="B234" i="6"/>
  <c r="E229" i="6"/>
  <c r="C225" i="6"/>
  <c r="B221" i="6"/>
  <c r="E216" i="6"/>
  <c r="C212" i="6"/>
  <c r="B208" i="6"/>
  <c r="C203" i="6"/>
  <c r="B199" i="6"/>
  <c r="E194" i="6"/>
  <c r="C190" i="6"/>
  <c r="B186" i="6"/>
  <c r="E181" i="6"/>
  <c r="C177" i="6"/>
  <c r="B173" i="6"/>
  <c r="E168" i="6"/>
  <c r="C164" i="6"/>
  <c r="C160" i="6"/>
  <c r="C156" i="6"/>
  <c r="C152" i="6"/>
  <c r="C148" i="6"/>
  <c r="C144" i="6"/>
  <c r="C140" i="6"/>
  <c r="C136" i="6"/>
  <c r="C132" i="6"/>
  <c r="C128" i="6"/>
  <c r="C124" i="6"/>
  <c r="C120" i="6"/>
  <c r="C116" i="6"/>
  <c r="C112" i="6"/>
  <c r="C108" i="6"/>
  <c r="C104" i="6"/>
  <c r="C100" i="6"/>
  <c r="C96" i="6"/>
  <c r="C92" i="6"/>
  <c r="C88" i="6"/>
  <c r="C84" i="6"/>
  <c r="C80" i="6"/>
  <c r="C76" i="6"/>
  <c r="C72" i="6"/>
  <c r="C68" i="6"/>
  <c r="C64" i="6"/>
  <c r="C60" i="6"/>
  <c r="B124" i="6"/>
  <c r="B116" i="6"/>
  <c r="B108" i="6"/>
  <c r="B100" i="6"/>
  <c r="B92" i="6"/>
  <c r="B80" i="6"/>
  <c r="B68" i="6"/>
  <c r="C260" i="6"/>
  <c r="B229" i="6"/>
  <c r="C172" i="6"/>
  <c r="E151" i="6"/>
  <c r="E123" i="6"/>
  <c r="E87" i="6"/>
  <c r="B285" i="6"/>
  <c r="B280" i="6"/>
  <c r="B275" i="6"/>
  <c r="C270" i="6"/>
  <c r="C265" i="6"/>
  <c r="E260" i="6"/>
  <c r="B256" i="6"/>
  <c r="B251" i="6"/>
  <c r="E246" i="6"/>
  <c r="C242" i="6"/>
  <c r="B238" i="6"/>
  <c r="E233" i="6"/>
  <c r="C229" i="6"/>
  <c r="B225" i="6"/>
  <c r="E220" i="6"/>
  <c r="C216" i="6"/>
  <c r="B212" i="6"/>
  <c r="C207" i="6"/>
  <c r="B203" i="6"/>
  <c r="E198" i="6"/>
  <c r="C194" i="6"/>
  <c r="B190" i="6"/>
  <c r="E185" i="6"/>
  <c r="C181" i="6"/>
  <c r="B177" i="6"/>
  <c r="E172" i="6"/>
  <c r="C168" i="6"/>
  <c r="B164" i="6"/>
  <c r="B160" i="6"/>
  <c r="B156" i="6"/>
  <c r="B152" i="6"/>
  <c r="B148" i="6"/>
  <c r="B144" i="6"/>
  <c r="B140" i="6"/>
  <c r="B136" i="6"/>
  <c r="B132" i="6"/>
  <c r="B128" i="6"/>
  <c r="B120" i="6"/>
  <c r="B112" i="6"/>
  <c r="B104" i="6"/>
  <c r="B88" i="6"/>
  <c r="B76" i="6"/>
  <c r="B64" i="6"/>
  <c r="B270" i="6"/>
  <c r="C211" i="6"/>
  <c r="B194" i="6"/>
  <c r="E155" i="6"/>
  <c r="E119" i="6"/>
  <c r="E95" i="6"/>
  <c r="C283" i="6"/>
  <c r="E278" i="6"/>
  <c r="B274" i="6"/>
  <c r="B269" i="6"/>
  <c r="C264" i="6"/>
  <c r="C259" i="6"/>
  <c r="E254" i="6"/>
  <c r="B250" i="6"/>
  <c r="E245" i="6"/>
  <c r="C241" i="6"/>
  <c r="B237" i="6"/>
  <c r="E232" i="6"/>
  <c r="C228" i="6"/>
  <c r="B224" i="6"/>
  <c r="C219" i="6"/>
  <c r="B215" i="6"/>
  <c r="E210" i="6"/>
  <c r="C206" i="6"/>
  <c r="B202" i="6"/>
  <c r="E197" i="6"/>
  <c r="C193" i="6"/>
  <c r="B189" i="6"/>
  <c r="E184" i="6"/>
  <c r="C180" i="6"/>
  <c r="B176" i="6"/>
  <c r="C171" i="6"/>
  <c r="B167" i="6"/>
  <c r="B163" i="6"/>
  <c r="B159" i="6"/>
  <c r="B155" i="6"/>
  <c r="B151" i="6"/>
  <c r="B147" i="6"/>
  <c r="B143" i="6"/>
  <c r="B139" i="6"/>
  <c r="B135" i="6"/>
  <c r="B131" i="6"/>
  <c r="B127" i="6"/>
  <c r="B123" i="6"/>
  <c r="B119" i="6"/>
  <c r="B115" i="6"/>
  <c r="B111" i="6"/>
  <c r="B107" i="6"/>
  <c r="B103" i="6"/>
  <c r="B99" i="6"/>
  <c r="B95" i="6"/>
  <c r="B91" i="6"/>
  <c r="B87" i="6"/>
  <c r="B83" i="6"/>
  <c r="B79" i="6"/>
  <c r="B75" i="6"/>
  <c r="B71" i="6"/>
  <c r="B67" i="6"/>
  <c r="B63" i="6"/>
  <c r="B59" i="6"/>
  <c r="E146" i="6"/>
  <c r="E134" i="6"/>
  <c r="E126" i="6"/>
  <c r="E118" i="6"/>
  <c r="E110" i="6"/>
  <c r="E106" i="6"/>
  <c r="E98" i="6"/>
  <c r="E90" i="6"/>
  <c r="E82" i="6"/>
  <c r="E70" i="6"/>
  <c r="E66" i="6"/>
  <c r="C138" i="6"/>
  <c r="C126" i="6"/>
  <c r="C114" i="6"/>
  <c r="C94" i="6"/>
  <c r="C90" i="6"/>
  <c r="C74" i="6"/>
  <c r="C66" i="6"/>
  <c r="B150" i="6"/>
  <c r="B138" i="6"/>
  <c r="B118" i="6"/>
  <c r="B102" i="6"/>
  <c r="B82" i="6"/>
  <c r="B66" i="6"/>
  <c r="B58" i="6"/>
  <c r="E250" i="6"/>
  <c r="E237" i="6"/>
  <c r="C198" i="6"/>
  <c r="E147" i="6"/>
  <c r="E127" i="6"/>
  <c r="E75" i="6"/>
  <c r="C237" i="6"/>
  <c r="B185" i="6"/>
  <c r="C135" i="6"/>
  <c r="C127" i="6"/>
  <c r="C119" i="6"/>
  <c r="B233" i="6"/>
  <c r="E180" i="6"/>
  <c r="C131" i="6"/>
  <c r="C83" i="6"/>
  <c r="B172" i="6"/>
  <c r="B284" i="6"/>
  <c r="E228" i="6"/>
  <c r="C176" i="6"/>
  <c r="B279" i="6"/>
  <c r="C224" i="6"/>
  <c r="C75" i="6"/>
  <c r="C71" i="6"/>
  <c r="C274" i="6"/>
  <c r="B220" i="6"/>
  <c r="C167" i="6"/>
  <c r="C269" i="6"/>
  <c r="C215" i="6"/>
  <c r="C163" i="6"/>
  <c r="C115" i="6"/>
  <c r="C67" i="6"/>
  <c r="C111" i="6"/>
  <c r="C143" i="6"/>
  <c r="E264" i="6"/>
  <c r="B211" i="6"/>
  <c r="C159" i="6"/>
  <c r="E63" i="6"/>
  <c r="C63" i="6"/>
  <c r="B260" i="6"/>
  <c r="E206" i="6"/>
  <c r="C155" i="6"/>
  <c r="C107" i="6"/>
  <c r="E59" i="6"/>
  <c r="E193" i="6"/>
  <c r="B255" i="6"/>
  <c r="C202" i="6"/>
  <c r="C151" i="6"/>
  <c r="C103" i="6"/>
  <c r="C250" i="6"/>
  <c r="B198" i="6"/>
  <c r="C147" i="6"/>
  <c r="C99" i="6"/>
  <c r="C59" i="6"/>
  <c r="C95" i="6"/>
  <c r="E241" i="6"/>
  <c r="C189" i="6"/>
  <c r="C139" i="6"/>
  <c r="C91" i="6"/>
  <c r="C87" i="6"/>
  <c r="C79" i="6"/>
  <c r="C123" i="6"/>
  <c r="B246" i="6"/>
  <c r="L1319" i="9"/>
  <c r="L1294" i="9"/>
  <c r="L941" i="9"/>
  <c r="L1064" i="9"/>
  <c r="L1351" i="9"/>
  <c r="L878" i="9"/>
  <c r="L1120" i="9"/>
  <c r="L1094" i="9"/>
  <c r="L1113" i="9"/>
  <c r="L1231" i="9"/>
  <c r="L681" i="9"/>
  <c r="L810" i="9"/>
  <c r="L920" i="9"/>
  <c r="L1152" i="9"/>
  <c r="L1284" i="9"/>
  <c r="L66" i="9"/>
  <c r="L382" i="9"/>
  <c r="L250" i="9"/>
  <c r="L1009" i="9"/>
  <c r="L145" i="9"/>
  <c r="L866" i="9"/>
  <c r="L1175" i="9"/>
  <c r="L65" i="10"/>
  <c r="F294" i="6"/>
  <c r="L447" i="9"/>
  <c r="L395" i="9"/>
  <c r="L1055" i="9"/>
  <c r="L789" i="9"/>
  <c r="L454" i="9"/>
  <c r="L1226" i="9"/>
  <c r="L1014" i="9"/>
  <c r="L1299" i="9"/>
  <c r="L1439" i="9"/>
  <c r="L816" i="9"/>
  <c r="L1417" i="9"/>
  <c r="L215" i="9"/>
  <c r="L293" i="9"/>
  <c r="L1197" i="9"/>
  <c r="L974" i="9"/>
  <c r="L347" i="9"/>
  <c r="L11" i="9"/>
  <c r="A287" i="6" l="1"/>
  <c r="A286" i="6"/>
  <c r="A7" i="6"/>
  <c r="A8" i="6"/>
  <c r="A182" i="6"/>
  <c r="A9" i="6"/>
  <c r="A289" i="6"/>
  <c r="A290" i="6"/>
  <c r="A288" i="6"/>
  <c r="E281" i="6"/>
  <c r="A10" i="6"/>
  <c r="A11" i="6"/>
  <c r="A169" i="6"/>
  <c r="A230" i="6"/>
  <c r="A58" i="6"/>
  <c r="A12" i="6"/>
  <c r="A82" i="6"/>
  <c r="A14" i="6"/>
  <c r="A13" i="6"/>
  <c r="A15" i="6"/>
  <c r="A16" i="6"/>
  <c r="A17" i="6"/>
  <c r="A18" i="6"/>
  <c r="A19" i="6"/>
  <c r="A20" i="6"/>
  <c r="A22" i="6"/>
  <c r="A23" i="6"/>
  <c r="A21" i="6"/>
  <c r="A102" i="6"/>
  <c r="A24" i="6"/>
  <c r="A25" i="6"/>
  <c r="A26" i="6"/>
  <c r="A27" i="6"/>
  <c r="A28" i="6"/>
  <c r="A29" i="6"/>
  <c r="A30" i="6"/>
  <c r="A31" i="6"/>
  <c r="A32" i="6"/>
  <c r="A34" i="6"/>
  <c r="A33" i="6"/>
  <c r="A36" i="6"/>
  <c r="A35" i="6"/>
  <c r="A37" i="6"/>
  <c r="A38" i="6"/>
  <c r="A39" i="6"/>
  <c r="A40" i="6"/>
  <c r="A41" i="6"/>
  <c r="A42" i="6"/>
  <c r="A43" i="6"/>
  <c r="A45" i="6"/>
  <c r="A44" i="6"/>
  <c r="A46" i="6"/>
  <c r="A47" i="6"/>
  <c r="A48" i="6"/>
  <c r="A49" i="6"/>
  <c r="A50" i="6"/>
  <c r="A51" i="6"/>
  <c r="A52" i="6"/>
  <c r="A53" i="6"/>
  <c r="A204" i="6"/>
  <c r="A293" i="6"/>
  <c r="A217" i="6"/>
  <c r="A271" i="6"/>
  <c r="A188" i="6"/>
  <c r="A243" i="6"/>
  <c r="A195" i="6"/>
  <c r="A144" i="6"/>
  <c r="A118" i="6"/>
  <c r="A78" i="6"/>
  <c r="A279" i="6"/>
  <c r="A294" i="6"/>
  <c r="A185" i="6"/>
  <c r="A150" i="6"/>
  <c r="A105" i="6"/>
  <c r="A153" i="6"/>
  <c r="A257" i="6"/>
  <c r="A236" i="6"/>
  <c r="A175" i="6"/>
  <c r="A192" i="6"/>
  <c r="A173" i="6"/>
  <c r="A232" i="6"/>
  <c r="A109" i="6"/>
  <c r="A157" i="6"/>
  <c r="A262" i="6"/>
  <c r="A112" i="6"/>
  <c r="A64" i="6"/>
  <c r="A85" i="6"/>
  <c r="A276" i="6"/>
  <c r="A86" i="6"/>
  <c r="A93" i="6"/>
  <c r="A141" i="6"/>
  <c r="A191" i="6"/>
  <c r="A272" i="6"/>
  <c r="A201" i="6"/>
  <c r="A245" i="6"/>
  <c r="A198" i="6"/>
  <c r="A156" i="6"/>
  <c r="A122" i="6"/>
  <c r="A197" i="6"/>
  <c r="A129" i="6"/>
  <c r="A178" i="6"/>
  <c r="A132" i="6"/>
  <c r="A89" i="6"/>
  <c r="A183" i="6"/>
  <c r="A84" i="6"/>
  <c r="A69" i="6"/>
  <c r="A227" i="6"/>
  <c r="A273" i="6"/>
  <c r="A253" i="6"/>
  <c r="A88" i="6"/>
  <c r="A62" i="6"/>
  <c r="A184" i="6"/>
  <c r="A57" i="6"/>
  <c r="A77" i="6"/>
  <c r="A133" i="6"/>
  <c r="A54" i="6"/>
  <c r="A135" i="6"/>
  <c r="A142" i="6"/>
  <c r="A98" i="6"/>
  <c r="A55" i="6"/>
  <c r="A136" i="6"/>
  <c r="A238" i="6"/>
  <c r="A209" i="6"/>
  <c r="A240" i="6"/>
  <c r="A270" i="6"/>
  <c r="A221" i="6"/>
  <c r="A179" i="6"/>
  <c r="A223" i="6"/>
  <c r="A278" i="6"/>
  <c r="A56" i="6"/>
  <c r="A134" i="6"/>
  <c r="A63" i="6"/>
  <c r="A111" i="6"/>
  <c r="A107" i="6"/>
  <c r="A130" i="6"/>
  <c r="A147" i="6"/>
  <c r="A267" i="6"/>
  <c r="A81" i="6"/>
  <c r="A166" i="6"/>
  <c r="A210" i="6"/>
  <c r="A76" i="6"/>
  <c r="A117" i="6"/>
  <c r="A165" i="6"/>
  <c r="A120" i="6"/>
  <c r="A65" i="6"/>
  <c r="A244" i="6"/>
  <c r="A284" i="6"/>
  <c r="A196" i="6"/>
  <c r="A170" i="6"/>
  <c r="A277" i="6"/>
  <c r="A137" i="6"/>
  <c r="A239" i="6"/>
  <c r="A282" i="6"/>
  <c r="A275" i="6"/>
  <c r="A260" i="6"/>
  <c r="A140" i="6"/>
  <c r="A190" i="6"/>
  <c r="A162" i="6"/>
  <c r="A214" i="6"/>
  <c r="A268" i="6"/>
  <c r="A233" i="6"/>
  <c r="A148" i="6"/>
  <c r="A251" i="6"/>
  <c r="A66" i="6"/>
  <c r="A222" i="6"/>
  <c r="A234" i="6"/>
  <c r="A252" i="6"/>
  <c r="A159" i="6"/>
  <c r="A292" i="6"/>
  <c r="A172" i="6"/>
  <c r="A87" i="6"/>
  <c r="A237" i="6"/>
  <c r="A124" i="6"/>
  <c r="A241" i="6"/>
  <c r="A208" i="6"/>
  <c r="A261" i="6"/>
  <c r="A95" i="6"/>
  <c r="A143" i="6"/>
  <c r="A97" i="6"/>
  <c r="A145" i="6"/>
  <c r="A248" i="6"/>
  <c r="A220" i="6"/>
  <c r="A149" i="6"/>
  <c r="A200" i="6"/>
  <c r="A146" i="6"/>
  <c r="A90" i="6"/>
  <c r="A99" i="6"/>
  <c r="A101" i="6"/>
  <c r="A103" i="6"/>
  <c r="A151" i="6"/>
  <c r="A202" i="6"/>
  <c r="A229" i="6"/>
  <c r="A96" i="6"/>
  <c r="A106" i="6"/>
  <c r="A206" i="6"/>
  <c r="A259" i="6"/>
  <c r="A211" i="6"/>
  <c r="A59" i="6"/>
  <c r="A155" i="6"/>
  <c r="A152" i="6"/>
  <c r="A203" i="6"/>
  <c r="A256" i="6"/>
  <c r="A207" i="6"/>
  <c r="A264" i="6"/>
  <c r="A113" i="6"/>
  <c r="A161" i="6"/>
  <c r="A213" i="6"/>
  <c r="A174" i="6"/>
  <c r="A250" i="6"/>
  <c r="A255" i="6"/>
  <c r="A67" i="6"/>
  <c r="A115" i="6"/>
  <c r="A163" i="6"/>
  <c r="A215" i="6"/>
  <c r="A269" i="6"/>
  <c r="A160" i="6"/>
  <c r="A212" i="6"/>
  <c r="A80" i="6"/>
  <c r="A205" i="6"/>
  <c r="A258" i="6"/>
  <c r="A154" i="6"/>
  <c r="A219" i="6"/>
  <c r="A68" i="6"/>
  <c r="A71" i="6"/>
  <c r="A119" i="6"/>
  <c r="A167" i="6"/>
  <c r="A274" i="6"/>
  <c r="A104" i="6"/>
  <c r="A164" i="6"/>
  <c r="A92" i="6"/>
  <c r="A186" i="6"/>
  <c r="A121" i="6"/>
  <c r="A235" i="6"/>
  <c r="A171" i="6"/>
  <c r="A291" i="6"/>
  <c r="A138" i="6"/>
  <c r="A75" i="6"/>
  <c r="A123" i="6"/>
  <c r="A224" i="6"/>
  <c r="A100" i="6"/>
  <c r="A168" i="6"/>
  <c r="A125" i="6"/>
  <c r="A226" i="6"/>
  <c r="A281" i="6"/>
  <c r="A187" i="6"/>
  <c r="A94" i="6"/>
  <c r="A228" i="6"/>
  <c r="A283" i="6"/>
  <c r="A79" i="6"/>
  <c r="A127" i="6"/>
  <c r="A176" i="6"/>
  <c r="A225" i="6"/>
  <c r="A280" i="6"/>
  <c r="A108" i="6"/>
  <c r="A247" i="6"/>
  <c r="A218" i="6"/>
  <c r="A110" i="6"/>
  <c r="A249" i="6"/>
  <c r="A74" i="6"/>
  <c r="A180" i="6"/>
  <c r="A83" i="6"/>
  <c r="A131" i="6"/>
  <c r="A128" i="6"/>
  <c r="A177" i="6"/>
  <c r="A285" i="6"/>
  <c r="A116" i="6"/>
  <c r="A199" i="6"/>
  <c r="A242" i="6"/>
  <c r="A126" i="6"/>
  <c r="A181" i="6"/>
  <c r="A91" i="6"/>
  <c r="A139" i="6"/>
  <c r="A189" i="6"/>
  <c r="A60" i="6"/>
  <c r="A61" i="6"/>
  <c r="A231" i="6"/>
  <c r="A158" i="6"/>
  <c r="A263" i="6"/>
  <c r="A114" i="6"/>
  <c r="A254" i="6"/>
  <c r="A265" i="6"/>
  <c r="A193" i="6"/>
  <c r="A246" i="6"/>
  <c r="A194" i="6"/>
  <c r="A266" i="6"/>
  <c r="A72" i="6"/>
  <c r="A216" i="6"/>
  <c r="A73" i="6"/>
  <c r="A70" i="6"/>
  <c r="D287" i="6" l="1"/>
  <c r="D286" i="6"/>
  <c r="L1816" i="9"/>
  <c r="D7" i="6"/>
  <c r="L1811" i="9"/>
  <c r="L1812" i="9"/>
  <c r="L1813" i="9"/>
  <c r="D8" i="6"/>
  <c r="L1806" i="9"/>
  <c r="L1807" i="9"/>
  <c r="L1808" i="9"/>
  <c r="D9" i="6"/>
  <c r="L1803" i="9"/>
  <c r="D1803" i="9" s="1"/>
  <c r="L1802" i="9"/>
  <c r="L1800" i="9"/>
  <c r="L1801" i="9"/>
  <c r="L1327" i="9"/>
  <c r="L1326" i="9"/>
  <c r="L45" i="9"/>
  <c r="L46" i="9"/>
  <c r="L40" i="9"/>
  <c r="L41" i="9"/>
  <c r="L35" i="9"/>
  <c r="L36" i="9"/>
  <c r="D290" i="6"/>
  <c r="D288" i="6"/>
  <c r="D289" i="6"/>
  <c r="L1780" i="9"/>
  <c r="D1780" i="9" s="1"/>
  <c r="L1794" i="9"/>
  <c r="L1786" i="9"/>
  <c r="D1786" i="9" s="1"/>
  <c r="D11" i="6"/>
  <c r="L1790" i="9"/>
  <c r="L1785" i="9"/>
  <c r="L1783" i="9"/>
  <c r="L1797" i="9"/>
  <c r="L1792" i="9"/>
  <c r="L1795" i="9"/>
  <c r="L1784" i="9"/>
  <c r="L1782" i="9"/>
  <c r="L1793" i="9"/>
  <c r="L1781" i="9"/>
  <c r="L1787" i="9"/>
  <c r="D10" i="6"/>
  <c r="L1791" i="9"/>
  <c r="L1796" i="9"/>
  <c r="L1775" i="9"/>
  <c r="E1775" i="9" s="1"/>
  <c r="L1774" i="9"/>
  <c r="I1774" i="9" s="1"/>
  <c r="F1774" i="9" s="1"/>
  <c r="L1777" i="9"/>
  <c r="L1776" i="9"/>
  <c r="L1771" i="9"/>
  <c r="L1770" i="9"/>
  <c r="L1769" i="9"/>
  <c r="L1768" i="9"/>
  <c r="L1767" i="9"/>
  <c r="L1764" i="9"/>
  <c r="I1764" i="9" s="1"/>
  <c r="F1764" i="9" s="1"/>
  <c r="F1763" i="9" s="1"/>
  <c r="I1763" i="9" s="1"/>
  <c r="L1751" i="9"/>
  <c r="L1752" i="9"/>
  <c r="L1761" i="9"/>
  <c r="L1753" i="9"/>
  <c r="L1756" i="9"/>
  <c r="L1748" i="9"/>
  <c r="L1757" i="9"/>
  <c r="L1749" i="9"/>
  <c r="L1758" i="9"/>
  <c r="L1750" i="9"/>
  <c r="L1759" i="9"/>
  <c r="L1760" i="9"/>
  <c r="L1745" i="9"/>
  <c r="L1738" i="9"/>
  <c r="I1738" i="9" s="1"/>
  <c r="F1738" i="9" s="1"/>
  <c r="L1744" i="9"/>
  <c r="L1743" i="9"/>
  <c r="L1742" i="9"/>
  <c r="L1741" i="9"/>
  <c r="L1740" i="9"/>
  <c r="L1739" i="9"/>
  <c r="L1734" i="9"/>
  <c r="L1735" i="9"/>
  <c r="L1730" i="9"/>
  <c r="L1731" i="9"/>
  <c r="L1732" i="9"/>
  <c r="L1733" i="9"/>
  <c r="L1724" i="9"/>
  <c r="L1726" i="9"/>
  <c r="L1727" i="9"/>
  <c r="L1725" i="9"/>
  <c r="L1721" i="9"/>
  <c r="D12" i="6"/>
  <c r="L1717" i="9"/>
  <c r="L1718" i="9"/>
  <c r="L1719" i="9"/>
  <c r="L1720" i="9"/>
  <c r="D14" i="6"/>
  <c r="D15" i="6"/>
  <c r="D13" i="6"/>
  <c r="L1712" i="9"/>
  <c r="L1713" i="9"/>
  <c r="L1714" i="9"/>
  <c r="D17" i="6"/>
  <c r="L1708" i="9"/>
  <c r="D16" i="6"/>
  <c r="L1709" i="9"/>
  <c r="L1707" i="9"/>
  <c r="D18" i="6"/>
  <c r="L1701" i="9"/>
  <c r="L1702" i="9"/>
  <c r="L1703" i="9"/>
  <c r="L1704" i="9"/>
  <c r="L1698" i="9"/>
  <c r="D19" i="6"/>
  <c r="L1695" i="9"/>
  <c r="L1696" i="9"/>
  <c r="L1697" i="9"/>
  <c r="D20" i="6"/>
  <c r="L1692" i="9"/>
  <c r="L1690" i="9"/>
  <c r="J1690" i="9" s="1"/>
  <c r="G1690" i="9" s="1"/>
  <c r="L1691" i="9"/>
  <c r="D23" i="6"/>
  <c r="D22" i="6"/>
  <c r="L1678" i="9"/>
  <c r="L1687" i="9"/>
  <c r="L1679" i="9"/>
  <c r="L1680" i="9"/>
  <c r="D21" i="6"/>
  <c r="L1672" i="9"/>
  <c r="L1681" i="9"/>
  <c r="L1673" i="9"/>
  <c r="L1674" i="9"/>
  <c r="L1684" i="9"/>
  <c r="L1675" i="9"/>
  <c r="L1685" i="9"/>
  <c r="L1686" i="9"/>
  <c r="D24" i="6"/>
  <c r="L1666" i="9"/>
  <c r="I1666" i="9" s="1"/>
  <c r="F1666" i="9" s="1"/>
  <c r="L1669" i="9"/>
  <c r="D25" i="6"/>
  <c r="L1668" i="9"/>
  <c r="L1667" i="9"/>
  <c r="D26" i="6"/>
  <c r="D27" i="6"/>
  <c r="L1663" i="9"/>
  <c r="L1662" i="9"/>
  <c r="L1661" i="9"/>
  <c r="L1660" i="9"/>
  <c r="L1659" i="9"/>
  <c r="D28" i="6"/>
  <c r="L1656" i="9"/>
  <c r="J1656" i="9" s="1"/>
  <c r="G1656" i="9" s="1"/>
  <c r="L1655" i="9"/>
  <c r="L1654" i="9"/>
  <c r="L1653" i="9"/>
  <c r="L1652" i="9"/>
  <c r="D29" i="6"/>
  <c r="L1649" i="9"/>
  <c r="J1649" i="9" s="1"/>
  <c r="G1649" i="9" s="1"/>
  <c r="L1648" i="9"/>
  <c r="L1647" i="9"/>
  <c r="L1646" i="9"/>
  <c r="L1645" i="9"/>
  <c r="D30" i="6"/>
  <c r="L1638" i="9"/>
  <c r="L1639" i="9"/>
  <c r="L1640" i="9"/>
  <c r="L1641" i="9"/>
  <c r="L1642" i="9"/>
  <c r="D31" i="6"/>
  <c r="L1635" i="9"/>
  <c r="L1634" i="9"/>
  <c r="L1633" i="9"/>
  <c r="L1632" i="9"/>
  <c r="L1631" i="9"/>
  <c r="D32" i="6"/>
  <c r="L1628" i="9"/>
  <c r="L1627" i="9"/>
  <c r="L1626" i="9"/>
  <c r="L1625" i="9"/>
  <c r="L1608" i="9"/>
  <c r="E1608" i="9" s="1"/>
  <c r="L1614" i="9"/>
  <c r="L1601" i="9"/>
  <c r="L1604" i="9"/>
  <c r="D33" i="6"/>
  <c r="L1622" i="9"/>
  <c r="L1609" i="9"/>
  <c r="L1613" i="9"/>
  <c r="D35" i="6"/>
  <c r="L1603" i="9"/>
  <c r="L1620" i="9"/>
  <c r="D36" i="6"/>
  <c r="L1621" i="9"/>
  <c r="L1616" i="9"/>
  <c r="L1619" i="9"/>
  <c r="L1602" i="9"/>
  <c r="L1607" i="9"/>
  <c r="L1615" i="9"/>
  <c r="L1610" i="9"/>
  <c r="D34" i="6"/>
  <c r="D37" i="6"/>
  <c r="L1597" i="9"/>
  <c r="E1597" i="9" s="1"/>
  <c r="L1598" i="9"/>
  <c r="L1596" i="9"/>
  <c r="D38" i="6"/>
  <c r="L1591" i="9"/>
  <c r="I1591" i="9" s="1"/>
  <c r="F1591" i="9" s="1"/>
  <c r="L1593" i="9"/>
  <c r="L1592" i="9"/>
  <c r="L1586" i="9"/>
  <c r="D39" i="6"/>
  <c r="L1587" i="9"/>
  <c r="L1588" i="9"/>
  <c r="D40" i="6"/>
  <c r="L1583" i="9"/>
  <c r="L1582" i="9"/>
  <c r="L1581" i="9"/>
  <c r="L1580" i="9"/>
  <c r="L1579" i="9"/>
  <c r="L1574" i="9"/>
  <c r="J1574" i="9" s="1"/>
  <c r="G1574" i="9" s="1"/>
  <c r="L1576" i="9"/>
  <c r="L1575" i="9"/>
  <c r="L1573" i="9"/>
  <c r="L1572" i="9"/>
  <c r="D41" i="6"/>
  <c r="L1566" i="9"/>
  <c r="L1567" i="9"/>
  <c r="L1568" i="9"/>
  <c r="L1569" i="9"/>
  <c r="D42" i="6"/>
  <c r="L1565" i="9"/>
  <c r="L1564" i="9"/>
  <c r="L1563" i="9"/>
  <c r="L1562" i="9"/>
  <c r="D43" i="6"/>
  <c r="L1557" i="9"/>
  <c r="L1556" i="9"/>
  <c r="L1559" i="9"/>
  <c r="L1558" i="9"/>
  <c r="D44" i="6"/>
  <c r="L1552" i="9"/>
  <c r="L1553" i="9"/>
  <c r="D45" i="6"/>
  <c r="L1546" i="9"/>
  <c r="I1546" i="9" s="1"/>
  <c r="F1546" i="9" s="1"/>
  <c r="L1549" i="9"/>
  <c r="L1548" i="9"/>
  <c r="L1547" i="9"/>
  <c r="D46" i="6"/>
  <c r="L1543" i="9"/>
  <c r="L1542" i="9"/>
  <c r="L1541" i="9"/>
  <c r="L1540" i="9"/>
  <c r="L1539" i="9"/>
  <c r="D47" i="6"/>
  <c r="L1532" i="9"/>
  <c r="L1533" i="9"/>
  <c r="L1534" i="9"/>
  <c r="L1535" i="9"/>
  <c r="L1536" i="9"/>
  <c r="D48" i="6"/>
  <c r="L1529" i="9"/>
  <c r="L1528" i="9"/>
  <c r="L1527" i="9"/>
  <c r="L1526" i="9"/>
  <c r="L1525" i="9"/>
  <c r="D49" i="6"/>
  <c r="L1520" i="9"/>
  <c r="L1522" i="9"/>
  <c r="L1521" i="9"/>
  <c r="L1519" i="9"/>
  <c r="D50" i="6"/>
  <c r="L1515" i="9"/>
  <c r="L1516" i="9"/>
  <c r="L1514" i="9"/>
  <c r="L1511" i="9"/>
  <c r="D51" i="6"/>
  <c r="L1507" i="9"/>
  <c r="L1508" i="9"/>
  <c r="L1509" i="9"/>
  <c r="L1510" i="9"/>
  <c r="L1504" i="9"/>
  <c r="L1503" i="9"/>
  <c r="L1502" i="9"/>
  <c r="L1501" i="9"/>
  <c r="L1500" i="9"/>
  <c r="D52" i="6"/>
  <c r="L1489" i="9"/>
  <c r="L1485" i="9"/>
  <c r="L1492" i="9"/>
  <c r="L1488" i="9"/>
  <c r="D53" i="6"/>
  <c r="L1495" i="9"/>
  <c r="L1491" i="9"/>
  <c r="L1487" i="9"/>
  <c r="L1496" i="9"/>
  <c r="L1494" i="9"/>
  <c r="L1490" i="9"/>
  <c r="L1486" i="9"/>
  <c r="L1497" i="9"/>
  <c r="L1493" i="9"/>
  <c r="L1479" i="9"/>
  <c r="L1480" i="9"/>
  <c r="L1469" i="9"/>
  <c r="L1470" i="9"/>
  <c r="L1460" i="9"/>
  <c r="L1461" i="9"/>
  <c r="L1451" i="9"/>
  <c r="L1452" i="9"/>
  <c r="D294" i="6"/>
  <c r="D291" i="6"/>
  <c r="L1450" i="9"/>
  <c r="J1450" i="9" s="1"/>
  <c r="G1450" i="9" s="1"/>
  <c r="L1462" i="9"/>
  <c r="E1462" i="9" s="1"/>
  <c r="D292" i="6"/>
  <c r="D6" i="10"/>
  <c r="D54" i="6"/>
  <c r="L22" i="9"/>
  <c r="J22" i="9" s="1"/>
  <c r="G22" i="9" s="1"/>
  <c r="L1455" i="9"/>
  <c r="L1448" i="9"/>
  <c r="L212" i="9"/>
  <c r="J212" i="9" s="1"/>
  <c r="G212" i="9" s="1"/>
  <c r="L1476" i="9"/>
  <c r="L1472" i="9"/>
  <c r="L1465" i="9"/>
  <c r="L1471" i="9"/>
  <c r="D57" i="6"/>
  <c r="L1481" i="9"/>
  <c r="L1458" i="9"/>
  <c r="L1477" i="9"/>
  <c r="L1447" i="9"/>
  <c r="D55" i="6"/>
  <c r="L1302" i="9"/>
  <c r="E1302" i="9" s="1"/>
  <c r="L51" i="9"/>
  <c r="J51" i="9" s="1"/>
  <c r="G51" i="9" s="1"/>
  <c r="L1383" i="9"/>
  <c r="E1383" i="9" s="1"/>
  <c r="L1467" i="9"/>
  <c r="L1456" i="9"/>
  <c r="L1457" i="9"/>
  <c r="L1475" i="9"/>
  <c r="L1446" i="9"/>
  <c r="D56" i="6"/>
  <c r="L1482" i="9"/>
  <c r="L1478" i="9"/>
  <c r="L1445" i="9"/>
  <c r="L1449" i="9"/>
  <c r="L1468" i="9"/>
  <c r="L1459" i="9"/>
  <c r="L1466" i="9"/>
  <c r="L56" i="9"/>
  <c r="I56" i="9" s="1"/>
  <c r="F56" i="9" s="1"/>
  <c r="L31" i="9"/>
  <c r="J31" i="9" s="1"/>
  <c r="G31" i="9" s="1"/>
  <c r="L1367" i="9"/>
  <c r="D1367" i="9" s="1"/>
  <c r="L63" i="9"/>
  <c r="I63" i="9" s="1"/>
  <c r="F63" i="9" s="1"/>
  <c r="L196" i="9"/>
  <c r="J196" i="9" s="1"/>
  <c r="G196" i="9" s="1"/>
  <c r="L591" i="9"/>
  <c r="E591" i="9" s="1"/>
  <c r="L936" i="9"/>
  <c r="D936" i="9" s="1"/>
  <c r="L1249" i="9"/>
  <c r="E1249" i="9" s="1"/>
  <c r="L1189" i="9"/>
  <c r="E1189" i="9" s="1"/>
  <c r="L164" i="9"/>
  <c r="E164" i="9" s="1"/>
  <c r="L373" i="9"/>
  <c r="D373" i="9" s="1"/>
  <c r="L310" i="9"/>
  <c r="I310" i="9" s="1"/>
  <c r="F310" i="9" s="1"/>
  <c r="L252" i="9"/>
  <c r="I252" i="9" s="1"/>
  <c r="F252" i="9" s="1"/>
  <c r="L14" i="9"/>
  <c r="D14" i="9" s="1"/>
  <c r="L1005" i="9"/>
  <c r="E1005" i="9" s="1"/>
  <c r="L147" i="9"/>
  <c r="D147" i="9" s="1"/>
  <c r="L1258" i="9"/>
  <c r="E1258" i="9" s="1"/>
  <c r="L1393" i="9"/>
  <c r="J1393" i="9" s="1"/>
  <c r="G1393" i="9" s="1"/>
  <c r="L118" i="9"/>
  <c r="J118" i="9" s="1"/>
  <c r="G118" i="9" s="1"/>
  <c r="L1332" i="9"/>
  <c r="D1332" i="9" s="1"/>
  <c r="L1264" i="9"/>
  <c r="I1264" i="9" s="1"/>
  <c r="F1264" i="9" s="1"/>
  <c r="L1413" i="9"/>
  <c r="I1413" i="9" s="1"/>
  <c r="F1413" i="9" s="1"/>
  <c r="L1409" i="9"/>
  <c r="J1409" i="9" s="1"/>
  <c r="G1409" i="9" s="1"/>
  <c r="L130" i="9"/>
  <c r="E130" i="9" s="1"/>
  <c r="L1389" i="9"/>
  <c r="D1389" i="9" s="1"/>
  <c r="L1396" i="9"/>
  <c r="J1396" i="9" s="1"/>
  <c r="G1396" i="9" s="1"/>
  <c r="L1436" i="9"/>
  <c r="E1436" i="9" s="1"/>
  <c r="L103" i="9"/>
  <c r="D103" i="9" s="1"/>
  <c r="L1384" i="9"/>
  <c r="D1384" i="9" s="1"/>
  <c r="L1241" i="9"/>
  <c r="D1241" i="9" s="1"/>
  <c r="L1391" i="9"/>
  <c r="I1391" i="9" s="1"/>
  <c r="F1391" i="9" s="1"/>
  <c r="L1387" i="9"/>
  <c r="D1387" i="9" s="1"/>
  <c r="L1371" i="9"/>
  <c r="I1371" i="9" s="1"/>
  <c r="F1371" i="9" s="1"/>
  <c r="L1273" i="9"/>
  <c r="I1273" i="9" s="1"/>
  <c r="F1273" i="9" s="1"/>
  <c r="L1342" i="9"/>
  <c r="D1342" i="9" s="1"/>
  <c r="L1418" i="9"/>
  <c r="J1418" i="9" s="1"/>
  <c r="G1418" i="9" s="1"/>
  <c r="L73" i="9"/>
  <c r="I73" i="9" s="1"/>
  <c r="F73" i="9" s="1"/>
  <c r="L339" i="9"/>
  <c r="D339" i="9" s="1"/>
  <c r="L323" i="9"/>
  <c r="J323" i="9" s="1"/>
  <c r="G323" i="9" s="1"/>
  <c r="L70" i="9"/>
  <c r="J70" i="9" s="1"/>
  <c r="G70" i="9" s="1"/>
  <c r="L459" i="9"/>
  <c r="I459" i="9" s="1"/>
  <c r="F459" i="9" s="1"/>
  <c r="L298" i="9"/>
  <c r="I298" i="9" s="1"/>
  <c r="F298" i="9" s="1"/>
  <c r="L122" i="9"/>
  <c r="D122" i="9" s="1"/>
  <c r="L126" i="9"/>
  <c r="E126" i="9" s="1"/>
  <c r="L146" i="9"/>
  <c r="E146" i="9" s="1"/>
  <c r="L19" i="9"/>
  <c r="J19" i="9" s="1"/>
  <c r="G19" i="9" s="1"/>
  <c r="L867" i="9"/>
  <c r="I867" i="9" s="1"/>
  <c r="F867" i="9" s="1"/>
  <c r="L1208" i="9"/>
  <c r="E1208" i="9" s="1"/>
  <c r="L264" i="9"/>
  <c r="J264" i="9" s="1"/>
  <c r="G264" i="9" s="1"/>
  <c r="G263" i="9" s="1"/>
  <c r="L861" i="9"/>
  <c r="D861" i="9" s="1"/>
  <c r="L87" i="9"/>
  <c r="I87" i="9" s="1"/>
  <c r="F87" i="9" s="1"/>
  <c r="L990" i="9"/>
  <c r="J990" i="9" s="1"/>
  <c r="G990" i="9" s="1"/>
  <c r="L206" i="9"/>
  <c r="I206" i="9" s="1"/>
  <c r="F206" i="9" s="1"/>
  <c r="L255" i="9"/>
  <c r="E255" i="9" s="1"/>
  <c r="L674" i="9"/>
  <c r="E674" i="9" s="1"/>
  <c r="L131" i="9"/>
  <c r="J131" i="9" s="1"/>
  <c r="G131" i="9" s="1"/>
  <c r="L101" i="9"/>
  <c r="D101" i="9" s="1"/>
  <c r="L1437" i="9"/>
  <c r="E1437" i="9" s="1"/>
  <c r="L1381" i="9"/>
  <c r="D1381" i="9" s="1"/>
  <c r="L1349" i="9"/>
  <c r="D1349" i="9" s="1"/>
  <c r="L1346" i="9"/>
  <c r="D1346" i="9" s="1"/>
  <c r="L1347" i="9"/>
  <c r="D1347" i="9" s="1"/>
  <c r="L1361" i="9"/>
  <c r="D1361" i="9" s="1"/>
  <c r="L1305" i="9"/>
  <c r="E1305" i="9" s="1"/>
  <c r="L140" i="9"/>
  <c r="D140" i="9" s="1"/>
  <c r="L44" i="9"/>
  <c r="I44" i="9" s="1"/>
  <c r="F44" i="9" s="1"/>
  <c r="L117" i="9"/>
  <c r="E117" i="9" s="1"/>
  <c r="L27" i="9"/>
  <c r="E27" i="9" s="1"/>
  <c r="L177" i="9"/>
  <c r="J177" i="9" s="1"/>
  <c r="G177" i="9" s="1"/>
  <c r="L356" i="9"/>
  <c r="J356" i="9" s="1"/>
  <c r="G356" i="9" s="1"/>
  <c r="L234" i="9"/>
  <c r="J234" i="9" s="1"/>
  <c r="G234" i="9" s="1"/>
  <c r="L384" i="9"/>
  <c r="E384" i="9" s="1"/>
  <c r="L76" i="9"/>
  <c r="I76" i="9" s="1"/>
  <c r="F76" i="9" s="1"/>
  <c r="L944" i="9"/>
  <c r="J944" i="9" s="1"/>
  <c r="G944" i="9" s="1"/>
  <c r="L1269" i="9"/>
  <c r="J1269" i="9" s="1"/>
  <c r="G1269" i="9" s="1"/>
  <c r="L251" i="9"/>
  <c r="E251" i="9" s="1"/>
  <c r="L750" i="9"/>
  <c r="I750" i="9" s="1"/>
  <c r="F750" i="9" s="1"/>
  <c r="L81" i="9"/>
  <c r="E81" i="9" s="1"/>
  <c r="L1423" i="9"/>
  <c r="J1423" i="9" s="1"/>
  <c r="G1423" i="9" s="1"/>
  <c r="L185" i="9"/>
  <c r="E185" i="9" s="1"/>
  <c r="L319" i="9"/>
  <c r="J319" i="9" s="1"/>
  <c r="G319" i="9" s="1"/>
  <c r="L181" i="9"/>
  <c r="E181" i="9" s="1"/>
  <c r="L218" i="9"/>
  <c r="D218" i="9" s="1"/>
  <c r="L62" i="9"/>
  <c r="E62" i="9" s="1"/>
  <c r="L82" i="9"/>
  <c r="E82" i="9" s="1"/>
  <c r="L287" i="9"/>
  <c r="I287" i="9" s="1"/>
  <c r="F287" i="9" s="1"/>
  <c r="L95" i="9"/>
  <c r="D95" i="9" s="1"/>
  <c r="L119" i="9"/>
  <c r="D119" i="9" s="1"/>
  <c r="L139" i="9"/>
  <c r="E139" i="9" s="1"/>
  <c r="L248" i="9"/>
  <c r="I248" i="9" s="1"/>
  <c r="F248" i="9" s="1"/>
  <c r="L452" i="9"/>
  <c r="I452" i="9" s="1"/>
  <c r="F452" i="9" s="1"/>
  <c r="L918" i="9"/>
  <c r="E918" i="9" s="1"/>
  <c r="L1307" i="9"/>
  <c r="J1307" i="9" s="1"/>
  <c r="G1307" i="9" s="1"/>
  <c r="L371" i="9"/>
  <c r="D371" i="9" s="1"/>
  <c r="L771" i="9"/>
  <c r="J771" i="9" s="1"/>
  <c r="G771" i="9" s="1"/>
  <c r="L1353" i="9"/>
  <c r="J1353" i="9" s="1"/>
  <c r="G1353" i="9" s="1"/>
  <c r="L132" i="9"/>
  <c r="J132" i="9" s="1"/>
  <c r="G132" i="9" s="1"/>
  <c r="L1198" i="9"/>
  <c r="I1198" i="9" s="1"/>
  <c r="F1198" i="9" s="1"/>
  <c r="L1397" i="9"/>
  <c r="I1397" i="9" s="1"/>
  <c r="F1397" i="9" s="1"/>
  <c r="L1373" i="9"/>
  <c r="I1373" i="9" s="1"/>
  <c r="F1373" i="9" s="1"/>
  <c r="L1402" i="9"/>
  <c r="D1402" i="9" s="1"/>
  <c r="L1348" i="9"/>
  <c r="I1348" i="9" s="1"/>
  <c r="F1348" i="9" s="1"/>
  <c r="L1182" i="9"/>
  <c r="E1182" i="9" s="1"/>
  <c r="L106" i="9"/>
  <c r="E106" i="9" s="1"/>
  <c r="L135" i="9"/>
  <c r="E135" i="9" s="1"/>
  <c r="L155" i="9"/>
  <c r="E155" i="9" s="1"/>
  <c r="L168" i="9"/>
  <c r="I168" i="9" s="1"/>
  <c r="F168" i="9" s="1"/>
  <c r="L154" i="9"/>
  <c r="I154" i="9" s="1"/>
  <c r="F154" i="9" s="1"/>
  <c r="L133" i="9"/>
  <c r="D133" i="9" s="1"/>
  <c r="L219" i="9"/>
  <c r="D219" i="9" s="1"/>
  <c r="L225" i="9"/>
  <c r="I225" i="9" s="1"/>
  <c r="F225" i="9" s="1"/>
  <c r="L204" i="9"/>
  <c r="E204" i="9" s="1"/>
  <c r="L311" i="9"/>
  <c r="I311" i="9" s="1"/>
  <c r="F311" i="9" s="1"/>
  <c r="L991" i="9"/>
  <c r="D991" i="9" s="1"/>
  <c r="L648" i="9"/>
  <c r="J648" i="9" s="1"/>
  <c r="G648" i="9" s="1"/>
  <c r="L1122" i="9"/>
  <c r="E1122" i="9" s="1"/>
  <c r="L1399" i="9"/>
  <c r="J1399" i="9" s="1"/>
  <c r="G1399" i="9" s="1"/>
  <c r="L291" i="9"/>
  <c r="E291" i="9" s="1"/>
  <c r="L1339" i="9"/>
  <c r="I1339" i="9" s="1"/>
  <c r="F1339" i="9" s="1"/>
  <c r="L1282" i="9"/>
  <c r="I1282" i="9" s="1"/>
  <c r="F1282" i="9" s="1"/>
  <c r="L1317" i="9"/>
  <c r="I1317" i="9" s="1"/>
  <c r="F1317" i="9" s="1"/>
  <c r="L1440" i="9"/>
  <c r="I1440" i="9" s="1"/>
  <c r="F1440" i="9" s="1"/>
  <c r="L1432" i="9"/>
  <c r="I1432" i="9" s="1"/>
  <c r="F1432" i="9" s="1"/>
  <c r="L1306" i="9"/>
  <c r="E1306" i="9" s="1"/>
  <c r="L639" i="9"/>
  <c r="J639" i="9" s="1"/>
  <c r="G639" i="9" s="1"/>
  <c r="L123" i="9"/>
  <c r="J123" i="9" s="1"/>
  <c r="G123" i="9" s="1"/>
  <c r="L1320" i="9"/>
  <c r="J1320" i="9" s="1"/>
  <c r="G1320" i="9" s="1"/>
  <c r="L1205" i="9"/>
  <c r="J1205" i="9" s="1"/>
  <c r="G1205" i="9" s="1"/>
  <c r="L1227" i="9"/>
  <c r="J1227" i="9" s="1"/>
  <c r="G1227" i="9" s="1"/>
  <c r="L1366" i="9"/>
  <c r="I1366" i="9" s="1"/>
  <c r="F1366" i="9" s="1"/>
  <c r="L1430" i="9"/>
  <c r="D1430" i="9" s="1"/>
  <c r="L1414" i="9"/>
  <c r="D1414" i="9" s="1"/>
  <c r="L13" i="9"/>
  <c r="E13" i="9" s="1"/>
  <c r="L198" i="9"/>
  <c r="E198" i="9" s="1"/>
  <c r="L275" i="9"/>
  <c r="E275" i="9" s="1"/>
  <c r="L402" i="9"/>
  <c r="I402" i="9" s="1"/>
  <c r="F402" i="9" s="1"/>
  <c r="L91" i="9"/>
  <c r="J91" i="9" s="1"/>
  <c r="G91" i="9" s="1"/>
  <c r="L429" i="9"/>
  <c r="J429" i="9" s="1"/>
  <c r="G429" i="9" s="1"/>
  <c r="L596" i="9"/>
  <c r="J596" i="9" s="1"/>
  <c r="G596" i="9" s="1"/>
  <c r="L464" i="9"/>
  <c r="E464" i="9" s="1"/>
  <c r="L417" i="9"/>
  <c r="D417" i="9" s="1"/>
  <c r="L74" i="9"/>
  <c r="J74" i="9" s="1"/>
  <c r="G74" i="9" s="1"/>
  <c r="L1011" i="9"/>
  <c r="E1011" i="9" s="1"/>
  <c r="L1376" i="9"/>
  <c r="D1376" i="9" s="1"/>
  <c r="L516" i="9"/>
  <c r="D516" i="9" s="1"/>
  <c r="L1051" i="9"/>
  <c r="I1051" i="9" s="1"/>
  <c r="F1051" i="9" s="1"/>
  <c r="L1415" i="9"/>
  <c r="D1415" i="9" s="1"/>
  <c r="L93" i="9"/>
  <c r="E93" i="9" s="1"/>
  <c r="L1315" i="9"/>
  <c r="D1315" i="9" s="1"/>
  <c r="L1400" i="9"/>
  <c r="J1400" i="9" s="1"/>
  <c r="G1400" i="9" s="1"/>
  <c r="L110" i="9"/>
  <c r="J110" i="9" s="1"/>
  <c r="G110" i="9" s="1"/>
  <c r="L259" i="9"/>
  <c r="J259" i="9" s="1"/>
  <c r="G259" i="9" s="1"/>
  <c r="L23" i="9"/>
  <c r="D23" i="9" s="1"/>
  <c r="L655" i="9"/>
  <c r="I655" i="9" s="1"/>
  <c r="F655" i="9" s="1"/>
  <c r="L205" i="9"/>
  <c r="J205" i="9" s="1"/>
  <c r="G205" i="9" s="1"/>
  <c r="L213" i="9"/>
  <c r="D213" i="9" s="1"/>
  <c r="L1141" i="9"/>
  <c r="J1141" i="9" s="1"/>
  <c r="G1141" i="9" s="1"/>
  <c r="L576" i="9"/>
  <c r="J576" i="9" s="1"/>
  <c r="G576" i="9" s="1"/>
  <c r="L297" i="9"/>
  <c r="E297" i="9" s="1"/>
  <c r="L1356" i="9"/>
  <c r="I1356" i="9" s="1"/>
  <c r="F1356" i="9" s="1"/>
  <c r="L283" i="9"/>
  <c r="I283" i="9" s="1"/>
  <c r="F283" i="9" s="1"/>
  <c r="L820" i="9"/>
  <c r="I820" i="9" s="1"/>
  <c r="F820" i="9" s="1"/>
  <c r="L1390" i="9"/>
  <c r="D1390" i="9" s="1"/>
  <c r="L79" i="9"/>
  <c r="I79" i="9" s="1"/>
  <c r="F79" i="9" s="1"/>
  <c r="L1355" i="9"/>
  <c r="I1355" i="9" s="1"/>
  <c r="F1355" i="9" s="1"/>
  <c r="L1247" i="9"/>
  <c r="J1247" i="9" s="1"/>
  <c r="G1247" i="9" s="1"/>
  <c r="L1285" i="9"/>
  <c r="I1285" i="9" s="1"/>
  <c r="F1285" i="9" s="1"/>
  <c r="L1406" i="9"/>
  <c r="E1406" i="9" s="1"/>
  <c r="L68" i="9"/>
  <c r="J68" i="9" s="1"/>
  <c r="G68" i="9" s="1"/>
  <c r="L442" i="9"/>
  <c r="E442" i="9" s="1"/>
  <c r="L17" i="9"/>
  <c r="D17" i="9" s="1"/>
  <c r="L148" i="9"/>
  <c r="E148" i="9" s="1"/>
  <c r="L134" i="9"/>
  <c r="J134" i="9" s="1"/>
  <c r="G134" i="9" s="1"/>
  <c r="L231" i="9"/>
  <c r="D231" i="9" s="1"/>
  <c r="L163" i="9"/>
  <c r="D163" i="9" s="1"/>
  <c r="L52" i="9"/>
  <c r="D52" i="9" s="1"/>
  <c r="L824" i="9"/>
  <c r="J824" i="9" s="1"/>
  <c r="G824" i="9" s="1"/>
  <c r="L538" i="9"/>
  <c r="D538" i="9" s="1"/>
  <c r="L787" i="9"/>
  <c r="I787" i="9" s="1"/>
  <c r="F787" i="9" s="1"/>
  <c r="F786" i="9" s="1"/>
  <c r="L1042" i="9"/>
  <c r="I1042" i="9" s="1"/>
  <c r="F1042" i="9" s="1"/>
  <c r="L220" i="9"/>
  <c r="E220" i="9" s="1"/>
  <c r="L767" i="9"/>
  <c r="J767" i="9" s="1"/>
  <c r="G767" i="9" s="1"/>
  <c r="L511" i="9"/>
  <c r="J511" i="9" s="1"/>
  <c r="G511" i="9" s="1"/>
  <c r="L1337" i="9"/>
  <c r="D1337" i="9" s="1"/>
  <c r="L98" i="9"/>
  <c r="I98" i="9" s="1"/>
  <c r="F98" i="9" s="1"/>
  <c r="L99" i="9"/>
  <c r="J99" i="9" s="1"/>
  <c r="G99" i="9" s="1"/>
  <c r="L575" i="9"/>
  <c r="J575" i="9" s="1"/>
  <c r="G575" i="9" s="1"/>
  <c r="L1345" i="9"/>
  <c r="E1345" i="9" s="1"/>
  <c r="L652" i="9"/>
  <c r="D652" i="9" s="1"/>
  <c r="L277" i="9"/>
  <c r="J277" i="9" s="1"/>
  <c r="G277" i="9" s="1"/>
  <c r="L202" i="9"/>
  <c r="E202" i="9" s="1"/>
  <c r="L55" i="9"/>
  <c r="D55" i="9" s="1"/>
  <c r="L527" i="9"/>
  <c r="E527" i="9" s="1"/>
  <c r="L335" i="9"/>
  <c r="L107" i="9"/>
  <c r="E107" i="9" s="1"/>
  <c r="L945" i="9"/>
  <c r="D945" i="9" s="1"/>
  <c r="L1103" i="9"/>
  <c r="L468" i="9"/>
  <c r="I468" i="9" s="1"/>
  <c r="F468" i="9" s="1"/>
  <c r="L875" i="9"/>
  <c r="E875" i="9" s="1"/>
  <c r="D293" i="6"/>
  <c r="L1429" i="9"/>
  <c r="I1429" i="9" s="1"/>
  <c r="F1429" i="9" s="1"/>
  <c r="L83" i="9"/>
  <c r="E83" i="9" s="1"/>
  <c r="L1222" i="9"/>
  <c r="J1222" i="9" s="1"/>
  <c r="G1222" i="9" s="1"/>
  <c r="L1297" i="9"/>
  <c r="D1297" i="9" s="1"/>
  <c r="L1150" i="9"/>
  <c r="D1150" i="9" s="1"/>
  <c r="L1118" i="9"/>
  <c r="J1118" i="9" s="1"/>
  <c r="G1118" i="9" s="1"/>
  <c r="L92" i="9"/>
  <c r="E92" i="9" s="1"/>
  <c r="L1425" i="9"/>
  <c r="I1425" i="9" s="1"/>
  <c r="F1425" i="9" s="1"/>
  <c r="L29" i="9"/>
  <c r="I29" i="9" s="1"/>
  <c r="F29" i="9" s="1"/>
  <c r="L1296" i="9"/>
  <c r="D1296" i="9" s="1"/>
  <c r="L1410" i="9"/>
  <c r="I1410" i="9" s="1"/>
  <c r="F1410" i="9" s="1"/>
  <c r="L170" i="9"/>
  <c r="I170" i="9" s="1"/>
  <c r="F170" i="9" s="1"/>
  <c r="L244" i="9"/>
  <c r="J244" i="9" s="1"/>
  <c r="G244" i="9" s="1"/>
  <c r="L1431" i="9"/>
  <c r="E1431" i="9" s="1"/>
  <c r="L1372" i="9"/>
  <c r="D1372" i="9" s="1"/>
  <c r="L247" i="9"/>
  <c r="D247" i="9" s="1"/>
  <c r="L431" i="9"/>
  <c r="J431" i="9" s="1"/>
  <c r="G431" i="9" s="1"/>
  <c r="L497" i="9"/>
  <c r="I497" i="9" s="1"/>
  <c r="F497" i="9" s="1"/>
  <c r="L223" i="9"/>
  <c r="D223" i="9" s="1"/>
  <c r="L199" i="9"/>
  <c r="E199" i="9" s="1"/>
  <c r="L203" i="9"/>
  <c r="D203" i="9" s="1"/>
  <c r="L111" i="9"/>
  <c r="J111" i="9" s="1"/>
  <c r="G111" i="9" s="1"/>
  <c r="L94" i="9"/>
  <c r="J94" i="9" s="1"/>
  <c r="G94" i="9" s="1"/>
  <c r="L916" i="9"/>
  <c r="D916" i="9" s="1"/>
  <c r="L1216" i="9"/>
  <c r="D1216" i="9" s="1"/>
  <c r="L232" i="9"/>
  <c r="D232" i="9" s="1"/>
  <c r="L953" i="9"/>
  <c r="D953" i="9" s="1"/>
  <c r="L86" i="9"/>
  <c r="J86" i="9" s="1"/>
  <c r="G86" i="9" s="1"/>
  <c r="L1405" i="9"/>
  <c r="J1405" i="9" s="1"/>
  <c r="G1405" i="9" s="1"/>
  <c r="L1341" i="9"/>
  <c r="J1341" i="9" s="1"/>
  <c r="G1341" i="9" s="1"/>
  <c r="L1322" i="9"/>
  <c r="E1322" i="9" s="1"/>
  <c r="L1354" i="9"/>
  <c r="J1354" i="9" s="1"/>
  <c r="G1354" i="9" s="1"/>
  <c r="L1257" i="9"/>
  <c r="I1257" i="9" s="1"/>
  <c r="F1257" i="9" s="1"/>
  <c r="L1368" i="9"/>
  <c r="J1368" i="9" s="1"/>
  <c r="G1368" i="9" s="1"/>
  <c r="L1362" i="9"/>
  <c r="J1362" i="9" s="1"/>
  <c r="G1362" i="9" s="1"/>
  <c r="L1167" i="9"/>
  <c r="I1167" i="9" s="1"/>
  <c r="F1167" i="9" s="1"/>
  <c r="L306" i="9"/>
  <c r="I306" i="9" s="1"/>
  <c r="F306" i="9" s="1"/>
  <c r="L1310" i="9"/>
  <c r="I1310" i="9" s="1"/>
  <c r="F1310" i="9" s="1"/>
  <c r="L1340" i="9"/>
  <c r="E1340" i="9" s="1"/>
  <c r="L1265" i="9"/>
  <c r="D1265" i="9" s="1"/>
  <c r="L1382" i="9"/>
  <c r="D1382" i="9" s="1"/>
  <c r="L1281" i="9"/>
  <c r="J1281" i="9" s="1"/>
  <c r="G1281" i="9" s="1"/>
  <c r="L1248" i="9"/>
  <c r="I1248" i="9" s="1"/>
  <c r="F1248" i="9" s="1"/>
  <c r="L1408" i="9"/>
  <c r="E1408" i="9" s="1"/>
  <c r="L88" i="9"/>
  <c r="D88" i="9" s="1"/>
  <c r="L50" i="9"/>
  <c r="L116" i="9"/>
  <c r="D116" i="9" s="1"/>
  <c r="L686" i="9"/>
  <c r="L408" i="9"/>
  <c r="J408" i="9" s="1"/>
  <c r="G408" i="9" s="1"/>
  <c r="L175" i="9"/>
  <c r="I175" i="9" s="1"/>
  <c r="F175" i="9" s="1"/>
  <c r="L178" i="9"/>
  <c r="J178" i="9" s="1"/>
  <c r="G178" i="9" s="1"/>
  <c r="L406" i="9"/>
  <c r="I406" i="9" s="1"/>
  <c r="F406" i="9" s="1"/>
  <c r="L15" i="9"/>
  <c r="D15" i="9" s="1"/>
  <c r="L34" i="9"/>
  <c r="E34" i="9" s="1"/>
  <c r="L713" i="9"/>
  <c r="E713" i="9" s="1"/>
  <c r="L1098" i="9"/>
  <c r="D1098" i="9" s="1"/>
  <c r="L361" i="9"/>
  <c r="E361" i="9" s="1"/>
  <c r="L1006" i="9"/>
  <c r="I1006" i="9" s="1"/>
  <c r="F1006" i="9" s="1"/>
  <c r="L894" i="9"/>
  <c r="D894" i="9" s="1"/>
  <c r="L864" i="9"/>
  <c r="D864" i="9" s="1"/>
  <c r="L829" i="9"/>
  <c r="E829" i="9" s="1"/>
  <c r="L239" i="9"/>
  <c r="D239" i="9" s="1"/>
  <c r="L693" i="9"/>
  <c r="D693" i="9" s="1"/>
  <c r="L1083" i="9"/>
  <c r="E1083" i="9" s="1"/>
  <c r="L320" i="9"/>
  <c r="I320" i="9" s="1"/>
  <c r="F320" i="9" s="1"/>
  <c r="L1195" i="9"/>
  <c r="I1195" i="9" s="1"/>
  <c r="F1195" i="9" s="1"/>
  <c r="L977" i="9"/>
  <c r="I977" i="9" s="1"/>
  <c r="F977" i="9" s="1"/>
  <c r="L736" i="9"/>
  <c r="D736" i="9" s="1"/>
  <c r="L783" i="9"/>
  <c r="E783" i="9" s="1"/>
  <c r="L903" i="9"/>
  <c r="I903" i="9" s="1"/>
  <c r="F903" i="9" s="1"/>
  <c r="L532" i="9"/>
  <c r="I532" i="9" s="1"/>
  <c r="F532" i="9" s="1"/>
  <c r="L967" i="9"/>
  <c r="D967" i="9" s="1"/>
  <c r="L309" i="9"/>
  <c r="I309" i="9" s="1"/>
  <c r="F309" i="9" s="1"/>
  <c r="L792" i="9"/>
  <c r="I792" i="9" s="1"/>
  <c r="F792" i="9" s="1"/>
  <c r="L1171" i="9"/>
  <c r="I1171" i="9" s="1"/>
  <c r="F1171" i="9" s="1"/>
  <c r="L585" i="9"/>
  <c r="E585" i="9" s="1"/>
  <c r="L109" i="9"/>
  <c r="I109" i="9" s="1"/>
  <c r="F109" i="9" s="1"/>
  <c r="L952" i="9"/>
  <c r="D952" i="9" s="1"/>
  <c r="L1286" i="9"/>
  <c r="E1286" i="9" s="1"/>
  <c r="L863" i="9"/>
  <c r="I863" i="9" s="1"/>
  <c r="F863" i="9" s="1"/>
  <c r="L350" i="9"/>
  <c r="E350" i="9" s="1"/>
  <c r="L1115" i="9"/>
  <c r="D1115" i="9" s="1"/>
  <c r="L1335" i="9"/>
  <c r="E1335" i="9" s="1"/>
  <c r="L1329" i="9"/>
  <c r="I1329" i="9" s="1"/>
  <c r="F1329" i="9" s="1"/>
  <c r="L160" i="9"/>
  <c r="D160" i="9" s="1"/>
  <c r="L240" i="9"/>
  <c r="J240" i="9" s="1"/>
  <c r="G240" i="9" s="1"/>
  <c r="L141" i="9"/>
  <c r="I141" i="9" s="1"/>
  <c r="F141" i="9" s="1"/>
  <c r="L224" i="9"/>
  <c r="E224" i="9" s="1"/>
  <c r="L61" i="9"/>
  <c r="E61" i="9" s="1"/>
  <c r="L302" i="9"/>
  <c r="D302" i="9" s="1"/>
  <c r="L189" i="9"/>
  <c r="J189" i="9" s="1"/>
  <c r="G189" i="9" s="1"/>
  <c r="L127" i="9"/>
  <c r="D127" i="9" s="1"/>
  <c r="L644" i="9"/>
  <c r="D644" i="9" s="1"/>
  <c r="L897" i="9"/>
  <c r="E897" i="9" s="1"/>
  <c r="L1333" i="9"/>
  <c r="E1333" i="9" s="1"/>
  <c r="L114" i="9"/>
  <c r="D114" i="9" s="1"/>
  <c r="L649" i="9"/>
  <c r="D649" i="9" s="1"/>
  <c r="L917" i="9"/>
  <c r="J917" i="9" s="1"/>
  <c r="G917" i="9" s="1"/>
  <c r="L536" i="9"/>
  <c r="I536" i="9" s="1"/>
  <c r="F536" i="9" s="1"/>
  <c r="L773" i="9"/>
  <c r="I773" i="9" s="1"/>
  <c r="F773" i="9" s="1"/>
  <c r="L1263" i="9"/>
  <c r="D1263" i="9" s="1"/>
  <c r="L702" i="9"/>
  <c r="E702" i="9" s="1"/>
  <c r="L282" i="9"/>
  <c r="I282" i="9" s="1"/>
  <c r="F282" i="9" s="1"/>
  <c r="L1012" i="9"/>
  <c r="J1012" i="9" s="1"/>
  <c r="G1012" i="9" s="1"/>
  <c r="L685" i="9"/>
  <c r="J685" i="9" s="1"/>
  <c r="G685" i="9" s="1"/>
  <c r="L1032" i="9"/>
  <c r="E1032" i="9" s="1"/>
  <c r="L388" i="9"/>
  <c r="E388" i="9" s="1"/>
  <c r="L848" i="9"/>
  <c r="I848" i="9" s="1"/>
  <c r="F848" i="9" s="1"/>
  <c r="L69" i="9"/>
  <c r="J69" i="9" s="1"/>
  <c r="G69" i="9" s="1"/>
  <c r="L849" i="9"/>
  <c r="E849" i="9" s="1"/>
  <c r="L295" i="9"/>
  <c r="J295" i="9" s="1"/>
  <c r="G295" i="9" s="1"/>
  <c r="L1221" i="9"/>
  <c r="J1221" i="9" s="1"/>
  <c r="G1221" i="9" s="1"/>
  <c r="L719" i="9"/>
  <c r="J719" i="9" s="1"/>
  <c r="G719" i="9" s="1"/>
  <c r="L656" i="9"/>
  <c r="J656" i="9" s="1"/>
  <c r="G656" i="9" s="1"/>
  <c r="L1067" i="9"/>
  <c r="D1067" i="9" s="1"/>
  <c r="L253" i="9"/>
  <c r="D253" i="9" s="1"/>
  <c r="L1091" i="9"/>
  <c r="E1091" i="9" s="1"/>
  <c r="L241" i="9"/>
  <c r="J241" i="9" s="1"/>
  <c r="G241" i="9" s="1"/>
  <c r="L791" i="9"/>
  <c r="J791" i="9" s="1"/>
  <c r="G791" i="9" s="1"/>
  <c r="L324" i="9"/>
  <c r="J324" i="9" s="1"/>
  <c r="G324" i="9" s="1"/>
  <c r="L486" i="9"/>
  <c r="E486" i="9" s="1"/>
  <c r="L1287" i="9"/>
  <c r="D1287" i="9" s="1"/>
  <c r="L1111" i="9"/>
  <c r="D1111" i="9" s="1"/>
  <c r="L478" i="9"/>
  <c r="J478" i="9" s="1"/>
  <c r="G478" i="9" s="1"/>
  <c r="L908" i="9"/>
  <c r="D908" i="9" s="1"/>
  <c r="L296" i="9"/>
  <c r="E296" i="9" s="1"/>
  <c r="L843" i="9"/>
  <c r="L493" i="9"/>
  <c r="E493" i="9" s="1"/>
  <c r="L329" i="9"/>
  <c r="I329" i="9" s="1"/>
  <c r="F329" i="9" s="1"/>
  <c r="L517" i="9"/>
  <c r="D517" i="9" s="1"/>
  <c r="D193" i="6"/>
  <c r="L1209" i="9"/>
  <c r="D1209" i="9" s="1"/>
  <c r="L455" i="9"/>
  <c r="I455" i="9" s="1"/>
  <c r="F455" i="9" s="1"/>
  <c r="L480" i="9"/>
  <c r="E480" i="9" s="1"/>
  <c r="L833" i="9"/>
  <c r="E833" i="9" s="1"/>
  <c r="L1114" i="9"/>
  <c r="J1114" i="9" s="1"/>
  <c r="G1114" i="9" s="1"/>
  <c r="L546" i="9"/>
  <c r="J546" i="9" s="1"/>
  <c r="G546" i="9" s="1"/>
  <c r="L958" i="9"/>
  <c r="D958" i="9" s="1"/>
  <c r="L425" i="9"/>
  <c r="J425" i="9" s="1"/>
  <c r="G425" i="9" s="1"/>
  <c r="L1121" i="9"/>
  <c r="I1121" i="9" s="1"/>
  <c r="F1121" i="9" s="1"/>
  <c r="L579" i="9"/>
  <c r="J579" i="9" s="1"/>
  <c r="G579" i="9" s="1"/>
  <c r="L509" i="9"/>
  <c r="E509" i="9" s="1"/>
  <c r="L636" i="9"/>
  <c r="E636" i="9" s="1"/>
  <c r="L125" i="9"/>
  <c r="J125" i="9" s="1"/>
  <c r="G125" i="9" s="1"/>
  <c r="L150" i="9"/>
  <c r="E150" i="9" s="1"/>
  <c r="L818" i="9"/>
  <c r="J818" i="9" s="1"/>
  <c r="G818" i="9" s="1"/>
  <c r="L1007" i="9"/>
  <c r="I1007" i="9" s="1"/>
  <c r="F1007" i="9" s="1"/>
  <c r="L1426" i="9"/>
  <c r="E1426" i="9" s="1"/>
  <c r="L508" i="9"/>
  <c r="J508" i="9" s="1"/>
  <c r="G508" i="9" s="1"/>
  <c r="L754" i="9"/>
  <c r="J754" i="9" s="1"/>
  <c r="G754" i="9" s="1"/>
  <c r="L1233" i="9"/>
  <c r="J1233" i="9" s="1"/>
  <c r="G1233" i="9" s="1"/>
  <c r="L635" i="9"/>
  <c r="E635" i="9" s="1"/>
  <c r="L937" i="9"/>
  <c r="E937" i="9" s="1"/>
  <c r="L584" i="9"/>
  <c r="E584" i="9" s="1"/>
  <c r="L1001" i="9"/>
  <c r="D1001" i="9" s="1"/>
  <c r="L673" i="9"/>
  <c r="E673" i="9" s="1"/>
  <c r="L353" i="9"/>
  <c r="I353" i="9" s="1"/>
  <c r="F353" i="9" s="1"/>
  <c r="L284" i="9"/>
  <c r="L737" i="9"/>
  <c r="E737" i="9" s="1"/>
  <c r="L380" i="9"/>
  <c r="D380" i="9" s="1"/>
  <c r="L586" i="9"/>
  <c r="I586" i="9" s="1"/>
  <c r="F586" i="9" s="1"/>
  <c r="L1031" i="9"/>
  <c r="E1031" i="9" s="1"/>
  <c r="L245" i="9"/>
  <c r="J245" i="9" s="1"/>
  <c r="G245" i="9" s="1"/>
  <c r="L957" i="9"/>
  <c r="L854" i="9"/>
  <c r="E854" i="9" s="1"/>
  <c r="L806" i="9"/>
  <c r="E806" i="9" s="1"/>
  <c r="L1039" i="9"/>
  <c r="J1039" i="9" s="1"/>
  <c r="G1039" i="9" s="1"/>
  <c r="L391" i="9"/>
  <c r="J391" i="9" s="1"/>
  <c r="G391" i="9" s="1"/>
  <c r="L732" i="9"/>
  <c r="I732" i="9" s="1"/>
  <c r="F732" i="9" s="1"/>
  <c r="L1194" i="9"/>
  <c r="I1194" i="9" s="1"/>
  <c r="F1194" i="9" s="1"/>
  <c r="L482" i="9"/>
  <c r="E482" i="9" s="1"/>
  <c r="L1125" i="9"/>
  <c r="D1125" i="9" s="1"/>
  <c r="L625" i="9"/>
  <c r="E625" i="9" s="1"/>
  <c r="L387" i="9"/>
  <c r="I387" i="9" s="1"/>
  <c r="F387" i="9" s="1"/>
  <c r="L995" i="9"/>
  <c r="D995" i="9" s="1"/>
  <c r="L1020" i="9"/>
  <c r="D1020" i="9" s="1"/>
  <c r="L762" i="9"/>
  <c r="J762" i="9" s="1"/>
  <c r="G762" i="9" s="1"/>
  <c r="L1104" i="9"/>
  <c r="E1104" i="9" s="1"/>
  <c r="L1162" i="9"/>
  <c r="D1162" i="9" s="1"/>
  <c r="L902" i="9"/>
  <c r="I902" i="9" s="1"/>
  <c r="F902" i="9" s="1"/>
  <c r="L1161" i="9"/>
  <c r="D1161" i="9" s="1"/>
  <c r="L362" i="9"/>
  <c r="J362" i="9" s="1"/>
  <c r="G362" i="9" s="1"/>
  <c r="L487" i="9"/>
  <c r="I487" i="9" s="1"/>
  <c r="F487" i="9" s="1"/>
  <c r="L890" i="9"/>
  <c r="J890" i="9" s="1"/>
  <c r="G890" i="9" s="1"/>
  <c r="L641" i="9"/>
  <c r="I641" i="9" s="1"/>
  <c r="F641" i="9" s="1"/>
  <c r="L668" i="9"/>
  <c r="D668" i="9" s="1"/>
  <c r="L289" i="9"/>
  <c r="D289" i="9" s="1"/>
  <c r="L1028" i="9"/>
  <c r="J1028" i="9" s="1"/>
  <c r="G1028" i="9" s="1"/>
  <c r="L1254" i="9"/>
  <c r="J1254" i="9" s="1"/>
  <c r="G1254" i="9" s="1"/>
  <c r="L1270" i="9"/>
  <c r="D1270" i="9" s="1"/>
  <c r="D74" i="6"/>
  <c r="D283" i="6"/>
  <c r="D138" i="6"/>
  <c r="D71" i="6"/>
  <c r="L1291" i="9"/>
  <c r="L1108" i="9"/>
  <c r="E1108" i="9" s="1"/>
  <c r="L1184" i="9"/>
  <c r="E1184" i="9" s="1"/>
  <c r="L951" i="9"/>
  <c r="J951" i="9" s="1"/>
  <c r="G951" i="9" s="1"/>
  <c r="L634" i="9"/>
  <c r="J634" i="9" s="1"/>
  <c r="G634" i="9" s="1"/>
  <c r="L609" i="9"/>
  <c r="E609" i="9" s="1"/>
  <c r="L182" i="9"/>
  <c r="D182" i="9" s="1"/>
  <c r="L982" i="9"/>
  <c r="D982" i="9" s="1"/>
  <c r="L808" i="9"/>
  <c r="D808" i="9" s="1"/>
  <c r="L620" i="9"/>
  <c r="I620" i="9" s="1"/>
  <c r="F620" i="9" s="1"/>
  <c r="L437" i="9"/>
  <c r="E437" i="9" s="1"/>
  <c r="L261" i="9"/>
  <c r="D261" i="9" s="1"/>
  <c r="L1163" i="9"/>
  <c r="E1163" i="9" s="1"/>
  <c r="L1085" i="9"/>
  <c r="J1085" i="9" s="1"/>
  <c r="G1085" i="9" s="1"/>
  <c r="L876" i="9"/>
  <c r="I876" i="9" s="1"/>
  <c r="F876" i="9" s="1"/>
  <c r="L587" i="9"/>
  <c r="I587" i="9" s="1"/>
  <c r="F587" i="9" s="1"/>
  <c r="L366" i="9"/>
  <c r="E366" i="9" s="1"/>
  <c r="L1262" i="9"/>
  <c r="D1262" i="9" s="1"/>
  <c r="L1043" i="9"/>
  <c r="J1043" i="9" s="1"/>
  <c r="G1043" i="9" s="1"/>
  <c r="L832" i="9"/>
  <c r="J832" i="9" s="1"/>
  <c r="G832" i="9" s="1"/>
  <c r="L678" i="9"/>
  <c r="D678" i="9" s="1"/>
  <c r="L385" i="9"/>
  <c r="E385" i="9" s="1"/>
  <c r="L124" i="9"/>
  <c r="D124" i="9" s="1"/>
  <c r="L997" i="9"/>
  <c r="E997" i="9" s="1"/>
  <c r="L872" i="9"/>
  <c r="I872" i="9" s="1"/>
  <c r="F872" i="9" s="1"/>
  <c r="L627" i="9"/>
  <c r="J627" i="9" s="1"/>
  <c r="G627" i="9" s="1"/>
  <c r="L479" i="9"/>
  <c r="E479" i="9" s="1"/>
  <c r="L238" i="9"/>
  <c r="E238" i="9" s="1"/>
  <c r="L1268" i="9"/>
  <c r="D1268" i="9" s="1"/>
  <c r="L976" i="9"/>
  <c r="I976" i="9" s="1"/>
  <c r="F976" i="9" s="1"/>
  <c r="L715" i="9"/>
  <c r="I715" i="9" s="1"/>
  <c r="F715" i="9" s="1"/>
  <c r="L571" i="9"/>
  <c r="I571" i="9" s="1"/>
  <c r="F571" i="9" s="1"/>
  <c r="L492" i="9"/>
  <c r="E492" i="9" s="1"/>
  <c r="L1395" i="9"/>
  <c r="J1395" i="9" s="1"/>
  <c r="G1395" i="9" s="1"/>
  <c r="L1095" i="9"/>
  <c r="L965" i="9"/>
  <c r="I965" i="9" s="1"/>
  <c r="F965" i="9" s="1"/>
  <c r="L708" i="9"/>
  <c r="L340" i="9"/>
  <c r="D340" i="9" s="1"/>
  <c r="L915" i="9"/>
  <c r="E915" i="9" s="1"/>
  <c r="L682" i="9"/>
  <c r="I682" i="9" s="1"/>
  <c r="F682" i="9" s="1"/>
  <c r="L521" i="9"/>
  <c r="I521" i="9" s="1"/>
  <c r="F521" i="9" s="1"/>
  <c r="L333" i="9"/>
  <c r="D333" i="9" s="1"/>
  <c r="L18" i="9"/>
  <c r="J18" i="9" s="1"/>
  <c r="G18" i="9" s="1"/>
  <c r="L1060" i="9"/>
  <c r="D1060" i="9" s="1"/>
  <c r="L949" i="9"/>
  <c r="E949" i="9" s="1"/>
  <c r="L603" i="9"/>
  <c r="E603" i="9" s="1"/>
  <c r="L1300" i="9"/>
  <c r="E1300" i="9" s="1"/>
  <c r="L1292" i="9"/>
  <c r="D1292" i="9" s="1"/>
  <c r="L1131" i="9"/>
  <c r="I1131" i="9" s="1"/>
  <c r="F1131" i="9" s="1"/>
  <c r="L834" i="9"/>
  <c r="D834" i="9" s="1"/>
  <c r="L667" i="9"/>
  <c r="D667" i="9" s="1"/>
  <c r="L411" i="9"/>
  <c r="E411" i="9" s="1"/>
  <c r="L273" i="9"/>
  <c r="J273" i="9" s="1"/>
  <c r="G273" i="9" s="1"/>
  <c r="L873" i="9"/>
  <c r="I873" i="9" s="1"/>
  <c r="F873" i="9" s="1"/>
  <c r="L888" i="9"/>
  <c r="I888" i="9" s="1"/>
  <c r="F888" i="9" s="1"/>
  <c r="L607" i="9"/>
  <c r="E607" i="9" s="1"/>
  <c r="L369" i="9"/>
  <c r="D369" i="9" s="1"/>
  <c r="L21" i="9"/>
  <c r="E21" i="9" s="1"/>
  <c r="L1217" i="9"/>
  <c r="L943" i="9"/>
  <c r="I943" i="9" s="1"/>
  <c r="F943" i="9" s="1"/>
  <c r="L760" i="9"/>
  <c r="E760" i="9" s="1"/>
  <c r="L510" i="9"/>
  <c r="I510" i="9" s="1"/>
  <c r="F510" i="9" s="1"/>
  <c r="L397" i="9"/>
  <c r="I397" i="9" s="1"/>
  <c r="F397" i="9" s="1"/>
  <c r="L1380" i="9"/>
  <c r="D1380" i="9" s="1"/>
  <c r="L942" i="9"/>
  <c r="I942" i="9" s="1"/>
  <c r="F942" i="9" s="1"/>
  <c r="L743" i="9"/>
  <c r="E743" i="9" s="1"/>
  <c r="L601" i="9"/>
  <c r="E601" i="9" s="1"/>
  <c r="L325" i="9"/>
  <c r="I325" i="9" s="1"/>
  <c r="F325" i="9" s="1"/>
  <c r="L1392" i="9"/>
  <c r="I1392" i="9" s="1"/>
  <c r="F1392" i="9" s="1"/>
  <c r="L1117" i="9"/>
  <c r="E1117" i="9" s="1"/>
  <c r="L881" i="9"/>
  <c r="D881" i="9" s="1"/>
  <c r="L665" i="9"/>
  <c r="I665" i="9" s="1"/>
  <c r="F665" i="9" s="1"/>
  <c r="L360" i="9"/>
  <c r="D360" i="9" s="1"/>
  <c r="L16" i="9"/>
  <c r="I16" i="9" s="1"/>
  <c r="F16" i="9" s="1"/>
  <c r="L1159" i="9"/>
  <c r="D1159" i="9" s="1"/>
  <c r="L939" i="9"/>
  <c r="L776" i="9"/>
  <c r="J776" i="9" s="1"/>
  <c r="G776" i="9" s="1"/>
  <c r="L502" i="9"/>
  <c r="D502" i="9" s="1"/>
  <c r="L290" i="9"/>
  <c r="E290" i="9" s="1"/>
  <c r="L1218" i="9"/>
  <c r="D1218" i="9" s="1"/>
  <c r="L1176" i="9"/>
  <c r="E1176" i="9" s="1"/>
  <c r="L449" i="9"/>
  <c r="E449" i="9" s="1"/>
  <c r="L1204" i="9"/>
  <c r="D1204" i="9" s="1"/>
  <c r="L874" i="9"/>
  <c r="D874" i="9" s="1"/>
  <c r="L705" i="9"/>
  <c r="I705" i="9" s="1"/>
  <c r="F705" i="9" s="1"/>
  <c r="L498" i="9"/>
  <c r="J498" i="9" s="1"/>
  <c r="G498" i="9" s="1"/>
  <c r="L300" i="9"/>
  <c r="D300" i="9" s="1"/>
  <c r="L67" i="9"/>
  <c r="J67" i="9" s="1"/>
  <c r="G67" i="9" s="1"/>
  <c r="L971" i="9"/>
  <c r="E971" i="9" s="1"/>
  <c r="L896" i="9"/>
  <c r="J896" i="9" s="1"/>
  <c r="G896" i="9" s="1"/>
  <c r="L553" i="9"/>
  <c r="I553" i="9" s="1"/>
  <c r="F553" i="9" s="1"/>
  <c r="L267" i="9"/>
  <c r="E267" i="9" s="1"/>
  <c r="L1166" i="9"/>
  <c r="I1166" i="9" s="1"/>
  <c r="F1166" i="9" s="1"/>
  <c r="L1048" i="9"/>
  <c r="I1048" i="9" s="1"/>
  <c r="F1048" i="9" s="1"/>
  <c r="L793" i="9"/>
  <c r="E793" i="9" s="1"/>
  <c r="L566" i="9"/>
  <c r="E566" i="9" s="1"/>
  <c r="L288" i="9"/>
  <c r="D288" i="9" s="1"/>
  <c r="L49" i="9"/>
  <c r="I49" i="9" s="1"/>
  <c r="F49" i="9" s="1"/>
  <c r="L1027" i="9"/>
  <c r="D1027" i="9" s="1"/>
  <c r="L728" i="9"/>
  <c r="D728" i="9" s="1"/>
  <c r="L624" i="9"/>
  <c r="D624" i="9" s="1"/>
  <c r="L469" i="9"/>
  <c r="I469" i="9" s="1"/>
  <c r="F469" i="9" s="1"/>
  <c r="L75" i="9"/>
  <c r="E75" i="9" s="1"/>
  <c r="L1179" i="9"/>
  <c r="L1325" i="9"/>
  <c r="I1325" i="9" s="1"/>
  <c r="F1325" i="9" s="1"/>
  <c r="L1140" i="9"/>
  <c r="I1140" i="9" s="1"/>
  <c r="F1140" i="9" s="1"/>
  <c r="L928" i="9"/>
  <c r="J928" i="9" s="1"/>
  <c r="G928" i="9" s="1"/>
  <c r="L745" i="9"/>
  <c r="D745" i="9" s="1"/>
  <c r="L422" i="9"/>
  <c r="J422" i="9" s="1"/>
  <c r="G422" i="9" s="1"/>
  <c r="L570" i="9"/>
  <c r="D570" i="9" s="1"/>
  <c r="L963" i="9"/>
  <c r="E963" i="9" s="1"/>
  <c r="L770" i="9"/>
  <c r="D770" i="9" s="1"/>
  <c r="L518" i="9"/>
  <c r="I518" i="9" s="1"/>
  <c r="F518" i="9" s="1"/>
  <c r="L401" i="9"/>
  <c r="I401" i="9" s="1"/>
  <c r="F401" i="9" s="1"/>
  <c r="L174" i="9"/>
  <c r="J174" i="9" s="1"/>
  <c r="G174" i="9" s="1"/>
  <c r="L1092" i="9"/>
  <c r="E1092" i="9" s="1"/>
  <c r="L1080" i="9"/>
  <c r="E1080" i="9" s="1"/>
  <c r="L755" i="9"/>
  <c r="J755" i="9" s="1"/>
  <c r="G755" i="9" s="1"/>
  <c r="L563" i="9"/>
  <c r="D563" i="9" s="1"/>
  <c r="L171" i="9"/>
  <c r="I171" i="9" s="1"/>
  <c r="F171" i="9" s="1"/>
  <c r="L1156" i="9"/>
  <c r="J1156" i="9" s="1"/>
  <c r="G1156" i="9" s="1"/>
  <c r="L1068" i="9"/>
  <c r="J1068" i="9" s="1"/>
  <c r="G1068" i="9" s="1"/>
  <c r="L835" i="9"/>
  <c r="D835" i="9" s="1"/>
  <c r="L583" i="9"/>
  <c r="I583" i="9" s="1"/>
  <c r="F583" i="9" s="1"/>
  <c r="L348" i="9"/>
  <c r="J348" i="9" s="1"/>
  <c r="G348" i="9" s="1"/>
  <c r="L1290" i="9"/>
  <c r="E1290" i="9" s="1"/>
  <c r="L1053" i="9"/>
  <c r="J1053" i="9" s="1"/>
  <c r="G1053" i="9" s="1"/>
  <c r="L742" i="9"/>
  <c r="L608" i="9"/>
  <c r="E608" i="9" s="1"/>
  <c r="L424" i="9"/>
  <c r="E424" i="9" s="1"/>
  <c r="L157" i="9"/>
  <c r="D157" i="9" s="1"/>
  <c r="L889" i="9"/>
  <c r="J889" i="9" s="1"/>
  <c r="G889" i="9" s="1"/>
  <c r="L698" i="9"/>
  <c r="J698" i="9" s="1"/>
  <c r="G698" i="9" s="1"/>
  <c r="L543" i="9"/>
  <c r="J543" i="9" s="1"/>
  <c r="G543" i="9" s="1"/>
  <c r="L370" i="9"/>
  <c r="D370" i="9" s="1"/>
  <c r="L1334" i="9"/>
  <c r="J1334" i="9" s="1"/>
  <c r="G1334" i="9" s="1"/>
  <c r="L1168" i="9"/>
  <c r="E1168" i="9" s="1"/>
  <c r="L797" i="9"/>
  <c r="D797" i="9" s="1"/>
  <c r="L1336" i="9"/>
  <c r="L1097" i="9"/>
  <c r="L847" i="9"/>
  <c r="J847" i="9" s="1"/>
  <c r="G847" i="9" s="1"/>
  <c r="L695" i="9"/>
  <c r="J695" i="9" s="1"/>
  <c r="G695" i="9" s="1"/>
  <c r="L578" i="9"/>
  <c r="L278" i="9"/>
  <c r="I278" i="9" s="1"/>
  <c r="F278" i="9" s="1"/>
  <c r="L1084" i="9"/>
  <c r="J1084" i="9" s="1"/>
  <c r="G1084" i="9" s="1"/>
  <c r="L802" i="9"/>
  <c r="I802" i="9" s="1"/>
  <c r="F802" i="9" s="1"/>
  <c r="L595" i="9"/>
  <c r="E595" i="9" s="1"/>
  <c r="L191" i="9"/>
  <c r="J191" i="9" s="1"/>
  <c r="G191" i="9" s="1"/>
  <c r="L374" i="9"/>
  <c r="I374" i="9" s="1"/>
  <c r="F374" i="9" s="1"/>
  <c r="L1192" i="9"/>
  <c r="D1192" i="9" s="1"/>
  <c r="L1022" i="9"/>
  <c r="D1022" i="9" s="1"/>
  <c r="L929" i="9"/>
  <c r="I929" i="9" s="1"/>
  <c r="F929" i="9" s="1"/>
  <c r="L600" i="9"/>
  <c r="I600" i="9" s="1"/>
  <c r="F600" i="9" s="1"/>
  <c r="L338" i="9"/>
  <c r="I338" i="9" s="1"/>
  <c r="F338" i="9" s="1"/>
  <c r="L1102" i="9"/>
  <c r="E1102" i="9" s="1"/>
  <c r="L923" i="9"/>
  <c r="L744" i="9"/>
  <c r="E744" i="9" s="1"/>
  <c r="L490" i="9"/>
  <c r="D490" i="9" s="1"/>
  <c r="L386" i="9"/>
  <c r="D386" i="9" s="1"/>
  <c r="L1253" i="9"/>
  <c r="D1253" i="9" s="1"/>
  <c r="L1199" i="9"/>
  <c r="J1199" i="9" s="1"/>
  <c r="G1199" i="9" s="1"/>
  <c r="L823" i="9"/>
  <c r="J823" i="9" s="1"/>
  <c r="G823" i="9" s="1"/>
  <c r="L632" i="9"/>
  <c r="E632" i="9" s="1"/>
  <c r="L378" i="9"/>
  <c r="I378" i="9" s="1"/>
  <c r="F378" i="9" s="1"/>
  <c r="L100" i="9"/>
  <c r="D100" i="9" s="1"/>
  <c r="L1044" i="9"/>
  <c r="I1044" i="9" s="1"/>
  <c r="F1044" i="9" s="1"/>
  <c r="L921" i="9"/>
  <c r="D921" i="9" s="1"/>
  <c r="L712" i="9"/>
  <c r="L572" i="9"/>
  <c r="J572" i="9" s="1"/>
  <c r="G572" i="9" s="1"/>
  <c r="L344" i="9"/>
  <c r="D344" i="9" s="1"/>
  <c r="L1243" i="9"/>
  <c r="I1243" i="9" s="1"/>
  <c r="F1243" i="9" s="1"/>
  <c r="L882" i="9"/>
  <c r="E882" i="9" s="1"/>
  <c r="L523" i="9"/>
  <c r="I523" i="9" s="1"/>
  <c r="F523" i="9" s="1"/>
  <c r="L276" i="9"/>
  <c r="I276" i="9" s="1"/>
  <c r="F276" i="9" s="1"/>
  <c r="L1223" i="9"/>
  <c r="E1223" i="9" s="1"/>
  <c r="L901" i="9"/>
  <c r="I901" i="9" s="1"/>
  <c r="F901" i="9" s="1"/>
  <c r="L811" i="9"/>
  <c r="E811" i="9" s="1"/>
  <c r="L423" i="9"/>
  <c r="E423" i="9" s="1"/>
  <c r="L142" i="9"/>
  <c r="J142" i="9" s="1"/>
  <c r="G142" i="9" s="1"/>
  <c r="L1234" i="9"/>
  <c r="D1234" i="9" s="1"/>
  <c r="L895" i="9"/>
  <c r="I895" i="9" s="1"/>
  <c r="F895" i="9" s="1"/>
  <c r="L666" i="9"/>
  <c r="J666" i="9" s="1"/>
  <c r="G666" i="9" s="1"/>
  <c r="L547" i="9"/>
  <c r="I547" i="9" s="1"/>
  <c r="F547" i="9" s="1"/>
  <c r="L246" i="9"/>
  <c r="E246" i="9" s="1"/>
  <c r="L1154" i="9"/>
  <c r="J1154" i="9" s="1"/>
  <c r="G1154" i="9" s="1"/>
  <c r="L1388" i="9"/>
  <c r="I1388" i="9" s="1"/>
  <c r="F1388" i="9" s="1"/>
  <c r="L1057" i="9"/>
  <c r="E1057" i="9" s="1"/>
  <c r="L817" i="9"/>
  <c r="I817" i="9" s="1"/>
  <c r="F817" i="9" s="1"/>
  <c r="L761" i="9"/>
  <c r="L465" i="9"/>
  <c r="L1203" i="9"/>
  <c r="E1203" i="9" s="1"/>
  <c r="L1079" i="9"/>
  <c r="J1079" i="9" s="1"/>
  <c r="G1079" i="9" s="1"/>
  <c r="L766" i="9"/>
  <c r="D766" i="9" s="1"/>
  <c r="L602" i="9"/>
  <c r="I602" i="9" s="1"/>
  <c r="F602" i="9" s="1"/>
  <c r="L354" i="9"/>
  <c r="E354" i="9" s="1"/>
  <c r="L1259" i="9"/>
  <c r="J1259" i="9" s="1"/>
  <c r="G1259" i="9" s="1"/>
  <c r="L911" i="9"/>
  <c r="I911" i="9" s="1"/>
  <c r="F911" i="9" s="1"/>
  <c r="L756" i="9"/>
  <c r="J756" i="9" s="1"/>
  <c r="G756" i="9" s="1"/>
  <c r="L594" i="9"/>
  <c r="E594" i="9" s="1"/>
  <c r="L611" i="9"/>
  <c r="J611" i="9" s="1"/>
  <c r="G611" i="9" s="1"/>
  <c r="L1072" i="9"/>
  <c r="J1072" i="9" s="1"/>
  <c r="G1072" i="9" s="1"/>
  <c r="L1017" i="9"/>
  <c r="J1017" i="9" s="1"/>
  <c r="G1017" i="9" s="1"/>
  <c r="L739" i="9"/>
  <c r="J739" i="9" s="1"/>
  <c r="G739" i="9" s="1"/>
  <c r="L559" i="9"/>
  <c r="D559" i="9" s="1"/>
  <c r="L167" i="9"/>
  <c r="J167" i="9" s="1"/>
  <c r="G167" i="9" s="1"/>
  <c r="L1224" i="9"/>
  <c r="L922" i="9"/>
  <c r="D922" i="9" s="1"/>
  <c r="L723" i="9"/>
  <c r="E723" i="9" s="1"/>
  <c r="L577" i="9"/>
  <c r="E577" i="9" s="1"/>
  <c r="L321" i="9"/>
  <c r="J321" i="9" s="1"/>
  <c r="G321" i="9" s="1"/>
  <c r="L143" i="9"/>
  <c r="I143" i="9" s="1"/>
  <c r="F143" i="9" s="1"/>
  <c r="L986" i="9"/>
  <c r="D986" i="9" s="1"/>
  <c r="L960" i="9"/>
  <c r="I960" i="9" s="1"/>
  <c r="F960" i="9" s="1"/>
  <c r="L796" i="9"/>
  <c r="D796" i="9" s="1"/>
  <c r="L514" i="9"/>
  <c r="E514" i="9" s="1"/>
  <c r="L398" i="9"/>
  <c r="J398" i="9" s="1"/>
  <c r="G398" i="9" s="1"/>
  <c r="L1136" i="9"/>
  <c r="J1136" i="9" s="1"/>
  <c r="G1136" i="9" s="1"/>
  <c r="L966" i="9"/>
  <c r="E966" i="9" s="1"/>
  <c r="L729" i="9"/>
  <c r="I729" i="9" s="1"/>
  <c r="F729" i="9" s="1"/>
  <c r="L438" i="9"/>
  <c r="J438" i="9" s="1"/>
  <c r="G438" i="9" s="1"/>
  <c r="L299" i="9"/>
  <c r="D299" i="9" s="1"/>
  <c r="L1155" i="9"/>
  <c r="J1155" i="9" s="1"/>
  <c r="G1155" i="9" s="1"/>
  <c r="L956" i="9"/>
  <c r="L831" i="9"/>
  <c r="J831" i="9" s="1"/>
  <c r="G831" i="9" s="1"/>
  <c r="L301" i="9"/>
  <c r="I301" i="9" s="1"/>
  <c r="F301" i="9" s="1"/>
  <c r="L254" i="9"/>
  <c r="I254" i="9" s="1"/>
  <c r="F254" i="9" s="1"/>
  <c r="L1193" i="9"/>
  <c r="D1193" i="9" s="1"/>
  <c r="L855" i="9"/>
  <c r="E855" i="9" s="1"/>
  <c r="L836" i="9"/>
  <c r="I836" i="9" s="1"/>
  <c r="F836" i="9" s="1"/>
  <c r="L503" i="9"/>
  <c r="E503" i="9" s="1"/>
  <c r="L313" i="9"/>
  <c r="D313" i="9" s="1"/>
  <c r="L1242" i="9"/>
  <c r="I1242" i="9" s="1"/>
  <c r="F1242" i="9" s="1"/>
  <c r="L1015" i="9"/>
  <c r="D1015" i="9" s="1"/>
  <c r="L868" i="9"/>
  <c r="D868" i="9" s="1"/>
  <c r="L580" i="9"/>
  <c r="L504" i="9"/>
  <c r="E504" i="9" s="1"/>
  <c r="L1183" i="9"/>
  <c r="I1183" i="9" s="1"/>
  <c r="F1183" i="9" s="1"/>
  <c r="L938" i="9"/>
  <c r="E938" i="9" s="1"/>
  <c r="L856" i="9"/>
  <c r="D856" i="9" s="1"/>
  <c r="L475" i="9"/>
  <c r="E475" i="9" s="1"/>
  <c r="L412" i="9"/>
  <c r="J412" i="9" s="1"/>
  <c r="G412" i="9" s="1"/>
  <c r="L195" i="9"/>
  <c r="J195" i="9" s="1"/>
  <c r="G195" i="9" s="1"/>
  <c r="L1311" i="9"/>
  <c r="E1311" i="9" s="1"/>
  <c r="L1144" i="9"/>
  <c r="J1144" i="9" s="1"/>
  <c r="G1144" i="9" s="1"/>
  <c r="L850" i="9"/>
  <c r="J850" i="9" s="1"/>
  <c r="G850" i="9" s="1"/>
  <c r="L217" i="9"/>
  <c r="E217" i="9" s="1"/>
  <c r="L216" i="9"/>
  <c r="J216" i="9" s="1"/>
  <c r="G216" i="9" s="1"/>
  <c r="L192" i="9"/>
  <c r="E192" i="9" s="1"/>
  <c r="L365" i="9"/>
  <c r="D365" i="9" s="1"/>
  <c r="L456" i="9"/>
  <c r="J456" i="9" s="1"/>
  <c r="G456" i="9" s="1"/>
  <c r="L260" i="9"/>
  <c r="J260" i="9" s="1"/>
  <c r="G260" i="9" s="1"/>
  <c r="L102" i="9"/>
  <c r="J102" i="9" s="1"/>
  <c r="G102" i="9" s="1"/>
  <c r="L294" i="9"/>
  <c r="D294" i="9" s="1"/>
  <c r="L271" i="9"/>
  <c r="D271" i="9" s="1"/>
  <c r="L39" i="9"/>
  <c r="D39" i="9" s="1"/>
  <c r="L751" i="9"/>
  <c r="E751" i="9" s="1"/>
  <c r="L108" i="9"/>
  <c r="L1424" i="9"/>
  <c r="E1424" i="9" s="1"/>
  <c r="L1026" i="9"/>
  <c r="L790" i="9"/>
  <c r="I790" i="9" s="1"/>
  <c r="F790" i="9" s="1"/>
  <c r="L619" i="9"/>
  <c r="D619" i="9" s="1"/>
  <c r="L524" i="9"/>
  <c r="I524" i="9" s="1"/>
  <c r="F524" i="9" s="1"/>
  <c r="L1280" i="9"/>
  <c r="I1280" i="9" s="1"/>
  <c r="F1280" i="9" s="1"/>
  <c r="L931" i="9"/>
  <c r="I931" i="9" s="1"/>
  <c r="F931" i="9" s="1"/>
  <c r="L610" i="9"/>
  <c r="D610" i="9" s="1"/>
  <c r="L616" i="9"/>
  <c r="J616" i="9" s="1"/>
  <c r="G616" i="9" s="1"/>
  <c r="L162" i="9"/>
  <c r="I162" i="9" s="1"/>
  <c r="F162" i="9" s="1"/>
  <c r="L1401" i="9"/>
  <c r="J1401" i="9" s="1"/>
  <c r="G1401" i="9" s="1"/>
  <c r="L1143" i="9"/>
  <c r="E1143" i="9" s="1"/>
  <c r="L814" i="9"/>
  <c r="E814" i="9" s="1"/>
  <c r="L659" i="9"/>
  <c r="L355" i="9"/>
  <c r="I355" i="9" s="1"/>
  <c r="F355" i="9" s="1"/>
  <c r="L377" i="9"/>
  <c r="E377" i="9" s="1"/>
  <c r="L1188" i="9"/>
  <c r="L964" i="9"/>
  <c r="L825" i="9"/>
  <c r="J825" i="9" s="1"/>
  <c r="G825" i="9" s="1"/>
  <c r="L558" i="9"/>
  <c r="J558" i="9" s="1"/>
  <c r="G558" i="9" s="1"/>
  <c r="L322" i="9"/>
  <c r="I322" i="9" s="1"/>
  <c r="F322" i="9" s="1"/>
  <c r="L1328" i="9"/>
  <c r="D1328" i="9" s="1"/>
  <c r="L1047" i="9"/>
  <c r="J1047" i="9" s="1"/>
  <c r="G1047" i="9" s="1"/>
  <c r="L765" i="9"/>
  <c r="I765" i="9" s="1"/>
  <c r="F765" i="9" s="1"/>
  <c r="L593" i="9"/>
  <c r="J593" i="9" s="1"/>
  <c r="G593" i="9" s="1"/>
  <c r="L312" i="9"/>
  <c r="L1365" i="9"/>
  <c r="E1365" i="9" s="1"/>
  <c r="L981" i="9"/>
  <c r="E981" i="9" s="1"/>
  <c r="L1096" i="9"/>
  <c r="E1096" i="9" s="1"/>
  <c r="L623" i="9"/>
  <c r="D623" i="9" s="1"/>
  <c r="L463" i="9"/>
  <c r="J463" i="9" s="1"/>
  <c r="G463" i="9" s="1"/>
  <c r="L197" i="9"/>
  <c r="E197" i="9" s="1"/>
  <c r="L1420" i="9"/>
  <c r="E1420" i="9" s="1"/>
  <c r="L1128" i="9"/>
  <c r="I1128" i="9" s="1"/>
  <c r="F1128" i="9" s="1"/>
  <c r="L869" i="9"/>
  <c r="I869" i="9" s="1"/>
  <c r="F869" i="9" s="1"/>
  <c r="L628" i="9"/>
  <c r="I628" i="9" s="1"/>
  <c r="F628" i="9" s="1"/>
  <c r="L481" i="9"/>
  <c r="I481" i="9" s="1"/>
  <c r="F481" i="9" s="1"/>
  <c r="L1101" i="9"/>
  <c r="J1101" i="9" s="1"/>
  <c r="G1101" i="9" s="1"/>
  <c r="L830" i="9"/>
  <c r="D830" i="9" s="1"/>
  <c r="L663" i="9"/>
  <c r="I663" i="9" s="1"/>
  <c r="F663" i="9" s="1"/>
  <c r="L379" i="9"/>
  <c r="D379" i="9" s="1"/>
  <c r="L448" i="9"/>
  <c r="I448" i="9" s="1"/>
  <c r="F448" i="9" s="1"/>
  <c r="L1277" i="9"/>
  <c r="E1277" i="9" s="1"/>
  <c r="L1061" i="9"/>
  <c r="J1061" i="9" s="1"/>
  <c r="G1061" i="9" s="1"/>
  <c r="L1172" i="9"/>
  <c r="J1172" i="9" s="1"/>
  <c r="G1172" i="9" s="1"/>
  <c r="L707" i="9"/>
  <c r="L552" i="9"/>
  <c r="I552" i="9" s="1"/>
  <c r="F552" i="9" s="1"/>
  <c r="L450" i="9"/>
  <c r="E450" i="9" s="1"/>
  <c r="L1246" i="9"/>
  <c r="I1246" i="9" s="1"/>
  <c r="F1246" i="9" s="1"/>
  <c r="L907" i="9"/>
  <c r="E907" i="9" s="1"/>
  <c r="L731" i="9"/>
  <c r="J731" i="9" s="1"/>
  <c r="G731" i="9" s="1"/>
  <c r="L564" i="9"/>
  <c r="D564" i="9" s="1"/>
  <c r="L567" i="9"/>
  <c r="J567" i="9" s="1"/>
  <c r="G567" i="9" s="1"/>
  <c r="L1153" i="9"/>
  <c r="E1153" i="9" s="1"/>
  <c r="L1038" i="9"/>
  <c r="D1038" i="9" s="1"/>
  <c r="L720" i="9"/>
  <c r="E720" i="9" s="1"/>
  <c r="L474" i="9"/>
  <c r="J474" i="9" s="1"/>
  <c r="G474" i="9" s="1"/>
  <c r="L383" i="9"/>
  <c r="L1274" i="9"/>
  <c r="I1274" i="9" s="1"/>
  <c r="F1274" i="9" s="1"/>
  <c r="L1107" i="9"/>
  <c r="J1107" i="9" s="1"/>
  <c r="G1107" i="9" s="1"/>
  <c r="L985" i="9"/>
  <c r="L661" i="9"/>
  <c r="D661" i="9" s="1"/>
  <c r="L345" i="9"/>
  <c r="J345" i="9" s="1"/>
  <c r="G345" i="9" s="1"/>
  <c r="L12" i="9"/>
  <c r="I12" i="9" s="1"/>
  <c r="F12" i="9" s="1"/>
  <c r="L1238" i="9"/>
  <c r="J1238" i="9" s="1"/>
  <c r="G1238" i="9" s="1"/>
  <c r="L1123" i="9"/>
  <c r="L904" i="9"/>
  <c r="E904" i="9" s="1"/>
  <c r="L646" i="9"/>
  <c r="E646" i="9" s="1"/>
  <c r="L286" i="9"/>
  <c r="I286" i="9" s="1"/>
  <c r="F286" i="9" s="1"/>
  <c r="L1147" i="9"/>
  <c r="D1147" i="9" s="1"/>
  <c r="L860" i="9"/>
  <c r="I860" i="9" s="1"/>
  <c r="F860" i="9" s="1"/>
  <c r="L691" i="9"/>
  <c r="I691" i="9" s="1"/>
  <c r="F691" i="9" s="1"/>
  <c r="L403" i="9"/>
  <c r="J403" i="9" s="1"/>
  <c r="G403" i="9" s="1"/>
  <c r="L30" i="9"/>
  <c r="E30" i="9" s="1"/>
  <c r="L1212" i="9"/>
  <c r="E1212" i="9" s="1"/>
  <c r="L887" i="9"/>
  <c r="I887" i="9" s="1"/>
  <c r="F887" i="9" s="1"/>
  <c r="L664" i="9"/>
  <c r="L473" i="9"/>
  <c r="L334" i="9"/>
  <c r="J334" i="9" s="1"/>
  <c r="G334" i="9" s="1"/>
  <c r="L1232" i="9"/>
  <c r="J1232" i="9" s="1"/>
  <c r="G1232" i="9" s="1"/>
  <c r="L992" i="9"/>
  <c r="D992" i="9" s="1"/>
  <c r="L844" i="9"/>
  <c r="I844" i="9" s="1"/>
  <c r="F844" i="9" s="1"/>
  <c r="L491" i="9"/>
  <c r="L419" i="9"/>
  <c r="I419" i="9" s="1"/>
  <c r="F419" i="9" s="1"/>
  <c r="L1237" i="9"/>
  <c r="L1021" i="9"/>
  <c r="I1021" i="9" s="1"/>
  <c r="F1021" i="9" s="1"/>
  <c r="L658" i="9"/>
  <c r="I658" i="9" s="1"/>
  <c r="F658" i="9" s="1"/>
  <c r="L451" i="9"/>
  <c r="J451" i="9" s="1"/>
  <c r="G451" i="9" s="1"/>
  <c r="L305" i="9"/>
  <c r="D305" i="9" s="1"/>
  <c r="L230" i="9"/>
  <c r="D230" i="9" s="1"/>
  <c r="L1066" i="9"/>
  <c r="J1066" i="9" s="1"/>
  <c r="G1066" i="9" s="1"/>
  <c r="L925" i="9"/>
  <c r="J925" i="9" s="1"/>
  <c r="G925" i="9" s="1"/>
  <c r="L679" i="9"/>
  <c r="E679" i="9" s="1"/>
  <c r="L522" i="9"/>
  <c r="E522" i="9" s="1"/>
  <c r="L270" i="9"/>
  <c r="J270" i="9" s="1"/>
  <c r="G270" i="9" s="1"/>
  <c r="L1116" i="9"/>
  <c r="J1116" i="9" s="1"/>
  <c r="G1116" i="9" s="1"/>
  <c r="L798" i="9"/>
  <c r="J798" i="9" s="1"/>
  <c r="G798" i="9" s="1"/>
  <c r="L900" i="9"/>
  <c r="I900" i="9" s="1"/>
  <c r="F900" i="9" s="1"/>
  <c r="L631" i="9"/>
  <c r="L367" i="9"/>
  <c r="I367" i="9" s="1"/>
  <c r="F367" i="9" s="1"/>
  <c r="L1086" i="9"/>
  <c r="D1086" i="9" s="1"/>
  <c r="L1010" i="9"/>
  <c r="D1010" i="9" s="1"/>
  <c r="L735" i="9"/>
  <c r="D735" i="9" s="1"/>
  <c r="L537" i="9"/>
  <c r="I537" i="9" s="1"/>
  <c r="F537" i="9" s="1"/>
  <c r="L515" i="9"/>
  <c r="E515" i="9" s="1"/>
  <c r="L1228" i="9"/>
  <c r="E1228" i="9" s="1"/>
  <c r="L1037" i="9"/>
  <c r="E1037" i="9" s="1"/>
  <c r="L722" i="9"/>
  <c r="I722" i="9" s="1"/>
  <c r="F722" i="9" s="1"/>
  <c r="L721" i="9"/>
  <c r="I721" i="9" s="1"/>
  <c r="F721" i="9" s="1"/>
  <c r="L368" i="9"/>
  <c r="I368" i="9" s="1"/>
  <c r="F368" i="9" s="1"/>
  <c r="L153" i="9"/>
  <c r="E153" i="9" s="1"/>
  <c r="L1130" i="9"/>
  <c r="D1130" i="9" s="1"/>
  <c r="L935" i="9"/>
  <c r="E935" i="9" s="1"/>
  <c r="L690" i="9"/>
  <c r="I690" i="9" s="1"/>
  <c r="F690" i="9" s="1"/>
  <c r="L529" i="9"/>
  <c r="E529" i="9" s="1"/>
  <c r="L349" i="9"/>
  <c r="I349" i="9" s="1"/>
  <c r="F349" i="9" s="1"/>
  <c r="L1135" i="9"/>
  <c r="D1135" i="9" s="1"/>
  <c r="L777" i="9"/>
  <c r="I777" i="9" s="1"/>
  <c r="F777" i="9" s="1"/>
  <c r="L645" i="9"/>
  <c r="J645" i="9" s="1"/>
  <c r="G645" i="9" s="1"/>
  <c r="L285" i="9"/>
  <c r="I285" i="9" s="1"/>
  <c r="F285" i="9" s="1"/>
  <c r="L115" i="9"/>
  <c r="E115" i="9" s="1"/>
  <c r="L1142" i="9"/>
  <c r="I1142" i="9" s="1"/>
  <c r="F1142" i="9" s="1"/>
  <c r="L930" i="9"/>
  <c r="J930" i="9" s="1"/>
  <c r="G930" i="9" s="1"/>
  <c r="L779" i="9"/>
  <c r="J779" i="9" s="1"/>
  <c r="G779" i="9" s="1"/>
  <c r="L407" i="9"/>
  <c r="E407" i="9" s="1"/>
  <c r="L138" i="9"/>
  <c r="D138" i="9" s="1"/>
  <c r="L1321" i="9"/>
  <c r="J1321" i="9" s="1"/>
  <c r="G1321" i="9" s="1"/>
  <c r="L1065" i="9"/>
  <c r="D1065" i="9" s="1"/>
  <c r="L662" i="9"/>
  <c r="L533" i="9"/>
  <c r="E533" i="9" s="1"/>
  <c r="L226" i="9"/>
  <c r="E226" i="9" s="1"/>
  <c r="L1160" i="9"/>
  <c r="J1160" i="9" s="1"/>
  <c r="G1160" i="9" s="1"/>
  <c r="L879" i="9"/>
  <c r="I879" i="9" s="1"/>
  <c r="F879" i="9" s="1"/>
  <c r="L694" i="9"/>
  <c r="J694" i="9" s="1"/>
  <c r="G694" i="9" s="1"/>
  <c r="L462" i="9"/>
  <c r="D462" i="9" s="1"/>
  <c r="L588" i="9"/>
  <c r="E588" i="9" s="1"/>
  <c r="L330" i="9"/>
  <c r="J330" i="9" s="1"/>
  <c r="G330" i="9" s="1"/>
  <c r="L1435" i="9"/>
  <c r="I1435" i="9" s="1"/>
  <c r="F1435" i="9" s="1"/>
  <c r="L1071" i="9"/>
  <c r="I1071" i="9" s="1"/>
  <c r="F1071" i="9" s="1"/>
  <c r="L853" i="9"/>
  <c r="E853" i="9" s="1"/>
  <c r="L149" i="9"/>
  <c r="L496" i="9"/>
  <c r="L209" i="9"/>
  <c r="J209" i="9" s="1"/>
  <c r="G209" i="9" s="1"/>
  <c r="L8" i="9"/>
  <c r="D8" i="9" s="1"/>
  <c r="L188" i="9"/>
  <c r="J188" i="9" s="1"/>
  <c r="G188" i="9" s="1"/>
  <c r="L565" i="9"/>
  <c r="L654" i="9"/>
  <c r="E654" i="9" s="1"/>
  <c r="L161" i="9"/>
  <c r="D161" i="9" s="1"/>
  <c r="L156" i="9"/>
  <c r="E156" i="9" s="1"/>
  <c r="L184" i="9"/>
  <c r="E184" i="9" s="1"/>
  <c r="L64" i="9"/>
  <c r="I64" i="9" s="1"/>
  <c r="F64" i="9" s="1"/>
  <c r="L57" i="9"/>
  <c r="E57" i="9" s="1"/>
  <c r="L28" i="9"/>
  <c r="J28" i="9" s="1"/>
  <c r="G28" i="9" s="1"/>
  <c r="L1441" i="9"/>
  <c r="E1441" i="9" s="1"/>
  <c r="L1379" i="9"/>
  <c r="J1379" i="9" s="1"/>
  <c r="G1379" i="9" s="1"/>
  <c r="L1375" i="9"/>
  <c r="E1375" i="9" s="1"/>
  <c r="L1295" i="9"/>
  <c r="D1295" i="9" s="1"/>
  <c r="L1398" i="9"/>
  <c r="D1398" i="9" s="1"/>
  <c r="L1442" i="9"/>
  <c r="D1442" i="9" s="1"/>
  <c r="L227" i="9"/>
  <c r="L1178" i="9"/>
  <c r="I1178" i="9" s="1"/>
  <c r="F1178" i="9" s="1"/>
  <c r="L893" i="9"/>
  <c r="E893" i="9" s="1"/>
  <c r="L909" i="9"/>
  <c r="I909" i="9" s="1"/>
  <c r="F909" i="9" s="1"/>
  <c r="L592" i="9"/>
  <c r="E592" i="9" s="1"/>
  <c r="L372" i="9"/>
  <c r="I372" i="9" s="1"/>
  <c r="F372" i="9" s="1"/>
  <c r="L1074" i="9"/>
  <c r="J1074" i="9" s="1"/>
  <c r="G1074" i="9" s="1"/>
  <c r="L996" i="9"/>
  <c r="E996" i="9" s="1"/>
  <c r="L684" i="9"/>
  <c r="D684" i="9" s="1"/>
  <c r="L541" i="9"/>
  <c r="J541" i="9" s="1"/>
  <c r="G541" i="9" s="1"/>
  <c r="L274" i="9"/>
  <c r="J274" i="9" s="1"/>
  <c r="G274" i="9" s="1"/>
  <c r="L1338" i="9"/>
  <c r="J1338" i="9" s="1"/>
  <c r="G1338" i="9" s="1"/>
  <c r="L1211" i="9"/>
  <c r="J1211" i="9" s="1"/>
  <c r="G1211" i="9" s="1"/>
  <c r="L932" i="9"/>
  <c r="L700" i="9"/>
  <c r="D700" i="9" s="1"/>
  <c r="L436" i="9"/>
  <c r="D436" i="9" s="1"/>
  <c r="L24" i="9"/>
  <c r="D24" i="9" s="1"/>
  <c r="L1034" i="9"/>
  <c r="L1062" i="9"/>
  <c r="I1062" i="9" s="1"/>
  <c r="F1062" i="9" s="1"/>
  <c r="L699" i="9"/>
  <c r="E699" i="9" s="1"/>
  <c r="L548" i="9"/>
  <c r="D548" i="9" s="1"/>
  <c r="L441" i="9"/>
  <c r="J441" i="9" s="1"/>
  <c r="G441" i="9" s="1"/>
  <c r="L1056" i="9"/>
  <c r="J1056" i="9" s="1"/>
  <c r="G1056" i="9" s="1"/>
  <c r="L959" i="9"/>
  <c r="L803" i="9"/>
  <c r="J803" i="9" s="1"/>
  <c r="G803" i="9" s="1"/>
  <c r="L528" i="9"/>
  <c r="E528" i="9" s="1"/>
  <c r="L318" i="9"/>
  <c r="D318" i="9" s="1"/>
  <c r="L1187" i="9"/>
  <c r="I1187" i="9" s="1"/>
  <c r="F1187" i="9" s="1"/>
  <c r="L812" i="9"/>
  <c r="E812" i="9" s="1"/>
  <c r="L706" i="9"/>
  <c r="L505" i="9"/>
  <c r="J505" i="9" s="1"/>
  <c r="G505" i="9" s="1"/>
  <c r="L80" i="9"/>
  <c r="L1252" i="9"/>
  <c r="D1252" i="9" s="1"/>
  <c r="L886" i="9"/>
  <c r="E886" i="9" s="1"/>
  <c r="L709" i="9"/>
  <c r="I709" i="9" s="1"/>
  <c r="F709" i="9" s="1"/>
  <c r="L556" i="9"/>
  <c r="D556" i="9" s="1"/>
  <c r="L328" i="9"/>
  <c r="I328" i="9" s="1"/>
  <c r="F328" i="9" s="1"/>
  <c r="L1132" i="9"/>
  <c r="J1132" i="9" s="1"/>
  <c r="G1132" i="9" s="1"/>
  <c r="L819" i="9"/>
  <c r="D819" i="9" s="1"/>
  <c r="L618" i="9"/>
  <c r="E618" i="9" s="1"/>
  <c r="L272" i="9"/>
  <c r="L307" i="9"/>
  <c r="D307" i="9" s="1"/>
  <c r="L1089" i="9"/>
  <c r="E1089" i="9" s="1"/>
  <c r="L862" i="9"/>
  <c r="I862" i="9" s="1"/>
  <c r="F862" i="9" s="1"/>
  <c r="L1276" i="9"/>
  <c r="D1276" i="9" s="1"/>
  <c r="L1200" i="9"/>
  <c r="J1200" i="9" s="1"/>
  <c r="G1200" i="9" s="1"/>
  <c r="L987" i="9"/>
  <c r="L778" i="9"/>
  <c r="D778" i="9" s="1"/>
  <c r="L557" i="9"/>
  <c r="J557" i="9" s="1"/>
  <c r="G557" i="9" s="1"/>
  <c r="L416" i="9"/>
  <c r="I416" i="9" s="1"/>
  <c r="F416" i="9" s="1"/>
  <c r="L1052" i="9"/>
  <c r="I1052" i="9" s="1"/>
  <c r="F1052" i="9" s="1"/>
  <c r="L801" i="9"/>
  <c r="J801" i="9" s="1"/>
  <c r="G801" i="9" s="1"/>
  <c r="L716" i="9"/>
  <c r="J716" i="9" s="1"/>
  <c r="G716" i="9" s="1"/>
  <c r="L445" i="9"/>
  <c r="D445" i="9" s="1"/>
  <c r="L58" i="9"/>
  <c r="J58" i="9" s="1"/>
  <c r="G58" i="9" s="1"/>
  <c r="L1352" i="9"/>
  <c r="D1352" i="9" s="1"/>
  <c r="L1173" i="9"/>
  <c r="E1173" i="9" s="1"/>
  <c r="L772" i="9"/>
  <c r="E772" i="9" s="1"/>
  <c r="L692" i="9"/>
  <c r="L434" i="9"/>
  <c r="D434" i="9" s="1"/>
  <c r="L183" i="9"/>
  <c r="J183" i="9" s="1"/>
  <c r="G183" i="9" s="1"/>
  <c r="L1025" i="9"/>
  <c r="J1025" i="9" s="1"/>
  <c r="G1025" i="9" s="1"/>
  <c r="L880" i="9"/>
  <c r="D880" i="9" s="1"/>
  <c r="L647" i="9"/>
  <c r="E647" i="9" s="1"/>
  <c r="L499" i="9"/>
  <c r="D499" i="9" s="1"/>
  <c r="L258" i="9"/>
  <c r="D258" i="9" s="1"/>
  <c r="L1177" i="9"/>
  <c r="J1177" i="9" s="1"/>
  <c r="G1177" i="9" s="1"/>
  <c r="L972" i="9"/>
  <c r="E972" i="9" s="1"/>
  <c r="L701" i="9"/>
  <c r="L560" i="9"/>
  <c r="L393" i="9"/>
  <c r="D393" i="9" s="1"/>
  <c r="L1077" i="9"/>
  <c r="J1077" i="9" s="1"/>
  <c r="G1077" i="9" s="1"/>
  <c r="L840" i="9"/>
  <c r="E840" i="9" s="1"/>
  <c r="L604" i="9"/>
  <c r="E604" i="9" s="1"/>
  <c r="L396" i="9"/>
  <c r="E396" i="9" s="1"/>
  <c r="L1316" i="9"/>
  <c r="J1316" i="9" s="1"/>
  <c r="G1316" i="9" s="1"/>
  <c r="L1148" i="9"/>
  <c r="E1148" i="9" s="1"/>
  <c r="L924" i="9"/>
  <c r="I924" i="9" s="1"/>
  <c r="F924" i="9" s="1"/>
  <c r="L669" i="9"/>
  <c r="D669" i="9" s="1"/>
  <c r="L430" i="9"/>
  <c r="J430" i="9" s="1"/>
  <c r="G430" i="9" s="1"/>
  <c r="L20" i="9"/>
  <c r="I20" i="9" s="1"/>
  <c r="F20" i="9" s="1"/>
  <c r="L1090" i="9"/>
  <c r="I1090" i="9" s="1"/>
  <c r="F1090" i="9" s="1"/>
  <c r="L782" i="9"/>
  <c r="J782" i="9" s="1"/>
  <c r="G782" i="9" s="1"/>
  <c r="L730" i="9"/>
  <c r="E730" i="9" s="1"/>
  <c r="L599" i="9"/>
  <c r="E599" i="9" s="1"/>
  <c r="L359" i="9"/>
  <c r="I359" i="9" s="1"/>
  <c r="F359" i="9" s="1"/>
  <c r="L1149" i="9"/>
  <c r="D1149" i="9" s="1"/>
  <c r="L975" i="9"/>
  <c r="E975" i="9" s="1"/>
  <c r="L749" i="9"/>
  <c r="D749" i="9" s="1"/>
  <c r="L551" i="9"/>
  <c r="D551" i="9" s="1"/>
  <c r="L308" i="9"/>
  <c r="D308" i="9" s="1"/>
  <c r="L1229" i="9"/>
  <c r="E1229" i="9" s="1"/>
  <c r="L970" i="9"/>
  <c r="E970" i="9" s="1"/>
  <c r="L950" i="9"/>
  <c r="L839" i="9"/>
  <c r="D839" i="9" s="1"/>
  <c r="L443" i="9"/>
  <c r="D443" i="9" s="1"/>
  <c r="L169" i="9"/>
  <c r="J169" i="9" s="1"/>
  <c r="G169" i="9" s="1"/>
  <c r="L980" i="9"/>
  <c r="I980" i="9" s="1"/>
  <c r="F980" i="9" s="1"/>
  <c r="L683" i="9"/>
  <c r="E683" i="9" s="1"/>
  <c r="L542" i="9"/>
  <c r="D542" i="9" s="1"/>
  <c r="L435" i="9"/>
  <c r="E435" i="9" s="1"/>
  <c r="L279" i="9"/>
  <c r="J279" i="9" s="1"/>
  <c r="G279" i="9" s="1"/>
  <c r="L1073" i="9"/>
  <c r="E1073" i="9" s="1"/>
  <c r="L748" i="9"/>
  <c r="L626" i="9"/>
  <c r="I626" i="9" s="1"/>
  <c r="F626" i="9" s="1"/>
  <c r="L392" i="9"/>
  <c r="J392" i="9" s="1"/>
  <c r="G392" i="9" s="1"/>
  <c r="L1374" i="9"/>
  <c r="E1374" i="9" s="1"/>
  <c r="L1124" i="9"/>
  <c r="J1124" i="9" s="1"/>
  <c r="G1124" i="9" s="1"/>
  <c r="L883" i="9"/>
  <c r="D883" i="9" s="1"/>
  <c r="L660" i="9"/>
  <c r="J660" i="9" s="1"/>
  <c r="G660" i="9" s="1"/>
  <c r="L457" i="9"/>
  <c r="D457" i="9" s="1"/>
  <c r="L314" i="9"/>
  <c r="I314" i="9" s="1"/>
  <c r="F314" i="9" s="1"/>
  <c r="L1109" i="9"/>
  <c r="E1109" i="9" s="1"/>
  <c r="L857" i="9"/>
  <c r="J857" i="9" s="1"/>
  <c r="G857" i="9" s="1"/>
  <c r="L738" i="9"/>
  <c r="J738" i="9" s="1"/>
  <c r="G738" i="9" s="1"/>
  <c r="L233" i="9"/>
  <c r="J233" i="9" s="1"/>
  <c r="G233" i="9" s="1"/>
  <c r="L237" i="9"/>
  <c r="D237" i="9" s="1"/>
  <c r="L1394" i="9"/>
  <c r="J1394" i="9" s="1"/>
  <c r="G1394" i="9" s="1"/>
  <c r="D115" i="6"/>
  <c r="D152" i="6"/>
  <c r="D101" i="6"/>
  <c r="L1312" i="9"/>
  <c r="E1312" i="9" s="1"/>
  <c r="L413" i="9"/>
  <c r="J413" i="9" s="1"/>
  <c r="G413" i="9" s="1"/>
  <c r="L617" i="9"/>
  <c r="E617" i="9" s="1"/>
  <c r="L1110" i="9"/>
  <c r="L759" i="9"/>
  <c r="I759" i="9" s="1"/>
  <c r="F759" i="9" s="1"/>
  <c r="L1078" i="9"/>
  <c r="D76" i="6"/>
  <c r="L343" i="9"/>
  <c r="D343" i="9" s="1"/>
  <c r="L807" i="9"/>
  <c r="I807" i="9" s="1"/>
  <c r="F807" i="9" s="1"/>
  <c r="L946" i="9"/>
  <c r="J946" i="9" s="1"/>
  <c r="G946" i="9" s="1"/>
  <c r="L1407" i="9"/>
  <c r="J1407" i="9" s="1"/>
  <c r="G1407" i="9" s="1"/>
  <c r="L1033" i="9"/>
  <c r="J1033" i="9" s="1"/>
  <c r="G1033" i="9" s="1"/>
  <c r="L657" i="9"/>
  <c r="E657" i="9" s="1"/>
  <c r="L317" i="9"/>
  <c r="J317" i="9" s="1"/>
  <c r="G317" i="9" s="1"/>
  <c r="L1016" i="9"/>
  <c r="E1016" i="9" s="1"/>
  <c r="L1359" i="9"/>
  <c r="J1359" i="9" s="1"/>
  <c r="G1359" i="9" s="1"/>
  <c r="L458" i="9"/>
  <c r="L1002" i="9"/>
  <c r="I1002" i="9" s="1"/>
  <c r="F1002" i="9" s="1"/>
  <c r="L190" i="9"/>
  <c r="D190" i="9" s="1"/>
  <c r="L687" i="9"/>
  <c r="D687" i="9" s="1"/>
  <c r="L176" i="9"/>
  <c r="I176" i="9" s="1"/>
  <c r="F176" i="9" s="1"/>
  <c r="L418" i="9"/>
  <c r="E418" i="9" s="1"/>
  <c r="L428" i="9"/>
  <c r="J428" i="9" s="1"/>
  <c r="G428" i="9" s="1"/>
  <c r="L612" i="9"/>
  <c r="E612" i="9" s="1"/>
  <c r="D237" i="6"/>
  <c r="L1275" i="9"/>
  <c r="I1275" i="9" s="1"/>
  <c r="F1275" i="9" s="1"/>
  <c r="L210" i="9"/>
  <c r="D210" i="9" s="1"/>
  <c r="L470" i="9"/>
  <c r="D470" i="9" s="1"/>
  <c r="L615" i="9"/>
  <c r="D615" i="9" s="1"/>
  <c r="L784" i="9"/>
  <c r="L1215" i="9"/>
  <c r="D1215" i="9" s="1"/>
  <c r="L211" i="9"/>
  <c r="E211" i="9" s="1"/>
  <c r="L633" i="9"/>
  <c r="J633" i="9" s="1"/>
  <c r="G633" i="9" s="1"/>
  <c r="L813" i="9"/>
  <c r="J813" i="9" s="1"/>
  <c r="G813" i="9" s="1"/>
  <c r="L914" i="9"/>
  <c r="D914" i="9" s="1"/>
  <c r="L1137" i="9"/>
  <c r="I1137" i="9" s="1"/>
  <c r="F1137" i="9" s="1"/>
  <c r="L1301" i="9"/>
  <c r="I1301" i="9" s="1"/>
  <c r="F1301" i="9" s="1"/>
  <c r="D265" i="6"/>
  <c r="D181" i="6"/>
  <c r="D249" i="6"/>
  <c r="D228" i="6"/>
  <c r="D68" i="6"/>
  <c r="D67" i="6"/>
  <c r="D155" i="6"/>
  <c r="D99" i="6"/>
  <c r="D254" i="6"/>
  <c r="D126" i="6"/>
  <c r="D110" i="6"/>
  <c r="D94" i="6"/>
  <c r="D171" i="6"/>
  <c r="D219" i="6"/>
  <c r="D255" i="6"/>
  <c r="D157" i="6"/>
  <c r="D134" i="6"/>
  <c r="D170" i="6"/>
  <c r="D184" i="6"/>
  <c r="D88" i="6"/>
  <c r="D179" i="6"/>
  <c r="D277" i="6"/>
  <c r="D175" i="6"/>
  <c r="D227" i="6"/>
  <c r="D245" i="6"/>
  <c r="D62" i="6"/>
  <c r="D221" i="6"/>
  <c r="D195" i="6"/>
  <c r="D109" i="6"/>
  <c r="D238" i="6"/>
  <c r="D98" i="6"/>
  <c r="D64" i="6"/>
  <c r="D105" i="6"/>
  <c r="D97" i="6"/>
  <c r="D93" i="6"/>
  <c r="D133" i="6"/>
  <c r="D165" i="6"/>
  <c r="D141" i="6"/>
  <c r="D232" i="6"/>
  <c r="D150" i="6"/>
  <c r="D112" i="6"/>
  <c r="D209" i="6"/>
  <c r="D191" i="6"/>
  <c r="D63" i="6"/>
  <c r="D5" i="9"/>
  <c r="D117" i="6"/>
  <c r="D273" i="6"/>
  <c r="D268" i="6"/>
  <c r="D185" i="6"/>
  <c r="D169" i="6"/>
  <c r="D95" i="6"/>
  <c r="D222" i="6"/>
  <c r="D204" i="6"/>
  <c r="D244" i="6"/>
  <c r="D188" i="6"/>
  <c r="D85" i="6"/>
  <c r="L672" i="9"/>
  <c r="D276" i="6"/>
  <c r="D253" i="6"/>
  <c r="D196" i="6"/>
  <c r="D148" i="6"/>
  <c r="D77" i="6"/>
  <c r="D65" i="6"/>
  <c r="D234" i="6"/>
  <c r="D208" i="6"/>
  <c r="D183" i="6"/>
  <c r="L677" i="9"/>
  <c r="D201" i="6"/>
  <c r="D102" i="6"/>
  <c r="D59" i="6"/>
  <c r="D240" i="6"/>
  <c r="D120" i="6"/>
  <c r="D118" i="6"/>
  <c r="D84" i="6"/>
  <c r="D278" i="6"/>
  <c r="D190" i="6"/>
  <c r="L1210" i="9"/>
  <c r="D262" i="6"/>
  <c r="D279" i="6"/>
  <c r="D248" i="6"/>
  <c r="D130" i="6"/>
  <c r="D153" i="6"/>
  <c r="D143" i="6"/>
  <c r="D129" i="6"/>
  <c r="D107" i="6"/>
  <c r="D78" i="6"/>
  <c r="D198" i="6"/>
  <c r="D58" i="6"/>
  <c r="D89" i="6"/>
  <c r="D178" i="6"/>
  <c r="D260" i="6"/>
  <c r="D243" i="6"/>
  <c r="D145" i="6"/>
  <c r="D261" i="6"/>
  <c r="D173" i="6"/>
  <c r="D122" i="6"/>
  <c r="D233" i="6"/>
  <c r="D223" i="6"/>
  <c r="D214" i="6"/>
  <c r="D217" i="6"/>
  <c r="D267" i="6"/>
  <c r="L727" i="9"/>
  <c r="D192" i="6"/>
  <c r="D82" i="6"/>
  <c r="D136" i="6"/>
  <c r="D284" i="6"/>
  <c r="D270" i="6"/>
  <c r="D81" i="6"/>
  <c r="D272" i="6"/>
  <c r="D166" i="6"/>
  <c r="D111" i="6"/>
  <c r="D275" i="6"/>
  <c r="D257" i="6"/>
  <c r="D69" i="6"/>
  <c r="D271" i="6"/>
  <c r="D162" i="6"/>
  <c r="D140" i="6"/>
  <c r="D86" i="6"/>
  <c r="D210" i="6"/>
  <c r="D182" i="6"/>
  <c r="D251" i="6"/>
  <c r="D236" i="6"/>
  <c r="D66" i="6"/>
  <c r="L726" i="9"/>
  <c r="D159" i="6"/>
  <c r="D230" i="6"/>
  <c r="D90" i="6"/>
  <c r="D172" i="6"/>
  <c r="L1419" i="9"/>
  <c r="D1419" i="9" s="1"/>
  <c r="D114" i="6"/>
  <c r="D242" i="6"/>
  <c r="D218" i="6"/>
  <c r="D187" i="6"/>
  <c r="D235" i="6"/>
  <c r="D154" i="6"/>
  <c r="D250" i="6"/>
  <c r="D211" i="6"/>
  <c r="D146" i="6"/>
  <c r="D137" i="6"/>
  <c r="L485" i="9"/>
  <c r="L640" i="9"/>
  <c r="D640" i="9" s="1"/>
  <c r="L714" i="9"/>
  <c r="D714" i="9" s="1"/>
  <c r="L910" i="9"/>
  <c r="D910" i="9" s="1"/>
  <c r="L1129" i="9"/>
  <c r="D1129" i="9" s="1"/>
  <c r="L444" i="9"/>
  <c r="D444" i="9" s="1"/>
  <c r="L653" i="9"/>
  <c r="I653" i="9" s="1"/>
  <c r="F653" i="9" s="1"/>
  <c r="L826" i="9"/>
  <c r="D826" i="9" s="1"/>
  <c r="L1000" i="9"/>
  <c r="E1000" i="9" s="1"/>
  <c r="L1360" i="9"/>
  <c r="D1360" i="9" s="1"/>
  <c r="D70" i="6"/>
  <c r="D263" i="6"/>
  <c r="D199" i="6"/>
  <c r="D247" i="6"/>
  <c r="D281" i="6"/>
  <c r="D121" i="6"/>
  <c r="D258" i="6"/>
  <c r="D174" i="6"/>
  <c r="D259" i="6"/>
  <c r="D200" i="6"/>
  <c r="D156" i="6"/>
  <c r="D73" i="6"/>
  <c r="D158" i="6"/>
  <c r="D116" i="6"/>
  <c r="D108" i="6"/>
  <c r="D226" i="6"/>
  <c r="D186" i="6"/>
  <c r="D205" i="6"/>
  <c r="D213" i="6"/>
  <c r="D206" i="6"/>
  <c r="D149" i="6"/>
  <c r="D87" i="6"/>
  <c r="D216" i="6"/>
  <c r="D231" i="6"/>
  <c r="D285" i="6"/>
  <c r="D280" i="6"/>
  <c r="D125" i="6"/>
  <c r="D92" i="6"/>
  <c r="D80" i="6"/>
  <c r="D161" i="6"/>
  <c r="D106" i="6"/>
  <c r="D220" i="6"/>
  <c r="D239" i="6"/>
  <c r="D72" i="6"/>
  <c r="D61" i="6"/>
  <c r="D177" i="6"/>
  <c r="D225" i="6"/>
  <c r="D168" i="6"/>
  <c r="D164" i="6"/>
  <c r="D212" i="6"/>
  <c r="D113" i="6"/>
  <c r="D96" i="6"/>
  <c r="D197" i="6"/>
  <c r="D252" i="6"/>
  <c r="D266" i="6"/>
  <c r="D60" i="6"/>
  <c r="D128" i="6"/>
  <c r="D176" i="6"/>
  <c r="D100" i="6"/>
  <c r="D104" i="6"/>
  <c r="D160" i="6"/>
  <c r="D264" i="6"/>
  <c r="D229" i="6"/>
  <c r="D282" i="6"/>
  <c r="D144" i="6"/>
  <c r="D194" i="6"/>
  <c r="D189" i="6"/>
  <c r="D131" i="6"/>
  <c r="D127" i="6"/>
  <c r="D224" i="6"/>
  <c r="D274" i="6"/>
  <c r="D269" i="6"/>
  <c r="D207" i="6"/>
  <c r="D202" i="6"/>
  <c r="D241" i="6"/>
  <c r="D147" i="6"/>
  <c r="D246" i="6"/>
  <c r="D139" i="6"/>
  <c r="D83" i="6"/>
  <c r="D79" i="6"/>
  <c r="D123" i="6"/>
  <c r="D167" i="6"/>
  <c r="D215" i="6"/>
  <c r="D256" i="6"/>
  <c r="D151" i="6"/>
  <c r="D124" i="6"/>
  <c r="D142" i="6"/>
  <c r="D91" i="6"/>
  <c r="D180" i="6"/>
  <c r="D75" i="6"/>
  <c r="D119" i="6"/>
  <c r="D163" i="6"/>
  <c r="D203" i="6"/>
  <c r="D103" i="6"/>
  <c r="D135" i="6"/>
  <c r="D132" i="6"/>
  <c r="D1816" i="9" l="1"/>
  <c r="E1816" i="9"/>
  <c r="J1816" i="9"/>
  <c r="G1816" i="9" s="1"/>
  <c r="G1815" i="9" s="1"/>
  <c r="J1815" i="9" s="1"/>
  <c r="I1816" i="9"/>
  <c r="F1816" i="9" s="1"/>
  <c r="F1815" i="9" s="1"/>
  <c r="I1815" i="9" s="1"/>
  <c r="I1813" i="9"/>
  <c r="F1813" i="9" s="1"/>
  <c r="E1813" i="9"/>
  <c r="J1813" i="9"/>
  <c r="G1813" i="9" s="1"/>
  <c r="D1813" i="9"/>
  <c r="E1812" i="9"/>
  <c r="J1812" i="9"/>
  <c r="G1812" i="9" s="1"/>
  <c r="I1812" i="9"/>
  <c r="F1812" i="9" s="1"/>
  <c r="D1812" i="9"/>
  <c r="I1811" i="9"/>
  <c r="F1811" i="9" s="1"/>
  <c r="J1811" i="9"/>
  <c r="G1811" i="9" s="1"/>
  <c r="D1811" i="9"/>
  <c r="E1811" i="9"/>
  <c r="E1808" i="9"/>
  <c r="I1808" i="9"/>
  <c r="F1808" i="9" s="1"/>
  <c r="J1808" i="9"/>
  <c r="G1808" i="9" s="1"/>
  <c r="D1808" i="9"/>
  <c r="E1807" i="9"/>
  <c r="J1807" i="9"/>
  <c r="G1807" i="9" s="1"/>
  <c r="I1807" i="9"/>
  <c r="F1807" i="9" s="1"/>
  <c r="D1807" i="9"/>
  <c r="J1806" i="9"/>
  <c r="G1806" i="9" s="1"/>
  <c r="D1806" i="9"/>
  <c r="I1806" i="9"/>
  <c r="F1806" i="9" s="1"/>
  <c r="E1806" i="9"/>
  <c r="E1803" i="9"/>
  <c r="J1803" i="9"/>
  <c r="G1803" i="9" s="1"/>
  <c r="I1803" i="9"/>
  <c r="F1803" i="9" s="1"/>
  <c r="D1801" i="9"/>
  <c r="I1801" i="9"/>
  <c r="F1801" i="9" s="1"/>
  <c r="J1801" i="9"/>
  <c r="G1801" i="9" s="1"/>
  <c r="E1801" i="9"/>
  <c r="D1800" i="9"/>
  <c r="I1800" i="9"/>
  <c r="F1800" i="9" s="1"/>
  <c r="J1800" i="9"/>
  <c r="G1800" i="9" s="1"/>
  <c r="E1800" i="9"/>
  <c r="E1802" i="9"/>
  <c r="D1802" i="9"/>
  <c r="J1802" i="9"/>
  <c r="G1802" i="9" s="1"/>
  <c r="I1802" i="9"/>
  <c r="F1802" i="9" s="1"/>
  <c r="D1326" i="9"/>
  <c r="E1326" i="9"/>
  <c r="I1326" i="9"/>
  <c r="F1326" i="9" s="1"/>
  <c r="J1326" i="9"/>
  <c r="G1326" i="9" s="1"/>
  <c r="E1327" i="9"/>
  <c r="D1327" i="9"/>
  <c r="I1327" i="9"/>
  <c r="F1327" i="9" s="1"/>
  <c r="J1327" i="9"/>
  <c r="G1327" i="9" s="1"/>
  <c r="E46" i="9"/>
  <c r="I46" i="9"/>
  <c r="F46" i="9" s="1"/>
  <c r="J46" i="9"/>
  <c r="G46" i="9" s="1"/>
  <c r="D46" i="9"/>
  <c r="I45" i="9"/>
  <c r="F45" i="9" s="1"/>
  <c r="D45" i="9"/>
  <c r="J45" i="9"/>
  <c r="G45" i="9" s="1"/>
  <c r="E45" i="9"/>
  <c r="D41" i="9"/>
  <c r="J41" i="9"/>
  <c r="G41" i="9" s="1"/>
  <c r="I41" i="9"/>
  <c r="F41" i="9" s="1"/>
  <c r="E41" i="9"/>
  <c r="J40" i="9"/>
  <c r="G40" i="9" s="1"/>
  <c r="E40" i="9"/>
  <c r="I40" i="9"/>
  <c r="F40" i="9" s="1"/>
  <c r="D40" i="9"/>
  <c r="I36" i="9"/>
  <c r="F36" i="9" s="1"/>
  <c r="J36" i="9"/>
  <c r="G36" i="9" s="1"/>
  <c r="E36" i="9"/>
  <c r="D36" i="9"/>
  <c r="I35" i="9"/>
  <c r="F35" i="9" s="1"/>
  <c r="E35" i="9"/>
  <c r="D35" i="9"/>
  <c r="J35" i="9"/>
  <c r="G35" i="9" s="1"/>
  <c r="J1780" i="9"/>
  <c r="G1780" i="9" s="1"/>
  <c r="I1780" i="9"/>
  <c r="F1780" i="9" s="1"/>
  <c r="E1780" i="9"/>
  <c r="E1786" i="9"/>
  <c r="J1786" i="9"/>
  <c r="G1786" i="9" s="1"/>
  <c r="I1786" i="9"/>
  <c r="F1786" i="9" s="1"/>
  <c r="E1794" i="9"/>
  <c r="J1794" i="9"/>
  <c r="G1794" i="9" s="1"/>
  <c r="D1794" i="9"/>
  <c r="I1794" i="9"/>
  <c r="F1794" i="9" s="1"/>
  <c r="E1795" i="9"/>
  <c r="D1795" i="9"/>
  <c r="I1795" i="9"/>
  <c r="F1795" i="9" s="1"/>
  <c r="J1795" i="9"/>
  <c r="G1795" i="9" s="1"/>
  <c r="E1796" i="9"/>
  <c r="D1796" i="9"/>
  <c r="I1796" i="9"/>
  <c r="F1796" i="9" s="1"/>
  <c r="J1796" i="9"/>
  <c r="G1796" i="9" s="1"/>
  <c r="I1791" i="9"/>
  <c r="F1791" i="9" s="1"/>
  <c r="D1791" i="9"/>
  <c r="E1791" i="9"/>
  <c r="J1791" i="9"/>
  <c r="G1791" i="9" s="1"/>
  <c r="I1792" i="9"/>
  <c r="F1792" i="9" s="1"/>
  <c r="J1792" i="9"/>
  <c r="G1792" i="9" s="1"/>
  <c r="D1792" i="9"/>
  <c r="E1792" i="9"/>
  <c r="J1787" i="9"/>
  <c r="G1787" i="9" s="1"/>
  <c r="D1787" i="9"/>
  <c r="E1787" i="9"/>
  <c r="I1787" i="9"/>
  <c r="F1787" i="9" s="1"/>
  <c r="I1797" i="9"/>
  <c r="F1797" i="9" s="1"/>
  <c r="J1797" i="9"/>
  <c r="G1797" i="9" s="1"/>
  <c r="D1797" i="9"/>
  <c r="E1797" i="9"/>
  <c r="E1781" i="9"/>
  <c r="J1781" i="9"/>
  <c r="G1781" i="9" s="1"/>
  <c r="I1781" i="9"/>
  <c r="F1781" i="9" s="1"/>
  <c r="D1781" i="9"/>
  <c r="J1783" i="9"/>
  <c r="G1783" i="9" s="1"/>
  <c r="D1783" i="9"/>
  <c r="E1783" i="9"/>
  <c r="I1783" i="9"/>
  <c r="F1783" i="9" s="1"/>
  <c r="I1793" i="9"/>
  <c r="F1793" i="9" s="1"/>
  <c r="J1793" i="9"/>
  <c r="G1793" i="9" s="1"/>
  <c r="D1793" i="9"/>
  <c r="E1793" i="9"/>
  <c r="D1785" i="9"/>
  <c r="I1785" i="9"/>
  <c r="F1785" i="9" s="1"/>
  <c r="J1785" i="9"/>
  <c r="G1785" i="9" s="1"/>
  <c r="E1785" i="9"/>
  <c r="E1782" i="9"/>
  <c r="I1782" i="9"/>
  <c r="F1782" i="9" s="1"/>
  <c r="J1782" i="9"/>
  <c r="G1782" i="9" s="1"/>
  <c r="D1782" i="9"/>
  <c r="D1790" i="9"/>
  <c r="E1790" i="9"/>
  <c r="J1790" i="9"/>
  <c r="G1790" i="9" s="1"/>
  <c r="I1790" i="9"/>
  <c r="F1790" i="9" s="1"/>
  <c r="J1784" i="9"/>
  <c r="G1784" i="9" s="1"/>
  <c r="E1784" i="9"/>
  <c r="D1784" i="9"/>
  <c r="I1784" i="9"/>
  <c r="F1784" i="9" s="1"/>
  <c r="I212" i="9"/>
  <c r="F212" i="9" s="1"/>
  <c r="J1774" i="9"/>
  <c r="G1774" i="9" s="1"/>
  <c r="E1774" i="9"/>
  <c r="D1775" i="9"/>
  <c r="J1775" i="9"/>
  <c r="G1775" i="9" s="1"/>
  <c r="D1774" i="9"/>
  <c r="I1775" i="9"/>
  <c r="F1775" i="9" s="1"/>
  <c r="E1776" i="9"/>
  <c r="I1776" i="9"/>
  <c r="F1776" i="9" s="1"/>
  <c r="J1776" i="9"/>
  <c r="G1776" i="9" s="1"/>
  <c r="D1776" i="9"/>
  <c r="I1777" i="9"/>
  <c r="F1777" i="9" s="1"/>
  <c r="J1777" i="9"/>
  <c r="G1777" i="9" s="1"/>
  <c r="D1777" i="9"/>
  <c r="E1777" i="9"/>
  <c r="J1771" i="9"/>
  <c r="G1771" i="9" s="1"/>
  <c r="E1771" i="9"/>
  <c r="I1771" i="9"/>
  <c r="F1771" i="9" s="1"/>
  <c r="D1771" i="9"/>
  <c r="J1768" i="9"/>
  <c r="G1768" i="9" s="1"/>
  <c r="E1768" i="9"/>
  <c r="I1768" i="9"/>
  <c r="F1768" i="9" s="1"/>
  <c r="D1768" i="9"/>
  <c r="D1769" i="9"/>
  <c r="I1769" i="9"/>
  <c r="F1769" i="9" s="1"/>
  <c r="J1769" i="9"/>
  <c r="G1769" i="9" s="1"/>
  <c r="E1769" i="9"/>
  <c r="D1770" i="9"/>
  <c r="J1770" i="9"/>
  <c r="G1770" i="9" s="1"/>
  <c r="I1770" i="9"/>
  <c r="F1770" i="9" s="1"/>
  <c r="E1770" i="9"/>
  <c r="E1767" i="9"/>
  <c r="I1767" i="9"/>
  <c r="F1767" i="9" s="1"/>
  <c r="J1767" i="9"/>
  <c r="G1767" i="9" s="1"/>
  <c r="D1767" i="9"/>
  <c r="D1764" i="9"/>
  <c r="E1764" i="9"/>
  <c r="J1764" i="9"/>
  <c r="G1764" i="9" s="1"/>
  <c r="G1763" i="9" s="1"/>
  <c r="J1763" i="9" s="1"/>
  <c r="M1763" i="9" s="1"/>
  <c r="M1765" i="9" s="1"/>
  <c r="E1757" i="9"/>
  <c r="I1757" i="9"/>
  <c r="F1757" i="9" s="1"/>
  <c r="J1757" i="9"/>
  <c r="G1757" i="9" s="1"/>
  <c r="D1757" i="9"/>
  <c r="I1748" i="9"/>
  <c r="F1748" i="9" s="1"/>
  <c r="E1748" i="9"/>
  <c r="J1748" i="9"/>
  <c r="G1748" i="9" s="1"/>
  <c r="D1748" i="9"/>
  <c r="I1756" i="9"/>
  <c r="F1756" i="9" s="1"/>
  <c r="E1756" i="9"/>
  <c r="J1756" i="9"/>
  <c r="G1756" i="9" s="1"/>
  <c r="D1756" i="9"/>
  <c r="D1760" i="9"/>
  <c r="E1760" i="9"/>
  <c r="J1760" i="9"/>
  <c r="G1760" i="9" s="1"/>
  <c r="I1760" i="9"/>
  <c r="F1760" i="9" s="1"/>
  <c r="E1759" i="9"/>
  <c r="I1759" i="9"/>
  <c r="F1759" i="9" s="1"/>
  <c r="J1759" i="9"/>
  <c r="G1759" i="9" s="1"/>
  <c r="D1759" i="9"/>
  <c r="I1753" i="9"/>
  <c r="F1753" i="9" s="1"/>
  <c r="J1753" i="9"/>
  <c r="G1753" i="9" s="1"/>
  <c r="D1753" i="9"/>
  <c r="E1753" i="9"/>
  <c r="D1750" i="9"/>
  <c r="E1750" i="9"/>
  <c r="I1750" i="9"/>
  <c r="F1750" i="9" s="1"/>
  <c r="J1750" i="9"/>
  <c r="G1750" i="9" s="1"/>
  <c r="I1761" i="9"/>
  <c r="F1761" i="9" s="1"/>
  <c r="J1761" i="9"/>
  <c r="G1761" i="9" s="1"/>
  <c r="D1761" i="9"/>
  <c r="E1761" i="9"/>
  <c r="E1758" i="9"/>
  <c r="J1758" i="9"/>
  <c r="G1758" i="9" s="1"/>
  <c r="I1758" i="9"/>
  <c r="F1758" i="9" s="1"/>
  <c r="D1758" i="9"/>
  <c r="I1752" i="9"/>
  <c r="F1752" i="9" s="1"/>
  <c r="J1752" i="9"/>
  <c r="G1752" i="9" s="1"/>
  <c r="D1752" i="9"/>
  <c r="E1752" i="9"/>
  <c r="D1749" i="9"/>
  <c r="E1749" i="9"/>
  <c r="I1749" i="9"/>
  <c r="F1749" i="9" s="1"/>
  <c r="J1749" i="9"/>
  <c r="G1749" i="9" s="1"/>
  <c r="J1751" i="9"/>
  <c r="G1751" i="9" s="1"/>
  <c r="D1751" i="9"/>
  <c r="E1751" i="9"/>
  <c r="I1751" i="9"/>
  <c r="F1751" i="9" s="1"/>
  <c r="I1745" i="9"/>
  <c r="F1745" i="9" s="1"/>
  <c r="J1745" i="9"/>
  <c r="G1745" i="9" s="1"/>
  <c r="E1745" i="9"/>
  <c r="D1745" i="9"/>
  <c r="E1738" i="9"/>
  <c r="D1738" i="9"/>
  <c r="J1738" i="9"/>
  <c r="G1738" i="9" s="1"/>
  <c r="D1742" i="9"/>
  <c r="I1742" i="9"/>
  <c r="F1742" i="9" s="1"/>
  <c r="E1742" i="9"/>
  <c r="J1742" i="9"/>
  <c r="G1742" i="9" s="1"/>
  <c r="D1743" i="9"/>
  <c r="E1743" i="9"/>
  <c r="I1743" i="9"/>
  <c r="F1743" i="9" s="1"/>
  <c r="J1743" i="9"/>
  <c r="G1743" i="9" s="1"/>
  <c r="J1744" i="9"/>
  <c r="G1744" i="9" s="1"/>
  <c r="D1744" i="9"/>
  <c r="E1744" i="9"/>
  <c r="I1744" i="9"/>
  <c r="F1744" i="9" s="1"/>
  <c r="E1739" i="9"/>
  <c r="I1739" i="9"/>
  <c r="F1739" i="9" s="1"/>
  <c r="J1739" i="9"/>
  <c r="G1739" i="9" s="1"/>
  <c r="D1739" i="9"/>
  <c r="E1740" i="9"/>
  <c r="I1740" i="9"/>
  <c r="F1740" i="9" s="1"/>
  <c r="J1740" i="9"/>
  <c r="G1740" i="9" s="1"/>
  <c r="D1740" i="9"/>
  <c r="I1741" i="9"/>
  <c r="F1741" i="9" s="1"/>
  <c r="D1741" i="9"/>
  <c r="J1741" i="9"/>
  <c r="G1741" i="9" s="1"/>
  <c r="E1741" i="9"/>
  <c r="D1733" i="9"/>
  <c r="E1733" i="9"/>
  <c r="I1733" i="9"/>
  <c r="F1733" i="9" s="1"/>
  <c r="J1733" i="9"/>
  <c r="G1733" i="9" s="1"/>
  <c r="E1732" i="9"/>
  <c r="I1732" i="9"/>
  <c r="F1732" i="9" s="1"/>
  <c r="J1732" i="9"/>
  <c r="G1732" i="9" s="1"/>
  <c r="D1732" i="9"/>
  <c r="E1731" i="9"/>
  <c r="I1731" i="9"/>
  <c r="F1731" i="9" s="1"/>
  <c r="J1731" i="9"/>
  <c r="G1731" i="9" s="1"/>
  <c r="D1731" i="9"/>
  <c r="E1730" i="9"/>
  <c r="J1730" i="9"/>
  <c r="G1730" i="9" s="1"/>
  <c r="D1730" i="9"/>
  <c r="I1730" i="9"/>
  <c r="F1730" i="9" s="1"/>
  <c r="I1735" i="9"/>
  <c r="F1735" i="9" s="1"/>
  <c r="J1735" i="9"/>
  <c r="G1735" i="9" s="1"/>
  <c r="D1735" i="9"/>
  <c r="E1735" i="9"/>
  <c r="J1734" i="9"/>
  <c r="G1734" i="9" s="1"/>
  <c r="D1734" i="9"/>
  <c r="E1734" i="9"/>
  <c r="I1734" i="9"/>
  <c r="F1734" i="9" s="1"/>
  <c r="D1724" i="9"/>
  <c r="J1724" i="9"/>
  <c r="G1724" i="9" s="1"/>
  <c r="E1724" i="9"/>
  <c r="I1724" i="9"/>
  <c r="F1724" i="9" s="1"/>
  <c r="D1725" i="9"/>
  <c r="J1725" i="9"/>
  <c r="G1725" i="9" s="1"/>
  <c r="E1725" i="9"/>
  <c r="I1725" i="9"/>
  <c r="F1725" i="9" s="1"/>
  <c r="I1727" i="9"/>
  <c r="F1727" i="9" s="1"/>
  <c r="J1727" i="9"/>
  <c r="G1727" i="9" s="1"/>
  <c r="D1727" i="9"/>
  <c r="E1727" i="9"/>
  <c r="J1726" i="9"/>
  <c r="G1726" i="9" s="1"/>
  <c r="D1726" i="9"/>
  <c r="I1726" i="9"/>
  <c r="F1726" i="9" s="1"/>
  <c r="E1726" i="9"/>
  <c r="D1720" i="9"/>
  <c r="E1720" i="9"/>
  <c r="J1720" i="9"/>
  <c r="G1720" i="9" s="1"/>
  <c r="I1720" i="9"/>
  <c r="F1720" i="9" s="1"/>
  <c r="D1719" i="9"/>
  <c r="I1719" i="9"/>
  <c r="F1719" i="9" s="1"/>
  <c r="J1719" i="9"/>
  <c r="G1719" i="9" s="1"/>
  <c r="E1719" i="9"/>
  <c r="D1718" i="9"/>
  <c r="J1718" i="9"/>
  <c r="G1718" i="9" s="1"/>
  <c r="E1718" i="9"/>
  <c r="I1718" i="9"/>
  <c r="F1718" i="9" s="1"/>
  <c r="E1717" i="9"/>
  <c r="I1717" i="9"/>
  <c r="F1717" i="9" s="1"/>
  <c r="J1717" i="9"/>
  <c r="G1717" i="9" s="1"/>
  <c r="D1717" i="9"/>
  <c r="D1721" i="9"/>
  <c r="I1721" i="9"/>
  <c r="F1721" i="9" s="1"/>
  <c r="E1721" i="9"/>
  <c r="J1721" i="9"/>
  <c r="G1721" i="9" s="1"/>
  <c r="I1712" i="9"/>
  <c r="F1712" i="9" s="1"/>
  <c r="E1712" i="9"/>
  <c r="J1712" i="9"/>
  <c r="G1712" i="9" s="1"/>
  <c r="D1712" i="9"/>
  <c r="J1714" i="9"/>
  <c r="G1714" i="9" s="1"/>
  <c r="D1714" i="9"/>
  <c r="E1714" i="9"/>
  <c r="I1714" i="9"/>
  <c r="F1714" i="9" s="1"/>
  <c r="D1713" i="9"/>
  <c r="E1713" i="9"/>
  <c r="I1713" i="9"/>
  <c r="F1713" i="9" s="1"/>
  <c r="J1713" i="9"/>
  <c r="G1713" i="9" s="1"/>
  <c r="E1708" i="9"/>
  <c r="D1708" i="9"/>
  <c r="I1708" i="9"/>
  <c r="F1708" i="9" s="1"/>
  <c r="J1708" i="9"/>
  <c r="G1708" i="9" s="1"/>
  <c r="J1707" i="9"/>
  <c r="G1707" i="9" s="1"/>
  <c r="E1707" i="9"/>
  <c r="D1707" i="9"/>
  <c r="I1707" i="9"/>
  <c r="F1707" i="9" s="1"/>
  <c r="E1709" i="9"/>
  <c r="I1709" i="9"/>
  <c r="F1709" i="9" s="1"/>
  <c r="D1709" i="9"/>
  <c r="J1709" i="9"/>
  <c r="G1709" i="9" s="1"/>
  <c r="E1704" i="9"/>
  <c r="I1704" i="9"/>
  <c r="F1704" i="9" s="1"/>
  <c r="J1704" i="9"/>
  <c r="G1704" i="9" s="1"/>
  <c r="D1704" i="9"/>
  <c r="E1703" i="9"/>
  <c r="I1703" i="9"/>
  <c r="F1703" i="9" s="1"/>
  <c r="J1703" i="9"/>
  <c r="G1703" i="9" s="1"/>
  <c r="D1703" i="9"/>
  <c r="E1702" i="9"/>
  <c r="I1702" i="9"/>
  <c r="F1702" i="9" s="1"/>
  <c r="J1702" i="9"/>
  <c r="G1702" i="9" s="1"/>
  <c r="D1702" i="9"/>
  <c r="I1701" i="9"/>
  <c r="F1701" i="9" s="1"/>
  <c r="E1701" i="9"/>
  <c r="J1701" i="9"/>
  <c r="G1701" i="9" s="1"/>
  <c r="D1701" i="9"/>
  <c r="J1697" i="9"/>
  <c r="G1697" i="9" s="1"/>
  <c r="D1697" i="9"/>
  <c r="E1697" i="9"/>
  <c r="I1697" i="9"/>
  <c r="F1697" i="9" s="1"/>
  <c r="D1696" i="9"/>
  <c r="E1696" i="9"/>
  <c r="J1696" i="9"/>
  <c r="G1696" i="9" s="1"/>
  <c r="I1696" i="9"/>
  <c r="F1696" i="9" s="1"/>
  <c r="I1695" i="9"/>
  <c r="F1695" i="9" s="1"/>
  <c r="E1695" i="9"/>
  <c r="J1695" i="9"/>
  <c r="G1695" i="9" s="1"/>
  <c r="D1695" i="9"/>
  <c r="I1698" i="9"/>
  <c r="F1698" i="9" s="1"/>
  <c r="E1698" i="9"/>
  <c r="J1698" i="9"/>
  <c r="G1698" i="9" s="1"/>
  <c r="D1698" i="9"/>
  <c r="E1690" i="9"/>
  <c r="D1692" i="9"/>
  <c r="E1692" i="9"/>
  <c r="J1692" i="9"/>
  <c r="G1692" i="9" s="1"/>
  <c r="I1690" i="9"/>
  <c r="F1690" i="9" s="1"/>
  <c r="I1692" i="9"/>
  <c r="F1692" i="9" s="1"/>
  <c r="D1690" i="9"/>
  <c r="J1691" i="9"/>
  <c r="G1691" i="9" s="1"/>
  <c r="E1691" i="9"/>
  <c r="D1691" i="9"/>
  <c r="I1691" i="9"/>
  <c r="F1691" i="9" s="1"/>
  <c r="E1681" i="9"/>
  <c r="I1681" i="9"/>
  <c r="F1681" i="9" s="1"/>
  <c r="J1681" i="9"/>
  <c r="G1681" i="9" s="1"/>
  <c r="D1681" i="9"/>
  <c r="I1672" i="9"/>
  <c r="F1672" i="9" s="1"/>
  <c r="E1672" i="9"/>
  <c r="J1672" i="9"/>
  <c r="G1672" i="9" s="1"/>
  <c r="D1672" i="9"/>
  <c r="I1686" i="9"/>
  <c r="F1686" i="9" s="1"/>
  <c r="J1686" i="9"/>
  <c r="G1686" i="9" s="1"/>
  <c r="D1686" i="9"/>
  <c r="E1686" i="9"/>
  <c r="J1685" i="9"/>
  <c r="G1685" i="9" s="1"/>
  <c r="D1685" i="9"/>
  <c r="E1685" i="9"/>
  <c r="I1685" i="9"/>
  <c r="F1685" i="9" s="1"/>
  <c r="E1680" i="9"/>
  <c r="I1680" i="9"/>
  <c r="F1680" i="9" s="1"/>
  <c r="J1680" i="9"/>
  <c r="G1680" i="9" s="1"/>
  <c r="D1680" i="9"/>
  <c r="I1675" i="9"/>
  <c r="F1675" i="9" s="1"/>
  <c r="J1675" i="9"/>
  <c r="G1675" i="9" s="1"/>
  <c r="D1675" i="9"/>
  <c r="E1675" i="9"/>
  <c r="E1679" i="9"/>
  <c r="I1679" i="9"/>
  <c r="F1679" i="9" s="1"/>
  <c r="J1679" i="9"/>
  <c r="G1679" i="9" s="1"/>
  <c r="D1679" i="9"/>
  <c r="D1684" i="9"/>
  <c r="I1684" i="9"/>
  <c r="F1684" i="9" s="1"/>
  <c r="E1684" i="9"/>
  <c r="J1684" i="9"/>
  <c r="G1684" i="9" s="1"/>
  <c r="E1687" i="9"/>
  <c r="I1687" i="9"/>
  <c r="F1687" i="9" s="1"/>
  <c r="J1687" i="9"/>
  <c r="G1687" i="9" s="1"/>
  <c r="D1687" i="9"/>
  <c r="J1674" i="9"/>
  <c r="G1674" i="9" s="1"/>
  <c r="D1674" i="9"/>
  <c r="E1674" i="9"/>
  <c r="I1674" i="9"/>
  <c r="F1674" i="9" s="1"/>
  <c r="I1678" i="9"/>
  <c r="F1678" i="9" s="1"/>
  <c r="E1678" i="9"/>
  <c r="J1678" i="9"/>
  <c r="G1678" i="9" s="1"/>
  <c r="D1678" i="9"/>
  <c r="D1673" i="9"/>
  <c r="E1673" i="9"/>
  <c r="I1673" i="9"/>
  <c r="F1673" i="9" s="1"/>
  <c r="J1673" i="9"/>
  <c r="G1673" i="9" s="1"/>
  <c r="D672" i="9"/>
  <c r="D1666" i="9"/>
  <c r="J1666" i="9"/>
  <c r="G1666" i="9" s="1"/>
  <c r="E1666" i="9"/>
  <c r="J1669" i="9"/>
  <c r="G1669" i="9" s="1"/>
  <c r="E1669" i="9"/>
  <c r="I1669" i="9"/>
  <c r="F1669" i="9" s="1"/>
  <c r="D1669" i="9"/>
  <c r="E1667" i="9"/>
  <c r="I1667" i="9"/>
  <c r="F1667" i="9" s="1"/>
  <c r="D1667" i="9"/>
  <c r="J1667" i="9"/>
  <c r="G1667" i="9" s="1"/>
  <c r="E1668" i="9"/>
  <c r="J1668" i="9"/>
  <c r="G1668" i="9" s="1"/>
  <c r="I1668" i="9"/>
  <c r="F1668" i="9" s="1"/>
  <c r="D1668" i="9"/>
  <c r="E1659" i="9"/>
  <c r="I1659" i="9"/>
  <c r="F1659" i="9" s="1"/>
  <c r="J1659" i="9"/>
  <c r="G1659" i="9" s="1"/>
  <c r="D1659" i="9"/>
  <c r="D1660" i="9"/>
  <c r="J1660" i="9"/>
  <c r="G1660" i="9" s="1"/>
  <c r="E1660" i="9"/>
  <c r="I1660" i="9"/>
  <c r="F1660" i="9" s="1"/>
  <c r="I1661" i="9"/>
  <c r="F1661" i="9" s="1"/>
  <c r="J1661" i="9"/>
  <c r="G1661" i="9" s="1"/>
  <c r="E1661" i="9"/>
  <c r="D1661" i="9"/>
  <c r="D1662" i="9"/>
  <c r="I1662" i="9"/>
  <c r="F1662" i="9" s="1"/>
  <c r="J1662" i="9"/>
  <c r="G1662" i="9" s="1"/>
  <c r="E1662" i="9"/>
  <c r="D1663" i="9"/>
  <c r="I1663" i="9"/>
  <c r="F1663" i="9" s="1"/>
  <c r="E1663" i="9"/>
  <c r="J1663" i="9"/>
  <c r="G1663" i="9" s="1"/>
  <c r="E1656" i="9"/>
  <c r="I1656" i="9"/>
  <c r="F1656" i="9" s="1"/>
  <c r="D1656" i="9"/>
  <c r="I1653" i="9"/>
  <c r="F1653" i="9" s="1"/>
  <c r="D1653" i="9"/>
  <c r="J1653" i="9"/>
  <c r="G1653" i="9" s="1"/>
  <c r="E1653" i="9"/>
  <c r="D1654" i="9"/>
  <c r="I1654" i="9"/>
  <c r="F1654" i="9" s="1"/>
  <c r="J1654" i="9"/>
  <c r="G1654" i="9" s="1"/>
  <c r="E1654" i="9"/>
  <c r="D1655" i="9"/>
  <c r="I1655" i="9"/>
  <c r="F1655" i="9" s="1"/>
  <c r="J1655" i="9"/>
  <c r="G1655" i="9" s="1"/>
  <c r="E1655" i="9"/>
  <c r="E1652" i="9"/>
  <c r="D1652" i="9"/>
  <c r="J1652" i="9"/>
  <c r="G1652" i="9" s="1"/>
  <c r="I1652" i="9"/>
  <c r="F1652" i="9" s="1"/>
  <c r="E51" i="9"/>
  <c r="D51" i="9"/>
  <c r="I51" i="9"/>
  <c r="F51" i="9" s="1"/>
  <c r="D1302" i="9"/>
  <c r="I1302" i="9"/>
  <c r="F1302" i="9" s="1"/>
  <c r="J1302" i="9"/>
  <c r="G1302" i="9" s="1"/>
  <c r="E1649" i="9"/>
  <c r="I1649" i="9"/>
  <c r="F1649" i="9" s="1"/>
  <c r="D1649" i="9"/>
  <c r="I1646" i="9"/>
  <c r="F1646" i="9" s="1"/>
  <c r="D1646" i="9"/>
  <c r="J1646" i="9"/>
  <c r="G1646" i="9" s="1"/>
  <c r="E1646" i="9"/>
  <c r="D1647" i="9"/>
  <c r="I1647" i="9"/>
  <c r="F1647" i="9" s="1"/>
  <c r="J1647" i="9"/>
  <c r="G1647" i="9" s="1"/>
  <c r="E1647" i="9"/>
  <c r="D1648" i="9"/>
  <c r="I1648" i="9"/>
  <c r="F1648" i="9" s="1"/>
  <c r="J1648" i="9"/>
  <c r="G1648" i="9" s="1"/>
  <c r="E1648" i="9"/>
  <c r="J1645" i="9"/>
  <c r="G1645" i="9" s="1"/>
  <c r="E1645" i="9"/>
  <c r="D1645" i="9"/>
  <c r="I1645" i="9"/>
  <c r="F1645" i="9" s="1"/>
  <c r="D1642" i="9"/>
  <c r="I1642" i="9"/>
  <c r="F1642" i="9" s="1"/>
  <c r="E1642" i="9"/>
  <c r="J1642" i="9"/>
  <c r="G1642" i="9" s="1"/>
  <c r="D1641" i="9"/>
  <c r="I1641" i="9"/>
  <c r="F1641" i="9" s="1"/>
  <c r="J1641" i="9"/>
  <c r="G1641" i="9" s="1"/>
  <c r="E1641" i="9"/>
  <c r="D1640" i="9"/>
  <c r="I1640" i="9"/>
  <c r="F1640" i="9" s="1"/>
  <c r="J1640" i="9"/>
  <c r="G1640" i="9" s="1"/>
  <c r="E1640" i="9"/>
  <c r="I1639" i="9"/>
  <c r="F1639" i="9" s="1"/>
  <c r="J1639" i="9"/>
  <c r="G1639" i="9" s="1"/>
  <c r="E1639" i="9"/>
  <c r="D1639" i="9"/>
  <c r="E1638" i="9"/>
  <c r="I1638" i="9"/>
  <c r="F1638" i="9" s="1"/>
  <c r="J1638" i="9"/>
  <c r="G1638" i="9" s="1"/>
  <c r="D1638" i="9"/>
  <c r="D196" i="9"/>
  <c r="E196" i="9"/>
  <c r="J1635" i="9"/>
  <c r="G1635" i="9" s="1"/>
  <c r="I196" i="9"/>
  <c r="F196" i="9" s="1"/>
  <c r="E1635" i="9"/>
  <c r="I1635" i="9"/>
  <c r="F1635" i="9" s="1"/>
  <c r="D1635" i="9"/>
  <c r="J1632" i="9"/>
  <c r="G1632" i="9" s="1"/>
  <c r="E1632" i="9"/>
  <c r="I1632" i="9"/>
  <c r="F1632" i="9" s="1"/>
  <c r="D1632" i="9"/>
  <c r="D1633" i="9"/>
  <c r="I1633" i="9"/>
  <c r="F1633" i="9" s="1"/>
  <c r="J1633" i="9"/>
  <c r="G1633" i="9" s="1"/>
  <c r="E1633" i="9"/>
  <c r="D1634" i="9"/>
  <c r="J1634" i="9"/>
  <c r="G1634" i="9" s="1"/>
  <c r="E1634" i="9"/>
  <c r="I1634" i="9"/>
  <c r="F1634" i="9" s="1"/>
  <c r="E1631" i="9"/>
  <c r="I1631" i="9"/>
  <c r="F1631" i="9" s="1"/>
  <c r="J1631" i="9"/>
  <c r="G1631" i="9" s="1"/>
  <c r="D1631" i="9"/>
  <c r="D22" i="9"/>
  <c r="E22" i="9"/>
  <c r="D1210" i="9"/>
  <c r="I22" i="9"/>
  <c r="F22" i="9" s="1"/>
  <c r="I1625" i="9"/>
  <c r="F1625" i="9" s="1"/>
  <c r="E1625" i="9"/>
  <c r="J1625" i="9"/>
  <c r="G1625" i="9" s="1"/>
  <c r="D1625" i="9"/>
  <c r="D1626" i="9"/>
  <c r="E1626" i="9"/>
  <c r="I1626" i="9"/>
  <c r="F1626" i="9" s="1"/>
  <c r="J1626" i="9"/>
  <c r="G1626" i="9" s="1"/>
  <c r="J1627" i="9"/>
  <c r="G1627" i="9" s="1"/>
  <c r="D1627" i="9"/>
  <c r="E1627" i="9"/>
  <c r="I1627" i="9"/>
  <c r="F1627" i="9" s="1"/>
  <c r="I1628" i="9"/>
  <c r="F1628" i="9" s="1"/>
  <c r="J1628" i="9"/>
  <c r="G1628" i="9" s="1"/>
  <c r="D1628" i="9"/>
  <c r="E1628" i="9"/>
  <c r="J164" i="9"/>
  <c r="G164" i="9" s="1"/>
  <c r="I31" i="9"/>
  <c r="F31" i="9" s="1"/>
  <c r="E56" i="9"/>
  <c r="E212" i="9"/>
  <c r="D56" i="9"/>
  <c r="E1367" i="9"/>
  <c r="D164" i="9"/>
  <c r="D1383" i="9"/>
  <c r="J1383" i="9"/>
  <c r="G1383" i="9" s="1"/>
  <c r="I164" i="9"/>
  <c r="F164" i="9" s="1"/>
  <c r="D118" i="9"/>
  <c r="I1383" i="9"/>
  <c r="F1383" i="9" s="1"/>
  <c r="J56" i="9"/>
  <c r="G56" i="9" s="1"/>
  <c r="D212" i="9"/>
  <c r="D1608" i="9"/>
  <c r="I147" i="9"/>
  <c r="F147" i="9" s="1"/>
  <c r="J1608" i="9"/>
  <c r="G1608" i="9" s="1"/>
  <c r="I1608" i="9"/>
  <c r="F1608" i="9" s="1"/>
  <c r="D31" i="9"/>
  <c r="I1604" i="9"/>
  <c r="F1604" i="9" s="1"/>
  <c r="J1604" i="9"/>
  <c r="G1604" i="9" s="1"/>
  <c r="D1604" i="9"/>
  <c r="E1604" i="9"/>
  <c r="E1610" i="9"/>
  <c r="I1610" i="9"/>
  <c r="F1610" i="9" s="1"/>
  <c r="J1610" i="9"/>
  <c r="G1610" i="9" s="1"/>
  <c r="D1610" i="9"/>
  <c r="E1620" i="9"/>
  <c r="I1620" i="9"/>
  <c r="F1620" i="9" s="1"/>
  <c r="D1620" i="9"/>
  <c r="J1620" i="9"/>
  <c r="G1620" i="9" s="1"/>
  <c r="I1601" i="9"/>
  <c r="F1601" i="9" s="1"/>
  <c r="E1601" i="9"/>
  <c r="J1601" i="9"/>
  <c r="G1601" i="9" s="1"/>
  <c r="D1601" i="9"/>
  <c r="E118" i="9"/>
  <c r="I1615" i="9"/>
  <c r="F1615" i="9" s="1"/>
  <c r="D1615" i="9"/>
  <c r="E1615" i="9"/>
  <c r="J1615" i="9"/>
  <c r="G1615" i="9" s="1"/>
  <c r="J1603" i="9"/>
  <c r="G1603" i="9" s="1"/>
  <c r="D1603" i="9"/>
  <c r="E1603" i="9"/>
  <c r="I1603" i="9"/>
  <c r="F1603" i="9" s="1"/>
  <c r="J1614" i="9"/>
  <c r="G1614" i="9" s="1"/>
  <c r="E1614" i="9"/>
  <c r="D1614" i="9"/>
  <c r="I1614" i="9"/>
  <c r="F1614" i="9" s="1"/>
  <c r="I1607" i="9"/>
  <c r="F1607" i="9" s="1"/>
  <c r="E1607" i="9"/>
  <c r="J1607" i="9"/>
  <c r="G1607" i="9" s="1"/>
  <c r="D1607" i="9"/>
  <c r="D1602" i="9"/>
  <c r="E1602" i="9"/>
  <c r="I1602" i="9"/>
  <c r="F1602" i="9" s="1"/>
  <c r="J1602" i="9"/>
  <c r="G1602" i="9" s="1"/>
  <c r="I1613" i="9"/>
  <c r="F1613" i="9" s="1"/>
  <c r="E1613" i="9"/>
  <c r="J1613" i="9"/>
  <c r="G1613" i="9" s="1"/>
  <c r="D1613" i="9"/>
  <c r="I1619" i="9"/>
  <c r="F1619" i="9" s="1"/>
  <c r="D1619" i="9"/>
  <c r="E1619" i="9"/>
  <c r="J1619" i="9"/>
  <c r="G1619" i="9" s="1"/>
  <c r="E1609" i="9"/>
  <c r="I1609" i="9"/>
  <c r="F1609" i="9" s="1"/>
  <c r="J1609" i="9"/>
  <c r="G1609" i="9" s="1"/>
  <c r="D1609" i="9"/>
  <c r="E1616" i="9"/>
  <c r="I1616" i="9"/>
  <c r="F1616" i="9" s="1"/>
  <c r="J1616" i="9"/>
  <c r="G1616" i="9" s="1"/>
  <c r="D1616" i="9"/>
  <c r="E1622" i="9"/>
  <c r="I1622" i="9"/>
  <c r="F1622" i="9" s="1"/>
  <c r="J1622" i="9"/>
  <c r="G1622" i="9" s="1"/>
  <c r="D1622" i="9"/>
  <c r="I1621" i="9"/>
  <c r="F1621" i="9" s="1"/>
  <c r="E1621" i="9"/>
  <c r="J1621" i="9"/>
  <c r="G1621" i="9" s="1"/>
  <c r="D1621" i="9"/>
  <c r="I1367" i="9"/>
  <c r="F1367" i="9" s="1"/>
  <c r="I1597" i="9"/>
  <c r="F1597" i="9" s="1"/>
  <c r="D1597" i="9"/>
  <c r="I118" i="9"/>
  <c r="F118" i="9" s="1"/>
  <c r="J1367" i="9"/>
  <c r="G1367" i="9" s="1"/>
  <c r="J1597" i="9"/>
  <c r="G1597" i="9" s="1"/>
  <c r="I1596" i="9"/>
  <c r="F1596" i="9" s="1"/>
  <c r="E1596" i="9"/>
  <c r="D1596" i="9"/>
  <c r="J1596" i="9"/>
  <c r="G1596" i="9" s="1"/>
  <c r="J1598" i="9"/>
  <c r="G1598" i="9" s="1"/>
  <c r="I1598" i="9"/>
  <c r="F1598" i="9" s="1"/>
  <c r="E1598" i="9"/>
  <c r="D1598" i="9"/>
  <c r="J936" i="9"/>
  <c r="G936" i="9" s="1"/>
  <c r="I130" i="9"/>
  <c r="F130" i="9" s="1"/>
  <c r="I1249" i="9"/>
  <c r="F1249" i="9" s="1"/>
  <c r="D1249" i="9"/>
  <c r="D1591" i="9"/>
  <c r="M1591" i="9"/>
  <c r="E1591" i="9"/>
  <c r="J1591" i="9"/>
  <c r="G1591" i="9" s="1"/>
  <c r="I1409" i="9"/>
  <c r="F1409" i="9" s="1"/>
  <c r="E936" i="9"/>
  <c r="D1592" i="9"/>
  <c r="J1592" i="9"/>
  <c r="G1592" i="9" s="1"/>
  <c r="E1592" i="9"/>
  <c r="I1592" i="9"/>
  <c r="F1592" i="9" s="1"/>
  <c r="D1593" i="9"/>
  <c r="I1593" i="9"/>
  <c r="F1593" i="9" s="1"/>
  <c r="J1593" i="9"/>
  <c r="G1593" i="9" s="1"/>
  <c r="E1593" i="9"/>
  <c r="J1189" i="9"/>
  <c r="G1189" i="9" s="1"/>
  <c r="E147" i="9"/>
  <c r="J1249" i="9"/>
  <c r="G1249" i="9" s="1"/>
  <c r="D1189" i="9"/>
  <c r="I1189" i="9"/>
  <c r="F1189" i="9" s="1"/>
  <c r="I373" i="9"/>
  <c r="F373" i="9" s="1"/>
  <c r="J373" i="9"/>
  <c r="G373" i="9" s="1"/>
  <c r="J1005" i="9"/>
  <c r="G1005" i="9" s="1"/>
  <c r="J147" i="9"/>
  <c r="G147" i="9" s="1"/>
  <c r="D1005" i="9"/>
  <c r="E373" i="9"/>
  <c r="J1588" i="9"/>
  <c r="G1588" i="9" s="1"/>
  <c r="I1588" i="9"/>
  <c r="F1588" i="9" s="1"/>
  <c r="E1588" i="9"/>
  <c r="D1588" i="9"/>
  <c r="J1587" i="9"/>
  <c r="G1587" i="9" s="1"/>
  <c r="E1587" i="9"/>
  <c r="D1587" i="9"/>
  <c r="I1587" i="9"/>
  <c r="F1587" i="9" s="1"/>
  <c r="E1586" i="9"/>
  <c r="D1586" i="9"/>
  <c r="I1586" i="9"/>
  <c r="F1586" i="9" s="1"/>
  <c r="J1586" i="9"/>
  <c r="G1586" i="9" s="1"/>
  <c r="D1258" i="9"/>
  <c r="I1005" i="9"/>
  <c r="F1005" i="9" s="1"/>
  <c r="F1004" i="9" s="1"/>
  <c r="I1258" i="9"/>
  <c r="F1258" i="9" s="1"/>
  <c r="I936" i="9"/>
  <c r="F936" i="9" s="1"/>
  <c r="D130" i="9"/>
  <c r="E1579" i="9"/>
  <c r="I1579" i="9"/>
  <c r="F1579" i="9" s="1"/>
  <c r="J1579" i="9"/>
  <c r="G1579" i="9" s="1"/>
  <c r="D1579" i="9"/>
  <c r="J1580" i="9"/>
  <c r="G1580" i="9" s="1"/>
  <c r="E1580" i="9"/>
  <c r="I1580" i="9"/>
  <c r="F1580" i="9" s="1"/>
  <c r="D1580" i="9"/>
  <c r="I1581" i="9"/>
  <c r="F1581" i="9" s="1"/>
  <c r="J1581" i="9"/>
  <c r="G1581" i="9" s="1"/>
  <c r="E1581" i="9"/>
  <c r="D1581" i="9"/>
  <c r="D1582" i="9"/>
  <c r="I1582" i="9"/>
  <c r="F1582" i="9" s="1"/>
  <c r="J1582" i="9"/>
  <c r="G1582" i="9" s="1"/>
  <c r="E1582" i="9"/>
  <c r="D1583" i="9"/>
  <c r="I1583" i="9"/>
  <c r="F1583" i="9" s="1"/>
  <c r="E1583" i="9"/>
  <c r="J1583" i="9"/>
  <c r="G1583" i="9" s="1"/>
  <c r="J63" i="9"/>
  <c r="G63" i="9" s="1"/>
  <c r="D1409" i="9"/>
  <c r="J1258" i="9"/>
  <c r="G1258" i="9" s="1"/>
  <c r="E1409" i="9"/>
  <c r="D1396" i="9"/>
  <c r="E1396" i="9"/>
  <c r="I1396" i="9"/>
  <c r="F1396" i="9" s="1"/>
  <c r="E63" i="9"/>
  <c r="D63" i="9"/>
  <c r="D1393" i="9"/>
  <c r="J591" i="9"/>
  <c r="G591" i="9" s="1"/>
  <c r="J130" i="9"/>
  <c r="G130" i="9" s="1"/>
  <c r="I1574" i="9"/>
  <c r="F1574" i="9" s="1"/>
  <c r="D1574" i="9"/>
  <c r="D591" i="9"/>
  <c r="E1393" i="9"/>
  <c r="I1393" i="9"/>
  <c r="F1393" i="9" s="1"/>
  <c r="J1576" i="9"/>
  <c r="G1576" i="9" s="1"/>
  <c r="E1576" i="9"/>
  <c r="I1576" i="9"/>
  <c r="F1576" i="9" s="1"/>
  <c r="I591" i="9"/>
  <c r="F591" i="9" s="1"/>
  <c r="E1574" i="9"/>
  <c r="D1576" i="9"/>
  <c r="J14" i="9"/>
  <c r="G14" i="9" s="1"/>
  <c r="E310" i="9"/>
  <c r="E14" i="9"/>
  <c r="E1572" i="9"/>
  <c r="I1572" i="9"/>
  <c r="F1572" i="9" s="1"/>
  <c r="J1572" i="9"/>
  <c r="G1572" i="9" s="1"/>
  <c r="D1572" i="9"/>
  <c r="J1573" i="9"/>
  <c r="G1573" i="9" s="1"/>
  <c r="E1573" i="9"/>
  <c r="I1573" i="9"/>
  <c r="F1573" i="9" s="1"/>
  <c r="D1573" i="9"/>
  <c r="I14" i="9"/>
  <c r="F14" i="9" s="1"/>
  <c r="E1241" i="9"/>
  <c r="D1575" i="9"/>
  <c r="J1575" i="9"/>
  <c r="G1575" i="9" s="1"/>
  <c r="I1575" i="9"/>
  <c r="F1575" i="9" s="1"/>
  <c r="E1575" i="9"/>
  <c r="J310" i="9"/>
  <c r="G310" i="9" s="1"/>
  <c r="D310" i="9"/>
  <c r="I1241" i="9"/>
  <c r="F1241" i="9" s="1"/>
  <c r="F1240" i="9" s="1"/>
  <c r="E1413" i="9"/>
  <c r="I1569" i="9"/>
  <c r="F1569" i="9" s="1"/>
  <c r="D1569" i="9"/>
  <c r="E1569" i="9"/>
  <c r="J1569" i="9"/>
  <c r="G1569" i="9" s="1"/>
  <c r="I1568" i="9"/>
  <c r="F1568" i="9" s="1"/>
  <c r="D1568" i="9"/>
  <c r="J1568" i="9"/>
  <c r="G1568" i="9" s="1"/>
  <c r="E1568" i="9"/>
  <c r="E1567" i="9"/>
  <c r="D1567" i="9"/>
  <c r="I1567" i="9"/>
  <c r="F1567" i="9" s="1"/>
  <c r="J1567" i="9"/>
  <c r="G1567" i="9" s="1"/>
  <c r="E1566" i="9"/>
  <c r="D1566" i="9"/>
  <c r="I1566" i="9"/>
  <c r="F1566" i="9" s="1"/>
  <c r="J1566" i="9"/>
  <c r="G1566" i="9" s="1"/>
  <c r="D1413" i="9"/>
  <c r="D1391" i="9"/>
  <c r="J1264" i="9"/>
  <c r="G1264" i="9" s="1"/>
  <c r="J1413" i="9"/>
  <c r="G1413" i="9" s="1"/>
  <c r="E1384" i="9"/>
  <c r="I1384" i="9"/>
  <c r="F1384" i="9" s="1"/>
  <c r="E1264" i="9"/>
  <c r="D252" i="9"/>
  <c r="J1384" i="9"/>
  <c r="G1384" i="9" s="1"/>
  <c r="E252" i="9"/>
  <c r="J1562" i="9"/>
  <c r="G1562" i="9" s="1"/>
  <c r="I1562" i="9"/>
  <c r="F1562" i="9" s="1"/>
  <c r="E1562" i="9"/>
  <c r="D1562" i="9"/>
  <c r="J252" i="9"/>
  <c r="G252" i="9" s="1"/>
  <c r="D1264" i="9"/>
  <c r="E1563" i="9"/>
  <c r="D1563" i="9"/>
  <c r="I1563" i="9"/>
  <c r="F1563" i="9" s="1"/>
  <c r="J1563" i="9"/>
  <c r="G1563" i="9" s="1"/>
  <c r="J1564" i="9"/>
  <c r="G1564" i="9" s="1"/>
  <c r="D1564" i="9"/>
  <c r="E1564" i="9"/>
  <c r="I1564" i="9"/>
  <c r="F1564" i="9" s="1"/>
  <c r="I1565" i="9"/>
  <c r="F1565" i="9" s="1"/>
  <c r="J1565" i="9"/>
  <c r="G1565" i="9" s="1"/>
  <c r="D1565" i="9"/>
  <c r="E1565" i="9"/>
  <c r="I103" i="9"/>
  <c r="F103" i="9" s="1"/>
  <c r="D1273" i="9"/>
  <c r="E1556" i="9"/>
  <c r="I1556" i="9"/>
  <c r="F1556" i="9" s="1"/>
  <c r="J1557" i="9"/>
  <c r="G1557" i="9" s="1"/>
  <c r="I1557" i="9"/>
  <c r="F1557" i="9" s="1"/>
  <c r="E1557" i="9"/>
  <c r="D1556" i="9"/>
  <c r="D1557" i="9"/>
  <c r="J1556" i="9"/>
  <c r="G1556" i="9" s="1"/>
  <c r="J1241" i="9"/>
  <c r="G1241" i="9" s="1"/>
  <c r="E1332" i="9"/>
  <c r="J1391" i="9"/>
  <c r="G1391" i="9" s="1"/>
  <c r="E1391" i="9"/>
  <c r="J1332" i="9"/>
  <c r="G1332" i="9" s="1"/>
  <c r="I1332" i="9"/>
  <c r="F1332" i="9" s="1"/>
  <c r="J1558" i="9"/>
  <c r="G1558" i="9" s="1"/>
  <c r="D1558" i="9"/>
  <c r="I1558" i="9"/>
  <c r="F1558" i="9" s="1"/>
  <c r="E1558" i="9"/>
  <c r="I1559" i="9"/>
  <c r="F1559" i="9" s="1"/>
  <c r="J1559" i="9"/>
  <c r="G1559" i="9" s="1"/>
  <c r="D1559" i="9"/>
  <c r="E1559" i="9"/>
  <c r="I1418" i="9"/>
  <c r="F1418" i="9" s="1"/>
  <c r="E1273" i="9"/>
  <c r="J1273" i="9"/>
  <c r="G1273" i="9" s="1"/>
  <c r="D1418" i="9"/>
  <c r="D1436" i="9"/>
  <c r="E1553" i="9"/>
  <c r="J1553" i="9"/>
  <c r="G1553" i="9" s="1"/>
  <c r="I1553" i="9"/>
  <c r="F1553" i="9" s="1"/>
  <c r="D1553" i="9"/>
  <c r="E1552" i="9"/>
  <c r="I1552" i="9"/>
  <c r="F1552" i="9" s="1"/>
  <c r="J1552" i="9"/>
  <c r="G1552" i="9" s="1"/>
  <c r="D1552" i="9"/>
  <c r="E1418" i="9"/>
  <c r="I1436" i="9"/>
  <c r="F1436" i="9" s="1"/>
  <c r="J1436" i="9"/>
  <c r="G1436" i="9" s="1"/>
  <c r="D1546" i="9"/>
  <c r="J1546" i="9"/>
  <c r="G1546" i="9" s="1"/>
  <c r="E1546" i="9"/>
  <c r="J1387" i="9"/>
  <c r="G1387" i="9" s="1"/>
  <c r="E298" i="9"/>
  <c r="E339" i="9"/>
  <c r="D1547" i="9"/>
  <c r="I1547" i="9"/>
  <c r="F1547" i="9" s="1"/>
  <c r="E1547" i="9"/>
  <c r="J1547" i="9"/>
  <c r="G1547" i="9" s="1"/>
  <c r="J1548" i="9"/>
  <c r="G1548" i="9" s="1"/>
  <c r="D1548" i="9"/>
  <c r="E1548" i="9"/>
  <c r="I1548" i="9"/>
  <c r="F1548" i="9" s="1"/>
  <c r="I339" i="9"/>
  <c r="F339" i="9" s="1"/>
  <c r="I1549" i="9"/>
  <c r="F1549" i="9" s="1"/>
  <c r="J1549" i="9"/>
  <c r="G1549" i="9" s="1"/>
  <c r="D1549" i="9"/>
  <c r="E1549" i="9"/>
  <c r="J339" i="9"/>
  <c r="G339" i="9" s="1"/>
  <c r="J126" i="9"/>
  <c r="G126" i="9" s="1"/>
  <c r="J298" i="9"/>
  <c r="G298" i="9" s="1"/>
  <c r="D298" i="9"/>
  <c r="I126" i="9"/>
  <c r="F126" i="9" s="1"/>
  <c r="J103" i="9"/>
  <c r="G103" i="9" s="1"/>
  <c r="D126" i="9"/>
  <c r="J1543" i="9"/>
  <c r="G1543" i="9" s="1"/>
  <c r="E1543" i="9"/>
  <c r="I1543" i="9"/>
  <c r="F1543" i="9" s="1"/>
  <c r="D1543" i="9"/>
  <c r="J1540" i="9"/>
  <c r="G1540" i="9" s="1"/>
  <c r="E1540" i="9"/>
  <c r="D1540" i="9"/>
  <c r="I1540" i="9"/>
  <c r="F1540" i="9" s="1"/>
  <c r="I1541" i="9"/>
  <c r="F1541" i="9" s="1"/>
  <c r="J1541" i="9"/>
  <c r="G1541" i="9" s="1"/>
  <c r="E1541" i="9"/>
  <c r="D1541" i="9"/>
  <c r="E1389" i="9"/>
  <c r="D1542" i="9"/>
  <c r="I1542" i="9"/>
  <c r="F1542" i="9" s="1"/>
  <c r="J1542" i="9"/>
  <c r="G1542" i="9" s="1"/>
  <c r="E1542" i="9"/>
  <c r="J1389" i="9"/>
  <c r="G1389" i="9" s="1"/>
  <c r="I1389" i="9"/>
  <c r="F1389" i="9" s="1"/>
  <c r="I1342" i="9"/>
  <c r="F1342" i="9" s="1"/>
  <c r="J1342" i="9"/>
  <c r="G1342" i="9" s="1"/>
  <c r="E1539" i="9"/>
  <c r="I1539" i="9"/>
  <c r="F1539" i="9" s="1"/>
  <c r="J1539" i="9"/>
  <c r="G1539" i="9" s="1"/>
  <c r="D1539" i="9"/>
  <c r="D459" i="9"/>
  <c r="E103" i="9"/>
  <c r="E73" i="9"/>
  <c r="I861" i="9"/>
  <c r="F861" i="9" s="1"/>
  <c r="E1387" i="9"/>
  <c r="E861" i="9"/>
  <c r="J459" i="9"/>
  <c r="G459" i="9" s="1"/>
  <c r="J861" i="9"/>
  <c r="G861" i="9" s="1"/>
  <c r="E459" i="9"/>
  <c r="E122" i="9"/>
  <c r="I1387" i="9"/>
  <c r="F1387" i="9" s="1"/>
  <c r="I122" i="9"/>
  <c r="F122" i="9" s="1"/>
  <c r="D1536" i="9"/>
  <c r="I1536" i="9"/>
  <c r="F1536" i="9" s="1"/>
  <c r="E1536" i="9"/>
  <c r="J1536" i="9"/>
  <c r="G1536" i="9" s="1"/>
  <c r="D1535" i="9"/>
  <c r="I1535" i="9"/>
  <c r="F1535" i="9" s="1"/>
  <c r="J1535" i="9"/>
  <c r="G1535" i="9" s="1"/>
  <c r="E1535" i="9"/>
  <c r="I1534" i="9"/>
  <c r="F1534" i="9" s="1"/>
  <c r="J1534" i="9"/>
  <c r="G1534" i="9" s="1"/>
  <c r="E1534" i="9"/>
  <c r="D1534" i="9"/>
  <c r="J1533" i="9"/>
  <c r="G1533" i="9" s="1"/>
  <c r="E1533" i="9"/>
  <c r="I1533" i="9"/>
  <c r="F1533" i="9" s="1"/>
  <c r="D1533" i="9"/>
  <c r="E1532" i="9"/>
  <c r="I1532" i="9"/>
  <c r="F1532" i="9" s="1"/>
  <c r="J1532" i="9"/>
  <c r="G1532" i="9" s="1"/>
  <c r="D1532" i="9"/>
  <c r="J73" i="9"/>
  <c r="G73" i="9" s="1"/>
  <c r="D1339" i="9"/>
  <c r="D146" i="9"/>
  <c r="D73" i="9"/>
  <c r="E101" i="9"/>
  <c r="D204" i="9"/>
  <c r="I146" i="9"/>
  <c r="F146" i="9" s="1"/>
  <c r="J1529" i="9"/>
  <c r="G1529" i="9" s="1"/>
  <c r="E1529" i="9"/>
  <c r="I1529" i="9"/>
  <c r="F1529" i="9" s="1"/>
  <c r="D1529" i="9"/>
  <c r="J101" i="9"/>
  <c r="G101" i="9" s="1"/>
  <c r="I1526" i="9"/>
  <c r="F1526" i="9" s="1"/>
  <c r="D1526" i="9"/>
  <c r="J1526" i="9"/>
  <c r="G1526" i="9" s="1"/>
  <c r="E1526" i="9"/>
  <c r="D1527" i="9"/>
  <c r="I1527" i="9"/>
  <c r="F1527" i="9" s="1"/>
  <c r="J1527" i="9"/>
  <c r="G1527" i="9" s="1"/>
  <c r="E1527" i="9"/>
  <c r="D1528" i="9"/>
  <c r="I1528" i="9"/>
  <c r="F1528" i="9" s="1"/>
  <c r="J1528" i="9"/>
  <c r="G1528" i="9" s="1"/>
  <c r="E1528" i="9"/>
  <c r="J1371" i="9"/>
  <c r="G1371" i="9" s="1"/>
  <c r="E264" i="9"/>
  <c r="I264" i="9"/>
  <c r="F264" i="9" s="1"/>
  <c r="F263" i="9" s="1"/>
  <c r="I263" i="9" s="1"/>
  <c r="E19" i="9"/>
  <c r="D264" i="9"/>
  <c r="E131" i="9"/>
  <c r="E1371" i="9"/>
  <c r="D1371" i="9"/>
  <c r="E1525" i="9"/>
  <c r="I1525" i="9"/>
  <c r="F1525" i="9" s="1"/>
  <c r="J1525" i="9"/>
  <c r="G1525" i="9" s="1"/>
  <c r="D1525" i="9"/>
  <c r="I101" i="9"/>
  <c r="F101" i="9" s="1"/>
  <c r="I62" i="9"/>
  <c r="F62" i="9" s="1"/>
  <c r="E1397" i="9"/>
  <c r="J117" i="9"/>
  <c r="G117" i="9" s="1"/>
  <c r="J146" i="9"/>
  <c r="G146" i="9" s="1"/>
  <c r="D452" i="9"/>
  <c r="J218" i="9"/>
  <c r="G218" i="9" s="1"/>
  <c r="D131" i="9"/>
  <c r="E990" i="9"/>
  <c r="D87" i="9"/>
  <c r="E70" i="9"/>
  <c r="I990" i="9"/>
  <c r="F990" i="9" s="1"/>
  <c r="D70" i="9"/>
  <c r="I131" i="9"/>
  <c r="F131" i="9" s="1"/>
  <c r="J87" i="9"/>
  <c r="G87" i="9" s="1"/>
  <c r="D1520" i="9"/>
  <c r="D990" i="9"/>
  <c r="E1349" i="9"/>
  <c r="J1520" i="9"/>
  <c r="G1520" i="9" s="1"/>
  <c r="E1520" i="9"/>
  <c r="E452" i="9"/>
  <c r="J1397" i="9"/>
  <c r="G1397" i="9" s="1"/>
  <c r="I1520" i="9"/>
  <c r="F1520" i="9" s="1"/>
  <c r="J1519" i="9"/>
  <c r="G1519" i="9" s="1"/>
  <c r="I1519" i="9"/>
  <c r="F1519" i="9" s="1"/>
  <c r="E1519" i="9"/>
  <c r="D1519" i="9"/>
  <c r="D1521" i="9"/>
  <c r="J1521" i="9"/>
  <c r="G1521" i="9" s="1"/>
  <c r="E1521" i="9"/>
  <c r="I1521" i="9"/>
  <c r="F1521" i="9" s="1"/>
  <c r="I1522" i="9"/>
  <c r="F1522" i="9" s="1"/>
  <c r="J1522" i="9"/>
  <c r="G1522" i="9" s="1"/>
  <c r="D1522" i="9"/>
  <c r="E1522" i="9"/>
  <c r="E218" i="9"/>
  <c r="D1269" i="9"/>
  <c r="D117" i="9"/>
  <c r="I70" i="9"/>
  <c r="F70" i="9" s="1"/>
  <c r="J452" i="9"/>
  <c r="G452" i="9" s="1"/>
  <c r="I218" i="9"/>
  <c r="F218" i="9" s="1"/>
  <c r="J204" i="9"/>
  <c r="G204" i="9" s="1"/>
  <c r="I1349" i="9"/>
  <c r="F1349" i="9" s="1"/>
  <c r="D19" i="9"/>
  <c r="D106" i="9"/>
  <c r="I117" i="9"/>
  <c r="F117" i="9" s="1"/>
  <c r="J1349" i="9"/>
  <c r="G1349" i="9" s="1"/>
  <c r="I1381" i="9"/>
  <c r="F1381" i="9" s="1"/>
  <c r="E1381" i="9"/>
  <c r="I19" i="9"/>
  <c r="F19" i="9" s="1"/>
  <c r="J1381" i="9"/>
  <c r="G1381" i="9" s="1"/>
  <c r="E1514" i="9"/>
  <c r="D1514" i="9"/>
  <c r="I1514" i="9"/>
  <c r="F1514" i="9" s="1"/>
  <c r="J1514" i="9"/>
  <c r="G1514" i="9" s="1"/>
  <c r="I1516" i="9"/>
  <c r="F1516" i="9" s="1"/>
  <c r="E1516" i="9"/>
  <c r="D1516" i="9"/>
  <c r="J1516" i="9"/>
  <c r="G1516" i="9" s="1"/>
  <c r="J1515" i="9"/>
  <c r="G1515" i="9" s="1"/>
  <c r="I1515" i="9"/>
  <c r="F1515" i="9" s="1"/>
  <c r="E1515" i="9"/>
  <c r="D1515" i="9"/>
  <c r="J251" i="9"/>
  <c r="G251" i="9" s="1"/>
  <c r="J44" i="9"/>
  <c r="G44" i="9" s="1"/>
  <c r="E44" i="9"/>
  <c r="D44" i="9"/>
  <c r="D1510" i="9"/>
  <c r="J1510" i="9"/>
  <c r="G1510" i="9" s="1"/>
  <c r="E1510" i="9"/>
  <c r="I1510" i="9"/>
  <c r="F1510" i="9" s="1"/>
  <c r="D1509" i="9"/>
  <c r="I1509" i="9"/>
  <c r="F1509" i="9" s="1"/>
  <c r="E1509" i="9"/>
  <c r="J1509" i="9"/>
  <c r="G1509" i="9" s="1"/>
  <c r="E323" i="9"/>
  <c r="D323" i="9"/>
  <c r="I1508" i="9"/>
  <c r="F1508" i="9" s="1"/>
  <c r="D1508" i="9"/>
  <c r="J1508" i="9"/>
  <c r="G1508" i="9" s="1"/>
  <c r="E1508" i="9"/>
  <c r="I323" i="9"/>
  <c r="F323" i="9" s="1"/>
  <c r="E1507" i="9"/>
  <c r="D1507" i="9"/>
  <c r="I1507" i="9"/>
  <c r="F1507" i="9" s="1"/>
  <c r="J1507" i="9"/>
  <c r="G1507" i="9" s="1"/>
  <c r="D1511" i="9"/>
  <c r="I1511" i="9"/>
  <c r="F1511" i="9" s="1"/>
  <c r="E1511" i="9"/>
  <c r="J1511" i="9"/>
  <c r="G1511" i="9" s="1"/>
  <c r="E867" i="9"/>
  <c r="J27" i="9"/>
  <c r="G27" i="9" s="1"/>
  <c r="I135" i="9"/>
  <c r="F135" i="9" s="1"/>
  <c r="J106" i="9"/>
  <c r="G106" i="9" s="1"/>
  <c r="I1269" i="9"/>
  <c r="F1269" i="9" s="1"/>
  <c r="I204" i="9"/>
  <c r="F204" i="9" s="1"/>
  <c r="D206" i="9"/>
  <c r="D867" i="9"/>
  <c r="J867" i="9"/>
  <c r="G867" i="9" s="1"/>
  <c r="D918" i="9"/>
  <c r="J1504" i="9"/>
  <c r="G1504" i="9" s="1"/>
  <c r="E1504" i="9"/>
  <c r="E771" i="9"/>
  <c r="I1504" i="9"/>
  <c r="F1504" i="9" s="1"/>
  <c r="D154" i="9"/>
  <c r="D1504" i="9"/>
  <c r="J1501" i="9"/>
  <c r="G1501" i="9" s="1"/>
  <c r="E1501" i="9"/>
  <c r="I1501" i="9"/>
  <c r="F1501" i="9" s="1"/>
  <c r="D1501" i="9"/>
  <c r="D1208" i="9"/>
  <c r="J154" i="9"/>
  <c r="G154" i="9" s="1"/>
  <c r="J1305" i="9"/>
  <c r="G1305" i="9" s="1"/>
  <c r="I1423" i="9"/>
  <c r="F1423" i="9" s="1"/>
  <c r="I1305" i="9"/>
  <c r="F1305" i="9" s="1"/>
  <c r="D1423" i="9"/>
  <c r="D1502" i="9"/>
  <c r="I1502" i="9"/>
  <c r="F1502" i="9" s="1"/>
  <c r="J1502" i="9"/>
  <c r="G1502" i="9" s="1"/>
  <c r="E1502" i="9"/>
  <c r="D1503" i="9"/>
  <c r="J1503" i="9"/>
  <c r="G1503" i="9" s="1"/>
  <c r="E1503" i="9"/>
  <c r="I1503" i="9"/>
  <c r="F1503" i="9" s="1"/>
  <c r="I1208" i="9"/>
  <c r="F1208" i="9" s="1"/>
  <c r="D1305" i="9"/>
  <c r="E95" i="9"/>
  <c r="D234" i="9"/>
  <c r="J1373" i="9"/>
  <c r="G1373" i="9" s="1"/>
  <c r="J95" i="9"/>
  <c r="G95" i="9" s="1"/>
  <c r="D1373" i="9"/>
  <c r="I95" i="9"/>
  <c r="F95" i="9" s="1"/>
  <c r="E234" i="9"/>
  <c r="I234" i="9"/>
  <c r="F234" i="9" s="1"/>
  <c r="E1432" i="9"/>
  <c r="J1208" i="9"/>
  <c r="G1208" i="9" s="1"/>
  <c r="D771" i="9"/>
  <c r="E1500" i="9"/>
  <c r="I1500" i="9"/>
  <c r="F1500" i="9" s="1"/>
  <c r="J1500" i="9"/>
  <c r="G1500" i="9" s="1"/>
  <c r="D1500" i="9"/>
  <c r="J185" i="9"/>
  <c r="G185" i="9" s="1"/>
  <c r="E944" i="9"/>
  <c r="I181" i="9"/>
  <c r="F181" i="9" s="1"/>
  <c r="J82" i="9"/>
  <c r="G82" i="9" s="1"/>
  <c r="I674" i="9"/>
  <c r="F674" i="9" s="1"/>
  <c r="J1361" i="9"/>
  <c r="G1361" i="9" s="1"/>
  <c r="E1307" i="9"/>
  <c r="J140" i="9"/>
  <c r="G140" i="9" s="1"/>
  <c r="J1347" i="9"/>
  <c r="G1347" i="9" s="1"/>
  <c r="D1307" i="9"/>
  <c r="D944" i="9"/>
  <c r="D674" i="9"/>
  <c r="I771" i="9"/>
  <c r="F771" i="9" s="1"/>
  <c r="D255" i="9"/>
  <c r="J155" i="9"/>
  <c r="G155" i="9" s="1"/>
  <c r="D750" i="9"/>
  <c r="I177" i="9"/>
  <c r="F177" i="9" s="1"/>
  <c r="D177" i="9"/>
  <c r="D155" i="9"/>
  <c r="I82" i="9"/>
  <c r="F82" i="9" s="1"/>
  <c r="E177" i="9"/>
  <c r="I944" i="9"/>
  <c r="F944" i="9" s="1"/>
  <c r="I1307" i="9"/>
  <c r="F1307" i="9" s="1"/>
  <c r="E991" i="9"/>
  <c r="E154" i="9"/>
  <c r="E1423" i="9"/>
  <c r="D1397" i="9"/>
  <c r="I155" i="9"/>
  <c r="F155" i="9" s="1"/>
  <c r="E1373" i="9"/>
  <c r="I918" i="9"/>
  <c r="F918" i="9" s="1"/>
  <c r="E1361" i="9"/>
  <c r="J674" i="9"/>
  <c r="G674" i="9" s="1"/>
  <c r="I27" i="9"/>
  <c r="F27" i="9" s="1"/>
  <c r="I251" i="9"/>
  <c r="F251" i="9" s="1"/>
  <c r="D62" i="9"/>
  <c r="I106" i="9"/>
  <c r="F106" i="9" s="1"/>
  <c r="E1269" i="9"/>
  <c r="J135" i="9"/>
  <c r="G135" i="9" s="1"/>
  <c r="J62" i="9"/>
  <c r="G62" i="9" s="1"/>
  <c r="I1361" i="9"/>
  <c r="F1361" i="9" s="1"/>
  <c r="I1347" i="9"/>
  <c r="F1347" i="9" s="1"/>
  <c r="J750" i="9"/>
  <c r="G750" i="9" s="1"/>
  <c r="J991" i="9"/>
  <c r="G991" i="9" s="1"/>
  <c r="J918" i="9"/>
  <c r="G918" i="9" s="1"/>
  <c r="D185" i="9"/>
  <c r="J206" i="9"/>
  <c r="G206" i="9" s="1"/>
  <c r="E1489" i="9"/>
  <c r="I1489" i="9"/>
  <c r="F1489" i="9" s="1"/>
  <c r="J1489" i="9"/>
  <c r="G1489" i="9" s="1"/>
  <c r="D1489" i="9"/>
  <c r="I185" i="9"/>
  <c r="F185" i="9" s="1"/>
  <c r="D1432" i="9"/>
  <c r="I1494" i="9"/>
  <c r="F1494" i="9" s="1"/>
  <c r="D1494" i="9"/>
  <c r="J1494" i="9"/>
  <c r="G1494" i="9" s="1"/>
  <c r="E1494" i="9"/>
  <c r="E1485" i="9"/>
  <c r="J1485" i="9"/>
  <c r="G1485" i="9" s="1"/>
  <c r="D1485" i="9"/>
  <c r="I1485" i="9"/>
  <c r="F1485" i="9" s="1"/>
  <c r="E1346" i="9"/>
  <c r="J1346" i="9"/>
  <c r="G1346" i="9" s="1"/>
  <c r="I384" i="9"/>
  <c r="F384" i="9" s="1"/>
  <c r="D1496" i="9"/>
  <c r="I1496" i="9"/>
  <c r="F1496" i="9" s="1"/>
  <c r="J1496" i="9"/>
  <c r="G1496" i="9" s="1"/>
  <c r="E1496" i="9"/>
  <c r="E76" i="9"/>
  <c r="I1346" i="9"/>
  <c r="F1346" i="9" s="1"/>
  <c r="J384" i="9"/>
  <c r="G384" i="9" s="1"/>
  <c r="D1487" i="9"/>
  <c r="I1487" i="9"/>
  <c r="F1487" i="9" s="1"/>
  <c r="J1487" i="9"/>
  <c r="G1487" i="9" s="1"/>
  <c r="E1487" i="9"/>
  <c r="E1491" i="9"/>
  <c r="I1491" i="9"/>
  <c r="F1491" i="9" s="1"/>
  <c r="J1491" i="9"/>
  <c r="G1491" i="9" s="1"/>
  <c r="D1491" i="9"/>
  <c r="E1493" i="9"/>
  <c r="D1493" i="9"/>
  <c r="J1493" i="9"/>
  <c r="G1493" i="9" s="1"/>
  <c r="I1493" i="9"/>
  <c r="F1493" i="9" s="1"/>
  <c r="D1495" i="9"/>
  <c r="I1495" i="9"/>
  <c r="F1495" i="9" s="1"/>
  <c r="J1495" i="9"/>
  <c r="G1495" i="9" s="1"/>
  <c r="E1495" i="9"/>
  <c r="D384" i="9"/>
  <c r="E287" i="9"/>
  <c r="D27" i="9"/>
  <c r="D181" i="9"/>
  <c r="E1347" i="9"/>
  <c r="E750" i="9"/>
  <c r="D82" i="9"/>
  <c r="I255" i="9"/>
  <c r="F255" i="9" s="1"/>
  <c r="D135" i="9"/>
  <c r="D251" i="9"/>
  <c r="J255" i="9"/>
  <c r="G255" i="9" s="1"/>
  <c r="J1497" i="9"/>
  <c r="G1497" i="9" s="1"/>
  <c r="D1497" i="9"/>
  <c r="I1497" i="9"/>
  <c r="F1497" i="9" s="1"/>
  <c r="E1497" i="9"/>
  <c r="J76" i="9"/>
  <c r="G76" i="9" s="1"/>
  <c r="I1486" i="9"/>
  <c r="F1486" i="9" s="1"/>
  <c r="D1486" i="9"/>
  <c r="J1486" i="9"/>
  <c r="G1486" i="9" s="1"/>
  <c r="E1486" i="9"/>
  <c r="D1488" i="9"/>
  <c r="I1488" i="9"/>
  <c r="F1488" i="9" s="1"/>
  <c r="J1488" i="9"/>
  <c r="G1488" i="9" s="1"/>
  <c r="E1488" i="9"/>
  <c r="I1490" i="9"/>
  <c r="F1490" i="9" s="1"/>
  <c r="J1490" i="9"/>
  <c r="G1490" i="9" s="1"/>
  <c r="D1490" i="9"/>
  <c r="E1490" i="9"/>
  <c r="E1492" i="9"/>
  <c r="I1492" i="9"/>
  <c r="F1492" i="9" s="1"/>
  <c r="J1492" i="9"/>
  <c r="G1492" i="9" s="1"/>
  <c r="D1492" i="9"/>
  <c r="I81" i="9"/>
  <c r="F81" i="9" s="1"/>
  <c r="E1402" i="9"/>
  <c r="J371" i="9"/>
  <c r="G371" i="9" s="1"/>
  <c r="I133" i="9"/>
  <c r="F133" i="9" s="1"/>
  <c r="J168" i="9"/>
  <c r="G168" i="9" s="1"/>
  <c r="I371" i="9"/>
  <c r="F371" i="9" s="1"/>
  <c r="D356" i="9"/>
  <c r="J1348" i="9"/>
  <c r="G1348" i="9" s="1"/>
  <c r="J81" i="9"/>
  <c r="G81" i="9" s="1"/>
  <c r="J287" i="9"/>
  <c r="G287" i="9" s="1"/>
  <c r="D81" i="9"/>
  <c r="D168" i="9"/>
  <c r="E1342" i="9"/>
  <c r="E140" i="9"/>
  <c r="E87" i="9"/>
  <c r="J122" i="9"/>
  <c r="G122" i="9" s="1"/>
  <c r="E132" i="9"/>
  <c r="I1437" i="9"/>
  <c r="F1437" i="9" s="1"/>
  <c r="I140" i="9"/>
  <c r="F140" i="9" s="1"/>
  <c r="J1437" i="9"/>
  <c r="G1437" i="9" s="1"/>
  <c r="E31" i="9"/>
  <c r="D1437" i="9"/>
  <c r="D76" i="9"/>
  <c r="E168" i="9"/>
  <c r="E119" i="9"/>
  <c r="D287" i="9"/>
  <c r="I356" i="9"/>
  <c r="F356" i="9" s="1"/>
  <c r="E371" i="9"/>
  <c r="E1198" i="9"/>
  <c r="D139" i="9"/>
  <c r="J133" i="9"/>
  <c r="G133" i="9" s="1"/>
  <c r="J119" i="9"/>
  <c r="G119" i="9" s="1"/>
  <c r="J248" i="9"/>
  <c r="G248" i="9" s="1"/>
  <c r="J181" i="9"/>
  <c r="G181" i="9" s="1"/>
  <c r="E356" i="9"/>
  <c r="E1353" i="9"/>
  <c r="E248" i="9"/>
  <c r="D248" i="9"/>
  <c r="D1182" i="9"/>
  <c r="D319" i="9"/>
  <c r="J1198" i="9"/>
  <c r="G1198" i="9" s="1"/>
  <c r="G1197" i="9" s="1"/>
  <c r="D1198" i="9"/>
  <c r="J1182" i="9"/>
  <c r="G1182" i="9" s="1"/>
  <c r="I1182" i="9"/>
  <c r="F1182" i="9" s="1"/>
  <c r="I319" i="9"/>
  <c r="F319" i="9" s="1"/>
  <c r="I1353" i="9"/>
  <c r="F1353" i="9" s="1"/>
  <c r="D132" i="9"/>
  <c r="I119" i="9"/>
  <c r="F119" i="9" s="1"/>
  <c r="I139" i="9"/>
  <c r="F139" i="9" s="1"/>
  <c r="E319" i="9"/>
  <c r="D1353" i="9"/>
  <c r="I132" i="9"/>
  <c r="F132" i="9" s="1"/>
  <c r="E1348" i="9"/>
  <c r="J139" i="9"/>
  <c r="G139" i="9" s="1"/>
  <c r="M1198" i="9"/>
  <c r="D1348" i="9"/>
  <c r="D727" i="9"/>
  <c r="D123" i="9"/>
  <c r="E123" i="9"/>
  <c r="I123" i="9"/>
  <c r="F123" i="9" s="1"/>
  <c r="D639" i="9"/>
  <c r="I639" i="9"/>
  <c r="F639" i="9" s="1"/>
  <c r="E639" i="9"/>
  <c r="J198" i="9"/>
  <c r="G198" i="9" s="1"/>
  <c r="D198" i="9"/>
  <c r="I198" i="9"/>
  <c r="F198" i="9" s="1"/>
  <c r="D1205" i="9"/>
  <c r="D648" i="9"/>
  <c r="E1320" i="9"/>
  <c r="J402" i="9"/>
  <c r="G402" i="9" s="1"/>
  <c r="D402" i="9"/>
  <c r="E1205" i="9"/>
  <c r="I1205" i="9"/>
  <c r="F1205" i="9" s="1"/>
  <c r="D1122" i="9"/>
  <c r="J1122" i="9"/>
  <c r="G1122" i="9" s="1"/>
  <c r="I1122" i="9"/>
  <c r="F1122" i="9" s="1"/>
  <c r="E133" i="9"/>
  <c r="E206" i="9"/>
  <c r="I231" i="9"/>
  <c r="F231" i="9" s="1"/>
  <c r="E190" i="9"/>
  <c r="E532" i="9"/>
  <c r="E402" i="9"/>
  <c r="D1320" i="9"/>
  <c r="D91" i="9"/>
  <c r="E91" i="9"/>
  <c r="I91" i="9"/>
  <c r="F91" i="9" s="1"/>
  <c r="D441" i="9"/>
  <c r="E1362" i="9"/>
  <c r="E874" i="9"/>
  <c r="E901" i="9"/>
  <c r="D1362" i="9"/>
  <c r="D275" i="9"/>
  <c r="D1031" i="9"/>
  <c r="I464" i="9"/>
  <c r="F464" i="9" s="1"/>
  <c r="J275" i="9"/>
  <c r="G275" i="9" s="1"/>
  <c r="D277" i="9"/>
  <c r="E879" i="9"/>
  <c r="E213" i="9"/>
  <c r="I205" i="9"/>
  <c r="F205" i="9" s="1"/>
  <c r="I275" i="9"/>
  <c r="F275" i="9" s="1"/>
  <c r="D1355" i="9"/>
  <c r="J510" i="9"/>
  <c r="G510" i="9" s="1"/>
  <c r="I213" i="9"/>
  <c r="F213" i="9" s="1"/>
  <c r="I798" i="9"/>
  <c r="F798" i="9" s="1"/>
  <c r="E205" i="9"/>
  <c r="J213" i="9"/>
  <c r="G213" i="9" s="1"/>
  <c r="I1320" i="9"/>
  <c r="F1320" i="9" s="1"/>
  <c r="D205" i="9"/>
  <c r="E626" i="9"/>
  <c r="J790" i="9"/>
  <c r="G790" i="9" s="1"/>
  <c r="J894" i="9"/>
  <c r="G894" i="9" s="1"/>
  <c r="D798" i="9"/>
  <c r="E1355" i="9"/>
  <c r="J1355" i="9"/>
  <c r="G1355" i="9" s="1"/>
  <c r="J1432" i="9"/>
  <c r="G1432" i="9" s="1"/>
  <c r="I648" i="9"/>
  <c r="F648" i="9" s="1"/>
  <c r="E648" i="9"/>
  <c r="J732" i="9"/>
  <c r="G732" i="9" s="1"/>
  <c r="I1168" i="9"/>
  <c r="F1168" i="9" s="1"/>
  <c r="F1165" i="9" s="1"/>
  <c r="I1165" i="9" s="1"/>
  <c r="E1111" i="9"/>
  <c r="J34" i="9"/>
  <c r="G34" i="9" s="1"/>
  <c r="J1440" i="9"/>
  <c r="G1440" i="9" s="1"/>
  <c r="D1392" i="9"/>
  <c r="J480" i="9"/>
  <c r="G480" i="9" s="1"/>
  <c r="I354" i="9"/>
  <c r="F354" i="9" s="1"/>
  <c r="D353" i="9"/>
  <c r="E553" i="9"/>
  <c r="D773" i="9"/>
  <c r="D162" i="9"/>
  <c r="D79" i="9"/>
  <c r="J1187" i="9"/>
  <c r="G1187" i="9" s="1"/>
  <c r="D1440" i="9"/>
  <c r="D818" i="9"/>
  <c r="E1440" i="9"/>
  <c r="E170" i="9"/>
  <c r="D286" i="9"/>
  <c r="I237" i="9"/>
  <c r="F237" i="9" s="1"/>
  <c r="D224" i="9"/>
  <c r="D907" i="9"/>
  <c r="I413" i="9"/>
  <c r="F413" i="9" s="1"/>
  <c r="I240" i="9"/>
  <c r="F240" i="9" s="1"/>
  <c r="D1184" i="9"/>
  <c r="J479" i="9"/>
  <c r="G479" i="9" s="1"/>
  <c r="E1051" i="9"/>
  <c r="E1218" i="9"/>
  <c r="J1410" i="9"/>
  <c r="G1410" i="9" s="1"/>
  <c r="J320" i="9"/>
  <c r="G320" i="9" s="1"/>
  <c r="D1051" i="9"/>
  <c r="J916" i="9"/>
  <c r="G916" i="9" s="1"/>
  <c r="D896" i="9"/>
  <c r="J563" i="9"/>
  <c r="G563" i="9" s="1"/>
  <c r="J1031" i="9"/>
  <c r="G1031" i="9" s="1"/>
  <c r="J237" i="9"/>
  <c r="G237" i="9" s="1"/>
  <c r="J808" i="9"/>
  <c r="G808" i="9" s="1"/>
  <c r="I644" i="9"/>
  <c r="F644" i="9" s="1"/>
  <c r="E1253" i="9"/>
  <c r="E1390" i="9"/>
  <c r="D1195" i="9"/>
  <c r="I808" i="9"/>
  <c r="F808" i="9" s="1"/>
  <c r="E15" i="9"/>
  <c r="I94" i="9"/>
  <c r="F94" i="9" s="1"/>
  <c r="E518" i="9"/>
  <c r="J849" i="9"/>
  <c r="G849" i="9" s="1"/>
  <c r="J1051" i="9"/>
  <c r="G1051" i="9" s="1"/>
  <c r="E109" i="9"/>
  <c r="J1390" i="9"/>
  <c r="G1390" i="9" s="1"/>
  <c r="D150" i="9"/>
  <c r="I1390" i="9"/>
  <c r="F1390" i="9" s="1"/>
  <c r="D1405" i="9"/>
  <c r="J652" i="9"/>
  <c r="G652" i="9" s="1"/>
  <c r="D536" i="9"/>
  <c r="J1402" i="9"/>
  <c r="G1402" i="9" s="1"/>
  <c r="E1405" i="9"/>
  <c r="I563" i="9"/>
  <c r="F563" i="9" s="1"/>
  <c r="I493" i="9"/>
  <c r="F493" i="9" s="1"/>
  <c r="J907" i="9"/>
  <c r="G907" i="9" s="1"/>
  <c r="I1402" i="9"/>
  <c r="F1402" i="9" s="1"/>
  <c r="E387" i="9"/>
  <c r="J385" i="9"/>
  <c r="G385" i="9" s="1"/>
  <c r="E277" i="9"/>
  <c r="D111" i="9"/>
  <c r="I1306" i="9"/>
  <c r="F1306" i="9" s="1"/>
  <c r="I896" i="9"/>
  <c r="F896" i="9" s="1"/>
  <c r="I480" i="9"/>
  <c r="F480" i="9" s="1"/>
  <c r="J93" i="9"/>
  <c r="G93" i="9" s="1"/>
  <c r="I441" i="9"/>
  <c r="F441" i="9" s="1"/>
  <c r="I585" i="9"/>
  <c r="F585" i="9" s="1"/>
  <c r="E1341" i="9"/>
  <c r="I1405" i="9"/>
  <c r="F1405" i="9" s="1"/>
  <c r="J655" i="9"/>
  <c r="G655" i="9" s="1"/>
  <c r="D290" i="9"/>
  <c r="E516" i="9"/>
  <c r="J585" i="9"/>
  <c r="G585" i="9" s="1"/>
  <c r="I624" i="9"/>
  <c r="F624" i="9" s="1"/>
  <c r="I13" i="9"/>
  <c r="F13" i="9" s="1"/>
  <c r="D585" i="9"/>
  <c r="D13" i="9"/>
  <c r="J13" i="9"/>
  <c r="G13" i="9" s="1"/>
  <c r="J1162" i="9"/>
  <c r="G1162" i="9" s="1"/>
  <c r="D1306" i="9"/>
  <c r="I516" i="9"/>
  <c r="F516" i="9" s="1"/>
  <c r="J1306" i="9"/>
  <c r="G1306" i="9" s="1"/>
  <c r="I610" i="9"/>
  <c r="F610" i="9" s="1"/>
  <c r="I652" i="9"/>
  <c r="F652" i="9" s="1"/>
  <c r="J601" i="9"/>
  <c r="G601" i="9" s="1"/>
  <c r="J75" i="9"/>
  <c r="G75" i="9" s="1"/>
  <c r="D732" i="9"/>
  <c r="D847" i="9"/>
  <c r="J1042" i="9"/>
  <c r="G1042" i="9" s="1"/>
  <c r="J231" i="9"/>
  <c r="G231" i="9" s="1"/>
  <c r="J20" i="9"/>
  <c r="G20" i="9" s="1"/>
  <c r="I949" i="9"/>
  <c r="F949" i="9" s="1"/>
  <c r="J516" i="9"/>
  <c r="G516" i="9" s="1"/>
  <c r="J661" i="9"/>
  <c r="G661" i="9" s="1"/>
  <c r="J537" i="9"/>
  <c r="G537" i="9" s="1"/>
  <c r="J1339" i="9"/>
  <c r="G1339" i="9" s="1"/>
  <c r="D93" i="9"/>
  <c r="I504" i="9"/>
  <c r="F504" i="9" s="1"/>
  <c r="D600" i="9"/>
  <c r="D1042" i="9"/>
  <c r="J1430" i="9"/>
  <c r="G1430" i="9" s="1"/>
  <c r="I107" i="9"/>
  <c r="F107" i="9" s="1"/>
  <c r="E231" i="9"/>
  <c r="I970" i="9"/>
  <c r="F970" i="9" s="1"/>
  <c r="E253" i="9"/>
  <c r="J464" i="9"/>
  <c r="G464" i="9" s="1"/>
  <c r="E141" i="9"/>
  <c r="E661" i="9"/>
  <c r="E1339" i="9"/>
  <c r="E847" i="9"/>
  <c r="E798" i="9"/>
  <c r="D325" i="9"/>
  <c r="J325" i="9"/>
  <c r="G325" i="9" s="1"/>
  <c r="I93" i="9"/>
  <c r="F93" i="9" s="1"/>
  <c r="J504" i="9"/>
  <c r="G504" i="9" s="1"/>
  <c r="E1276" i="9"/>
  <c r="J253" i="9"/>
  <c r="G253" i="9" s="1"/>
  <c r="D464" i="9"/>
  <c r="D141" i="9"/>
  <c r="J469" i="9"/>
  <c r="G469" i="9" s="1"/>
  <c r="E600" i="9"/>
  <c r="E1430" i="9"/>
  <c r="D107" i="9"/>
  <c r="D1410" i="9"/>
  <c r="I1430" i="9"/>
  <c r="F1430" i="9" s="1"/>
  <c r="J1287" i="9"/>
  <c r="G1287" i="9" s="1"/>
  <c r="D641" i="9"/>
  <c r="D115" i="9"/>
  <c r="J1150" i="9"/>
  <c r="G1150" i="9" s="1"/>
  <c r="I30" i="9"/>
  <c r="F30" i="9" s="1"/>
  <c r="D510" i="9"/>
  <c r="E624" i="9"/>
  <c r="E583" i="9"/>
  <c r="D532" i="9"/>
  <c r="J355" i="9"/>
  <c r="G355" i="9" s="1"/>
  <c r="E894" i="9"/>
  <c r="I991" i="9"/>
  <c r="F991" i="9" s="1"/>
  <c r="I294" i="9"/>
  <c r="F294" i="9" s="1"/>
  <c r="I24" i="9"/>
  <c r="F24" i="9" s="1"/>
  <c r="E652" i="9"/>
  <c r="I369" i="9"/>
  <c r="F369" i="9" s="1"/>
  <c r="D553" i="9"/>
  <c r="D34" i="9"/>
  <c r="J294" i="9"/>
  <c r="G294" i="9" s="1"/>
  <c r="D480" i="9"/>
  <c r="E1328" i="9"/>
  <c r="J1276" i="9"/>
  <c r="G1276" i="9" s="1"/>
  <c r="E1195" i="9"/>
  <c r="J30" i="9"/>
  <c r="G30" i="9" s="1"/>
  <c r="J170" i="9"/>
  <c r="G170" i="9" s="1"/>
  <c r="D925" i="9"/>
  <c r="D295" i="9"/>
  <c r="J219" i="9"/>
  <c r="G219" i="9" s="1"/>
  <c r="J542" i="9"/>
  <c r="G542" i="9" s="1"/>
  <c r="G540" i="9" s="1"/>
  <c r="J729" i="9"/>
  <c r="G729" i="9" s="1"/>
  <c r="D592" i="9"/>
  <c r="E916" i="9"/>
  <c r="I1184" i="9"/>
  <c r="F1184" i="9" s="1"/>
  <c r="J16" i="9"/>
  <c r="G16" i="9" s="1"/>
  <c r="E469" i="9"/>
  <c r="E401" i="9"/>
  <c r="I100" i="9"/>
  <c r="F100" i="9" s="1"/>
  <c r="J610" i="9"/>
  <c r="G610" i="9" s="1"/>
  <c r="J318" i="9"/>
  <c r="G318" i="9" s="1"/>
  <c r="D320" i="9"/>
  <c r="E111" i="9"/>
  <c r="I385" i="9"/>
  <c r="F385" i="9" s="1"/>
  <c r="D1281" i="9"/>
  <c r="J853" i="9"/>
  <c r="G853" i="9" s="1"/>
  <c r="E431" i="9"/>
  <c r="J879" i="9"/>
  <c r="G879" i="9" s="1"/>
  <c r="D170" i="9"/>
  <c r="D75" i="9"/>
  <c r="E547" i="9"/>
  <c r="E952" i="9"/>
  <c r="E162" i="9"/>
  <c r="I618" i="9"/>
  <c r="F618" i="9" s="1"/>
  <c r="J1111" i="9"/>
  <c r="G1111" i="9" s="1"/>
  <c r="I163" i="9"/>
  <c r="F163" i="9" s="1"/>
  <c r="E79" i="9"/>
  <c r="I1176" i="9"/>
  <c r="F1176" i="9" s="1"/>
  <c r="D547" i="9"/>
  <c r="I1111" i="9"/>
  <c r="F1111" i="9" s="1"/>
  <c r="I952" i="9"/>
  <c r="F952" i="9" s="1"/>
  <c r="J163" i="9"/>
  <c r="G163" i="9" s="1"/>
  <c r="J79" i="9"/>
  <c r="G79" i="9" s="1"/>
  <c r="E191" i="9"/>
  <c r="D1395" i="9"/>
  <c r="E39" i="9"/>
  <c r="E1392" i="9"/>
  <c r="E474" i="9"/>
  <c r="I1316" i="9"/>
  <c r="F1316" i="9" s="1"/>
  <c r="I219" i="9"/>
  <c r="F219" i="9" s="1"/>
  <c r="E219" i="9"/>
  <c r="E1480" i="9"/>
  <c r="I1480" i="9"/>
  <c r="F1480" i="9" s="1"/>
  <c r="J1480" i="9"/>
  <c r="G1480" i="9" s="1"/>
  <c r="D1480" i="9"/>
  <c r="J1479" i="9"/>
  <c r="G1479" i="9" s="1"/>
  <c r="E1479" i="9"/>
  <c r="D1479" i="9"/>
  <c r="I1479" i="9"/>
  <c r="F1479" i="9" s="1"/>
  <c r="I1098" i="9"/>
  <c r="F1098" i="9" s="1"/>
  <c r="J1098" i="9"/>
  <c r="G1098" i="9" s="1"/>
  <c r="I55" i="9"/>
  <c r="F55" i="9" s="1"/>
  <c r="I601" i="9"/>
  <c r="F601" i="9" s="1"/>
  <c r="I1162" i="9"/>
  <c r="F1162" i="9" s="1"/>
  <c r="D673" i="9"/>
  <c r="D1039" i="9"/>
  <c r="I971" i="9"/>
  <c r="F971" i="9" s="1"/>
  <c r="I1136" i="9"/>
  <c r="F1136" i="9" s="1"/>
  <c r="E416" i="9"/>
  <c r="J1083" i="9"/>
  <c r="G1083" i="9" s="1"/>
  <c r="J1435" i="9"/>
  <c r="G1435" i="9" s="1"/>
  <c r="D334" i="9"/>
  <c r="I1010" i="9"/>
  <c r="F1010" i="9" s="1"/>
  <c r="I18" i="9"/>
  <c r="F18" i="9" s="1"/>
  <c r="E406" i="9"/>
  <c r="E1296" i="9"/>
  <c r="D412" i="9"/>
  <c r="I893" i="9"/>
  <c r="F893" i="9" s="1"/>
  <c r="D1435" i="9"/>
  <c r="E138" i="9"/>
  <c r="J888" i="9"/>
  <c r="G888" i="9" s="1"/>
  <c r="D1136" i="9"/>
  <c r="I700" i="9"/>
  <c r="F700" i="9" s="1"/>
  <c r="D888" i="9"/>
  <c r="E1136" i="9"/>
  <c r="J197" i="9"/>
  <c r="G197" i="9" s="1"/>
  <c r="D1025" i="9"/>
  <c r="E1435" i="9"/>
  <c r="J624" i="9"/>
  <c r="G624" i="9" s="1"/>
  <c r="I490" i="9"/>
  <c r="F490" i="9" s="1"/>
  <c r="J673" i="9"/>
  <c r="G673" i="9" s="1"/>
  <c r="D660" i="9"/>
  <c r="J770" i="9"/>
  <c r="G770" i="9" s="1"/>
  <c r="E1265" i="9"/>
  <c r="E802" i="9"/>
  <c r="D558" i="9"/>
  <c r="E700" i="9"/>
  <c r="D832" i="9"/>
  <c r="D455" i="9"/>
  <c r="I290" i="9"/>
  <c r="F290" i="9" s="1"/>
  <c r="J820" i="9"/>
  <c r="G820" i="9" s="1"/>
  <c r="J895" i="9"/>
  <c r="G895" i="9" s="1"/>
  <c r="J486" i="9"/>
  <c r="G486" i="9" s="1"/>
  <c r="I1025" i="9"/>
  <c r="F1025" i="9" s="1"/>
  <c r="E1270" i="9"/>
  <c r="E125" i="9"/>
  <c r="I344" i="9"/>
  <c r="F344" i="9" s="1"/>
  <c r="I917" i="9"/>
  <c r="F917" i="9" s="1"/>
  <c r="E1025" i="9"/>
  <c r="D836" i="9"/>
  <c r="D486" i="9"/>
  <c r="I125" i="9"/>
  <c r="F125" i="9" s="1"/>
  <c r="D980" i="9"/>
  <c r="D240" i="9"/>
  <c r="E1162" i="9"/>
  <c r="J1010" i="9"/>
  <c r="G1010" i="9" s="1"/>
  <c r="D971" i="9"/>
  <c r="J344" i="9"/>
  <c r="G344" i="9" s="1"/>
  <c r="J455" i="9"/>
  <c r="G455" i="9" s="1"/>
  <c r="J290" i="9"/>
  <c r="G290" i="9" s="1"/>
  <c r="E895" i="9"/>
  <c r="J1270" i="9"/>
  <c r="G1270" i="9" s="1"/>
  <c r="E571" i="9"/>
  <c r="I904" i="9"/>
  <c r="F904" i="9" s="1"/>
  <c r="F899" i="9" s="1"/>
  <c r="E455" i="9"/>
  <c r="J583" i="9"/>
  <c r="G583" i="9" s="1"/>
  <c r="D895" i="9"/>
  <c r="E836" i="9"/>
  <c r="I486" i="9"/>
  <c r="F486" i="9" s="1"/>
  <c r="I318" i="9"/>
  <c r="F318" i="9" s="1"/>
  <c r="J571" i="9"/>
  <c r="G571" i="9" s="1"/>
  <c r="D125" i="9"/>
  <c r="E412" i="9"/>
  <c r="D604" i="9"/>
  <c r="D1132" i="9"/>
  <c r="E370" i="9"/>
  <c r="I982" i="9"/>
  <c r="F982" i="9" s="1"/>
  <c r="D601" i="9"/>
  <c r="J370" i="9"/>
  <c r="G370" i="9" s="1"/>
  <c r="I412" i="9"/>
  <c r="F412" i="9" s="1"/>
  <c r="J982" i="9"/>
  <c r="G982" i="9" s="1"/>
  <c r="J971" i="9"/>
  <c r="G971" i="9" s="1"/>
  <c r="E770" i="9"/>
  <c r="I1296" i="9"/>
  <c r="F1296" i="9" s="1"/>
  <c r="D802" i="9"/>
  <c r="I558" i="9"/>
  <c r="F558" i="9" s="1"/>
  <c r="E1039" i="9"/>
  <c r="D69" i="9"/>
  <c r="I1083" i="9"/>
  <c r="F1083" i="9" s="1"/>
  <c r="J184" i="9"/>
  <c r="G184" i="9" s="1"/>
  <c r="D690" i="9"/>
  <c r="D311" i="9"/>
  <c r="J311" i="9"/>
  <c r="G311" i="9" s="1"/>
  <c r="E311" i="9"/>
  <c r="I1470" i="9"/>
  <c r="F1470" i="9" s="1"/>
  <c r="J1470" i="9"/>
  <c r="G1470" i="9" s="1"/>
  <c r="E1470" i="9"/>
  <c r="D1470" i="9"/>
  <c r="J1469" i="9"/>
  <c r="G1469" i="9" s="1"/>
  <c r="I1469" i="9"/>
  <c r="F1469" i="9" s="1"/>
  <c r="D1469" i="9"/>
  <c r="E1469" i="9"/>
  <c r="I908" i="9"/>
  <c r="F908" i="9" s="1"/>
  <c r="D57" i="9"/>
  <c r="I68" i="9"/>
  <c r="F68" i="9" s="1"/>
  <c r="I1218" i="9"/>
  <c r="F1218" i="9" s="1"/>
  <c r="D1321" i="9"/>
  <c r="E808" i="9"/>
  <c r="J1218" i="9"/>
  <c r="G1218" i="9" s="1"/>
  <c r="E1410" i="9"/>
  <c r="D401" i="9"/>
  <c r="J1311" i="9"/>
  <c r="G1311" i="9" s="1"/>
  <c r="J162" i="9"/>
  <c r="G162" i="9" s="1"/>
  <c r="I474" i="9"/>
  <c r="F474" i="9" s="1"/>
  <c r="J1060" i="9"/>
  <c r="G1060" i="9" s="1"/>
  <c r="I277" i="9"/>
  <c r="F277" i="9" s="1"/>
  <c r="J1337" i="9"/>
  <c r="G1337" i="9" s="1"/>
  <c r="J592" i="9"/>
  <c r="G592" i="9" s="1"/>
  <c r="J618" i="9"/>
  <c r="G618" i="9" s="1"/>
  <c r="D647" i="9"/>
  <c r="E286" i="9"/>
  <c r="D1137" i="9"/>
  <c r="J369" i="9"/>
  <c r="G369" i="9" s="1"/>
  <c r="E896" i="9"/>
  <c r="I75" i="9"/>
  <c r="F75" i="9" s="1"/>
  <c r="D849" i="9"/>
  <c r="J547" i="9"/>
  <c r="G547" i="9" s="1"/>
  <c r="E24" i="9"/>
  <c r="E320" i="9"/>
  <c r="E1149" i="9"/>
  <c r="J952" i="9"/>
  <c r="G952" i="9" s="1"/>
  <c r="D655" i="9"/>
  <c r="J1317" i="9"/>
  <c r="G1317" i="9" s="1"/>
  <c r="E1317" i="9"/>
  <c r="I1461" i="9"/>
  <c r="F1461" i="9" s="1"/>
  <c r="E1461" i="9"/>
  <c r="J1461" i="9"/>
  <c r="G1461" i="9" s="1"/>
  <c r="D1461" i="9"/>
  <c r="D1460" i="9"/>
  <c r="I1460" i="9"/>
  <c r="F1460" i="9" s="1"/>
  <c r="J1460" i="9"/>
  <c r="G1460" i="9" s="1"/>
  <c r="E1460" i="9"/>
  <c r="I1408" i="9"/>
  <c r="F1408" i="9" s="1"/>
  <c r="D1429" i="9"/>
  <c r="I1376" i="9"/>
  <c r="F1376" i="9" s="1"/>
  <c r="J1376" i="9"/>
  <c r="G1376" i="9" s="1"/>
  <c r="E1376" i="9"/>
  <c r="E1452" i="9"/>
  <c r="I1452" i="9"/>
  <c r="F1452" i="9" s="1"/>
  <c r="J1452" i="9"/>
  <c r="G1452" i="9" s="1"/>
  <c r="D1452" i="9"/>
  <c r="J1451" i="9"/>
  <c r="G1451" i="9" s="1"/>
  <c r="E1451" i="9"/>
  <c r="D1451" i="9"/>
  <c r="I1451" i="9"/>
  <c r="F1451" i="9" s="1"/>
  <c r="D824" i="9"/>
  <c r="D68" i="9"/>
  <c r="E1354" i="9"/>
  <c r="D876" i="9"/>
  <c r="J566" i="9"/>
  <c r="G566" i="9" s="1"/>
  <c r="I350" i="9"/>
  <c r="F350" i="9" s="1"/>
  <c r="E232" i="9"/>
  <c r="D192" i="9"/>
  <c r="D1173" i="9"/>
  <c r="E615" i="9"/>
  <c r="J876" i="9"/>
  <c r="G876" i="9" s="1"/>
  <c r="I874" i="9"/>
  <c r="F874" i="9" s="1"/>
  <c r="D350" i="9"/>
  <c r="I192" i="9"/>
  <c r="F192" i="9" s="1"/>
  <c r="J1365" i="9"/>
  <c r="G1365" i="9" s="1"/>
  <c r="E1295" i="9"/>
  <c r="E68" i="9"/>
  <c r="D1021" i="9"/>
  <c r="E876" i="9"/>
  <c r="I566" i="9"/>
  <c r="F566" i="9" s="1"/>
  <c r="D928" i="9"/>
  <c r="D493" i="9"/>
  <c r="J901" i="9"/>
  <c r="G901" i="9" s="1"/>
  <c r="J532" i="9"/>
  <c r="G532" i="9" s="1"/>
  <c r="J817" i="9"/>
  <c r="G817" i="9" s="1"/>
  <c r="J1252" i="9"/>
  <c r="G1252" i="9" s="1"/>
  <c r="J1173" i="9"/>
  <c r="G1173" i="9" s="1"/>
  <c r="J641" i="9"/>
  <c r="G641" i="9" s="1"/>
  <c r="I1295" i="9"/>
  <c r="F1295" i="9" s="1"/>
  <c r="I431" i="9"/>
  <c r="F431" i="9" s="1"/>
  <c r="I928" i="9"/>
  <c r="F928" i="9" s="1"/>
  <c r="D817" i="9"/>
  <c r="I1365" i="9"/>
  <c r="F1365" i="9" s="1"/>
  <c r="E1252" i="9"/>
  <c r="E641" i="9"/>
  <c r="J1295" i="9"/>
  <c r="G1295" i="9" s="1"/>
  <c r="D702" i="9"/>
  <c r="E1141" i="9"/>
  <c r="I824" i="9"/>
  <c r="F824" i="9" s="1"/>
  <c r="I702" i="9"/>
  <c r="F702" i="9" s="1"/>
  <c r="I61" i="9"/>
  <c r="F61" i="9" s="1"/>
  <c r="D1141" i="9"/>
  <c r="E736" i="9"/>
  <c r="E1247" i="9"/>
  <c r="J702" i="9"/>
  <c r="G702" i="9" s="1"/>
  <c r="J797" i="9"/>
  <c r="G797" i="9" s="1"/>
  <c r="D685" i="9"/>
  <c r="E244" i="9"/>
  <c r="E864" i="9"/>
  <c r="J1091" i="9"/>
  <c r="G1091" i="9" s="1"/>
  <c r="E824" i="9"/>
  <c r="I1141" i="9"/>
  <c r="F1141" i="9" s="1"/>
  <c r="D83" i="9"/>
  <c r="D1408" i="9"/>
  <c r="J1429" i="9"/>
  <c r="G1429" i="9" s="1"/>
  <c r="I736" i="9"/>
  <c r="F736" i="9" s="1"/>
  <c r="D270" i="9"/>
  <c r="J603" i="9"/>
  <c r="G603" i="9" s="1"/>
  <c r="I997" i="9"/>
  <c r="F997" i="9" s="1"/>
  <c r="J1204" i="9"/>
  <c r="G1204" i="9" s="1"/>
  <c r="D977" i="9"/>
  <c r="E1007" i="9"/>
  <c r="E419" i="9"/>
  <c r="E575" i="9"/>
  <c r="J52" i="9"/>
  <c r="G52" i="9" s="1"/>
  <c r="I1337" i="9"/>
  <c r="F1337" i="9" s="1"/>
  <c r="D1286" i="9"/>
  <c r="J435" i="9"/>
  <c r="G435" i="9" s="1"/>
  <c r="I267" i="9"/>
  <c r="F267" i="9" s="1"/>
  <c r="F266" i="9" s="1"/>
  <c r="I266" i="9" s="1"/>
  <c r="J61" i="9"/>
  <c r="G61" i="9" s="1"/>
  <c r="J1286" i="9"/>
  <c r="G1286" i="9" s="1"/>
  <c r="J21" i="9"/>
  <c r="G21" i="9" s="1"/>
  <c r="J1414" i="9"/>
  <c r="G1414" i="9" s="1"/>
  <c r="I435" i="9"/>
  <c r="F435" i="9" s="1"/>
  <c r="I1117" i="9"/>
  <c r="F1117" i="9" s="1"/>
  <c r="E1199" i="9"/>
  <c r="J1242" i="9"/>
  <c r="G1242" i="9" s="1"/>
  <c r="D259" i="9"/>
  <c r="J783" i="9"/>
  <c r="G783" i="9" s="1"/>
  <c r="D1117" i="9"/>
  <c r="D61" i="9"/>
  <c r="J388" i="9"/>
  <c r="G388" i="9" s="1"/>
  <c r="I259" i="9"/>
  <c r="F259" i="9" s="1"/>
  <c r="D596" i="9"/>
  <c r="J1109" i="9"/>
  <c r="G1109" i="9" s="1"/>
  <c r="I478" i="9"/>
  <c r="F478" i="9" s="1"/>
  <c r="D1399" i="9"/>
  <c r="J232" i="9"/>
  <c r="G232" i="9" s="1"/>
  <c r="J736" i="9"/>
  <c r="G736" i="9" s="1"/>
  <c r="J1194" i="9"/>
  <c r="G1194" i="9" s="1"/>
  <c r="E1275" i="9"/>
  <c r="J261" i="9"/>
  <c r="G261" i="9" s="1"/>
  <c r="D174" i="9"/>
  <c r="I1216" i="9"/>
  <c r="F1216" i="9" s="1"/>
  <c r="I522" i="9"/>
  <c r="F522" i="9" s="1"/>
  <c r="F520" i="9" s="1"/>
  <c r="I17" i="9"/>
  <c r="F17" i="9" s="1"/>
  <c r="J863" i="9"/>
  <c r="G863" i="9" s="1"/>
  <c r="I1147" i="9"/>
  <c r="F1147" i="9" s="1"/>
  <c r="I916" i="9"/>
  <c r="F916" i="9" s="1"/>
  <c r="I362" i="9"/>
  <c r="F362" i="9" s="1"/>
  <c r="I261" i="9"/>
  <c r="F261" i="9" s="1"/>
  <c r="I34" i="9"/>
  <c r="F34" i="9" s="1"/>
  <c r="D202" i="9"/>
  <c r="J882" i="9"/>
  <c r="G882" i="9" s="1"/>
  <c r="J1216" i="9"/>
  <c r="G1216" i="9" s="1"/>
  <c r="I812" i="9"/>
  <c r="F812" i="9" s="1"/>
  <c r="D716" i="9"/>
  <c r="J349" i="9"/>
  <c r="G349" i="9" s="1"/>
  <c r="E163" i="9"/>
  <c r="E1429" i="9"/>
  <c r="I608" i="9"/>
  <c r="F608" i="9" s="1"/>
  <c r="E1098" i="9"/>
  <c r="I713" i="9"/>
  <c r="F713" i="9" s="1"/>
  <c r="D1275" i="9"/>
  <c r="D1011" i="9"/>
  <c r="E261" i="9"/>
  <c r="D21" i="9"/>
  <c r="D438" i="9"/>
  <c r="D756" i="9"/>
  <c r="J667" i="9"/>
  <c r="G667" i="9" s="1"/>
  <c r="E289" i="9"/>
  <c r="J499" i="9"/>
  <c r="G499" i="9" s="1"/>
  <c r="D576" i="9"/>
  <c r="E628" i="9"/>
  <c r="J632" i="9"/>
  <c r="G632" i="9" s="1"/>
  <c r="J291" i="9"/>
  <c r="G291" i="9" s="1"/>
  <c r="D951" i="9"/>
  <c r="J366" i="9"/>
  <c r="G366" i="9" s="1"/>
  <c r="E171" i="9"/>
  <c r="I232" i="9"/>
  <c r="F232" i="9" s="1"/>
  <c r="D731" i="9"/>
  <c r="J487" i="9"/>
  <c r="G487" i="9" s="1"/>
  <c r="J977" i="9"/>
  <c r="G977" i="9" s="1"/>
  <c r="I604" i="9"/>
  <c r="F604" i="9" s="1"/>
  <c r="I660" i="9"/>
  <c r="F660" i="9" s="1"/>
  <c r="E888" i="9"/>
  <c r="E294" i="9"/>
  <c r="J1296" i="9"/>
  <c r="G1296" i="9" s="1"/>
  <c r="J289" i="9"/>
  <c r="G289" i="9" s="1"/>
  <c r="E610" i="9"/>
  <c r="J1277" i="9"/>
  <c r="G1277" i="9" s="1"/>
  <c r="J700" i="9"/>
  <c r="G700" i="9" s="1"/>
  <c r="I1039" i="9"/>
  <c r="F1039" i="9" s="1"/>
  <c r="E240" i="9"/>
  <c r="J416" i="9"/>
  <c r="G416" i="9" s="1"/>
  <c r="I1270" i="9"/>
  <c r="F1270" i="9" s="1"/>
  <c r="I832" i="9"/>
  <c r="F832" i="9" s="1"/>
  <c r="D1083" i="9"/>
  <c r="D184" i="9"/>
  <c r="I673" i="9"/>
  <c r="F673" i="9" s="1"/>
  <c r="I334" i="9"/>
  <c r="F334" i="9" s="1"/>
  <c r="I138" i="9"/>
  <c r="F138" i="9" s="1"/>
  <c r="E1010" i="9"/>
  <c r="J604" i="9"/>
  <c r="G604" i="9" s="1"/>
  <c r="E660" i="9"/>
  <c r="J864" i="9"/>
  <c r="G864" i="9" s="1"/>
  <c r="E620" i="9"/>
  <c r="J401" i="9"/>
  <c r="G401" i="9" s="1"/>
  <c r="E732" i="9"/>
  <c r="E344" i="9"/>
  <c r="I224" i="9"/>
  <c r="F224" i="9" s="1"/>
  <c r="I197" i="9"/>
  <c r="F197" i="9" s="1"/>
  <c r="D1277" i="9"/>
  <c r="I925" i="9"/>
  <c r="F925" i="9" s="1"/>
  <c r="D416" i="9"/>
  <c r="I86" i="9"/>
  <c r="F86" i="9" s="1"/>
  <c r="I111" i="9"/>
  <c r="F111" i="9" s="1"/>
  <c r="D385" i="9"/>
  <c r="I184" i="9"/>
  <c r="F184" i="9" s="1"/>
  <c r="D863" i="9"/>
  <c r="J904" i="9"/>
  <c r="G904" i="9" s="1"/>
  <c r="E334" i="9"/>
  <c r="J138" i="9"/>
  <c r="G138" i="9" s="1"/>
  <c r="D537" i="9"/>
  <c r="E640" i="9"/>
  <c r="I640" i="9"/>
  <c r="F640" i="9" s="1"/>
  <c r="D197" i="9"/>
  <c r="J1419" i="9"/>
  <c r="G1419" i="9" s="1"/>
  <c r="I1132" i="9"/>
  <c r="F1132" i="9" s="1"/>
  <c r="E1033" i="9"/>
  <c r="D904" i="9"/>
  <c r="J980" i="9"/>
  <c r="G980" i="9" s="1"/>
  <c r="I428" i="9"/>
  <c r="F428" i="9" s="1"/>
  <c r="D167" i="9"/>
  <c r="E980" i="9"/>
  <c r="I1419" i="9"/>
  <c r="F1419" i="9" s="1"/>
  <c r="E1132" i="9"/>
  <c r="E813" i="9"/>
  <c r="E917" i="9"/>
  <c r="E766" i="9"/>
  <c r="I1038" i="9"/>
  <c r="F1038" i="9" s="1"/>
  <c r="E1419" i="9"/>
  <c r="I69" i="9"/>
  <c r="F69" i="9" s="1"/>
  <c r="E359" i="9"/>
  <c r="D428" i="9"/>
  <c r="I1033" i="9"/>
  <c r="F1033" i="9" s="1"/>
  <c r="D134" i="9"/>
  <c r="E18" i="9"/>
  <c r="I23" i="9"/>
  <c r="F23" i="9" s="1"/>
  <c r="E69" i="9"/>
  <c r="E134" i="9"/>
  <c r="D820" i="9"/>
  <c r="E167" i="9"/>
  <c r="D583" i="9"/>
  <c r="E820" i="9"/>
  <c r="J1265" i="9"/>
  <c r="G1265" i="9" s="1"/>
  <c r="J893" i="9"/>
  <c r="G893" i="9" s="1"/>
  <c r="I134" i="9"/>
  <c r="F134" i="9" s="1"/>
  <c r="D571" i="9"/>
  <c r="J23" i="9"/>
  <c r="G23" i="9" s="1"/>
  <c r="E690" i="9"/>
  <c r="I370" i="9"/>
  <c r="F370" i="9" s="1"/>
  <c r="J836" i="9"/>
  <c r="G836" i="9" s="1"/>
  <c r="J766" i="9"/>
  <c r="G766" i="9" s="1"/>
  <c r="E428" i="9"/>
  <c r="D1033" i="9"/>
  <c r="D18" i="9"/>
  <c r="D406" i="9"/>
  <c r="E490" i="9"/>
  <c r="D813" i="9"/>
  <c r="J406" i="9"/>
  <c r="G406" i="9" s="1"/>
  <c r="E982" i="9"/>
  <c r="D917" i="9"/>
  <c r="J490" i="9"/>
  <c r="G490" i="9" s="1"/>
  <c r="I167" i="9"/>
  <c r="F167" i="9" s="1"/>
  <c r="J802" i="9"/>
  <c r="G802" i="9" s="1"/>
  <c r="G800" i="9" s="1"/>
  <c r="I766" i="9"/>
  <c r="F766" i="9" s="1"/>
  <c r="E558" i="9"/>
  <c r="E1038" i="9"/>
  <c r="D359" i="9"/>
  <c r="I813" i="9"/>
  <c r="F813" i="9" s="1"/>
  <c r="I1265" i="9"/>
  <c r="F1265" i="9" s="1"/>
  <c r="D148" i="9"/>
  <c r="J1038" i="9"/>
  <c r="G1038" i="9" s="1"/>
  <c r="D893" i="9"/>
  <c r="E318" i="9"/>
  <c r="J359" i="9"/>
  <c r="G359" i="9" s="1"/>
  <c r="E23" i="9"/>
  <c r="J690" i="9"/>
  <c r="G690" i="9" s="1"/>
  <c r="I1292" i="9"/>
  <c r="F1292" i="9" s="1"/>
  <c r="I92" i="9"/>
  <c r="F92" i="9" s="1"/>
  <c r="J1285" i="9"/>
  <c r="G1285" i="9" s="1"/>
  <c r="D397" i="9"/>
  <c r="J1159" i="9"/>
  <c r="G1159" i="9" s="1"/>
  <c r="E1048" i="9"/>
  <c r="I437" i="9"/>
  <c r="F437" i="9" s="1"/>
  <c r="I52" i="9"/>
  <c r="F52" i="9" s="1"/>
  <c r="I1053" i="9"/>
  <c r="F1053" i="9" s="1"/>
  <c r="F1050" i="9" s="1"/>
  <c r="I1050" i="9" s="1"/>
  <c r="E203" i="9"/>
  <c r="E1216" i="9"/>
  <c r="J625" i="9"/>
  <c r="G625" i="9" s="1"/>
  <c r="D1248" i="9"/>
  <c r="I21" i="9"/>
  <c r="F21" i="9" s="1"/>
  <c r="E1325" i="9"/>
  <c r="I1286" i="9"/>
  <c r="F1286" i="9" s="1"/>
  <c r="I875" i="9"/>
  <c r="F875" i="9" s="1"/>
  <c r="I245" i="9"/>
  <c r="F245" i="9" s="1"/>
  <c r="D1037" i="9"/>
  <c r="E756" i="9"/>
  <c r="E110" i="9"/>
  <c r="J517" i="9"/>
  <c r="G517" i="9" s="1"/>
  <c r="I538" i="9"/>
  <c r="F538" i="9" s="1"/>
  <c r="F535" i="9" s="1"/>
  <c r="I535" i="9" s="1"/>
  <c r="D1109" i="9"/>
  <c r="E977" i="9"/>
  <c r="J1022" i="9"/>
  <c r="G1022" i="9" s="1"/>
  <c r="J1193" i="9"/>
  <c r="G1193" i="9" s="1"/>
  <c r="I1148" i="9"/>
  <c r="F1148" i="9" s="1"/>
  <c r="J282" i="9"/>
  <c r="G282" i="9" s="1"/>
  <c r="J872" i="9"/>
  <c r="G872" i="9" s="1"/>
  <c r="D705" i="9"/>
  <c r="E52" i="9"/>
  <c r="J1001" i="9"/>
  <c r="G1001" i="9" s="1"/>
  <c r="D1017" i="9"/>
  <c r="E792" i="9"/>
  <c r="D1322" i="9"/>
  <c r="J1335" i="9"/>
  <c r="G1335" i="9" s="1"/>
  <c r="J1257" i="9"/>
  <c r="G1257" i="9" s="1"/>
  <c r="E98" i="9"/>
  <c r="D1354" i="9"/>
  <c r="E863" i="9"/>
  <c r="E55" i="9"/>
  <c r="E422" i="9"/>
  <c r="J29" i="9"/>
  <c r="G29" i="9" s="1"/>
  <c r="I868" i="9"/>
  <c r="F868" i="9" s="1"/>
  <c r="F866" i="9" s="1"/>
  <c r="I1400" i="9"/>
  <c r="F1400" i="9" s="1"/>
  <c r="I669" i="9"/>
  <c r="F669" i="9" s="1"/>
  <c r="D665" i="9"/>
  <c r="D314" i="9"/>
  <c r="J1408" i="9"/>
  <c r="G1408" i="9" s="1"/>
  <c r="J449" i="9"/>
  <c r="G449" i="9" s="1"/>
  <c r="J1167" i="9"/>
  <c r="G1167" i="9" s="1"/>
  <c r="J668" i="9"/>
  <c r="G668" i="9" s="1"/>
  <c r="D474" i="9"/>
  <c r="I699" i="9"/>
  <c r="F699" i="9" s="1"/>
  <c r="E767" i="9"/>
  <c r="J1426" i="9"/>
  <c r="G1426" i="9" s="1"/>
  <c r="I801" i="9"/>
  <c r="F801" i="9" s="1"/>
  <c r="D719" i="9"/>
  <c r="J787" i="9"/>
  <c r="G787" i="9" s="1"/>
  <c r="G786" i="9" s="1"/>
  <c r="J786" i="9" s="1"/>
  <c r="J1065" i="9"/>
  <c r="G1065" i="9" s="1"/>
  <c r="I992" i="9"/>
  <c r="F992" i="9" s="1"/>
  <c r="J1275" i="9"/>
  <c r="G1275" i="9" s="1"/>
  <c r="D1073" i="9"/>
  <c r="I1011" i="9"/>
  <c r="F1011" i="9" s="1"/>
  <c r="I667" i="9"/>
  <c r="F667" i="9" s="1"/>
  <c r="J943" i="9"/>
  <c r="G943" i="9" s="1"/>
  <c r="E225" i="9"/>
  <c r="E283" i="9"/>
  <c r="D1325" i="9"/>
  <c r="D608" i="9"/>
  <c r="I148" i="9"/>
  <c r="F148" i="9" s="1"/>
  <c r="I217" i="9"/>
  <c r="F217" i="9" s="1"/>
  <c r="I1172" i="9"/>
  <c r="F1172" i="9" s="1"/>
  <c r="I656" i="9"/>
  <c r="F656" i="9" s="1"/>
  <c r="I247" i="9"/>
  <c r="F247" i="9" s="1"/>
  <c r="D1366" i="9"/>
  <c r="I1125" i="9"/>
  <c r="F1125" i="9" s="1"/>
  <c r="D282" i="9"/>
  <c r="J997" i="9"/>
  <c r="G997" i="9" s="1"/>
  <c r="J693" i="9"/>
  <c r="G693" i="9" s="1"/>
  <c r="D1374" i="9"/>
  <c r="E669" i="9"/>
  <c r="E1380" i="9"/>
  <c r="D189" i="9"/>
  <c r="D1124" i="9"/>
  <c r="D937" i="9"/>
  <c r="I74" i="9"/>
  <c r="F74" i="9" s="1"/>
  <c r="E178" i="9"/>
  <c r="D276" i="9"/>
  <c r="D1400" i="9"/>
  <c r="D829" i="9"/>
  <c r="I783" i="9"/>
  <c r="F783" i="9" s="1"/>
  <c r="J570" i="9"/>
  <c r="G570" i="9" s="1"/>
  <c r="E276" i="9"/>
  <c r="J796" i="9"/>
  <c r="G796" i="9" s="1"/>
  <c r="J868" i="9"/>
  <c r="G868" i="9" s="1"/>
  <c r="E593" i="9"/>
  <c r="E189" i="9"/>
  <c r="E1356" i="9"/>
  <c r="I361" i="9"/>
  <c r="F361" i="9" s="1"/>
  <c r="I1345" i="9"/>
  <c r="F1345" i="9" s="1"/>
  <c r="J1163" i="9"/>
  <c r="G1163" i="9" s="1"/>
  <c r="D743" i="9"/>
  <c r="J665" i="9"/>
  <c r="G665" i="9" s="1"/>
  <c r="J1176" i="9"/>
  <c r="G1176" i="9" s="1"/>
  <c r="E1167" i="9"/>
  <c r="J1168" i="9"/>
  <c r="G1168" i="9" s="1"/>
  <c r="I1253" i="9"/>
  <c r="F1253" i="9" s="1"/>
  <c r="I635" i="9"/>
  <c r="F635" i="9" s="1"/>
  <c r="D1388" i="9"/>
  <c r="J24" i="9"/>
  <c r="G24" i="9" s="1"/>
  <c r="J953" i="9"/>
  <c r="G953" i="9" s="1"/>
  <c r="I1426" i="9"/>
  <c r="F1426" i="9" s="1"/>
  <c r="D949" i="9"/>
  <c r="J361" i="9"/>
  <c r="G361" i="9" s="1"/>
  <c r="J55" i="9"/>
  <c r="G55" i="9" s="1"/>
  <c r="I636" i="9"/>
  <c r="F636" i="9" s="1"/>
  <c r="I609" i="9"/>
  <c r="F609" i="9" s="1"/>
  <c r="D943" i="9"/>
  <c r="D321" i="9"/>
  <c r="D527" i="9"/>
  <c r="E160" i="9"/>
  <c r="I1163" i="9"/>
  <c r="F1163" i="9" s="1"/>
  <c r="I498" i="9"/>
  <c r="F498" i="9" s="1"/>
  <c r="J1048" i="9"/>
  <c r="G1048" i="9" s="1"/>
  <c r="G1046" i="9" s="1"/>
  <c r="J203" i="9"/>
  <c r="G203" i="9" s="1"/>
  <c r="I321" i="9"/>
  <c r="F321" i="9" s="1"/>
  <c r="E868" i="9"/>
  <c r="E456" i="9"/>
  <c r="J814" i="9"/>
  <c r="G814" i="9" s="1"/>
  <c r="D628" i="9"/>
  <c r="E1125" i="9"/>
  <c r="I890" i="9"/>
  <c r="F890" i="9" s="1"/>
  <c r="J649" i="9"/>
  <c r="G649" i="9" s="1"/>
  <c r="J1333" i="9"/>
  <c r="G1333" i="9" s="1"/>
  <c r="J98" i="9"/>
  <c r="G98" i="9" s="1"/>
  <c r="J1301" i="9"/>
  <c r="G1301" i="9" s="1"/>
  <c r="I223" i="9"/>
  <c r="F223" i="9" s="1"/>
  <c r="D759" i="9"/>
  <c r="E587" i="9"/>
  <c r="I449" i="9"/>
  <c r="F449" i="9" s="1"/>
  <c r="E1399" i="9"/>
  <c r="D1080" i="9"/>
  <c r="J608" i="9"/>
  <c r="G608" i="9" s="1"/>
  <c r="J276" i="9"/>
  <c r="G276" i="9" s="1"/>
  <c r="I937" i="9"/>
  <c r="F937" i="9" s="1"/>
  <c r="J148" i="9"/>
  <c r="G148" i="9" s="1"/>
  <c r="J995" i="9"/>
  <c r="G995" i="9" s="1"/>
  <c r="D450" i="9"/>
  <c r="J297" i="9"/>
  <c r="G297" i="9" s="1"/>
  <c r="E245" i="9"/>
  <c r="D1425" i="9"/>
  <c r="E921" i="9"/>
  <c r="D411" i="9"/>
  <c r="J423" i="9"/>
  <c r="G423" i="9" s="1"/>
  <c r="D1340" i="9"/>
  <c r="J309" i="9"/>
  <c r="G309" i="9" s="1"/>
  <c r="J88" i="9"/>
  <c r="G88" i="9" s="1"/>
  <c r="I308" i="9"/>
  <c r="F308" i="9" s="1"/>
  <c r="D442" i="9"/>
  <c r="I738" i="9"/>
  <c r="F738" i="9" s="1"/>
  <c r="E321" i="9"/>
  <c r="I814" i="9"/>
  <c r="F814" i="9" s="1"/>
  <c r="J1125" i="9"/>
  <c r="G1125" i="9" s="1"/>
  <c r="E1315" i="9"/>
  <c r="I649" i="9"/>
  <c r="F649" i="9" s="1"/>
  <c r="I1379" i="9"/>
  <c r="F1379" i="9" s="1"/>
  <c r="J160" i="9"/>
  <c r="G160" i="9" s="1"/>
  <c r="D634" i="9"/>
  <c r="I1068" i="9"/>
  <c r="F1068" i="9" s="1"/>
  <c r="D241" i="9"/>
  <c r="E1222" i="9"/>
  <c r="I239" i="9"/>
  <c r="F239" i="9" s="1"/>
  <c r="I1073" i="9"/>
  <c r="F1073" i="9" s="1"/>
  <c r="I366" i="9"/>
  <c r="F366" i="9" s="1"/>
  <c r="E665" i="9"/>
  <c r="D1424" i="9"/>
  <c r="E58" i="9"/>
  <c r="I1335" i="9"/>
  <c r="F1335" i="9" s="1"/>
  <c r="D854" i="9"/>
  <c r="D890" i="9"/>
  <c r="J1372" i="9"/>
  <c r="G1372" i="9" s="1"/>
  <c r="J1073" i="9"/>
  <c r="G1073" i="9" s="1"/>
  <c r="I634" i="9"/>
  <c r="F634" i="9" s="1"/>
  <c r="E1292" i="9"/>
  <c r="D449" i="9"/>
  <c r="E288" i="9"/>
  <c r="J225" i="9"/>
  <c r="G225" i="9" s="1"/>
  <c r="D283" i="9"/>
  <c r="I1424" i="9"/>
  <c r="F1424" i="9" s="1"/>
  <c r="J628" i="9"/>
  <c r="G628" i="9" s="1"/>
  <c r="I189" i="9"/>
  <c r="F189" i="9" s="1"/>
  <c r="E1227" i="9"/>
  <c r="D1335" i="9"/>
  <c r="D245" i="9"/>
  <c r="I854" i="9"/>
  <c r="F854" i="9" s="1"/>
  <c r="E890" i="9"/>
  <c r="E1415" i="9"/>
  <c r="J239" i="9"/>
  <c r="G239" i="9" s="1"/>
  <c r="I546" i="9"/>
  <c r="F546" i="9" s="1"/>
  <c r="I1107" i="9"/>
  <c r="F1107" i="9" s="1"/>
  <c r="J223" i="9"/>
  <c r="G223" i="9" s="1"/>
  <c r="E759" i="9"/>
  <c r="D1163" i="9"/>
  <c r="I1118" i="9"/>
  <c r="F1118" i="9" s="1"/>
  <c r="I1080" i="9"/>
  <c r="F1080" i="9" s="1"/>
  <c r="E313" i="9"/>
  <c r="I593" i="9"/>
  <c r="F593" i="9" s="1"/>
  <c r="E687" i="9"/>
  <c r="E1172" i="9"/>
  <c r="J1329" i="9"/>
  <c r="G1329" i="9" s="1"/>
  <c r="D309" i="9"/>
  <c r="J669" i="9"/>
  <c r="G669" i="9" s="1"/>
  <c r="I508" i="9"/>
  <c r="F508" i="9" s="1"/>
  <c r="I1333" i="9"/>
  <c r="F1333" i="9" s="1"/>
  <c r="J1442" i="9"/>
  <c r="G1442" i="9" s="1"/>
  <c r="J1345" i="9"/>
  <c r="G1345" i="9" s="1"/>
  <c r="I1085" i="9"/>
  <c r="F1085" i="9" s="1"/>
  <c r="J153" i="9"/>
  <c r="G153" i="9" s="1"/>
  <c r="J1011" i="9"/>
  <c r="G1011" i="9" s="1"/>
  <c r="J411" i="9"/>
  <c r="G411" i="9" s="1"/>
  <c r="G410" i="9" s="1"/>
  <c r="I1159" i="9"/>
  <c r="F1159" i="9" s="1"/>
  <c r="D793" i="9"/>
  <c r="I178" i="9"/>
  <c r="F178" i="9" s="1"/>
  <c r="J497" i="9"/>
  <c r="G497" i="9" s="1"/>
  <c r="J1340" i="9"/>
  <c r="G1340" i="9" s="1"/>
  <c r="I745" i="9"/>
  <c r="F745" i="9" s="1"/>
  <c r="D975" i="9"/>
  <c r="E801" i="9"/>
  <c r="J848" i="9"/>
  <c r="G848" i="9" s="1"/>
  <c r="I289" i="9"/>
  <c r="F289" i="9" s="1"/>
  <c r="I1215" i="9"/>
  <c r="F1215" i="9" s="1"/>
  <c r="I542" i="9"/>
  <c r="F542" i="9" s="1"/>
  <c r="E951" i="9"/>
  <c r="E1171" i="9"/>
  <c r="E1316" i="9"/>
  <c r="D1282" i="9"/>
  <c r="E627" i="9"/>
  <c r="E521" i="9"/>
  <c r="E649" i="9"/>
  <c r="I199" i="9"/>
  <c r="F199" i="9" s="1"/>
  <c r="J945" i="9"/>
  <c r="G945" i="9" s="1"/>
  <c r="E542" i="9"/>
  <c r="E259" i="9"/>
  <c r="I951" i="9"/>
  <c r="F951" i="9" s="1"/>
  <c r="D620" i="9"/>
  <c r="I411" i="9"/>
  <c r="F411" i="9" s="1"/>
  <c r="E1159" i="9"/>
  <c r="D178" i="9"/>
  <c r="E1337" i="9"/>
  <c r="I1340" i="9"/>
  <c r="F1340" i="9" s="1"/>
  <c r="D1168" i="9"/>
  <c r="J1253" i="9"/>
  <c r="G1253" i="9" s="1"/>
  <c r="D882" i="9"/>
  <c r="J1006" i="9"/>
  <c r="G1006" i="9" s="1"/>
  <c r="J224" i="9"/>
  <c r="G224" i="9" s="1"/>
  <c r="D729" i="9"/>
  <c r="I592" i="9"/>
  <c r="F592" i="9" s="1"/>
  <c r="D1171" i="9"/>
  <c r="I767" i="9"/>
  <c r="F767" i="9" s="1"/>
  <c r="D875" i="9"/>
  <c r="D1316" i="9"/>
  <c r="I975" i="9"/>
  <c r="F975" i="9" s="1"/>
  <c r="F974" i="9" s="1"/>
  <c r="D801" i="9"/>
  <c r="J1161" i="9"/>
  <c r="G1161" i="9" s="1"/>
  <c r="E848" i="9"/>
  <c r="E209" i="9"/>
  <c r="D1345" i="9"/>
  <c r="I945" i="9"/>
  <c r="F945" i="9" s="1"/>
  <c r="J1248" i="9"/>
  <c r="G1248" i="9" s="1"/>
  <c r="D366" i="9"/>
  <c r="J1027" i="9"/>
  <c r="G1027" i="9" s="1"/>
  <c r="D225" i="9"/>
  <c r="E1156" i="9"/>
  <c r="I424" i="9"/>
  <c r="F424" i="9" s="1"/>
  <c r="I203" i="9"/>
  <c r="F203" i="9" s="1"/>
  <c r="D1102" i="9"/>
  <c r="J921" i="9"/>
  <c r="G921" i="9" s="1"/>
  <c r="J1223" i="9"/>
  <c r="G1223" i="9" s="1"/>
  <c r="E309" i="9"/>
  <c r="J247" i="9"/>
  <c r="G247" i="9" s="1"/>
  <c r="I1016" i="9"/>
  <c r="F1016" i="9" s="1"/>
  <c r="J329" i="9"/>
  <c r="G329" i="9" s="1"/>
  <c r="I791" i="9"/>
  <c r="F791" i="9" s="1"/>
  <c r="E239" i="9"/>
  <c r="I1135" i="9"/>
  <c r="F1135" i="9" s="1"/>
  <c r="E29" i="9"/>
  <c r="J481" i="9"/>
  <c r="G481" i="9" s="1"/>
  <c r="J462" i="9"/>
  <c r="G462" i="9" s="1"/>
  <c r="I1108" i="9"/>
  <c r="F1108" i="9" s="1"/>
  <c r="D1131" i="9"/>
  <c r="J1140" i="9"/>
  <c r="G1140" i="9" s="1"/>
  <c r="I423" i="9"/>
  <c r="F423" i="9" s="1"/>
  <c r="I297" i="9"/>
  <c r="F297" i="9" s="1"/>
  <c r="D408" i="9"/>
  <c r="J1020" i="9"/>
  <c r="G1020" i="9" s="1"/>
  <c r="J1406" i="9"/>
  <c r="G1406" i="9" s="1"/>
  <c r="D1034" i="9"/>
  <c r="J1034" i="9"/>
  <c r="G1034" i="9" s="1"/>
  <c r="D707" i="9"/>
  <c r="I707" i="9"/>
  <c r="F707" i="9" s="1"/>
  <c r="J246" i="9"/>
  <c r="G246" i="9" s="1"/>
  <c r="I246" i="9"/>
  <c r="F246" i="9" s="1"/>
  <c r="D374" i="9"/>
  <c r="J374" i="9"/>
  <c r="G374" i="9" s="1"/>
  <c r="E374" i="9"/>
  <c r="E1095" i="9"/>
  <c r="J1095" i="9"/>
  <c r="G1095" i="9" s="1"/>
  <c r="D437" i="9"/>
  <c r="J437" i="9"/>
  <c r="G437" i="9" s="1"/>
  <c r="E1263" i="9"/>
  <c r="J1263" i="9"/>
  <c r="G1263" i="9" s="1"/>
  <c r="I1263" i="9"/>
  <c r="F1263" i="9" s="1"/>
  <c r="J713" i="9"/>
  <c r="G713" i="9" s="1"/>
  <c r="D713" i="9"/>
  <c r="I1322" i="9"/>
  <c r="F1322" i="9" s="1"/>
  <c r="J1322" i="9"/>
  <c r="G1322" i="9" s="1"/>
  <c r="G1319" i="9" s="1"/>
  <c r="J1319" i="9" s="1"/>
  <c r="D244" i="9"/>
  <c r="I244" i="9"/>
  <c r="F244" i="9" s="1"/>
  <c r="J202" i="9"/>
  <c r="G202" i="9" s="1"/>
  <c r="I202" i="9"/>
  <c r="F202" i="9" s="1"/>
  <c r="I1109" i="9"/>
  <c r="F1109" i="9" s="1"/>
  <c r="E372" i="9"/>
  <c r="I548" i="9"/>
  <c r="F548" i="9" s="1"/>
  <c r="I556" i="9"/>
  <c r="F556" i="9" s="1"/>
  <c r="I393" i="9"/>
  <c r="F393" i="9" s="1"/>
  <c r="D509" i="9"/>
  <c r="I1262" i="9"/>
  <c r="F1262" i="9" s="1"/>
  <c r="E1268" i="9"/>
  <c r="D682" i="9"/>
  <c r="E443" i="9"/>
  <c r="J1117" i="9"/>
  <c r="G1117" i="9" s="1"/>
  <c r="I570" i="9"/>
  <c r="F570" i="9" s="1"/>
  <c r="D522" i="9"/>
  <c r="E684" i="9"/>
  <c r="J393" i="9"/>
  <c r="G393" i="9" s="1"/>
  <c r="G390" i="9" s="1"/>
  <c r="E791" i="9"/>
  <c r="E682" i="9"/>
  <c r="J654" i="9"/>
  <c r="G654" i="9" s="1"/>
  <c r="E1248" i="9"/>
  <c r="J712" i="9"/>
  <c r="G712" i="9" s="1"/>
  <c r="E712" i="9"/>
  <c r="J509" i="9"/>
  <c r="G509" i="9" s="1"/>
  <c r="I509" i="9"/>
  <c r="F509" i="9" s="1"/>
  <c r="D1329" i="9"/>
  <c r="E1329" i="9"/>
  <c r="E1310" i="9"/>
  <c r="D1310" i="9"/>
  <c r="J1425" i="9"/>
  <c r="G1425" i="9" s="1"/>
  <c r="E1425" i="9"/>
  <c r="J959" i="9"/>
  <c r="G959" i="9" s="1"/>
  <c r="D959" i="9"/>
  <c r="I959" i="9"/>
  <c r="F959" i="9" s="1"/>
  <c r="D451" i="9"/>
  <c r="E451" i="9"/>
  <c r="J1188" i="9"/>
  <c r="G1188" i="9" s="1"/>
  <c r="D1188" i="9"/>
  <c r="E254" i="9"/>
  <c r="J254" i="9"/>
  <c r="G254" i="9" s="1"/>
  <c r="E465" i="9"/>
  <c r="I465" i="9"/>
  <c r="F465" i="9" s="1"/>
  <c r="D578" i="9"/>
  <c r="I578" i="9"/>
  <c r="F578" i="9" s="1"/>
  <c r="I422" i="9"/>
  <c r="F422" i="9" s="1"/>
  <c r="D422" i="9"/>
  <c r="D49" i="9"/>
  <c r="E49" i="9"/>
  <c r="J939" i="9"/>
  <c r="G939" i="9" s="1"/>
  <c r="E939" i="9"/>
  <c r="E957" i="9"/>
  <c r="D957" i="9"/>
  <c r="I517" i="9"/>
  <c r="F517" i="9" s="1"/>
  <c r="E517" i="9"/>
  <c r="J1032" i="9"/>
  <c r="G1032" i="9" s="1"/>
  <c r="D1032" i="9"/>
  <c r="J306" i="9"/>
  <c r="G306" i="9" s="1"/>
  <c r="D306" i="9"/>
  <c r="D92" i="9"/>
  <c r="J92" i="9"/>
  <c r="G92" i="9" s="1"/>
  <c r="I1103" i="9"/>
  <c r="F1103" i="9" s="1"/>
  <c r="J1103" i="9"/>
  <c r="G1103" i="9" s="1"/>
  <c r="D1103" i="9"/>
  <c r="I575" i="9"/>
  <c r="F575" i="9" s="1"/>
  <c r="D575" i="9"/>
  <c r="D74" i="9"/>
  <c r="E74" i="9"/>
  <c r="D784" i="9"/>
  <c r="I784" i="9"/>
  <c r="F784" i="9" s="1"/>
  <c r="D171" i="9"/>
  <c r="J171" i="9"/>
  <c r="G171" i="9" s="1"/>
  <c r="E705" i="9"/>
  <c r="J705" i="9"/>
  <c r="G705" i="9" s="1"/>
  <c r="J397" i="9"/>
  <c r="G397" i="9" s="1"/>
  <c r="E397" i="9"/>
  <c r="J915" i="9"/>
  <c r="G915" i="9" s="1"/>
  <c r="I915" i="9"/>
  <c r="F915" i="9" s="1"/>
  <c r="D1166" i="9"/>
  <c r="E1140" i="9"/>
  <c r="D1156" i="9"/>
  <c r="D577" i="9"/>
  <c r="J751" i="9"/>
  <c r="G751" i="9" s="1"/>
  <c r="E762" i="9"/>
  <c r="I302" i="9"/>
  <c r="F302" i="9" s="1"/>
  <c r="J124" i="9"/>
  <c r="G124" i="9" s="1"/>
  <c r="I1368" i="9"/>
  <c r="F1368" i="9" s="1"/>
  <c r="D1194" i="9"/>
  <c r="J887" i="9"/>
  <c r="G887" i="9" s="1"/>
  <c r="J748" i="9"/>
  <c r="G748" i="9" s="1"/>
  <c r="D748" i="9"/>
  <c r="I580" i="9"/>
  <c r="F580" i="9" s="1"/>
  <c r="D580" i="9"/>
  <c r="E586" i="9"/>
  <c r="D586" i="9"/>
  <c r="I1012" i="9"/>
  <c r="F1012" i="9" s="1"/>
  <c r="E1012" i="9"/>
  <c r="D903" i="9"/>
  <c r="E903" i="9"/>
  <c r="I50" i="9"/>
  <c r="F50" i="9" s="1"/>
  <c r="J50" i="9"/>
  <c r="G50" i="9" s="1"/>
  <c r="E50" i="9"/>
  <c r="J1297" i="9"/>
  <c r="G1297" i="9" s="1"/>
  <c r="I1297" i="9"/>
  <c r="F1297" i="9" s="1"/>
  <c r="E1297" i="9"/>
  <c r="J335" i="9"/>
  <c r="G335" i="9" s="1"/>
  <c r="E335" i="9"/>
  <c r="I1415" i="9"/>
  <c r="F1415" i="9" s="1"/>
  <c r="J1415" i="9"/>
  <c r="G1415" i="9" s="1"/>
  <c r="I596" i="9"/>
  <c r="F596" i="9" s="1"/>
  <c r="E596" i="9"/>
  <c r="J1366" i="9"/>
  <c r="G1366" i="9" s="1"/>
  <c r="E1366" i="9"/>
  <c r="E279" i="9"/>
  <c r="D279" i="9"/>
  <c r="J742" i="9"/>
  <c r="G742" i="9" s="1"/>
  <c r="D742" i="9"/>
  <c r="D1092" i="9"/>
  <c r="J1092" i="9"/>
  <c r="G1092" i="9" s="1"/>
  <c r="E1179" i="9"/>
  <c r="I1179" i="9"/>
  <c r="F1179" i="9" s="1"/>
  <c r="J482" i="9"/>
  <c r="G482" i="9" s="1"/>
  <c r="D482" i="9"/>
  <c r="D1114" i="9"/>
  <c r="E1114" i="9"/>
  <c r="I719" i="9"/>
  <c r="F719" i="9" s="1"/>
  <c r="E719" i="9"/>
  <c r="J83" i="9"/>
  <c r="G83" i="9" s="1"/>
  <c r="I83" i="9"/>
  <c r="F83" i="9" s="1"/>
  <c r="I1247" i="9"/>
  <c r="F1247" i="9" s="1"/>
  <c r="D1247" i="9"/>
  <c r="D897" i="9"/>
  <c r="E1137" i="9"/>
  <c r="J314" i="9"/>
  <c r="G314" i="9" s="1"/>
  <c r="D783" i="9"/>
  <c r="J759" i="9"/>
  <c r="G759" i="9" s="1"/>
  <c r="E943" i="9"/>
  <c r="J553" i="9"/>
  <c r="G553" i="9" s="1"/>
  <c r="I1001" i="9"/>
  <c r="F1001" i="9" s="1"/>
  <c r="J313" i="9"/>
  <c r="G313" i="9" s="1"/>
  <c r="E1115" i="9"/>
  <c r="J1171" i="9"/>
  <c r="G1171" i="9" s="1"/>
  <c r="D656" i="9"/>
  <c r="D1227" i="9"/>
  <c r="I317" i="9"/>
  <c r="F317" i="9" s="1"/>
  <c r="E295" i="9"/>
  <c r="D1222" i="9"/>
  <c r="E282" i="9"/>
  <c r="I1315" i="9"/>
  <c r="F1315" i="9" s="1"/>
  <c r="D361" i="9"/>
  <c r="D29" i="9"/>
  <c r="J220" i="9"/>
  <c r="G220" i="9" s="1"/>
  <c r="J286" i="9"/>
  <c r="G286" i="9" s="1"/>
  <c r="J992" i="9"/>
  <c r="G992" i="9" s="1"/>
  <c r="I1177" i="9"/>
  <c r="F1177" i="9" s="1"/>
  <c r="E1282" i="9"/>
  <c r="J1121" i="9"/>
  <c r="G1121" i="9" s="1"/>
  <c r="I160" i="9"/>
  <c r="F160" i="9" s="1"/>
  <c r="J965" i="9"/>
  <c r="G965" i="9" s="1"/>
  <c r="D965" i="9"/>
  <c r="J737" i="9"/>
  <c r="G737" i="9" s="1"/>
  <c r="I737" i="9"/>
  <c r="F737" i="9" s="1"/>
  <c r="E908" i="9"/>
  <c r="J908" i="9"/>
  <c r="G908" i="9" s="1"/>
  <c r="E302" i="9"/>
  <c r="J302" i="9"/>
  <c r="G302" i="9" s="1"/>
  <c r="I1431" i="9"/>
  <c r="F1431" i="9" s="1"/>
  <c r="D1431" i="9"/>
  <c r="J272" i="9"/>
  <c r="G272" i="9" s="1"/>
  <c r="D272" i="9"/>
  <c r="D284" i="9"/>
  <c r="I284" i="9"/>
  <c r="F284" i="9" s="1"/>
  <c r="D1187" i="9"/>
  <c r="E1187" i="9"/>
  <c r="J39" i="9"/>
  <c r="G39" i="9" s="1"/>
  <c r="I39" i="9"/>
  <c r="F39" i="9" s="1"/>
  <c r="E922" i="9"/>
  <c r="J922" i="9"/>
  <c r="G922" i="9" s="1"/>
  <c r="D1290" i="9"/>
  <c r="I1290" i="9"/>
  <c r="F1290" i="9" s="1"/>
  <c r="E353" i="9"/>
  <c r="J353" i="9"/>
  <c r="G353" i="9" s="1"/>
  <c r="J773" i="9"/>
  <c r="G773" i="9" s="1"/>
  <c r="E773" i="9"/>
  <c r="E1281" i="9"/>
  <c r="I1281" i="9"/>
  <c r="F1281" i="9" s="1"/>
  <c r="F1279" i="9" s="1"/>
  <c r="D109" i="9"/>
  <c r="J109" i="9"/>
  <c r="G109" i="9" s="1"/>
  <c r="E468" i="9"/>
  <c r="D468" i="9"/>
  <c r="D511" i="9"/>
  <c r="E511" i="9"/>
  <c r="I110" i="9"/>
  <c r="F110" i="9" s="1"/>
  <c r="D110" i="9"/>
  <c r="D692" i="9"/>
  <c r="E692" i="9"/>
  <c r="I987" i="9"/>
  <c r="F987" i="9" s="1"/>
  <c r="J987" i="9"/>
  <c r="G987" i="9" s="1"/>
  <c r="I1338" i="9"/>
  <c r="F1338" i="9" s="1"/>
  <c r="D1338" i="9"/>
  <c r="I462" i="9"/>
  <c r="F462" i="9" s="1"/>
  <c r="E462" i="9"/>
  <c r="E930" i="9"/>
  <c r="D930" i="9"/>
  <c r="J12" i="9"/>
  <c r="G12" i="9" s="1"/>
  <c r="D12" i="9"/>
  <c r="E564" i="9"/>
  <c r="I564" i="9"/>
  <c r="F564" i="9" s="1"/>
  <c r="J1096" i="9"/>
  <c r="G1096" i="9" s="1"/>
  <c r="I1096" i="9"/>
  <c r="F1096" i="9" s="1"/>
  <c r="E524" i="9"/>
  <c r="D524" i="9"/>
  <c r="E889" i="9"/>
  <c r="I889" i="9"/>
  <c r="F889" i="9" s="1"/>
  <c r="D1091" i="9"/>
  <c r="I1091" i="9"/>
  <c r="F1091" i="9" s="1"/>
  <c r="E685" i="9"/>
  <c r="I685" i="9"/>
  <c r="F685" i="9" s="1"/>
  <c r="I686" i="9"/>
  <c r="F686" i="9" s="1"/>
  <c r="E686" i="9"/>
  <c r="E417" i="9"/>
  <c r="I417" i="9"/>
  <c r="F417" i="9" s="1"/>
  <c r="J640" i="9"/>
  <c r="G640" i="9" s="1"/>
  <c r="D435" i="9"/>
  <c r="J620" i="9"/>
  <c r="G620" i="9" s="1"/>
  <c r="E369" i="9"/>
  <c r="I1380" i="9"/>
  <c r="F1380" i="9" s="1"/>
  <c r="J1392" i="9"/>
  <c r="G1392" i="9" s="1"/>
  <c r="D939" i="9"/>
  <c r="D498" i="9"/>
  <c r="J267" i="9"/>
  <c r="G267" i="9" s="1"/>
  <c r="G266" i="9" s="1"/>
  <c r="J266" i="9" s="1"/>
  <c r="J49" i="9"/>
  <c r="G49" i="9" s="1"/>
  <c r="D1140" i="9"/>
  <c r="I770" i="9"/>
  <c r="F770" i="9" s="1"/>
  <c r="J1290" i="9"/>
  <c r="G1290" i="9" s="1"/>
  <c r="E668" i="9"/>
  <c r="I882" i="9"/>
  <c r="F882" i="9" s="1"/>
  <c r="D423" i="9"/>
  <c r="J723" i="9"/>
  <c r="G723" i="9" s="1"/>
  <c r="E729" i="9"/>
  <c r="I313" i="9"/>
  <c r="F313" i="9" s="1"/>
  <c r="I1311" i="9"/>
  <c r="F1311" i="9" s="1"/>
  <c r="D191" i="9"/>
  <c r="J1424" i="9"/>
  <c r="G1424" i="9" s="1"/>
  <c r="D814" i="9"/>
  <c r="I1277" i="9"/>
  <c r="F1277" i="9" s="1"/>
  <c r="D50" i="9"/>
  <c r="E839" i="9"/>
  <c r="I1287" i="9"/>
  <c r="F1287" i="9" s="1"/>
  <c r="I1161" i="9"/>
  <c r="F1161" i="9" s="1"/>
  <c r="E413" i="9"/>
  <c r="D1221" i="9"/>
  <c r="E832" i="9"/>
  <c r="D238" i="9"/>
  <c r="I340" i="9"/>
  <c r="F340" i="9" s="1"/>
  <c r="E693" i="9"/>
  <c r="D508" i="9"/>
  <c r="D349" i="9"/>
  <c r="E1065" i="9"/>
  <c r="D1333" i="9"/>
  <c r="J1195" i="9"/>
  <c r="G1195" i="9" s="1"/>
  <c r="E1194" i="9"/>
  <c r="I1114" i="9"/>
  <c r="F1114" i="9" s="1"/>
  <c r="E945" i="9"/>
  <c r="E1372" i="9"/>
  <c r="D335" i="9"/>
  <c r="J1237" i="9"/>
  <c r="G1237" i="9" s="1"/>
  <c r="G1236" i="9" s="1"/>
  <c r="E1237" i="9"/>
  <c r="I659" i="9"/>
  <c r="F659" i="9" s="1"/>
  <c r="D659" i="9"/>
  <c r="I127" i="9"/>
  <c r="F127" i="9" s="1"/>
  <c r="J127" i="9"/>
  <c r="G127" i="9" s="1"/>
  <c r="I1406" i="9"/>
  <c r="F1406" i="9" s="1"/>
  <c r="D1406" i="9"/>
  <c r="J699" i="9"/>
  <c r="G699" i="9" s="1"/>
  <c r="D699" i="9"/>
  <c r="I226" i="9"/>
  <c r="F226" i="9" s="1"/>
  <c r="J226" i="9"/>
  <c r="G226" i="9" s="1"/>
  <c r="E1022" i="9"/>
  <c r="I1022" i="9"/>
  <c r="F1022" i="9" s="1"/>
  <c r="E380" i="9"/>
  <c r="J380" i="9"/>
  <c r="G380" i="9" s="1"/>
  <c r="I296" i="9"/>
  <c r="F296" i="9" s="1"/>
  <c r="J296" i="9"/>
  <c r="G296" i="9" s="1"/>
  <c r="E1285" i="9"/>
  <c r="D1285" i="9"/>
  <c r="E429" i="9"/>
  <c r="I429" i="9"/>
  <c r="F429" i="9" s="1"/>
  <c r="J1282" i="9"/>
  <c r="G1282" i="9" s="1"/>
  <c r="E655" i="9"/>
  <c r="E738" i="9"/>
  <c r="E306" i="9"/>
  <c r="E634" i="9"/>
  <c r="J1292" i="9"/>
  <c r="G1292" i="9" s="1"/>
  <c r="J760" i="9"/>
  <c r="G760" i="9" s="1"/>
  <c r="E881" i="9"/>
  <c r="I939" i="9"/>
  <c r="F939" i="9" s="1"/>
  <c r="E498" i="9"/>
  <c r="D267" i="9"/>
  <c r="J288" i="9"/>
  <c r="G288" i="9" s="1"/>
  <c r="J283" i="9"/>
  <c r="G283" i="9" s="1"/>
  <c r="I1399" i="9"/>
  <c r="F1399" i="9" s="1"/>
  <c r="J518" i="9"/>
  <c r="G518" i="9" s="1"/>
  <c r="D889" i="9"/>
  <c r="E1001" i="9"/>
  <c r="I921" i="9"/>
  <c r="F921" i="9" s="1"/>
  <c r="E143" i="9"/>
  <c r="D254" i="9"/>
  <c r="J1015" i="9"/>
  <c r="G1015" i="9" s="1"/>
  <c r="I195" i="9"/>
  <c r="F195" i="9" s="1"/>
  <c r="J1431" i="9"/>
  <c r="G1431" i="9" s="1"/>
  <c r="E505" i="9"/>
  <c r="D1089" i="9"/>
  <c r="J875" i="9"/>
  <c r="G875" i="9" s="1"/>
  <c r="D1426" i="9"/>
  <c r="I1227" i="9"/>
  <c r="F1227" i="9" s="1"/>
  <c r="E317" i="9"/>
  <c r="D1317" i="9"/>
  <c r="I1222" i="9"/>
  <c r="F1222" i="9" s="1"/>
  <c r="I1221" i="9"/>
  <c r="F1221" i="9" s="1"/>
  <c r="J238" i="9"/>
  <c r="G238" i="9" s="1"/>
  <c r="E965" i="9"/>
  <c r="I1032" i="9"/>
  <c r="F1032" i="9" s="1"/>
  <c r="I1354" i="9"/>
  <c r="F1354" i="9" s="1"/>
  <c r="I930" i="9"/>
  <c r="F930" i="9" s="1"/>
  <c r="E324" i="9"/>
  <c r="I482" i="9"/>
  <c r="F482" i="9" s="1"/>
  <c r="E546" i="9"/>
  <c r="D209" i="9"/>
  <c r="I451" i="9"/>
  <c r="F451" i="9" s="1"/>
  <c r="E1379" i="9"/>
  <c r="I1372" i="9"/>
  <c r="F1372" i="9" s="1"/>
  <c r="E223" i="9"/>
  <c r="D1108" i="9"/>
  <c r="J587" i="9"/>
  <c r="G587" i="9" s="1"/>
  <c r="E667" i="9"/>
  <c r="E325" i="9"/>
  <c r="D1048" i="9"/>
  <c r="J1325" i="9"/>
  <c r="G1325" i="9" s="1"/>
  <c r="I1156" i="9"/>
  <c r="F1156" i="9" s="1"/>
  <c r="I668" i="9"/>
  <c r="F668" i="9" s="1"/>
  <c r="I511" i="9"/>
  <c r="F511" i="9" s="1"/>
  <c r="D246" i="9"/>
  <c r="D1006" i="9"/>
  <c r="J580" i="9"/>
  <c r="G580" i="9" s="1"/>
  <c r="I216" i="9"/>
  <c r="F216" i="9" s="1"/>
  <c r="J1310" i="9"/>
  <c r="G1310" i="9" s="1"/>
  <c r="I1259" i="9"/>
  <c r="F1259" i="9" s="1"/>
  <c r="D1096" i="9"/>
  <c r="E995" i="9"/>
  <c r="J450" i="9"/>
  <c r="G450" i="9" s="1"/>
  <c r="D297" i="9"/>
  <c r="D767" i="9"/>
  <c r="J417" i="9"/>
  <c r="G417" i="9" s="1"/>
  <c r="D429" i="9"/>
  <c r="E656" i="9"/>
  <c r="E408" i="9"/>
  <c r="E247" i="9"/>
  <c r="D987" i="9"/>
  <c r="E1287" i="9"/>
  <c r="J903" i="9"/>
  <c r="G903" i="9" s="1"/>
  <c r="E807" i="9"/>
  <c r="J854" i="9"/>
  <c r="G854" i="9" s="1"/>
  <c r="D791" i="9"/>
  <c r="E1067" i="9"/>
  <c r="J1315" i="9"/>
  <c r="G1315" i="9" s="1"/>
  <c r="D997" i="9"/>
  <c r="D915" i="9"/>
  <c r="I693" i="9"/>
  <c r="F693" i="9" s="1"/>
  <c r="J141" i="9"/>
  <c r="G141" i="9" s="1"/>
  <c r="I1442" i="9"/>
  <c r="F1442" i="9" s="1"/>
  <c r="E127" i="9"/>
  <c r="I1414" i="9"/>
  <c r="F1414" i="9" s="1"/>
  <c r="D1107" i="9"/>
  <c r="E270" i="9"/>
  <c r="I1228" i="9"/>
  <c r="F1228" i="9" s="1"/>
  <c r="J686" i="9"/>
  <c r="G686" i="9" s="1"/>
  <c r="D1462" i="9"/>
  <c r="I1450" i="9"/>
  <c r="F1450" i="9" s="1"/>
  <c r="E1450" i="9"/>
  <c r="D1450" i="9"/>
  <c r="D58" i="9"/>
  <c r="E691" i="9"/>
  <c r="I210" i="9"/>
  <c r="F210" i="9" s="1"/>
  <c r="E314" i="9"/>
  <c r="D1085" i="9"/>
  <c r="J1380" i="9"/>
  <c r="G1380" i="9" s="1"/>
  <c r="I288" i="9"/>
  <c r="F288" i="9" s="1"/>
  <c r="E570" i="9"/>
  <c r="D1012" i="9"/>
  <c r="I380" i="9"/>
  <c r="F380" i="9" s="1"/>
  <c r="E1006" i="9"/>
  <c r="J468" i="9"/>
  <c r="G468" i="9" s="1"/>
  <c r="E796" i="9"/>
  <c r="E1155" i="9"/>
  <c r="J524" i="9"/>
  <c r="G524" i="9" s="1"/>
  <c r="E663" i="9"/>
  <c r="E925" i="9"/>
  <c r="E959" i="9"/>
  <c r="I505" i="9"/>
  <c r="F505" i="9" s="1"/>
  <c r="E987" i="9"/>
  <c r="I58" i="9"/>
  <c r="F58" i="9" s="1"/>
  <c r="D317" i="9"/>
  <c r="E1395" i="9"/>
  <c r="J682" i="9"/>
  <c r="G682" i="9" s="1"/>
  <c r="J949" i="9"/>
  <c r="G949" i="9" s="1"/>
  <c r="E349" i="9"/>
  <c r="D1142" i="9"/>
  <c r="D98" i="9"/>
  <c r="E1442" i="9"/>
  <c r="I209" i="9"/>
  <c r="F209" i="9" s="1"/>
  <c r="E12" i="9"/>
  <c r="E992" i="9"/>
  <c r="J1462" i="9"/>
  <c r="G1462" i="9" s="1"/>
  <c r="I1462" i="9"/>
  <c r="F1462" i="9" s="1"/>
  <c r="I864" i="9"/>
  <c r="F864" i="9" s="1"/>
  <c r="D587" i="9"/>
  <c r="I760" i="9"/>
  <c r="F760" i="9" s="1"/>
  <c r="D1176" i="9"/>
  <c r="E1027" i="9"/>
  <c r="D1167" i="9"/>
  <c r="J1080" i="9"/>
  <c r="G1080" i="9" s="1"/>
  <c r="J937" i="9"/>
  <c r="G937" i="9" s="1"/>
  <c r="D1311" i="9"/>
  <c r="I756" i="9"/>
  <c r="F756" i="9" s="1"/>
  <c r="I995" i="9"/>
  <c r="F995" i="9" s="1"/>
  <c r="D1172" i="9"/>
  <c r="E1400" i="9"/>
  <c r="I408" i="9"/>
  <c r="F408" i="9" s="1"/>
  <c r="E430" i="9"/>
  <c r="I295" i="9"/>
  <c r="F295" i="9" s="1"/>
  <c r="E1161" i="9"/>
  <c r="D413" i="9"/>
  <c r="D976" i="9"/>
  <c r="E508" i="9"/>
  <c r="I1065" i="9"/>
  <c r="F1065" i="9" s="1"/>
  <c r="D1121" i="9"/>
  <c r="E1414" i="9"/>
  <c r="D887" i="9"/>
  <c r="D226" i="9"/>
  <c r="D686" i="9"/>
  <c r="J458" i="9"/>
  <c r="G458" i="9" s="1"/>
  <c r="I458" i="9"/>
  <c r="F458" i="9" s="1"/>
  <c r="J308" i="9"/>
  <c r="G308" i="9" s="1"/>
  <c r="E308" i="9"/>
  <c r="D1177" i="9"/>
  <c r="E1177" i="9"/>
  <c r="J1089" i="9"/>
  <c r="G1089" i="9" s="1"/>
  <c r="I1089" i="9"/>
  <c r="F1089" i="9" s="1"/>
  <c r="I996" i="9"/>
  <c r="F996" i="9" s="1"/>
  <c r="J996" i="9"/>
  <c r="G996" i="9" s="1"/>
  <c r="D996" i="9"/>
  <c r="E645" i="9"/>
  <c r="D645" i="9"/>
  <c r="D419" i="9"/>
  <c r="J419" i="9"/>
  <c r="G419" i="9" s="1"/>
  <c r="D217" i="9"/>
  <c r="J217" i="9"/>
  <c r="G217" i="9" s="1"/>
  <c r="J1388" i="9"/>
  <c r="G1388" i="9" s="1"/>
  <c r="E1388" i="9"/>
  <c r="I632" i="9"/>
  <c r="F632" i="9" s="1"/>
  <c r="D632" i="9"/>
  <c r="I708" i="9"/>
  <c r="F708" i="9" s="1"/>
  <c r="J708" i="9"/>
  <c r="G708" i="9" s="1"/>
  <c r="E872" i="9"/>
  <c r="D872" i="9"/>
  <c r="I88" i="9"/>
  <c r="F88" i="9" s="1"/>
  <c r="E88" i="9"/>
  <c r="D1257" i="9"/>
  <c r="E1257" i="9"/>
  <c r="E953" i="9"/>
  <c r="I953" i="9"/>
  <c r="F953" i="9" s="1"/>
  <c r="J527" i="9"/>
  <c r="G527" i="9" s="1"/>
  <c r="I527" i="9"/>
  <c r="F527" i="9" s="1"/>
  <c r="J538" i="9"/>
  <c r="G538" i="9" s="1"/>
  <c r="E538" i="9"/>
  <c r="E576" i="9"/>
  <c r="I576" i="9"/>
  <c r="F576" i="9" s="1"/>
  <c r="J1215" i="9"/>
  <c r="G1215" i="9" s="1"/>
  <c r="I1374" i="9"/>
  <c r="F1374" i="9" s="1"/>
  <c r="I796" i="9"/>
  <c r="F796" i="9" s="1"/>
  <c r="D1155" i="9"/>
  <c r="E578" i="9"/>
  <c r="J465" i="9"/>
  <c r="G465" i="9" s="1"/>
  <c r="E659" i="9"/>
  <c r="D593" i="9"/>
  <c r="I450" i="9"/>
  <c r="F450" i="9" s="1"/>
  <c r="J839" i="9"/>
  <c r="G839" i="9" s="1"/>
  <c r="E1020" i="9"/>
  <c r="E708" i="9"/>
  <c r="D296" i="9"/>
  <c r="D546" i="9"/>
  <c r="I645" i="9"/>
  <c r="F645" i="9" s="1"/>
  <c r="E1107" i="9"/>
  <c r="E887" i="9"/>
  <c r="E1103" i="9"/>
  <c r="I270" i="9"/>
  <c r="F270" i="9" s="1"/>
  <c r="E1215" i="9"/>
  <c r="J1374" i="9"/>
  <c r="G1374" i="9" s="1"/>
  <c r="D738" i="9"/>
  <c r="E142" i="9"/>
  <c r="I1155" i="9"/>
  <c r="F1155" i="9" s="1"/>
  <c r="D278" i="9"/>
  <c r="D594" i="9"/>
  <c r="D1246" i="9"/>
  <c r="D505" i="9"/>
  <c r="I1020" i="9"/>
  <c r="F1020" i="9" s="1"/>
  <c r="D708" i="9"/>
  <c r="E1121" i="9"/>
  <c r="E227" i="9"/>
  <c r="I227" i="9"/>
  <c r="F227" i="9" s="1"/>
  <c r="J964" i="9"/>
  <c r="G964" i="9" s="1"/>
  <c r="E964" i="9"/>
  <c r="J923" i="9"/>
  <c r="G923" i="9" s="1"/>
  <c r="E923" i="9"/>
  <c r="I698" i="9"/>
  <c r="F698" i="9" s="1"/>
  <c r="D698" i="9"/>
  <c r="J300" i="9"/>
  <c r="G300" i="9" s="1"/>
  <c r="E300" i="9"/>
  <c r="J584" i="9"/>
  <c r="G584" i="9" s="1"/>
  <c r="D584" i="9"/>
  <c r="I388" i="9"/>
  <c r="F388" i="9" s="1"/>
  <c r="D388" i="9"/>
  <c r="J114" i="9"/>
  <c r="G114" i="9" s="1"/>
  <c r="I114" i="9"/>
  <c r="F114" i="9" s="1"/>
  <c r="E114" i="9"/>
  <c r="J792" i="9"/>
  <c r="G792" i="9" s="1"/>
  <c r="D792" i="9"/>
  <c r="D175" i="9"/>
  <c r="J175" i="9"/>
  <c r="G175" i="9" s="1"/>
  <c r="E175" i="9"/>
  <c r="J199" i="9"/>
  <c r="G199" i="9" s="1"/>
  <c r="D199" i="9"/>
  <c r="J17" i="9"/>
  <c r="G17" i="9" s="1"/>
  <c r="E17" i="9"/>
  <c r="I782" i="9"/>
  <c r="F782" i="9" s="1"/>
  <c r="D782" i="9"/>
  <c r="E782" i="9"/>
  <c r="J692" i="9"/>
  <c r="G692" i="9" s="1"/>
  <c r="I692" i="9"/>
  <c r="F692" i="9" s="1"/>
  <c r="J709" i="9"/>
  <c r="G709" i="9" s="1"/>
  <c r="E709" i="9"/>
  <c r="D709" i="9"/>
  <c r="D654" i="9"/>
  <c r="I654" i="9"/>
  <c r="F654" i="9" s="1"/>
  <c r="D153" i="9"/>
  <c r="I153" i="9"/>
  <c r="F153" i="9" s="1"/>
  <c r="E631" i="9"/>
  <c r="D631" i="9"/>
  <c r="J663" i="9"/>
  <c r="G663" i="9" s="1"/>
  <c r="D663" i="9"/>
  <c r="I938" i="9"/>
  <c r="F938" i="9" s="1"/>
  <c r="D938" i="9"/>
  <c r="J938" i="9"/>
  <c r="G938" i="9" s="1"/>
  <c r="I1017" i="9"/>
  <c r="F1017" i="9" s="1"/>
  <c r="E1017" i="9"/>
  <c r="J1102" i="9"/>
  <c r="G1102" i="9" s="1"/>
  <c r="I1102" i="9"/>
  <c r="F1102" i="9" s="1"/>
  <c r="E579" i="9"/>
  <c r="I579" i="9"/>
  <c r="F579" i="9" s="1"/>
  <c r="E241" i="9"/>
  <c r="I241" i="9"/>
  <c r="F241" i="9" s="1"/>
  <c r="J829" i="9"/>
  <c r="G829" i="9" s="1"/>
  <c r="I829" i="9"/>
  <c r="F829" i="9" s="1"/>
  <c r="I442" i="9"/>
  <c r="F442" i="9" s="1"/>
  <c r="J442" i="9"/>
  <c r="G442" i="9" s="1"/>
  <c r="D1356" i="9"/>
  <c r="J1356" i="9"/>
  <c r="G1356" i="9" s="1"/>
  <c r="E745" i="9"/>
  <c r="J745" i="9"/>
  <c r="G745" i="9" s="1"/>
  <c r="D635" i="9"/>
  <c r="J635" i="9"/>
  <c r="G635" i="9" s="1"/>
  <c r="E329" i="9"/>
  <c r="D329" i="9"/>
  <c r="J897" i="9"/>
  <c r="G897" i="9" s="1"/>
  <c r="I897" i="9"/>
  <c r="F897" i="9" s="1"/>
  <c r="J1115" i="9"/>
  <c r="G1115" i="9" s="1"/>
  <c r="I1115" i="9"/>
  <c r="F1115" i="9" s="1"/>
  <c r="E497" i="9"/>
  <c r="D497" i="9"/>
  <c r="E1118" i="9"/>
  <c r="D1118" i="9"/>
  <c r="I470" i="9"/>
  <c r="F470" i="9" s="1"/>
  <c r="F467" i="9" s="1"/>
  <c r="E470" i="9"/>
  <c r="E1078" i="9"/>
  <c r="J1078" i="9"/>
  <c r="G1078" i="9" s="1"/>
  <c r="I312" i="9"/>
  <c r="F312" i="9" s="1"/>
  <c r="D312" i="9"/>
  <c r="E1026" i="9"/>
  <c r="D1026" i="9"/>
  <c r="I956" i="9"/>
  <c r="F956" i="9" s="1"/>
  <c r="E956" i="9"/>
  <c r="I1097" i="9"/>
  <c r="F1097" i="9" s="1"/>
  <c r="D1097" i="9"/>
  <c r="J1067" i="9"/>
  <c r="G1067" i="9" s="1"/>
  <c r="I1067" i="9"/>
  <c r="F1067" i="9" s="1"/>
  <c r="E1368" i="9"/>
  <c r="D1368" i="9"/>
  <c r="E86" i="9"/>
  <c r="D86" i="9"/>
  <c r="E787" i="9"/>
  <c r="D787" i="9"/>
  <c r="I291" i="9"/>
  <c r="F291" i="9" s="1"/>
  <c r="D291" i="9"/>
  <c r="E1459" i="9"/>
  <c r="I1459" i="9"/>
  <c r="F1459" i="9" s="1"/>
  <c r="J1459" i="9"/>
  <c r="G1459" i="9" s="1"/>
  <c r="D1459" i="9"/>
  <c r="I1456" i="9"/>
  <c r="F1456" i="9" s="1"/>
  <c r="J1456" i="9"/>
  <c r="G1456" i="9" s="1"/>
  <c r="D1456" i="9"/>
  <c r="E1456" i="9"/>
  <c r="I1481" i="9"/>
  <c r="F1481" i="9" s="1"/>
  <c r="J1481" i="9"/>
  <c r="G1481" i="9" s="1"/>
  <c r="D1481" i="9"/>
  <c r="E1481" i="9"/>
  <c r="I1468" i="9"/>
  <c r="F1468" i="9" s="1"/>
  <c r="J1468" i="9"/>
  <c r="G1468" i="9" s="1"/>
  <c r="D1468" i="9"/>
  <c r="E1468" i="9"/>
  <c r="E1467" i="9"/>
  <c r="D1467" i="9"/>
  <c r="J1467" i="9"/>
  <c r="G1467" i="9" s="1"/>
  <c r="I1467" i="9"/>
  <c r="F1467" i="9" s="1"/>
  <c r="E1449" i="9"/>
  <c r="I1449" i="9"/>
  <c r="F1449" i="9" s="1"/>
  <c r="J1449" i="9"/>
  <c r="G1449" i="9" s="1"/>
  <c r="D1449" i="9"/>
  <c r="J1445" i="9"/>
  <c r="G1445" i="9" s="1"/>
  <c r="I1445" i="9"/>
  <c r="F1445" i="9" s="1"/>
  <c r="D1445" i="9"/>
  <c r="E1445" i="9"/>
  <c r="I1471" i="9"/>
  <c r="F1471" i="9" s="1"/>
  <c r="J1471" i="9"/>
  <c r="G1471" i="9" s="1"/>
  <c r="D1471" i="9"/>
  <c r="E1471" i="9"/>
  <c r="I1478" i="9"/>
  <c r="F1478" i="9" s="1"/>
  <c r="J1478" i="9"/>
  <c r="G1478" i="9" s="1"/>
  <c r="D1478" i="9"/>
  <c r="E1478" i="9"/>
  <c r="D1465" i="9"/>
  <c r="I1465" i="9"/>
  <c r="F1465" i="9" s="1"/>
  <c r="E1465" i="9"/>
  <c r="J1465" i="9"/>
  <c r="G1465" i="9" s="1"/>
  <c r="J1472" i="9"/>
  <c r="G1472" i="9" s="1"/>
  <c r="D1472" i="9"/>
  <c r="I1472" i="9"/>
  <c r="F1472" i="9" s="1"/>
  <c r="E1472" i="9"/>
  <c r="D1476" i="9"/>
  <c r="I1476" i="9"/>
  <c r="F1476" i="9" s="1"/>
  <c r="E1476" i="9"/>
  <c r="J1476" i="9"/>
  <c r="G1476" i="9" s="1"/>
  <c r="J1482" i="9"/>
  <c r="G1482" i="9" s="1"/>
  <c r="D1482" i="9"/>
  <c r="I1482" i="9"/>
  <c r="F1482" i="9" s="1"/>
  <c r="E1482" i="9"/>
  <c r="E1447" i="9"/>
  <c r="I1447" i="9"/>
  <c r="F1447" i="9" s="1"/>
  <c r="J1447" i="9"/>
  <c r="G1447" i="9" s="1"/>
  <c r="D1447" i="9"/>
  <c r="E1448" i="9"/>
  <c r="J1448" i="9"/>
  <c r="G1448" i="9" s="1"/>
  <c r="I1448" i="9"/>
  <c r="F1448" i="9" s="1"/>
  <c r="D1448" i="9"/>
  <c r="E1446" i="9"/>
  <c r="I1446" i="9"/>
  <c r="F1446" i="9" s="1"/>
  <c r="J1446" i="9"/>
  <c r="G1446" i="9" s="1"/>
  <c r="D1446" i="9"/>
  <c r="D1477" i="9"/>
  <c r="E1477" i="9"/>
  <c r="J1477" i="9"/>
  <c r="G1477" i="9" s="1"/>
  <c r="I1477" i="9"/>
  <c r="F1477" i="9" s="1"/>
  <c r="D1455" i="9"/>
  <c r="J1455" i="9"/>
  <c r="G1455" i="9" s="1"/>
  <c r="I1455" i="9"/>
  <c r="F1455" i="9" s="1"/>
  <c r="E1455" i="9"/>
  <c r="D1475" i="9"/>
  <c r="I1475" i="9"/>
  <c r="F1475" i="9" s="1"/>
  <c r="E1475" i="9"/>
  <c r="J1475" i="9"/>
  <c r="G1475" i="9" s="1"/>
  <c r="I1466" i="9"/>
  <c r="F1466" i="9" s="1"/>
  <c r="J1466" i="9"/>
  <c r="G1466" i="9" s="1"/>
  <c r="D1466" i="9"/>
  <c r="E1466" i="9"/>
  <c r="J1457" i="9"/>
  <c r="G1457" i="9" s="1"/>
  <c r="E1457" i="9"/>
  <c r="D1457" i="9"/>
  <c r="I1457" i="9"/>
  <c r="F1457" i="9" s="1"/>
  <c r="E1458" i="9"/>
  <c r="I1458" i="9"/>
  <c r="F1458" i="9" s="1"/>
  <c r="J1458" i="9"/>
  <c r="G1458" i="9" s="1"/>
  <c r="D1458" i="9"/>
  <c r="J967" i="9"/>
  <c r="G967" i="9" s="1"/>
  <c r="E967" i="9"/>
  <c r="I220" i="9"/>
  <c r="F220" i="9" s="1"/>
  <c r="D220" i="9"/>
  <c r="E843" i="9"/>
  <c r="D843" i="9"/>
  <c r="J443" i="9"/>
  <c r="G443" i="9" s="1"/>
  <c r="J626" i="9"/>
  <c r="G626" i="9" s="1"/>
  <c r="I457" i="9"/>
  <c r="F457" i="9" s="1"/>
  <c r="I834" i="9"/>
  <c r="F834" i="9" s="1"/>
  <c r="E644" i="9"/>
  <c r="E928" i="9"/>
  <c r="E157" i="9"/>
  <c r="J350" i="9"/>
  <c r="G350" i="9" s="1"/>
  <c r="D425" i="9"/>
  <c r="D378" i="9"/>
  <c r="D1233" i="9"/>
  <c r="I116" i="9"/>
  <c r="F116" i="9" s="1"/>
  <c r="J986" i="9"/>
  <c r="G986" i="9" s="1"/>
  <c r="I966" i="9"/>
  <c r="F966" i="9" s="1"/>
  <c r="E695" i="9"/>
  <c r="E790" i="9"/>
  <c r="D355" i="9"/>
  <c r="E909" i="9"/>
  <c r="I541" i="9"/>
  <c r="F541" i="9" s="1"/>
  <c r="E556" i="9"/>
  <c r="D99" i="9"/>
  <c r="J115" i="9"/>
  <c r="G115" i="9" s="1"/>
  <c r="J161" i="9"/>
  <c r="G161" i="9" s="1"/>
  <c r="I661" i="9"/>
  <c r="F661" i="9" s="1"/>
  <c r="D188" i="9"/>
  <c r="E721" i="9"/>
  <c r="J1037" i="9"/>
  <c r="G1037" i="9" s="1"/>
  <c r="I1037" i="9"/>
  <c r="F1037" i="9" s="1"/>
  <c r="J691" i="9"/>
  <c r="G691" i="9" s="1"/>
  <c r="D691" i="9"/>
  <c r="J396" i="9"/>
  <c r="G396" i="9" s="1"/>
  <c r="D475" i="9"/>
  <c r="J595" i="9"/>
  <c r="G595" i="9" s="1"/>
  <c r="I847" i="9"/>
  <c r="F847" i="9" s="1"/>
  <c r="I233" i="9"/>
  <c r="F233" i="9" s="1"/>
  <c r="I386" i="9"/>
  <c r="F386" i="9" s="1"/>
  <c r="I1233" i="9"/>
  <c r="F1233" i="9" s="1"/>
  <c r="J116" i="9"/>
  <c r="G116" i="9" s="1"/>
  <c r="E541" i="9"/>
  <c r="I803" i="9"/>
  <c r="F803" i="9" s="1"/>
  <c r="I1150" i="9"/>
  <c r="F1150" i="9" s="1"/>
  <c r="E487" i="9"/>
  <c r="D487" i="9"/>
  <c r="E1224" i="9"/>
  <c r="J1224" i="9"/>
  <c r="G1224" i="9" s="1"/>
  <c r="I683" i="9"/>
  <c r="F683" i="9" s="1"/>
  <c r="I396" i="9"/>
  <c r="F396" i="9" s="1"/>
  <c r="I595" i="9"/>
  <c r="F595" i="9" s="1"/>
  <c r="D616" i="9"/>
  <c r="J1360" i="9"/>
  <c r="G1360" i="9" s="1"/>
  <c r="E1360" i="9"/>
  <c r="D322" i="9"/>
  <c r="J701" i="9"/>
  <c r="G701" i="9" s="1"/>
  <c r="D701" i="9"/>
  <c r="D387" i="9"/>
  <c r="J387" i="9"/>
  <c r="G387" i="9" s="1"/>
  <c r="D626" i="9"/>
  <c r="J874" i="9"/>
  <c r="G874" i="9" s="1"/>
  <c r="J644" i="9"/>
  <c r="G644" i="9" s="1"/>
  <c r="I425" i="9"/>
  <c r="F425" i="9" s="1"/>
  <c r="E986" i="9"/>
  <c r="E355" i="9"/>
  <c r="D541" i="9"/>
  <c r="I115" i="9"/>
  <c r="F115" i="9" s="1"/>
  <c r="E188" i="9"/>
  <c r="D721" i="9"/>
  <c r="J211" i="9"/>
  <c r="G211" i="9" s="1"/>
  <c r="J457" i="9"/>
  <c r="G457" i="9" s="1"/>
  <c r="E834" i="9"/>
  <c r="I157" i="9"/>
  <c r="F157" i="9" s="1"/>
  <c r="I1334" i="9"/>
  <c r="F1334" i="9" s="1"/>
  <c r="E425" i="9"/>
  <c r="D831" i="9"/>
  <c r="J862" i="9"/>
  <c r="G862" i="9" s="1"/>
  <c r="I701" i="9"/>
  <c r="F701" i="9" s="1"/>
  <c r="I479" i="9"/>
  <c r="F479" i="9" s="1"/>
  <c r="I188" i="9"/>
  <c r="F188" i="9" s="1"/>
  <c r="J721" i="9"/>
  <c r="G721" i="9" s="1"/>
  <c r="D233" i="9"/>
  <c r="J834" i="9"/>
  <c r="G834" i="9" s="1"/>
  <c r="D16" i="9"/>
  <c r="J157" i="9"/>
  <c r="G157" i="9" s="1"/>
  <c r="E1334" i="9"/>
  <c r="J586" i="9"/>
  <c r="G586" i="9" s="1"/>
  <c r="J100" i="9"/>
  <c r="G100" i="9" s="1"/>
  <c r="D1243" i="9"/>
  <c r="E1233" i="9"/>
  <c r="E116" i="9"/>
  <c r="I986" i="9"/>
  <c r="F986" i="9" s="1"/>
  <c r="I831" i="9"/>
  <c r="F831" i="9" s="1"/>
  <c r="I503" i="9"/>
  <c r="F503" i="9" s="1"/>
  <c r="E580" i="9"/>
  <c r="E611" i="9"/>
  <c r="E463" i="9"/>
  <c r="J687" i="9"/>
  <c r="G687" i="9" s="1"/>
  <c r="D1101" i="9"/>
  <c r="D1061" i="9"/>
  <c r="D720" i="9"/>
  <c r="E803" i="9"/>
  <c r="E862" i="9"/>
  <c r="I99" i="9"/>
  <c r="F99" i="9" s="1"/>
  <c r="D970" i="9"/>
  <c r="E701" i="9"/>
  <c r="D479" i="9"/>
  <c r="E1150" i="9"/>
  <c r="I1237" i="9"/>
  <c r="F1237" i="9" s="1"/>
  <c r="I735" i="9"/>
  <c r="F735" i="9" s="1"/>
  <c r="D662" i="9"/>
  <c r="I662" i="9"/>
  <c r="F662" i="9" s="1"/>
  <c r="J322" i="9"/>
  <c r="G322" i="9" s="1"/>
  <c r="E1066" i="9"/>
  <c r="I348" i="9"/>
  <c r="F348" i="9" s="1"/>
  <c r="I271" i="9"/>
  <c r="F271" i="9" s="1"/>
  <c r="D20" i="9"/>
  <c r="E20" i="9"/>
  <c r="E457" i="9"/>
  <c r="E348" i="9"/>
  <c r="I1224" i="9"/>
  <c r="F1224" i="9" s="1"/>
  <c r="J600" i="9"/>
  <c r="G600" i="9" s="1"/>
  <c r="D790" i="9"/>
  <c r="E1042" i="9"/>
  <c r="I1276" i="9"/>
  <c r="F1276" i="9" s="1"/>
  <c r="E100" i="9"/>
  <c r="D503" i="9"/>
  <c r="D611" i="9"/>
  <c r="E1101" i="9"/>
  <c r="I1061" i="9"/>
  <c r="F1061" i="9" s="1"/>
  <c r="E99" i="9"/>
  <c r="J1229" i="9"/>
  <c r="G1229" i="9" s="1"/>
  <c r="J1002" i="9"/>
  <c r="G1002" i="9" s="1"/>
  <c r="E237" i="9"/>
  <c r="E16" i="9"/>
  <c r="D1334" i="9"/>
  <c r="D901" i="9"/>
  <c r="E831" i="9"/>
  <c r="J192" i="9"/>
  <c r="G192" i="9" s="1"/>
  <c r="I611" i="9"/>
  <c r="F611" i="9" s="1"/>
  <c r="I687" i="9"/>
  <c r="F687" i="9" s="1"/>
  <c r="I1101" i="9"/>
  <c r="F1101" i="9" s="1"/>
  <c r="I907" i="9"/>
  <c r="F907" i="9" s="1"/>
  <c r="J970" i="9"/>
  <c r="G970" i="9" s="1"/>
  <c r="J1352" i="9"/>
  <c r="G1352" i="9" s="1"/>
  <c r="D285" i="9"/>
  <c r="J1021" i="9"/>
  <c r="G1021" i="9" s="1"/>
  <c r="D779" i="9"/>
  <c r="J57" i="9"/>
  <c r="G57" i="9" s="1"/>
  <c r="I57" i="9"/>
  <c r="F57" i="9" s="1"/>
  <c r="D853" i="9"/>
  <c r="I853" i="9"/>
  <c r="F853" i="9" s="1"/>
  <c r="J1328" i="9"/>
  <c r="G1328" i="9" s="1"/>
  <c r="I1328" i="9"/>
  <c r="F1328" i="9" s="1"/>
  <c r="J354" i="9"/>
  <c r="G354" i="9" s="1"/>
  <c r="D354" i="9"/>
  <c r="I818" i="9"/>
  <c r="F818" i="9" s="1"/>
  <c r="E818" i="9"/>
  <c r="I1341" i="9"/>
  <c r="F1341" i="9" s="1"/>
  <c r="D1341" i="9"/>
  <c r="D94" i="9"/>
  <c r="E94" i="9"/>
  <c r="I15" i="9"/>
  <c r="F15" i="9" s="1"/>
  <c r="J15" i="9"/>
  <c r="G15" i="9" s="1"/>
  <c r="J1137" i="9"/>
  <c r="G1137" i="9" s="1"/>
  <c r="J784" i="9"/>
  <c r="G784" i="9" s="1"/>
  <c r="D683" i="9"/>
  <c r="I1124" i="9"/>
  <c r="F1124" i="9" s="1"/>
  <c r="I1078" i="9"/>
  <c r="F1078" i="9" s="1"/>
  <c r="J1108" i="9"/>
  <c r="G1108" i="9" s="1"/>
  <c r="E1085" i="9"/>
  <c r="D760" i="9"/>
  <c r="D566" i="9"/>
  <c r="E563" i="9"/>
  <c r="I849" i="9"/>
  <c r="F849" i="9" s="1"/>
  <c r="E666" i="9"/>
  <c r="I577" i="9"/>
  <c r="F577" i="9" s="1"/>
  <c r="D504" i="9"/>
  <c r="E817" i="9"/>
  <c r="E1338" i="9"/>
  <c r="I1252" i="9"/>
  <c r="F1252" i="9" s="1"/>
  <c r="D618" i="9"/>
  <c r="J975" i="9"/>
  <c r="G975" i="9" s="1"/>
  <c r="I839" i="9"/>
  <c r="F839" i="9" s="1"/>
  <c r="I1173" i="9"/>
  <c r="F1173" i="9" s="1"/>
  <c r="J647" i="9"/>
  <c r="G647" i="9" s="1"/>
  <c r="E393" i="9"/>
  <c r="I238" i="9"/>
  <c r="F238" i="9" s="1"/>
  <c r="I1395" i="9"/>
  <c r="F1395" i="9" s="1"/>
  <c r="I584" i="9"/>
  <c r="F584" i="9" s="1"/>
  <c r="I253" i="9"/>
  <c r="F253" i="9" s="1"/>
  <c r="D737" i="9"/>
  <c r="I1362" i="9"/>
  <c r="F1362" i="9" s="1"/>
  <c r="I894" i="9"/>
  <c r="F894" i="9" s="1"/>
  <c r="I967" i="9"/>
  <c r="F967" i="9" s="1"/>
  <c r="D879" i="9"/>
  <c r="D30" i="9"/>
  <c r="E1021" i="9"/>
  <c r="D1379" i="9"/>
  <c r="E537" i="9"/>
  <c r="I335" i="9"/>
  <c r="F335" i="9" s="1"/>
  <c r="D932" i="9"/>
  <c r="J932" i="9"/>
  <c r="G932" i="9" s="1"/>
  <c r="D473" i="9"/>
  <c r="E473" i="9"/>
  <c r="I305" i="9"/>
  <c r="F305" i="9" s="1"/>
  <c r="E305" i="9"/>
  <c r="J1280" i="9"/>
  <c r="G1280" i="9" s="1"/>
  <c r="E1280" i="9"/>
  <c r="J914" i="9"/>
  <c r="G914" i="9" s="1"/>
  <c r="J470" i="9"/>
  <c r="G470" i="9" s="1"/>
  <c r="D396" i="9"/>
  <c r="J1184" i="9"/>
  <c r="G1184" i="9" s="1"/>
  <c r="E510" i="9"/>
  <c r="J493" i="9"/>
  <c r="G493" i="9" s="1"/>
  <c r="I1031" i="9"/>
  <c r="F1031" i="9" s="1"/>
  <c r="I1193" i="9"/>
  <c r="F1193" i="9" s="1"/>
  <c r="D595" i="9"/>
  <c r="J659" i="9"/>
  <c r="G659" i="9" s="1"/>
  <c r="D1365" i="9"/>
  <c r="I1360" i="9"/>
  <c r="F1360" i="9" s="1"/>
  <c r="I1066" i="9"/>
  <c r="F1066" i="9" s="1"/>
  <c r="E441" i="9"/>
  <c r="J107" i="9"/>
  <c r="G107" i="9" s="1"/>
  <c r="D431" i="9"/>
  <c r="J807" i="9"/>
  <c r="G807" i="9" s="1"/>
  <c r="D807" i="9"/>
  <c r="J631" i="9"/>
  <c r="G631" i="9" s="1"/>
  <c r="I631" i="9"/>
  <c r="F631" i="9" s="1"/>
  <c r="E1188" i="9"/>
  <c r="I1188" i="9"/>
  <c r="F1188" i="9" s="1"/>
  <c r="I456" i="9"/>
  <c r="F456" i="9" s="1"/>
  <c r="D456" i="9"/>
  <c r="J1268" i="9"/>
  <c r="G1268" i="9" s="1"/>
  <c r="I1268" i="9"/>
  <c r="F1268" i="9" s="1"/>
  <c r="I957" i="9"/>
  <c r="F957" i="9" s="1"/>
  <c r="J957" i="9"/>
  <c r="G957" i="9" s="1"/>
  <c r="D1068" i="9"/>
  <c r="E1068" i="9"/>
  <c r="I776" i="9"/>
  <c r="F776" i="9" s="1"/>
  <c r="D776" i="9"/>
  <c r="D942" i="9"/>
  <c r="E942" i="9"/>
  <c r="D273" i="9"/>
  <c r="E273" i="9"/>
  <c r="D609" i="9"/>
  <c r="J609" i="9"/>
  <c r="G609" i="9" s="1"/>
  <c r="I932" i="9"/>
  <c r="F932" i="9" s="1"/>
  <c r="J664" i="9"/>
  <c r="G664" i="9" s="1"/>
  <c r="M664" i="9"/>
  <c r="I260" i="9"/>
  <c r="F260" i="9" s="1"/>
  <c r="E260" i="9"/>
  <c r="J514" i="9"/>
  <c r="G514" i="9" s="1"/>
  <c r="I514" i="9"/>
  <c r="F514" i="9" s="1"/>
  <c r="I739" i="9"/>
  <c r="F739" i="9" s="1"/>
  <c r="D739" i="9"/>
  <c r="E1382" i="9"/>
  <c r="E559" i="9"/>
  <c r="E1193" i="9"/>
  <c r="E1079" i="9"/>
  <c r="D931" i="9"/>
  <c r="D803" i="9"/>
  <c r="D715" i="9"/>
  <c r="E333" i="9"/>
  <c r="I407" i="9"/>
  <c r="F407" i="9" s="1"/>
  <c r="E230" i="9"/>
  <c r="I1123" i="9"/>
  <c r="F1123" i="9" s="1"/>
  <c r="D1123" i="9"/>
  <c r="I1382" i="9"/>
  <c r="F1382" i="9" s="1"/>
  <c r="E1254" i="9"/>
  <c r="J715" i="9"/>
  <c r="G715" i="9" s="1"/>
  <c r="J931" i="9"/>
  <c r="G931" i="9" s="1"/>
  <c r="I557" i="9"/>
  <c r="F557" i="9" s="1"/>
  <c r="J565" i="9"/>
  <c r="G565" i="9" s="1"/>
  <c r="D565" i="9"/>
  <c r="J811" i="9"/>
  <c r="G811" i="9" s="1"/>
  <c r="D811" i="9"/>
  <c r="E784" i="9"/>
  <c r="D1077" i="9"/>
  <c r="I443" i="9"/>
  <c r="F443" i="9" s="1"/>
  <c r="E1124" i="9"/>
  <c r="I418" i="9"/>
  <c r="F418" i="9" s="1"/>
  <c r="E873" i="9"/>
  <c r="M1382" i="9"/>
  <c r="E835" i="9"/>
  <c r="J577" i="9"/>
  <c r="G577" i="9" s="1"/>
  <c r="J855" i="9"/>
  <c r="G855" i="9" s="1"/>
  <c r="D260" i="9"/>
  <c r="J556" i="9"/>
  <c r="G556" i="9" s="1"/>
  <c r="I183" i="9"/>
  <c r="F183" i="9" s="1"/>
  <c r="E1043" i="9"/>
  <c r="I985" i="9"/>
  <c r="F985" i="9" s="1"/>
  <c r="D985" i="9"/>
  <c r="J143" i="9"/>
  <c r="G143" i="9" s="1"/>
  <c r="D143" i="9"/>
  <c r="I793" i="9"/>
  <c r="F793" i="9" s="1"/>
  <c r="J793" i="9"/>
  <c r="G793" i="9" s="1"/>
  <c r="I1204" i="9"/>
  <c r="F1204" i="9" s="1"/>
  <c r="E1204" i="9"/>
  <c r="I625" i="9"/>
  <c r="F625" i="9" s="1"/>
  <c r="D625" i="9"/>
  <c r="I840" i="9"/>
  <c r="F840" i="9" s="1"/>
  <c r="J873" i="9"/>
  <c r="G873" i="9" s="1"/>
  <c r="J835" i="9"/>
  <c r="G835" i="9" s="1"/>
  <c r="E633" i="9"/>
  <c r="D840" i="9"/>
  <c r="D169" i="9"/>
  <c r="I748" i="9"/>
  <c r="F748" i="9" s="1"/>
  <c r="E883" i="9"/>
  <c r="J728" i="9"/>
  <c r="G728" i="9" s="1"/>
  <c r="I964" i="9"/>
  <c r="F964" i="9" s="1"/>
  <c r="D1178" i="9"/>
  <c r="E328" i="9"/>
  <c r="D1336" i="9"/>
  <c r="E1336" i="9"/>
  <c r="I211" i="9"/>
  <c r="F211" i="9" s="1"/>
  <c r="I883" i="9"/>
  <c r="F883" i="9" s="1"/>
  <c r="E182" i="9"/>
  <c r="I1092" i="9"/>
  <c r="F1092" i="9" s="1"/>
  <c r="D514" i="9"/>
  <c r="D825" i="9"/>
  <c r="J448" i="9"/>
  <c r="G448" i="9" s="1"/>
  <c r="I731" i="9"/>
  <c r="F731" i="9" s="1"/>
  <c r="J826" i="9"/>
  <c r="G826" i="9" s="1"/>
  <c r="G822" i="9" s="1"/>
  <c r="J176" i="9"/>
  <c r="G176" i="9" s="1"/>
  <c r="I588" i="9"/>
  <c r="F588" i="9" s="1"/>
  <c r="E1238" i="9"/>
  <c r="I779" i="9"/>
  <c r="F779" i="9" s="1"/>
  <c r="E367" i="9"/>
  <c r="I1130" i="9"/>
  <c r="F1130" i="9" s="1"/>
  <c r="E1129" i="9"/>
  <c r="J1129" i="9"/>
  <c r="G1129" i="9" s="1"/>
  <c r="D372" i="9"/>
  <c r="J372" i="9"/>
  <c r="G372" i="9" s="1"/>
  <c r="J149" i="9"/>
  <c r="G149" i="9" s="1"/>
  <c r="I149" i="9"/>
  <c r="F149" i="9" s="1"/>
  <c r="I383" i="9"/>
  <c r="F383" i="9" s="1"/>
  <c r="D383" i="9"/>
  <c r="E797" i="9"/>
  <c r="I797" i="9"/>
  <c r="F797" i="9" s="1"/>
  <c r="D362" i="9"/>
  <c r="E362" i="9"/>
  <c r="E478" i="9"/>
  <c r="D478" i="9"/>
  <c r="I963" i="9"/>
  <c r="F963" i="9" s="1"/>
  <c r="D963" i="9"/>
  <c r="J1203" i="9"/>
  <c r="G1203" i="9" s="1"/>
  <c r="D873" i="9"/>
  <c r="E715" i="9"/>
  <c r="D633" i="9"/>
  <c r="D418" i="9"/>
  <c r="E67" i="9"/>
  <c r="D1359" i="9"/>
  <c r="E1359" i="9"/>
  <c r="E706" i="9"/>
  <c r="I706" i="9"/>
  <c r="F706" i="9" s="1"/>
  <c r="I1015" i="9"/>
  <c r="F1015" i="9" s="1"/>
  <c r="E1015" i="9"/>
  <c r="D211" i="9"/>
  <c r="I1407" i="9"/>
  <c r="F1407" i="9" s="1"/>
  <c r="I1359" i="9"/>
  <c r="F1359" i="9" s="1"/>
  <c r="E502" i="9"/>
  <c r="E1234" i="9"/>
  <c r="I398" i="9"/>
  <c r="F398" i="9" s="1"/>
  <c r="E856" i="9"/>
  <c r="I826" i="9"/>
  <c r="F826" i="9" s="1"/>
  <c r="I1211" i="9"/>
  <c r="F1211" i="9" s="1"/>
  <c r="D176" i="9"/>
  <c r="D1238" i="9"/>
  <c r="I664" i="9"/>
  <c r="F664" i="9" s="1"/>
  <c r="D367" i="9"/>
  <c r="E1130" i="9"/>
  <c r="M1203" i="9"/>
  <c r="I744" i="9"/>
  <c r="F744" i="9" s="1"/>
  <c r="J1382" i="9"/>
  <c r="G1382" i="9" s="1"/>
  <c r="J528" i="9"/>
  <c r="G528" i="9" s="1"/>
  <c r="I728" i="9"/>
  <c r="F728" i="9" s="1"/>
  <c r="J883" i="9"/>
  <c r="G883" i="9" s="1"/>
  <c r="E946" i="9"/>
  <c r="I502" i="9"/>
  <c r="F502" i="9" s="1"/>
  <c r="D398" i="9"/>
  <c r="I856" i="9"/>
  <c r="F856" i="9" s="1"/>
  <c r="E623" i="9"/>
  <c r="E1211" i="9"/>
  <c r="E176" i="9"/>
  <c r="I1238" i="9"/>
  <c r="F1238" i="9" s="1"/>
  <c r="D664" i="9"/>
  <c r="J156" i="9"/>
  <c r="G156" i="9" s="1"/>
  <c r="J386" i="9"/>
  <c r="G386" i="9" s="1"/>
  <c r="E386" i="9"/>
  <c r="J683" i="9"/>
  <c r="G683" i="9" s="1"/>
  <c r="I279" i="9"/>
  <c r="F279" i="9" s="1"/>
  <c r="D1078" i="9"/>
  <c r="D1104" i="9"/>
  <c r="D469" i="9"/>
  <c r="D518" i="9"/>
  <c r="D348" i="9"/>
  <c r="E536" i="9"/>
  <c r="E739" i="9"/>
  <c r="I922" i="9"/>
  <c r="F922" i="9" s="1"/>
  <c r="E398" i="9"/>
  <c r="J503" i="9"/>
  <c r="G503" i="9" s="1"/>
  <c r="J856" i="9"/>
  <c r="G856" i="9" s="1"/>
  <c r="E1144" i="9"/>
  <c r="J578" i="9"/>
  <c r="G578" i="9" s="1"/>
  <c r="I191" i="9"/>
  <c r="F191" i="9" s="1"/>
  <c r="D465" i="9"/>
  <c r="D1259" i="9"/>
  <c r="J623" i="9"/>
  <c r="G623" i="9" s="1"/>
  <c r="J564" i="9"/>
  <c r="G564" i="9" s="1"/>
  <c r="J383" i="9"/>
  <c r="G383" i="9" s="1"/>
  <c r="I910" i="9"/>
  <c r="F910" i="9" s="1"/>
  <c r="D1211" i="9"/>
  <c r="I819" i="9"/>
  <c r="F819" i="9" s="1"/>
  <c r="I647" i="9"/>
  <c r="F647" i="9" s="1"/>
  <c r="D579" i="9"/>
  <c r="D935" i="9"/>
  <c r="I473" i="9"/>
  <c r="F473" i="9" s="1"/>
  <c r="J305" i="9"/>
  <c r="G305" i="9" s="1"/>
  <c r="E1221" i="9"/>
  <c r="D485" i="9"/>
  <c r="J485" i="9"/>
  <c r="G485" i="9" s="1"/>
  <c r="D557" i="9"/>
  <c r="E950" i="9"/>
  <c r="D950" i="9"/>
  <c r="I950" i="9"/>
  <c r="F950" i="9" s="1"/>
  <c r="D1090" i="9"/>
  <c r="E1090" i="9"/>
  <c r="E560" i="9"/>
  <c r="J560" i="9"/>
  <c r="G560" i="9" s="1"/>
  <c r="I560" i="9"/>
  <c r="F560" i="9" s="1"/>
  <c r="D772" i="9"/>
  <c r="J772" i="9"/>
  <c r="G772" i="9" s="1"/>
  <c r="E1200" i="9"/>
  <c r="I1200" i="9"/>
  <c r="F1200" i="9" s="1"/>
  <c r="E830" i="9"/>
  <c r="J830" i="9"/>
  <c r="G830" i="9" s="1"/>
  <c r="J761" i="9"/>
  <c r="G761" i="9" s="1"/>
  <c r="I761" i="9"/>
  <c r="F761" i="9" s="1"/>
  <c r="E1044" i="9"/>
  <c r="D1044" i="9"/>
  <c r="J338" i="9"/>
  <c r="G338" i="9" s="1"/>
  <c r="D338" i="9"/>
  <c r="I485" i="9"/>
  <c r="F485" i="9" s="1"/>
  <c r="J840" i="9"/>
  <c r="G840" i="9" s="1"/>
  <c r="I169" i="9"/>
  <c r="F169" i="9" s="1"/>
  <c r="J444" i="9"/>
  <c r="G444" i="9" s="1"/>
  <c r="E169" i="9"/>
  <c r="I1104" i="9"/>
  <c r="F1104" i="9" s="1"/>
  <c r="I475" i="9"/>
  <c r="F475" i="9" s="1"/>
  <c r="E322" i="9"/>
  <c r="I684" i="9"/>
  <c r="F684" i="9" s="1"/>
  <c r="E557" i="9"/>
  <c r="E1321" i="9"/>
  <c r="J735" i="9"/>
  <c r="G735" i="9" s="1"/>
  <c r="I190" i="9"/>
  <c r="F190" i="9" s="1"/>
  <c r="J190" i="9"/>
  <c r="G190" i="9" s="1"/>
  <c r="D1229" i="9"/>
  <c r="I1229" i="9"/>
  <c r="F1229" i="9" s="1"/>
  <c r="I430" i="9"/>
  <c r="F430" i="9" s="1"/>
  <c r="D430" i="9"/>
  <c r="I972" i="9"/>
  <c r="F972" i="9" s="1"/>
  <c r="D972" i="9"/>
  <c r="E1352" i="9"/>
  <c r="I1352" i="9"/>
  <c r="F1352" i="9" s="1"/>
  <c r="D80" i="9"/>
  <c r="J80" i="9"/>
  <c r="G80" i="9" s="1"/>
  <c r="D1160" i="9"/>
  <c r="I1160" i="9"/>
  <c r="F1160" i="9" s="1"/>
  <c r="J285" i="9"/>
  <c r="G285" i="9" s="1"/>
  <c r="E285" i="9"/>
  <c r="D722" i="9"/>
  <c r="J722" i="9"/>
  <c r="G722" i="9" s="1"/>
  <c r="E722" i="9"/>
  <c r="E1116" i="9"/>
  <c r="D1116" i="9"/>
  <c r="E403" i="9"/>
  <c r="D403" i="9"/>
  <c r="E985" i="9"/>
  <c r="J985" i="9"/>
  <c r="G985" i="9" s="1"/>
  <c r="J1246" i="9"/>
  <c r="G1246" i="9" s="1"/>
  <c r="E1246" i="9"/>
  <c r="E481" i="9"/>
  <c r="D481" i="9"/>
  <c r="J312" i="9"/>
  <c r="G312" i="9" s="1"/>
  <c r="E312" i="9"/>
  <c r="J1026" i="9"/>
  <c r="G1026" i="9" s="1"/>
  <c r="I1026" i="9"/>
  <c r="F1026" i="9" s="1"/>
  <c r="E216" i="9"/>
  <c r="D216" i="9"/>
  <c r="J956" i="9"/>
  <c r="G956" i="9" s="1"/>
  <c r="D956" i="9"/>
  <c r="I594" i="9"/>
  <c r="F594" i="9" s="1"/>
  <c r="J594" i="9"/>
  <c r="G594" i="9" s="1"/>
  <c r="I1057" i="9"/>
  <c r="F1057" i="9" s="1"/>
  <c r="D1057" i="9"/>
  <c r="J1057" i="9"/>
  <c r="G1057" i="9" s="1"/>
  <c r="G1055" i="9" s="1"/>
  <c r="D1223" i="9"/>
  <c r="I1223" i="9"/>
  <c r="F1223" i="9" s="1"/>
  <c r="J378" i="9"/>
  <c r="G378" i="9" s="1"/>
  <c r="E378" i="9"/>
  <c r="J929" i="9"/>
  <c r="G929" i="9" s="1"/>
  <c r="D929" i="9"/>
  <c r="E929" i="9"/>
  <c r="J1097" i="9"/>
  <c r="G1097" i="9" s="1"/>
  <c r="E1097" i="9"/>
  <c r="D424" i="9"/>
  <c r="J424" i="9"/>
  <c r="G424" i="9" s="1"/>
  <c r="D755" i="9"/>
  <c r="I755" i="9"/>
  <c r="F755" i="9" s="1"/>
  <c r="E755" i="9"/>
  <c r="J360" i="9"/>
  <c r="G360" i="9" s="1"/>
  <c r="I360" i="9"/>
  <c r="F360" i="9" s="1"/>
  <c r="E360" i="9"/>
  <c r="E1131" i="9"/>
  <c r="J1131" i="9"/>
  <c r="G1131" i="9" s="1"/>
  <c r="J340" i="9"/>
  <c r="G340" i="9" s="1"/>
  <c r="E340" i="9"/>
  <c r="D627" i="9"/>
  <c r="I627" i="9"/>
  <c r="F627" i="9" s="1"/>
  <c r="E754" i="9"/>
  <c r="D754" i="9"/>
  <c r="I754" i="9"/>
  <c r="F754" i="9" s="1"/>
  <c r="J958" i="9"/>
  <c r="G958" i="9" s="1"/>
  <c r="I958" i="9"/>
  <c r="F958" i="9" s="1"/>
  <c r="E958" i="9"/>
  <c r="J1104" i="9"/>
  <c r="G1104" i="9" s="1"/>
  <c r="J475" i="9"/>
  <c r="G475" i="9" s="1"/>
  <c r="E1259" i="9"/>
  <c r="D1066" i="9"/>
  <c r="E932" i="9"/>
  <c r="E343" i="9"/>
  <c r="D407" i="9"/>
  <c r="I1321" i="9"/>
  <c r="F1321" i="9" s="1"/>
  <c r="I1441" i="9"/>
  <c r="F1441" i="9" s="1"/>
  <c r="D1237" i="9"/>
  <c r="E735" i="9"/>
  <c r="D458" i="9"/>
  <c r="E458" i="9"/>
  <c r="I444" i="9"/>
  <c r="F444" i="9" s="1"/>
  <c r="E444" i="9"/>
  <c r="I1110" i="9"/>
  <c r="F1110" i="9" s="1"/>
  <c r="D1110" i="9"/>
  <c r="I857" i="9"/>
  <c r="F857" i="9" s="1"/>
  <c r="E857" i="9"/>
  <c r="D857" i="9"/>
  <c r="E307" i="9"/>
  <c r="I307" i="9"/>
  <c r="F307" i="9" s="1"/>
  <c r="J307" i="9"/>
  <c r="G307" i="9" s="1"/>
  <c r="D706" i="9"/>
  <c r="J706" i="9"/>
  <c r="G706" i="9" s="1"/>
  <c r="J1062" i="9"/>
  <c r="G1062" i="9" s="1"/>
  <c r="D1062" i="9"/>
  <c r="E1062" i="9"/>
  <c r="D1074" i="9"/>
  <c r="E1074" i="9"/>
  <c r="I1074" i="9"/>
  <c r="F1074" i="9" s="1"/>
  <c r="D496" i="9"/>
  <c r="I496" i="9"/>
  <c r="F496" i="9" s="1"/>
  <c r="D533" i="9"/>
  <c r="J533" i="9"/>
  <c r="G533" i="9" s="1"/>
  <c r="I533" i="9"/>
  <c r="F533" i="9" s="1"/>
  <c r="F531" i="9" s="1"/>
  <c r="J777" i="9"/>
  <c r="G777" i="9" s="1"/>
  <c r="E777" i="9"/>
  <c r="J491" i="9"/>
  <c r="G491" i="9" s="1"/>
  <c r="D491" i="9"/>
  <c r="E491" i="9"/>
  <c r="J860" i="9"/>
  <c r="G860" i="9" s="1"/>
  <c r="D860" i="9"/>
  <c r="D765" i="9"/>
  <c r="E765" i="9"/>
  <c r="D1143" i="9"/>
  <c r="J1143" i="9"/>
  <c r="G1143" i="9" s="1"/>
  <c r="E108" i="9"/>
  <c r="J108" i="9"/>
  <c r="G108" i="9" s="1"/>
  <c r="D850" i="9"/>
  <c r="I850" i="9"/>
  <c r="F850" i="9" s="1"/>
  <c r="E850" i="9"/>
  <c r="I299" i="9"/>
  <c r="F299" i="9" s="1"/>
  <c r="E299" i="9"/>
  <c r="J299" i="9"/>
  <c r="G299" i="9" s="1"/>
  <c r="D911" i="9"/>
  <c r="J911" i="9"/>
  <c r="G911" i="9" s="1"/>
  <c r="I742" i="9"/>
  <c r="F742" i="9" s="1"/>
  <c r="E742" i="9"/>
  <c r="E1217" i="9"/>
  <c r="J1217" i="9"/>
  <c r="G1217" i="9" s="1"/>
  <c r="J407" i="9"/>
  <c r="G407" i="9" s="1"/>
  <c r="J1016" i="9"/>
  <c r="G1016" i="9" s="1"/>
  <c r="D1016" i="9"/>
  <c r="D617" i="9"/>
  <c r="J617" i="9"/>
  <c r="G617" i="9" s="1"/>
  <c r="I749" i="9"/>
  <c r="F749" i="9" s="1"/>
  <c r="J749" i="9"/>
  <c r="G749" i="9" s="1"/>
  <c r="J1148" i="9"/>
  <c r="G1148" i="9" s="1"/>
  <c r="D1148" i="9"/>
  <c r="E499" i="9"/>
  <c r="I499" i="9"/>
  <c r="F499" i="9" s="1"/>
  <c r="I716" i="9"/>
  <c r="F716" i="9" s="1"/>
  <c r="E716" i="9"/>
  <c r="J812" i="9"/>
  <c r="G812" i="9" s="1"/>
  <c r="D812" i="9"/>
  <c r="E1034" i="9"/>
  <c r="I1034" i="9"/>
  <c r="F1034" i="9" s="1"/>
  <c r="E28" i="9"/>
  <c r="D28" i="9"/>
  <c r="I28" i="9"/>
  <c r="F28" i="9" s="1"/>
  <c r="D149" i="9"/>
  <c r="E149" i="9"/>
  <c r="J662" i="9"/>
  <c r="G662" i="9" s="1"/>
  <c r="E662" i="9"/>
  <c r="E1135" i="9"/>
  <c r="J1135" i="9"/>
  <c r="G1135" i="9" s="1"/>
  <c r="J515" i="9"/>
  <c r="G515" i="9" s="1"/>
  <c r="I515" i="9"/>
  <c r="F515" i="9" s="1"/>
  <c r="J679" i="9"/>
  <c r="G679" i="9" s="1"/>
  <c r="I679" i="9"/>
  <c r="F679" i="9" s="1"/>
  <c r="E844" i="9"/>
  <c r="D844" i="9"/>
  <c r="J1147" i="9"/>
  <c r="G1147" i="9" s="1"/>
  <c r="E1147" i="9"/>
  <c r="J707" i="9"/>
  <c r="G707" i="9" s="1"/>
  <c r="E707" i="9"/>
  <c r="D1128" i="9"/>
  <c r="J1128" i="9"/>
  <c r="G1128" i="9" s="1"/>
  <c r="D1047" i="9"/>
  <c r="I1047" i="9"/>
  <c r="F1047" i="9" s="1"/>
  <c r="F1046" i="9" s="1"/>
  <c r="I1046" i="9" s="1"/>
  <c r="E1401" i="9"/>
  <c r="D1401" i="9"/>
  <c r="D751" i="9"/>
  <c r="I751" i="9"/>
  <c r="F751" i="9" s="1"/>
  <c r="I1144" i="9"/>
  <c r="F1144" i="9" s="1"/>
  <c r="D1144" i="9"/>
  <c r="E1242" i="9"/>
  <c r="D1242" i="9"/>
  <c r="I438" i="9"/>
  <c r="F438" i="9" s="1"/>
  <c r="E438" i="9"/>
  <c r="I723" i="9"/>
  <c r="F723" i="9" s="1"/>
  <c r="D723" i="9"/>
  <c r="I1199" i="9"/>
  <c r="F1199" i="9" s="1"/>
  <c r="D1199" i="9"/>
  <c r="E1053" i="9"/>
  <c r="D1053" i="9"/>
  <c r="E174" i="9"/>
  <c r="I174" i="9"/>
  <c r="F174" i="9" s="1"/>
  <c r="I603" i="9"/>
  <c r="F603" i="9" s="1"/>
  <c r="D603" i="9"/>
  <c r="D1095" i="9"/>
  <c r="I1095" i="9"/>
  <c r="F1095" i="9" s="1"/>
  <c r="I124" i="9"/>
  <c r="F124" i="9" s="1"/>
  <c r="E124" i="9"/>
  <c r="E284" i="9"/>
  <c r="J284" i="9"/>
  <c r="G284" i="9" s="1"/>
  <c r="J1007" i="9"/>
  <c r="G1007" i="9" s="1"/>
  <c r="D1007" i="9"/>
  <c r="I833" i="9"/>
  <c r="F833" i="9" s="1"/>
  <c r="D833" i="9"/>
  <c r="J833" i="9"/>
  <c r="G833" i="9" s="1"/>
  <c r="E910" i="9"/>
  <c r="J910" i="9"/>
  <c r="G910" i="9" s="1"/>
  <c r="J657" i="9"/>
  <c r="G657" i="9" s="1"/>
  <c r="D657" i="9"/>
  <c r="I657" i="9"/>
  <c r="F657" i="9" s="1"/>
  <c r="D1312" i="9"/>
  <c r="I1312" i="9"/>
  <c r="F1312" i="9" s="1"/>
  <c r="J1312" i="9"/>
  <c r="G1312" i="9" s="1"/>
  <c r="I1149" i="9"/>
  <c r="F1149" i="9" s="1"/>
  <c r="J1149" i="9"/>
  <c r="G1149" i="9" s="1"/>
  <c r="I880" i="9"/>
  <c r="F880" i="9" s="1"/>
  <c r="J880" i="9"/>
  <c r="G880" i="9" s="1"/>
  <c r="D1052" i="9"/>
  <c r="E1052" i="9"/>
  <c r="J1052" i="9"/>
  <c r="G1052" i="9" s="1"/>
  <c r="E819" i="9"/>
  <c r="J819" i="9"/>
  <c r="G819" i="9" s="1"/>
  <c r="I436" i="9"/>
  <c r="F436" i="9" s="1"/>
  <c r="E436" i="9"/>
  <c r="J909" i="9"/>
  <c r="G909" i="9" s="1"/>
  <c r="D909" i="9"/>
  <c r="J64" i="9"/>
  <c r="G64" i="9" s="1"/>
  <c r="E64" i="9"/>
  <c r="D64" i="9"/>
  <c r="D1071" i="9"/>
  <c r="J1071" i="9"/>
  <c r="G1071" i="9" s="1"/>
  <c r="J529" i="9"/>
  <c r="G529" i="9" s="1"/>
  <c r="D529" i="9"/>
  <c r="E1232" i="9"/>
  <c r="I1232" i="9"/>
  <c r="F1232" i="9" s="1"/>
  <c r="D1232" i="9"/>
  <c r="D646" i="9"/>
  <c r="J646" i="9"/>
  <c r="G646" i="9" s="1"/>
  <c r="J720" i="9"/>
  <c r="G720" i="9" s="1"/>
  <c r="I720" i="9"/>
  <c r="F720" i="9" s="1"/>
  <c r="J1420" i="9"/>
  <c r="G1420" i="9" s="1"/>
  <c r="I1420" i="9"/>
  <c r="F1420" i="9" s="1"/>
  <c r="E616" i="9"/>
  <c r="I616" i="9"/>
  <c r="F616" i="9" s="1"/>
  <c r="J271" i="9"/>
  <c r="G271" i="9" s="1"/>
  <c r="E271" i="9"/>
  <c r="D195" i="9"/>
  <c r="E195" i="9"/>
  <c r="J966" i="9"/>
  <c r="G966" i="9" s="1"/>
  <c r="D966" i="9"/>
  <c r="E602" i="9"/>
  <c r="J602" i="9"/>
  <c r="G602" i="9" s="1"/>
  <c r="D666" i="9"/>
  <c r="I666" i="9"/>
  <c r="F666" i="9" s="1"/>
  <c r="E1243" i="9"/>
  <c r="J1243" i="9"/>
  <c r="G1243" i="9" s="1"/>
  <c r="D607" i="9"/>
  <c r="J607" i="9"/>
  <c r="G607" i="9" s="1"/>
  <c r="I607" i="9"/>
  <c r="F607" i="9" s="1"/>
  <c r="E1060" i="9"/>
  <c r="I1060" i="9"/>
  <c r="F1060" i="9" s="1"/>
  <c r="I492" i="9"/>
  <c r="F492" i="9" s="1"/>
  <c r="D492" i="9"/>
  <c r="J492" i="9"/>
  <c r="G492" i="9" s="1"/>
  <c r="I678" i="9"/>
  <c r="F678" i="9" s="1"/>
  <c r="E678" i="9"/>
  <c r="D902" i="9"/>
  <c r="J902" i="9"/>
  <c r="G902" i="9" s="1"/>
  <c r="E902" i="9"/>
  <c r="I391" i="9"/>
  <c r="F391" i="9" s="1"/>
  <c r="E391" i="9"/>
  <c r="D391" i="9"/>
  <c r="I150" i="9"/>
  <c r="F150" i="9" s="1"/>
  <c r="J150" i="9"/>
  <c r="G150" i="9" s="1"/>
  <c r="I633" i="9"/>
  <c r="F633" i="9" s="1"/>
  <c r="E1407" i="9"/>
  <c r="D612" i="9"/>
  <c r="J502" i="9"/>
  <c r="G502" i="9" s="1"/>
  <c r="J963" i="9"/>
  <c r="G963" i="9" s="1"/>
  <c r="E1047" i="9"/>
  <c r="E80" i="9"/>
  <c r="I272" i="9"/>
  <c r="F272" i="9" s="1"/>
  <c r="I1375" i="9"/>
  <c r="F1375" i="9" s="1"/>
  <c r="I529" i="9"/>
  <c r="F529" i="9" s="1"/>
  <c r="E1071" i="9"/>
  <c r="I646" i="9"/>
  <c r="F646" i="9" s="1"/>
  <c r="I403" i="9"/>
  <c r="F403" i="9" s="1"/>
  <c r="F400" i="9" s="1"/>
  <c r="I1116" i="9"/>
  <c r="F1116" i="9" s="1"/>
  <c r="D515" i="9"/>
  <c r="D1420" i="9"/>
  <c r="J806" i="9"/>
  <c r="G806" i="9" s="1"/>
  <c r="I806" i="9"/>
  <c r="F806" i="9" s="1"/>
  <c r="D806" i="9"/>
  <c r="D636" i="9"/>
  <c r="J636" i="9"/>
  <c r="G636" i="9" s="1"/>
  <c r="J1209" i="9"/>
  <c r="G1209" i="9" s="1"/>
  <c r="I1209" i="9"/>
  <c r="F1209" i="9" s="1"/>
  <c r="E1209" i="9"/>
  <c r="I324" i="9"/>
  <c r="F324" i="9" s="1"/>
  <c r="D324" i="9"/>
  <c r="J599" i="9"/>
  <c r="G599" i="9" s="1"/>
  <c r="I599" i="9"/>
  <c r="F599" i="9" s="1"/>
  <c r="D183" i="9"/>
  <c r="E183" i="9"/>
  <c r="D328" i="9"/>
  <c r="J328" i="9"/>
  <c r="G328" i="9" s="1"/>
  <c r="D528" i="9"/>
  <c r="I528" i="9"/>
  <c r="F528" i="9" s="1"/>
  <c r="J1178" i="9"/>
  <c r="G1178" i="9" s="1"/>
  <c r="E1178" i="9"/>
  <c r="I156" i="9"/>
  <c r="F156" i="9" s="1"/>
  <c r="D156" i="9"/>
  <c r="D330" i="9"/>
  <c r="I330" i="9"/>
  <c r="F330" i="9" s="1"/>
  <c r="F327" i="9" s="1"/>
  <c r="I935" i="9"/>
  <c r="F935" i="9" s="1"/>
  <c r="J935" i="9"/>
  <c r="G935" i="9" s="1"/>
  <c r="J1086" i="9"/>
  <c r="G1086" i="9" s="1"/>
  <c r="E1086" i="9"/>
  <c r="I1086" i="9"/>
  <c r="F1086" i="9" s="1"/>
  <c r="J230" i="9"/>
  <c r="G230" i="9" s="1"/>
  <c r="I230" i="9"/>
  <c r="F230" i="9" s="1"/>
  <c r="E1123" i="9"/>
  <c r="J1123" i="9"/>
  <c r="G1123" i="9" s="1"/>
  <c r="D1153" i="9"/>
  <c r="J1153" i="9"/>
  <c r="G1153" i="9" s="1"/>
  <c r="G1152" i="9" s="1"/>
  <c r="D448" i="9"/>
  <c r="E448" i="9"/>
  <c r="I463" i="9"/>
  <c r="F463" i="9" s="1"/>
  <c r="D463" i="9"/>
  <c r="I825" i="9"/>
  <c r="F825" i="9" s="1"/>
  <c r="E825" i="9"/>
  <c r="D102" i="9"/>
  <c r="I102" i="9"/>
  <c r="F102" i="9" s="1"/>
  <c r="D855" i="9"/>
  <c r="I855" i="9"/>
  <c r="F855" i="9" s="1"/>
  <c r="J559" i="9"/>
  <c r="G559" i="9" s="1"/>
  <c r="I559" i="9"/>
  <c r="F559" i="9" s="1"/>
  <c r="D1079" i="9"/>
  <c r="I1079" i="9"/>
  <c r="F1079" i="9" s="1"/>
  <c r="I1234" i="9"/>
  <c r="F1234" i="9" s="1"/>
  <c r="J1234" i="9"/>
  <c r="G1234" i="9" s="1"/>
  <c r="G1231" i="9" s="1"/>
  <c r="J1231" i="9" s="1"/>
  <c r="D572" i="9"/>
  <c r="I572" i="9"/>
  <c r="F572" i="9" s="1"/>
  <c r="J744" i="9"/>
  <c r="G744" i="9" s="1"/>
  <c r="D744" i="9"/>
  <c r="I1084" i="9"/>
  <c r="F1084" i="9" s="1"/>
  <c r="D1084" i="9"/>
  <c r="E1084" i="9"/>
  <c r="I543" i="9"/>
  <c r="F543" i="9" s="1"/>
  <c r="D543" i="9"/>
  <c r="E543" i="9"/>
  <c r="I67" i="9"/>
  <c r="F67" i="9" s="1"/>
  <c r="D67" i="9"/>
  <c r="J743" i="9"/>
  <c r="G743" i="9" s="1"/>
  <c r="I743" i="9"/>
  <c r="F743" i="9" s="1"/>
  <c r="J333" i="9"/>
  <c r="G333" i="9" s="1"/>
  <c r="I333" i="9"/>
  <c r="F333" i="9" s="1"/>
  <c r="I1043" i="9"/>
  <c r="F1043" i="9" s="1"/>
  <c r="F1041" i="9" s="1"/>
  <c r="D1043" i="9"/>
  <c r="J182" i="9"/>
  <c r="G182" i="9" s="1"/>
  <c r="I182" i="9"/>
  <c r="F182" i="9" s="1"/>
  <c r="I1254" i="9"/>
  <c r="F1254" i="9" s="1"/>
  <c r="D1254" i="9"/>
  <c r="D1407" i="9"/>
  <c r="J418" i="9"/>
  <c r="G418" i="9" s="1"/>
  <c r="I617" i="9"/>
  <c r="F617" i="9" s="1"/>
  <c r="E728" i="9"/>
  <c r="I835" i="9"/>
  <c r="F835" i="9" s="1"/>
  <c r="E572" i="9"/>
  <c r="D1224" i="9"/>
  <c r="E102" i="9"/>
  <c r="D602" i="9"/>
  <c r="E931" i="9"/>
  <c r="I1401" i="9"/>
  <c r="F1401" i="9" s="1"/>
  <c r="E1128" i="9"/>
  <c r="E1061" i="9"/>
  <c r="I1153" i="9"/>
  <c r="F1153" i="9" s="1"/>
  <c r="E383" i="9"/>
  <c r="E826" i="9"/>
  <c r="E485" i="9"/>
  <c r="D679" i="9"/>
  <c r="J436" i="9"/>
  <c r="G436" i="9" s="1"/>
  <c r="J548" i="9"/>
  <c r="G548" i="9" s="1"/>
  <c r="E272" i="9"/>
  <c r="D599" i="9"/>
  <c r="E749" i="9"/>
  <c r="E880" i="9"/>
  <c r="J972" i="9"/>
  <c r="G972" i="9" s="1"/>
  <c r="J678" i="9"/>
  <c r="G678" i="9" s="1"/>
  <c r="E1160" i="9"/>
  <c r="D777" i="9"/>
  <c r="J473" i="9"/>
  <c r="G473" i="9" s="1"/>
  <c r="J844" i="9"/>
  <c r="G844" i="9" s="1"/>
  <c r="E330" i="9"/>
  <c r="D1228" i="9"/>
  <c r="J536" i="9"/>
  <c r="G536" i="9" s="1"/>
  <c r="I843" i="9"/>
  <c r="F843" i="9" s="1"/>
  <c r="F842" i="9" s="1"/>
  <c r="D848" i="9"/>
  <c r="J843" i="9"/>
  <c r="G843" i="9" s="1"/>
  <c r="J726" i="9"/>
  <c r="G726" i="9" s="1"/>
  <c r="E726" i="9"/>
  <c r="I726" i="9"/>
  <c r="F726" i="9" s="1"/>
  <c r="J210" i="9"/>
  <c r="G210" i="9" s="1"/>
  <c r="I946" i="9"/>
  <c r="F946" i="9" s="1"/>
  <c r="I273" i="9"/>
  <c r="F273" i="9" s="1"/>
  <c r="I1217" i="9"/>
  <c r="F1217" i="9" s="1"/>
  <c r="J942" i="9"/>
  <c r="G942" i="9" s="1"/>
  <c r="I881" i="9"/>
  <c r="F881" i="9" s="1"/>
  <c r="E776" i="9"/>
  <c r="I300" i="9"/>
  <c r="F300" i="9" s="1"/>
  <c r="E1166" i="9"/>
  <c r="I1027" i="9"/>
  <c r="F1027" i="9" s="1"/>
  <c r="J1179" i="9"/>
  <c r="G1179" i="9" s="1"/>
  <c r="E338" i="9"/>
  <c r="J1044" i="9"/>
  <c r="G1044" i="9" s="1"/>
  <c r="I811" i="9"/>
  <c r="F811" i="9" s="1"/>
  <c r="D695" i="9"/>
  <c r="I1192" i="9"/>
  <c r="F1192" i="9" s="1"/>
  <c r="I1203" i="9"/>
  <c r="F1203" i="9" s="1"/>
  <c r="E911" i="9"/>
  <c r="D1280" i="9"/>
  <c r="I1143" i="9"/>
  <c r="F1143" i="9" s="1"/>
  <c r="D964" i="9"/>
  <c r="J765" i="9"/>
  <c r="G765" i="9" s="1"/>
  <c r="I623" i="9"/>
  <c r="F623" i="9" s="1"/>
  <c r="I830" i="9"/>
  <c r="F830" i="9" s="1"/>
  <c r="E731" i="9"/>
  <c r="I1129" i="9"/>
  <c r="F1129" i="9" s="1"/>
  <c r="J522" i="9"/>
  <c r="G522" i="9" s="1"/>
  <c r="J684" i="9"/>
  <c r="G684" i="9" s="1"/>
  <c r="E548" i="9"/>
  <c r="I80" i="9"/>
  <c r="F80" i="9" s="1"/>
  <c r="D862" i="9"/>
  <c r="J1090" i="9"/>
  <c r="G1090" i="9" s="1"/>
  <c r="J950" i="9"/>
  <c r="G950" i="9" s="1"/>
  <c r="D1200" i="9"/>
  <c r="I772" i="9"/>
  <c r="F772" i="9" s="1"/>
  <c r="D560" i="9"/>
  <c r="E565" i="9"/>
  <c r="J1142" i="9"/>
  <c r="G1142" i="9" s="1"/>
  <c r="E860" i="9"/>
  <c r="E664" i="9"/>
  <c r="J227" i="9"/>
  <c r="G227" i="9" s="1"/>
  <c r="J1336" i="9"/>
  <c r="G1336" i="9" s="1"/>
  <c r="J1192" i="9"/>
  <c r="G1192" i="9" s="1"/>
  <c r="E210" i="9"/>
  <c r="I695" i="9"/>
  <c r="F695" i="9" s="1"/>
  <c r="E761" i="9"/>
  <c r="E619" i="9"/>
  <c r="D377" i="9"/>
  <c r="D981" i="9"/>
  <c r="E653" i="9"/>
  <c r="I565" i="9"/>
  <c r="F565" i="9" s="1"/>
  <c r="I1398" i="9"/>
  <c r="F1398" i="9" s="1"/>
  <c r="I491" i="9"/>
  <c r="F491" i="9" s="1"/>
  <c r="E779" i="9"/>
  <c r="J367" i="9"/>
  <c r="G367" i="9" s="1"/>
  <c r="J1228" i="9"/>
  <c r="G1228" i="9" s="1"/>
  <c r="J1130" i="9"/>
  <c r="G1130" i="9" s="1"/>
  <c r="J377" i="9"/>
  <c r="G377" i="9" s="1"/>
  <c r="D653" i="9"/>
  <c r="I914" i="9"/>
  <c r="F914" i="9" s="1"/>
  <c r="J615" i="9"/>
  <c r="G615" i="9" s="1"/>
  <c r="D392" i="9"/>
  <c r="E1394" i="9"/>
  <c r="E698" i="9"/>
  <c r="E1072" i="9"/>
  <c r="D960" i="9"/>
  <c r="E301" i="9"/>
  <c r="E1183" i="9"/>
  <c r="I365" i="9"/>
  <c r="F365" i="9" s="1"/>
  <c r="D761" i="9"/>
  <c r="J619" i="9"/>
  <c r="G619" i="9" s="1"/>
  <c r="I377" i="9"/>
  <c r="F377" i="9" s="1"/>
  <c r="I981" i="9"/>
  <c r="F981" i="9" s="1"/>
  <c r="J653" i="9"/>
  <c r="G653" i="9" s="1"/>
  <c r="D762" i="9"/>
  <c r="D588" i="9"/>
  <c r="E1398" i="9"/>
  <c r="D694" i="9"/>
  <c r="E161" i="9"/>
  <c r="I345" i="9"/>
  <c r="F345" i="9" s="1"/>
  <c r="D1212" i="9"/>
  <c r="E1291" i="9"/>
  <c r="I1291" i="9"/>
  <c r="F1291" i="9" s="1"/>
  <c r="J1291" i="9"/>
  <c r="G1291" i="9" s="1"/>
  <c r="D1291" i="9"/>
  <c r="E392" i="9"/>
  <c r="I1072" i="9"/>
  <c r="F1072" i="9" s="1"/>
  <c r="J981" i="9"/>
  <c r="G981" i="9" s="1"/>
  <c r="I615" i="9"/>
  <c r="F615" i="9" s="1"/>
  <c r="I392" i="9"/>
  <c r="F392" i="9" s="1"/>
  <c r="E1110" i="9"/>
  <c r="J612" i="9"/>
  <c r="G612" i="9" s="1"/>
  <c r="D1072" i="9"/>
  <c r="J960" i="9"/>
  <c r="G960" i="9" s="1"/>
  <c r="J301" i="9"/>
  <c r="G301" i="9" s="1"/>
  <c r="J1183" i="9"/>
  <c r="G1183" i="9" s="1"/>
  <c r="J365" i="9"/>
  <c r="G365" i="9" s="1"/>
  <c r="J869" i="9"/>
  <c r="G869" i="9" s="1"/>
  <c r="E379" i="9"/>
  <c r="J552" i="9"/>
  <c r="G552" i="9" s="1"/>
  <c r="D567" i="9"/>
  <c r="J1274" i="9"/>
  <c r="G1274" i="9" s="1"/>
  <c r="D1000" i="9"/>
  <c r="I714" i="9"/>
  <c r="F714" i="9" s="1"/>
  <c r="E274" i="9"/>
  <c r="D1056" i="9"/>
  <c r="I886" i="9"/>
  <c r="F886" i="9" s="1"/>
  <c r="J924" i="9"/>
  <c r="G924" i="9" s="1"/>
  <c r="I730" i="9"/>
  <c r="F730" i="9" s="1"/>
  <c r="E551" i="9"/>
  <c r="E778" i="9"/>
  <c r="I445" i="9"/>
  <c r="F445" i="9" s="1"/>
  <c r="E434" i="9"/>
  <c r="E258" i="9"/>
  <c r="E1028" i="9"/>
  <c r="I762" i="9"/>
  <c r="F762" i="9" s="1"/>
  <c r="J588" i="9"/>
  <c r="G588" i="9" s="1"/>
  <c r="I8" i="9"/>
  <c r="F8" i="9" s="1"/>
  <c r="F7" i="9" s="1"/>
  <c r="I7" i="9" s="1"/>
  <c r="D726" i="9"/>
  <c r="E694" i="9"/>
  <c r="I161" i="9"/>
  <c r="F161" i="9" s="1"/>
  <c r="D345" i="9"/>
  <c r="J1212" i="9"/>
  <c r="G1212" i="9" s="1"/>
  <c r="J658" i="9"/>
  <c r="G658" i="9" s="1"/>
  <c r="D900" i="9"/>
  <c r="J368" i="9"/>
  <c r="G368" i="9" s="1"/>
  <c r="D1300" i="9"/>
  <c r="E672" i="9"/>
  <c r="J672" i="9"/>
  <c r="G672" i="9" s="1"/>
  <c r="I672" i="9"/>
  <c r="F672" i="9" s="1"/>
  <c r="E914" i="9"/>
  <c r="I1394" i="9"/>
  <c r="F1394" i="9" s="1"/>
  <c r="D1394" i="9"/>
  <c r="J1110" i="9"/>
  <c r="G1110" i="9" s="1"/>
  <c r="I612" i="9"/>
  <c r="F612" i="9" s="1"/>
  <c r="D923" i="9"/>
  <c r="I823" i="9"/>
  <c r="F823" i="9" s="1"/>
  <c r="D712" i="9"/>
  <c r="D523" i="9"/>
  <c r="D142" i="9"/>
  <c r="E1154" i="9"/>
  <c r="E960" i="9"/>
  <c r="D301" i="9"/>
  <c r="D1183" i="9"/>
  <c r="E365" i="9"/>
  <c r="E869" i="9"/>
  <c r="I379" i="9"/>
  <c r="F379" i="9" s="1"/>
  <c r="D552" i="9"/>
  <c r="E567" i="9"/>
  <c r="E1274" i="9"/>
  <c r="I1000" i="9"/>
  <c r="F1000" i="9" s="1"/>
  <c r="J714" i="9"/>
  <c r="G714" i="9" s="1"/>
  <c r="D274" i="9"/>
  <c r="E1056" i="9"/>
  <c r="J886" i="9"/>
  <c r="G886" i="9" s="1"/>
  <c r="D924" i="9"/>
  <c r="J730" i="9"/>
  <c r="G730" i="9" s="1"/>
  <c r="I551" i="9"/>
  <c r="F551" i="9" s="1"/>
  <c r="F550" i="9" s="1"/>
  <c r="I778" i="9"/>
  <c r="F778" i="9" s="1"/>
  <c r="E445" i="9"/>
  <c r="I434" i="9"/>
  <c r="F434" i="9" s="1"/>
  <c r="I258" i="9"/>
  <c r="F258" i="9" s="1"/>
  <c r="D1028" i="9"/>
  <c r="J8" i="9"/>
  <c r="G8" i="9" s="1"/>
  <c r="G7" i="9" s="1"/>
  <c r="J7" i="9" s="1"/>
  <c r="I694" i="9"/>
  <c r="F694" i="9" s="1"/>
  <c r="E345" i="9"/>
  <c r="I1212" i="9"/>
  <c r="F1212" i="9" s="1"/>
  <c r="D658" i="9"/>
  <c r="E900" i="9"/>
  <c r="E368" i="9"/>
  <c r="I1300" i="9"/>
  <c r="F1300" i="9" s="1"/>
  <c r="E1077" i="9"/>
  <c r="D823" i="9"/>
  <c r="E523" i="9"/>
  <c r="D1154" i="9"/>
  <c r="I108" i="9"/>
  <c r="F108" i="9" s="1"/>
  <c r="E278" i="9"/>
  <c r="M1192" i="9"/>
  <c r="D869" i="9"/>
  <c r="J379" i="9"/>
  <c r="G379" i="9" s="1"/>
  <c r="E552" i="9"/>
  <c r="I567" i="9"/>
  <c r="F567" i="9" s="1"/>
  <c r="D1274" i="9"/>
  <c r="J1000" i="9"/>
  <c r="G1000" i="9" s="1"/>
  <c r="E714" i="9"/>
  <c r="I274" i="9"/>
  <c r="F274" i="9" s="1"/>
  <c r="I1056" i="9"/>
  <c r="F1056" i="9" s="1"/>
  <c r="D886" i="9"/>
  <c r="E924" i="9"/>
  <c r="D730" i="9"/>
  <c r="J551" i="9"/>
  <c r="G551" i="9" s="1"/>
  <c r="J778" i="9"/>
  <c r="G778" i="9" s="1"/>
  <c r="J445" i="9"/>
  <c r="G445" i="9" s="1"/>
  <c r="J434" i="9"/>
  <c r="G434" i="9" s="1"/>
  <c r="J258" i="9"/>
  <c r="G258" i="9" s="1"/>
  <c r="I1028" i="9"/>
  <c r="F1028" i="9" s="1"/>
  <c r="D1002" i="9"/>
  <c r="I343" i="9"/>
  <c r="F343" i="9" s="1"/>
  <c r="E1262" i="9"/>
  <c r="E976" i="9"/>
  <c r="J521" i="9"/>
  <c r="G521" i="9" s="1"/>
  <c r="D1375" i="9"/>
  <c r="M8" i="9"/>
  <c r="J496" i="9"/>
  <c r="G496" i="9" s="1"/>
  <c r="J1441" i="9"/>
  <c r="G1441" i="9" s="1"/>
  <c r="E658" i="9"/>
  <c r="J900" i="9"/>
  <c r="G900" i="9" s="1"/>
  <c r="D368" i="9"/>
  <c r="J677" i="9"/>
  <c r="G677" i="9" s="1"/>
  <c r="I677" i="9"/>
  <c r="F677" i="9" s="1"/>
  <c r="E677" i="9"/>
  <c r="J1398" i="9"/>
  <c r="G1398" i="9" s="1"/>
  <c r="I619" i="9"/>
  <c r="F619" i="9" s="1"/>
  <c r="E8" i="9"/>
  <c r="E1301" i="9"/>
  <c r="E748" i="9"/>
  <c r="I923" i="9"/>
  <c r="F923" i="9" s="1"/>
  <c r="E823" i="9"/>
  <c r="I712" i="9"/>
  <c r="F712" i="9" s="1"/>
  <c r="J523" i="9"/>
  <c r="G523" i="9" s="1"/>
  <c r="I142" i="9"/>
  <c r="F142" i="9" s="1"/>
  <c r="I1154" i="9"/>
  <c r="F1154" i="9" s="1"/>
  <c r="D108" i="9"/>
  <c r="J278" i="9"/>
  <c r="G278" i="9" s="1"/>
  <c r="E1192" i="9"/>
  <c r="D1203" i="9"/>
  <c r="E1002" i="9"/>
  <c r="J343" i="9"/>
  <c r="G343" i="9" s="1"/>
  <c r="J1262" i="9"/>
  <c r="G1262" i="9" s="1"/>
  <c r="J976" i="9"/>
  <c r="G976" i="9" s="1"/>
  <c r="D521" i="9"/>
  <c r="J1375" i="9"/>
  <c r="G1375" i="9" s="1"/>
  <c r="E1142" i="9"/>
  <c r="E496" i="9"/>
  <c r="D1441" i="9"/>
  <c r="D227" i="9"/>
  <c r="I1336" i="9"/>
  <c r="F1336" i="9" s="1"/>
  <c r="J727" i="9"/>
  <c r="G727" i="9" s="1"/>
  <c r="E727" i="9"/>
  <c r="I727" i="9"/>
  <c r="F727" i="9" s="1"/>
  <c r="D677" i="9"/>
  <c r="J1300" i="9"/>
  <c r="G1300" i="9" s="1"/>
  <c r="D1301" i="9"/>
  <c r="I1077" i="9"/>
  <c r="F1077" i="9" s="1"/>
  <c r="E233" i="9"/>
  <c r="D946" i="9"/>
  <c r="D1217" i="9"/>
  <c r="J881" i="9"/>
  <c r="G881" i="9" s="1"/>
  <c r="J1166" i="9"/>
  <c r="G1166" i="9" s="1"/>
  <c r="D1179" i="9"/>
  <c r="J1210" i="9"/>
  <c r="G1210" i="9" s="1"/>
  <c r="I1210" i="9"/>
  <c r="F1210" i="9" s="1"/>
  <c r="E1210" i="9"/>
  <c r="I786" i="9"/>
  <c r="G66" i="9"/>
  <c r="J263" i="9"/>
  <c r="G753" i="9"/>
  <c r="G427" i="9"/>
  <c r="M1815" i="9" l="1"/>
  <c r="F1810" i="9"/>
  <c r="I1810" i="9" s="1"/>
  <c r="G1810" i="9"/>
  <c r="J1810" i="9" s="1"/>
  <c r="G1805" i="9"/>
  <c r="J1805" i="9" s="1"/>
  <c r="F1805" i="9"/>
  <c r="I1805" i="9" s="1"/>
  <c r="G1799" i="9"/>
  <c r="J1799" i="9" s="1"/>
  <c r="F1799" i="9"/>
  <c r="I1799" i="9" s="1"/>
  <c r="F1324" i="9"/>
  <c r="I1324" i="9" s="1"/>
  <c r="G43" i="9"/>
  <c r="J43" i="9" s="1"/>
  <c r="G38" i="9"/>
  <c r="J38" i="9" s="1"/>
  <c r="F43" i="9"/>
  <c r="I43" i="9" s="1"/>
  <c r="F38" i="9"/>
  <c r="I38" i="9" s="1"/>
  <c r="F33" i="9"/>
  <c r="I33" i="9" s="1"/>
  <c r="G33" i="9"/>
  <c r="J33" i="9" s="1"/>
  <c r="F1779" i="9"/>
  <c r="I1779" i="9" s="1"/>
  <c r="G1779" i="9"/>
  <c r="J1779" i="9" s="1"/>
  <c r="G1789" i="9"/>
  <c r="J1789" i="9" s="1"/>
  <c r="F1789" i="9"/>
  <c r="I1789" i="9" s="1"/>
  <c r="G395" i="9"/>
  <c r="J395" i="9" s="1"/>
  <c r="G569" i="9"/>
  <c r="J569" i="9" s="1"/>
  <c r="F337" i="9"/>
  <c r="I337" i="9" s="1"/>
  <c r="G1773" i="9"/>
  <c r="J1773" i="9" s="1"/>
  <c r="F1773" i="9"/>
  <c r="I1773" i="9" s="1"/>
  <c r="G1766" i="9"/>
  <c r="J1766" i="9" s="1"/>
  <c r="F1766" i="9"/>
  <c r="I1766" i="9" s="1"/>
  <c r="M1764" i="9"/>
  <c r="G1755" i="9"/>
  <c r="J1755" i="9" s="1"/>
  <c r="G1747" i="9"/>
  <c r="J1747" i="9" s="1"/>
  <c r="F1747" i="9"/>
  <c r="I1747" i="9" s="1"/>
  <c r="F1755" i="9"/>
  <c r="I1755" i="9" s="1"/>
  <c r="G1737" i="9"/>
  <c r="J1737" i="9" s="1"/>
  <c r="F1737" i="9"/>
  <c r="I1737" i="9" s="1"/>
  <c r="F1729" i="9"/>
  <c r="I1729" i="9" s="1"/>
  <c r="G1729" i="9"/>
  <c r="J1729" i="9" s="1"/>
  <c r="F1723" i="9"/>
  <c r="I1723" i="9" s="1"/>
  <c r="G1723" i="9"/>
  <c r="J1723" i="9" s="1"/>
  <c r="F1716" i="9"/>
  <c r="I1716" i="9" s="1"/>
  <c r="G1716" i="9"/>
  <c r="J1716" i="9" s="1"/>
  <c r="G1711" i="9"/>
  <c r="J1711" i="9" s="1"/>
  <c r="F1711" i="9"/>
  <c r="I1711" i="9" s="1"/>
  <c r="F1299" i="9"/>
  <c r="I1299" i="9" s="1"/>
  <c r="F1706" i="9"/>
  <c r="I1706" i="9" s="1"/>
  <c r="G1706" i="9"/>
  <c r="J1706" i="9" s="1"/>
  <c r="G1700" i="9"/>
  <c r="J1700" i="9" s="1"/>
  <c r="F1700" i="9"/>
  <c r="I1700" i="9" s="1"/>
  <c r="G1694" i="9"/>
  <c r="J1694" i="9" s="1"/>
  <c r="F1694" i="9"/>
  <c r="I1694" i="9" s="1"/>
  <c r="F1689" i="9"/>
  <c r="I1689" i="9" s="1"/>
  <c r="G1689" i="9"/>
  <c r="J1689" i="9" s="1"/>
  <c r="G1683" i="9"/>
  <c r="J1683" i="9" s="1"/>
  <c r="G1677" i="9"/>
  <c r="J1677" i="9" s="1"/>
  <c r="F1683" i="9"/>
  <c r="I1683" i="9" s="1"/>
  <c r="F1677" i="9"/>
  <c r="I1677" i="9" s="1"/>
  <c r="G1671" i="9"/>
  <c r="J1671" i="9" s="1"/>
  <c r="F1671" i="9"/>
  <c r="I1671" i="9" s="1"/>
  <c r="G1665" i="9"/>
  <c r="J1665" i="9" s="1"/>
  <c r="F1665" i="9"/>
  <c r="I1665" i="9" s="1"/>
  <c r="F1651" i="9"/>
  <c r="I1651" i="9" s="1"/>
  <c r="G1658" i="9"/>
  <c r="J1658" i="9" s="1"/>
  <c r="F1658" i="9"/>
  <c r="I1658" i="9" s="1"/>
  <c r="G1651" i="9"/>
  <c r="J1651" i="9" s="1"/>
  <c r="F1644" i="9"/>
  <c r="I1644" i="9" s="1"/>
  <c r="F1186" i="9"/>
  <c r="I1186" i="9" s="1"/>
  <c r="G1644" i="9"/>
  <c r="J1644" i="9" s="1"/>
  <c r="G1637" i="9"/>
  <c r="J1637" i="9" s="1"/>
  <c r="F1637" i="9"/>
  <c r="I1637" i="9" s="1"/>
  <c r="F1630" i="9"/>
  <c r="I1630" i="9" s="1"/>
  <c r="G1630" i="9"/>
  <c r="J1630" i="9" s="1"/>
  <c r="G1624" i="9"/>
  <c r="J1624" i="9" s="1"/>
  <c r="F1624" i="9"/>
  <c r="I1624" i="9" s="1"/>
  <c r="G1256" i="9"/>
  <c r="J1256" i="9" s="1"/>
  <c r="F1245" i="9"/>
  <c r="I1245" i="9" s="1"/>
  <c r="G1606" i="9"/>
  <c r="J1606" i="9" s="1"/>
  <c r="G1618" i="9"/>
  <c r="J1618" i="9" s="1"/>
  <c r="F1600" i="9"/>
  <c r="I1600" i="9" s="1"/>
  <c r="F1612" i="9"/>
  <c r="I1612" i="9" s="1"/>
  <c r="F1606" i="9"/>
  <c r="I1606" i="9" s="1"/>
  <c r="F1618" i="9"/>
  <c r="I1618" i="9" s="1"/>
  <c r="G1600" i="9"/>
  <c r="J1600" i="9" s="1"/>
  <c r="G1612" i="9"/>
  <c r="J1612" i="9" s="1"/>
  <c r="G1595" i="9"/>
  <c r="J1595" i="9" s="1"/>
  <c r="G1590" i="9"/>
  <c r="J1590" i="9" s="1"/>
  <c r="F1595" i="9"/>
  <c r="I1595" i="9" s="1"/>
  <c r="F1590" i="9"/>
  <c r="I1590" i="9" s="1"/>
  <c r="F1585" i="9"/>
  <c r="I1585" i="9" s="1"/>
  <c r="F1256" i="9"/>
  <c r="I1256" i="9" s="1"/>
  <c r="G1585" i="9"/>
  <c r="J1585" i="9" s="1"/>
  <c r="G1578" i="9"/>
  <c r="J1578" i="9" s="1"/>
  <c r="F1578" i="9"/>
  <c r="I1578" i="9" s="1"/>
  <c r="G1571" i="9"/>
  <c r="J1571" i="9" s="1"/>
  <c r="F1571" i="9"/>
  <c r="I1571" i="9" s="1"/>
  <c r="F250" i="9"/>
  <c r="I250" i="9" s="1"/>
  <c r="F1561" i="9"/>
  <c r="I1561" i="9" s="1"/>
  <c r="G1561" i="9"/>
  <c r="J1561" i="9" s="1"/>
  <c r="F1434" i="9"/>
  <c r="I1434" i="9" s="1"/>
  <c r="F1555" i="9"/>
  <c r="I1555" i="9" s="1"/>
  <c r="G1555" i="9"/>
  <c r="J1555" i="9" s="1"/>
  <c r="F1551" i="9"/>
  <c r="I1551" i="9" s="1"/>
  <c r="G1551" i="9"/>
  <c r="J1551" i="9" s="1"/>
  <c r="F1545" i="9"/>
  <c r="I1545" i="9" s="1"/>
  <c r="G1545" i="9"/>
  <c r="J1545" i="9" s="1"/>
  <c r="F1538" i="9"/>
  <c r="I1538" i="9" s="1"/>
  <c r="F859" i="9"/>
  <c r="I859" i="9" s="1"/>
  <c r="G1538" i="9"/>
  <c r="J1538" i="9" s="1"/>
  <c r="F60" i="9"/>
  <c r="I60" i="9" s="1"/>
  <c r="G1531" i="9"/>
  <c r="J1531" i="9" s="1"/>
  <c r="F1531" i="9"/>
  <c r="I1531" i="9" s="1"/>
  <c r="F1524" i="9"/>
  <c r="I1524" i="9" s="1"/>
  <c r="G1524" i="9"/>
  <c r="J1524" i="9" s="1"/>
  <c r="F1304" i="9"/>
  <c r="I1304" i="9" s="1"/>
  <c r="G85" i="9"/>
  <c r="J85" i="9" s="1"/>
  <c r="F1518" i="9"/>
  <c r="I1518" i="9" s="1"/>
  <c r="G1518" i="9"/>
  <c r="J1518" i="9" s="1"/>
  <c r="G72" i="9"/>
  <c r="J72" i="9" s="1"/>
  <c r="G129" i="9"/>
  <c r="J129" i="9" s="1"/>
  <c r="G1513" i="9"/>
  <c r="J1513" i="9" s="1"/>
  <c r="F1513" i="9"/>
  <c r="I1513" i="9" s="1"/>
  <c r="G1506" i="9"/>
  <c r="J1506" i="9" s="1"/>
  <c r="G989" i="9"/>
  <c r="J989" i="9" s="1"/>
  <c r="F1506" i="9"/>
  <c r="I1506" i="9" s="1"/>
  <c r="G1304" i="9"/>
  <c r="J1304" i="9" s="1"/>
  <c r="G1499" i="9"/>
  <c r="J1499" i="9" s="1"/>
  <c r="G1358" i="9"/>
  <c r="J1358" i="9" s="1"/>
  <c r="F1499" i="9"/>
  <c r="I1499" i="9" s="1"/>
  <c r="F1344" i="9"/>
  <c r="I1344" i="9" s="1"/>
  <c r="G1484" i="9"/>
  <c r="J1484" i="9" s="1"/>
  <c r="F1484" i="9"/>
  <c r="I1484" i="9" s="1"/>
  <c r="G1344" i="9"/>
  <c r="J1344" i="9" s="1"/>
  <c r="G180" i="9"/>
  <c r="J180" i="9" s="1"/>
  <c r="F129" i="9"/>
  <c r="I129" i="9" s="1"/>
  <c r="G1165" i="9"/>
  <c r="J1165" i="9" s="1"/>
  <c r="M1165" i="9" s="1"/>
  <c r="F78" i="9"/>
  <c r="I78" i="9" s="1"/>
  <c r="F638" i="9"/>
  <c r="I638" i="9" s="1"/>
  <c r="G1434" i="9"/>
  <c r="J1434" i="9" s="1"/>
  <c r="F352" i="9"/>
  <c r="I352" i="9" s="1"/>
  <c r="F72" i="9"/>
  <c r="I72" i="9" s="1"/>
  <c r="F1181" i="9"/>
  <c r="I1181" i="9" s="1"/>
  <c r="F173" i="9"/>
  <c r="I173" i="9" s="1"/>
  <c r="F405" i="9"/>
  <c r="I405" i="9" s="1"/>
  <c r="G400" i="9"/>
  <c r="F805" i="9"/>
  <c r="G764" i="9"/>
  <c r="G1059" i="9"/>
  <c r="J1059" i="9" s="1"/>
  <c r="G545" i="9"/>
  <c r="J545" i="9" s="1"/>
  <c r="G495" i="9"/>
  <c r="J495" i="9" s="1"/>
  <c r="G1041" i="9"/>
  <c r="J1041" i="9" s="1"/>
  <c r="F1272" i="9"/>
  <c r="I1272" i="9" s="1"/>
  <c r="F800" i="9"/>
  <c r="F941" i="9"/>
  <c r="I941" i="9" s="1"/>
  <c r="G1417" i="9"/>
  <c r="J1417" i="9" s="1"/>
  <c r="G26" i="9"/>
  <c r="F1422" i="9"/>
  <c r="G1267" i="9"/>
  <c r="G1240" i="9"/>
  <c r="J1240" i="9" s="1"/>
  <c r="F26" i="9"/>
  <c r="F229" i="9"/>
  <c r="I229" i="9" s="1"/>
  <c r="F1314" i="9"/>
  <c r="F769" i="9"/>
  <c r="I769" i="9" s="1"/>
  <c r="F484" i="9"/>
  <c r="G1050" i="9"/>
  <c r="G243" i="9"/>
  <c r="J243" i="9" s="1"/>
  <c r="G1024" i="9"/>
  <c r="J1024" i="9" s="1"/>
  <c r="G327" i="9"/>
  <c r="J327" i="9" s="1"/>
  <c r="F1267" i="9"/>
  <c r="G1202" i="9"/>
  <c r="J1202" i="9" s="1"/>
  <c r="F979" i="9"/>
  <c r="I979" i="9" s="1"/>
  <c r="F969" i="9"/>
  <c r="G347" i="9"/>
  <c r="J347" i="9" s="1"/>
  <c r="G484" i="9"/>
  <c r="G671" i="9"/>
  <c r="G1245" i="9"/>
  <c r="J1245" i="9" s="1"/>
  <c r="G1279" i="9"/>
  <c r="G1364" i="9"/>
  <c r="F48" i="9"/>
  <c r="I48" i="9" s="1"/>
  <c r="F1309" i="9"/>
  <c r="I1309" i="9" s="1"/>
  <c r="G999" i="9"/>
  <c r="J999" i="9" s="1"/>
  <c r="G535" i="9"/>
  <c r="G734" i="9"/>
  <c r="J734" i="9" s="1"/>
  <c r="G1251" i="9"/>
  <c r="J1251" i="9" s="1"/>
  <c r="G1314" i="9"/>
  <c r="F364" i="9"/>
  <c r="G969" i="9"/>
  <c r="F85" i="9"/>
  <c r="G215" i="9"/>
  <c r="G352" i="9"/>
  <c r="J352" i="9" s="1"/>
  <c r="G838" i="9"/>
  <c r="J838" i="9" s="1"/>
  <c r="G236" i="9"/>
  <c r="J236" i="9" s="1"/>
  <c r="G1186" i="9"/>
  <c r="J1186" i="9" s="1"/>
  <c r="F1251" i="9"/>
  <c r="I1251" i="9" s="1"/>
  <c r="G1181" i="9"/>
  <c r="J1181" i="9" s="1"/>
  <c r="G1324" i="9"/>
  <c r="J1324" i="9" s="1"/>
  <c r="F989" i="9"/>
  <c r="I989" i="9" s="1"/>
  <c r="G859" i="9"/>
  <c r="F1019" i="9"/>
  <c r="I1019" i="9" s="1"/>
  <c r="F764" i="9"/>
  <c r="I764" i="9" s="1"/>
  <c r="F347" i="9"/>
  <c r="I347" i="9" s="1"/>
  <c r="F410" i="9"/>
  <c r="G1030" i="9"/>
  <c r="J1030" i="9" s="1"/>
  <c r="G342" i="9"/>
  <c r="J342" i="9" s="1"/>
  <c r="G747" i="9"/>
  <c r="J747" i="9" s="1"/>
  <c r="F236" i="9"/>
  <c r="I236" i="9" s="1"/>
  <c r="G159" i="9"/>
  <c r="G332" i="9"/>
  <c r="J332" i="9" s="1"/>
  <c r="G846" i="9"/>
  <c r="F789" i="9"/>
  <c r="I789" i="9" s="1"/>
  <c r="F1226" i="9"/>
  <c r="I1226" i="9" s="1"/>
  <c r="F1428" i="9"/>
  <c r="G1082" i="9"/>
  <c r="F1284" i="9"/>
  <c r="F97" i="9"/>
  <c r="F1261" i="9"/>
  <c r="I1261" i="9" s="1"/>
  <c r="G1294" i="9"/>
  <c r="J1294" i="9" s="1"/>
  <c r="G48" i="9"/>
  <c r="G1036" i="9"/>
  <c r="G316" i="9"/>
  <c r="F201" i="9"/>
  <c r="I201" i="9" s="1"/>
  <c r="F215" i="9"/>
  <c r="F1170" i="9"/>
  <c r="F871" i="9"/>
  <c r="I871" i="9" s="1"/>
  <c r="G166" i="9"/>
  <c r="J166" i="9" s="1"/>
  <c r="F1064" i="9"/>
  <c r="G1019" i="9"/>
  <c r="G892" i="9"/>
  <c r="G1428" i="9"/>
  <c r="F1364" i="9"/>
  <c r="F1009" i="9"/>
  <c r="G866" i="9"/>
  <c r="J866" i="9" s="1"/>
  <c r="F1214" i="9"/>
  <c r="I1214" i="9" s="1"/>
  <c r="F1439" i="9"/>
  <c r="I1439" i="9" s="1"/>
  <c r="F1351" i="9"/>
  <c r="I1351" i="9" s="1"/>
  <c r="G173" i="9"/>
  <c r="F885" i="9"/>
  <c r="F1289" i="9"/>
  <c r="F913" i="9"/>
  <c r="G208" i="9"/>
  <c r="J208" i="9" s="1"/>
  <c r="F569" i="9"/>
  <c r="F1370" i="9"/>
  <c r="I1370" i="9" s="1"/>
  <c r="F1030" i="9"/>
  <c r="I1030" i="9" s="1"/>
  <c r="F948" i="9"/>
  <c r="I948" i="9" s="1"/>
  <c r="F704" i="9"/>
  <c r="I704" i="9" s="1"/>
  <c r="G447" i="9"/>
  <c r="J447" i="9" s="1"/>
  <c r="G1220" i="9"/>
  <c r="J1220" i="9" s="1"/>
  <c r="G461" i="9"/>
  <c r="J461" i="9" s="1"/>
  <c r="F194" i="9"/>
  <c r="G1386" i="9"/>
  <c r="J1386" i="9" s="1"/>
  <c r="F105" i="9"/>
  <c r="I105" i="9" s="1"/>
  <c r="F671" i="9"/>
  <c r="I671" i="9" s="1"/>
  <c r="F145" i="9"/>
  <c r="I145" i="9" s="1"/>
  <c r="G718" i="9"/>
  <c r="J718" i="9" s="1"/>
  <c r="G60" i="9"/>
  <c r="G789" i="9"/>
  <c r="J789" i="9" s="1"/>
  <c r="F11" i="9"/>
  <c r="G477" i="9"/>
  <c r="J477" i="9" s="1"/>
  <c r="G1158" i="9"/>
  <c r="J1158" i="9" s="1"/>
  <c r="G1284" i="9"/>
  <c r="G781" i="9"/>
  <c r="F54" i="9"/>
  <c r="G1134" i="9"/>
  <c r="G405" i="9"/>
  <c r="F395" i="9"/>
  <c r="F795" i="9"/>
  <c r="I795" i="9" s="1"/>
  <c r="G137" i="9"/>
  <c r="G1309" i="9"/>
  <c r="J1309" i="9" s="1"/>
  <c r="G1272" i="9"/>
  <c r="J1272" i="9" s="1"/>
  <c r="G1004" i="9"/>
  <c r="G769" i="9"/>
  <c r="F1378" i="9"/>
  <c r="I1378" i="9" s="1"/>
  <c r="F1059" i="9"/>
  <c r="I1059" i="9" s="1"/>
  <c r="G1261" i="9"/>
  <c r="F540" i="9"/>
  <c r="I540" i="9" s="1"/>
  <c r="G816" i="9"/>
  <c r="F1113" i="9"/>
  <c r="G531" i="9"/>
  <c r="G78" i="9"/>
  <c r="J78" i="9" s="1"/>
  <c r="G871" i="9"/>
  <c r="G97" i="9"/>
  <c r="G113" i="9"/>
  <c r="G1370" i="9"/>
  <c r="J1370" i="9" s="1"/>
  <c r="G54" i="9"/>
  <c r="G1439" i="9"/>
  <c r="J1439" i="9" s="1"/>
  <c r="G467" i="9"/>
  <c r="J467" i="9" s="1"/>
  <c r="G1191" i="9"/>
  <c r="F955" i="9"/>
  <c r="F1358" i="9"/>
  <c r="I1358" i="9" s="1"/>
  <c r="F454" i="9"/>
  <c r="I454" i="9" s="1"/>
  <c r="F113" i="9"/>
  <c r="I113" i="9" s="1"/>
  <c r="F477" i="9"/>
  <c r="F1294" i="9"/>
  <c r="F421" i="9"/>
  <c r="I421" i="9" s="1"/>
  <c r="F545" i="9"/>
  <c r="F1036" i="9"/>
  <c r="I1036" i="9" s="1"/>
  <c r="G1412" i="9"/>
  <c r="J1412" i="9" s="1"/>
  <c r="G1009" i="9"/>
  <c r="J1009" i="9" s="1"/>
  <c r="F1134" i="9"/>
  <c r="F90" i="9"/>
  <c r="F1191" i="9"/>
  <c r="G941" i="9"/>
  <c r="J941" i="9" s="1"/>
  <c r="G1120" i="9"/>
  <c r="J1120" i="9" s="1"/>
  <c r="F1404" i="9"/>
  <c r="I1404" i="9" s="1"/>
  <c r="G1070" i="9"/>
  <c r="G358" i="9"/>
  <c r="J358" i="9" s="1"/>
  <c r="F810" i="9"/>
  <c r="I810" i="9" s="1"/>
  <c r="F1417" i="9"/>
  <c r="I1417" i="9" s="1"/>
  <c r="F501" i="9"/>
  <c r="I501" i="9" s="1"/>
  <c r="G194" i="9"/>
  <c r="F994" i="9"/>
  <c r="G913" i="9"/>
  <c r="J913" i="9" s="1"/>
  <c r="G250" i="9"/>
  <c r="F222" i="9"/>
  <c r="G1404" i="9"/>
  <c r="G795" i="9"/>
  <c r="J795" i="9" s="1"/>
  <c r="G643" i="9"/>
  <c r="F1106" i="9"/>
  <c r="G1014" i="9"/>
  <c r="F846" i="9"/>
  <c r="F906" i="9"/>
  <c r="I906" i="9" s="1"/>
  <c r="G1299" i="9"/>
  <c r="J1299" i="9" s="1"/>
  <c r="G257" i="9"/>
  <c r="J257" i="9" s="1"/>
  <c r="G984" i="9"/>
  <c r="F1236" i="9"/>
  <c r="F781" i="9"/>
  <c r="I781" i="9" s="1"/>
  <c r="G1106" i="9"/>
  <c r="J1106" i="9" s="1"/>
  <c r="F152" i="9"/>
  <c r="F316" i="9"/>
  <c r="I316" i="9" s="1"/>
  <c r="F630" i="9"/>
  <c r="F304" i="9"/>
  <c r="G1351" i="9"/>
  <c r="J1351" i="9" s="1"/>
  <c r="G885" i="9"/>
  <c r="J885" i="9" s="1"/>
  <c r="F159" i="9"/>
  <c r="I159" i="9" s="1"/>
  <c r="F332" i="9"/>
  <c r="I332" i="9" s="1"/>
  <c r="F1094" i="9"/>
  <c r="F1319" i="9"/>
  <c r="F681" i="9"/>
  <c r="I681" i="9" s="1"/>
  <c r="F1014" i="9"/>
  <c r="F816" i="9"/>
  <c r="I816" i="9" s="1"/>
  <c r="F137" i="9"/>
  <c r="G421" i="9"/>
  <c r="G934" i="9"/>
  <c r="J934" i="9" s="1"/>
  <c r="F1088" i="9"/>
  <c r="G638" i="9"/>
  <c r="G1226" i="9"/>
  <c r="J1226" i="9" s="1"/>
  <c r="G805" i="9"/>
  <c r="G590" i="9"/>
  <c r="J590" i="9" s="1"/>
  <c r="F166" i="9"/>
  <c r="I166" i="9" s="1"/>
  <c r="G152" i="9"/>
  <c r="J152" i="9" s="1"/>
  <c r="G507" i="9"/>
  <c r="J507" i="9" s="1"/>
  <c r="G1100" i="9"/>
  <c r="J1100" i="9" s="1"/>
  <c r="F590" i="9"/>
  <c r="I590" i="9" s="1"/>
  <c r="G187" i="9"/>
  <c r="J187" i="9" s="1"/>
  <c r="G1170" i="9"/>
  <c r="J1170" i="9" s="1"/>
  <c r="G90" i="9"/>
  <c r="J90" i="9" s="1"/>
  <c r="F892" i="9"/>
  <c r="I892" i="9" s="1"/>
  <c r="G697" i="9"/>
  <c r="F243" i="9"/>
  <c r="F962" i="9"/>
  <c r="I962" i="9" s="1"/>
  <c r="G11" i="9"/>
  <c r="F382" i="9"/>
  <c r="I382" i="9" s="1"/>
  <c r="F526" i="9"/>
  <c r="F582" i="9"/>
  <c r="F1120" i="9"/>
  <c r="I1120" i="9" s="1"/>
  <c r="F734" i="9"/>
  <c r="F999" i="9"/>
  <c r="I999" i="9" s="1"/>
  <c r="G582" i="9"/>
  <c r="J582" i="9" s="1"/>
  <c r="G222" i="9"/>
  <c r="J222" i="9" s="1"/>
  <c r="F574" i="9"/>
  <c r="I574" i="9" s="1"/>
  <c r="F447" i="9"/>
  <c r="I447" i="9" s="1"/>
  <c r="F415" i="9"/>
  <c r="I415" i="9" s="1"/>
  <c r="G994" i="9"/>
  <c r="J994" i="9" s="1"/>
  <c r="G1422" i="9"/>
  <c r="G622" i="9"/>
  <c r="J622" i="9" s="1"/>
  <c r="G689" i="9"/>
  <c r="G454" i="9"/>
  <c r="F697" i="9"/>
  <c r="I697" i="9" s="1"/>
  <c r="F1146" i="9"/>
  <c r="I1146" i="9" s="1"/>
  <c r="F427" i="9"/>
  <c r="G948" i="9"/>
  <c r="F66" i="9"/>
  <c r="I66" i="9" s="1"/>
  <c r="G1088" i="9"/>
  <c r="F934" i="9"/>
  <c r="I934" i="9" s="1"/>
  <c r="G974" i="9"/>
  <c r="J974" i="9" s="1"/>
  <c r="G105" i="9"/>
  <c r="J105" i="9" s="1"/>
  <c r="F1158" i="9"/>
  <c r="I1158" i="9" s="1"/>
  <c r="F927" i="9"/>
  <c r="I927" i="9" s="1"/>
  <c r="F920" i="9"/>
  <c r="I920" i="9" s="1"/>
  <c r="G979" i="9"/>
  <c r="J979" i="9" s="1"/>
  <c r="G1378" i="9"/>
  <c r="F358" i="9"/>
  <c r="I358" i="9" s="1"/>
  <c r="G920" i="9"/>
  <c r="J920" i="9" s="1"/>
  <c r="G229" i="9"/>
  <c r="G630" i="9"/>
  <c r="F775" i="9"/>
  <c r="G1064" i="9"/>
  <c r="J1064" i="9" s="1"/>
  <c r="G711" i="9"/>
  <c r="F1202" i="9"/>
  <c r="I1202" i="9" s="1"/>
  <c r="G526" i="9"/>
  <c r="F1127" i="9"/>
  <c r="I1127" i="9" s="1"/>
  <c r="G852" i="9"/>
  <c r="G145" i="9"/>
  <c r="F622" i="9"/>
  <c r="I622" i="9" s="1"/>
  <c r="F257" i="9"/>
  <c r="F718" i="9"/>
  <c r="I718" i="9" s="1"/>
  <c r="G574" i="9"/>
  <c r="J574" i="9" s="1"/>
  <c r="F1152" i="9"/>
  <c r="I1152" i="9" s="1"/>
  <c r="G562" i="9"/>
  <c r="J562" i="9" s="1"/>
  <c r="G201" i="9"/>
  <c r="J201" i="9" s="1"/>
  <c r="F513" i="9"/>
  <c r="F1175" i="9"/>
  <c r="G1146" i="9"/>
  <c r="F643" i="9"/>
  <c r="I643" i="9" s="1"/>
  <c r="G828" i="9"/>
  <c r="J828" i="9" s="1"/>
  <c r="F1139" i="9"/>
  <c r="I1139" i="9" s="1"/>
  <c r="G382" i="9"/>
  <c r="J382" i="9" s="1"/>
  <c r="G501" i="9"/>
  <c r="F1197" i="9"/>
  <c r="I1197" i="9" s="1"/>
  <c r="F180" i="9"/>
  <c r="I180" i="9" s="1"/>
  <c r="F440" i="9"/>
  <c r="I440" i="9" s="1"/>
  <c r="F1070" i="9"/>
  <c r="G681" i="9"/>
  <c r="J681" i="9" s="1"/>
  <c r="G293" i="9"/>
  <c r="F758" i="9"/>
  <c r="G337" i="9"/>
  <c r="G899" i="9"/>
  <c r="J899" i="9" s="1"/>
  <c r="G472" i="9"/>
  <c r="G433" i="9"/>
  <c r="G376" i="9"/>
  <c r="J376" i="9" s="1"/>
  <c r="F1082" i="9"/>
  <c r="F753" i="9"/>
  <c r="F676" i="9"/>
  <c r="F472" i="9"/>
  <c r="G741" i="9"/>
  <c r="J741" i="9" s="1"/>
  <c r="G520" i="9"/>
  <c r="J520" i="9" s="1"/>
  <c r="G1331" i="9"/>
  <c r="F1024" i="9"/>
  <c r="I1024" i="9" s="1"/>
  <c r="F555" i="9"/>
  <c r="G598" i="9"/>
  <c r="J598" i="9" s="1"/>
  <c r="G1076" i="9"/>
  <c r="J1076" i="9" s="1"/>
  <c r="G1175" i="9"/>
  <c r="G513" i="9"/>
  <c r="J513" i="9" s="1"/>
  <c r="F838" i="9"/>
  <c r="I838" i="9" s="1"/>
  <c r="F984" i="9"/>
  <c r="F208" i="9"/>
  <c r="I208" i="9" s="1"/>
  <c r="F281" i="9"/>
  <c r="I281" i="9" s="1"/>
  <c r="G415" i="9"/>
  <c r="J415" i="9" s="1"/>
  <c r="F1220" i="9"/>
  <c r="G758" i="9"/>
  <c r="J758" i="9" s="1"/>
  <c r="F121" i="9"/>
  <c r="I121" i="9" s="1"/>
  <c r="G1289" i="9"/>
  <c r="F461" i="9"/>
  <c r="I461" i="9" s="1"/>
  <c r="F1412" i="9"/>
  <c r="I1412" i="9" s="1"/>
  <c r="G121" i="9"/>
  <c r="F1100" i="9"/>
  <c r="I1100" i="9" s="1"/>
  <c r="F507" i="9"/>
  <c r="I507" i="9" s="1"/>
  <c r="G1113" i="9"/>
  <c r="J1113" i="9" s="1"/>
  <c r="G906" i="9"/>
  <c r="J906" i="9" s="1"/>
  <c r="G810" i="9"/>
  <c r="J810" i="9" s="1"/>
  <c r="F1055" i="9"/>
  <c r="G614" i="9"/>
  <c r="G676" i="9"/>
  <c r="F390" i="9"/>
  <c r="I390" i="9" s="1"/>
  <c r="G1214" i="9"/>
  <c r="G1094" i="9"/>
  <c r="F187" i="9"/>
  <c r="G555" i="9"/>
  <c r="J555" i="9" s="1"/>
  <c r="F1331" i="9"/>
  <c r="I1331" i="9" s="1"/>
  <c r="F269" i="9"/>
  <c r="F689" i="9"/>
  <c r="F828" i="9"/>
  <c r="G489" i="9"/>
  <c r="F342" i="9"/>
  <c r="I342" i="9" s="1"/>
  <c r="F293" i="9"/>
  <c r="G962" i="9"/>
  <c r="F1386" i="9"/>
  <c r="I1386" i="9" s="1"/>
  <c r="F598" i="9"/>
  <c r="F1231" i="9"/>
  <c r="I1231" i="9" s="1"/>
  <c r="M1231" i="9" s="1"/>
  <c r="M1232" i="9" s="1"/>
  <c r="G606" i="9"/>
  <c r="F495" i="9"/>
  <c r="I495" i="9" s="1"/>
  <c r="F562" i="9"/>
  <c r="F489" i="9"/>
  <c r="G440" i="9"/>
  <c r="J440" i="9" s="1"/>
  <c r="F606" i="9"/>
  <c r="G704" i="9"/>
  <c r="J704" i="9" s="1"/>
  <c r="G1127" i="9"/>
  <c r="J1127" i="9" s="1"/>
  <c r="G927" i="9"/>
  <c r="J927" i="9" s="1"/>
  <c r="G878" i="9"/>
  <c r="G269" i="9"/>
  <c r="J269" i="9" s="1"/>
  <c r="F822" i="9"/>
  <c r="I822" i="9" s="1"/>
  <c r="G1474" i="9"/>
  <c r="J1474" i="9" s="1"/>
  <c r="F433" i="9"/>
  <c r="I433" i="9" s="1"/>
  <c r="G842" i="9"/>
  <c r="J842" i="9" s="1"/>
  <c r="F614" i="9"/>
  <c r="F725" i="9"/>
  <c r="I725" i="9" s="1"/>
  <c r="F878" i="9"/>
  <c r="F1474" i="9"/>
  <c r="I1474" i="9" s="1"/>
  <c r="F1444" i="9"/>
  <c r="I1444" i="9" s="1"/>
  <c r="F852" i="9"/>
  <c r="G1444" i="9"/>
  <c r="J1444" i="9" s="1"/>
  <c r="F1454" i="9"/>
  <c r="I1454" i="9" s="1"/>
  <c r="G1454" i="9"/>
  <c r="J1454" i="9" s="1"/>
  <c r="G1464" i="9"/>
  <c r="J1464" i="9" s="1"/>
  <c r="I1279" i="9"/>
  <c r="F1464" i="9"/>
  <c r="I1464" i="9" s="1"/>
  <c r="M7" i="9"/>
  <c r="M9" i="9" s="1"/>
  <c r="F1076" i="9"/>
  <c r="G775" i="9"/>
  <c r="F376" i="9"/>
  <c r="F651" i="9"/>
  <c r="G281" i="9"/>
  <c r="J281" i="9" s="1"/>
  <c r="G1139" i="9"/>
  <c r="J1139" i="9" s="1"/>
  <c r="G304" i="9"/>
  <c r="G651" i="9"/>
  <c r="J651" i="9" s="1"/>
  <c r="F747" i="9"/>
  <c r="I747" i="9" s="1"/>
  <c r="F741" i="9"/>
  <c r="I741" i="9" s="1"/>
  <c r="F1207" i="9"/>
  <c r="I842" i="9"/>
  <c r="I531" i="9"/>
  <c r="G1207" i="9"/>
  <c r="G955" i="9"/>
  <c r="G550" i="9"/>
  <c r="F711" i="9"/>
  <c r="I711" i="9" s="1"/>
  <c r="G725" i="9"/>
  <c r="G364" i="9"/>
  <c r="I327" i="9"/>
  <c r="J410" i="9"/>
  <c r="I400" i="9"/>
  <c r="J390" i="9"/>
  <c r="M786" i="9"/>
  <c r="I550" i="9"/>
  <c r="J1236" i="9"/>
  <c r="I1041" i="9"/>
  <c r="J540" i="9"/>
  <c r="I1004" i="9"/>
  <c r="I866" i="9"/>
  <c r="I467" i="9"/>
  <c r="J427" i="9"/>
  <c r="I1240" i="9"/>
  <c r="M263" i="9"/>
  <c r="J1046" i="9"/>
  <c r="M1046" i="9" s="1"/>
  <c r="J800" i="9"/>
  <c r="J1055" i="9"/>
  <c r="J66" i="9"/>
  <c r="J1197" i="9"/>
  <c r="J1152" i="9"/>
  <c r="J753" i="9"/>
  <c r="I974" i="9"/>
  <c r="M266" i="9"/>
  <c r="I899" i="9"/>
  <c r="J822" i="9"/>
  <c r="I520" i="9"/>
  <c r="M1817" i="9" l="1"/>
  <c r="M1816" i="9"/>
  <c r="F11" i="6"/>
  <c r="M1810" i="9"/>
  <c r="M1805" i="9"/>
  <c r="F8" i="6"/>
  <c r="F7" i="6"/>
  <c r="G8" i="6"/>
  <c r="G7" i="6"/>
  <c r="G11" i="6"/>
  <c r="M1799" i="9"/>
  <c r="F10" i="6"/>
  <c r="F9" i="6"/>
  <c r="G10" i="6"/>
  <c r="G9" i="6"/>
  <c r="M43" i="9"/>
  <c r="M46" i="9" s="1"/>
  <c r="M1779" i="9"/>
  <c r="M1787" i="9" s="1"/>
  <c r="M1789" i="9"/>
  <c r="M1796" i="9" s="1"/>
  <c r="M1773" i="9"/>
  <c r="M1766" i="9"/>
  <c r="M1771" i="9" s="1"/>
  <c r="M1747" i="9"/>
  <c r="M1750" i="9" s="1"/>
  <c r="M1755" i="9"/>
  <c r="M1758" i="9" s="1"/>
  <c r="M1737" i="9"/>
  <c r="G14" i="6"/>
  <c r="F14" i="6"/>
  <c r="M1729" i="9"/>
  <c r="G15" i="6"/>
  <c r="F15" i="6"/>
  <c r="M1723" i="9"/>
  <c r="F250" i="6"/>
  <c r="G12" i="6"/>
  <c r="F12" i="6"/>
  <c r="M1716" i="9"/>
  <c r="M1719" i="9" s="1"/>
  <c r="G231" i="6"/>
  <c r="M1711" i="9"/>
  <c r="M1712" i="9" s="1"/>
  <c r="G268" i="6"/>
  <c r="F16" i="6"/>
  <c r="F13" i="6"/>
  <c r="G16" i="6"/>
  <c r="G13" i="6"/>
  <c r="G23" i="6"/>
  <c r="M1700" i="9"/>
  <c r="M1701" i="9" s="1"/>
  <c r="M1706" i="9"/>
  <c r="M1707" i="9" s="1"/>
  <c r="F18" i="6"/>
  <c r="F17" i="6"/>
  <c r="G18" i="6"/>
  <c r="G17" i="6"/>
  <c r="F23" i="6"/>
  <c r="M1694" i="9"/>
  <c r="G20" i="6"/>
  <c r="G19" i="6"/>
  <c r="F20" i="6"/>
  <c r="F19" i="6"/>
  <c r="M1689" i="9"/>
  <c r="M1683" i="9"/>
  <c r="M1685" i="9" s="1"/>
  <c r="M1677" i="9"/>
  <c r="M1671" i="9"/>
  <c r="F24" i="6"/>
  <c r="F21" i="6"/>
  <c r="G25" i="6"/>
  <c r="G22" i="6"/>
  <c r="F25" i="6"/>
  <c r="F22" i="6"/>
  <c r="G24" i="6"/>
  <c r="G21" i="6"/>
  <c r="M1665" i="9"/>
  <c r="M1651" i="9"/>
  <c r="M1652" i="9" s="1"/>
  <c r="F27" i="6"/>
  <c r="F26" i="6"/>
  <c r="G27" i="6"/>
  <c r="G26" i="6"/>
  <c r="M1658" i="9"/>
  <c r="F34" i="6"/>
  <c r="G29" i="6"/>
  <c r="G28" i="6"/>
  <c r="G245" i="6"/>
  <c r="F29" i="6"/>
  <c r="F28" i="6"/>
  <c r="M1637" i="9"/>
  <c r="M1639" i="9" s="1"/>
  <c r="M1644" i="9"/>
  <c r="G34" i="6"/>
  <c r="G35" i="6"/>
  <c r="F35" i="6"/>
  <c r="G31" i="6"/>
  <c r="G30" i="6"/>
  <c r="F31" i="6"/>
  <c r="F30" i="6"/>
  <c r="G36" i="6"/>
  <c r="M1624" i="9"/>
  <c r="M1630" i="9"/>
  <c r="M1636" i="9" s="1"/>
  <c r="M1245" i="9"/>
  <c r="F36" i="6"/>
  <c r="M1618" i="9"/>
  <c r="F33" i="6"/>
  <c r="F32" i="6"/>
  <c r="G33" i="6"/>
  <c r="G32" i="6"/>
  <c r="M1606" i="9"/>
  <c r="G169" i="6"/>
  <c r="M1595" i="9"/>
  <c r="M1590" i="9"/>
  <c r="M1594" i="9" s="1"/>
  <c r="M1612" i="9"/>
  <c r="M1600" i="9"/>
  <c r="G172" i="6"/>
  <c r="G38" i="6"/>
  <c r="G37" i="6"/>
  <c r="F38" i="6"/>
  <c r="F37" i="6"/>
  <c r="M1585" i="9"/>
  <c r="G40" i="6"/>
  <c r="G39" i="6"/>
  <c r="F40" i="6"/>
  <c r="F39" i="6"/>
  <c r="M1578" i="9"/>
  <c r="M1581" i="9" s="1"/>
  <c r="M1571" i="9"/>
  <c r="M1574" i="9" s="1"/>
  <c r="F42" i="6"/>
  <c r="F41" i="6"/>
  <c r="G42" i="6"/>
  <c r="G41" i="6"/>
  <c r="M1561" i="9"/>
  <c r="M1555" i="9"/>
  <c r="M1551" i="9"/>
  <c r="F44" i="6"/>
  <c r="F43" i="6"/>
  <c r="G44" i="6"/>
  <c r="G43" i="6"/>
  <c r="M1545" i="9"/>
  <c r="G246" i="6"/>
  <c r="F236" i="6"/>
  <c r="F246" i="6"/>
  <c r="G46" i="6"/>
  <c r="G45" i="6"/>
  <c r="F46" i="6"/>
  <c r="F45" i="6"/>
  <c r="F132" i="6"/>
  <c r="M1531" i="9"/>
  <c r="M1538" i="9"/>
  <c r="M1541" i="9" s="1"/>
  <c r="F254" i="6"/>
  <c r="F48" i="6"/>
  <c r="F47" i="6"/>
  <c r="F258" i="6"/>
  <c r="G48" i="6"/>
  <c r="G47" i="6"/>
  <c r="M1524" i="9"/>
  <c r="F131" i="6"/>
  <c r="M72" i="9"/>
  <c r="M76" i="9" s="1"/>
  <c r="F233" i="6"/>
  <c r="F259" i="6"/>
  <c r="G265" i="6"/>
  <c r="F63" i="6"/>
  <c r="F147" i="6"/>
  <c r="F169" i="6"/>
  <c r="F248" i="6"/>
  <c r="G233" i="6"/>
  <c r="G211" i="6"/>
  <c r="G50" i="6"/>
  <c r="G49" i="6"/>
  <c r="F50" i="6"/>
  <c r="F49" i="6"/>
  <c r="M1518" i="9"/>
  <c r="M1519" i="9" s="1"/>
  <c r="M1513" i="9"/>
  <c r="F185" i="6"/>
  <c r="G266" i="6"/>
  <c r="G99" i="6"/>
  <c r="F58" i="6"/>
  <c r="F129" i="6"/>
  <c r="F55" i="6"/>
  <c r="G202" i="6"/>
  <c r="F181" i="6"/>
  <c r="G56" i="6"/>
  <c r="G55" i="6"/>
  <c r="G108" i="6"/>
  <c r="F219" i="6"/>
  <c r="G155" i="6"/>
  <c r="G71" i="6"/>
  <c r="F121" i="6"/>
  <c r="F130" i="6"/>
  <c r="F89" i="6"/>
  <c r="F215" i="6"/>
  <c r="F90" i="6"/>
  <c r="F260" i="6"/>
  <c r="M1506" i="9"/>
  <c r="M1509" i="9" s="1"/>
  <c r="G239" i="6"/>
  <c r="F177" i="6"/>
  <c r="G107" i="6"/>
  <c r="G133" i="6"/>
  <c r="G63" i="6"/>
  <c r="F188" i="6"/>
  <c r="G65" i="6"/>
  <c r="F52" i="6"/>
  <c r="F51" i="6"/>
  <c r="G238" i="6"/>
  <c r="G61" i="6"/>
  <c r="F97" i="6"/>
  <c r="F56" i="6"/>
  <c r="F212" i="6"/>
  <c r="G52" i="6"/>
  <c r="G51" i="6"/>
  <c r="F213" i="6"/>
  <c r="G118" i="6"/>
  <c r="M1499" i="9"/>
  <c r="M1502" i="9" s="1"/>
  <c r="F128" i="6"/>
  <c r="G181" i="6"/>
  <c r="F247" i="6"/>
  <c r="F182" i="6"/>
  <c r="G230" i="6"/>
  <c r="F237" i="6"/>
  <c r="F207" i="6"/>
  <c r="G168" i="6"/>
  <c r="F71" i="6"/>
  <c r="G159" i="6"/>
  <c r="G90" i="6"/>
  <c r="G151" i="6"/>
  <c r="G70" i="6"/>
  <c r="F135" i="6"/>
  <c r="G251" i="6"/>
  <c r="F198" i="6"/>
  <c r="G214" i="6"/>
  <c r="F205" i="6"/>
  <c r="F266" i="6"/>
  <c r="F146" i="6"/>
  <c r="F183" i="6"/>
  <c r="G262" i="6"/>
  <c r="G175" i="6"/>
  <c r="G77" i="6"/>
  <c r="G132" i="6"/>
  <c r="G130" i="6"/>
  <c r="G279" i="6"/>
  <c r="F91" i="6"/>
  <c r="F263" i="6"/>
  <c r="F279" i="6"/>
  <c r="G114" i="6"/>
  <c r="F87" i="6"/>
  <c r="F221" i="6"/>
  <c r="F179" i="6"/>
  <c r="F64" i="6"/>
  <c r="G197" i="6"/>
  <c r="G256" i="6"/>
  <c r="G154" i="6"/>
  <c r="F108" i="6"/>
  <c r="G58" i="6"/>
  <c r="F57" i="6"/>
  <c r="G215" i="6"/>
  <c r="G113" i="6"/>
  <c r="F134" i="6"/>
  <c r="G110" i="6"/>
  <c r="G62" i="6"/>
  <c r="G263" i="6"/>
  <c r="F155" i="6"/>
  <c r="G201" i="6"/>
  <c r="F60" i="6"/>
  <c r="G57" i="6"/>
  <c r="G278" i="6"/>
  <c r="G163" i="6"/>
  <c r="F163" i="6"/>
  <c r="F66" i="6"/>
  <c r="F137" i="6"/>
  <c r="F79" i="6"/>
  <c r="G73" i="6"/>
  <c r="F241" i="6"/>
  <c r="F122" i="6"/>
  <c r="F77" i="6"/>
  <c r="F199" i="6"/>
  <c r="G135" i="6"/>
  <c r="F153" i="6"/>
  <c r="G153" i="6"/>
  <c r="G104" i="6"/>
  <c r="F120" i="6"/>
  <c r="G96" i="6"/>
  <c r="G250" i="6"/>
  <c r="F88" i="6"/>
  <c r="G85" i="6"/>
  <c r="F72" i="6"/>
  <c r="G157" i="6"/>
  <c r="F84" i="6"/>
  <c r="G222" i="6"/>
  <c r="F272" i="6"/>
  <c r="G143" i="6"/>
  <c r="G78" i="6"/>
  <c r="F74" i="6"/>
  <c r="F167" i="6"/>
  <c r="F94" i="6"/>
  <c r="G91" i="6"/>
  <c r="F105" i="6"/>
  <c r="G242" i="6"/>
  <c r="F164" i="6"/>
  <c r="F201" i="6"/>
  <c r="F214" i="6"/>
  <c r="G121" i="6"/>
  <c r="F235" i="6"/>
  <c r="G138" i="6"/>
  <c r="G176" i="6"/>
  <c r="G95" i="6"/>
  <c r="F149" i="6"/>
  <c r="G235" i="6"/>
  <c r="G126" i="6"/>
  <c r="F140" i="6"/>
  <c r="G254" i="6"/>
  <c r="F252" i="6"/>
  <c r="G260" i="6"/>
  <c r="F109" i="6"/>
  <c r="F280" i="6"/>
  <c r="G124" i="6"/>
  <c r="F243" i="6"/>
  <c r="F151" i="6"/>
  <c r="G131" i="6"/>
  <c r="M1484" i="9"/>
  <c r="F95" i="6"/>
  <c r="F264" i="6"/>
  <c r="G213" i="6"/>
  <c r="F92" i="6"/>
  <c r="G273" i="6"/>
  <c r="G208" i="6"/>
  <c r="G207" i="6"/>
  <c r="G275" i="6"/>
  <c r="F255" i="6"/>
  <c r="G115" i="6"/>
  <c r="G88" i="6"/>
  <c r="F80" i="6"/>
  <c r="G146" i="6"/>
  <c r="F224" i="6"/>
  <c r="F99" i="6"/>
  <c r="F172" i="6"/>
  <c r="G196" i="6"/>
  <c r="G173" i="6"/>
  <c r="F238" i="6"/>
  <c r="F257" i="6"/>
  <c r="G205" i="6"/>
  <c r="F256" i="6"/>
  <c r="F269" i="6"/>
  <c r="F83" i="6"/>
  <c r="F67" i="6"/>
  <c r="G75" i="6"/>
  <c r="F173" i="6"/>
  <c r="G241" i="6"/>
  <c r="G94" i="6"/>
  <c r="F225" i="6"/>
  <c r="F186" i="6"/>
  <c r="G182" i="6"/>
  <c r="G150" i="6"/>
  <c r="G109" i="6"/>
  <c r="F143" i="6"/>
  <c r="F142" i="6"/>
  <c r="G144" i="6"/>
  <c r="F136" i="6"/>
  <c r="F220" i="6"/>
  <c r="G54" i="6"/>
  <c r="G53" i="6"/>
  <c r="F228" i="6"/>
  <c r="G60" i="6"/>
  <c r="G255" i="6"/>
  <c r="G187" i="6"/>
  <c r="G220" i="6"/>
  <c r="G123" i="6"/>
  <c r="F218" i="6"/>
  <c r="G221" i="6"/>
  <c r="G147" i="6"/>
  <c r="G72" i="6"/>
  <c r="F271" i="6"/>
  <c r="G83" i="6"/>
  <c r="F102" i="6"/>
  <c r="F124" i="6"/>
  <c r="F222" i="6"/>
  <c r="F180" i="6"/>
  <c r="G218" i="6"/>
  <c r="G69" i="6"/>
  <c r="F217" i="6"/>
  <c r="F65" i="6"/>
  <c r="G252" i="6"/>
  <c r="G280" i="6"/>
  <c r="G185" i="6"/>
  <c r="G195" i="6"/>
  <c r="F160" i="6"/>
  <c r="F196" i="6"/>
  <c r="G67" i="6"/>
  <c r="F54" i="6"/>
  <c r="F53" i="6"/>
  <c r="F138" i="6"/>
  <c r="G59" i="6"/>
  <c r="F111" i="6"/>
  <c r="G198" i="6"/>
  <c r="F123" i="6"/>
  <c r="F278" i="6"/>
  <c r="G111" i="6"/>
  <c r="F114" i="6"/>
  <c r="F203" i="6"/>
  <c r="G184" i="6"/>
  <c r="G180" i="6"/>
  <c r="F104" i="6"/>
  <c r="G269" i="6"/>
  <c r="F61" i="6"/>
  <c r="G148" i="6"/>
  <c r="G80" i="6"/>
  <c r="G166" i="6"/>
  <c r="G228" i="6"/>
  <c r="F190" i="6"/>
  <c r="F206" i="6"/>
  <c r="F234" i="6"/>
  <c r="F262" i="6"/>
  <c r="G165" i="6"/>
  <c r="F110" i="6"/>
  <c r="G122" i="6"/>
  <c r="J1070" i="9"/>
  <c r="G117" i="6"/>
  <c r="I526" i="9"/>
  <c r="J113" i="9"/>
  <c r="M113" i="9" s="1"/>
  <c r="M115" i="9" s="1"/>
  <c r="F194" i="6"/>
  <c r="F281" i="6"/>
  <c r="G145" i="6"/>
  <c r="J1004" i="9"/>
  <c r="M1004" i="9" s="1"/>
  <c r="M1439" i="9"/>
  <c r="M1443" i="9" s="1"/>
  <c r="G277" i="6"/>
  <c r="G225" i="6"/>
  <c r="G270" i="6"/>
  <c r="G68" i="6"/>
  <c r="J606" i="9"/>
  <c r="G247" i="6"/>
  <c r="I805" i="9"/>
  <c r="G134" i="6"/>
  <c r="I800" i="9"/>
  <c r="M800" i="9" s="1"/>
  <c r="J764" i="9"/>
  <c r="M764" i="9" s="1"/>
  <c r="M767" i="9" s="1"/>
  <c r="F253" i="6"/>
  <c r="J400" i="9"/>
  <c r="M400" i="9" s="1"/>
  <c r="M403" i="9" s="1"/>
  <c r="G125" i="6"/>
  <c r="G212" i="6"/>
  <c r="J1267" i="9"/>
  <c r="G216" i="6"/>
  <c r="J215" i="9"/>
  <c r="F265" i="6"/>
  <c r="I1428" i="9"/>
  <c r="J769" i="9"/>
  <c r="M769" i="9" s="1"/>
  <c r="M772" i="9" s="1"/>
  <c r="M33" i="9"/>
  <c r="M36" i="9" s="1"/>
  <c r="J643" i="9"/>
  <c r="M643" i="9" s="1"/>
  <c r="G243" i="6"/>
  <c r="I582" i="9"/>
  <c r="M582" i="9" s="1"/>
  <c r="M584" i="9" s="1"/>
  <c r="M1351" i="9"/>
  <c r="M1355" i="9" s="1"/>
  <c r="J1279" i="9"/>
  <c r="M1279" i="9" s="1"/>
  <c r="M1280" i="9" s="1"/>
  <c r="F232" i="6"/>
  <c r="I472" i="9"/>
  <c r="G101" i="6"/>
  <c r="I1236" i="9"/>
  <c r="M1236" i="9" s="1"/>
  <c r="M1239" i="9" s="1"/>
  <c r="J1314" i="9"/>
  <c r="F275" i="6"/>
  <c r="I1319" i="9"/>
  <c r="M1319" i="9" s="1"/>
  <c r="M1320" i="9" s="1"/>
  <c r="G141" i="6"/>
  <c r="G98" i="6"/>
  <c r="J26" i="9"/>
  <c r="G264" i="6"/>
  <c r="F210" i="6"/>
  <c r="I1009" i="9"/>
  <c r="M1009" i="9" s="1"/>
  <c r="M1013" i="9" s="1"/>
  <c r="M1324" i="9"/>
  <c r="G64" i="6"/>
  <c r="J1088" i="9"/>
  <c r="J846" i="9"/>
  <c r="F202" i="6"/>
  <c r="I1422" i="9"/>
  <c r="G183" i="6"/>
  <c r="G261" i="6"/>
  <c r="J316" i="9"/>
  <c r="M316" i="9" s="1"/>
  <c r="J484" i="9"/>
  <c r="I364" i="9"/>
  <c r="M989" i="9"/>
  <c r="M990" i="9" s="1"/>
  <c r="F85" i="6"/>
  <c r="F261" i="6"/>
  <c r="J878" i="9"/>
  <c r="I222" i="9"/>
  <c r="M222" i="9" s="1"/>
  <c r="M224" i="9" s="1"/>
  <c r="G97" i="6"/>
  <c r="G86" i="6"/>
  <c r="I1064" i="9"/>
  <c r="M1064" i="9" s="1"/>
  <c r="M1066" i="9" s="1"/>
  <c r="I26" i="9"/>
  <c r="I1014" i="9"/>
  <c r="J1404" i="9"/>
  <c r="M1404" i="9" s="1"/>
  <c r="J671" i="9"/>
  <c r="M671" i="9" s="1"/>
  <c r="M674" i="9" s="1"/>
  <c r="M1030" i="9"/>
  <c r="M1034" i="9" s="1"/>
  <c r="I1314" i="9"/>
  <c r="M327" i="9"/>
  <c r="M330" i="9" s="1"/>
  <c r="F126" i="6"/>
  <c r="I846" i="9"/>
  <c r="F106" i="6"/>
  <c r="I11" i="9"/>
  <c r="F245" i="6"/>
  <c r="J97" i="9"/>
  <c r="I477" i="9"/>
  <c r="M477" i="9" s="1"/>
  <c r="M483" i="9" s="1"/>
  <c r="G253" i="6"/>
  <c r="G224" i="6"/>
  <c r="F242" i="6"/>
  <c r="G74" i="6"/>
  <c r="F156" i="6"/>
  <c r="F5" i="9"/>
  <c r="F166" i="6"/>
  <c r="F251" i="6"/>
  <c r="J1019" i="9"/>
  <c r="M1019" i="9" s="1"/>
  <c r="I1267" i="9"/>
  <c r="G100" i="6"/>
  <c r="G223" i="6"/>
  <c r="J433" i="9"/>
  <c r="M433" i="9" s="1"/>
  <c r="M436" i="9" s="1"/>
  <c r="J725" i="9"/>
  <c r="M725" i="9" s="1"/>
  <c r="M726" i="9" s="1"/>
  <c r="J531" i="9"/>
  <c r="M531" i="9" s="1"/>
  <c r="J984" i="9"/>
  <c r="I1191" i="9"/>
  <c r="I878" i="9"/>
  <c r="I1207" i="9"/>
  <c r="F229" i="6"/>
  <c r="G244" i="6"/>
  <c r="G160" i="6"/>
  <c r="G240" i="6"/>
  <c r="F162" i="6"/>
  <c r="J48" i="9"/>
  <c r="M48" i="9" s="1"/>
  <c r="M50" i="9" s="1"/>
  <c r="F200" i="6"/>
  <c r="G190" i="6"/>
  <c r="I90" i="9"/>
  <c r="M90" i="9" s="1"/>
  <c r="M96" i="9" s="1"/>
  <c r="F98" i="6"/>
  <c r="G89" i="6"/>
  <c r="J1428" i="9"/>
  <c r="I955" i="9"/>
  <c r="J676" i="9"/>
  <c r="I569" i="9"/>
  <c r="M569" i="9" s="1"/>
  <c r="M571" i="9" s="1"/>
  <c r="F86" i="6"/>
  <c r="I293" i="9"/>
  <c r="J472" i="9"/>
  <c r="J697" i="9"/>
  <c r="M697" i="9" s="1"/>
  <c r="M703" i="9" s="1"/>
  <c r="F73" i="6"/>
  <c r="I1113" i="9"/>
  <c r="M1113" i="9" s="1"/>
  <c r="I395" i="9"/>
  <c r="M395" i="9" s="1"/>
  <c r="G191" i="6"/>
  <c r="M332" i="9"/>
  <c r="M334" i="9" s="1"/>
  <c r="M66" i="9"/>
  <c r="M71" i="9" s="1"/>
  <c r="F117" i="6"/>
  <c r="F171" i="6"/>
  <c r="I1364" i="9"/>
  <c r="G158" i="6"/>
  <c r="G236" i="6"/>
  <c r="I243" i="9"/>
  <c r="M243" i="9" s="1"/>
  <c r="M249" i="9" s="1"/>
  <c r="J1036" i="9"/>
  <c r="M1036" i="9" s="1"/>
  <c r="M1037" i="9" s="1"/>
  <c r="I1094" i="9"/>
  <c r="J159" i="9"/>
  <c r="M159" i="9" s="1"/>
  <c r="I969" i="9"/>
  <c r="F268" i="6"/>
  <c r="G219" i="6"/>
  <c r="G249" i="6"/>
  <c r="F270" i="6"/>
  <c r="G87" i="6"/>
  <c r="F119" i="6"/>
  <c r="J962" i="9"/>
  <c r="M962" i="9" s="1"/>
  <c r="M964" i="9" s="1"/>
  <c r="J250" i="9"/>
  <c r="M250" i="9" s="1"/>
  <c r="M251" i="9" s="1"/>
  <c r="I257" i="9"/>
  <c r="M257" i="9" s="1"/>
  <c r="M382" i="9"/>
  <c r="M385" i="9" s="1"/>
  <c r="M1358" i="9"/>
  <c r="M1363" i="9" s="1"/>
  <c r="J805" i="9"/>
  <c r="G257" i="6"/>
  <c r="G149" i="6"/>
  <c r="I484" i="9"/>
  <c r="G162" i="6"/>
  <c r="J535" i="9"/>
  <c r="M535" i="9" s="1"/>
  <c r="M539" i="9" s="1"/>
  <c r="F115" i="6"/>
  <c r="G204" i="6"/>
  <c r="F249" i="6"/>
  <c r="M1186" i="9"/>
  <c r="M1190" i="9" s="1"/>
  <c r="J1050" i="9"/>
  <c r="M1050" i="9" s="1"/>
  <c r="M1054" i="9" s="1"/>
  <c r="G106" i="6"/>
  <c r="M1181" i="9"/>
  <c r="M1185" i="9" s="1"/>
  <c r="G237" i="6"/>
  <c r="J892" i="9"/>
  <c r="M892" i="9" s="1"/>
  <c r="J1191" i="9"/>
  <c r="F100" i="6"/>
  <c r="I885" i="9"/>
  <c r="M885" i="9" s="1"/>
  <c r="M887" i="9" s="1"/>
  <c r="G193" i="6"/>
  <c r="I1284" i="9"/>
  <c r="J781" i="9"/>
  <c r="M781" i="9" s="1"/>
  <c r="G79" i="6"/>
  <c r="I410" i="9"/>
  <c r="M410" i="9" s="1"/>
  <c r="M414" i="9" s="1"/>
  <c r="F277" i="6"/>
  <c r="F211" i="6"/>
  <c r="I304" i="9"/>
  <c r="J1014" i="9"/>
  <c r="F191" i="6"/>
  <c r="G178" i="6"/>
  <c r="I194" i="9"/>
  <c r="G76" i="6"/>
  <c r="J454" i="9"/>
  <c r="M454" i="9" s="1"/>
  <c r="M457" i="9" s="1"/>
  <c r="F216" i="6"/>
  <c r="F59" i="6"/>
  <c r="M1417" i="9"/>
  <c r="M1421" i="9" s="1"/>
  <c r="G281" i="6"/>
  <c r="M38" i="9"/>
  <c r="I734" i="9"/>
  <c r="M734" i="9" s="1"/>
  <c r="M738" i="9" s="1"/>
  <c r="J526" i="9"/>
  <c r="M1059" i="9"/>
  <c r="M1062" i="9" s="1"/>
  <c r="G102" i="6"/>
  <c r="J54" i="9"/>
  <c r="F192" i="6"/>
  <c r="J173" i="9"/>
  <c r="M173" i="9" s="1"/>
  <c r="M175" i="9" s="1"/>
  <c r="F273" i="6"/>
  <c r="M347" i="9"/>
  <c r="M348" i="9" s="1"/>
  <c r="F174" i="6"/>
  <c r="J1082" i="9"/>
  <c r="G119" i="6"/>
  <c r="G209" i="6"/>
  <c r="F226" i="6"/>
  <c r="F184" i="6"/>
  <c r="J1364" i="9"/>
  <c r="J1284" i="9"/>
  <c r="J421" i="9"/>
  <c r="M421" i="9" s="1"/>
  <c r="M425" i="9" s="1"/>
  <c r="F101" i="6"/>
  <c r="G161" i="6"/>
  <c r="J364" i="9"/>
  <c r="G258" i="6"/>
  <c r="J969" i="9"/>
  <c r="J304" i="9"/>
  <c r="F208" i="6"/>
  <c r="I85" i="9"/>
  <c r="M85" i="9" s="1"/>
  <c r="M86" i="9" s="1"/>
  <c r="G248" i="6"/>
  <c r="F68" i="6"/>
  <c r="G116" i="6"/>
  <c r="F283" i="6"/>
  <c r="J194" i="9"/>
  <c r="I606" i="9"/>
  <c r="F189" i="6"/>
  <c r="F133" i="6"/>
  <c r="J614" i="9"/>
  <c r="J60" i="9"/>
  <c r="M60" i="9" s="1"/>
  <c r="M65" i="9" s="1"/>
  <c r="J501" i="9"/>
  <c r="M501" i="9" s="1"/>
  <c r="F197" i="6"/>
  <c r="F112" i="6"/>
  <c r="I97" i="9"/>
  <c r="M236" i="9"/>
  <c r="M237" i="9" s="1"/>
  <c r="G194" i="6"/>
  <c r="J137" i="9"/>
  <c r="I651" i="9"/>
  <c r="M651" i="9" s="1"/>
  <c r="M667" i="9" s="1"/>
  <c r="J229" i="9"/>
  <c r="M229" i="9" s="1"/>
  <c r="M235" i="9" s="1"/>
  <c r="F118" i="6"/>
  <c r="G105" i="6"/>
  <c r="G210" i="6"/>
  <c r="I1289" i="9"/>
  <c r="G276" i="6"/>
  <c r="F227" i="6"/>
  <c r="F170" i="6"/>
  <c r="G234" i="6"/>
  <c r="J1331" i="9"/>
  <c r="M1331" i="9" s="1"/>
  <c r="M1342" i="9" s="1"/>
  <c r="F81" i="6"/>
  <c r="I1220" i="9"/>
  <c r="M1220" i="9" s="1"/>
  <c r="M1221" i="9" s="1"/>
  <c r="F154" i="6"/>
  <c r="I689" i="9"/>
  <c r="I758" i="9"/>
  <c r="M758" i="9" s="1"/>
  <c r="M759" i="9" s="1"/>
  <c r="G120" i="6"/>
  <c r="F204" i="6"/>
  <c r="J1261" i="9"/>
  <c r="M1261" i="9" s="1"/>
  <c r="J859" i="9"/>
  <c r="M859" i="9" s="1"/>
  <c r="M861" i="9" s="1"/>
  <c r="M1412" i="9"/>
  <c r="M1416" i="9" s="1"/>
  <c r="I1088" i="9"/>
  <c r="G274" i="6"/>
  <c r="G267" i="6"/>
  <c r="G189" i="6"/>
  <c r="G200" i="6"/>
  <c r="I54" i="9"/>
  <c r="J1134" i="9"/>
  <c r="F209" i="6"/>
  <c r="F244" i="6"/>
  <c r="G164" i="6"/>
  <c r="J337" i="9"/>
  <c r="M337" i="9" s="1"/>
  <c r="M338" i="9" s="1"/>
  <c r="J1378" i="9"/>
  <c r="M1378" i="9" s="1"/>
  <c r="M1384" i="9" s="1"/>
  <c r="I913" i="9"/>
  <c r="M913" i="9" s="1"/>
  <c r="G206" i="6"/>
  <c r="I215" i="9"/>
  <c r="G259" i="6"/>
  <c r="I1134" i="9"/>
  <c r="J816" i="9"/>
  <c r="M816" i="9" s="1"/>
  <c r="F157" i="6"/>
  <c r="J405" i="9"/>
  <c r="M405" i="9" s="1"/>
  <c r="M409" i="9" s="1"/>
  <c r="G82" i="6"/>
  <c r="I1170" i="9"/>
  <c r="M1170" i="9" s="1"/>
  <c r="M1171" i="9" s="1"/>
  <c r="I994" i="9"/>
  <c r="M994" i="9" s="1"/>
  <c r="M998" i="9" s="1"/>
  <c r="F150" i="6"/>
  <c r="G188" i="6"/>
  <c r="F70" i="6"/>
  <c r="M842" i="9"/>
  <c r="F285" i="6"/>
  <c r="G272" i="6"/>
  <c r="F195" i="6"/>
  <c r="F152" i="6"/>
  <c r="G170" i="6"/>
  <c r="M166" i="9"/>
  <c r="M169" i="9" s="1"/>
  <c r="F168" i="6"/>
  <c r="F69" i="6"/>
  <c r="J871" i="9"/>
  <c r="M871" i="9" s="1"/>
  <c r="M873" i="9" s="1"/>
  <c r="G179" i="6"/>
  <c r="J11" i="9"/>
  <c r="G226" i="6"/>
  <c r="G5" i="9"/>
  <c r="F76" i="6"/>
  <c r="F175" i="6"/>
  <c r="I152" i="9"/>
  <c r="M152" i="9" s="1"/>
  <c r="M156" i="9" s="1"/>
  <c r="F267" i="6"/>
  <c r="G137" i="6"/>
  <c r="I1294" i="9"/>
  <c r="M1294" i="9" s="1"/>
  <c r="M1297" i="9" s="1"/>
  <c r="M1158" i="9"/>
  <c r="M1162" i="9" s="1"/>
  <c r="G232" i="6"/>
  <c r="G217" i="6"/>
  <c r="G127" i="6"/>
  <c r="I187" i="9"/>
  <c r="M187" i="9" s="1"/>
  <c r="M192" i="9" s="1"/>
  <c r="I984" i="9"/>
  <c r="F116" i="6"/>
  <c r="G171" i="6"/>
  <c r="I630" i="9"/>
  <c r="I137" i="9"/>
  <c r="M810" i="9"/>
  <c r="M815" i="9" s="1"/>
  <c r="F113" i="6"/>
  <c r="G103" i="6"/>
  <c r="I1106" i="9"/>
  <c r="M1106" i="9" s="1"/>
  <c r="M1107" i="9" s="1"/>
  <c r="J711" i="9"/>
  <c r="M711" i="9" s="1"/>
  <c r="M714" i="9" s="1"/>
  <c r="G81" i="6"/>
  <c r="I545" i="9"/>
  <c r="M545" i="9" s="1"/>
  <c r="I1070" i="9"/>
  <c r="F93" i="6"/>
  <c r="J689" i="9"/>
  <c r="G271" i="6"/>
  <c r="G136" i="6"/>
  <c r="G152" i="6"/>
  <c r="I513" i="9"/>
  <c r="M513" i="9" s="1"/>
  <c r="M519" i="9" s="1"/>
  <c r="F96" i="6"/>
  <c r="F82" i="6"/>
  <c r="F240" i="6"/>
  <c r="F284" i="6"/>
  <c r="F141" i="6"/>
  <c r="F282" i="6"/>
  <c r="G186" i="6"/>
  <c r="J145" i="9"/>
  <c r="M145" i="9" s="1"/>
  <c r="M147" i="9" s="1"/>
  <c r="G84" i="6"/>
  <c r="J489" i="9"/>
  <c r="G174" i="6"/>
  <c r="F187" i="6"/>
  <c r="F230" i="6"/>
  <c r="J955" i="9"/>
  <c r="F176" i="6"/>
  <c r="I427" i="9"/>
  <c r="M427" i="9" s="1"/>
  <c r="J638" i="9"/>
  <c r="M638" i="9" s="1"/>
  <c r="M642" i="9" s="1"/>
  <c r="G140" i="6"/>
  <c r="J852" i="9"/>
  <c r="F148" i="6"/>
  <c r="I555" i="9"/>
  <c r="M555" i="9" s="1"/>
  <c r="M560" i="9" s="1"/>
  <c r="I828" i="9"/>
  <c r="M828" i="9" s="1"/>
  <c r="M830" i="9" s="1"/>
  <c r="F103" i="6"/>
  <c r="J1207" i="9"/>
  <c r="G66" i="6"/>
  <c r="I562" i="9"/>
  <c r="M562" i="9" s="1"/>
  <c r="M567" i="9" s="1"/>
  <c r="I489" i="9"/>
  <c r="I852" i="9"/>
  <c r="I1055" i="9"/>
  <c r="M1055" i="9" s="1"/>
  <c r="F75" i="6"/>
  <c r="G177" i="6"/>
  <c r="F139" i="6"/>
  <c r="J1289" i="9"/>
  <c r="J948" i="9"/>
  <c r="M948" i="9" s="1"/>
  <c r="M949" i="9" s="1"/>
  <c r="F145" i="6"/>
  <c r="G142" i="6"/>
  <c r="F161" i="6"/>
  <c r="I376" i="9"/>
  <c r="M376" i="9" s="1"/>
  <c r="I775" i="9"/>
  <c r="F223" i="6"/>
  <c r="J630" i="9"/>
  <c r="F193" i="6"/>
  <c r="F62" i="6"/>
  <c r="J1422" i="9"/>
  <c r="F78" i="6"/>
  <c r="F231" i="6"/>
  <c r="G203" i="6"/>
  <c r="G199" i="6"/>
  <c r="F178" i="6"/>
  <c r="J1146" i="9"/>
  <c r="M1146" i="9" s="1"/>
  <c r="G284" i="6"/>
  <c r="G156" i="6"/>
  <c r="J1175" i="9"/>
  <c r="F276" i="6"/>
  <c r="F107" i="6"/>
  <c r="F158" i="6"/>
  <c r="G285" i="6"/>
  <c r="M1127" i="9"/>
  <c r="M1133" i="9" s="1"/>
  <c r="G139" i="6"/>
  <c r="J121" i="9"/>
  <c r="M121" i="9" s="1"/>
  <c r="I1076" i="9"/>
  <c r="M1076" i="9" s="1"/>
  <c r="M1080" i="9" s="1"/>
  <c r="G227" i="6"/>
  <c r="F239" i="6"/>
  <c r="I1082" i="9"/>
  <c r="J1214" i="9"/>
  <c r="M1214" i="9" s="1"/>
  <c r="M1218" i="9" s="1"/>
  <c r="F274" i="6"/>
  <c r="G128" i="6"/>
  <c r="F125" i="6"/>
  <c r="G229" i="6"/>
  <c r="G112" i="6"/>
  <c r="I1175" i="9"/>
  <c r="I269" i="9"/>
  <c r="M269" i="9" s="1"/>
  <c r="M590" i="9"/>
  <c r="M597" i="9" s="1"/>
  <c r="G129" i="6"/>
  <c r="J293" i="9"/>
  <c r="F144" i="6"/>
  <c r="I614" i="9"/>
  <c r="J775" i="9"/>
  <c r="M789" i="9"/>
  <c r="M793" i="9" s="1"/>
  <c r="J1094" i="9"/>
  <c r="M838" i="9"/>
  <c r="M839" i="9" s="1"/>
  <c r="I676" i="9"/>
  <c r="M180" i="9"/>
  <c r="M183" i="9" s="1"/>
  <c r="I753" i="9"/>
  <c r="M753" i="9" s="1"/>
  <c r="G167" i="6"/>
  <c r="I598" i="9"/>
  <c r="M598" i="9" s="1"/>
  <c r="M603" i="9" s="1"/>
  <c r="G192" i="6"/>
  <c r="M1299" i="9"/>
  <c r="M1300" i="9" s="1"/>
  <c r="F127" i="6"/>
  <c r="M1464" i="9"/>
  <c r="M1474" i="9"/>
  <c r="G93" i="6"/>
  <c r="G283" i="6"/>
  <c r="G92" i="6"/>
  <c r="F159" i="6"/>
  <c r="J550" i="9"/>
  <c r="M550" i="9" s="1"/>
  <c r="M553" i="9" s="1"/>
  <c r="G282" i="6"/>
  <c r="M1454" i="9"/>
  <c r="M1444" i="9"/>
  <c r="M1452" i="9" s="1"/>
  <c r="F165" i="6"/>
  <c r="M1139" i="9"/>
  <c r="M1142" i="9" s="1"/>
  <c r="M1434" i="9"/>
  <c r="M1437" i="9" s="1"/>
  <c r="M1370" i="9"/>
  <c r="M1375" i="9" s="1"/>
  <c r="M540" i="9"/>
  <c r="M542" i="9" s="1"/>
  <c r="M1386" i="9"/>
  <c r="M1391" i="9" s="1"/>
  <c r="M1120" i="9"/>
  <c r="M1123" i="9" s="1"/>
  <c r="M78" i="9"/>
  <c r="M82" i="9" s="1"/>
  <c r="M906" i="9"/>
  <c r="M912" i="9" s="1"/>
  <c r="M390" i="9"/>
  <c r="M393" i="9" s="1"/>
  <c r="M129" i="9"/>
  <c r="M131" i="9" s="1"/>
  <c r="M747" i="9"/>
  <c r="M749" i="9" s="1"/>
  <c r="M979" i="9"/>
  <c r="M704" i="9"/>
  <c r="M974" i="9"/>
  <c r="M976" i="9" s="1"/>
  <c r="M105" i="9"/>
  <c r="M111" i="9" s="1"/>
  <c r="M520" i="9"/>
  <c r="M525" i="9" s="1"/>
  <c r="M1202" i="9"/>
  <c r="M927" i="9"/>
  <c r="M928" i="9" s="1"/>
  <c r="M1024" i="9"/>
  <c r="M1029" i="9" s="1"/>
  <c r="M1240" i="9"/>
  <c r="M1304" i="9"/>
  <c r="M1305" i="9" s="1"/>
  <c r="M941" i="9"/>
  <c r="M945" i="9" s="1"/>
  <c r="M920" i="9"/>
  <c r="M1226" i="9"/>
  <c r="M1229" i="9" s="1"/>
  <c r="M1168" i="9"/>
  <c r="M1167" i="9"/>
  <c r="M1166" i="9"/>
  <c r="M1169" i="9"/>
  <c r="M1256" i="9"/>
  <c r="M1260" i="9" s="1"/>
  <c r="M574" i="9"/>
  <c r="M1251" i="9"/>
  <c r="M1254" i="9" s="1"/>
  <c r="M358" i="9"/>
  <c r="M363" i="9" s="1"/>
  <c r="M1309" i="9"/>
  <c r="M1310" i="9" s="1"/>
  <c r="M495" i="9"/>
  <c r="M500" i="9" s="1"/>
  <c r="M899" i="9"/>
  <c r="M904" i="9" s="1"/>
  <c r="M788" i="9"/>
  <c r="M787" i="9"/>
  <c r="M866" i="9"/>
  <c r="M1272" i="9"/>
  <c r="M1274" i="9" s="1"/>
  <c r="M467" i="9"/>
  <c r="M471" i="9" s="1"/>
  <c r="M1049" i="9"/>
  <c r="M1047" i="9"/>
  <c r="M1048" i="9"/>
  <c r="M268" i="9"/>
  <c r="M267" i="9"/>
  <c r="M795" i="9"/>
  <c r="M822" i="9"/>
  <c r="M265" i="9"/>
  <c r="M264" i="9"/>
  <c r="M281" i="9"/>
  <c r="M1235" i="9"/>
  <c r="M1234" i="9"/>
  <c r="M1233" i="9"/>
  <c r="M201" i="9"/>
  <c r="M934" i="9"/>
  <c r="M1344" i="9"/>
  <c r="M622" i="9"/>
  <c r="M342" i="9"/>
  <c r="M343" i="9" s="1"/>
  <c r="M461" i="9"/>
  <c r="M415" i="9"/>
  <c r="M507" i="9"/>
  <c r="M1197" i="9"/>
  <c r="M741" i="9"/>
  <c r="M718" i="9"/>
  <c r="M999" i="9"/>
  <c r="M681" i="9"/>
  <c r="M352" i="9"/>
  <c r="M440" i="9"/>
  <c r="M1041" i="9"/>
  <c r="M208" i="9"/>
  <c r="M1100" i="9"/>
  <c r="M447" i="9"/>
  <c r="M1152" i="9"/>
  <c r="M1812" i="9" l="1"/>
  <c r="M1811" i="9"/>
  <c r="M1809" i="9"/>
  <c r="M1806" i="9"/>
  <c r="M44" i="9"/>
  <c r="M1777" i="9"/>
  <c r="M1775" i="9"/>
  <c r="M845" i="9"/>
  <c r="M843" i="9"/>
  <c r="M1554" i="9"/>
  <c r="M1552" i="9"/>
  <c r="M1565" i="9"/>
  <c r="M1562" i="9"/>
  <c r="M1814" i="9"/>
  <c r="M1813" i="9"/>
  <c r="M1807" i="9"/>
  <c r="M1808" i="9"/>
  <c r="M1801" i="9"/>
  <c r="M1800" i="9"/>
  <c r="M1804" i="9"/>
  <c r="M1803" i="9"/>
  <c r="M1802" i="9"/>
  <c r="M45" i="9"/>
  <c r="M47" i="9"/>
  <c r="M1330" i="9"/>
  <c r="M1326" i="9"/>
  <c r="M1327" i="9"/>
  <c r="M39" i="9"/>
  <c r="M41" i="9"/>
  <c r="M40" i="9"/>
  <c r="M37" i="9"/>
  <c r="M35" i="9"/>
  <c r="M1250" i="9"/>
  <c r="M1247" i="9"/>
  <c r="M1794" i="9"/>
  <c r="M1795" i="9"/>
  <c r="M1792" i="9"/>
  <c r="M1793" i="9"/>
  <c r="M1790" i="9"/>
  <c r="M1791" i="9"/>
  <c r="M1798" i="9"/>
  <c r="M1797" i="9"/>
  <c r="M1785" i="9"/>
  <c r="M1786" i="9"/>
  <c r="M1783" i="9"/>
  <c r="M1784" i="9"/>
  <c r="M1781" i="9"/>
  <c r="M1782" i="9"/>
  <c r="M1788" i="9"/>
  <c r="M1780" i="9"/>
  <c r="M75" i="9"/>
  <c r="M1692" i="9"/>
  <c r="M1690" i="9"/>
  <c r="M215" i="9"/>
  <c r="M219" i="9" s="1"/>
  <c r="M1772" i="9"/>
  <c r="M1769" i="9"/>
  <c r="M1768" i="9"/>
  <c r="M1767" i="9"/>
  <c r="M1770" i="9"/>
  <c r="M1533" i="9"/>
  <c r="M1534" i="9"/>
  <c r="M1537" i="9"/>
  <c r="M1532" i="9"/>
  <c r="M1500" i="9"/>
  <c r="M1501" i="9"/>
  <c r="M1657" i="9"/>
  <c r="M1653" i="9"/>
  <c r="M1659" i="9"/>
  <c r="M1660" i="9"/>
  <c r="M1666" i="9"/>
  <c r="M1667" i="9"/>
  <c r="M1672" i="9"/>
  <c r="M1673" i="9"/>
  <c r="M1678" i="9"/>
  <c r="M1679" i="9"/>
  <c r="M1688" i="9"/>
  <c r="M1684" i="9"/>
  <c r="M1695" i="9"/>
  <c r="M1696" i="9"/>
  <c r="M1717" i="9"/>
  <c r="M1718" i="9"/>
  <c r="M1724" i="9"/>
  <c r="M1725" i="9"/>
  <c r="M1730" i="9"/>
  <c r="M1731" i="9"/>
  <c r="M1733" i="9"/>
  <c r="M1732" i="9"/>
  <c r="M1746" i="9"/>
  <c r="M1738" i="9"/>
  <c r="M1778" i="9"/>
  <c r="M1774" i="9"/>
  <c r="M1645" i="9"/>
  <c r="M1646" i="9"/>
  <c r="M1629" i="9"/>
  <c r="M1625" i="9"/>
  <c r="M1626" i="9"/>
  <c r="M1619" i="9"/>
  <c r="M1620" i="9"/>
  <c r="M1613" i="9"/>
  <c r="M1614" i="9"/>
  <c r="M1608" i="9"/>
  <c r="M1607" i="9"/>
  <c r="M1601" i="9"/>
  <c r="M1602" i="9"/>
  <c r="M1598" i="9"/>
  <c r="M1596" i="9"/>
  <c r="M1589" i="9"/>
  <c r="M1586" i="9"/>
  <c r="M1579" i="9"/>
  <c r="M1580" i="9"/>
  <c r="M1572" i="9"/>
  <c r="M1573" i="9"/>
  <c r="M1557" i="9"/>
  <c r="M1556" i="9"/>
  <c r="M1550" i="9"/>
  <c r="M1547" i="9"/>
  <c r="M1546" i="9"/>
  <c r="M1539" i="9"/>
  <c r="M1540" i="9"/>
  <c r="M1525" i="9"/>
  <c r="M1527" i="9"/>
  <c r="M1526" i="9"/>
  <c r="M1514" i="9"/>
  <c r="M1515" i="9"/>
  <c r="M1507" i="9"/>
  <c r="M1508" i="9"/>
  <c r="M1776" i="9"/>
  <c r="M1489" i="9"/>
  <c r="M1493" i="9"/>
  <c r="M1490" i="9"/>
  <c r="M1492" i="9"/>
  <c r="M1491" i="9"/>
  <c r="M1488" i="9"/>
  <c r="M1497" i="9"/>
  <c r="M1487" i="9"/>
  <c r="M1563" i="9"/>
  <c r="M1564" i="9"/>
  <c r="M1757" i="9"/>
  <c r="M1756" i="9"/>
  <c r="M1762" i="9"/>
  <c r="M1761" i="9"/>
  <c r="M1759" i="9"/>
  <c r="M1760" i="9"/>
  <c r="M1753" i="9"/>
  <c r="M1752" i="9"/>
  <c r="M1751" i="9"/>
  <c r="M1754" i="9"/>
  <c r="M1748" i="9"/>
  <c r="M1749" i="9"/>
  <c r="M1739" i="9"/>
  <c r="M1740" i="9"/>
  <c r="M1745" i="9"/>
  <c r="M1742" i="9"/>
  <c r="M1741" i="9"/>
  <c r="M1744" i="9"/>
  <c r="M1743" i="9"/>
  <c r="M1736" i="9"/>
  <c r="M1734" i="9"/>
  <c r="M1735" i="9"/>
  <c r="M1728" i="9"/>
  <c r="M1727" i="9"/>
  <c r="M1726" i="9"/>
  <c r="M1722" i="9"/>
  <c r="M1720" i="9"/>
  <c r="M1721" i="9"/>
  <c r="M1715" i="9"/>
  <c r="M1713" i="9"/>
  <c r="M1714" i="9"/>
  <c r="M1703" i="9"/>
  <c r="M1704" i="9"/>
  <c r="M1705" i="9"/>
  <c r="M1702" i="9"/>
  <c r="M1710" i="9"/>
  <c r="M1708" i="9"/>
  <c r="M1709" i="9"/>
  <c r="M1686" i="9"/>
  <c r="M1248" i="9"/>
  <c r="M1249" i="9"/>
  <c r="M1246" i="9"/>
  <c r="M1687" i="9"/>
  <c r="M1699" i="9"/>
  <c r="M1697" i="9"/>
  <c r="M1698" i="9"/>
  <c r="M1693" i="9"/>
  <c r="M1691" i="9"/>
  <c r="M1654" i="9"/>
  <c r="M1682" i="9"/>
  <c r="M1681" i="9"/>
  <c r="M1680" i="9"/>
  <c r="M1676" i="9"/>
  <c r="M1675" i="9"/>
  <c r="M1674" i="9"/>
  <c r="M1655" i="9"/>
  <c r="M1656" i="9"/>
  <c r="M1670" i="9"/>
  <c r="M1669" i="9"/>
  <c r="M1668" i="9"/>
  <c r="M1664" i="9"/>
  <c r="M1661" i="9"/>
  <c r="M1663" i="9"/>
  <c r="M1662" i="9"/>
  <c r="M1638" i="9"/>
  <c r="M1640" i="9"/>
  <c r="M1649" i="9"/>
  <c r="M1648" i="9"/>
  <c r="M1641" i="9"/>
  <c r="M1642" i="9"/>
  <c r="M1643" i="9"/>
  <c r="M1650" i="9"/>
  <c r="M1647" i="9"/>
  <c r="M1627" i="9"/>
  <c r="M1628" i="9"/>
  <c r="M1633" i="9"/>
  <c r="M1634" i="9"/>
  <c r="M1631" i="9"/>
  <c r="M1635" i="9"/>
  <c r="M1632" i="9"/>
  <c r="M1597" i="9"/>
  <c r="M1599" i="9"/>
  <c r="M1623" i="9"/>
  <c r="M1621" i="9"/>
  <c r="M1622" i="9"/>
  <c r="M1593" i="9"/>
  <c r="M1592" i="9"/>
  <c r="M1617" i="9"/>
  <c r="M1616" i="9"/>
  <c r="M1615" i="9"/>
  <c r="M1611" i="9"/>
  <c r="M1609" i="9"/>
  <c r="M1610" i="9"/>
  <c r="M1605" i="9"/>
  <c r="M1604" i="9"/>
  <c r="M1603" i="9"/>
  <c r="M1587" i="9"/>
  <c r="M1588" i="9"/>
  <c r="M1584" i="9"/>
  <c r="M1583" i="9"/>
  <c r="M1582" i="9"/>
  <c r="M1577" i="9"/>
  <c r="M1576" i="9"/>
  <c r="M1575" i="9"/>
  <c r="M1560" i="9"/>
  <c r="M1549" i="9"/>
  <c r="M1548" i="9"/>
  <c r="M1570" i="9"/>
  <c r="M1569" i="9"/>
  <c r="M1568" i="9"/>
  <c r="M1567" i="9"/>
  <c r="M1566" i="9"/>
  <c r="M1553" i="9"/>
  <c r="M1559" i="9"/>
  <c r="M1558" i="9"/>
  <c r="M1535" i="9"/>
  <c r="M1536" i="9"/>
  <c r="M1544" i="9"/>
  <c r="M1543" i="9"/>
  <c r="M1542" i="9"/>
  <c r="M73" i="9"/>
  <c r="M74" i="9"/>
  <c r="M77" i="9"/>
  <c r="M1530" i="9"/>
  <c r="M1529" i="9"/>
  <c r="M1528" i="9"/>
  <c r="M1523" i="9"/>
  <c r="M1520" i="9"/>
  <c r="M1522" i="9"/>
  <c r="M1521" i="9"/>
  <c r="M1517" i="9"/>
  <c r="M1516" i="9"/>
  <c r="M1512" i="9"/>
  <c r="M1511" i="9"/>
  <c r="M1510" i="9"/>
  <c r="M1505" i="9"/>
  <c r="M1504" i="9"/>
  <c r="M1503" i="9"/>
  <c r="M1494" i="9"/>
  <c r="M1495" i="9"/>
  <c r="M1496" i="9"/>
  <c r="M1498" i="9"/>
  <c r="M1485" i="9"/>
  <c r="M1486" i="9"/>
  <c r="M1070" i="9"/>
  <c r="M1075" i="9" s="1"/>
  <c r="M526" i="9"/>
  <c r="M530" i="9" s="1"/>
  <c r="M606" i="9"/>
  <c r="M607" i="9" s="1"/>
  <c r="M805" i="9"/>
  <c r="M1442" i="9"/>
  <c r="M1441" i="9"/>
  <c r="M1440" i="9"/>
  <c r="M1422" i="9"/>
  <c r="M1423" i="9" s="1"/>
  <c r="M846" i="9"/>
  <c r="M849" i="9" s="1"/>
  <c r="M34" i="9"/>
  <c r="M1321" i="9"/>
  <c r="M1322" i="9"/>
  <c r="M1323" i="9"/>
  <c r="M1325" i="9"/>
  <c r="M1267" i="9"/>
  <c r="M1271" i="9" s="1"/>
  <c r="M1328" i="9"/>
  <c r="M472" i="9"/>
  <c r="M476" i="9" s="1"/>
  <c r="M991" i="9"/>
  <c r="M992" i="9"/>
  <c r="M993" i="9"/>
  <c r="M1329" i="9"/>
  <c r="M68" i="9"/>
  <c r="M26" i="9"/>
  <c r="M31" i="9" s="1"/>
  <c r="M1428" i="9"/>
  <c r="M1429" i="9" s="1"/>
  <c r="M1314" i="9"/>
  <c r="M1316" i="9" s="1"/>
  <c r="M1352" i="9"/>
  <c r="M1353" i="9"/>
  <c r="M1357" i="9"/>
  <c r="M1356" i="9"/>
  <c r="M1354" i="9"/>
  <c r="M770" i="9"/>
  <c r="M97" i="9"/>
  <c r="M98" i="9" s="1"/>
  <c r="M1134" i="9"/>
  <c r="M1136" i="9" s="1"/>
  <c r="M484" i="9"/>
  <c r="M487" i="9" s="1"/>
  <c r="M364" i="9"/>
  <c r="M373" i="9" s="1"/>
  <c r="M1088" i="9"/>
  <c r="M1093" i="9" s="1"/>
  <c r="M878" i="9"/>
  <c r="M879" i="9" s="1"/>
  <c r="M69" i="9"/>
  <c r="M955" i="9"/>
  <c r="M960" i="9" s="1"/>
  <c r="M1068" i="9"/>
  <c r="M67" i="9"/>
  <c r="M70" i="9"/>
  <c r="M1069" i="9"/>
  <c r="M1065" i="9"/>
  <c r="M1067" i="9"/>
  <c r="M969" i="9"/>
  <c r="M973" i="9" s="1"/>
  <c r="M1207" i="9"/>
  <c r="M1209" i="9" s="1"/>
  <c r="M1082" i="9"/>
  <c r="M1087" i="9" s="1"/>
  <c r="M773" i="9"/>
  <c r="M771" i="9"/>
  <c r="M774" i="9"/>
  <c r="M328" i="9"/>
  <c r="M331" i="9"/>
  <c r="M329" i="9"/>
  <c r="M1031" i="9"/>
  <c r="M1035" i="9"/>
  <c r="M1033" i="9"/>
  <c r="M1032" i="9"/>
  <c r="M256" i="9"/>
  <c r="M241" i="9"/>
  <c r="M1173" i="9"/>
  <c r="M254" i="9"/>
  <c r="M1364" i="9"/>
  <c r="M1368" i="9" s="1"/>
  <c r="M172" i="9"/>
  <c r="M242" i="9"/>
  <c r="M238" i="9"/>
  <c r="M171" i="9"/>
  <c r="M240" i="9"/>
  <c r="M168" i="9"/>
  <c r="M1172" i="9"/>
  <c r="M170" i="9"/>
  <c r="M1174" i="9"/>
  <c r="M1014" i="9"/>
  <c r="M1015" i="9" s="1"/>
  <c r="M239" i="9"/>
  <c r="M167" i="9"/>
  <c r="M1183" i="9"/>
  <c r="M333" i="9"/>
  <c r="M11" i="9"/>
  <c r="M23" i="9" s="1"/>
  <c r="M42" i="9"/>
  <c r="M336" i="9"/>
  <c r="M536" i="9"/>
  <c r="M384" i="9"/>
  <c r="M387" i="9"/>
  <c r="M389" i="9"/>
  <c r="M228" i="9"/>
  <c r="M304" i="9"/>
  <c r="M311" i="9" s="1"/>
  <c r="M335" i="9"/>
  <c r="M1184" i="9"/>
  <c r="M630" i="9"/>
  <c r="M631" i="9" s="1"/>
  <c r="M785" i="9"/>
  <c r="M784" i="9"/>
  <c r="M252" i="9"/>
  <c r="M255" i="9"/>
  <c r="M174" i="9"/>
  <c r="M829" i="9"/>
  <c r="M177" i="9"/>
  <c r="M179" i="9"/>
  <c r="M253" i="9"/>
  <c r="M178" i="9"/>
  <c r="M176" i="9"/>
  <c r="M1191" i="9"/>
  <c r="M1193" i="9" s="1"/>
  <c r="M836" i="9"/>
  <c r="M834" i="9"/>
  <c r="M676" i="9"/>
  <c r="M677" i="9" s="1"/>
  <c r="M835" i="9"/>
  <c r="M831" i="9"/>
  <c r="M832" i="9"/>
  <c r="M837" i="9"/>
  <c r="M833" i="9"/>
  <c r="M673" i="9"/>
  <c r="M672" i="9"/>
  <c r="M984" i="9"/>
  <c r="M987" i="9" s="1"/>
  <c r="M537" i="9"/>
  <c r="M538" i="9"/>
  <c r="M194" i="9"/>
  <c r="M200" i="9" s="1"/>
  <c r="M293" i="9"/>
  <c r="M300" i="9" s="1"/>
  <c r="M1359" i="9"/>
  <c r="M1094" i="9"/>
  <c r="M1099" i="9" s="1"/>
  <c r="M1361" i="9"/>
  <c r="M1052" i="9"/>
  <c r="M383" i="9"/>
  <c r="M1362" i="9"/>
  <c r="M1188" i="9"/>
  <c r="M386" i="9"/>
  <c r="M1360" i="9"/>
  <c r="M388" i="9"/>
  <c r="M775" i="9"/>
  <c r="M778" i="9" s="1"/>
  <c r="M1284" i="9"/>
  <c r="M1285" i="9" s="1"/>
  <c r="M137" i="9"/>
  <c r="M142" i="9" s="1"/>
  <c r="M1182" i="9"/>
  <c r="M783" i="9"/>
  <c r="M782" i="9"/>
  <c r="M1187" i="9"/>
  <c r="M1419" i="9"/>
  <c r="M614" i="9"/>
  <c r="M617" i="9" s="1"/>
  <c r="M1189" i="9"/>
  <c r="M1418" i="9"/>
  <c r="M1053" i="9"/>
  <c r="M1420" i="9"/>
  <c r="M350" i="9"/>
  <c r="M351" i="9"/>
  <c r="M1051" i="9"/>
  <c r="M689" i="9"/>
  <c r="M692" i="9" s="1"/>
  <c r="M349" i="9"/>
  <c r="M811" i="9"/>
  <c r="M814" i="9"/>
  <c r="M813" i="9"/>
  <c r="M1081" i="9"/>
  <c r="M589" i="9"/>
  <c r="M1079" i="9"/>
  <c r="M1077" i="9"/>
  <c r="M1078" i="9"/>
  <c r="M148" i="9"/>
  <c r="M812" i="9"/>
  <c r="M675" i="9"/>
  <c r="M151" i="9"/>
  <c r="M1063" i="9"/>
  <c r="M1061" i="9"/>
  <c r="M1060" i="9"/>
  <c r="M889" i="9"/>
  <c r="M891" i="9"/>
  <c r="M886" i="9"/>
  <c r="M890" i="9"/>
  <c r="M146" i="9"/>
  <c r="M888" i="9"/>
  <c r="M149" i="9"/>
  <c r="M150" i="9"/>
  <c r="M408" i="9"/>
  <c r="M968" i="9"/>
  <c r="M963" i="9"/>
  <c r="M967" i="9"/>
  <c r="M950" i="9"/>
  <c r="M406" i="9"/>
  <c r="M966" i="9"/>
  <c r="M54" i="9"/>
  <c r="M56" i="9" s="1"/>
  <c r="M407" i="9"/>
  <c r="M965" i="9"/>
  <c r="M588" i="9"/>
  <c r="M585" i="9"/>
  <c r="M586" i="9"/>
  <c r="M1289" i="9"/>
  <c r="M1293" i="9" s="1"/>
  <c r="M583" i="9"/>
  <c r="M587" i="9"/>
  <c r="M1161" i="9"/>
  <c r="M1163" i="9"/>
  <c r="M952" i="9"/>
  <c r="M1108" i="9"/>
  <c r="M1109" i="9"/>
  <c r="M1110" i="9"/>
  <c r="M1112" i="9"/>
  <c r="M1111" i="9"/>
  <c r="M792" i="9"/>
  <c r="M790" i="9"/>
  <c r="M1281" i="9"/>
  <c r="M1283" i="9"/>
  <c r="M227" i="9"/>
  <c r="M1012" i="9"/>
  <c r="M1414" i="9"/>
  <c r="M1010" i="9"/>
  <c r="M1415" i="9"/>
  <c r="M1011" i="9"/>
  <c r="M1413" i="9"/>
  <c r="M953" i="9"/>
  <c r="M730" i="9"/>
  <c r="M954" i="9"/>
  <c r="M1282" i="9"/>
  <c r="M794" i="9"/>
  <c r="M841" i="9"/>
  <c r="M791" i="9"/>
  <c r="M1175" i="9"/>
  <c r="M1180" i="9" s="1"/>
  <c r="M732" i="9"/>
  <c r="M727" i="9"/>
  <c r="M1144" i="9"/>
  <c r="M731" i="9"/>
  <c r="M502" i="9"/>
  <c r="M504" i="9"/>
  <c r="M506" i="9"/>
  <c r="M503" i="9"/>
  <c r="M505" i="9"/>
  <c r="M733" i="9"/>
  <c r="M89" i="9"/>
  <c r="M728" i="9"/>
  <c r="M729" i="9"/>
  <c r="M852" i="9"/>
  <c r="M854" i="9" s="1"/>
  <c r="M1160" i="9"/>
  <c r="M184" i="9"/>
  <c r="M1159" i="9"/>
  <c r="M1164" i="9"/>
  <c r="M840" i="9"/>
  <c r="M223" i="9"/>
  <c r="M844" i="9"/>
  <c r="M225" i="9"/>
  <c r="M226" i="9"/>
  <c r="M489" i="9"/>
  <c r="M492" i="9" s="1"/>
  <c r="M1219" i="9"/>
  <c r="M1129" i="9"/>
  <c r="M1402" i="9"/>
  <c r="M1394" i="9"/>
  <c r="M1130" i="9"/>
  <c r="M951" i="9"/>
  <c r="M1132" i="9"/>
  <c r="M760" i="9"/>
  <c r="M761" i="9"/>
  <c r="M592" i="9"/>
  <c r="M591" i="9"/>
  <c r="M1131" i="9"/>
  <c r="M1128" i="9"/>
  <c r="M763" i="9"/>
  <c r="M596" i="9"/>
  <c r="M595" i="9"/>
  <c r="M593" i="9"/>
  <c r="M762" i="9"/>
  <c r="M1397" i="9"/>
  <c r="M181" i="9"/>
  <c r="M186" i="9"/>
  <c r="M185" i="9"/>
  <c r="M182" i="9"/>
  <c r="M995" i="9"/>
  <c r="M996" i="9"/>
  <c r="M997" i="9"/>
  <c r="M87" i="9"/>
  <c r="M594" i="9"/>
  <c r="M1483" i="9"/>
  <c r="M1480" i="9"/>
  <c r="M1479" i="9"/>
  <c r="M1477" i="9"/>
  <c r="M1475" i="9"/>
  <c r="M1481" i="9"/>
  <c r="M1476" i="9"/>
  <c r="M1478" i="9"/>
  <c r="M1482" i="9"/>
  <c r="M1473" i="9"/>
  <c r="M1471" i="9"/>
  <c r="M1470" i="9"/>
  <c r="M1469" i="9"/>
  <c r="M1472" i="9"/>
  <c r="M1468" i="9"/>
  <c r="M1465" i="9"/>
  <c r="M1466" i="9"/>
  <c r="M1467" i="9"/>
  <c r="M1463" i="9"/>
  <c r="M1456" i="9"/>
  <c r="M1455" i="9"/>
  <c r="M1458" i="9"/>
  <c r="M1461" i="9"/>
  <c r="M1460" i="9"/>
  <c r="M1457" i="9"/>
  <c r="M1459" i="9"/>
  <c r="M1462" i="9"/>
  <c r="M1450" i="9"/>
  <c r="M1451" i="9"/>
  <c r="M1448" i="9"/>
  <c r="M1449" i="9"/>
  <c r="M1446" i="9"/>
  <c r="M1447" i="9"/>
  <c r="M423" i="9"/>
  <c r="M136" i="9"/>
  <c r="M1453" i="9"/>
  <c r="M1445" i="9"/>
  <c r="M699" i="9"/>
  <c r="M700" i="9"/>
  <c r="M698" i="9"/>
  <c r="M701" i="9"/>
  <c r="M702" i="9"/>
  <c r="M1216" i="9"/>
  <c r="M1217" i="9"/>
  <c r="M1215" i="9"/>
  <c r="M49" i="9"/>
  <c r="M52" i="9"/>
  <c r="M53" i="9"/>
  <c r="M51" i="9"/>
  <c r="M1124" i="9"/>
  <c r="M1438" i="9"/>
  <c r="M712" i="9"/>
  <c r="M716" i="9"/>
  <c r="M715" i="9"/>
  <c r="M713" i="9"/>
  <c r="M717" i="9"/>
  <c r="M543" i="9"/>
  <c r="M544" i="9"/>
  <c r="M876" i="9"/>
  <c r="M1436" i="9"/>
  <c r="M1435" i="9"/>
  <c r="M874" i="9"/>
  <c r="M875" i="9"/>
  <c r="M872" i="9"/>
  <c r="M877" i="9"/>
  <c r="M88" i="9"/>
  <c r="M1376" i="9"/>
  <c r="M435" i="9"/>
  <c r="M605" i="9"/>
  <c r="M1380" i="9"/>
  <c r="M756" i="9"/>
  <c r="M757" i="9"/>
  <c r="M754" i="9"/>
  <c r="M755" i="9"/>
  <c r="M1392" i="9"/>
  <c r="M1398" i="9"/>
  <c r="M130" i="9"/>
  <c r="M1403" i="9"/>
  <c r="M1401" i="9"/>
  <c r="M134" i="9"/>
  <c r="M1396" i="9"/>
  <c r="M1387" i="9"/>
  <c r="M132" i="9"/>
  <c r="M339" i="9"/>
  <c r="M341" i="9"/>
  <c r="M1379" i="9"/>
  <c r="M1399" i="9"/>
  <c r="M133" i="9"/>
  <c r="M1383" i="9"/>
  <c r="M135" i="9"/>
  <c r="M1389" i="9"/>
  <c r="M1393" i="9"/>
  <c r="M1385" i="9"/>
  <c r="M1388" i="9"/>
  <c r="M340" i="9"/>
  <c r="M1395" i="9"/>
  <c r="M1400" i="9"/>
  <c r="M541" i="9"/>
  <c r="M1390" i="9"/>
  <c r="M1301" i="9"/>
  <c r="M1303" i="9"/>
  <c r="M1302" i="9"/>
  <c r="M551" i="9"/>
  <c r="M554" i="9"/>
  <c r="M1381" i="9"/>
  <c r="M552" i="9"/>
  <c r="M120" i="9"/>
  <c r="M556" i="9"/>
  <c r="M117" i="9"/>
  <c r="M118" i="9"/>
  <c r="M1225" i="9"/>
  <c r="M114" i="9"/>
  <c r="M1223" i="9"/>
  <c r="M119" i="9"/>
  <c r="M1222" i="9"/>
  <c r="M116" i="9"/>
  <c r="M558" i="9"/>
  <c r="M1224" i="9"/>
  <c r="M751" i="9"/>
  <c r="M561" i="9"/>
  <c r="M557" i="9"/>
  <c r="M1145" i="9"/>
  <c r="M1143" i="9"/>
  <c r="M434" i="9"/>
  <c r="M1121" i="9"/>
  <c r="M1141" i="9"/>
  <c r="M1140" i="9"/>
  <c r="M559" i="9"/>
  <c r="M1125" i="9"/>
  <c r="M1122" i="9"/>
  <c r="M439" i="9"/>
  <c r="M437" i="9"/>
  <c r="M438" i="9"/>
  <c r="M532" i="9"/>
  <c r="M534" i="9"/>
  <c r="M533" i="9"/>
  <c r="M1374" i="9"/>
  <c r="M1372" i="9"/>
  <c r="M1377" i="9"/>
  <c r="M1371" i="9"/>
  <c r="M1373" i="9"/>
  <c r="M411" i="9"/>
  <c r="M1278" i="9"/>
  <c r="M1273" i="9"/>
  <c r="M1242" i="9"/>
  <c r="M1241" i="9"/>
  <c r="M413" i="9"/>
  <c r="M907" i="9"/>
  <c r="M412" i="9"/>
  <c r="M909" i="9"/>
  <c r="M908" i="9"/>
  <c r="M911" i="9"/>
  <c r="M910" i="9"/>
  <c r="M977" i="9"/>
  <c r="M978" i="9"/>
  <c r="M81" i="9"/>
  <c r="M640" i="9"/>
  <c r="M639" i="9"/>
  <c r="M83" i="9"/>
  <c r="M641" i="9"/>
  <c r="M79" i="9"/>
  <c r="M80" i="9"/>
  <c r="M84" i="9"/>
  <c r="M975" i="9"/>
  <c r="M517" i="9"/>
  <c r="M108" i="9"/>
  <c r="M106" i="9"/>
  <c r="M193" i="9"/>
  <c r="M109" i="9"/>
  <c r="M1244" i="9"/>
  <c r="M1243" i="9"/>
  <c r="M1306" i="9"/>
  <c r="M112" i="9"/>
  <c r="M1307" i="9"/>
  <c r="M1308" i="9"/>
  <c r="M246" i="9"/>
  <c r="M110" i="9"/>
  <c r="M107" i="9"/>
  <c r="M402" i="9"/>
  <c r="M460" i="9"/>
  <c r="M456" i="9"/>
  <c r="M455" i="9"/>
  <c r="M458" i="9"/>
  <c r="M459" i="9"/>
  <c r="M401" i="9"/>
  <c r="M404" i="9"/>
  <c r="M1126" i="9"/>
  <c r="M1259" i="9"/>
  <c r="M1257" i="9"/>
  <c r="M599" i="9"/>
  <c r="M602" i="9"/>
  <c r="M600" i="9"/>
  <c r="M865" i="9"/>
  <c r="M750" i="9"/>
  <c r="M604" i="9"/>
  <c r="M862" i="9"/>
  <c r="M752" i="9"/>
  <c r="M864" i="9"/>
  <c r="M748" i="9"/>
  <c r="M860" i="9"/>
  <c r="M863" i="9"/>
  <c r="M900" i="9"/>
  <c r="M601" i="9"/>
  <c r="M63" i="9"/>
  <c r="M244" i="9"/>
  <c r="M248" i="9"/>
  <c r="M247" i="9"/>
  <c r="M245" i="9"/>
  <c r="M515" i="9"/>
  <c r="M514" i="9"/>
  <c r="M189" i="9"/>
  <c r="M518" i="9"/>
  <c r="M516" i="9"/>
  <c r="M188" i="9"/>
  <c r="M391" i="9"/>
  <c r="M392" i="9"/>
  <c r="M394" i="9"/>
  <c r="M190" i="9"/>
  <c r="M1238" i="9"/>
  <c r="M1237" i="9"/>
  <c r="M1115" i="9"/>
  <c r="M1114" i="9"/>
  <c r="M572" i="9"/>
  <c r="M155" i="9"/>
  <c r="M931" i="9"/>
  <c r="M929" i="9"/>
  <c r="M191" i="9"/>
  <c r="M933" i="9"/>
  <c r="M932" i="9"/>
  <c r="M930" i="9"/>
  <c r="M982" i="9"/>
  <c r="M983" i="9"/>
  <c r="M980" i="9"/>
  <c r="M981" i="9"/>
  <c r="M765" i="9"/>
  <c r="M766" i="9"/>
  <c r="M768" i="9"/>
  <c r="M524" i="9"/>
  <c r="M521" i="9"/>
  <c r="M522" i="9"/>
  <c r="M523" i="9"/>
  <c r="M64" i="9"/>
  <c r="M61" i="9"/>
  <c r="M62" i="9"/>
  <c r="M1295" i="9"/>
  <c r="M91" i="9"/>
  <c r="M710" i="9"/>
  <c r="M709" i="9"/>
  <c r="M707" i="9"/>
  <c r="M705" i="9"/>
  <c r="M706" i="9"/>
  <c r="M708" i="9"/>
  <c r="M564" i="9"/>
  <c r="M1028" i="9"/>
  <c r="M1230" i="9"/>
  <c r="M568" i="9"/>
  <c r="M563" i="9"/>
  <c r="M1026" i="9"/>
  <c r="M1206" i="9"/>
  <c r="M1205" i="9"/>
  <c r="M1204" i="9"/>
  <c r="M95" i="9"/>
  <c r="M1275" i="9"/>
  <c r="M1276" i="9"/>
  <c r="M1277" i="9"/>
  <c r="M482" i="9"/>
  <c r="M481" i="9"/>
  <c r="M942" i="9"/>
  <c r="M470" i="9"/>
  <c r="M468" i="9"/>
  <c r="M469" i="9"/>
  <c r="M1298" i="9"/>
  <c r="M1258" i="9"/>
  <c r="M943" i="9"/>
  <c r="M944" i="9"/>
  <c r="M1228" i="9"/>
  <c r="M92" i="9"/>
  <c r="M94" i="9"/>
  <c r="M479" i="9"/>
  <c r="M480" i="9"/>
  <c r="M946" i="9"/>
  <c r="M566" i="9"/>
  <c r="M565" i="9"/>
  <c r="M947" i="9"/>
  <c r="M1027" i="9"/>
  <c r="M1025" i="9"/>
  <c r="M478" i="9"/>
  <c r="M1227" i="9"/>
  <c r="M573" i="9"/>
  <c r="M570" i="9"/>
  <c r="M93" i="9"/>
  <c r="M919" i="9"/>
  <c r="M916" i="9"/>
  <c r="M918" i="9"/>
  <c r="M914" i="9"/>
  <c r="M917" i="9"/>
  <c r="M915" i="9"/>
  <c r="M736" i="9"/>
  <c r="M740" i="9"/>
  <c r="M735" i="9"/>
  <c r="M737" i="9"/>
  <c r="M739" i="9"/>
  <c r="M154" i="9"/>
  <c r="M498" i="9"/>
  <c r="M157" i="9"/>
  <c r="M499" i="9"/>
  <c r="M158" i="9"/>
  <c r="M497" i="9"/>
  <c r="M496" i="9"/>
  <c r="M1040" i="9"/>
  <c r="M644" i="9"/>
  <c r="M650" i="9"/>
  <c r="M646" i="9"/>
  <c r="M649" i="9"/>
  <c r="M647" i="9"/>
  <c r="M645" i="9"/>
  <c r="M648" i="9"/>
  <c r="M1039" i="9"/>
  <c r="M1038" i="9"/>
  <c r="M153" i="9"/>
  <c r="M926" i="9"/>
  <c r="M925" i="9"/>
  <c r="M921" i="9"/>
  <c r="M923" i="9"/>
  <c r="M922" i="9"/>
  <c r="M924" i="9"/>
  <c r="M360" i="9"/>
  <c r="M362" i="9"/>
  <c r="M901" i="9"/>
  <c r="M422" i="9"/>
  <c r="M905" i="9"/>
  <c r="M903" i="9"/>
  <c r="M902" i="9"/>
  <c r="M359" i="9"/>
  <c r="M361" i="9"/>
  <c r="M424" i="9"/>
  <c r="M426" i="9"/>
  <c r="M1253" i="9"/>
  <c r="M1255" i="9"/>
  <c r="M1252" i="9"/>
  <c r="M581" i="9"/>
  <c r="M576" i="9"/>
  <c r="M575" i="9"/>
  <c r="M578" i="9"/>
  <c r="M580" i="9"/>
  <c r="M577" i="9"/>
  <c r="M579" i="9"/>
  <c r="M1296" i="9"/>
  <c r="M1313" i="9"/>
  <c r="M1312" i="9"/>
  <c r="M1311" i="9"/>
  <c r="M234" i="9"/>
  <c r="M1341" i="9"/>
  <c r="M1339" i="9"/>
  <c r="M1333" i="9"/>
  <c r="M1332" i="9"/>
  <c r="M1336" i="9"/>
  <c r="M1335" i="9"/>
  <c r="M1334" i="9"/>
  <c r="M1338" i="9"/>
  <c r="M1340" i="9"/>
  <c r="M1343" i="9"/>
  <c r="M1337" i="9"/>
  <c r="M232" i="9"/>
  <c r="M548" i="9"/>
  <c r="M546" i="9"/>
  <c r="M547" i="9"/>
  <c r="M549" i="9"/>
  <c r="M230" i="9"/>
  <c r="M231" i="9"/>
  <c r="M233" i="9"/>
  <c r="M869" i="9"/>
  <c r="M870" i="9"/>
  <c r="M868" i="9"/>
  <c r="M867" i="9"/>
  <c r="M898" i="9"/>
  <c r="M894" i="9"/>
  <c r="M897" i="9"/>
  <c r="M895" i="9"/>
  <c r="M896" i="9"/>
  <c r="M893" i="9"/>
  <c r="M1157" i="9"/>
  <c r="M1153" i="9"/>
  <c r="M1154" i="9"/>
  <c r="M1155" i="9"/>
  <c r="M1156" i="9"/>
  <c r="M449" i="9"/>
  <c r="M448" i="9"/>
  <c r="M452" i="9"/>
  <c r="M451" i="9"/>
  <c r="M450" i="9"/>
  <c r="M453" i="9"/>
  <c r="M1022" i="9"/>
  <c r="M1023" i="9"/>
  <c r="M1021" i="9"/>
  <c r="M1020" i="9"/>
  <c r="M428" i="9"/>
  <c r="M431" i="9"/>
  <c r="M429" i="9"/>
  <c r="M430" i="9"/>
  <c r="M432" i="9"/>
  <c r="M357" i="9"/>
  <c r="M356" i="9"/>
  <c r="M355" i="9"/>
  <c r="M354" i="9"/>
  <c r="M353" i="9"/>
  <c r="M746" i="9"/>
  <c r="M745" i="9"/>
  <c r="M743" i="9"/>
  <c r="M742" i="9"/>
  <c r="M744" i="9"/>
  <c r="M445" i="9"/>
  <c r="M442" i="9"/>
  <c r="M443" i="9"/>
  <c r="M446" i="9"/>
  <c r="M441" i="9"/>
  <c r="M444" i="9"/>
  <c r="M1148" i="9"/>
  <c r="M1150" i="9"/>
  <c r="M1151" i="9"/>
  <c r="M1149" i="9"/>
  <c r="M1147" i="9"/>
  <c r="M1201" i="9"/>
  <c r="M1199" i="9"/>
  <c r="M1200" i="9"/>
  <c r="M464" i="9"/>
  <c r="M463" i="9"/>
  <c r="M466" i="9"/>
  <c r="M465" i="9"/>
  <c r="M462" i="9"/>
  <c r="M346" i="9"/>
  <c r="M345" i="9"/>
  <c r="M344" i="9"/>
  <c r="M1346" i="9"/>
  <c r="M1348" i="9"/>
  <c r="M1349" i="9"/>
  <c r="M1345" i="9"/>
  <c r="M1347" i="9"/>
  <c r="M1350" i="9"/>
  <c r="M665" i="9"/>
  <c r="M669" i="9"/>
  <c r="M658" i="9"/>
  <c r="M660" i="9"/>
  <c r="M659" i="9"/>
  <c r="M662" i="9"/>
  <c r="M661" i="9"/>
  <c r="M652" i="9"/>
  <c r="M657" i="9"/>
  <c r="M670" i="9"/>
  <c r="M668" i="9"/>
  <c r="M653" i="9"/>
  <c r="M663" i="9"/>
  <c r="M666" i="9"/>
  <c r="M654" i="9"/>
  <c r="M656" i="9"/>
  <c r="M655" i="9"/>
  <c r="M275" i="9"/>
  <c r="M279" i="9"/>
  <c r="M278" i="9"/>
  <c r="M276" i="9"/>
  <c r="M277" i="9"/>
  <c r="M280" i="9"/>
  <c r="M271" i="9"/>
  <c r="M273" i="9"/>
  <c r="M270" i="9"/>
  <c r="M274" i="9"/>
  <c r="M272" i="9"/>
  <c r="M1411" i="9"/>
  <c r="M1410" i="9"/>
  <c r="M1405" i="9"/>
  <c r="M1408" i="9"/>
  <c r="M1409" i="9"/>
  <c r="M1406" i="9"/>
  <c r="M1407" i="9"/>
  <c r="M261" i="9"/>
  <c r="M262" i="9"/>
  <c r="M260" i="9"/>
  <c r="M259" i="9"/>
  <c r="M258" i="9"/>
  <c r="M326" i="9"/>
  <c r="M317" i="9"/>
  <c r="M319" i="9"/>
  <c r="M324" i="9"/>
  <c r="M320" i="9"/>
  <c r="M321" i="9"/>
  <c r="M322" i="9"/>
  <c r="M323" i="9"/>
  <c r="M325" i="9"/>
  <c r="M318" i="9"/>
  <c r="M1266" i="9"/>
  <c r="M1262" i="9"/>
  <c r="M1263" i="9"/>
  <c r="M1265" i="9"/>
  <c r="M1264" i="9"/>
  <c r="M1005" i="9"/>
  <c r="M1007" i="9"/>
  <c r="M1006" i="9"/>
  <c r="M1008" i="9"/>
  <c r="M1058" i="9"/>
  <c r="M1057" i="9"/>
  <c r="M1056" i="9"/>
  <c r="M629" i="9"/>
  <c r="M625" i="9"/>
  <c r="M626" i="9"/>
  <c r="M628" i="9"/>
  <c r="M623" i="9"/>
  <c r="M627" i="9"/>
  <c r="M624" i="9"/>
  <c r="M936" i="9"/>
  <c r="M935" i="9"/>
  <c r="M939" i="9"/>
  <c r="M938" i="9"/>
  <c r="M937" i="9"/>
  <c r="M940" i="9"/>
  <c r="M124" i="9"/>
  <c r="M122" i="9"/>
  <c r="M128" i="9"/>
  <c r="M126" i="9"/>
  <c r="M127" i="9"/>
  <c r="M123" i="9"/>
  <c r="M125" i="9"/>
  <c r="M827" i="9"/>
  <c r="M824" i="9"/>
  <c r="M825" i="9"/>
  <c r="M826" i="9"/>
  <c r="M823" i="9"/>
  <c r="M804" i="9"/>
  <c r="M801" i="9"/>
  <c r="M803" i="9"/>
  <c r="M802" i="9"/>
  <c r="M821" i="9"/>
  <c r="M818" i="9"/>
  <c r="M817" i="9"/>
  <c r="M820" i="9"/>
  <c r="M819" i="9"/>
  <c r="M203" i="9"/>
  <c r="M206" i="9"/>
  <c r="M202" i="9"/>
  <c r="M207" i="9"/>
  <c r="M205" i="9"/>
  <c r="M204" i="9"/>
  <c r="M399" i="9"/>
  <c r="M398" i="9"/>
  <c r="M396" i="9"/>
  <c r="M397" i="9"/>
  <c r="M1119" i="9"/>
  <c r="M1116" i="9"/>
  <c r="M1117" i="9"/>
  <c r="M1118" i="9"/>
  <c r="M214" i="9"/>
  <c r="M212" i="9"/>
  <c r="M209" i="9"/>
  <c r="M210" i="9"/>
  <c r="M211" i="9"/>
  <c r="M213" i="9"/>
  <c r="M685" i="9"/>
  <c r="M683" i="9"/>
  <c r="M687" i="9"/>
  <c r="M686" i="9"/>
  <c r="M684" i="9"/>
  <c r="M682" i="9"/>
  <c r="M688" i="9"/>
  <c r="M165" i="9"/>
  <c r="M161" i="9"/>
  <c r="M163" i="9"/>
  <c r="M164" i="9"/>
  <c r="M162" i="9"/>
  <c r="M160" i="9"/>
  <c r="M1003" i="9"/>
  <c r="M1002" i="9"/>
  <c r="M1000" i="9"/>
  <c r="M1001" i="9"/>
  <c r="M511" i="9"/>
  <c r="M509" i="9"/>
  <c r="M512" i="9"/>
  <c r="M508" i="9"/>
  <c r="M510" i="9"/>
  <c r="M378" i="9"/>
  <c r="M380" i="9"/>
  <c r="M379" i="9"/>
  <c r="M377" i="9"/>
  <c r="M381" i="9"/>
  <c r="M291" i="9"/>
  <c r="M283" i="9"/>
  <c r="M287" i="9"/>
  <c r="M292" i="9"/>
  <c r="M288" i="9"/>
  <c r="M282" i="9"/>
  <c r="M290" i="9"/>
  <c r="M289" i="9"/>
  <c r="M284" i="9"/>
  <c r="M285" i="9"/>
  <c r="M286" i="9"/>
  <c r="M1105" i="9"/>
  <c r="M1103" i="9"/>
  <c r="M1104" i="9"/>
  <c r="M1101" i="9"/>
  <c r="M1102" i="9"/>
  <c r="M1045" i="9"/>
  <c r="M1042" i="9"/>
  <c r="M1043" i="9"/>
  <c r="M1044" i="9"/>
  <c r="M724" i="9"/>
  <c r="M720" i="9"/>
  <c r="M723" i="9"/>
  <c r="M719" i="9"/>
  <c r="M721" i="9"/>
  <c r="M722" i="9"/>
  <c r="M420" i="9"/>
  <c r="M419" i="9"/>
  <c r="M416" i="9"/>
  <c r="M418" i="9"/>
  <c r="M417" i="9"/>
  <c r="M799" i="9"/>
  <c r="M797" i="9"/>
  <c r="M798" i="9"/>
  <c r="M796" i="9"/>
  <c r="M809" i="9" l="1"/>
  <c r="M806" i="9"/>
  <c r="M220" i="9"/>
  <c r="M221" i="9"/>
  <c r="M216" i="9"/>
  <c r="M217" i="9"/>
  <c r="M218" i="9"/>
  <c r="M808" i="9"/>
  <c r="M807" i="9"/>
  <c r="M528" i="9"/>
  <c r="M527" i="9"/>
  <c r="M1073" i="9"/>
  <c r="M1074" i="9"/>
  <c r="M1072" i="9"/>
  <c r="M1071" i="9"/>
  <c r="M529" i="9"/>
  <c r="M613" i="9"/>
  <c r="M611" i="9"/>
  <c r="M609" i="9"/>
  <c r="M608" i="9"/>
  <c r="M610" i="9"/>
  <c r="M612" i="9"/>
  <c r="M847" i="9"/>
  <c r="M851" i="9"/>
  <c r="M850" i="9"/>
  <c r="M848" i="9"/>
  <c r="M1424" i="9"/>
  <c r="M1426" i="9"/>
  <c r="M1425" i="9"/>
  <c r="M1427" i="9"/>
  <c r="M883" i="9"/>
  <c r="M880" i="9"/>
  <c r="M882" i="9"/>
  <c r="M884" i="9"/>
  <c r="M1268" i="9"/>
  <c r="M881" i="9"/>
  <c r="M1270" i="9"/>
  <c r="M1269" i="9"/>
  <c r="M1089" i="9"/>
  <c r="M1433" i="9"/>
  <c r="M1090" i="9"/>
  <c r="M1091" i="9"/>
  <c r="M1092" i="9"/>
  <c r="M30" i="9"/>
  <c r="M1431" i="9"/>
  <c r="M474" i="9"/>
  <c r="M473" i="9"/>
  <c r="M475" i="9"/>
  <c r="M1430" i="9"/>
  <c r="M1432" i="9"/>
  <c r="M29" i="9"/>
  <c r="M32" i="9"/>
  <c r="M27" i="9"/>
  <c r="M28" i="9"/>
  <c r="M961" i="9"/>
  <c r="M1317" i="9"/>
  <c r="M1318" i="9"/>
  <c r="M1315" i="9"/>
  <c r="M368" i="9"/>
  <c r="M956" i="9"/>
  <c r="M959" i="9"/>
  <c r="M958" i="9"/>
  <c r="M957" i="9"/>
  <c r="M1135" i="9"/>
  <c r="M103" i="9"/>
  <c r="M99" i="9"/>
  <c r="M104" i="9"/>
  <c r="M100" i="9"/>
  <c r="M102" i="9"/>
  <c r="M101" i="9"/>
  <c r="M1138" i="9"/>
  <c r="M1137" i="9"/>
  <c r="M374" i="9"/>
  <c r="M369" i="9"/>
  <c r="M366" i="9"/>
  <c r="M365" i="9"/>
  <c r="M372" i="9"/>
  <c r="M371" i="9"/>
  <c r="M485" i="9"/>
  <c r="M367" i="9"/>
  <c r="M375" i="9"/>
  <c r="M486" i="9"/>
  <c r="M370" i="9"/>
  <c r="M488" i="9"/>
  <c r="M197" i="9"/>
  <c r="M196" i="9"/>
  <c r="M195" i="9"/>
  <c r="M198" i="9"/>
  <c r="M1367" i="9"/>
  <c r="M199" i="9"/>
  <c r="M1365" i="9"/>
  <c r="M1366" i="9"/>
  <c r="M1369" i="9"/>
  <c r="M970" i="9"/>
  <c r="M971" i="9"/>
  <c r="M972" i="9"/>
  <c r="M1084" i="9"/>
  <c r="M1210" i="9"/>
  <c r="M1085" i="9"/>
  <c r="M1208" i="9"/>
  <c r="M1083" i="9"/>
  <c r="M1212" i="9"/>
  <c r="M1213" i="9"/>
  <c r="M1086" i="9"/>
  <c r="M1211" i="9"/>
  <c r="M780" i="9"/>
  <c r="M315" i="9"/>
  <c r="M1291" i="9"/>
  <c r="M20" i="9"/>
  <c r="M776" i="9"/>
  <c r="M22" i="9"/>
  <c r="M777" i="9"/>
  <c r="M1095" i="9"/>
  <c r="M1290" i="9"/>
  <c r="M779" i="9"/>
  <c r="M144" i="9"/>
  <c r="M1016" i="9"/>
  <c r="M1017" i="9"/>
  <c r="M1018" i="9"/>
  <c r="M1196" i="9"/>
  <c r="M1195" i="9"/>
  <c r="M1194" i="9"/>
  <c r="M296" i="9"/>
  <c r="M303" i="9"/>
  <c r="M678" i="9"/>
  <c r="M680" i="9"/>
  <c r="M301" i="9"/>
  <c r="M679" i="9"/>
  <c r="M295" i="9"/>
  <c r="M302" i="9"/>
  <c r="M294" i="9"/>
  <c r="M299" i="9"/>
  <c r="M297" i="9"/>
  <c r="M298" i="9"/>
  <c r="M309" i="9"/>
  <c r="M15" i="9"/>
  <c r="M1096" i="9"/>
  <c r="M1287" i="9"/>
  <c r="M305" i="9"/>
  <c r="M13" i="9"/>
  <c r="M310" i="9"/>
  <c r="M25" i="9"/>
  <c r="M307" i="9"/>
  <c r="M24" i="9"/>
  <c r="M308" i="9"/>
  <c r="M57" i="9"/>
  <c r="M17" i="9"/>
  <c r="M313" i="9"/>
  <c r="M59" i="9"/>
  <c r="M21" i="9"/>
  <c r="M306" i="9"/>
  <c r="M55" i="9"/>
  <c r="M12" i="9"/>
  <c r="M18" i="9"/>
  <c r="M1288" i="9"/>
  <c r="M58" i="9"/>
  <c r="M19" i="9"/>
  <c r="M14" i="9"/>
  <c r="M312" i="9"/>
  <c r="M16" i="9"/>
  <c r="M1098" i="9"/>
  <c r="M314" i="9"/>
  <c r="M1097" i="9"/>
  <c r="M1286" i="9"/>
  <c r="M634" i="9"/>
  <c r="M637" i="9"/>
  <c r="M632" i="9"/>
  <c r="M636" i="9"/>
  <c r="M633" i="9"/>
  <c r="M635" i="9"/>
  <c r="M696" i="9"/>
  <c r="M620" i="9"/>
  <c r="M695" i="9"/>
  <c r="M691" i="9"/>
  <c r="M690" i="9"/>
  <c r="M693" i="9"/>
  <c r="M694" i="9"/>
  <c r="M141" i="9"/>
  <c r="M143" i="9"/>
  <c r="M138" i="9"/>
  <c r="M140" i="9"/>
  <c r="M139" i="9"/>
  <c r="M988" i="9"/>
  <c r="M985" i="9"/>
  <c r="M986" i="9"/>
  <c r="M615" i="9"/>
  <c r="M621" i="9"/>
  <c r="M619" i="9"/>
  <c r="M616" i="9"/>
  <c r="M618" i="9"/>
  <c r="M858" i="9"/>
  <c r="M853" i="9"/>
  <c r="M856" i="9"/>
  <c r="M855" i="9"/>
  <c r="M857" i="9"/>
  <c r="M1176" i="9"/>
  <c r="M1179" i="9"/>
  <c r="M1292" i="9"/>
  <c r="M1178" i="9"/>
  <c r="M1177" i="9"/>
  <c r="M491" i="9"/>
  <c r="M494" i="9"/>
  <c r="M493" i="9"/>
  <c r="M490" i="9"/>
</calcChain>
</file>

<file path=xl/sharedStrings.xml><?xml version="1.0" encoding="utf-8"?>
<sst xmlns="http://schemas.openxmlformats.org/spreadsheetml/2006/main" count="48420" uniqueCount="15603">
  <si>
    <t>UNIDADE</t>
  </si>
  <si>
    <t>DESONERADO</t>
  </si>
  <si>
    <t>NÃO DESONERADO</t>
  </si>
  <si>
    <t>CÓDIGO</t>
  </si>
  <si>
    <t>DESCRIÇÃO</t>
  </si>
  <si>
    <t>CONTÉM:</t>
  </si>
  <si>
    <t>NÃO CONTÉM:</t>
  </si>
  <si>
    <t>BUSCA</t>
  </si>
  <si>
    <t>ENCARGOS SOCIAIS</t>
  </si>
  <si>
    <t>TIPO</t>
  </si>
  <si>
    <t>ABRANGÊNCIA</t>
  </si>
  <si>
    <t>LOCALIDADE</t>
  </si>
  <si>
    <t>VÍNCULO</t>
  </si>
  <si>
    <t>DATA DE RT</t>
  </si>
  <si>
    <t/>
  </si>
  <si>
    <t>DATA PREÇOS</t>
  </si>
  <si>
    <t>DATA EMISSÃO</t>
  </si>
  <si>
    <t>DADOS DOS RELATÓRIOS IMPORTADOS</t>
  </si>
  <si>
    <t>FONTE</t>
  </si>
  <si>
    <t>COMPOSIÇÕES</t>
  </si>
  <si>
    <t>COEFICIENTE</t>
  </si>
  <si>
    <t>CUSTO UNIT</t>
  </si>
  <si>
    <t>Composições</t>
  </si>
  <si>
    <t>COTAÇÕES</t>
  </si>
  <si>
    <t>COTAÇÃO</t>
  </si>
  <si>
    <t>DATA COTAÇÃO</t>
  </si>
  <si>
    <t>EMPRESA</t>
  </si>
  <si>
    <t>E001</t>
  </si>
  <si>
    <t>EMPRESAS</t>
  </si>
  <si>
    <t>CNPJ</t>
  </si>
  <si>
    <t>NOME</t>
  </si>
  <si>
    <t>FONE</t>
  </si>
  <si>
    <t>CONTATO</t>
  </si>
  <si>
    <t>ÍNDICE</t>
  </si>
  <si>
    <t>I001</t>
  </si>
  <si>
    <t>NOME DO ÍNDICE</t>
  </si>
  <si>
    <t>OBSERVAÇÕES:</t>
  </si>
  <si>
    <t>NOME DA EMPRESA</t>
  </si>
  <si>
    <t>Cotações</t>
  </si>
  <si>
    <t>E</t>
  </si>
  <si>
    <t>I</t>
  </si>
  <si>
    <t>C</t>
  </si>
  <si>
    <t>EMPRESAS FORNECEDORAS:</t>
  </si>
  <si>
    <t>ÍNDICES DE RETROAÇÃO:</t>
  </si>
  <si>
    <t>COTAÇÕES:</t>
  </si>
  <si>
    <t>FILTRO</t>
  </si>
  <si>
    <t>F</t>
  </si>
  <si>
    <t>###</t>
  </si>
  <si>
    <t>CREA/CAU:</t>
  </si>
  <si>
    <t>Data</t>
  </si>
  <si>
    <t>Responsável Técnico:</t>
  </si>
  <si>
    <t>DATA PREÇO / RT (SINAPI):</t>
  </si>
  <si>
    <t>LOCALIDADE / DATA EMISSÃO (SINAPI):</t>
  </si>
  <si>
    <t>ÍNDICE RETROAÇÃO</t>
  </si>
  <si>
    <t>NÃO DESONER.</t>
  </si>
  <si>
    <t>COEFIC.</t>
  </si>
  <si>
    <t>Resp. Pesquisa de Mercado:</t>
  </si>
  <si>
    <t>DT COTAÇÃO</t>
  </si>
  <si>
    <t>ÍNDICE DT COT.</t>
  </si>
  <si>
    <t>ÍNDICE DT BASE</t>
  </si>
  <si>
    <t>DATA BASE</t>
  </si>
  <si>
    <t>Mediana</t>
  </si>
  <si>
    <t>Média</t>
  </si>
  <si>
    <t>IMPRIMIR</t>
  </si>
  <si>
    <t>Sim</t>
  </si>
  <si>
    <t>E002</t>
  </si>
  <si>
    <t>E003</t>
  </si>
  <si>
    <t>E004</t>
  </si>
  <si>
    <t>E005</t>
  </si>
  <si>
    <t>E006</t>
  </si>
  <si>
    <t>E007</t>
  </si>
  <si>
    <t>E008</t>
  </si>
  <si>
    <t>ORIGEM DO PREÇO</t>
  </si>
  <si>
    <t>AS = ATRIBUÍDO SÃO PAULO</t>
  </si>
  <si>
    <t>CR = COEFICIENTE DE REPRESENTATIVIDADE</t>
  </si>
  <si>
    <t>C = COLETADO</t>
  </si>
  <si>
    <t>RELATÓRIOS:</t>
  </si>
  <si>
    <t>CUSTO UNITÁRIO
DESONERADO</t>
  </si>
  <si>
    <t>CUSTO UNITÁRIO
NÃO DESONERADO</t>
  </si>
  <si>
    <t>% MO
DESONERADO</t>
  </si>
  <si>
    <t>% MO
NÃO DESONERADO</t>
  </si>
  <si>
    <t>BANCO DE CUSTOS - REFERÊNCIA 1.10</t>
  </si>
  <si>
    <t>5678</t>
  </si>
  <si>
    <t>90586</t>
  </si>
  <si>
    <t>90680</t>
  </si>
  <si>
    <t>91692</t>
  </si>
  <si>
    <t>92716</t>
  </si>
  <si>
    <t>93281</t>
  </si>
  <si>
    <t>93287</t>
  </si>
  <si>
    <t>90587</t>
  </si>
  <si>
    <t>90681</t>
  </si>
  <si>
    <t>91693</t>
  </si>
  <si>
    <t>93282</t>
  </si>
  <si>
    <t>93288</t>
  </si>
  <si>
    <t>102867</t>
  </si>
  <si>
    <t>90806</t>
  </si>
  <si>
    <t>90830</t>
  </si>
  <si>
    <t>90831</t>
  </si>
  <si>
    <t>91295</t>
  </si>
  <si>
    <t>91297</t>
  </si>
  <si>
    <t>91298</t>
  </si>
  <si>
    <t>100659</t>
  </si>
  <si>
    <t>99839</t>
  </si>
  <si>
    <t>102183</t>
  </si>
  <si>
    <t>94589</t>
  </si>
  <si>
    <t>92270</t>
  </si>
  <si>
    <t>92273</t>
  </si>
  <si>
    <t>96542</t>
  </si>
  <si>
    <t>92801</t>
  </si>
  <si>
    <t>95577</t>
  </si>
  <si>
    <t>94964</t>
  </si>
  <si>
    <t>94971</t>
  </si>
  <si>
    <t>91946</t>
  </si>
  <si>
    <t>86883</t>
  </si>
  <si>
    <t>100860</t>
  </si>
  <si>
    <t>100873</t>
  </si>
  <si>
    <t>91170</t>
  </si>
  <si>
    <t>96562</t>
  </si>
  <si>
    <t>101618</t>
  </si>
  <si>
    <t>100716</t>
  </si>
  <si>
    <t>100722</t>
  </si>
  <si>
    <t>100754</t>
  </si>
  <si>
    <t>100757</t>
  </si>
  <si>
    <t>100758</t>
  </si>
  <si>
    <t>87893</t>
  </si>
  <si>
    <t>87792</t>
  </si>
  <si>
    <t>87283</t>
  </si>
  <si>
    <t>87292</t>
  </si>
  <si>
    <t>87294</t>
  </si>
  <si>
    <t>87301</t>
  </si>
  <si>
    <t>87313</t>
  </si>
  <si>
    <t>87367</t>
  </si>
  <si>
    <t>97913</t>
  </si>
  <si>
    <t>100973</t>
  </si>
  <si>
    <t>103769</t>
  </si>
  <si>
    <t>88238</t>
  </si>
  <si>
    <t>88239</t>
  </si>
  <si>
    <t>88240</t>
  </si>
  <si>
    <t>88242</t>
  </si>
  <si>
    <t>88243</t>
  </si>
  <si>
    <t>88245</t>
  </si>
  <si>
    <t>88247</t>
  </si>
  <si>
    <t>88248</t>
  </si>
  <si>
    <t>88251</t>
  </si>
  <si>
    <t>88256</t>
  </si>
  <si>
    <t>88261</t>
  </si>
  <si>
    <t>88262</t>
  </si>
  <si>
    <t>88264</t>
  </si>
  <si>
    <t>88266</t>
  </si>
  <si>
    <t>88267</t>
  </si>
  <si>
    <t>88270</t>
  </si>
  <si>
    <t>88274</t>
  </si>
  <si>
    <t>88278</t>
  </si>
  <si>
    <t>88309</t>
  </si>
  <si>
    <t>88310</t>
  </si>
  <si>
    <t>88315</t>
  </si>
  <si>
    <t>88316</t>
  </si>
  <si>
    <t>88317</t>
  </si>
  <si>
    <t>88323</t>
  </si>
  <si>
    <t>88325</t>
  </si>
  <si>
    <t>90778</t>
  </si>
  <si>
    <t>93563</t>
  </si>
  <si>
    <t>93565</t>
  </si>
  <si>
    <t>93572</t>
  </si>
  <si>
    <t>94295</t>
  </si>
  <si>
    <t>100301</t>
  </si>
  <si>
    <t>101452</t>
  </si>
  <si>
    <t>TUBO DE PVC PARA REDE COLETORA DE ESGOTO DE PAREDE MACIÇA, DN 100 MM, JUNTA ELÁSTICA - FORNECIMENTO E ASSENTAMENTO. AF_01/2021</t>
  </si>
  <si>
    <t>TUBO DE PVC PARA REDE COLETORA DE ESGOTO DE PAREDE MACIÇA, DN 150 MM, JUNTA ELÁSTICA  - FORNECIMENTO E ASSENTAMENTO. AF_01/2021</t>
  </si>
  <si>
    <t>TUBO DE PVC PARA REDE COLETORA DE ESGOTO DE PAREDE MACIÇA, DN 200 MM, JUNTA ELÁSTICA - FORNECIMENTO E ASSENTAMENTO. AF_01/2021</t>
  </si>
  <si>
    <t>TUBO DE PVC PARA REDE COLETORA DE ESGOTO DE PAREDE MACIÇA, DN 250 MM, JUNTA ELÁSTICA  - FORNECIMENTO E ASSENTAMENTO. AF_01/2021</t>
  </si>
  <si>
    <t>TUBO DE PVC PARA REDE COLETORA DE ESGOTO DE PAREDE MACIÇA, DN 300 MM, JUNTA ELÁSTICA,  FORNECIMENTO E ASSENTAMENTO. AF_01/2021</t>
  </si>
  <si>
    <t>TUBO DE PVC PARA REDE COLETORA DE ESGOTO DE PAREDE MACIÇA, DN 350 MM, JUNTA ELÁSTICA  - FORNECIMENTO E ASSENTAMENTO. AF_01/2021</t>
  </si>
  <si>
    <t>TUBO DE PVC PARA REDE COLETORA DE ESGOTO DE PAREDE MACIÇA, DN 400 MM, JUNTA ELÁSTICA  FORNECIMENTO E ASSENTAMENTO. AF_01/2021</t>
  </si>
  <si>
    <t>TUBO DE PVC CORRUGADO DE DUPLA PAREDE PARA REDE COLETORA DE ESGOTO, DN 150 MM, JUNTA ELÁSTICA - FORNECIMENTO E ASSENTAMENTO. AF_01/2021</t>
  </si>
  <si>
    <t>TUBO DE PVC CORRUGADO DE DUPLA PAREDE PARA REDE COLETORA DE ESGOTO, DN 200 MM, JUNTA ELÁSTICA - FORNECIMENTO E ASSENTAMENTO. AF_01/2021</t>
  </si>
  <si>
    <t>TUBO DE PVC CORRUGADO DE DUPLA PAREDE PARA REDE COLETORA DE ESGOTO, DN 250 MM, JUNTA ELÁSTICA - FORNECIMENTO E ASSENTAMENTO. AF_01/2021</t>
  </si>
  <si>
    <t>TUBO DE PVC CORRUGADO DE DUPLA PAREDE PARA REDE COLETORA DE ESGOTO, DN 300 MM, JUNTA ELÁSTICA - FORNECIMENTO E ASSENTAMENTO. AF_01/2021</t>
  </si>
  <si>
    <t>TUBO DE PVC CORRUGADO DE DUPLA PAREDE PARA REDE COLETORA DE ESGOTO, DN 350 MM, JUNTA ELÁSTICA - FORNECIMENTO E ASSENTAMENTO. AF_01/2021</t>
  </si>
  <si>
    <t>TUBO DE PVC CORRUGADO DE DUPLA PAREDE PARA REDE COLETORA DE ESGOTO, DN 400 MM, JUNTA ELÁSTICA - FORNECIMENTO E ASSENTAMENTO. AF_01/2021</t>
  </si>
  <si>
    <t>TUBO DE PEAD CORRUGADO DE DUPLA PAREDE PARA REDE COLETORA DE ESGOTO, DN 600 MM, JUNTA ELÁSTICA INTEGRADA - FORNECIMENTO E ASSENTAMENTO. AF_01/2021</t>
  </si>
  <si>
    <t>JUNTA ARGAMASSADA ENTRE TUBO DN 100 MM E O POÇO DE VISITA/ CAIXA DE CONCRETO OU ALVENARIA EM REDES DE ESGOTO. AF_01/2021</t>
  </si>
  <si>
    <t>JUNTA ARGAMASSADA ENTRE TUBO DN 150 MM E O POÇO DE VISITA/ CAIXA DE CONCRETO OU ALVENARIA EM REDES DE ESGOTO. AF_01/2021</t>
  </si>
  <si>
    <t>JUNTA ARGAMASSADA ENTRE TUBO DN 200 MM E O POÇO/ CAIXA DE CONCRETO OU ALVENARIA EM REDES DE ESGOTO. AF_01/2021</t>
  </si>
  <si>
    <t>JUNTA ARGAMASSADA ENTRE TUBO DN 250 MM E O POÇO DE VISITA/ CAIXA DE CONCRETO OU ALVENARIA EM REDES DE ESGOTO. AF_01/2021</t>
  </si>
  <si>
    <t>JUNTA ARGAMASSADA ENTRE TUBO DN 300 MM E O POÇO DE VISITA/ CAIXA DE CONCRETO OU ALVENARIA EM REDES DE ESGOTO. AF_01/2021</t>
  </si>
  <si>
    <t>JUNTA ARGAMASSADA ENTRE TUBO DN 350 MM E O POÇO DE VISITA/ CAIXA DE CONCRETO OU ALVENARIA EM REDES DE ESGOTO. AF_01/2021</t>
  </si>
  <si>
    <t>JUNTA ARGAMASSADA ENTRE TUBO DN 400 MM E O POÇO DE VISITA/ CAIXA DE CONCRETO OU ALVENARIA EM REDES DE ESGOTO. AF_01/2021</t>
  </si>
  <si>
    <t>JUNTA ARGAMASSADA ENTRE TUBO DN 450 MM E O POÇO DE VISITA/ CAIXA DE CONCRETO OU ALVENARIA EM REDES DE ESGOTO. AF_01/2021</t>
  </si>
  <si>
    <t>JUNTA ARGAMASSADA ENTRE TUBO DN 600 MM E O POÇO DE VISITA/ CAIXA DE CONCRETO OU ALVENARIA EM REDES DE ESGOTO. AF_01/2021</t>
  </si>
  <si>
    <t>ASSENTAMENTO DE TUBO DE PVC PARA REDE COLETORA DE ESGOTO DE PAREDE MACIÇA, DN 100 MM, JUNTA ELÁSTICA (NÃO INCLUI FORNECIMENTO). AF_01/2021</t>
  </si>
  <si>
    <t>ASSENTAMENTO DE TUBO DE PVC PARA REDE COLETORA DE ESGOTO DE PAREDE MACIÇA, DN 150 MM, JUNTA ELÁSTICA,  (NÃO INCLUI FORNECIMENTO). AF_01/2021</t>
  </si>
  <si>
    <t>ASSENTAMENTO DE TUBO DE PVC PARA REDE COLETORA DE ESGOTO DE PAREDE MACIÇA, DN 200 MM, JUNTA ELÁSTICA (NÃO INCLUI FORNECIMENTO). AF_01/2021</t>
  </si>
  <si>
    <t>ASSENTAMENTO DE TUBO DE PVC PARA REDE COLETORA DE ESGOTO DE PAREDE MACIÇA, DN 250 MM, JUNTA ELÁSTICA (NÃO INCLUI FORNECIMENTO). AF_01/2021</t>
  </si>
  <si>
    <t>ASSENTAMENTO DE TUBO DE PVC PARA REDE COLETORA DE ESGOTO DE PAREDE MACIÇA, DN 300 MM, JUNTA ELÁSTICA  (NÃO INCLUI FORNECIMENTO). AF_01/2021</t>
  </si>
  <si>
    <t>ASSENTAMENTO DE TUBO DE PVC PARA REDE COLETORA DE ESGOTO DE PAREDE MACIÇA, DN 350 MM, JUNTA ELÁSTICA (NÃO INCLUI FORNECIMENTO). AF_01/2021</t>
  </si>
  <si>
    <t>ASSENTAMENTO DE TUBO DE PVC PARA REDE COLETORA DE ESGOTO DE PAREDE MACIÇA, DN 400 MM, JUNTA ELÁSTICA (NÃO INCLUI FORNECIMENTO). AF_01/2021</t>
  </si>
  <si>
    <t>ASSENTAMENTO DE TUBO DE PVC CORRUGADO DE DUPLA PAREDE PARA REDE COLETORA DE ESGOTO, DN 150 MM, JUNTA ELÁSTICA (NÃO INCLUI FORNECIMENTO). AF_01/2021</t>
  </si>
  <si>
    <t>ASSENTAMENTO DE TUBO DE PVC CORRUGADO DE DUPLA PAREDE PARA REDE COLETORA DE ESGOTO, DN 200 MM, JUNTA ELÁSTICA (NÃO INCLUI FORNECIMENTO). AF_01/2021</t>
  </si>
  <si>
    <t>ASSENTAMENTO DE TUBO DE PVC CORRUGADO DE DUPLA PAREDE PARA REDE COLETORA DE ESGOTO, DN 250 MM, JUNTA ELÁSTICA (NÃO INCLUI FORNECIMENTO). AF_01/2021</t>
  </si>
  <si>
    <t>ASSENTAMENTO DE TUBO DE PVC CORRUGADO DE DUPLA PAREDE PARA REDE COLETORA DE ESGOTO, DN 300 MM, JUNTA ELÁSTICA (NÃO INCLUI FORNECIMENTO). AF_01/2021</t>
  </si>
  <si>
    <t>ASSENTAMENTO DE TUBO DE PVC CORRUGADO DE DUPLA PAREDE PARA REDE COLETORA DE ESGOTO, DN 350 MM, JUNTA ELÁSTICA (NÃO INCLUI FORNECIMENTO). AF_01/2021</t>
  </si>
  <si>
    <t>ASSENTAMENTO DE TUBO DE PVC CORRUGADO DE DUPLA PAREDE PARA REDE COLETORA DE ESGOTO, DN 400 MM, JUNTA ELÁSTICA  (NÃO INCLUI FORNECIMENTO). AF_01/2021</t>
  </si>
  <si>
    <t>ASSENTAMENTO DE TUBO DE PEAD CORRUGADO DE DUPLA PAREDE PARA REDE COLETORA DE ESGOTO, DN 450 MM, JUNTA ELÁSTICA INTEGRADA (NÃO INCLUI FORNECIMENTO). AF_01/2021</t>
  </si>
  <si>
    <t>ASSENTAMENTO DE TUBO DE PEAD CORRUGADO DE DUPLA PAREDE PARA REDE COLETORA DE ESGOTO, DN 600 MM, JUNTA ELÁSTICA INTEGRADA (NÃO INCLUI FORNECIMENTO). AF_01/2021</t>
  </si>
  <si>
    <t>TUBO DE PEAD CORRUGADO DE DUPLA PAREDE PARA REDE COLETORA DE ESGOTO, DN 250 MM, JUNTA ELÁSTICA INTEGRADA - FORNECIMENTO E ASSENTAMENTO. AF_01/2021</t>
  </si>
  <si>
    <t>ASSENTAMENTO DE TUBO DE PEAD CORRUGADO DE DUPLA PAREDE PARA REDE COLETORA DE ESGOTO, DN 250 MM, JUNTA ELÁSTICA INTEGRADA (NÃO INCLUI FORNECIMENTO). AF_01/2021</t>
  </si>
  <si>
    <t>TUBO DE PEAD CORRUGADO DE DUPLA PAREDE PARA REDE COLETORA DE ESGOTO, DN 300 MM, JUNTA ELÁSTICA INTEGRADA - FORNECIMENTO E ASSENTAMENTO. AF_01/2021</t>
  </si>
  <si>
    <t>ASSENTAMENTO DE TUBO DE PEAD CORRUGADO DE DUPLA PAREDE PARA REDE COLETORA DE ESGOTO, DN 300 MM, JUNTA ELÁSTICA INTEGRADA  (NÃO INCLUI FORNECIMENTO). AF_01/2021</t>
  </si>
  <si>
    <t>TUBO DE PEAD CORRUGADO DE DUPLA PAREDE PARA REDE COLETORA DE ESGOTO, DN 800 MM, JUNTA ELÁSTICA INTEGRADA - FORNECIMENTO E ASSENTAMENTO. AF_01/2021</t>
  </si>
  <si>
    <t>ASSENTAMENTO DE TUBO DE PEAD CORRUGADO DE DUPLA PAREDE PARA REDE COLETORA DE ESGOTO, DN 800 MM, JUNTA ELÁSTICA INTEGRADA  (NÃO INCLUI FORNECIMENTO). AF_01/2021</t>
  </si>
  <si>
    <t>ASSENTAMENTO DE TUBO DE PEAD CORRUGADO DE DUPLA PAREDE PARA REDE COLETORA DE ESGOTO, DN 900 MM, JUNTA ELÁSTICA INTEGRADA (NÃO INCLUI FORNECIMENTO). AF_01/2021</t>
  </si>
  <si>
    <t>TUBO DE PEAD CORRUGADO DE DUPLA PAREDE PARA REDE COLETORA DE ESGOTO, DN 1000 MM, JUNTA ELÁSTICA INTEGRADA - FORNECIMENTO E ASSENTAMENTO. AF_01/2021</t>
  </si>
  <si>
    <t>ASSENTAMENTO DE TUBO DE PEAD CORRUGADO DE DUPLA PAREDE PARA REDE COLETORA DE ESGOTO, DN 1000 MM, JUNTA ELÁSTICA INTEGRADA (NÃO INCLUI FORNECIMENTO). AF_01/2021</t>
  </si>
  <si>
    <t>TUBO DE PEAD CORRUGADO DE DUPLA PAREDE PARA REDE COLETORA DE ESGOTO, DN 1200 MM, JUNTA ELÁSTICA INTEGRADA - FORNECIMENTO E ASSENTAMENTO. AF_01/2021</t>
  </si>
  <si>
    <t>ASSENTAMENTO DE TUBO DE PEAD CORRUGADO DE DUPLA PAREDE PARA REDE COLETORA DE ESGOTO, DN 1200 MM, JUNTA ELÁSTICA INTEGRADA (NÃO INCLUI FORNECIMENTO). AF_01/2021</t>
  </si>
  <si>
    <t>ASSENTAMENTO DE TUBO DE PEAD CORRUGADO DE DUPLA PAREDE PARA REDE COLETORA DE ESGOTO, DN 1500 MM, JUNTA ELÁSTICA INTEGRADA (NÃO INCLUI FORNECIMENTO). AF_01/2021</t>
  </si>
  <si>
    <t>TUBO DE PVC BRANCO PARA REDE COLETORA DE ESGOTO CONDOMINIAL DE PAREDE MACIÇA, DN 100 MM, JUNTA ELÁSTICA - FORNECIMENTO E ASSENTAMENTO. AF_01/2021</t>
  </si>
  <si>
    <t>JUNTA ARGAMASSADA ENTRE TUBO DN 800 MM E O POÇO DE VISITA/ CAIXA DE CONCRETO OU ALVENARIA EM REDES DE ESGOTO. AF_01/2021</t>
  </si>
  <si>
    <t>JUNTA ARGAMASSADA ENTRE TUBO DN 900 MM E O POÇO DE VISITA/ CAIXA DE CONCRETO OU ALVENARIA EM REDES DE ESGOTO. AF_01/2021</t>
  </si>
  <si>
    <t>JUNTA ARGAMASSADA ENTRE TUBO DN 1000 MM E O POÇO DE VISITA/ CAIXA DE CONCRETO OU ALVENARIA EM REDES DE ESGOTO. AF_01/2021</t>
  </si>
  <si>
    <t>JUNTA ARGAMASSADA ENTRE TUBO DN 1200 MM E O POÇO DE VISITA/ CAIXA DE CONCRETO OU ALVENARIA EM REDES DE ESGOTO. AF_01/2021</t>
  </si>
  <si>
    <t>JUNTA ARGAMASSADA ENTRE TUBO DN 1500 MM E O POÇO DE VISITA/ CAIXA DE CONCRETO OU ALVENARIA EM REDES DE ESGOTO. AF_01/2021</t>
  </si>
  <si>
    <t>ASSENTAMENTO DE TUBO DE FERRO FUNDIDO PARA REDE DE ÁGUA, DN 80 MM, JUNTA FLANGEADA (NÃO INCLUI O FORNECIMENTO). AF_09/2021</t>
  </si>
  <si>
    <t>ASSENTAMENTO DE TUBO DE FERRO FUNDIDO PARA REDE DE ÁGUA, DN 100 MM, JUNTA FLANGEADA (NÃO INCLUI O FORNECIMENTO). AF_09/2021</t>
  </si>
  <si>
    <t>ASSENTAMENTO DE TUBO DE FERRO FUNDIDO PARA REDE DE ÁGUA, DN 150 MM, JUNTA FLANGEADA (NÃO INCLUI O FORNECIMENTO). AF_09/2021</t>
  </si>
  <si>
    <t>ASSENTAMENTO DE TUBO DE FERRO FUNDIDO PARA REDE DE ÁGUA, DN 200 MM, JUNTA FLANGEADA (NÃO INCLUI O FORNECIMENTO). AF_09/2021</t>
  </si>
  <si>
    <t>ASSENTAMENTO DE TUBO DE FERRO FUNDIDO PARA REDE DE ÁGUA, DN 250 MM, JUNTA FLANGEADA (NÃO INCLUI O FORNECIMENTO). AF_09/2021</t>
  </si>
  <si>
    <t>ASSENTAMENTO DE TUBO DE FERRO FUNDIDO PARA REDE DE ÁGUA, DN 300 MM, JUNTA FLANGEADA (NÃO INCLUI O FORNECIMENTO). AF_09/2021</t>
  </si>
  <si>
    <t>ASSENTAMENTO DE TUBO DE FERRO FUNDIDO PARA REDE DE ÁGUA, DN 350 MM, JUNTA FLANGEADA (NÃO INCLUI O FORNECIMENTO). AF_09/2021</t>
  </si>
  <si>
    <t>ASSENTAMENTO DE TUBO DE FERRO FUNDIDO PARA REDE DE ÁGUA, DN 400 MM, JUNTA FLANGEADA (NÃO INCLUI O FORNECIMENTO). AF_09/2021</t>
  </si>
  <si>
    <t>ASSENTAMENTO DE TUBO DE FERRO FUNDIDO PARA REDE DE ÁGUA, DN 450 MM, JUNTA FLANGEADA (NÃO INCLUI O FORNECIMENTO). AF_09/2021</t>
  </si>
  <si>
    <t>ASSENTAMENTO DE TUBO DE FERRO FUNDIDO PARA REDE DE ÁGUA, DN 500 MM, JUNTA FLANGEADA (NÃO INCLUI O FORNECIMENTO). AF_09/2021</t>
  </si>
  <si>
    <t>ASSENTAMENTO DE TUBO DE FERRO FUNDIDO PARA REDE DE ÁGUA, DN 600 MM, JUNTA FLANGEADA (NÃO INCLUI O FORNECIMENTO). AF_09/2021</t>
  </si>
  <si>
    <t>ASSENTAMENTO DE TUBO DE FERRO FUNDIDO PARA REDE DE ÁGUA, DN 700 MM, JUNTA FLANGEADA (NÃO INCLUI O FORNECIMENTO). AF_09/2021</t>
  </si>
  <si>
    <t>ASSENTAMENTO DE TUBO DE FERRO FUNDIDO PARA REDE DE ÁGUA, DN 800 MM, JUNTA FLANGEADA (NÃO INCLUI O FORNECIMENTO). AF_09/2021</t>
  </si>
  <si>
    <t>ASSENTAMENTO DE TUBO DE FERRO FUNDIDO PARA REDE DE ÁGUA, DN 900 MM, JUNTA FLANGEADA (NÃO INCLUI O FORNECIMENTO). AF_09/2021</t>
  </si>
  <si>
    <t>ASSENTAMENTO DE TUBO DE FERRO FUNDIDO PARA REDE DE ÁGUA, DN 1000 MM, JUNTA FLANGEADA (NÃO INCLUI O FORNECIMENTO). AF_09/2021</t>
  </si>
  <si>
    <t>ASSENTAMENTO DE TUBO DE FERRO FUNDIDO PARA REDE DE ÁGUA, DN 1200 MM, JUNTA FLANGEADA (NÃO INCLUI O FORNECIMENTO). AF_09/2021</t>
  </si>
  <si>
    <t>ASSENTAMENTO DE CONEXÃO COM 2 ACESSOS, FERRO FUNDIDO PARA REDE DE ÁGUA, DN  80 MM, JUNTA FLANGEADA (NÃO INCLUI O FORNECIMENTO). AF_09/2021</t>
  </si>
  <si>
    <t>ASSENTAMENTO DE CONEXÃO COM 2 ACESSOS, FERRO FUNDIDO PARA REDE DE ÁGUA, DN  100 MM, JUNTA FLANGEADA (NÃO INCLUI O FORNECIMENTO). AF_09/2021</t>
  </si>
  <si>
    <t>ASSENTAMENTO DE CONEXÃO COM 2 ACESSOS, FERRO FUNDIDO PARA REDE DE ÁGUA, DN  150 MM, JUNTA FLANGEADA (NÃO INCLUI O FORNECIMENTO). AF_09/2021</t>
  </si>
  <si>
    <t>ASSENTAMENTO DE CONEXÃO COM 2 ACESSOS, FERRO FUNDIDO PARA REDE DE ÁGUA, DN  200 MM, JUNTA FLANGEADA (NÃO INCLUI O FORNECIMENTO). AF_09/2021</t>
  </si>
  <si>
    <t>ASSENTAMENTO DE CONEXÃO COM 2 ACESSOS, FERRO FUNDIDO PARA REDE DE ÁGUA, DN  250 MM, JUNTA FLANGEADA (NÃO INCLUI O FORNECIMENTO). AF_09/2021</t>
  </si>
  <si>
    <t>ASSENTAMENTO DE CONEXÃO COM 2 ACESSOS, FERRO FUNDIDO PARA REDE DE ÁGUA, DN  300 MM, JUNTA FLANGEADA (NÃO INCLUI O FORNECIMENTO). AF_09/2021</t>
  </si>
  <si>
    <t>ASSENTAMENTO DE CONEXÃO COM 2 ACESSOS, FERRO FUNDIDO PARA REDE DE ÁGUA, DN  350 MM, JUNTA FLANGEADA (NÃO INCLUI O FORNECIMENTO). AF_09/2021</t>
  </si>
  <si>
    <t>ASSENTAMENTO DE CONEXÃO COM 2 ACESSOS, FERRO FUNDIDO PARA REDE DE ÁGUA, DN  400 MM, JUNTA FLANGEADA (NÃO INCLUI O FORNECIMENTO). AF_09/2021</t>
  </si>
  <si>
    <t>ASSENTAMENTO DE CONEXÃO COM 2 ACESSOS, FERRO FUNDIDO PARA REDE DE ÁGUA, DN  450 MM, JUNTA FLANGEADA (NÃO INCLUI O FORNECIMENTO). AF_09/2021</t>
  </si>
  <si>
    <t>ASSENTAMENTO DE CONEXÃO COM 2 ACESSOS, FERRO FUNDIDO PARA REDE DE ÁGUA, DN  500 MM, JUNTA FLANGEADA (NÃO INCLUI O FORNECIMENTO). AF_09/2021</t>
  </si>
  <si>
    <t>ASSENTAMENTO DE CONEXÃO COM 2 ACESSOS, FERRO FUNDIDO PARA REDE DE ÁGUA, DN  600 MM, JUNTA FLANGEADA (NÃO INCLUI O FORNECIMENTO). AF_09/2021</t>
  </si>
  <si>
    <t>ASSENTAMENTO DE CONEXÃO COM 2 ACESSOS, FERRO FUNDIDO PARA REDE DE ÁGUA, DN  700 MM, JUNTA FLANGEADA (NÃO INCLUI O FORNECIMENTO). AF_09/2021</t>
  </si>
  <si>
    <t>ASSENTAMENTO DE CONEXÃO COM 2 ACESSOS, FERRO FUNDIDO PARA REDE DE ÁGUA, DN  800 MM, JUNTA FLANGEADA (NÃO INCLUI O FORNECIMENTO). AF_09/2021</t>
  </si>
  <si>
    <t>ASSENTAMENTO DE CONEXÃO COM 2 ACESSOS, FERRO FUNDIDO PARA REDE DE ÁGUA, DN  900 MM, JUNTA FLANGEADA (NÃO INCLUI O FORNECIMENTO). AF_09/2021</t>
  </si>
  <si>
    <t>ASSENTAMENTO DE CONEXÃO COM 2 ACESSOS, FERRO FUNDIDO PARA REDE DE ÁGUA, DN  1000 MM, JUNTA FLANGEADA (NÃO INCLUI O FORNECIMENTO). AF_09/2021</t>
  </si>
  <si>
    <t>ASSENTAMENTO DE CONEXÃO COM 2 ACESSOS, FERRO FUNDIDO PARA REDE DE ÁGUA, DN  1200 MM, JUNTA FLANGEADA (NÃO INCLUI O FORNECIMENTO). AF_09/2021</t>
  </si>
  <si>
    <t>ASSENTAMENTO DE CONEXÃO COM 3 ACESSOS, FERRO FUNDIDO PARA REDE DE ÁGUA, DN  80 MM, JUNTA FLANGEADA (NÃO INCLUI O FORNECIMENTO). AF_09/2021</t>
  </si>
  <si>
    <t>ASSENTAMENTO DE CONEXÃO COM 3 ACESSOS, FERRO FUNDIDO PARA REDE DE ÁGUA, DN  100 MM, JUNTA FLANGEADA (NÃO INCLUI O FORNECIMENTO). AF_09/2021</t>
  </si>
  <si>
    <t>ASSENTAMENTO DE CONEXÃO COM 3 ACESSOS, FERRO FUNDIDO PARA REDE DE ÁGUA, DN  150 MM, JUNTA FLANGEADA (NÃO INCLUI O FORNECIMENTO). AF_09/2021</t>
  </si>
  <si>
    <t>ASSENTAMENTO DE CONEXÃO COM 3 ACESSOS, FERRO FUNDIDO PARA REDE DE ÁGUA, DN  200 MM, JUNTA FLANGEADA (NÃO INCLUI O FORNECIMENTO). AF_09/2021</t>
  </si>
  <si>
    <t>ASSENTAMENTO DE CONEXÃO COM 3 ACESSOS, FERRO FUNDIDO PARA REDE DE ÁGUA, DN  250 MM, JUNTA FLANGEADA (NÃO INCLUI O FORNECIMENTO). AF_09/2021</t>
  </si>
  <si>
    <t>ASSENTAMENTO DE CONEXÃO COM 3 ACESSOS, FERRO FUNDIDO PARA REDE DE ÁGUA, DN  300 MM, JUNTA FLANGEADA (NÃO INCLUI O FORNECIMENTO). AF_09/2021</t>
  </si>
  <si>
    <t>ASSENTAMENTO DE CONEXÃO COM 3 ACESSOS, FERRO FUNDIDO PARA REDE DE ÁGUA, DN  350 MM, JUNTA FLANGEADA (NÃO INCLUI O FORNECIMENTO). AF_09/2021</t>
  </si>
  <si>
    <t>ASSENTAMENTO DE CONEXÃO COM 3 ACESSOS, FERRO FUNDIDO PARA REDE DE ÁGUA, DN  400 MM, JUNTA FLANGEADA (NÃO INCLUI O FORNECIMENTO). AF_09/2021</t>
  </si>
  <si>
    <t>ASSENTAMENTO DE CONEXÃO COM 3 ACESSOS, FERRO FUNDIDO PARA REDE DE ÁGUA, DN  450 MM, JUNTA FLANGEADA (NÃO INCLUI O FORNECIMENTO). AF_09/2021</t>
  </si>
  <si>
    <t>ASSENTAMENTO DE CONEXÃO COM 3 ACESSOS, FERRO FUNDIDO PARA REDE DE ÁGUA, DN  500 MM, JUNTA FLANGEADA (NÃO INCLUI O FORNECIMENTO). AF_09/2021</t>
  </si>
  <si>
    <t>ASSENTAMENTO DE CONEXÃO COM 3 ACESSOS, FERRO FUNDIDO PARA REDE DE ÁGUA, DN  600 MM, JUNTA FLANGEADA (NÃO INCLUI O FORNECIMENTO). AF_09/2021</t>
  </si>
  <si>
    <t>ASSENTAMENTO DE CONEXÃO COM 3 ACESSOS, FERRO FUNDIDO PARA REDE DE ÁGUA, DN  700 MM, JUNTA FLANGEADA (NÃO INCLUI O FORNECIMENTO). AF_09/2021</t>
  </si>
  <si>
    <t>ASSENTAMENTO DE CONEXÃO COM 3 ACESSOS, FERRO FUNDIDO PARA REDE DE ÁGUA, DN  800 MM, JUNTA FLANGEADA (NÃO INCLUI O FORNECIMENTO). AF_09/2021</t>
  </si>
  <si>
    <t>ASSENTAMENTO DE CONEXÃO COM 3 ACESSOS, FERRO FUNDIDO PARA REDE DE ÁGUA, DN  900 MM, JUNTA FLANGEADA (NÃO INCLUI O FORNECIMENTO). AF_09/2021</t>
  </si>
  <si>
    <t>ASSENTAMENTO DE CONEXÃO COM 3 ACESSOS, FERRO FUNDIDO PARA REDE DE ÁGUA, DN  1000 MM, JUNTA FLANGEADA (NÃO INCLUI O FORNECIMENTO). AF_09/2021</t>
  </si>
  <si>
    <t>ASSENTAMENTO DE CONEXÃO COM 3 ACESSOS, FERRO FUNDIDO PARA REDE DE ÁGUA, DN  1200 MM, JUNTA FLANGEADA (NÃO INCLUI O FORNECIMENTO). AF_09/2021</t>
  </si>
  <si>
    <t>ASSENTAMENTO DE CONEXÃO COM 1 ACESSO, FERRO FUNDIDO PARA REDE DE ÁGUA, DN  80 MM, JUNTA FLANGEADA (NÃO INCLUI O FORNECIMENTO). AF_09/2021</t>
  </si>
  <si>
    <t>ASSENTAMENTO DE CONEXÃO COM 1 ACESSO, FERRO FUNDIDO PARA REDE DE ÁGUA, DN  100 MM, JUNTA FLANGEADA (NÃO INCLUI O FORNECIMENTO). AF_09/2021</t>
  </si>
  <si>
    <t>ASSENTAMENTO DE CONEXÃO COM 1 ACESSO, FERRO FUNDIDO PARA REDE DE ÁGUA, DN  150 MM, JUNTA FLANGEADA (NÃO INCLUI O FORNECIMENTO). AF_09/2021</t>
  </si>
  <si>
    <t>ASSENTAMENTO DE CONEXÃO COM 1 ACESSO, FERRO FUNDIDO PARA REDE DE ÁGUA, DN  200 MM, JUNTA FLANGEADA (NÃO INCLUI O FORNECIMENTO). AF_09/2021</t>
  </si>
  <si>
    <t>ASSENTAMENTO DE CONEXÃO COM 1 ACESSO, FERRO FUNDIDO PARA REDE DE ÁGUA, DN  250 MM, JUNTA FLANGEADA (NÃO INCLUI O FORNECIMENTO). AF_09/2021</t>
  </si>
  <si>
    <t>ASSENTAMENTO DE CONEXÃO COM 1 ACESSO, FERRO FUNDIDO PARA REDE DE ÁGUA, DN  300 MM, JUNTA FLANGEADA (NÃO INCLUI O FORNECIMENTO). AF_09/2021</t>
  </si>
  <si>
    <t>ASSENTAMENTO DE CONEXÃO COM 1 ACESSO, FERRO FUNDIDO PARA REDE DE ÁGUA, DN  350 MM, JUNTA FLANGEADA (NÃO INCLUI O FORNECIMENTO). AF_09/2021</t>
  </si>
  <si>
    <t>ASSENTAMENTO DE CONEXÃO COM 1 ACESSO, FERRO FUNDIDO PARA REDE DE ÁGUA, DN  400 MM, JUNTA FLANGEADA (NÃO INCLUI O FORNECIMENTO). AF_09/2021</t>
  </si>
  <si>
    <t>ASSENTAMENTO DE CONEXÃO COM 1 ACESSO, FERRO FUNDIDO PARA REDE DE ÁGUA, DN  450 MM, JUNTA FLANGEADA (NÃO INCLUI O FORNECIMENTO). AF_09/2021</t>
  </si>
  <si>
    <t>ASSENTAMENTO DE CONEXÃO COM 1 ACESSO, FERRO FUNDIDO PARA REDE DE ÁGUA, DN  500 MM, JUNTA FLANGEADA (NÃO INCLUI O FORNECIMENTO). AF_09/2021</t>
  </si>
  <si>
    <t>ASSENTAMENTO DE CONEXÃO COM 1 ACESSO, FERRO FUNDIDO PARA REDE DE ÁGUA, DN  600 MM, JUNTA FLANGEADA (NÃO INCLUI O FORNECIMENTO). AF_09/2021</t>
  </si>
  <si>
    <t>ASSENTAMENTO DE CONEXÃO COM 1 ACESSO, FERRO FUNDIDO PARA REDE DE ÁGUA, DN  700 MM, JUNTA FLANGEADA (NÃO INCLUI O FORNECIMENTO). AF_09/2021</t>
  </si>
  <si>
    <t>ASSENTAMENTO DE CONEXÃO COM 1 ACESSO, FERRO FUNDIDO PARA REDE DE ÁGUA, DN  800 MM, JUNTA FLANGEADA (NÃO INCLUI O FORNECIMENTO). AF_09/2021</t>
  </si>
  <si>
    <t>ASSENTAMENTO DE CONEXÃO COM 1 ACESSO, FERRO FUNDIDO PARA REDE DE ÁGUA, DN  900 MM, JUNTA FLANGEADA (NÃO INCLUI O FORNECIMENTO). AF_09/2021</t>
  </si>
  <si>
    <t>ASSENTAMENTO DE CONEXÃO COM 1 ACESSO, FERRO FUNDIDO PARA REDE DE ÁGUA, DN  1000 MM, JUNTA FLANGEADA (NÃO INCLUI O FORNECIMENTO). AF_09/2021</t>
  </si>
  <si>
    <t>ASSENTAMENTO DE CONEXÃO COM 1 ACESSO, FERRO FUNDIDO PARA REDE DE ÁGUA, DN  1200 MM, JUNTA FLANGEADA (NÃO INCLUI O FORNECIMENTO). AF_09/2021</t>
  </si>
  <si>
    <t>TUBO PEAD LISO PARA REDE DE ÁGUA OU ESGOTO, DIÂMETRO DE 20 MM, JUNTA SOLDADA (NÃO INCLUI A EXECUÇÃO DE SOLDA) - FORNECIMENTO E ASSENTAMENTO. AF_12/2021</t>
  </si>
  <si>
    <t>TUBO PEAD LISO PARA REDE DE ÁGUA OU ESGOTO, DIÂMETRO DE 32 MM, JUNTA SOLDADA (NÃO INCLUI A EXECUÇÃO DE SOLDA) - FORNECIMENTO E ASSENTAMENTO. AF_12/2021</t>
  </si>
  <si>
    <t>TUBO PEAD LISO PARA REDE DE ÁGUA OU ESGOTO, DIÂMETRO DE 110 MM, JUNTA SOLDADA (NÃO INCLUI A EXECUÇÃO DE SOLDA) - FORNECIMENTO E ASSENTAMENTO. AF_12/2021</t>
  </si>
  <si>
    <t>TUBO PEAD LISO PARA REDE DE ÁGUA OU ESGOTO, DIÂMETRO DE 160 MM, JUNTA SOLDADA (NÃO INCLUI A EXECUÇÃO DE SOLDA) - FORNECIMENTO E ASSENTAMENTO. AF_12/2021</t>
  </si>
  <si>
    <t>TUBO PEAD LISO PARA REDE DE ÁGUA OU ESGOTO, DIÂMETRO DE 200 MM, JUNTA SOLDADA (NÃO INCLUI A EXECUÇÃO DE SOLDA) - FORNECIMENTO E ASSENTAMENTO. AF_12/2021</t>
  </si>
  <si>
    <t>TUBO PEAD LISO PARA REDE DE ÁGUA OU ESGOTO, DIÂMETRO DE 315 MM, JUNTA SOLDADA (NÃO INCLUI A EXECUÇÃO DE SOLDA) - FORNECIMENTO E ASSENTAMENTO. AF_12/2021</t>
  </si>
  <si>
    <t>TUBO PEAD LISO PARA REDE DE ÁGUA OU ESGOTO, DIÂMETRO DE 400 MM, JUNTA SOLDADA (NÃO INCLUI A EXECUÇÃO DE SOLDA) - FORNECIMENTO E ASSENTAMENTO. AF_12/2021</t>
  </si>
  <si>
    <t>TUBO PEAD LISO PARA REDE DE ÁGUA OU ESGOTO, DIÂMETRO DE 500 MM, JUNTA SOLDADA (NÃO INCLUI A EXECUÇÃO DE SOLDA) - FORNECIMENTO E ASSENTAMENTO. AF_12/2021</t>
  </si>
  <si>
    <t>TUBO PEAD LISO PARA REDE DE ÁGUA OU ESGOTO, DIÂMETRO DE 630 MM, JUNTA SOLDADA (NÃO INCLUI A EXECUÇÃO DE SOLDA) - FORNECIMENTO E ASSENTAMENTO. AF_12/2021</t>
  </si>
  <si>
    <t>TUBO PEAD LISO PARA REDE DE ÁGUA OU ESGOTO, DIÂMETRO DE 800 MM, JUNTA SOLDADA (NÃO INCLUI A EXECUÇÃO DE SOLDA) - FORNECIMENTO E ASSENTAMENTO. AF_12/2021</t>
  </si>
  <si>
    <t>TUBO PEAD LISO PARA REDE DE ÁGUA OU ESGOTO, DIÂMETRO DE 900 MM, JUNTA SOLDADA (NÃO INCLUI A EXECUÇÃO DE SOLDA) - FORNECIMENTO E ASSENTAMENTO. AF_12/2021</t>
  </si>
  <si>
    <t>TUBO PEAD LISO PARA REDE DE ÁGUA OU ESGOTO, DIÂMETRO DE 1000 MM, JUNTA SOLDADA (NÃO INCLUI A EXECUÇÃO DE SOLDA) - FORNECIMENTO E ASSENTAMENTO. AF_12/2021</t>
  </si>
  <si>
    <t>ASSENTAMENTO DE CONEXÃO COM 2 ACESSOS, EM PEAD LISO PARA REDE DE ÁGUA OU ESGOTO, DIÂMETRO DE 20 MM, JUNTA SOLDADA (NÃO INCLUI O FORNECIMENTO E EXECUÇÃO DE SOLDA). AF_12/2021</t>
  </si>
  <si>
    <t>ASSENTAMENTO DE CONEXÃO COM 2 ACESSOS, EM PEAD LISO PARA REDE DE ÁGUA OU ESGOTO, DIÂMETRO DE 32 MM, JUNTA SOLDADA (NÃO INCLUI O FORNECIMENTO E EXECUÇÃO DE SOLDA). AF_12/2021</t>
  </si>
  <si>
    <t>ASSENTAMENTO DE CONEXÃO COM 2 ACESSOS, EM PEAD LISO PARA REDE DE ÁGUA OU ESGOTO, DIÂMETRO DE 63 MM, JUNTA SOLDADA (NÃO INCLUI O FORNECIMENTO E EXECUÇÃO DE SOLDA). AF_12/2021</t>
  </si>
  <si>
    <t>ASSENTAMENTO DE CONEXÃO COM 2 ACESSOS, EM PEAD LISO PARA REDE DE ÁGUA OU ESGOTO, DIÂMETRO DE 90 MM, JUNTA SOLDADA (NÃO INCLUI O FORNECIMENTO E EXECUÇÃO DE SOLDA). AF_12/2021</t>
  </si>
  <si>
    <t>ASSENTAMENTO DE CONEXÃO COM 2 ACESSOS, EM PEAD LISO PARA REDE DE ÁGUA OU ESGOTO, DIÂMETRO DE 110 MM, JUNTA SOLDADA (NÃO INCLUI O FORNECIMENTO E EXECUÇÃO DE SOLDA). AF_12/2021</t>
  </si>
  <si>
    <t>ASSENTAMENTO DE CONEXÃO COM 2 ACESSOS, EM PEAD LISO PARA REDE DE ÁGUA OU ESGOTO, DIÂMETRO DE 160 MM, JUNTA SOLDADA (NÃO INCLUI O FORNECIMENTO E EXECUÇÃO DE SOLDA). AF_12/2021</t>
  </si>
  <si>
    <t>ASSENTAMENTO DE CONEXÃO COM 2 ACESSOS, EM PEAD LISO PARA REDE DE ÁGUA OU ESGOTO, DIÂMETRO DE 180 MM, JUNTA SOLDADA (NÃO INCLUI O FORNECIMENTO E EXECUÇÃO DE SOLDA). AF_12/2021</t>
  </si>
  <si>
    <t>ASSENTAMENTO DE CONEXÃO COM 2 ACESSOS, EM PEAD LISO PARA REDE DE ÁGUA OU ESGOTO, DIÂMETRO DE 200 MM, JUNTA SOLDADA (NÃO INCLUI O FORNECIMENTO E EXECUÇÃO DE SOLDA). AF_12/2021</t>
  </si>
  <si>
    <t>ASSENTAMENTO DE CONEXÃO COM 2 ACESSOS, EM PEAD LISO PARA REDE DE ÁGUA OU ESGOTO, DIÂMETRO DE 225 MM, JUNTA SOLDADA (NÃO INCLUI O FORNECIMENTO E EXECUÇÃO DE SOLDA). AF_12/2021</t>
  </si>
  <si>
    <t>ASSENTAMENTO DE CONEXÃO COM 2 ACESSOS, EM PEAD LISO PARA REDE DE ÁGUA OU ESGOTO, DIÂMETRO DE 250 MM, JUNTA SOLDADA (NÃO INCLUI O FORNECIMENTO E EXECUÇÃO DE SOLDA). AF_12/2021</t>
  </si>
  <si>
    <t>ASSENTAMENTO DE CONEXÃO COM 2 ACESSOS, EM PEAD LISO PARA REDE DE ÁGUA OU ESGOTO, DIÂMETRO DE 280 MM, JUNTA SOLDADA (NÃO INCLUI O FORNECIMENTO E EXECUÇÃO DE SOLDA). AF_12/2021</t>
  </si>
  <si>
    <t>ASSENTAMENTO DE CONEXÃO COM 2 ACESSOS, EM PEAD LISO PARA REDE DE ÁGUA OU ESGOTO, DIÂMETRO DE 315 MM, JUNTA SOLDADA (NÃO INCLUI O FORNECIMENTO E EXECUÇÃO DE SOLDA). AF_12/2021</t>
  </si>
  <si>
    <t>ASSENTAMENTO DE CONEXÃO COM 2 ACESSOS, EM PEAD LISO PARA REDE DE ÁGUA OU ESGOTO, DIÂMETRO DE 355 MM, JUNTA SOLDADA (NÃO INCLUI O FORNECIMENTO E EXECUÇÃO DE SOLDA). AF_12/2021</t>
  </si>
  <si>
    <t>ASSENTAMENTO DE CONEXÃO COM 2 ACESSOS, EM PEAD LISO PARA REDE DE ÁGUA OU ESGOTO, DIÂMETRO DE 400 MM, JUNTA SOLDADA (NÃO INCLUI O FORNECIMENTO E EXECUÇÃO DE SOLDA). AF_12/2021</t>
  </si>
  <si>
    <t>ASSENTAMENTO DE CONEXÃO COM 3 ACESSOS, EM PEAD LISO PARA REDE DE ÁGUA OU ESGOTO, DIÂMETRO DE 20 MM, JUNTA SOLDADA (NÃO INCLUI O FORNECIMENTO E EXECUÇÃO DE SOLDA). AF_12/2021</t>
  </si>
  <si>
    <t>ASSENTAMENTO DE CONEXÃO COM 3 ACESSOS, EM PEAD LISO PARA REDE DE ÁGUA OU ESGOTO, DIÂMETRO DE 32 MM, JUNTA SOLDADA (NÃO INCLUI O FORNECIMENTO E EXECUÇÃO DE SOLDA). AF_12/2021</t>
  </si>
  <si>
    <t>ASSENTAMENTO DE CONEXÃO COM 3 ACESSOS, EM PEAD LISO PARA REDE DE ÁGUA OU ESGOTO, DIÂMETRO DE 63 MM, JUNTA SOLDADA (NÃO INCLUI O FORNECIMENTO E EXECUÇÃO DE SOLDA). AF_12/2021</t>
  </si>
  <si>
    <t>ASSENTAMENTO DE CONEXÃO COM 3 ACESSOS, EM PEAD LISO PARA REDE DE ÁGUA OU ESGOTO, DIÂMETRO DE 90 MM, JUNTA SOLDADA (NÃO INCLUI O FORNECIMENTO E EXECUÇÃO DE SOLDA). AF_12/2021</t>
  </si>
  <si>
    <t>ASSENTAMENTO DE CONEXÃO COM 3 ACESSOS, EM PEAD LISO PARA REDE DE ÁGUA OU ESGOTO, DIÂMETRO DE 110 MM, JUNTA SOLDADA (NÃO INCLUI O FORNECIMENTO E EXECUÇÃO DE SOLDA). AF_12/2021</t>
  </si>
  <si>
    <t>ASSENTAMENTO DE CONEXÃO COM 3 ACESSOS, EM PEAD LISO PARA REDE DE ÁGUA OU ESGOTO, DIÂMETRO DE 160 MM, JUNTA SOLDADA (NÃO INCLUI O FORNECIMENTO E EXECUÇÃO DE SOLDA). AF_12/2021</t>
  </si>
  <si>
    <t>ASSENTAMENTO DE CONEXÃO COM 3 ACESSOS, EM PEAD LISO PARA REDE DE ÁGUA OU ESGOTO, DIÂMETRO DE 180 MM, JUNTA SOLDADA (NÃO INCLUI O FORNECIMENTO E EXECUÇÃO DE SOLDA). AF_12/2021</t>
  </si>
  <si>
    <t>ASSENTAMENTO DE CONEXÃO COM 3 ACESSOS, EM PEAD LISO PARA REDE DE ÁGUA OU ESGOTO, DIÂMETRO DE 200 MM, JUNTA SOLDADA (NÃO INCLUI O FORNECIMENTO E EXECUÇÃO DE SOLDA). AF_12/2021</t>
  </si>
  <si>
    <t>ASSENTAMENTO DE CONEXÃO COM 3 ACESSOS, EM PEAD LISO PARA REDE DE ÁGUA OU ESGOTO, DIÂMETRO DE 225 MM, JUNTA SOLDADA (NÃO INCLUI O FORNECIMENTO E EXECUÇÃO DE SOLDA). AF_12/2021</t>
  </si>
  <si>
    <t>ASSENTAMENTO DE CONEXÃO COM 3 ACESSOS, EM PEAD LISO PARA REDE DE ÁGUA OU ESGOTO, DIÂMETRO DE 250 MM, JUNTA SOLDADA (NÃO INCLUI O FORNECIMENTO E EXECUÇÃO DE SOLDA). AF_12/2021</t>
  </si>
  <si>
    <t>ASSENTAMENTO DE CONEXÃO COM 3 ACESSOS, EM PEAD LISO PARA REDE DE ÁGUA OU ESGOTO, DIÂMETRO DE 280 MM, JUNTA SOLDADA (NÃO INCLUI O FORNECIMENTO E EXECUÇÃO DE SOLDA). AF_12/2021</t>
  </si>
  <si>
    <t>ASSENTAMENTO DE CONEXÃO COM 3 ACESSOS, EM PEAD LISO PARA REDE DE ÁGUA OU ESGOTO, DIÂMETRO DE 315 MM, JUNTA SOLDADA (NÃO INCLUI O FORNECIMENTO E EXECUÇÃO DE SOLDA). AF_12/2021</t>
  </si>
  <si>
    <t>ASSENTAMENTO DE CONEXÃO COM 3 ACESSOS, EM PEAD LISO PARA REDE DE ÁGUA OU ESGOTO, DIÂMETRO DE 355 MM, JUNTA SOLDADA (NÃO INCLUI O FORNECIMENTO E EXECUÇÃO DE SOLDA). AF_12/2021</t>
  </si>
  <si>
    <t>ASSENTAMENTO DE CONEXÃO COM 3 ACESSOS, EM PEAD LISO PARA REDE DE ÁGUA OU ESGOTO, DIÂMETRO DE 400 MM, JUNTA SOLDADA (NÃO INCLUI O FORNECIMENTO E EXECUÇÃO DE SOLDA). AF_12/2021</t>
  </si>
  <si>
    <t>LUVA, EM PEAD LISO PARA REDE DE ÁGUA OU ESGOTO, DIÂMETRO DE 20 MM, JUNTA SOLDADA POR ELETROFUSÃO (NÃO INCLUI A EXECUÇÃO DE SOLDA). AF_12/2021</t>
  </si>
  <si>
    <t>LUVA, EM PEAD LISO PARA REDE DE ÁGUA OU ESGOTO, DIÂMETRO DE 32 MM, JUNTA SOLDADA POR ELETROFUSÃO (NÃO INCLUI A EXECUÇÃO DE SOLDA). AF_12/2021</t>
  </si>
  <si>
    <t>LUVA, EM PEAD LISO PARA REDE DE ÁGUA OU ESGOTO, DIÂMETRO DE 63 MM, JUNTA SOLDADA POR ELETROFUSÃO (NÃO INCLUI A EXECUÇÃO DE SOLDA). AF_12/2021</t>
  </si>
  <si>
    <t>LUVA, EM PEAD LISO PARA REDE DE ÁGUA OU ESGOTO, DIÂMETRO DE 200 MM, JUNTA SOLDADA POR ELETROFUSÃO (NÃO INCLUI A EXECUÇÃO DE SOLDA). AF_12/2021</t>
  </si>
  <si>
    <t>LUVA, EM PEAD LISO PARA REDE DE ÁGUA OU ESGOTO, DIÂMETRO DE 400 MM, JUNTA SOLDADA POR ELETROFUSÃO (NÃO INCLUI A EXECUÇÃO DE SOLDA). AF_12/2021</t>
  </si>
  <si>
    <t>COTOVELO 45 GRAUS, EM PEAD LISO PARA REDE DE ÁGUA OU ESGOTO, DIÂMETRO DE 32 MM, JUNTA SOLDADA POR ELETROFUSÃO (NÃO INCLUI A EXECUÇÃO DE SOLDA). AF_12/2021</t>
  </si>
  <si>
    <t>COTOVELO 45 GRAUS, EM PEAD LISO PARA REDE DE ÁGUA OU ESGOTO, DIÂMETRO DE 63 MM, JUNTA SOLDADA POR ELETROFUSÃO (NÃO INCLUI A EXECUÇÃO DE SOLDA). AF_12/2021</t>
  </si>
  <si>
    <t>COTOVELO 45 GRAUS, EM PEAD LISO PARA REDE DE ÁGUA OU ESGOTO, DIÂMETRO DE 200 MM, JUNTA SOLDADA POR ELETROFUSÃO (NÃO INCLUI A EXECUÇÃO DE SOLDA). AF_12/2021</t>
  </si>
  <si>
    <t>COTOVELO 90 GRAUS, EM PEAD LISO PARA REDE DE ÁGUA OU ESGOTO, DIÂMETRO DE 20 MM, JUNTA SOLDADA POR ELETROFUSÃO (NÃO INCLUI A EXECUÇÃO DE SOLDA). AF_12/2021</t>
  </si>
  <si>
    <t>COTOVELO 90 GRAUS, EM PEAD LISO PARA REDE DE ÁGUA OU ESGOTO, DIÂMETRO DE 32 MM, JUNTA SOLDADA POR ELETROFUSÃO (NÃO INCLUI A EXECUÇÃO DE SOLDA). AF_12/2021</t>
  </si>
  <si>
    <t>COTOVELO 90 GRAUS, EM PEAD LISO PARA REDE DE ÁGUA OU ESGOTO, DIÂMETRO DE 63 MM, JUNTA SOLDADA POR ELETROFUSÃO (NÃO INCLUI A EXECUÇÃO DE SOLDA). AF_12/2021</t>
  </si>
  <si>
    <t>COTOVELO 90 GRAUS, POLIETILENO DE ALTA DENSIDADE (PEAD) PARA REDE DE ÁGUA OU ESGOTO, DIÂMETRO DE 200 MM, JUNTA SOLDADA POR ELETROFUSÃO (NÃO INCLUI A EXECUÇÃO DE SOLDA). AF_12/2021</t>
  </si>
  <si>
    <t>TÊ DE SERVIÇO, EM PEAD LISO PARA REDE DE ÁGUA OU ESGOTO, DIÂMETRO DE 63 X 20 MM, JUNTA SOLDADA POR ELETROFUSÃO (NÃO INCLUI A EXECUÇÃO DE SOLDA). AF_12/2021</t>
  </si>
  <si>
    <t>TÊ DE SERVIÇO, EM PEAD LISO PARA REDE DE ÁGUA OU ESGOTO, DIÂMETRO DE 63 X 32 MM, JUNTA SOLDADA POR ELETROFUSÃO (NÃO INCLUI A EXECUÇÃO DE SOLDA). AF_12/2021</t>
  </si>
  <si>
    <t>TÊ DE SERVIÇO, EM PEAD LISO PARA REDE DE ÁGUA OU ESGOTO, DIÂMETRO DE 63 X 63 MM, JUNTA SOLDADA POR ELETROFUSÃO (NÃO INCLUI A EXECUÇÃO DE SOLDA). AF_12/2021</t>
  </si>
  <si>
    <t>TÊ DE SERVIÇO, EM PEAD LISO PARA REDE DE ÁGUA OU ESGOTO, DIÂMETRO DE 200 X 20 MM, JUNTA SOLDADA POR ELETROFUSÃO (NÃO INCLUI A EXECUÇÃO DE SOLDA). AF_12/2021</t>
  </si>
  <si>
    <t>TÊ DE SERVIÇO, EM PEAD LISO PARA REDE DE ÁGUA OU ESGOTO, DIÂMETRO DE 200 X 32 MM, JUNTA SOLDADA POR ELETROFUSÃO (NÃO INCLUI A EXECUÇÃO DE SOLDA). AF_12/2021</t>
  </si>
  <si>
    <t>TÊ DE SERVIÇO, EM PEAD LISO PARA REDE DE ÁGUA OU ESGOTO, DIÂMETRO DE 200 X 63 MM, JUNTA SOLDADA POR ELETROFUSÃO (NÃO INCLUI A EXECUÇÃO DE SOLDA). AF_12/2021</t>
  </si>
  <si>
    <t>ESCAVADEIRA HIDRÁULICA SOBRE ESTEIRAS, CAÇAMBA 0,80 M3, PESO OPERACIONAL 17 T, POTENCIA BRUTA 111 HP - CHP DIURNO. AF_06/2014</t>
  </si>
  <si>
    <t>RETROESCAVADEIRA SOBRE RODAS COM CARREGADEIRA, TRAÇÃO 4X4, POTÊNCIA LÍQ. 88 HP, CAÇAMBA CARREG. CAP. MÍN. 1 M3, CAÇAMBA RETRO CAP. 0,26 M3, PESO OPERACIONAL MÍN. 6.674 KG, PROFUNDIDADE ESCAVAÇÃO MÁX. 4,37 M - CHP DIURNO. AF_06/2014</t>
  </si>
  <si>
    <t>RETROESCAVADEIRA SOBRE RODAS COM CARREGADEIRA, TRAÇÃO 4X2, POTÊNCIA LÍQ. 79 HP, CAÇAMBA CARREG. CAP. MÍN. 1 M3, CAÇAMBA RETRO CAP. 0,20 M3, PESO OPERACIONAL MÍN. 6.570 KG, PROFUNDIDADE ESCAVAÇÃO MÁX. 4,37 M - CHP DIURNO. AF_06/2014</t>
  </si>
  <si>
    <t>ROLO COMPACTADOR VIBRATÓRIO DE UM CILINDRO AÇO LISO, POTÊNCIA 80 HP, PESO OPERACIONAL MÁXIMO 8,1 T, IMPACTO DINÂMICO 16,15 / 9,5 T, LARGURA DE TRABALHO 1,68 M - CHP DIURNO. AF_06/2014</t>
  </si>
  <si>
    <t>GRADE DE DISCO CONTROLE REMOTO REBOCÁVEL, COM 24 DISCOS 24 X 6 MM COM PNEUS PARA TRANSPORTE - CHP DIURNO. AF_06/2014</t>
  </si>
  <si>
    <t>MARTELETE OU ROMPEDOR PNEUMÁTICO MANUAL, 28 KG, COM SILENCIADOR - CHP DIURNO. AF_07/2016</t>
  </si>
  <si>
    <t>CAMINHÃO BASCULANTE 6 M3, PESO BRUTO TOTAL 16.000 KG, CARGA ÚTIL MÁXIMA 13.071 KG, DISTÂNCIA ENTRE EIXOS 4,80 M, POTÊNCIA 230 CV INCLUSIVE CAÇAMBA METÁLICA - CHP DIURNO. AF_06/2014</t>
  </si>
  <si>
    <t>USINA DE CONCRETO FIXA, CAPACIDADE NOMINAL DE 90 A 120 M3/H, SEM SILO - CHP DIURNO. AF_07/2016</t>
  </si>
  <si>
    <t>CAMINHÃO TOCO, PBT 16.000 KG, CARGA ÚTIL MÁX. 10.685 KG, DIST. ENTRE EIXOS 4,8 M, POTÊNCIA 189 CV, INCLUSIVE CARROCERIA FIXA ABERTA DE MADEIRA P/ TRANSPORTE GERAL DE CARGA SECA, DIMEN. APROX. 2,5 X 7,00 X 0,50 M - CHP DIURNO. AF_06/2014</t>
  </si>
  <si>
    <t>VIBROACABADORA DE ASFALTO SOBRE ESTEIRAS, LARGURA DE PAVIMENTAÇÃO 1,90 M A 5,30 M, POTÊNCIA 105 HP CAPACIDADE 450 T/H - CHP DIURNO. AF_11/2014</t>
  </si>
  <si>
    <t>VASSOURA MECÂNICA REBOCÁVEL COM ESCOVA CILÍNDRICA, LARGURA ÚTIL DE VARRIMENTO DE 2,44 M - CHP DIURNO. AF_06/2014</t>
  </si>
  <si>
    <t>TRATOR DE PNEUS, POTÊNCIA 122 CV, TRAÇÃO 4X4, PESO COM LASTRO DE 4.510 KG - CHP DIURNO. AF_06/2014</t>
  </si>
  <si>
    <t>TRATOR DE ESTEIRAS, POTÊNCIA 170 HP, PESO OPERACIONAL 19 T, CAÇAMBA 5,2 M3 - CHP DIURNO. AF_06/2014</t>
  </si>
  <si>
    <t>TRATOR DE ESTEIRAS, POTÊNCIA 150 HP, PESO OPERACIONAL 16,7 T, COM RODA MOTRIZ ELEVADA E LÂMINA 3,18 M3 - CHP DIURNO. AF_06/2014</t>
  </si>
  <si>
    <t>TRATOR DE ESTEIRAS, POTÊNCIA 347 HP, PESO OPERACIONAL 38,5 T, COM LÂMINA 8,70 M3 - CHP DIURNO. AF_06/2014</t>
  </si>
  <si>
    <t>ROLO COMPACTADOR VIBRATÓRIO REBOCÁVEL, CILINDRO DE AÇO LISO, POTÊNCIA DE TRAÇÃO DE 65 CV, PESO 4,7 T, IMPACTO DINÂMICO 18,3 T, LARGURA DE TRABALHO 1,67 M - CHP DIURNO. AF_02/2016</t>
  </si>
  <si>
    <t>ROLO COMPACTADOR VIBRATÓRIO TANDEM AÇO LISO, POTÊNCIA 58 HP, PESO SEM/COM LASTRO 6,5 / 9,4 T, LARGURA DE TRABALHO 1,2 M - CHP DIURNO. AF_06/2014</t>
  </si>
  <si>
    <t>RETROESCAVADEIRA SOBRE RODAS COM CARREGADEIRA, TRAÇÃO 4X4, POTÊNCIA LÍQ. 72 HP, CAÇAMBA CARREG. CAP. MÍN. 0,79 M3, CAÇAMBA RETRO CAP. 0,18 M3, PESO OPERACIONAL MÍN. 7.140 KG, PROFUNDIDADE ESCAVAÇÃO MÁX. 4,50 M - CHP DIURNO. AF_06/2014</t>
  </si>
  <si>
    <t>ROLO COMPACTADOR VIBRATÓRIO PÉ DE CARNEIRO, OPERADO POR CONTROLE REMOTO, POTÊNCIA 12,5 KW, PESO OPERACIONAL 1,675 T, LARGURA DE TRABALHO 0,85 M - CHP DIURNO. AF_02/2016</t>
  </si>
  <si>
    <t>USINA DE LAMA ASFÁLTICA, PROD 30 A 50 T/H, SILO DE AGREGADO 7 M3, RESERVATÓRIOS PARA EMULSÃO E ÁGUA DE 2,3 M3 CADA, MISTURADOR TIPO PUG MILL A SER MONTADO SOBRE CAMINHÃO - CHP DIURNO. AF_10/2014</t>
  </si>
  <si>
    <t>CAMINHÃO TOCO, PESO BRUTO TOTAL 14.300 KG, CARGA ÚTIL MÁXIMA 9590 KG, DISTÂNCIA ENTRE EIXOS 4,76 M, POTÊNCIA 185 CV (NÃO INCLUI CARROCERIA) - CHP DIURNO. AF_06/2014</t>
  </si>
  <si>
    <t>CAMINHÃO TOCO, PESO BRUTO TOTAL 16.000 KG, CARGA ÚTIL MÁXIMA DE 10.685 KG, DISTÂNCIA ENTRE EIXOS 4,80 M, POTÊNCIA 189 CV EXCLUSIVE CARROCERIA - CHP DIURNO. AF_06/2014</t>
  </si>
  <si>
    <t>CAMINHÃO PIPA 10.000 L TRUCADO, PESO BRUTO TOTAL 23.000 KG, CARGA ÚTIL MÁXIMA 15.935 KG, DISTÂNCIA ENTRE EIXOS 4,8 M, POTÊNCIA 230 CV, INCLUSIVE TANQUE DE AÇO PARA TRANSPORTE DE ÁGUA - CHP DIURNO. AF_06/2014</t>
  </si>
  <si>
    <t>ESPARGIDOR DE ASFALTO PRESSURIZADO COM TANQUE DE 2500 L, REBOCÁVEL COM MOTOR A GASOLINA POTÊNCIA 3,4 HP - CHP DIURNO. AF_07/2014</t>
  </si>
  <si>
    <t>GRADE DE DISCO REBOCÁVEL COM 20 DISCOS 24" X 6 MM COM PNEUS PARA TRANSPORTE - CHP DIURNO. AF_06/2014</t>
  </si>
  <si>
    <t>GUINDAUTO HIDRÁULICO, CAPACIDADE MÁXIMA DE CARGA 6200 KG, MOMENTO MÁXIMO DE CARGA 11,7 TM, ALCANCE MÁXIMO HORIZONTAL 9,70 M, INCLUSIVE CAMINHÃO TOCO PBT 16.000 KG, POTÊNCIA DE 189 CV - CHP DIURNO. AF_06/2014</t>
  </si>
  <si>
    <t>MOTONIVELADORA POTÊNCIA BÁSICA LÍQUIDA (PRIMEIRA MARCHA) 125 HP, PESO BRUTO 13032 KG, LARGURA DA LÂMINA DE 3,7 M - CHP DIURNO. AF_06/2014</t>
  </si>
  <si>
    <t>PÁ CARREGADEIRA SOBRE RODAS, POTÊNCIA LÍQUIDA 128 HP, CAPACIDADE DA CAÇAMBA 1,7 A 2,8 M3, PESO OPERACIONAL 11632 KG - CHP DIURNO. AF_06/2014</t>
  </si>
  <si>
    <t>PÁ CARREGADEIRA SOBRE RODAS, POTÊNCIA 197 HP, CAPACIDADE DA CAÇAMBA 2,5 A 3,5 M3, PESO OPERACIONAL 18338 KG - CHP DIURNO. AF_06/2014</t>
  </si>
  <si>
    <t>COMPRESSOR DE AR REBOCÁVEL, VAZÃO 189 PCM, PRESSÃO EFETIVA DE TRABALHO 102 PSI, MOTOR DIESEL, POTÊNCIA 63 CV - CHP DIURNO. AF_06/2015</t>
  </si>
  <si>
    <t>CAMINHÃO PIPA 6.000 L, PESO BRUTO TOTAL 13.000 KG, DISTÂNCIA ENTRE EIXOS 4,80 M, POTÊNCIA 189 CV INCLUSIVE TANQUE DE AÇO PARA TRANSPORTE DE ÁGUA, CAPACIDADE 6 M3 - CHP DIURNO. AF_06/2014</t>
  </si>
  <si>
    <t>ROLO COMPACTADOR DE PNEUS ESTÁTICO, PRESSÃO VARIÁVEL, POTÊNCIA 111 HP, PESO SEM/COM LASTRO 9,5 / 26 T, LARGURA DE TRABALHO 1,90 M - CHP DIURNO. AF_07/2014</t>
  </si>
  <si>
    <t>TANQUE DE ASFALTO ESTACIONÁRIO COM SERPENTINA, CAPACIDADE 30.000 L - CHP DIURNO. AF_05/2023</t>
  </si>
  <si>
    <t>MOTOBOMBA TRASH (PARA ÁGUA SUJA) AUTO ESCORVANTE, MOTOR GASOLINA DE 6,41 HP, DIÂMETROS DE SUCÇÃO X RECALQUE: 3" X 3", HM/Q = 10 MCA / 60 M3/H A 23 MCA / 0 M3/H - CHP DIURNO. AF_10/2014</t>
  </si>
  <si>
    <t>ROLO COMPACTADOR PE DE CARNEIRO VIBRATORIO, POTENCIA 125 HP, PESO OPERACIONAL SEM/COM LASTRO 11,95 / 13,30 T, IMPACTO DINAMICO 38,5 / 22,5 T, LARGURA DE TRABALHO 2,15 M - CHP DIURNO. AF_06/2014</t>
  </si>
  <si>
    <t>CAMINHÃO BASCULANTE 6 M3 TOCO, PESO BRUTO TOTAL 16.000 KG, CARGA ÚTIL MÁXIMA 11.130 KG, DISTÂNCIA ENTRE EIXOS 5,36 M, POTÊNCIA 185 CV, INCLUSIVE CAÇAMBA METÁLICA - CHP DIURNO. AF_06/2014</t>
  </si>
  <si>
    <t>GRUPO GERADOR ESTACIONÁRIO, MOTOR DIESEL POTÊNCIA 170 KVA - CHP DIURNO. AF_02/2016</t>
  </si>
  <si>
    <t>ROLO COMPACTADOR VIBRATÓRIO PÉ DE CARNEIRO PARA SOLOS, POTÊNCIA 80 HP, PESO OPERACIONAL SEM/COM LASTRO 7,4 / 8,8 T, LARGURA DE TRABALHO 1,68 M - CHP DIURNO. AF_02/2016</t>
  </si>
  <si>
    <t>CAMINHÃO TOCO, PBT 14.300 KG, CARGA ÚTIL MÁX. 9.710 KG, DIST. ENTRE EIXOS 3,56 M, POTÊNCIA 185 CV, INCLUSIVE CARROCERIA FIXA ABERTA DE MADEIRA P/ TRANSPORTE GERAL DE CARGA SECA, DIMEN. APROX. 2,50 X 6,50 X 0,50 M - CHP DIURNO. AF_06/2014</t>
  </si>
  <si>
    <t>MOTOBOMBA CENTRÍFUGA, MOTOR A GASOLINA, POTÊNCIA 5,42 HP, BOCAIS 1 1/2" X 1", DIÂMETRO ROTOR 143 MM HM/Q = 6 MCA / 16,8 M3/H A 38 MCA / 6,6 M3/H - CHP DIURNO. AF_06/2014</t>
  </si>
  <si>
    <t>ESPARGIDOR DE ASFALTO PRESSURIZADO, TANQUE 6 M3 COM ISOLAÇÃO TÉRMICA, AQUECIDO COM 2 MAÇARICOS, COM BARRA ESPARGIDORA 3,60 M, MONTADO SOBRE CAMINHÃO  TOCO, PBT 14.300 KG, POTÊNCIA 185 CV - CHP DIURNO. AF_05/2023</t>
  </si>
  <si>
    <t>GRUPO DE SOLDAGEM COM GERADOR A DIESEL 60 CV PARA SOLDA ELÉTRICA, SOBRE 04 RODAS, COM MOTOR 4 CILINDROS 600 A - CHP DIURNO. AF_02/2016</t>
  </si>
  <si>
    <t>BETONEIRA CAPACIDADE NOMINAL 400 L, CAPACIDADE DE MISTURA 310 L, MOTOR A DIESEL POTÊNCIA 5,0 HP, SEM CARREGADOR - CHP DIURNO. AF_05/2023</t>
  </si>
  <si>
    <t>MISTURADOR DE ARGAMASSA, EIXO HORIZONTAL, CAPACIDADE DE MISTURA 300 KG, MOTOR ELÉTRICO POTÊNCIA 5 CV - CHP DIURNO. AF_05/2023</t>
  </si>
  <si>
    <t>MISTURADOR DE ARGAMASSA, EIXO HORIZONTAL, CAPACIDADE DE MISTURA 600 KG, MOTOR ELÉTRICO POTÊNCIA 7,5 CV - CHP DIURNO. AF_05/2023</t>
  </si>
  <si>
    <t>MISTURADOR DE ARGAMASSA, EIXO HORIZONTAL, CAPACIDADE DE MISTURA 160 KG, MOTOR ELÉTRICO POTÊNCIA 3 CV - CHP DIURNO. AF_05/2023</t>
  </si>
  <si>
    <t>PROJETOR DE ARGAMASSA, CAPACIDADE DE PROJEÇÃO 1,5 M3/H, ALCANCE DE 30 ATÉ 60 M, MOTOR ELÉTRICO POTÊNCIA 7,5 HP - CHP DIURNO. AF_06/2014</t>
  </si>
  <si>
    <t>PROJETOR DE ARGAMASSA, CAPACIDADE DE PROJEÇÃO 2 M3/H, ALCANCE ATÉ 50 M, MOTOR ELÉTRICO POTÊNCIA 7,5 HP - CHP DIURNO. AF_06/2014</t>
  </si>
  <si>
    <t>BETONEIRA CAPACIDADE NOMINAL DE 400 L, CAPACIDADE DE MISTURA 280 L, MOTOR ELÉTRICO TRIFÁSICO POTÊNCIA DE 2 CV, SEM CARREGADOR - CHP DIURNO. AF_05/2023</t>
  </si>
  <si>
    <t>TRATOR DE ESTEIRAS, POTÊNCIA 125 HP, PESO OPERACIONAL 12,9 T, COM LÂMINA 2,7 M3 - CHP DIURNO. AF_10/2014</t>
  </si>
  <si>
    <t>ESCAVADEIRA HIDRÁULICA SOBRE ESTEIRAS, CAÇAMBA 1,20 M3, PESO OPERACIONAL 21 T, POTÊNCIA BRUTA 155 HP - CHP DIURNO. AF_06/2014</t>
  </si>
  <si>
    <t>TANQUE DE ASFALTO ESTACIONÁRIO COM MAÇARICO, CAPACIDADE 20.000 L - CHP DIURNO. AF_05/2023</t>
  </si>
  <si>
    <t>TRATOR DE ESTEIRAS, POTÊNCIA 100 HP, PESO OPERACIONAL 9,4 T, COM LÂMINA 2,19 M3 - CHP DIURNO. AF_06/2014</t>
  </si>
  <si>
    <t>TRATOR DE PNEUS, POTÊNCIA 85 CV, TRAÇÃO 4X4, PESO COM LASTRO DE 4.675 KG - CHP DIURNO. AF_06/2014</t>
  </si>
  <si>
    <t>BETONEIRA CAPACIDADE NOMINAL DE 600 L, CAPACIDADE DE MISTURA 360 L, MOTOR ELÉTRICO TRIFÁSICO POTÊNCIA DE 4 CV, SEM CARREGADOR - CHP DIURNO. AF_05/2023</t>
  </si>
  <si>
    <t>FRESADORA DE ASFALTO A FRIO SOBRE RODAS, LARGURA FRESAGEM DE 1,0 M, POTÊNCIA 208 HP - CHP DIURNO. AF_11/2014</t>
  </si>
  <si>
    <t>FRESADORA DE ASFALTO A FRIO SOBRE RODAS, LARGURA FRESAGEM DE 2,0 M, POTÊNCIA 550 HP - CHP DIURNO. AF_11/2014</t>
  </si>
  <si>
    <t>RECICLADORA DE ASFALTO A FRIO SOBRE RODAS, LARGURA FRESAGEM DE 2,0 M, POTÊNCIA 422 HP - CHP DIURNO. AF_11/2014</t>
  </si>
  <si>
    <t>VIBROACABADORA DE ASFALTO SOBRE ESTEIRAS, LARGURA DE PAVIMENTAÇÃO 2,13 M A 4,55 M, POTÊNCIA 100 HP CAPACIDADE 400 T/H - CHP DIURNO. AF_11/2014</t>
  </si>
  <si>
    <t>GUINDASTE HIDRÁULICO AUTOPROPELIDO, COM LANÇA TELESCÓPICA 28,80 M, CAPACIDADE MÁXIMA 30 T, POTÊNCIA 97 KW, TRAÇÃO 4 X 4 - CHP DIURNO. AF_11/2014</t>
  </si>
  <si>
    <t>BETONEIRA CAPACIDADE NOMINAL DE 600 L, CAPACIDADE DE MISTURA 440 L, MOTOR A DIESEL POTÊNCIA 10 HP, COM CARREGADOR - CHP DIURNO. AF_05/2023</t>
  </si>
  <si>
    <t>BATE-ESTACAS POR GRAVIDADE, POTÊNCIA DE 160 HP, PESO DO MARTELO ATÉ 3 TONELADAS - CHP DIURNO. AF_11/2014</t>
  </si>
  <si>
    <t>CAMINHÃO BASCULANTE 14 M3, COM CAVALO MECÂNICO DE CAPACIDADE MÁXIMA DE TRAÇÃO COMBINADO DE 36000 KG, POTÊNCIA 286 CV, INCLUSIVE SEMIREBOQUE COM CAÇAMBA METÁLICA - CHP DIURNO. AF_12/2014</t>
  </si>
  <si>
    <t>CAMINHÃO BASCULANTE 18 M3, COM CAVALO MECÂNICO DE CAPACIDADE MÁXIMA DE TRAÇÃO COMBINADO DE 45000 KG, POTÊNCIA 330 CV, INCLUSIVE SEMIREBOQUE COM CAÇAMBA METÁLICA - CHP DIURNO. AF_12/2014</t>
  </si>
  <si>
    <t>VIBRADOR DE IMERSÃO, DIÂMETRO DE PONTEIRA 45MM, MOTOR ELÉTRICO TRIFÁSICO POTÊNCIA DE 2 CV - CHP DIURNO. AF_06/2015</t>
  </si>
  <si>
    <t>PERFURATRIZ MANUAL, TORQUE MÁXIMO 83 N.M, POTÊNCIA 5 CV, COM DIÂMETRO MÁXIMO 4" - CHP DIURNO. AF_06/2015</t>
  </si>
  <si>
    <t>PERFURATRIZ SOBRE ESTEIRA, TORQUE MÁXIMO 600 KGF, PESO MÉDIO 1000 KG, POTÊNCIA 20 HP, DIÂMETRO MÁXIMO 10" - CHP DIURNO. AF_06/2015</t>
  </si>
  <si>
    <t>MISTURADOR DUPLO HORIZONTAL DE ALTA TURBULÊNCIA, CAPACIDADE / VOLUME 2 X 500 LITROS, MOTORES ELÉTRICOS MÍNIMO 5 CV CADA, PARA NATA CIMENTO, ARGAMASSA E OUTROS - CHP DIURNO. AF_06/2015</t>
  </si>
  <si>
    <t>BOMBA TRIPLEX, PARA INJEÇÃO DE NATA DE CIMENTO, VAZÃO MÁXIMA DE 100 LITROS/MINUTO, PRESSÃO MÁXIMA DE 70 BAR - CHP DIURNO. AF_06/2015</t>
  </si>
  <si>
    <t>BOMBA CENTRÍFUGA MONOESTÁGIO COM MOTOR ELÉTRICO MONOFÁSICO, POTÊNCIA 15 HP, DIÂMETRO DO ROTOR 173 MM, HM/Q = 30 MCA / 90 M3/H A 45 MCA / 55 M3/H - CHP DIURNO. AF_06/2015</t>
  </si>
  <si>
    <t>BOMBA DE PROJEÇÃO DE CONCRETO SECO, POTÊNCIA 10 CV, VAZÃO 3 M3/H - CHP DIURNO. AF_06/2015</t>
  </si>
  <si>
    <t>BOMBA DE PROJEÇÃO DE CONCRETO SECO, POTÊNCIA 10 CV, VAZÃO 6 M3/H - CHP DIURNO. AF_06/2015</t>
  </si>
  <si>
    <t>PROJETOR PNEUMÁTICO DE ARGAMASSA PARA CHAPISCO E REBOCO COM RECIPIENTE ACOPLADO, TIPO CANEQUINHA, COM COMPRESSOR DE AR REBOCÁVEL VAZÃO 89 PCM E MOTOR DIESEL DE 20 CV - CHP DIURNO. AF_05/2023</t>
  </si>
  <si>
    <t>PERFURATRIZ COM TORRE METÁLICA PARA EXECUÇÃO DE ESTACA HÉLICE CONTÍNUA, PROFUNDIDADE MÁXIMA DE 30 M, DIÂMETRO MÁXIMO DE 800 MM, POTÊNCIA INSTALADA DE 268 HP, MESA ROTATIVA COM TORQUE MÁXIMO DE 170 KNM - CHP DIURNO. AF_06/2015</t>
  </si>
  <si>
    <t>PERFURATRIZ HIDRÁULICA SOBRE CAMINHÃO COM TRADO CURTO ACOPLADO, PROFUNDIDADE MÁXIMA DE 20 M, DIÂMETRO MÁXIMO DE 1500 MM, POTÊNCIA INSTALADA DE 137 HP, MESA ROTATIVA COM TORQUE MÁXIMO DE 30 KNM - CHP DIURNO. AF_06/2015</t>
  </si>
  <si>
    <t>MANIPULADOR TELESCÓPICO, POTÊNCIA DE 85 HP, CAPACIDADE DE CARGA DE 3.500 KG, ALTURA MÁXIMA DE ELEVAÇÃO DE 12,3 M - CHP DIURNO. AF_05/2023</t>
  </si>
  <si>
    <t>MINICARREGADEIRA SOBRE RODAS, POTÊNCIA LÍQUIDA DE 47 HP, CAPACIDADE NOMINAL DE OPERAÇÃO DE 646 KG - CHP DIURNO. AF_06/2015</t>
  </si>
  <si>
    <t>COMPRESSOR DE AR REBOCÁVEL, VAZÃO 89 PCM, PRESSÃO EFETIVA DE TRABALHO 102 PSI, MOTOR DIESEL, POTÊNCIA 20 CV - CHP DIURNO. AF_06/2015</t>
  </si>
  <si>
    <t>COMPRESSOR DE AR REBOCAVEL, VAZÃO 250 PCM, PRESSAO DE TRABALHO 102 PSI, MOTOR A DIESEL POTÊNCIA 81 CV - CHP DIURNO. AF_06/2015</t>
  </si>
  <si>
    <t>COMPRESSOR DE AR REBOCÁVEL, VAZÃO 748 PCM, PRESSÃO EFETIVA DE TRABALHO 102 PSI, MOTOR DIESEL, POTÊNCIA 210 CV - CHP DIURNO. AF_06/2015</t>
  </si>
  <si>
    <t>COMPRESSOR DE AR REBOCAVEL, VAZÃO 400 PCM, PRESSAO DE TRABALHO 102 PSI, MOTOR A DIESEL POTÊNCIA 110 CV - CHP DIURNO. AF_06/2015</t>
  </si>
  <si>
    <t>CAMINHÃO TRUCADO (C/ TERCEIRO EIXO) ELETRÔNICO - POTÊNCIA 231CV - PBT = 22000KG - DIST. ENTRE EIXOS 5170 MM - INCLUI CARROCERIA FIXA ABERTA DE MADEIRA - CHP DIURNO. AF_06/2015</t>
  </si>
  <si>
    <t>PLACA VIBRATÓRIA REVERSÍVEL COM MOTOR 4 TEMPOS A GASOLINA, FORÇA CENTRÍFUGA DE 25 KN (2500 KGF), POTÊNCIA 5,5 CV - CHP DIURNO. AF_08/2015</t>
  </si>
  <si>
    <t>CORTADORA DE PISO COM MOTOR 4 TEMPOS A GASOLINA, POTÊNCIA DE 13 HP, COM DISCO DE CORTE DIAMANTADO SEGMENTADO PARA CONCRETO, DIÂMETRO DE 350 MM, FURO DE 1" (14 X 1") - CHP DIURNO. AF_08/2015</t>
  </si>
  <si>
    <t>CAMINHÃO BASCULANTE 10 M3, TRUCADO CABINE SIMPLES, PESO BRUTO TOTAL 23.000 KG, CARGA ÚTIL MÁXIMA 15.935 KG, DISTÂNCIA ENTRE EIXOS 4,80 M, POTÊNCIA 230 CV INCLUSIVE CAÇAMBA METÁLICA - CHP DIURNO. AF_06/2014</t>
  </si>
  <si>
    <t>COMPACTADOR DE SOLOS DE PERCUSSÃO (SOQUETE) COM MOTOR A GASOLINA 4 TEMPOS, POTÊNCIA 4 CV - CHP DIURNO. AF_08/2015</t>
  </si>
  <si>
    <t>GUINDAUTO HIDRÁULICO, CAPACIDADE MÁXIMA DE CARGA 6500 KG, MOMENTO MÁXIMO DE CARGA 5,8 TM, ALCANCE MÁXIMO HORIZONTAL 7,60 M, INCLUSIVE CAMINHÃO TOCO PBT 9.700 KG, POTÊNCIA DE 160 CV - CHP DIURNO. AF_08/2015</t>
  </si>
  <si>
    <t>CAMINHÃO DE TRANSPORTE DE MATERIAL ASFÁLTICO 30.000 L, COM CAVALO MECÂNICO DE CAPACIDADE MÁXIMA DE TRAÇÃO COMBINADO DE 66.000 KG, POTÊNCIA 360 CV, INCLUSIVE TANQUE DE ASFALTO COM SERPENTINA - CHP DIURNO. AF_08/2015</t>
  </si>
  <si>
    <t>SERRA CIRCULAR DE BANCADA COM MOTOR ELÉTRICO POTÊNCIA DE 5HP, COM COIFA PARA DISCO 10" - CHP DIURNO. AF_08/2015</t>
  </si>
  <si>
    <t>DISTRIBUIDOR DE AGREGADOS REBOCAVEL, CAPACIDADE 1,9 M³, LARGURA DE TRABALHO 3,66 M - CHP DIURNO. AF_11/2015</t>
  </si>
  <si>
    <t>CAMINHÃO PARA EQUIPAMENTO DE LIMPEZA A SUCÇÃO, COM CAMINHÃO TRUCADO DE PESO BRUTO TOTAL 23000 KG, CARGA ÚTIL MÁXIMA 15935 KG, DISTÂNCIA ENTRE EIXOS 4,80 M, POTÊNCIA 230 CV, INCLUSIVE LIMPADORA A SUCÇÃO, TANQUE 12000 L - CHP DIURNO. AF_05/2023</t>
  </si>
  <si>
    <t>PENEIRA ROTATIVA COM MOTOR ELÉTRICO TRIFÁSICO DE 2 CV, CILINDRO DE 1 M X 0,60 M, COM FUROS DE 3,17 MM - CHP DIURNO. AF_05/2023</t>
  </si>
  <si>
    <t>DOSADOR DE AREIA, CAPACIDADE DE 26 LITROS - CHP DIURNO. AF_05/2023</t>
  </si>
  <si>
    <t>CAMINHONETE COM MOTOR A DIESEL, POTÊNCIA 180 CV, CABINE DUPLA, 4X4 - CHP DIURNO. AF_11/2015</t>
  </si>
  <si>
    <t>CAMINHONETE CABINE SIMPLES COM MOTOR 1.6 FLEX, CÂMBIO MANUAL, POTÊNCIA 101/104 CV, 2 PORTAS - CHP DIURNO. AF_11/2015</t>
  </si>
  <si>
    <t>CAMINHÃO DE TRANSPORTE DE MATERIAL ASFÁLTICO 20.000 L, COM CAVALO MECÂNICO DE CAPACIDADE MÁXIMA DE TRAÇÃO COMBINADO DE 45.000 KG, POTÊNCIA 330 CV, INCLUSIVE TANQUE DE ASFALTO COM MAÇARICO - CHP DIURNO. AF_12/2015</t>
  </si>
  <si>
    <t>APARELHO PARA CORTE E SOLDA OXI-ACETILENO SOBRE RODAS, INCLUSIVE CILINDROS E MAÇARICOS - CHP DIURNO. AF_05/2023</t>
  </si>
  <si>
    <t>MÁQUINA EXTRUSORA DE CONCRETO PARA GUIAS E SARJETAS, MOTOR A DIESEL, POTÊNCIA 14 CV - CHP DIURNO. AF_12/2015</t>
  </si>
  <si>
    <t>MARTELO PERFURADOR PNEUMÁTICO MANUAL, HASTE 25 X 75 MM, 21 KG - CHP DIURNO. AF_12/2015</t>
  </si>
  <si>
    <t>PERFURATRIZ COM TORRE METÁLICA PARA EXECUÇÃO DE ESTACA HÉLICE CONTÍNUA, PROFUNDIDADE MÁXIMA DE 32 M, DIÂMETRO MÁXIMO DE 1000 MM, POTÊNCIA INSTALADA DE 350 HP, MESA ROTATIVA COM TORQUE MÁXIMO DE 263 KNM - CHP DIURNO. AF_01/2016</t>
  </si>
  <si>
    <t>BETONEIRA CAPACIDADE NOMINAL 400 L, CAPACIDADE DE MISTURA 310 L, MOTOR A GASOLINA POTÊNCIA 5,5 HP, SEM CARREGADOR - CHP DIURNO. AF_02/2016</t>
  </si>
  <si>
    <t>GRUA ASCENSIONAL, LANCA DE 30 M, CAPACIDADE DE 1,0 T A 30 M, ALTURA ATE 39 M - CHP DIURNO. AF_05/2023</t>
  </si>
  <si>
    <t>GUINCHO ELÉTRICO DE COLUNA, CAPACIDADE 400 KG, COM MOTO FREIO, MOTOR TRIFÁSICO DE 1,25 CV - CHP DIURNO. AF_03/2016</t>
  </si>
  <si>
    <t>GUINDASTE HIDRÁULICO AUTOPROPELIDO, COM LANÇA TELESCÓPICA 40 M, CAPACIDADE MÁXIMA 60 T, POTÊNCIA 260 KW - CHP DIURNO. AF_03/2016</t>
  </si>
  <si>
    <t>GUINDAUTO HIDRÁULICO, CAPACIDADE MÁXIMA DE CARGA 3300 KG, MOMENTO MÁXIMO DE CARGA 5,8 TM, ALCANCE MÁXIMO HORIZONTAL 7,60 M, INCLUSIVE CAMINHÃO TOCO PBT 16.000 KG, POTÊNCIA DE 189 CV - CHP DIURNO. AF_03/2016</t>
  </si>
  <si>
    <t>GERADOR PORTÁTIL MONOFÁSICO, POTÊNCIA 5500 VA, MOTOR A GASOLINA, POTÊNCIA DO MOTOR 13 CV - CHP DIURNO. AF_03/2016</t>
  </si>
  <si>
    <t>GRUPO GERADOR REBOCÁVEL, POTÊNCIA 66 KVA, MOTOR A DIESEL - CHP DIURNO. AF_03/2016</t>
  </si>
  <si>
    <t>GRUPO GERADOR ESTACIONÁRIO, POTÊNCIA 150 KVA, MOTOR A DIESEL- CHP DIURNO. AF_03/2016</t>
  </si>
  <si>
    <t>USINA DE MISTURA ASFÁLTICA À QUENTE, TIPO CONTRA FLUXO, PROD 40 A 80 TON/HORA - CHP DIURNO. AF_05/2023</t>
  </si>
  <si>
    <t>USINA DE ASFALTO À FRIO, CAPACIDADE DE 40 A 60 TON/HORA, ELÉTRICA POTÊNCIA 30 CV - CHP DIURNO. AF_05/2023</t>
  </si>
  <si>
    <t>USINA MISTURADORA DE SOLOS, CAPACIDADE DE 200 A 500 TON/H, POTENCIA 75KW - CHP DIURNO. AF_07/2016</t>
  </si>
  <si>
    <t>DISTRIBUIDOR DE AGREGADOS AUTOPROPELIDO, CAP 3 M3, A DIESEL, POTÊNCIA 176CV - CHP DIURNO. AF_07/2016</t>
  </si>
  <si>
    <t>MÁQUINA DEMARCADORA DE FAIXA DE TRÁFEGO À FRIO, AUTOPROPELIDA, POTÊNCIA 38 HP - CHP DIURNO. AF_07/2016</t>
  </si>
  <si>
    <t>TALHA MANUAL DE CORRENTE, CAPACIDADE DE 2 TON. COM ELEVAÇÃO DE 3 M - CHP DIURNO. AF_07/2016</t>
  </si>
  <si>
    <t>GRUA ASCENCIONAL, LANCA DE 42 M, CAPACIDADE DE 1,5 T A 30 M, ALTURA ATE 39 M - CHP DIURNO. AF_05/2023</t>
  </si>
  <si>
    <t>MARTELO DEMOLIDOR PNEUMÁTICO MANUAL, 32 KG - CHP DIURNO. AF_09/2016</t>
  </si>
  <si>
    <t>COMPACTADOR DE SOLOS DE PERCUSÃO (SOQUETE) COM MOTOR A GASOLINA, POTÊNCIA 3 CV - CHP DIURNO. AF_09/2016</t>
  </si>
  <si>
    <t>RÉGUA VIBRATÓRIA DUPLA PARA CONCRETO, PESO DE 60KG, COMPRIMENTO 4 M, COM MOTOR A GASOLINA, POTÊNCIA 5,5 HP - CHP DIURNO. AF_09/2016</t>
  </si>
  <si>
    <t>POLIDORA DE PISO (POLITRIZ), PESO DE 100KG, DIÂMETRO 450 MM, MOTOR ELÉTRICO, POTÊNCIA 4 HP - CHP DIURNO. AF_05/2023</t>
  </si>
  <si>
    <t>DESEMPENADEIRA DE CONCRETO, PESO DE 78 KG, 4 PÁS, MOTOR A GASOLINA, POTÊNCIA 5,5 HP - CHP DIURNO. AF_05/2023</t>
  </si>
  <si>
    <t>PERFURATRIZ PNEUMATICA MANUAL DE PESO MEDIO, MARTELETE, 18KG, COMPRIMENTO MÁXIMO DE CURSO DE 6 M, DIAMETRO DO PISTAO DE 5,5 CM - CHP DIURNO. AF_11/2016</t>
  </si>
  <si>
    <t>ROLO COMPACTADOR VIBRATORIO TANDEM, ACO LISO, POTENCIA 125 HP, PESO SEM/COM LASTRO 10,20/11,65 T, LARGURA DE TRABALHO 1,73 M - CHP DIURNO. AF_11/2016</t>
  </si>
  <si>
    <t>PERFURATRIZ MANUAL, TORQUE MAXIMO 55 KGF.M, POTENCIA 5 CV, COM DIAMETRO MAXIMO 8 1/2" - CHP DIURNO. AF_11/2016</t>
  </si>
  <si>
    <t>ESCAVADEIRA HIDRAULICA SOBRE ESTEIRA, EQUIPADA COM CLAMSHELL, COM CAPACIDADE DA CAÇAMBA ENTRE 1,20 E 1,50 M3, PESO OPERACIONAL ENTRE 20,00 E 22,00 TON, POTENCIA LIQUIDA ENTRE 150 E 160 HP - CHP DIURNO. AF_11/2016</t>
  </si>
  <si>
    <t>GRUPO GERADOR COM CARENAGEM, MOTOR DIESEL POTÊNCIA STANDART ENTRE 250 E 260 KVA - CHP DIURNO. AF_12/2016</t>
  </si>
  <si>
    <t>TRATOR DE PNEUS COM POTÊNCIA DE 122 CV, TRAÇÃO 4X4, COM VASSOURA MECÂNICA ACOPLADA - CHP DIURNO. AF_02/2017</t>
  </si>
  <si>
    <t>TRATOR DE PNEUS COM POTÊNCIA DE 122 CV, TRAÇÃO 4X4, COM GRADE DE DISCOS ACOPLADA - CHP DIURNO. AF_02/2017</t>
  </si>
  <si>
    <t>TRATOR DE PNEUS COM POTÊNCIA DE 85 CV, TRAÇÃO 4X4, COM GRADE DE DISCOS ACOPLADA - CHP DIURNO. AF_02/2017</t>
  </si>
  <si>
    <t>CAMINHÃO BASCULANTE 10 M3, TRUCADO, POTÊNCIA 230 CV, INCLUSIVE CAÇAMBA METÁLICA, COM DISTRIBUIDOR DE AGREGADOS ACOPLADO - CHP DIURNO. AF_02/2017</t>
  </si>
  <si>
    <t>TRATOR DE PNEUS COM POTÊNCIA DE 85 CV, TRAÇÃO 4X4, COM VASSOURA MECÂNICA ACOPLADA - CHP DIURNO. AF_03/2017</t>
  </si>
  <si>
    <t>MINICARREGADEIRA SOBRE RODAS POTENCIA 47HP CAPACIDADE OPERACAO 646 KG, COM VASSOURA MECÂNICA ACOPLADA - CHP DIURNO. AF_03/2017</t>
  </si>
  <si>
    <t>INVERSOR DE SOLDA MONOFÁSICO DE 160 A, POTÊNCIA DE 5400 W, TENSÃO DE 220 V, PARA SOLDA COM ELETRODOS DE 2,0 A 4,0 MM E PROCESSO TIG - CHP DIURNO. AF_06/2018</t>
  </si>
  <si>
    <t>LAVADORA DE ALTA PRESSAO (LAVA-JATO) PARA AGUA FRIA, PRESSAO DE OPERACAO ENTRE 1400 E 1900 LIB/POL2, VAZAO MAXIMA ENTRE 400 E 700 L/H - CHP DIURNO. AF_05/2023</t>
  </si>
  <si>
    <t>USINA DE MISTURA ASFÁLTICA À QUENTE, TIPO CONTRA FLUXO, PROD 100 A 140 TON/HORA - CHP DIURNO. AF_12/2019</t>
  </si>
  <si>
    <t>USINA DE ASFALTO, TIPO GRAVIMÉTRICA, PROD 150 TON/HORA - CHP DIURNO. AF_12/2019</t>
  </si>
  <si>
    <t>MARTELO DEMOLIDOR ELÉTRICO, COM POTÊNCIA DE 2.000 W, 1.000 IMPACTOS POR MINUTO, PESO DE 30 KG - CHP DIURNO. AF_01/2021</t>
  </si>
  <si>
    <t>TERMOFUSORA PARA TUBOS E CONEXÕES EM PPR COM DIÂMETROS DE 20 A 63 MM, POTÊNCIA DE 800 W, TENSAO 220 V - CHP DIURNO. AF_05/2022</t>
  </si>
  <si>
    <t>TERMOFUSORA PARA TUBOS E CONEXÕES EM PPR COM DIÂMETROS DE 75 A 110 MM, POTÊNCIA DE *1100* W, TENSÃO 220 V - CHP DIURNO. AF_05/2022</t>
  </si>
  <si>
    <t>ESCAVADEIRA HIDRÁULICA SOBRE ESTEIRAS, CAÇAMBA 0,80 M3, PESO OPERACIONAL 17 T, POTENCIA BRUTA 111 HP - CHI DIURNO. AF_06/2014</t>
  </si>
  <si>
    <t>RETROESCAVADEIRA SOBRE RODAS COM CARREGADEIRA, TRAÇÃO 4X4, POTÊNCIA LÍQ. 88 HP, CAÇAMBA CARREG. CAP. MÍN. 1 M3, CAÇAMBA RETRO CAP. 0,26 M3, PESO OPERACIONAL MÍN. 6.674 KG, PROFUNDIDADE ESCAVAÇÃO MÁX. 4,37 M - CHI DIURNO. AF_06/2014</t>
  </si>
  <si>
    <t>RETROESCAVADEIRA SOBRE RODAS COM CARREGADEIRA, TRAÇÃO 4X2, POTÊNCIA LÍQ. 79 HP, CAÇAMBA CARREG. CAP. MÍN. 1 M3, CAÇAMBA RETRO CAP. 0,20 M3, PESO OPERACIONAL MÍN. 6.570 KG, PROFUNDIDADE ESCAVAÇÃO MÁX. 4,37 M - CHI DIURNO. AF_06/2014</t>
  </si>
  <si>
    <t>ROLO COMPACTADOR VIBRATÓRIO DE UM CILINDRO AÇO LISO, POTÊNCIA 80 HP, PESO OPERACIONAL MÁXIMO 8,1 T, IMPACTO DINÂMICO 16,15 / 9,5 T, LARGURA DE TRABALHO 1,68 M - CHI DIURNO. AF_06/2014</t>
  </si>
  <si>
    <t>MOTOBOMBA CENTRÍFUGA, MOTOR A GASOLINA, POTÊNCIA 5,42 HP, BOCAIS 1 1/2" X 1", DIÂMETRO ROTOR 143 MM HM/Q = 6 MCA / 16,8 M3/H A 38 MCA / 6,6 M3/H - CHI DIURNO. AF_06/2014</t>
  </si>
  <si>
    <t>CAMINHÃO TOCO, PBT 16.000 KG, CARGA ÚTIL MÁX. 10.685 KG, DIST. ENTRE EIXOS 4,8 M, POTÊNCIA 189 CV, INCLUSIVE CARROCERIA FIXA ABERTA DE MADEIRA P/ TRANSPORTE GERAL DE CARGA SECA, DIMEN. APROX. 2,5 X 7,00 X 0,50 M - CHI DIURNO. AF_06/2014</t>
  </si>
  <si>
    <t>USINA DE CONCRETO FIXA, CAPACIDADE NOMINAL DE 90 A 120 M3/H, SEM SILO - CHI DIURNO. AF_07/2016</t>
  </si>
  <si>
    <t>VIBROACABADORA DE ASFALTO SOBRE ESTEIRAS, LARGURA DE PAVIMENTAÇÃO 1,90 M A 5,30 M, POTÊNCIA 105 HP CAPACIDADE 450 T/H - CHI DIURNO. AF_11/2014</t>
  </si>
  <si>
    <t>VASSOURA MECÂNICA REBOCÁVEL COM ESCOVA CILÍNDRICA, LARGURA ÚTIL DE VARRIMENTO DE 2,44 M - CHI DIURNO. AF_06/2014</t>
  </si>
  <si>
    <t>TRATOR DE PNEUS, POTÊNCIA 122 CV, TRAÇÃO 4X4, PESO COM LASTRO DE 4.510 KG - CHI DIURNO. AF_06/2014</t>
  </si>
  <si>
    <t>TRATOR DE ESTEIRAS, POTÊNCIA 170 HP, PESO OPERACIONAL 19 T, CAÇAMBA 5,2 M3 - CHI DIURNO. AF_06/2014</t>
  </si>
  <si>
    <t>TRATOR DE ESTEIRAS, POTÊNCIA 150 HP, PESO OPERACIONAL 16,7 T, COM RODA MOTRIZ ELEVADA E LÂMINA 3,18 M3 - CHI DIURNO. AF_06/2014</t>
  </si>
  <si>
    <t>TRATOR DE ESTEIRAS, POTÊNCIA 347 HP, PESO OPERACIONAL 38,5 T, COM LÂMINA 8,70 M3 - CHI DIURNO. AF_06/2014</t>
  </si>
  <si>
    <t>ROLO COMPACTADOR VIBRATÓRIO REBOCÁVEL, CILINDRO DE AÇO LISO, POTÊNCIA DE TRAÇÃO DE 65 CV, PESO 4,7 T, IMPACTO DINÂMICO 18,3 T, LARGURA DE TRABALHO 1,67 M - CHI DIURNO. AF_02/2016</t>
  </si>
  <si>
    <t>ROLO COMPACTADOR VIBRATÓRIO TANDEM AÇO LISO, POTÊNCIA 58 HP, PESO SEM/COM LASTRO 6,5 / 9,4 T, LARGURA DE TRABALHO 1,2 M - CHI DIURNO. AF_06/2014</t>
  </si>
  <si>
    <t>RETROESCAVADEIRA SOBRE RODAS COM CARREGADEIRA, TRAÇÃO 4X4, POTÊNCIA LÍQ. 72 HP, CAÇAMBA CARREG. CAP. MÍN. 0,79 M3, CAÇAMBA RETRO CAP. 0,18 M3, PESO OPERACIONAL MÍN. 7.140 KG, PROFUNDIDADE ESCAVAÇÃO MÁX. 4,50 M - CHI DIURNO. AF_06/2014</t>
  </si>
  <si>
    <t>ROLO COMPACTADOR VIBRATÓRIO PÉ DE CARNEIRO, OPERADO POR CONTROLE REMOTO, POTÊNCIA 12,5 KW, PESO OPERACIONAL 1,675 T, LARGURA DE TRABALHO 0,85 M - CHI DIURNO. AF_02/2016</t>
  </si>
  <si>
    <t>USINA DE LAMA ASFÁLTICA, PROD 30 A 50 T/H, SILO DE AGREGADO 7 M3, RESERVATÓRIOS PARA EMULSÃO E ÁGUA DE 2,3 M3 CADA, MISTURADOR TIPO PUG MILL A SER MONTADO SOBRE CAMINHÃO - CHI DIURNO. AF_10/2014</t>
  </si>
  <si>
    <t>CAMINHÃO TOCO, PESO BRUTO TOTAL 14.300 KG, CARGA ÚTIL MÁXIMA 9590 KG, DISTÂNCIA ENTRE EIXOS 4,76 M, POTÊNCIA 185 CV (NÃO INCLUI CARROCERIA) - CHI DIURNO. AF_06/2014</t>
  </si>
  <si>
    <t>CAMINHÃO TOCO, PESO BRUTO TOTAL 16.000 KG, CARGA ÚTIL MÁXIMA DE 10.685 KG, DISTÂNCIA ENTRE EIXOS 4,80 M, POTÊNCIA 189 CV EXCLUSIVE CARROCERIA - CHI DIURNO. AF_06/2014</t>
  </si>
  <si>
    <t>CAMINHÃO PIPA 10.000 L TRUCADO, PESO BRUTO TOTAL 23.000 KG, CARGA ÚTIL MÁXIMA 15.935 KG, DISTÂNCIA ENTRE EIXOS 4,8 M, POTÊNCIA 230 CV, INCLUSIVE TANQUE DE AÇO PARA TRANSPORTE DE ÁGUA - CHI DIURNO. AF_06/2014</t>
  </si>
  <si>
    <t>ESPARGIDOR DE ASFALTO PRESSURIZADO COM TANQUE DE 2500 L, REBOCÁVEL COM MOTOR A GASOLINA POTÊNCIA 3,4 HP - CHI DIURNO. AF_07/2014</t>
  </si>
  <si>
    <t>GRADE DE DISCO REBOCÁVEL COM 20 DISCOS 24" X 6 MM COM PNEUS PARA TRANSPORTE - CHI DIURNO. AF_06/2014</t>
  </si>
  <si>
    <t>GUINDAUTO HIDRÁULICO, CAPACIDADE MÁXIMA DE CARGA 6200 KG, MOMENTO MÁXIMO DE CARGA 11,7 TM, ALCANCE MÁXIMO HORIZONTAL 9,70 M, INCLUSIVE CAMINHÃO TOCO PBT 16.000 KG, POTÊNCIA DE 189 CV - CHI DIURNO. AF_06/2014</t>
  </si>
  <si>
    <t>MOTONIVELADORA POTÊNCIA BÁSICA LÍQUIDA (PRIMEIRA MARCHA) 125 HP, PESO BRUTO 13032 KG, LARGURA DA LÂMINA DE 3,7 M - CHI DIURNO. AF_06/2014</t>
  </si>
  <si>
    <t>PÁ CARREGADEIRA SOBRE RODAS, POTÊNCIA LÍQUIDA 128 HP, CAPACIDADE DA CAÇAMBA 1,7 A 2,8 M3, PESO OPERACIONAL 11632 KG - CHI DIURNO. AF_06/2014</t>
  </si>
  <si>
    <t>PÁ CARREGADEIRA SOBRE RODAS, POTÊNCIA 197 HP, CAPACIDADE DA CAÇAMBA 2,5 A 3,5 M3, PESO OPERACIONAL 18338 KG - CHI DIURNO. AF_06/2014</t>
  </si>
  <si>
    <t>MARTELETE OU ROMPEDOR PNEUMÁTICO MANUAL, 28 KG, COM SILENCIADOR - CHI DIURNO. AF_07/2016</t>
  </si>
  <si>
    <t>COMPRESSOR DE AR REBOCÁVEL, VAZÃO 189 PCM, PRESSÃO EFETIVA DE TRABALHO 102 PSI, MOTOR DIESEL, POTÊNCIA 63 CV - CHI DIURNO. AF_06/2015</t>
  </si>
  <si>
    <t>CAMINHÃO BASCULANTE 6 M3, PESO BRUTO TOTAL 16.000 KG, CARGA ÚTIL MÁXIMA 13.071 KG, DISTÂNCIA ENTRE EIXOS 4,80 M, POTÊNCIA 230 CV INCLUSIVE CAÇAMBA METÁLICA - CHI DIURNO. AF_06/2014</t>
  </si>
  <si>
    <t>CAMINHÃO PIPA 6.000 L, PESO BRUTO TOTAL 13.000 KG, DISTÂNCIA ENTRE EIXOS 4,80 M, POTÊNCIA 189 CV INCLUSIVE TANQUE DE AÇO PARA TRANSPORTE DE ÁGUA, CAPACIDADE 6 M3 - CHI DIURNO. AF_06/2014</t>
  </si>
  <si>
    <t>ROLO COMPACTADOR DE PNEUS ESTÁTICO, PRESSÃO VARIÁVEL, POTÊNCIA 111 HP, PESO SEM/COM LASTRO 9,5 / 26 T, LARGURA DE TRABALHO 1,90 M - CHI DIURNO. AF_07/2014</t>
  </si>
  <si>
    <t>TANQUE DE ASFALTO ESTACIONÁRIO COM SERPENTINA, CAPACIDADE 30.000 L - CHI DIURNO. AF_05/2023</t>
  </si>
  <si>
    <t>MOTOBOMBA TRASH (PARA ÁGUA SUJA) AUTO ESCORVANTE, MOTOR GASOLINA DE 6,41 HP, DIÂMETROS DE SUCÇÃO X RECALQUE: 3" X 3", HM/Q = 10 MCA / 60 M3/H A 23 MCA / 0 M3/H - CHI DIURNO. AF_10/2014</t>
  </si>
  <si>
    <t>ROLO COMPACTADOR PE DE CARNEIRO VIBRATORIO, POTENCIA 125 HP, PESO OPERACIONAL SEM/COM LASTRO 11,95 / 13,30 T, IMPACTO DINAMICO 38,5 / 22,5 T, LARGURA DE TRABALHO 2,15 M - CHI DIURNO. AF_06/2014</t>
  </si>
  <si>
    <t>CAMINHÃO BASCULANTE 6 M3 TOCO, PESO BRUTO TOTAL 16.000 KG, CARGA ÚTIL MÁXIMA 11.130 KG, DISTÂNCIA ENTRE EIXOS 5,36 M, POTÊNCIA 185 CV, INCLUSIVE CAÇAMBA METÁLICA - CHI DIURNO. AF_06/2014</t>
  </si>
  <si>
    <t>GRUPO GERADOR ESTACIONÁRIO, MOTOR DIESEL POTÊNCIA 170 KVA - CHI DIURNO. AF_02/2016</t>
  </si>
  <si>
    <t>GRUPO DE SOLDAGEM COM GERADOR A DIESEL 60 CV PARA SOLDA ELÉTRICA, SOBRE 04 RODAS, COM MOTOR 4 CILINDROS 600 A - CHI DIURNO. AF_02/2016</t>
  </si>
  <si>
    <t>BETONEIRA CAPACIDADE NOMINAL 400 L, CAPACIDADE DE MISTURA 310 L, MOTOR A DIESEL POTÊNCIA 5,0 HP, SEM CARREGADOR - CHI DIURNO. AF_05/2023</t>
  </si>
  <si>
    <t>MISTURADOR DE ARGAMASSA, EIXO HORIZONTAL, CAPACIDADE DE MISTURA 300 KG, MOTOR ELÉTRICO POTÊNCIA 5 CV - CHI DIURNO. AF_05/2023</t>
  </si>
  <si>
    <t>MISTURADOR DE ARGAMASSA, EIXO HORIZONTAL, CAPACIDADE DE MISTURA 600 KG, MOTOR ELÉTRICO POTÊNCIA 7,5 CV - CHI DIURNO. AF_05/2023</t>
  </si>
  <si>
    <t>MISTURADOR DE ARGAMASSA, EIXO HORIZONTAL, CAPACIDADE DE MISTURA 160 KG, MOTOR ELÉTRICO POTÊNCIA 3 CV - CHI DIURNO. AF_05/2023</t>
  </si>
  <si>
    <t>PROJETOR DE ARGAMASSA, CAPACIDADE DE PROJEÇÃO 1,5 M3/H, ALCANCE DE 30 ATÉ 60 M, MOTOR ELÉTRICO POTÊNCIA 7,5 HP - CHI DIURNO. AF_06/2014</t>
  </si>
  <si>
    <t>PROJETOR DE ARGAMASSA, CAPACIDADE DE PROJEÇÃO 2 M3/H, ALCANCE ATÉ 50 M, MOTOR ELÉTRICO POTÊNCIA 7,5 HP - CHI DIURNO. AF_06/2014</t>
  </si>
  <si>
    <t>BETONEIRA CAPACIDADE NOMINAL DE 400 L, CAPACIDADE DE MISTURA 280 L, MOTOR ELÉTRICO TRIFÁSICO POTÊNCIA DE 2 CV, SEM CARREGADOR - CHI DIURNO. AF_05/2023</t>
  </si>
  <si>
    <t>TRATOR DE ESTEIRAS, POTÊNCIA 125 HP, PESO OPERACIONAL 12,9 T, COM LÂMINA 2,7 M3 - CHI DIURNO. AF_10/2014</t>
  </si>
  <si>
    <t>ESCAVADEIRA HIDRÁULICA SOBRE ESTEIRAS, CAÇAMBA 1,20 M3, PESO OPERACIONAL 21 T, POTÊNCIA BRUTA 155 HP - CHI DIURNO. AF_06/2014</t>
  </si>
  <si>
    <t>TANQUE DE ASFALTO ESTACIONÁRIO COM MAÇARICO, CAPACIDADE 20.000 L - CHI DIURNO. AF_05/2023</t>
  </si>
  <si>
    <t>TRATOR DE ESTEIRAS, POTÊNCIA 100 HP, PESO OPERACIONAL 9,4 T, COM LÂMINA 2,19 M3 - CHI DIURNO. AF_06/2014</t>
  </si>
  <si>
    <t>TRATOR DE PNEUS, POTÊNCIA 85 CV, TRAÇÃO 4X4, PESO COM LASTRO DE 4.675 KG - CHI DIURNO. AF_06/2014</t>
  </si>
  <si>
    <t>BATE-ESTACAS POR GRAVIDADE, POTÊNCIA DE 160 HP, PESO DO MARTELO ATÉ 3 TONELADAS - CHI DIURNO. AF_11/2014</t>
  </si>
  <si>
    <t>BETONEIRA CAPACIDADE NOMINAL DE 600 L, CAPACIDADE DE MISTURA 360 L, MOTOR ELÉTRICO TRIFÁSICO POTÊNCIA DE 4 CV, SEM CARREGADOR - CHI DIURNO. AF_05/2023</t>
  </si>
  <si>
    <t>FRESADORA DE ASFALTO A FRIO SOBRE RODAS, LARGURA FRESAGEM DE 1,0 M, POTÊNCIA 208 HP - CHI DIURNO. AF_11/2014</t>
  </si>
  <si>
    <t>FRESADORA DE ASFALTO A FRIO SOBRE RODAS, LARGURA FRESAGEM DE 2,0 M, POTÊNCIA 550 HP - CHI DIURNO. AF_11/2014</t>
  </si>
  <si>
    <t>RECICLADORA DE ASFALTO A FRIO SOBRE RODAS, LARGURA FRESAGEM DE 2,0 M, POTÊNCIA 422 HP - CHI DIURNO. AF_11/2014</t>
  </si>
  <si>
    <t>VIBROACABADORA DE ASFALTO SOBRE ESTEIRAS, LARGURA DE PAVIMENTAÇÃO 2,13 M A 4,55 M, POTÊNCIA 100 HP, CAPACIDADE 400 T/H - CHI DIURNO. AF_11/2014</t>
  </si>
  <si>
    <t>GUINDASTE HIDRÁULICO AUTOPROPELIDO, COM LANÇA TELESCÓPICA 28,80 M, CAPACIDADE MÁXIMA 30 T, POTÊNCIA 97 KW, TRAÇÃO 4 X 4 - CHI DIURNO. AF_11/2014</t>
  </si>
  <si>
    <t>BETONEIRA CAPACIDADE NOMINAL DE 600 L, CAPACIDADE DE MISTURA 440 L, MOTOR A DIESEL POTÊNCIA 10 HP, COM CARREGADOR - CHI DIURNO. AF_05/2023</t>
  </si>
  <si>
    <t>CAMINHÃO BASCULANTE 14 M3, COM CAVALO MECÂNICO DE CAPACIDADE MÁXIMA DE TRAÇÃO COMBINADO DE 36000 KG, POTÊNCIA 286 CV, INCLUSIVE SEMIREBOQUE COM CAÇAMBA METÁLICA - CHI DIURNO. AF_12/2014</t>
  </si>
  <si>
    <t>CAMINHÃO BASCULANTE 18 M3, COM CAVALO MECÂNICO DE CAPACIDADE MÁXIMA DE TRAÇÃO COMBINADO DE 45000 KG, POTÊNCIA 330 CV, INCLUSIVE SEMIREBOQUE COM CAÇAMBA METÁLICA - CHI DIURNO. AF_12/2014</t>
  </si>
  <si>
    <t>VIBRADOR DE IMERSÃO, DIÂMETRO DE PONTEIRA 45MM, MOTOR ELÉTRICO TRIFÁSICO POTÊNCIA DE 2 CV - CHI DIURNO. AF_06/2015</t>
  </si>
  <si>
    <t>PERFURATRIZ MANUAL, TORQUE MÁXIMO 83 N.M, POTÊNCIA 5 CV, COM DIÂMETRO MÁXIMO 4" - CHI DIURNO. AF_06/2015</t>
  </si>
  <si>
    <t>PERFURATRIZ SOBRE ESTEIRA, TORQUE MÁXIMO 600 KGF, PESO MÉDIO 1000 KG, POTÊNCIA 20 HP, DIÂMETRO MÁXIMO 10" - CHI DIURNO. AF_06/2015</t>
  </si>
  <si>
    <t>MISTURADOR DUPLO HORIZONTAL DE ALTA TURBULÊNCIA, CAPACIDADE / VOLUME 2 X 500 LITROS, MOTORES ELÉTRICOS MÍNIMO 5 CV CADA, PARA NATA CIMENTO, ARGAMASSA E OUTROS - CHI DIURNO. AF_06/2015</t>
  </si>
  <si>
    <t>BOMBA TRIPLEX, PARA INJEÇÃO DE NATA DE CIMENTO, VAZÃO MÁXIMA DE 100 LITROS/MINUTO, PRESSÃO MÁXIMA DE 70 BAR - CHI DIURNO. AF_06/2015</t>
  </si>
  <si>
    <t>BOMBA CENTRÍFUGA MONOESTÁGIO COM MOTOR ELÉTRICO MONOFÁSICO, POTÊNCIA 15 HP, DIÂMETRO DO ROTOR 173 MM, HM/Q = 30 MCA / 90 M3/H A 45 MCA / 55 M3/H - CHI DIURNO. AF_06/2015</t>
  </si>
  <si>
    <t>BOMBA DE PROJEÇÃO DE CONCRETO SECO, POTÊNCIA 10 CV, VAZÃO 3 M3/H - CHI DIURNO. AF_06/2015</t>
  </si>
  <si>
    <t>BOMBA DE PROJEÇÃO DE CONCRETO SECO, POTÊNCIA 10 CV, VAZÃO 6 M3/H - CHI DIURNO. AF_06/2015</t>
  </si>
  <si>
    <t>PROJETOR PNEUMÁTICO DE ARGAMASSA PARA CHAPISCO E REBOCO COM RECIPIENTE ACOPLADO, TIPO CANEQUINHA, COM COMPRESSOR DE AR REBOCÁVEL VAZÃO 89 PCM E MOTOR DIESEL DE 20 CV - CHI DIURNO. AF_05/2023</t>
  </si>
  <si>
    <t>PERFURATRIZ COM TORRE METÁLICA PARA EXECUÇÃO DE ESTACA HÉLICE CONTÍNUA, PROFUNDIDADE MÁXIMA DE 30 M, DIÂMETRO MÁXIMO DE 800 MM, POTÊNCIA INSTALADA DE 268 HP, MESA ROTATIVA COM TORQUE MÁXIMO DE 170 KNM - CHI DIURNO. AF_06/2015</t>
  </si>
  <si>
    <t>PERFURATRIZ HIDRÁULICA SOBRE CAMINHÃO COM TRADO CURTO ACOPLADO, PROFUNDIDADE MÁXIMA DE 20 M, DIÂMETRO MÁXIMO DE 1500 MM, POTÊNCIA INSTALADA DE 137 HP, MESA ROTATIVA COM TORQUE MÁXIMO DE 30 KNM - CHI DIURNO. AF_06/2015</t>
  </si>
  <si>
    <t>MANIPULADOR TELESCÓPICO, POTÊNCIA DE 85 HP, CAPACIDADE DE CARGA DE 3.500 KG, ALTURA MÁXIMA DE ELEVAÇÃO DE 12,3 M - CHI DIURNO. AF_05/2023</t>
  </si>
  <si>
    <t>MINICARREGADEIRA SOBRE RODAS, POTÊNCIA LÍQUIDA DE 47 HP, CAPACIDADE NOMINAL DE OPERAÇÃO DE 646 KG - CHI DIURNO. AF_06/2015</t>
  </si>
  <si>
    <t>COMPRESSOR DE AR REBOCÁVEL, VAZÃO 89 PCM, PRESSÃO EFETIVA DE TRABALHO 102 PSI, MOTOR DIESEL, POTÊNCIA 20 CV - CHI DIURNO. AF_06/2015</t>
  </si>
  <si>
    <t>COMPRESSOR DE AR REBOCAVEL, VAZÃO 250 PCM, PRESSAO DE TRABALHO 102 PSI, MOTOR A DIESEL POTÊNCIA 81 CV - CHI DIURNO. AF_06/2015</t>
  </si>
  <si>
    <t>COMPRESSOR DE AR REBOCÁVEL, VAZÃO 748 PCM, PRESSÃO EFETIVA DE TRABALHO 102 PSI, MOTOR DIESEL, POTÊNCIA 210 CV - CHI DIURNO. AF_06/2015</t>
  </si>
  <si>
    <t>COMPRESSOR DE AR REBOCAVEL, VAZÃO 400 PCM, PRESSAO DE TRABALHO 102 PSI, MOTOR A DIESEL POTÊNCIA 110 CV - CHI DIURNO. AF_06/2015</t>
  </si>
  <si>
    <t>CAMINHÃO TRUCADO (C/ TERCEIRO EIXO) ELETRÔNICO - POTÊNCIA 231CV - PBT = 22000KG - DIST. ENTRE EIXOS 5170 MM - INCLUI CARROCERIA FIXA ABERTA DE MADEIRA - CHI DIURNO. AF_06/2015</t>
  </si>
  <si>
    <t>PLACA VIBRATÓRIA REVERSÍVEL COM MOTOR 4 TEMPOS A GASOLINA, FORÇA CENTRÍFUGA DE 25 KN (2500 KGF), POTÊNCIA 5,5 CV - CHI DIURNO. AF_08/2015</t>
  </si>
  <si>
    <t>CORTADORA DE PISO COM MOTOR 4 TEMPOS A GASOLINA, POTÊNCIA DE 13 HP, COM DISCO DE CORTE DIAMANTADO SEGMENTADO PARA CONCRETO, DIÂMETRO DE 350 MM, FURO DE 1" (14 X 1") - CHI DIURNO. AF_08/2015</t>
  </si>
  <si>
    <t>CAMINHÃO BASCULANTE 10 M3, TRUCADO CABINE SIMPLES, PESO BRUTO TOTAL 23.000 KG, CARGA ÚTIL MÁXIMA 15.935 KG, DISTÂNCIA ENTRE EIXOS 4,80 M, POTÊNCIA 230 CV INCLUSIVE CAÇAMBA METÁLICA - CHI DIURNO. AF_06/2014</t>
  </si>
  <si>
    <t>CAMINHÃO TOCO, PBT 14.300 KG, CARGA ÚTIL MÁX. 9.710 KG, DIST. ENTRE EIXOS 3,56 M, POTÊNCIA 185 CV, INCLUSIVE CARROCERIA FIXA ABERTA DE MADEIRA P/ TRANSPORTE GERAL DE CARGA SECA, DIMEN. APROX. 2,50 X 6,50 X 0,50 M - CHI DIURNO. AF_06/2014</t>
  </si>
  <si>
    <t>ESPARGIDOR DE ASFALTO PRESSURIZADO, TANQUE 6 M3 COM ISOLAÇÃO TÉRMICA, AQUECIDO COM 2 MAÇARICOS, COM BARRA ESPARGIDORA 3,60 M, MONTADO SOBRE CAMINHÃO  TOCO, PBT 14.300 KG, POTÊNCIA 185 CV - CHI DIURNO. AF_05/2023</t>
  </si>
  <si>
    <t>COMPACTADOR DE SOLOS DE PERCUSSÃO (SOQUETE) COM MOTOR A GASOLINA 4 TEMPOS, POTÊNCIA 4 CV - CHI DIURNO. AF_08/2015</t>
  </si>
  <si>
    <t>GUINDAUTO HIDRÁULICO, CAPACIDADE MÁXIMA DE CARGA 6500 KG, MOMENTO MÁXIMO DE CARGA 5,8 TM, ALCANCE MÁXIMO HORIZONTAL 7,60 M, INCLUSIVE CAMINHÃO TOCO PBT 9.700 KG, POTÊNCIA DE 160 CV - CHI DIURNO. AF_08/2015</t>
  </si>
  <si>
    <t>CAMINHÃO DE TRANSPORTE DE MATERIAL ASFÁLTICO 30.000 L, COM CAVALO MECÂNICO DE CAPACIDADE MÁXIMA DE TRAÇÃO COMBINADO DE 66.000 KG, POTÊNCIA 360 CV, INCLUSIVE TANQUE DE ASFALTO COM SERPENTINA - CHI DIURNO. AF_08/2015</t>
  </si>
  <si>
    <t>SERRA CIRCULAR DE BANCADA COM MOTOR ELÉTRICO POTÊNCIA DE 5HP, COM COIFA PARA DISCO 10" - CHI DIURNO. AF_08/2015</t>
  </si>
  <si>
    <t>DISTRIBUIDOR DE AGREGADOS REBOCAVEL, CAPACIDADE 1,9 M³, LARGURA DE TRABALHO 3,66 M - CHI DIURNO. AF_11/2015</t>
  </si>
  <si>
    <t>CAMINHÃO PARA EQUIPAMENTO DE LIMPEZA A SUCÇÃO COM CAMINHÃO TRUCADO DE PESO BRUTO TOTAL 23000 KG, CARGA ÚTIL MÁXIMA 15935 KG, DISTÂNCIA ENTRE EIXOS 4,80 M, POTÊNCIA 230 CV, INCLUSIVE LIMPADORA A SUCÇÃO, TANQUE 12000 L - CHI DIURNO. AF_05/2023</t>
  </si>
  <si>
    <t>PENEIRA ROTATIVA COM MOTOR ELÉTRICO TRIFÁSICO DE 2 CV, CILINDRO DE 1 M X 0,60 M, COM FUROS DE 3,17 MM - CHI DIURNO. AF_05/2023</t>
  </si>
  <si>
    <t>DOSADOR DE AREIA, CAPACIDADE DE 26 LITROS - CHI DIURNO. AF_05/2023</t>
  </si>
  <si>
    <t>CAMINHONETE COM MOTOR A DIESEL, POTÊNCIA 180 CV, CABINE DUPLA, 4X4 - CHI DIURNO. AF_11/2015</t>
  </si>
  <si>
    <t>CAMINHONETE CABINE SIMPLES COM MOTOR 1.6 FLEX, CÂMBIO MANUAL, POTÊNCIA 101/104 CV, 2 PORTAS - CHI DIURNO. AF_11/2015</t>
  </si>
  <si>
    <t>CAMINHÃO DE TRANSPORTE DE MATERIAL ASFÁLTICO 20.000 L, COM CAVALO MECÂNICO DE CAPACIDADE MÁXIMA DE TRAÇÃO COMBINADO DE 45.000 KG, POTÊNCIA 330 CV, INCLUSIVE TANQUE DE ASFALTO COM MAÇARICO - CHI DIURNO. AF_12/2015</t>
  </si>
  <si>
    <t>APARELHO PARA CORTE E SOLDA OXI-ACETILENO SOBRE RODAS, INCLUSIVE CILINDROS E MAÇARICOS - CHI DIURNO. AF_05/2023</t>
  </si>
  <si>
    <t>MÁQUINA EXTRUSORA DE CONCRETO PARA GUIAS E SARJETAS, MOTOR A DIESEL, POTÊNCIA 14 CV - CHI DIURNO. AF_12/2015</t>
  </si>
  <si>
    <t>MARTELO PERFURADOR PNEUMÁTICO MANUAL, HASTE 25 X 75 MM, 21 KG - CHI DIURNO. AF_12/2015</t>
  </si>
  <si>
    <t>PERFURATRIZ COM TORRE METÁLICA PARA EXECUÇÃO DE ESTACA HÉLICE CONTÍNUA, PROFUNDIDADE MÁXIMA DE 32 M, DIÂMETRO MÁXIMO DE 1000 MM, POTÊNCIA INSTALADA DE 350 HP, MESA ROTATIVA COM TORQUE MÁXIMO DE 263 KNM - CHI DIURNO. AF_01/2016</t>
  </si>
  <si>
    <t>BETONEIRA CAPACIDADE NOMINAL 400 L, CAPACIDADE DE MISTURA 310 L, MOTOR A GASOLINA POTÊNCIA 5,5 HP, SEM CARREGADOR - CHI DIURNO. AF_02/2016</t>
  </si>
  <si>
    <t>ROLO COMPACTADOR VIBRATÓRIO PÉ DE CARNEIRO PARA SOLOS, POTÊNCIA 80 HP, PESO OPERACIONAL SEM/COM LASTRO 7,4 / 8,8 T, LARGURA DE TRABALHO 1,68 M - CHI DIURNO. AF_02/2016</t>
  </si>
  <si>
    <t>GRUA ASCENSIONAL, LANÇA DE 30 M, CAPACIDADE DE 1,0 T A 30 M, ALTURA ATÉ 39 M - CHI DIURNO. AF_05/2023</t>
  </si>
  <si>
    <t>GUINCHO ELÉTRICO DE COLUNA, CAPACIDADE 400 KG, COM MOTO FREIO, MOTOR TRIFÁSICO DE 1,25 CV - CHI DIURNO. AF_03/2016</t>
  </si>
  <si>
    <t>GUINDASTE HIDRÁULICO AUTOPROPELIDO, COM LANÇA TELESCÓPICA 40 M, CAPACIDADE MÁXIMA 60 T, POTÊNCIA 260 KW - CHI DIURNO. AF_03/2016</t>
  </si>
  <si>
    <t>GUINDAUTO HIDRÁULICO, CAPACIDADE MÁXIMA DE CARGA 3300 KG, MOMENTO MÁXIMO DE CARGA 5,8 TM, ALCANCE MÁXIMO HORIZONTAL 7,60 M, INCLUSIVE CAMINHÃO TOCO PBT 16.000 KG, POTÊNCIA DE 189 CV - CHI DIURNO. AF_03/2016</t>
  </si>
  <si>
    <t>GERADOR PORTÁTIL MONOFÁSICO, POTÊNCIA 5500 VA, MOTOR A GASOLINA, POTÊNCIA DO MOTOR 13 CV - CHI DIURNO. AF_03/2016</t>
  </si>
  <si>
    <t>GRUPO GERADOR REBOCÁVEL, POTÊNCIA 66 KVA, MOTOR A DIESEL - CHI DIURNO. AF_03/2016</t>
  </si>
  <si>
    <t>GRUPO GERADOR ESTACIONÁRIO, POTÊNCIA 150 KVA, MOTOR A DIESEL- CHI DIURNO. AF_03/2016</t>
  </si>
  <si>
    <t>USINA DE MISTURA ASFÁLTICA À QUENTE, TIPO CONTRA FLUXO, PROD 40 A 80 TON/HORA - CHI DIURNO. AF_05/2023</t>
  </si>
  <si>
    <t>USINA DE ASFALTO À FRIO, CAPACIDADE DE 40 A 60 TON/HORA, ELÉTRICA POTÊNCIA 30 CV - CHI DIURNO. AF_05/2023</t>
  </si>
  <si>
    <t>USINA MISTURADORA DE SOLOS, CAPACIDADE DE 200 A 500 TON/H, POTENCIA 75KW - CHI DIURNO. AF_07/2016</t>
  </si>
  <si>
    <t>DISTRIBUIDOR DE AGREGADOS AUTOPROPELIDO, CAP 3 M3, A DIESEL, POTÊNCIA 176CV - CHI DIURNO. AF_07/2016</t>
  </si>
  <si>
    <t>TALHA MANUAL DE CORRENTE, CAPACIDADE DE 2 TON. COM ELEVAÇÃO DE 3 M - CHI DIURNO. AF_07/2016</t>
  </si>
  <si>
    <t>GRUA ASCENCIONAL, LANÇA DE 42 M, CAPACIDADE DE 1,5 T A 30 M, ALTURA ATÉ 39 M - CHI DIURNO. AF_05/2023</t>
  </si>
  <si>
    <t>MARTELO DEMOLIDOR PNEUMÁTICO MANUAL, 32 KG - CHI DIURNO. AF_09/2016</t>
  </si>
  <si>
    <t>COMPACTADOR DE SOLOS DE PERCUSÃO (SOQUETE) COM MOTOR A GASOLINA, POTÊNCIA 3 CV - CHI DIURNO. AF_09/2016</t>
  </si>
  <si>
    <t>RÉGUA VIBRATÓRIA DUPLA PARA CONCRETO, PESO DE 60KG, COMPRIMENTO 4 M, COM MOTOR A GASOLINA, POTÊNCIA 5,5 HP - CHI DIURNO. AF_09/2016</t>
  </si>
  <si>
    <t>POLIDORA DE PISO (POLITRIZ), PESO DE 100KG, DIÂMETRO 450 MM, MOTOR ELÉTRICO, POTÊNCIA 4 HP - CHI DIURNO. AF_05/2023</t>
  </si>
  <si>
    <t>DESEMPENADEIRA DE CONCRETO, PESO DE 78 KG, 4 PÁS, MOTOR A GASOLINA, POTÊNCIA 5,5 HP - CHI DIURNO. AF_05/2023</t>
  </si>
  <si>
    <t>PERFURATRIZ PNEUMATICA MANUAL DE PESO MEDIO, MARTELETE, 18KG, COMPRIMENTO MÁXIMO DE CURSO DE 6 M, DIAMETRO DO PISTAO DE 5,5 CM - CHI DIURNO. AF_11/2016</t>
  </si>
  <si>
    <t>ROLO COMPACTADOR VIBRATORIO TANDEM, ACO LISO, POTENCIA 125 HP, PESO SEM/COM LASTRO 10,20/11,65 T, LARGURA DE TRABALHO 1,73 M - CHI DIURNO. AF_11/2016</t>
  </si>
  <si>
    <t>PERFURATRIZ MANUAL, TORQUE MAXIMO 55 KGF.M, POTENCIA 5 CV, COM DIAMETRO MAXIMO 8 1/2" - CHI DIURNO. AF_11/2016</t>
  </si>
  <si>
    <t>ESCAVADEIRA HIDRAULICA SOBRE ESTEIRA, EQUIPADA COM CLAMSHELL, COM CAPACIDADE DA CAÇAMBA ENTRE 1,20 E 1,50 M3, PESO OPERACIONAL ENTRE 20,00 E 22,00 TON, POTENCIA LIQUIDA ENTRE 150 E 160 HP - CHI DIURNO. AF_11/2016</t>
  </si>
  <si>
    <t>GRUPO GERADOR COM CARENAGEM, MOTOR DIESEL POTÊNCIA STANDART ENTRE 250 E 260 KVA - CHI DIURNO. AF_12/2016</t>
  </si>
  <si>
    <t>TRATOR DE PNEUS COM POTÊNCIA DE 122 CV, TRAÇÃO 4X4, COM VASSOURA MECÂNICA ACOPLADA - CHI DIURNO. AF_02/2017</t>
  </si>
  <si>
    <t>TRATOR DE PNEUS COM POTÊNCIA DE 122 CV, TRAÇÃO 4X4, COM GRADE DE DISCOS ACOPLADA - CHI DIURNO. AF_02/2017</t>
  </si>
  <si>
    <t>TRATOR DE PNEUS COM POTÊNCIA DE 85 CV, TRAÇÃO 4X4, COM GRADE DE DISCOS ACOPLADA - CHI DIURNO. AF_02/2017</t>
  </si>
  <si>
    <t>CAMINHÃO BASCULANTE 10 M3, TRUCADO, POTÊNCIA 230 CV, INCLUSIVE CAÇAMBA METÁLICA, COM DISTRIBUIDOR DE AGREGADOS ACOPLADO - CHI DIURNO. AF_02/2017</t>
  </si>
  <si>
    <t>TRATOR DE PNEUS COM POTÊNCIA DE 85 CV, TRAÇÃO 4X4, COM VASSOURA MECÂNICA ACOPLADA - CHI DIURNO. AF_02/2017</t>
  </si>
  <si>
    <t>MINICARREGADEIRA SOBRE RODAS POTENCIA 47HP CAPACIDADE OPERACAO 646 KG, COM VASSOURA MECÂNICA ACOPLADA - CHI DIURNO. AF_03/2017</t>
  </si>
  <si>
    <t>MÁQUINA DEMARCADORA DE FAIXA DE TRÁFEGO À FRIO, AUTOPROPELIDA, POTÊNCIA 38 HP - CHI DIURNO. AF_07/2016</t>
  </si>
  <si>
    <t>INVERSOR DE SOLDA MONOFÁSICO DE 160 A, POTÊNCIA DE 5400 W, TENSÃO DE 220 V, PARA SOLDA COM ELETRODOS DE 2,0 A 4,0 MM E PROCESSO TIG - CHI DIURNO. AF_06/2018</t>
  </si>
  <si>
    <t>LAVADORA DE ALTA PRESSAO (LAVA-JATO) PARA AGUA FRIA, PRESSAO DE OPERACAO ENTRE 1400 E 1900 LIB/POL2, VAZAO MAXIMA ENTRE 400 E 700 L/H - CHI DIURNO. AF_05/2023</t>
  </si>
  <si>
    <t>USINA DE MISTURA ASFÁLTICA À QUENTE, TIPO CONTRA FLUXO, PROD 100 A 140 TON/HORA - CHI DIURNO. AF_12/2019</t>
  </si>
  <si>
    <t>USINA DE ASFALTO, TIPO GRAVIMÉTRICA, PROD 150 TON/HORA - CHI DIURNO. AF_12/2019</t>
  </si>
  <si>
    <t>MARTELO DEMOLIDOR ELÉTRICO, COM POTÊNCIA DE 2.000 W, 1.000 IMPACTOS POR MINUTO, PESO DE 30 KG -  CHI DIURNO. AF_01/2021</t>
  </si>
  <si>
    <t>TERMOFUSORA PARA TUBOS E CONEXÕES EM PPR COM DIÂMETROS DE 20 A 63 MM, POTÊNCIA DE 800 W, TENSAO 220 V - CHI DIURNO. AF_05/2022</t>
  </si>
  <si>
    <t>TERMOFUSORA PARA TUBOS E CONEXÕES EM PPR COM DIÂMETROS DE 75 A 110 MM, POTÊNCIA DE *1100* W, TENSÃO 220 V - CHI DIURNO. AF_05/2022</t>
  </si>
  <si>
    <t>ROLO COMPACTADOR VIBRATÓRIO PÉ DE CARNEIRO PARA SOLOS, POTÊNCIA 80 HP, PESO OPERACIONAL SEM/COM LASTRO 7,4 / 8,8 T, LARGURA DE TRABALHO 1,68 M - MANUTENÇÃO. AF_02/2016</t>
  </si>
  <si>
    <t>ESCAVADEIRA HIDRÁULICA SOBRE ESTEIRAS, CAÇAMBA 0,80 M3, PESO OPERACIONAL 17 T, POTENCIA BRUTA 111 HP - DEPRECIAÇÃO. AF_06/2014</t>
  </si>
  <si>
    <t>ESCAVADEIRA HIDRÁULICA SOBRE ESTEIRAS, CAÇAMBA 0,80 M3, PESO OPERACIONAL 17 T, POTENCIA BRUTA 111 HP - JUROS. AF_06/2014</t>
  </si>
  <si>
    <t>ESCAVADEIRA HIDRÁULICA SOBRE ESTEIRAS, CAÇAMBA 0,80 M3, PESO OPERACIONAL 17 T, POTENCIA BRUTA 111 HP - MANUTENÇÃO. AF_06/2014</t>
  </si>
  <si>
    <t>ESCAVADEIRA HIDRÁULICA SOBRE ESTEIRAS, CAÇAMBA 0,80 M3, PESO OPERACIONAL 17 T, POTENCIA BRUTA 111 HP - MATERIAIS NA OPERAÇÃO. AF_06/2014</t>
  </si>
  <si>
    <t>RETROESCAVADEIRA SOBRE RODAS COM CARREGADEIRA, TRAÇÃO 4X4, POTÊNCIA LÍQ. 88 HP, CAÇAMBA CARREG. CAP. MÍN. 1 M3, CAÇAMBA RETRO CAP. 0,26 M3, PESO OPERACIONAL MÍN. 6.674 KG, PROFUNDIDADE ESCAVAÇÃO MÁX. 4,37 M - MANUTENÇÃO. AF_06/2014</t>
  </si>
  <si>
    <t>RETROESCAVADEIRA SOBRE RODAS COM CARREGADEIRA, TRAÇÃO 4X2, POTÊNCIA LÍQ. 79 HP, CAÇAMBA CARREG. CAP. MÍN. 1 M3, CAÇAMBA RETRO CAP. 0,20 M3, PESO OPERACIONAL MÍN. 6.570 KG, PROFUNDIDADE ESCAVAÇÃO MÁX. 4,37 M - MANUTENÇÃO. AF_06/2014</t>
  </si>
  <si>
    <t>RETROESCAVADEIRA SOBRE RODAS COM CARREGADEIRA, TRAÇÃO 4X2, POTÊNCIA LÍQ. 79 HP, CAÇAMBA CARREG. CAP. MÍN. 1 M3, CAÇAMBA RETRO CAP. 0,20 M3, PESO OPERACIONAL MÍN. 6.570 KG, PROFUNDIDADE ESCAVAÇÃO MÁX. 4,37 M - MATERIAIS NA OPERAÇÃO. AF_06/2014</t>
  </si>
  <si>
    <t>ROLO COMPACTADOR VIBRATÓRIO DE UM CILINDRO AÇO LISO, POTÊNCIA 80 HP, PESO OPERACIONAL MÁXIMO 8,1 T, IMPACTO DINÂMICO 16,15 / 9,5 T, LARGURA DE TRABALHO 1,68 M - MANUTENÇÃO. AF_06/2014</t>
  </si>
  <si>
    <t>MOTOBOMBA CENTRÍFUGA, MOTOR A GASOLINA, POTÊNCIA 5,42 HP, BOCAIS 1 1/2" X 1", DIÂMETRO ROTOR 143 MM HM/Q = 6 MCA / 16,8 M3/H A 38 MCA / 6,6 M3/H - MANUTENÇÃO. AF_06/2014</t>
  </si>
  <si>
    <t>MOTOBOMBA CENTRÍFUGA, MOTOR A GASOLINA, POTÊNCIA 5,42 HP, BOCAIS 1 1/2" X 1", DIÂMETRO ROTOR 143 MM HM/Q = 6 MCA / 16,8 M3/H A 38 MCA / 6,6 M3/H - MATERIAIS NA OPERAÇÃO. AF_06/2014</t>
  </si>
  <si>
    <t>CAMINHÃO BASCULANTE 6 M3, PESO BRUTO TOTAL 16.000 KG, CARGA ÚTIL MÁXIMA 13.071 KG, DISTÂNCIA ENTRE EIXOS 4,80 M, POTÊNCIA 230 CV INCLUSIVE CAÇAMBA METÁLICA - MANUTENÇÃO. AF_06/2014</t>
  </si>
  <si>
    <t>USINA DE CONCRETO FIXA, CAPACIDADE NOMINAL DE 90 A 120 M3/H, SEM SILO - MATERIAIS NA OPERAÇÃO. AF_07/2016</t>
  </si>
  <si>
    <t>CAMINHÃO TOCO, PBT 16.000 KG, CARGA ÚTIL MÁX. 10.685 KG, DIST. ENTRE EIXOS 4,8 M, POTÊNCIA 189 CV, INCLUSIVE CARROCERIA FIXA ABERTA DE MADEIRA P/ TRANSPORTE GERAL DE CARGA SECA, DIMEN. APROX. 2,5 X 7,00 X 0,50 M - MANUTENÇÃO. AF_06/2014</t>
  </si>
  <si>
    <t>USINA MISTURADORA DE SOLOS, CAPACIDADE DE 200 A 500 TON/H, POTENCIA 75KW - MANUTENÇÃO. AF_07/2016</t>
  </si>
  <si>
    <t>VIBROACABADORA DE ASFALTO SOBRE ESTEIRAS, LARGURA DE PAVIMENTAÇÃO 1,90 M A 5,30 M, POTÊNCIA 105 HP CAPACIDADE 450 T/H - MANUTENÇÃO. AF_11/2014</t>
  </si>
  <si>
    <t>VIBROACABADORA DE ASFALTO SOBRE ESTEIRAS, LARGURA DE PAVIMENTAÇÃO 1,90 M A 5,30 M, POTÊNCIA 105 HP CAPACIDADE 450 T/H - MATERIAIS NA OPERAÇÃO. AF_11/2014</t>
  </si>
  <si>
    <t>TRATOR DE PNEUS, POTÊNCIA 85 CV, TRAÇÃO 4X4, PESO COM LASTRO DE 4.675 KG - MANUTENÇÃO. AF_06/2014</t>
  </si>
  <si>
    <t>TRATOR DE PNEUS, POTÊNCIA 85 CV, TRAÇÃO 4X4, PESO COM LASTRO DE 4.675 KG - MATERIAIS NA OPERAÇÃO. AF_06/2014</t>
  </si>
  <si>
    <t>TRATOR DE ESTEIRAS, POTÊNCIA 170 HP, PESO OPERACIONAL 19 T, CAÇAMBA 5,2 M3 - MATERIAIS NA OPERAÇÃO. AF_06/2014</t>
  </si>
  <si>
    <t>TRATOR DE ESTEIRAS, POTÊNCIA 150 HP, PESO OPERACIONAL 16,7 T, COM RODA MOTRIZ ELEVADA E LÂMINA 3,18 M3 - MATERIAIS NA OPERAÇÃO. AF_06/2014</t>
  </si>
  <si>
    <t>TRATOR DE ESTEIRAS, POTÊNCIA 347 HP, PESO OPERACIONAL 38,5 T, COM LÂMINA 8,70 M3 - MATERIAIS NA OPERAÇÃO. AF_06/2014</t>
  </si>
  <si>
    <t>TRATOR DE ESTEIRAS, POTÊNCIA 100 HP, PESO OPERACIONAL 9,4 T, COM LÂMINA 2,19 M3 - MANUTENÇÃO. AF_06/2014</t>
  </si>
  <si>
    <t>ROLO COMPACTADOR VIBRATÓRIO REBOCÁVEL, CILINDRO DE AÇO LISO, POTÊNCIA DE TRAÇÃO DE 65 CV, PESO 4,7 T, IMPACTO DINÂMICO 18,3 T, LARGURA DE TRABALHO 1,67 M - MANUTENÇÃO. AF_02/2016</t>
  </si>
  <si>
    <t>ROLO COMPACTADOR VIBRATÓRIO TANDEM AÇO LISO, POTÊNCIA 58 HP, PESO SEM/COM LASTRO 6,5 / 9,4 T, LARGURA DE TRABALHO 1,2 M - MANUTENÇÃO. AF_06/2014</t>
  </si>
  <si>
    <t>ROLO COMPACTADOR VIBRATÓRIO TANDEM AÇO LISO, POTÊNCIA 58 HP, PESO SEM/COM LASTRO 6,5 / 9,4 T, LARGURA DE TRABALHO 1,2 M - MATERIAIS NA OPERAÇÃO. AF_06/2014</t>
  </si>
  <si>
    <t>RETROESCAVADEIRA SOBRE RODAS COM CARREGADEIRA, TRAÇÃO 4X4, POTÊNCIA LÍQ. 72 HP, CAÇAMBA CARREG. CAP. MÍN. 0,79 M3, CAÇAMBA RETRO CAP. 0,18 M3, PESO OPERACIONAL MÍN. 7.140 KG, PROFUNDIDADE ESCAVAÇÃO MÁX. 4,50 M - MANUTENÇÃO. AF_06/2014</t>
  </si>
  <si>
    <t>RETROESCAVADEIRA SOBRE RODAS COM CARREGADEIRA, TRAÇÃO 4X4, POTÊNCIA LÍQ. 72 HP, CAÇAMBA CARREG. CAP. MÍN. 0,79 M3, CAÇAMBA RETRO CAP. 0,18 M3, PESO OPERACIONAL MÍN. 7.140 KG, PROFUNDIDADE ESCAVAÇÃO MÁX. 4,50 M - MATERIAIS NA OPERAÇÃO. AF_06/2014</t>
  </si>
  <si>
    <t>ROLO COMPACTADOR VIBRATÓRIO PÉ DE CARNEIRO, OPERADO POR CONTROLE REMOTO, POTÊNCIA 12,5 KW, PESO OPERACIONAL 1,675 T, LARGURA DE TRABALHO 0,85 M - DEPRECIAÇÃO. AF_02/2016</t>
  </si>
  <si>
    <t>ROLO COMPACTADOR VIBRATÓRIO PÉ DE CARNEIRO, OPERADO POR CONTROLE REMOTO, POTÊNCIA 12,5 KW, PESO OPERACIONAL 1,675 T, LARGURA DE TRABALHO 0,85 M - MANUTENÇÃO. AF_02/2016</t>
  </si>
  <si>
    <t>USINA DE LAMA ASFÁLTICA, PROD 30 A 50 T/H, SILO DE AGREGADO 7 M3, RESERVATÓRIOS PARA EMULSÃO E ÁGUA DE 2,3 M3 CADA, MISTURADOR TIPO PUG MILL A SER MONTADO SOBRE CAMINHÃO - MANUTENÇÃO. AF_10/2014</t>
  </si>
  <si>
    <t>USINA DE LAMA ASFÁLTICA, PROD 30 A 50 T/H, SILO DE AGREGADO 7 M3, RESERVATÓRIOS PARA EMULSÃO E ÁGUA DE 2,3 M3 CADA, MISTURADOR TIPO PUG MILL A SER MONTADO SOBRE CAMINHÃO - MATERIAIS NA OPERAÇÃO. AF_10/2014</t>
  </si>
  <si>
    <t>CAMINHÃO PIPA 6.000 L, PESO BRUTO TOTAL 13.000 KG, DISTÂNCIA ENTRE EIXOS 4,80 M, POTÊNCIA 189 CV INCLUSIVE TANQUE DE AÇO PARA TRANSPORTE DE ÁGUA, CAPACIDADE 6 M3 - MATERIAIS NA OPERAÇÃO. AF_06/2014</t>
  </si>
  <si>
    <t>CAMINHÃO TOCO, PESO BRUTO TOTAL 14.300 KG, CARGA ÚTIL MÁXIMA 9590 KG, DISTÂNCIA ENTRE EIXOS 4,76 M, POTÊNCIA 185 CV (NÃO INCLUI CARROCERIA) - MANUTENÇÃO. AF_06/2014</t>
  </si>
  <si>
    <t>CAMINHÃO TOCO, PESO BRUTO TOTAL 16.000 KG, CARGA ÚTIL MÁXIMA DE 10.685 KG, DISTÂNCIA ENTRE EIXOS 4,80 M, POTÊNCIA 189 CV EXCLUSIVE CARROCERIA - MANUTENÇÃO. AF_06/2014</t>
  </si>
  <si>
    <t>CAMINHÃO PIPA 10.000 L TRUCADO, PESO BRUTO TOTAL 23.000 KG, CARGA ÚTIL MÁXIMA 15.935 KG, DISTÂNCIA ENTRE EIXOS 4,8 M, POTÊNCIA 230 CV, INCLUSIVE TANQUE DE AÇO PARA TRANSPORTE DE ÁGUA - MANUTENÇÃO. AF_06/2014</t>
  </si>
  <si>
    <t>ESPARGIDOR DE ASFALTO PRESSURIZADO COM TANQUE DE 2500 L, REBOCÁVEL COM MOTOR A GASOLINA POTÊNCIA 3,4 HP - MANUTENÇÃO. AF_07/2014</t>
  </si>
  <si>
    <t>ESPARGIDOR DE ASFALTO PRESSURIZADO COM TANQUE DE 2500 L, REBOCÁVEL COM MOTOR A GASOLINA POTÊNCIA 3,4 HP - MATERIAIS NA OPERAÇÃO. AF_07/2014</t>
  </si>
  <si>
    <t>MOTONIVELADORA POTÊNCIA BÁSICA LÍQUIDA (PRIMEIRA MARCHA) 125 HP, PESO BRUTO 13032 KG, LARGURA DA LÂMINA DE 3,7 M - MANUTENÇÃO. AF_06/2014</t>
  </si>
  <si>
    <t>PÁ CARREGADEIRA SOBRE RODAS, POTÊNCIA 197 HP, CAPACIDADE DA CAÇAMBA 2,5 A 3,5 M3, PESO OPERACIONAL 18338 KG - MATERIAIS NA OPERAÇÃO. AF_06/2014</t>
  </si>
  <si>
    <t>COMPRESSOR DE AR REBOCÁVEL, VAZÃO 189 PCM, PRESSÃO EFETIVA DE TRABALHO 102 PSI, MOTOR DIESEL, POTÊNCIA 63 CV - MANUTENÇÃO. AF_06/2015</t>
  </si>
  <si>
    <t>TANQUE DE ASFALTO ESTACIONÁRIO COM SERPENTINA, CAPACIDADE 30.000 L - DEPRECIAÇÃO. AF_05/2023</t>
  </si>
  <si>
    <t>TANQUE DE ASFALTO ESTACIONÁRIO COM SERPENTINA, CAPACIDADE 30.000 L - JUROS. AF_05/2023</t>
  </si>
  <si>
    <t>TANQUE DE ASFALTO ESTACIONÁRIO COM SERPENTINA, CAPACIDADE 30.000 L - MANUTENÇÃO. AF_05/2023</t>
  </si>
  <si>
    <t>TANQUE DE ASFALTO ESTACIONÁRIO COM SERPENTINA, CAPACIDADE 30.000 L - MATERIAIS NA OPERAÇÃO. AF_05/2023</t>
  </si>
  <si>
    <t>ROLO COMPACTADOR DE PNEUS ESTÁTICO, PRESSÃO VARIÁVEL, POTÊNCIA 111 HP, PESO SEM/COM LASTRO 9,5 / 26 T, LARGURA DE TRABALHO 1,90 M - DEPRECIAÇÃO. AF_07/2014</t>
  </si>
  <si>
    <t>ROLO COMPACTADOR DE PNEUS ESTÁTICO, PRESSÃO VARIÁVEL, POTÊNCIA 111 HP, PESO SEM/COM LASTRO 9,5 / 26 T, LARGURA DE TRABALHO 1,90 M - JUROS. AF_07/2014</t>
  </si>
  <si>
    <t>ROLO COMPACTADOR DE PNEUS ESTÁTICO, PRESSÃO VARIÁVEL, POTÊNCIA 111 HP, PESO SEM/COM LASTRO 9,5 / 26 T, LARGURA DE TRABALHO 1,90 M - MANUTENÇÃO. AF_07/2014</t>
  </si>
  <si>
    <t>MOTOBOMBA TRASH (PARA ÁGUA SUJA) AUTO ESCORVANTE, MOTOR GASOLINA DE 6,41 HP, DIÂMETROS DE SUCÇÃO X RECALQUE: 3" X 3", HM/Q = 10 MCA / 60 M3/H A 23 MCA / 0 M3/H - DEPRECIAÇÃO. AF_10/2014</t>
  </si>
  <si>
    <t>MOTOBOMBA TRASH (PARA ÁGUA SUJA) AUTO ESCORVANTE, MOTOR GASOLINA DE 6,41 HP, DIÂMETROS DE SUCÇÃO X RECALQUE: 3" X 3", HM/Q = 10 MCA / 60 M3/H A 23 MCA / 0 M3/H - JUROS. AF_10/2014</t>
  </si>
  <si>
    <t>MOTOBOMBA TRASH (PARA ÁGUA SUJA) AUTO ESCORVANTE, MOTOR GASOLINA DE 6,41 HP, DIÂMETROS DE SUCÇÃO X RECALQUE: 3" X 3", HM/Q = 10 MCA / 60 M3/H A 23 MCA / 0 M3/H - MANUTENÇÃO. AF_10/2014</t>
  </si>
  <si>
    <t>MOTOBOMBA TRASH (PARA ÁGUA SUJA) AUTO ESCORVANTE, MOTOR GASOLINA DE 6,41 HP, DIÂMETROS DE SUCÇÃO X RECALQUE: 3" X 3", HM/Q = 10 MCA / 60 M3/H A 23 MCA / 0 M3/H - MATERIAIS NA OPERAÇÃO. AF_10/2014</t>
  </si>
  <si>
    <t>ROLO COMPACTADOR PE DE CARNEIRO VIBRATORIO, POTENCIA 125 HP, PESO OPERACIONAL SEM/COM LASTRO 11,95 / 13,30 T, IMPACTO DINAMICO 38,5 / 22,5 T, LARGURA DE TRABALHO 2,15 M - DEPRECIAÇÃO. AF_06/2014</t>
  </si>
  <si>
    <t>ROLO COMPACTADOR PE DE CARNEIRO VIBRATORIO, POTENCIA 125 HP, PESO OPERACIONAL SEM/COM LASTRO 11,95 / 13,30 T, IMPACTO DINAMICO 38,5 / 22,5 T, LARGURA DE TRABALHO 2,15 M - JUROS. AF_06/2014</t>
  </si>
  <si>
    <t>ROLO COMPACTADOR PE DE CARNEIRO VIBRATORIO, POTENCIA 125 HP, PESO OPERACIONAL SEM/COM LASTRO 11,95 / 13,30 T, IMPACTO DINAMICO 38,5 / 22,5 T, LARGURA DE TRABALHO 2,15 M - MANUTENÇÃO. AF_06/2014</t>
  </si>
  <si>
    <t>ROLO COMPACTADOR PE DE CARNEIRO VIBRATORIO, POTENCIA 125 HP, PESO OPERACIONAL SEM/COM LASTRO 11,95 / 13,30 T, IMPACTO DINAMICO 38,5 / 22,5 T, LARGURA DE TRABALHO 2,15 M - MATERIAIS NA OPERAÇÃO. AF_06/2014</t>
  </si>
  <si>
    <t>CAMINHÃO BASCULANTE 6 M3 TOCO, PESO BRUTO TOTAL 16.000 KG, CARGA ÚTIL MÁXIMA 11.130 KG, DISTÂNCIA ENTRE EIXOS 5,36 M, POTÊNCIA 185 CV, INCLUSIVE CAÇAMBA METÁLICA - DEPRECIAÇÃO. AF_06/2014</t>
  </si>
  <si>
    <t>CAMINHÃO BASCULANTE 6 M3 TOCO, PESO BRUTO TOTAL 16.000 KG, CARGA ÚTIL MÁXIMA 11.130 KG, DISTÂNCIA ENTRE EIXOS 5,36 M, POTÊNCIA 185 CV, INCLUSIVE CAÇAMBA METÁLICA - JUROS. AF_06/2014</t>
  </si>
  <si>
    <t>CAMINHÃO BASCULANTE 6 M3 TOCO, PESO BRUTO TOTAL 16.000 KG, CARGA ÚTIL MÁXIMA 11.130 KG, DISTÂNCIA ENTRE EIXOS 5,36 M, POTÊNCIA 185 CV, INCLUSIVE CAÇAMBA METÁLICA - MANUTENÇÃO. AF_06/2014</t>
  </si>
  <si>
    <t>CAMINHÃO BASCULANTE 6 M3 TOCO, PESO BRUTO TOTAL 16.000 KG, CARGA ÚTIL MÁXIMA 11.130 KG, DISTÂNCIA ENTRE EIXOS 5,36 M, POTÊNCIA 185 CV, INCLUSIVE CAÇAMBA METÁLICA - MATERIAIS NA OPERAÇÃO. AF_06/2014</t>
  </si>
  <si>
    <t>TRATOR DE PNEUS, POTÊNCIA 122 CV, TRAÇÃO 4X4, PESO COM LASTRO DE 4.510 KG - DEPRECIAÇÃO. AF_06/2014</t>
  </si>
  <si>
    <t>TRATOR DE PNEUS, POTÊNCIA 122 CV, TRAÇÃO 4X4, PESO COM LASTRO DE 4.510 KG - JUROS. AF_06/2014</t>
  </si>
  <si>
    <t>TRATOR DE PNEUS, POTÊNCIA 122 CV, TRAÇÃO 4X4, PESO COM LASTRO DE 4.510 KG - MANUTENÇÃO. AF_06/2014</t>
  </si>
  <si>
    <t>TRATOR DE PNEUS, POTÊNCIA 122 CV, TRAÇÃO 4X4, PESO COM LASTRO DE 4.510 KG - MATERIAIS NA OPERAÇÃO. AF_06/2014</t>
  </si>
  <si>
    <t>RETROESCAVADEIRA SOBRE RODAS COM CARREGADEIRA, TRAÇÃO 4X4, POTÊNCIA LÍQ. 88 HP, CAÇAMBA CARREG. CAP. MÍN. 1 M3, CAÇAMBA RETRO CAP. 0,26 M3, PESO OPERACIONAL MÍN. 6.674 KG, PROFUNDIDADE ESCAVAÇÃO MÁX. 4,37 M - MATERIAIS NA OPERAÇÃO. AF_06/2014</t>
  </si>
  <si>
    <t>ROLO COMPACTADOR VIBRATÓRIO DE UM CILINDRO AÇO LISO, POTÊNCIA 80 HP, PESO OPERACIONAL MÁXIMO 8,1 T, IMPACTO DINÂMICO 16,15 / 9,5 T, LARGURA DE TRABALHO 1,68 M - MATERIAIS NA OPERAÇÃO. AF_06/2014</t>
  </si>
  <si>
    <t>CAMINHÃO BASCULANTE 6 M3, PESO BRUTO TOTAL 16.000 KG, CARGA ÚTIL MÁXIMA 13.071 KG, DISTÂNCIA ENTRE EIXOS 4,80 M, POTÊNCIA 230 CV INCLUSIVE CAÇAMBA METÁLICA - MATERIAIS NA OPERAÇÃO. AF_06/2014</t>
  </si>
  <si>
    <t>USINA DE CONCRETO FIXA, CAPACIDADE NOMINAL DE 90 A 120 M3/H, SEM SILO - MANUTENÇÃO. AF_07/2016</t>
  </si>
  <si>
    <t>CAMINHÃO TOCO, PBT 16.000 KG, CARGA ÚTIL MÁX. 10.685 KG, DIST. ENTRE EIXOS 4,8 M, POTÊNCIA 189 CV, INCLUSIVE CARROCERIA FIXA ABERTA DE MADEIRA P/ TRANSPORTE GERAL DE CARGA SECA, DIMEN. APROX. 2,5 X 7,00 X 0,50 M - MATERIAIS NA OPERAÇÃO. AF_06/2014</t>
  </si>
  <si>
    <t>VASSOURA MECÂNICA REBOCÁVEL COM ESCOVA CILÍNDRICA, LARGURA ÚTIL DE VARRIMENTO DE 2,44 M - MANUTENÇÃO. AF_06/2014</t>
  </si>
  <si>
    <t>TRATOR DE ESTEIRAS, POTÊNCIA 170 HP, PESO OPERACIONAL 19 T, CAÇAMBA 5,2 M3 - MANUTENÇÃO. AF_06/2014</t>
  </si>
  <si>
    <t>TRATOR DE ESTEIRAS, POTÊNCIA 150 HP, PESO OPERACIONAL 16,7 T, COM RODA MOTRIZ ELEVADA E LÂMINA 3,18 M3 - MANUTENÇÃO. AF_06/2014</t>
  </si>
  <si>
    <t>TRATOR DE ESTEIRAS, POTÊNCIA 347 HP, PESO OPERACIONAL 38,5 T, COM LÂMINA 8,70 M3 - MANUTENÇÃO. AF_06/2014</t>
  </si>
  <si>
    <t>TRATOR DE ESTEIRAS, POTÊNCIA 100 HP, PESO OPERACIONAL 9,4 T, COM LÂMINA 2,19 M3 - MATERIAIS NA OPERAÇÃO. AF_06/2014</t>
  </si>
  <si>
    <t>ROLO COMPACTADOR VIBRATÓRIO REBOCÁVEL, CILINDRO DE AÇO LISO, POTÊNCIA DE TRAÇÃO DE 65 CV, PESO 4,7 T, IMPACTO DINÂMICO 18,3 T, LARGURA DE TRABALHO 1,67 M - DEPRECIAÇÃO. AF_02/2016</t>
  </si>
  <si>
    <t>CAMINHÃO TOCO, PESO BRUTO TOTAL 14.300 KG, CARGA ÚTIL MÁXIMA 9590 KG, DISTÂNCIA ENTRE EIXOS 4,76 M, POTÊNCIA 185 CV (NÃO INCLUI CARROCERIA) - MATERIAIS NA OPERAÇÃO. AF_06/2014</t>
  </si>
  <si>
    <t>CAMINHÃO TOCO, PESO BRUTO TOTAL 16.000 KG, CARGA ÚTIL MÁXIMA DE 10.685 KG, DISTÂNCIA ENTRE EIXOS 4,80 M, POTÊNCIA 189 CV EXCLUSIVE CARROCERIA - MATERIAIS NA OPERAÇÃO. AF_06/2014</t>
  </si>
  <si>
    <t>CAMINHÃO PIPA 10.000 L TRUCADO, PESO BRUTO TOTAL 23.000 KG, CARGA ÚTIL MÁXIMA 15.935 KG, DISTÂNCIA ENTRE EIXOS 4,8 M, POTÊNCIA 230 CV, INCLUSIVE TANQUE DE AÇO PARA TRANSPORTE DE ÁGUA - MATERIAIS NA OPERAÇÃO. AF_06/2014</t>
  </si>
  <si>
    <t>GRADE DE DISCO REBOCÁVEL COM 20 DISCOS 24" X 6 MM COM PNEUS PARA TRANSPORTE - DEPRECIAÇÃO. AF_06/2014</t>
  </si>
  <si>
    <t>GRADE DE DISCO REBOCÁVEL COM 20 DISCOS 24" X 6 MM COM PNEUS PARA TRANSPORTE - MANUTENÇÃO. AF_06/2014</t>
  </si>
  <si>
    <t>MOTONIVELADORA POTÊNCIA BÁSICA LÍQUIDA (PRIMEIRA MARCHA) 125 HP, PESO BRUTO 13032 KG, LARGURA DA LÂMINA DE 3,7 M - MATERIAIS NA OPERAÇÃO. AF_06/2014</t>
  </si>
  <si>
    <t>PÁ CARREGADEIRA SOBRE RODAS, POTÊNCIA LÍQUIDA 128 HP, CAPACIDADE DA CAÇAMBA 1,7 A 2,8 M3, PESO OPERACIONAL 11632 KG - MANUTENÇÃO. AF_06/2014</t>
  </si>
  <si>
    <t>PÁ CARREGADEIRA SOBRE RODAS, POTÊNCIA LÍQUIDA 128 HP, CAPACIDADE DA CAÇAMBA 1,7 A 2,8 M3, PESO OPERACIONAL 11632 KG - MATERIAIS NA OPERAÇÃO. AF_06/2014</t>
  </si>
  <si>
    <t>PÁ CARREGADEIRA SOBRE RODAS, POTÊNCIA 197 HP, CAPACIDADE DA CAÇAMBA 2,5 A 3,5 M3, PESO OPERACIONAL 18338 KG - MANUTENÇÃO. AF_06/2014</t>
  </si>
  <si>
    <t>MARTELETE OU ROMPEDOR PNEUMÁTICO MANUAL, 28 KG, COM SILENCIADOR - MANUTENÇÃO. AF_07/2016</t>
  </si>
  <si>
    <t>COMPRESSOR DE AR REBOCÁVEL, VAZÃO 189 PCM, PRESSÃO EFETIVA DE TRABALHO 102 PSI, MOTOR DIESEL, POTÊNCIA 63 CV - MATERIAIS NA OPERAÇÃO. AF_06/2015</t>
  </si>
  <si>
    <t>CAMINHÃO PIPA 6.000 L, PESO BRUTO TOTAL 13.000 KG, DISTÂNCIA ENTRE EIXOS 4,80 M, POTÊNCIA 189 CV INCLUSIVE TANQUE DE AÇO PARA TRANSPORTE DE ÁGUA, CAPACIDADE 6 M3 - MANUTENÇÃO. AF_06/2014</t>
  </si>
  <si>
    <t>ROLO COMPACTADOR DE PNEUS ESTÁTICO, PRESSÃO VARIÁVEL, POTÊNCIA 111 HP, PESO SEM/COM LASTRO 9,5 / 26 T, LARGURA DE TRABALHO 1,90 M - MATERIAIS NA OPERAÇÃO. AF_07/2014</t>
  </si>
  <si>
    <t>GRUPO GERADOR ESTACIONÁRIO, MOTOR DIESEL POTÊNCIA 170 KVA - DEPRECIAÇÃO. AF_02/2016</t>
  </si>
  <si>
    <t>GRUPO GERADOR ESTACIONÁRIO, MOTOR DIESEL POTÊNCIA 170 KVA - MANUTENÇÃO. AF_02/2016</t>
  </si>
  <si>
    <t>ROLO COMPACTADOR VIBRATÓRIO PÉ DE CARNEIRO PARA SOLOS, POTÊNCIA 80 HP, PESO OPERACIONAL SEM/COM LASTRO 7,4 / 8,8 T, LARGURA DE TRABALHO 1,68 M - DEPRECIAÇÃO. AF_02/2016</t>
  </si>
  <si>
    <t>GRUPO GERADOR ESTACIONÁRIO, MOTOR DIESEL POTÊNCIA 170 KVA - MATERIAIS NA OPERAÇÃO. AF_02/2016</t>
  </si>
  <si>
    <t>ROLO COMPACTADOR VIBRATÓRIO PÉ DE CARNEIRO PARA SOLOS, POTÊNCIA 80 HP, PESO OPERACIONAL SEM/COM LASTRO 7,4 / 8,8 T, LARGURA DE TRABALHO 1,68 M - JUROS. AF_02/2016</t>
  </si>
  <si>
    <t>ROLO COMPACTADOR VIBRATÓRIO PÉ DE CARNEIRO PARA SOLOS, POTÊNCIA 80 HP, PESO OPERACIONAL SEM/COM LASTRO 7,4 / 8,8 T, LARGURA DE TRABALHO 1,68 M - MATERIAIS NA OPERAÇÃO. AF_02/2016</t>
  </si>
  <si>
    <t>CAMINHÃO TOCO, PBT 14.300 KG, CARGA ÚTIL MÁX. 9.710 KG, DIST. ENTRE EIXOS 3,56 M, POTÊNCIA 185 CV, INCLUSIVE CARROCERIA FIXA ABERTA DE MADEIRA P/ TRANSPORTE GERAL DE CARGA SECA, DIMEN. APROX. 2,50 X 6,50 X 0,50 M - MANUTENÇÃO. AF_06/2014</t>
  </si>
  <si>
    <t>CAMINHÃO TOCO, PBT 14.300 KG, CARGA ÚTIL MÁX. 9.710 KG, DIST. ENTRE EIXOS 3,56 M, POTÊNCIA 185 CV, INCLUSIVE CARROCERIA FIXA ABERTA DE MADEIRA P/ TRANSPORTE GERAL DE CARGA SECA, DIMEN. APROX. 2,50 X 6,50 X 0,50 M - MATERIAIS NA OPERAÇÃO. AF_06/2014</t>
  </si>
  <si>
    <t>ESPARGIDOR DE ASFALTO PRESSURIZADO, TANQUE 6 M3 COM ISOLAÇÃO TÉRMICA, AQUECIDO COM 2 MAÇARICOS, COM BARRA ESPARGIDORA 3,60 M, MONTADO SOBRE CAMINHÃO  TOCO, PBT 14.300 KG, POTÊNCIA 185 CV - MANUTENÇÃO. AF_08/2015</t>
  </si>
  <si>
    <t>GRUPO DE SOLDAGEM COM GERADOR A DIESEL 60 CV PARA SOLDA ELÉTRICA, SOBRE 04 RODAS, COM MOTOR 4 CILINDROS 600 A - DEPRECIAÇÃO. AF_02/2016</t>
  </si>
  <si>
    <t>GRUPO DE SOLDAGEM COM GERADOR A DIESEL 60 CV PARA SOLDA ELÉTRICA, SOBRE 04 RODAS, COM MOTOR 4 CILINDROS 600 A - MANUTENÇÃO. AF_02/2016</t>
  </si>
  <si>
    <t>GRUPO DE SOLDAGEM COM GERADOR A DIESEL 60 CV PARA SOLDA ELÉTRICA, SOBRE 04 RODAS, COM MOTOR 4 CILINDROS 600 A - MATERIAIS NA OPERAÇÃO. AF_02/2016</t>
  </si>
  <si>
    <t>GRUPO DE SOLDAGEM COM GERADOR A DIESEL 60 CV PARA SOLDA ELÉTRICA, SOBRE 04 RODAS, COM MOTOR 4 CILINDROS 600 A - JUROS. AF_02/2016</t>
  </si>
  <si>
    <t>GRADE DE DISCO REBOCÁVEL COM 20 DISCOS 24" X 6 MM COM PNEUS PARA TRANSPORTE - JUROS. AF_06/2014</t>
  </si>
  <si>
    <t>BETONEIRA CAPACIDADE NOMINAL 400 L, CAPACIDADE DE MISTURA 310 L, MOTOR A DIESEL POTÊNCIA 5,0 CV, SEM CARREGADOR - DEPRECIAÇÃO. AF_05/2023</t>
  </si>
  <si>
    <t>BETONEIRA CAPACIDADE NOMINAL 400 L, CAPACIDADE DE MISTURA 310 L, MOTOR A DIESEL POTÊNCIA 5,0 CV, SEM CARREGADOR - JUROS. AF_05/2023</t>
  </si>
  <si>
    <t>BETONEIRA CAPACIDADE NOMINAL 400 L, CAPACIDADE DE MISTURA 310 L, MOTOR A DIESEL POTÊNCIA 5,0 CV, SEM CARREGADOR - MANUTENÇÃO. AF_05/2023</t>
  </si>
  <si>
    <t>BETONEIRA CAPACIDADE NOMINAL 400 L, CAPACIDADE DE MISTURA 310 L, MOTOR A DIESEL POTÊNCIA 5,0 CV, SEM CARREGADOR - MATERIAIS NA OPERAÇÃO. AF_05/2023</t>
  </si>
  <si>
    <t>MISTURADOR DE ARGAMASSA, EIXO HORIZONTAL, CAPACIDADE DE MISTURA 300 KG, MOTOR ELÉTRICO POTÊNCIA 5 CV - DEPRECIAÇÃO. AF_05/2023</t>
  </si>
  <si>
    <t>MISTURADOR DE ARGAMASSA, EIXO HORIZONTAL, CAPACIDADE DE MISTURA 300 KG, MOTOR ELÉTRICO POTÊNCIA 5 CV - JUROS. AF_05/2023</t>
  </si>
  <si>
    <t>MISTURADOR DE ARGAMASSA, EIXO HORIZONTAL, CAPACIDADE DE MISTURA 300 KG, MOTOR ELÉTRICO POTÊNCIA 5 CV - MANUTENÇÃO. AF_05/2023</t>
  </si>
  <si>
    <t>MISTURADOR DE ARGAMASSA, EIXO HORIZONTAL, CAPACIDADE DE MISTURA 300 KG, MOTOR ELÉTRICO POTÊNCIA 5 CV - MATERIAIS NA OPERAÇÃO. AF_05/2023</t>
  </si>
  <si>
    <t>MISTURADOR DE ARGAMASSA, EIXO HORIZONTAL, CAPACIDADE DE MISTURA 600 KG, MOTOR ELÉTRICO POTÊNCIA 7,5 CV - DEPRECIAÇÃO. AF_05/2023</t>
  </si>
  <si>
    <t>MISTURADOR DE ARGAMASSA, EIXO HORIZONTAL, CAPACIDADE DE MISTURA 600 KG, MOTOR ELÉTRICO POTÊNCIA 7,5 CV - JUROS. AF_05/2023</t>
  </si>
  <si>
    <t>MISTURADOR DE ARGAMASSA, EIXO HORIZONTAL, CAPACIDADE DE MISTURA 600 KG, MOTOR ELÉTRICO POTÊNCIA 7,5 CV - MANUTENÇÃO. AF_05/2023</t>
  </si>
  <si>
    <t>MISTURADOR DE ARGAMASSA, EIXO HORIZONTAL, CAPACIDADE DE MISTURA 600 KG, MOTOR ELÉTRICO POTÊNCIA 7,5 CV - MATERIAIS NA OPERAÇÃO. AF_05/2023</t>
  </si>
  <si>
    <t>MISTURADOR DE ARGAMASSA, EIXO HORIZONTAL, CAPACIDADE DE MISTURA 160 KG, MOTOR ELÉTRICO POTÊNCIA 3 CV - DEPRECIAÇÃO. AF_05/2023</t>
  </si>
  <si>
    <t>MISTURADOR DE ARGAMASSA, EIXO HORIZONTAL, CAPACIDADE DE MISTURA 160 KG, MOTOR ELÉTRICO POTÊNCIA 3 CV - JUROS. AF_05/2023</t>
  </si>
  <si>
    <t>MISTURADOR DE ARGAMASSA, EIXO HORIZONTAL, CAPACIDADE DE MISTURA 160 KG, MOTOR ELÉTRICO POTÊNCIA 3 CV - MANUTENÇÃO. AF_05/2023</t>
  </si>
  <si>
    <t>MISTURADOR DE ARGAMASSA, EIXO HORIZONTAL, CAPACIDADE DE MISTURA 160 KG, MOTOR ELÉTRICO POTÊNCIA 3 CV - MATERIAIS NA OPERAÇÃO. AF_05/2023</t>
  </si>
  <si>
    <t>PROJETOR DE ARGAMASSA, CAPACIDADE DE PROJEÇÃO 1,5 M3/H, ALCANCE DE 30 ATÉ 60 M, MOTOR ELÉTRICO POTÊNCIA 7,5 HP - DEPRECIAÇÃO. AF_06/2014</t>
  </si>
  <si>
    <t>PROJETOR DE ARGAMASSA, CAPACIDADE DE PROJEÇÃO 1,5 M3/H, ALCANCE DE 30 ATÉ 60 M, MOTOR ELÉTRICO POTÊNCIA 7,5 HP - JUROS. AF_06/2014</t>
  </si>
  <si>
    <t>PROJETOR DE ARGAMASSA, CAPACIDADE DE PROJEÇÃO 1,5 M3/H, ALCANCE DE 30 ATÉ 60 M, MOTOR ELÉTRICO POTÊNCIA 7,5 HP - MANUTENÇÃO. AF_06/2014</t>
  </si>
  <si>
    <t>PROJETOR DE ARGAMASSA, CAPACIDADE DE PROJEÇÃO 1,5 M3/H, ALCANCE DE 30 ATÉ 60 M, MOTOR ELÉTRICO POTÊNCIA 7,5 HP - MATERIAIS NA OPERAÇÃO. AF_06/2014</t>
  </si>
  <si>
    <t>PROJETOR DE ARGAMASSA, CAPACIDADE DE PROJEÇÃO 2 M3/H, ALCANCE ATÉ 50 M, MOTOR ELÉTRICO POTÊNCIA 7,5 HP - DEPRECIAÇÃO. AF_06/2014</t>
  </si>
  <si>
    <t>PROJETOR DE ARGAMASSA, CAPACIDADE DE PROJEÇÃO 2 M3/H, ALCANCE ATÉ 50 M, MOTOR ELÉTRICO POTÊNCIA 7,5 HP - JUROS. AF_06/2014</t>
  </si>
  <si>
    <t>PROJETOR DE ARGAMASSA, CAPACIDADE DE PROJEÇÃO 2 M3/H, ALCANCE ATÉ 50 M, MOTOR ELÉTRICO POTÊNCIA 7,5 HP - MANUTENÇÃO. AF_06/2014</t>
  </si>
  <si>
    <t>PROJETOR DE ARGAMASSA, CAPACIDADE DE PROJEÇÃO 2 M3/H, ALCANCE ATÉ 50 M, MOTOR ELÉTRICO POTÊNCIA 7,5 HP - MATERIAIS NA OPERAÇÃO. AF_06/2014</t>
  </si>
  <si>
    <t>ESPARGIDOR DE ASFALTO PRESSURIZADO COM TANQUE DE 2500 L, REBOCÁVEL COM MOTOR A GASOLINA POTÊNCIA 3,4 HP - DEPRECIAÇÃO. AF_07/2014</t>
  </si>
  <si>
    <t>ESPARGIDOR DE ASFALTO PRESSURIZADO COM TANQUE DE 2500 L, REBOCÁVEL COM MOTOR A GASOLINA POTÊNCIA 3,4 HP - JUROS. AF_07/2014</t>
  </si>
  <si>
    <t>BETONEIRA CAPACIDADE NOMINAL DE 400 L, CAPACIDADE DE MISTURA 280 L, MOTOR ELÉTRICO TRIFÁSICO POTÊNCIA DE 2 CV, SEM CARREGADOR - DEPRECIAÇÃO. AF_05/2023</t>
  </si>
  <si>
    <t>BETONEIRA CAPACIDADE NOMINAL DE 400 L, CAPACIDADE DE MISTURA 280 L, MOTOR ELÉTRICO TRIFÁSICO POTÊNCIA DE 2 CV, SEM CARREGADOR - JUROS. AF_05/2023</t>
  </si>
  <si>
    <t>BETONEIRA CAPACIDADE NOMINAL DE 400 L, CAPACIDADE DE MISTURA 280 L, MOTOR ELÉTRICO TRIFÁSICO POTÊNCIA DE 2 CV, SEM CARREGADOR - MANUTENÇÃO. AF_05/2023</t>
  </si>
  <si>
    <t>BETONEIRA CAPACIDADE NOMINAL DE 400 L, CAPACIDADE DE MISTURA 280 L, MOTOR ELÉTRICO TRIFÁSICO POTÊNCIA DE 2 CV, SEM CARREGADOR - MATERIAIS NA OPERAÇÃO. AF_05/2023</t>
  </si>
  <si>
    <t>TRATOR DE ESTEIRAS, POTÊNCIA 125 HP, PESO OPERACIONAL 12,9 T, COM LÂMINA 2,7 M3 - DEPRECIAÇÃO. AF_10/2014</t>
  </si>
  <si>
    <t>TRATOR DE ESTEIRAS, POTÊNCIA 125 HP, PESO OPERACIONAL 12,9 T, COM LÂMINA 2,7 M3 - JUROS. AF_10/2014</t>
  </si>
  <si>
    <t>TRATOR DE ESTEIRAS, POTÊNCIA 125 HP, PESO OPERACIONAL 12,9 T, COM LÂMINA 2,7 M3 - MANUTENÇÃO. AF_10/2014</t>
  </si>
  <si>
    <t>TRATOR DE ESTEIRAS, POTÊNCIA 125 HP, PESO OPERACIONAL 12,9 T, COM LÂMINA 2,7 M3 - MATERIAIS NA OPERAÇÃO. AF_10/2014</t>
  </si>
  <si>
    <t>USINA DE LAMA ASFÁLTICA, PROD 30 A 50 T/H, SILO DE AGREGADO 7 M3, RESERVATÓRIOS PARA EMULSÃO E ÁGUA DE 2,3 M3 CADA, MISTURADOR TIPO PUG MILL A SER MONTADO SOBRE CAMINHÃO - DEPRECIAÇÃO. AF_10/2014</t>
  </si>
  <si>
    <t>USINA DE LAMA ASFÁLTICA, PROD 30 A 50 T/H, SILO DE AGREGADO 7 M3, RESERVATÓRIOS PARA EMULSÃO E ÁGUA DE 2,3 M3 CADA, MISTURADOR TIPO PUG MILL A SER MONTADO SOBRE CAMINHÃO - JUROS. AF_10/2014</t>
  </si>
  <si>
    <t>MOTOBOMBA CENTRÍFUGA, MOTOR A GASOLINA, POTÊNCIA 5,42 HP, BOCAIS 1 1/2" X 1", DIÂMETRO ROTOR 143 MM HM/Q = 6 MCA / 16,8 M3/H A 38 MCA / 6,6 M3/H - DEPRECIAÇÃO. AF_06/2014</t>
  </si>
  <si>
    <t>MOTOBOMBA CENTRÍFUGA, MOTOR A GASOLINA, POTÊNCIA 5,42 HP, BOCAIS 1 1/2" X 1", DIÂMETRO ROTOR 143 MM HM/Q = 6 MCA / 16,8 M3/H A 38 MCA / 6,6 M3/H - JUROS. AF_06/2014</t>
  </si>
  <si>
    <t>RETROESCAVADEIRA SOBRE RODAS COM CARREGADEIRA, TRAÇÃO 4X4, POTÊNCIA LÍQ. 88 HP, CAÇAMBA CARREG. CAP. MÍN. 1 M3, CAÇAMBA RETRO CAP. 0,26 M3, PESO OPERACIONAL MÍN. 6.674 KG, PROFUNDIDADE ESCAVAÇÃO MÁX. 4,37 M - DEPRECIAÇÃO. AF_06/2014</t>
  </si>
  <si>
    <t>RETROESCAVADEIRA SOBRE RODAS COM CARREGADEIRA, TRAÇÃO 4X4, POTÊNCIA LÍQ. 88 HP, CAÇAMBA CARREG. CAP. MÍN. 1 M3, CAÇAMBA RETRO CAP. 0,26 M3, PESO OPERACIONAL MÍN. 6.674 KG, PROFUNDIDADE ESCAVAÇÃO MÁX. 4,37 M - JUROS. AF_06/2014</t>
  </si>
  <si>
    <t>RETROESCAVADEIRA SOBRE RODAS COM CARREGADEIRA, TRAÇÃO 4X2, POTÊNCIA LÍQ. 79 HP, CAÇAMBA CARREG. CAP. MÍN. 1 M3, CAÇAMBA RETRO CAP. 0,20 M3, PESO OPERACIONAL MÍN. 6.570 KG, PROFUNDIDADE ESCAVAÇÃO MÁX. 4,37 M - DEPRECIAÇÃO. AF_06/2014</t>
  </si>
  <si>
    <t>RETROESCAVADEIRA SOBRE RODAS COM CARREGADEIRA, TRAÇÃO 4X2, POTÊNCIA LÍQ. 79 HP, CAÇAMBA CARREG. CAP. MÍN. 1 M3, CAÇAMBA RETRO CAP. 0,20 M3, PESO OPERACIONAL MÍN. 6.570 KG, PROFUNDIDADE ESCAVAÇÃO MÁX. 4,37 M - JUROS. AF_06/2014</t>
  </si>
  <si>
    <t>ESCAVADEIRA HIDRÁULICA SOBRE ESTEIRAS, CAÇAMBA 1,20 M3, PESO OPERACIONAL 21 T, POTÊNCIA BRUTA 155 HP - DEPRECIAÇÃO. AF_06/2014</t>
  </si>
  <si>
    <t>ESCAVADEIRA HIDRÁULICA SOBRE ESTEIRAS, CAÇAMBA 1,20 M3, PESO OPERACIONAL 21 T, POTÊNCIA BRUTA 155 HP - JUROS. AF_06/2014</t>
  </si>
  <si>
    <t>ESCAVADEIRA HIDRÁULICA SOBRE ESTEIRAS, CAÇAMBA 1,20 M3, PESO OPERACIONAL 21 T, POTÊNCIA BRUTA 155 HP - MANUTENÇÃO. AF_06/2014</t>
  </si>
  <si>
    <t>ESCAVADEIRA HIDRÁULICA SOBRE ESTEIRAS, CAÇAMBA 1,20 M3, PESO OPERACIONAL 21 T, POTÊNCIA BRUTA 155 HP - MATERIAIS NA OPERAÇÃO. AF_06/2014</t>
  </si>
  <si>
    <t>TRATOR DE ESTEIRAS, POTÊNCIA 150 HP, PESO OPERACIONAL 16,7 T, COM RODA MOTRIZ ELEVADA E LÂMINA 3,18 M3 - DEPRECIAÇÃO. AF_06/2014</t>
  </si>
  <si>
    <t>TRATOR DE ESTEIRAS, POTÊNCIA 150 HP, PESO OPERACIONAL 16,7 T, COM RODA MOTRIZ ELEVADA E LÂMINA 3,18 M3 - JUROS. AF_06/2014</t>
  </si>
  <si>
    <t>RETROESCAVADEIRA SOBRE RODAS COM CARREGADEIRA, TRAÇÃO 4X4, POTÊNCIA LÍQ. 72 HP, CAÇAMBA CARREG. CAP. MÍN. 0,79 M3, CAÇAMBA RETRO CAP. 0,18 M3, PESO OPERACIONAL MÍN. 7.140 KG, PROFUNDIDADE ESCAVAÇÃO MÁX. 4,50 M - DEPRECIAÇÃO. AF_06/2014</t>
  </si>
  <si>
    <t>RETROESCAVADEIRA SOBRE RODAS COM CARREGADEIRA, TRAÇÃO 4X4, POTÊNCIA LÍQ. 72 HP, CAÇAMBA CARREG. CAP. MÍN. 0,79 M3, CAÇAMBA RETRO CAP. 0,18 M3, PESO OPERACIONAL MÍN. 7.140 KG, PROFUNDIDADE ESCAVAÇÃO MÁX. 4,50 M - JUROS. AF_06/2014</t>
  </si>
  <si>
    <t>TRATOR DE ESTEIRAS, POTÊNCIA 347 HP, PESO OPERACIONAL 38,5 T, COM LÂMINA 8,70 M3 - DEPRECIAÇÃO. AF_06/2014</t>
  </si>
  <si>
    <t>TRATOR DE ESTEIRAS, POTÊNCIA 347 HP, PESO OPERACIONAL 38,5 T, COM LÂMINA 8,70 M3 - JUROS. AF_06/2014</t>
  </si>
  <si>
    <t>VASSOURA MECÂNICA REBOCÁVEL COM ESCOVA CILÍNDRICA, LARGURA ÚTIL DE VARRIMENTO DE 2,44 M - DEPRECIAÇÃO. AF_06/2014</t>
  </si>
  <si>
    <t>VASSOURA MECÂNICA REBOCÁVEL COM ESCOVA CILÍNDRICA, LARGURA ÚTIL DE VARRIMENTO DE 2,44 M - JUROS. AF_06/2014</t>
  </si>
  <si>
    <t>TRATOR DE ESTEIRAS, POTÊNCIA 170 HP, PESO OPERACIONAL 19 T, CAÇAMBA 5,2 M3 - DEPRECIAÇÃO. AF_06/2014</t>
  </si>
  <si>
    <t>TRATOR DE ESTEIRAS, POTÊNCIA 170 HP, PESO OPERACIONAL 19 T, CAÇAMBA 5,2 M3 - JUROS. AF_06/2014</t>
  </si>
  <si>
    <t>TANQUE DE ASFALTO ESTACIONÁRIO COM MAÇARICO, CAPACIDADE 20.000 L - DEPRECIAÇÃO. AF_05/2023</t>
  </si>
  <si>
    <t>TANQUE DE ASFALTO ESTACIONÁRIO COM MAÇARICO, CAPACIDADE 20.000 L - JUROS. AF_05/2023</t>
  </si>
  <si>
    <t>TANQUE DE ASFALTO ESTACIONÁRIO COM MAÇARICO, CAPACIDADE 20.000 L - MANUTENÇÃO. AF_05/2023</t>
  </si>
  <si>
    <t>TANQUE DE ASFALTO ESTACIONÁRIO COM MAÇARICO, CAPACIDADE 20.000 L - MATERIAIS NA OPERAÇÃO. AF_05/2023</t>
  </si>
  <si>
    <t>TRATOR DE ESTEIRAS, POTÊNCIA 100 HP, PESO OPERACIONAL 9,4 T, COM LÂMINA 2,19 M3 - DEPRECIAÇÃO. AF_06/2014</t>
  </si>
  <si>
    <t>TRATOR DE ESTEIRAS, POTÊNCIA 100 HP, PESO OPERACIONAL 9,4 T, COM LÂMINA 2,19 M3 - JUROS. AF_06/2014</t>
  </si>
  <si>
    <t>TRATOR DE PNEUS, POTÊNCIA 85 CV, TRAÇÃO 4X4, PESO COM LASTRO DE 4.675 KG - DEPRECIAÇÃO. AF_06/2014</t>
  </si>
  <si>
    <t>TRATOR DE PNEUS, POTÊNCIA 85 CV, TRAÇÃO 4X4, PESO COM LASTRO DE 4.675 KG - JUROS. AF_06/2014</t>
  </si>
  <si>
    <t>PÁ CARREGADEIRA SOBRE RODAS, POTÊNCIA LÍQUIDA 128 HP, CAPACIDADE DA CAÇAMBA 1,7 A 2,8 M3, PESO OPERACIONAL 11632 KG - DEPRECIAÇÃO. AF_06/2014</t>
  </si>
  <si>
    <t>PÁ CARREGADEIRA SOBRE RODAS, POTÊNCIA LÍQUIDA 128 HP, CAPACIDADE DA CAÇAMBA 1,7 A 2,8 M3, PESO OPERACIONAL 11632 KG - JUROS. AF_06/2014</t>
  </si>
  <si>
    <t>PÁ CARREGADEIRA SOBRE RODAS, POTÊNCIA 197 HP, CAPACIDADE DA CAÇAMBA 2,5 A 3,5 M3, PESO OPERACIONAL 18338 KG - DEPRECIAÇÃO. AF_06/2014</t>
  </si>
  <si>
    <t>PÁ CARREGADEIRA SOBRE RODAS, POTÊNCIA 197 HP, CAPACIDADE DA CAÇAMBA 2,5 A 3,5 M3, PESO OPERACIONAL 18338 KG - JUROS. AF_06/2014</t>
  </si>
  <si>
    <t>ROLO COMPACTADOR VIBRATÓRIO DE UM CILINDRO AÇO LISO, POTÊNCIA 80 HP, PESO OPERACIONAL MÁXIMO 8,1 T, IMPACTO DINÂMICO 16,15 / 9,5 T, LARGURA DE TRABALHO 1,68 M - DEPRECIAÇÃO. AF_06/2014</t>
  </si>
  <si>
    <t>ROLO COMPACTADOR VIBRATÓRIO DE UM CILINDRO AÇO LISO, POTÊNCIA 80 HP, PESO OPERACIONAL MÁXIMO 8,1 T, IMPACTO DINÂMICO 16,15 / 9,5 T, LARGURA DE TRABALHO 1,68 M - JUROS. AF_06/2014</t>
  </si>
  <si>
    <t>BATE-ESTACAS POR GRAVIDADE, POTÊNCIA DE 160 HP, PESO DO MARTELO ATÉ 3 TONELADAS - DEPRECIAÇÃO. AF_11/2014</t>
  </si>
  <si>
    <t>BATE-ESTACAS POR GRAVIDADE, POTÊNCIA DE 160 HP, PESO DO MARTELO ATÉ 3 TONELADAS - JUROS. AF_11/2014</t>
  </si>
  <si>
    <t>BATE-ESTACAS POR GRAVIDADE, POTÊNCIA DE 160 HP, PESO DO MARTELO ATÉ 3 TONELADAS - MANUTENÇÃO. AF_11/2014</t>
  </si>
  <si>
    <t>BATE-ESTACAS POR GRAVIDADE, POTÊNCIA DE 160 HP, PESO DO MARTELO ATÉ 3 TONELADAS - MATERIAIS NA OPERAÇÃO. AF_11/2014</t>
  </si>
  <si>
    <t>BETONEIRA CAPACIDADE NOMINAL DE 600 L, CAPACIDADE DE MISTURA 360 L, MOTOR ELÉTRICO TRIFÁSICO POTÊNCIA DE 4 CV, SEM CARREGADOR - DEPRECIAÇÃO. AF_05/2023</t>
  </si>
  <si>
    <t>BETONEIRA CAPACIDADE NOMINAL DE 600 L, CAPACIDADE DE MISTURA 360 L, MOTOR ELÉTRICO TRIFÁSICO POTÊNCIA DE 4 CV, SEM CARREGADOR - JUROS. AF_05/2023</t>
  </si>
  <si>
    <t>BETONEIRA CAPACIDADE NOMINAL DE 600 L, CAPACIDADE DE MISTURA 360 L, MOTOR ELÉTRICO TRIFÁSICO POTÊNCIA DE 4 CV, SEM CARREGADOR - MANUTENÇÃO. AF_05/2023</t>
  </si>
  <si>
    <t>BETONEIRA CAPACIDADE NOMINAL DE 600 L, CAPACIDADE DE MISTURA 360 L, MOTOR ELÉTRICO TRIFÁSICO POTÊNCIA DE 4 CV, SEM CARREGADOR - MATERIAIS NA OPERAÇÃO. AF_05/2023</t>
  </si>
  <si>
    <t>MOTONIVELADORA POTÊNCIA BÁSICA LÍQUIDA (PRIMEIRA MARCHA) 125 HP, PESO BRUTO 13032 KG, LARGURA DA LÂMINA DE 3,7 M - DEPRECIAÇÃO. AF_06/2014</t>
  </si>
  <si>
    <t>MOTONIVELADORA POTÊNCIA BÁSICA LÍQUIDA (PRIMEIRA MARCHA) 125 HP, PESO BRUTO 13032 KG, LARGURA DA LÂMINA DE 3,7 M - JUROS. AF_06/2014</t>
  </si>
  <si>
    <t>FRESADORA DE ASFALTO A FRIO SOBRE RODAS, LARGURA FRESAGEM DE 1,0 M, POTÊNCIA 208 HP - DEPRECIAÇÃO. AF_11/2014</t>
  </si>
  <si>
    <t>FRESADORA DE ASFALTO A FRIO SOBRE RODAS, LARGURA FRESAGEM DE 1,0 M, POTÊNCIA 208 HP - JUROS. AF_11/2014</t>
  </si>
  <si>
    <t>FRESADORA DE ASFALTO A FRIO SOBRE RODAS, LARGURA FRESAGEM DE 1,0 M, POTÊNCIA 208 HP - MANUTENÇÃO. AF_11/2014</t>
  </si>
  <si>
    <t>FRESADORA DE ASFALTO A FRIO SOBRE RODAS, LARGURA FRESAGEM DE 1,0 M, POTÊNCIA 208 HP - MATERIAIS NA OPERAÇÃO. AF_11/2014</t>
  </si>
  <si>
    <t>FRESADORA DE ASFALTO A FRIO SOBRE RODAS, LARGURA FRESAGEM DE 2,0 M, POTÊNCIA 550 HP - DEPRECIAÇÃO. AF_11/2014</t>
  </si>
  <si>
    <t>FRESADORA DE ASFALTO A FRIO SOBRE RODAS, LARGURA FRESAGEM DE 2,0 M, POTÊNCIA 550 HP - JUROS. AF_11/2014</t>
  </si>
  <si>
    <t>FRESADORA DE ASFALTO A FRIO SOBRE RODAS, LARGURA FRESAGEM DE 2,0 M, POTÊNCIA 550 HP - MANUTENÇÃO. AF_11/2014</t>
  </si>
  <si>
    <t>FRESADORA DE ASFALTO A FRIO SOBRE RODAS, LARGURA FRESAGEM DE 2,0 M, POTÊNCIA 550 HP - MATERIAIS NA OPERAÇÃO. AF_11/2014</t>
  </si>
  <si>
    <t>VIBROACABADORA DE ASFALTO SOBRE ESTEIRAS, LARGURA DE PAVIMENTAÇÃO 1,90 M A 5,30 M, POTÊNCIA 105 HP CAPACIDADE 450 T/H - DEPRECIAÇÃO. AF_11/2014</t>
  </si>
  <si>
    <t>VIBROACABADORA DE ASFALTO SOBRE ESTEIRAS, LARGURA DE PAVIMENTAÇÃO 1,90 M A 5,30 M, POTÊNCIA 105 HP CAPACIDADE 450 T/H - JUROS. AF_11/2014</t>
  </si>
  <si>
    <t>RECICLADORA DE ASFALTO A FRIO SOBRE RODAS, LARGURA FRESAGEM DE 2,0 M, POTÊNCIA 422 HP - DEPRECIAÇÃO. AF_11/2014</t>
  </si>
  <si>
    <t>RECICLADORA DE ASFALTO A FRIO SOBRE RODAS, LARGURA FRESAGEM DE 2,0 M, POTÊNCIA 422 HP - JUROS. AF_11/2014</t>
  </si>
  <si>
    <t>RECICLADORA DE ASFALTO A FRIO SOBRE RODAS, LARGURA FRESAGEM DE 2,0 M, POTÊNCIA 422 HP - MANUTENÇÃO. AF_11/2014</t>
  </si>
  <si>
    <t>RECICLADORA DE ASFALTO A FRIO SOBRE RODAS, LARGURA FRESAGEM DE 2,0 M, POTÊNCIA 422 HP - MATERIAIS NA OPERAÇÃO. AF_11/2014</t>
  </si>
  <si>
    <t>VIBROACABADORA DE ASFALTO SOBRE ESTEIRAS, LARGURA DE PAVIMENTAÇÃO 2,13 M A 4,55 M, POTÊNCIA 100 HP, CAPACIDADE 400 T/H - DEPRECIAÇÃO. AF_11/2014</t>
  </si>
  <si>
    <t>VIBROACABADORA DE ASFALTO SOBRE ESTEIRAS, LARGURA DE PAVIMENTAÇÃO 2,13 M A 4,55 M, POTÊNCIA 100 HP, CAPACIDADE 400 T/H - JUROS. AF_11/2014</t>
  </si>
  <si>
    <t>VIBROACABADORA DE ASFALTO SOBRE ESTEIRAS, LARGURA DE PAVIMENTAÇÃO 2,13 M A 4,55 M, POTÊNCIA 100 HP, CAPACIDADE 400 T/H - MANUTENÇÃO. AF_11/2014</t>
  </si>
  <si>
    <t>VIBROACABADORA DE ASFALTO SOBRE ESTEIRAS, LARGURA DE PAVIMENTAÇÃO 2,13 M A 4,55 M, POTÊNCIA 100 HP, CAPACIDADE 400 T/H - MATERIAIS NA OPERAÇÃO. AF_11/2014</t>
  </si>
  <si>
    <t>GUINDAUTO HIDRÁULICO, CAPACIDADE MÁXIMA DE CARGA 6200 KG, MOMENTO MÁXIMO DE CARGA 11,7 TM, ALCANCE MÁXIMO HORIZONTAL 9,70 M, INCLUSIVE CAMINHÃO TOCO PBT 16.000 KG, POTÊNCIA DE 189 CV - DEPRECIAÇÃO. AF_06/2014</t>
  </si>
  <si>
    <t>GUINDAUTO HIDRÁULICO, CAPACIDADE MÁXIMA DE CARGA 6200 KG, MOMENTO MÁXIMO DE CARGA 11,7 TM, ALCANCE MÁXIMO HORIZONTAL 9,70 M, INCLUSIVE CAMINHÃO TOCO PBT 16.000 KG, POTÊNCIA DE 189 CV - JUROS. AF_06/2014</t>
  </si>
  <si>
    <t>GUINDAUTO HIDRÁULICO, CAPACIDADE MÁXIMA DE CARGA 6200 KG, MOMENTO MÁXIMO DE CARGA 11,7 TM, ALCANCE MÁXIMO HORIZONTAL 9,70 M, INCLUSIVE CAMINHÃO TOCO PBT 16.000 KG, POTÊNCIA DE 189 CV - MANUTENÇÃO. AF_06/2014</t>
  </si>
  <si>
    <t>CAMINHÃO TOCO, PBT 16.000 KG, CARGA ÚTIL MÁX. 10.685 KG, DIST. ENTRE EIXOS 4,8 M, POTÊNCIA 189 CV, INCLUSIVE CARROCERIA FIXA ABERTA DE MADEIRA P/ TRANSPORTE GERAL DE CARGA SECA, DIMEN. APROX. 2,5 X 7,00 X 0,50 M - DEPRECIAÇÃO. AF_06/2014</t>
  </si>
  <si>
    <t>CAMINHÃO TOCO, PBT 16.000 KG, CARGA ÚTIL MÁX. 10.685 KG, DIST. ENTRE EIXOS 4,8 M, POTÊNCIA 189 CV, INCLUSIVE CARROCERIA FIXA ABERTA DE MADEIRA P/ TRANSPORTE GERAL DE CARGA SECA, DIMEN. APROX. 2,5 X 7,00 X 0,50 M - JUROS. AF_06/2014</t>
  </si>
  <si>
    <t>CAMINHÃO TOCO, PBT 16.000 KG, CARGA ÚTIL MÁX. 10.685 KG, DIST. ENTRE EIXOS 4,8 M, POTÊNCIA 189 CV, INCLUSIVE CARROCERIA FIXA ABERTA DE MADEIRA P/ TRANSPORTE GERAL DE CARGA SECA, DIMEN. APROX. 2,5 X 7,00 X 0,50 M - IMPOSTOS E SEGUROS. AF_06/2014</t>
  </si>
  <si>
    <t>GUINDASTE HIDRÁULICO AUTOPROPELIDO, COM LANÇA TELESCÓPICA 28,80 M, CAPACIDADE MÁXIMA 30 T, POTÊNCIA 97 KW, TRAÇÃO 4 X 4 - DEPRECIAÇÃO. AF_11/2014</t>
  </si>
  <si>
    <t>GUINDASTE HIDRÁULICO AUTOPROPELIDO, COM LANÇA TELESCÓPICA 28,80 M, CAPACIDADE MÁXIMA 30 T, POTÊNCIA 97 KW, TRAÇÃO 4 X 4 - JUROS. AF_11/2014</t>
  </si>
  <si>
    <t>GUINDASTE HIDRÁULICO AUTOPROPELIDO, COM LANÇA TELESCÓPICA 28,80 M, CAPACIDADE MÁXIMA 30 T, POTÊNCIA 97 KW, TRAÇÃO 4 X 4 - IMPOSTOS E SEGUROS. AF_11/2014</t>
  </si>
  <si>
    <t>GUINDASTE HIDRÁULICO AUTOPROPELIDO, COM LANÇA TELESCÓPICA 28,80 M, CAPACIDADE MÁXIMA 30 T, POTÊNCIA 97 KW, TRAÇÃO 4 X 4 - MANUTENÇÃO. AF_11/2014</t>
  </si>
  <si>
    <t>GUINDASTE HIDRÁULICO AUTOPROPELIDO, COM LANÇA TELESCÓPICA 28,80 M, CAPACIDADE MÁXIMA 30 T, POTÊNCIA 97 KW, TRAÇÃO 4 X 4 - MATERIAIS NA OPERAÇÃO. AF_11/2014</t>
  </si>
  <si>
    <t>BETONEIRA CAPACIDADE NOMINAL DE 600 L, CAPACIDADE DE MISTURA 440 L, MOTOR A DIESEL POTÊNCIA 10 CV, COM CARREGADOR - DEPRECIAÇÃO. AF_05/2023</t>
  </si>
  <si>
    <t>BETONEIRA CAPACIDADE NOMINAL DE 600 L, CAPACIDADE DE MISTURA 440 L, MOTOR A DIESEL POTÊNCIA 10 CV, COM CARREGADOR - JUROS. AF_05/2023</t>
  </si>
  <si>
    <t>BETONEIRA CAPACIDADE NOMINAL DE 600 L, CAPACIDADE DE MISTURA 440 L, MOTOR A DIESEL POTÊNCIA 10 CV, COM CARREGADOR - MANUTENÇÃO. AF_05/2023</t>
  </si>
  <si>
    <t>BETONEIRA CAPACIDADE NOMINAL DE 600 L, CAPACIDADE DE MISTURA 440 L, MOTOR A DIESEL POTÊNCIA 10 CV, COM CARREGADOR - MATERIAIS NA OPERAÇÃO. AF_05/2023</t>
  </si>
  <si>
    <t>ROLO COMPACTADOR VIBRATÓRIO TANDEM AÇO LISO, POTÊNCIA 58 HP, PESO SEM/COM LASTRO 6,5 / 9,4 T, LARGURA DE TRABALHO 1,2 M - DEPRECIAÇÃO. AF_06/2014</t>
  </si>
  <si>
    <t>ROLO COMPACTADOR VIBRATÓRIO TANDEM AÇO LISO, POTÊNCIA 58 HP, PESO SEM/COM LASTRO 6,5 / 9,4 T, LARGURA DE TRABALHO 1,2 M - JUROS. AF_06/2014</t>
  </si>
  <si>
    <t>CAMINHÃO BASCULANTE 14 M3, COM CAVALO MECÂNICO DE CAPACIDADE MÁXIMA DE TRAÇÃO COMBINADO DE 36000 KG, POTÊNCIA 286 CV, INCLUSIVE SEMIREBOQUE COM CAÇAMBA METÁLICA - DEPRECIAÇÃO. AF_12/2014</t>
  </si>
  <si>
    <t>CAMINHÃO BASCULANTE 14 M3, COM CAVALO MECÂNICO DE CAPACIDADE MÁXIMA DE TRAÇÃO COMBINADO DE 36000 KG, POTÊNCIA 286 CV, INCLUSIVE SEMIREBOQUE COM CAÇAMBA METÁLICA - JUROS. AF_12/2014</t>
  </si>
  <si>
    <t>CAMINHÃO BASCULANTE 14 M3, COM CAVALO MECÂNICO DE CAPACIDADE MÁXIMA DE TRAÇÃO COMBINADO DE 36000 KG, POTÊNCIA 286 CV, INCLUSIVE SEMIREBOQUE COM CAÇAMBA METÁLICA - IMPOSTOS E SEGUROS. AF_12/2014</t>
  </si>
  <si>
    <t>CAMINHÃO BASCULANTE 14 M3, COM CAVALO MECÂNICO DE CAPACIDADE MÁXIMA DE TRAÇÃO COMBINADO DE 36000 KG, POTÊNCIA 286 CV, INCLUSIVE SEMIREBOQUE COM CAÇAMBA METÁLICA - MANUTENÇÃO. AF_12/2014</t>
  </si>
  <si>
    <t>CAMINHÃO BASCULANTE 14 M3, COM CAVALO MECÂNICO DE CAPACIDADE MÁXIMA DE TRAÇÃO COMBINADO DE 36000 KG, POTÊNCIA 286 CV, INCLUSIVE SEMIREBOQUE COM CAÇAMBA METÁLICA - MATERIAIS NA OPERAÇÃO. AF_12/2014</t>
  </si>
  <si>
    <t>CAMINHÃO BASCULANTE 18 M3, COM CAVALO MECÂNICO DE CAPACIDADE MÁXIMA DE TRAÇÃO COMBINADO DE 45000 KG, POTÊNCIA 330 CV, INCLUSIVE SEMIREBOQUE COM CAÇAMBA METÁLICA - DEPRECIAÇÃO. AF_12/2014</t>
  </si>
  <si>
    <t>CAMINHÃO BASCULANTE 18 M3, COM CAVALO MECÂNICO DE CAPACIDADE MÁXIMA DE TRAÇÃO COMBINADO DE 45000 KG, POTÊNCIA 330 CV, INCLUSIVE SEMIREBOQUE COM CAÇAMBA METÁLICA - JUROS. AF_12/2014</t>
  </si>
  <si>
    <t>CAMINHÃO BASCULANTE 18 M3, COM CAVALO MECÂNICO DE CAPACIDADE MÁXIMA DE TRAÇÃO COMBINADO DE 45000 KG, POTÊNCIA 330 CV, INCLUSIVE SEMIREBOQUE COM CAÇAMBA METÁLICA - IMPOSTOS E SEGUROS. AF_12/2014</t>
  </si>
  <si>
    <t>CAMINHÃO BASCULANTE 18 M3, COM CAVALO MECÂNICO DE CAPACIDADE MÁXIMA DE TRAÇÃO COMBINADO DE 45000 KG, POTÊNCIA 330 CV, INCLUSIVE SEMIREBOQUE COM CAÇAMBA METÁLICA - MANUTENÇÃO. AF_12/2014</t>
  </si>
  <si>
    <t>CAMINHÃO BASCULANTE 18 M3, COM CAVALO MECÂNICO DE CAPACIDADE MÁXIMA DE TRAÇÃO COMBINADO DE 45000 KG, POTÊNCIA 330 CV, INCLUSIVE SEMIREBOQUE COM CAÇAMBA METÁLICA - MATERIAIS NA OPERAÇÃO. AF_12/2014</t>
  </si>
  <si>
    <t>VIBRADOR DE IMERSÃO, DIÂMETRO DE PONTEIRA 45MM, MOTOR ELÉTRICO TRIFÁSICO POTÊNCIA DE 2 CV - DEPRECIAÇÃO. AF_06/2015</t>
  </si>
  <si>
    <t>VIBRADOR DE IMERSÃO, DIÂMETRO DE PONTEIRA 45MM, MOTOR ELÉTRICO TRIFÁSICO POTÊNCIA DE 2 CV - JUROS. AF_06/2015</t>
  </si>
  <si>
    <t>VIBRADOR DE IMERSÃO, DIÂMETRO DE PONTEIRA 45MM, MOTOR ELÉTRICO TRIFÁSICO POTÊNCIA DE 2 CV - MANUTENÇÃO. AF_06/2015</t>
  </si>
  <si>
    <t>VIBRADOR DE IMERSÃO, DIÂMETRO DE PONTEIRA 45MM, MOTOR ELÉTRICO TRIFÁSICO POTÊNCIA DE 2 CV - MATERIAIS NA OPERAÇÃO. AF_06/2015</t>
  </si>
  <si>
    <t>PERFURATRIZ MANUAL, TORQUE MÁXIMO 83 N.M, POTÊNCIA 5 CV, COM DIÂMETRO MÁXIMO 4" - DEPRECIAÇÃO. AF_06/2015</t>
  </si>
  <si>
    <t>PERFURATRIZ MANUAL, TORQUE MÁXIMO 83 N.M, POTÊNCIA 5 CV, COM DIÂMETRO MÁXIMO 4" - JUROS. AF_06/2015</t>
  </si>
  <si>
    <t>PERFURATRIZ MANUAL, TORQUE MÁXIMO 83 N.M, POTÊNCIA 5 CV, COM DIÂMETRO MÁXIMO 4" - MANUTENÇÃO. AF_06/2015</t>
  </si>
  <si>
    <t>PERFURATRIZ MANUAL, TORQUE MÁXIMO 83 N.M, POTÊNCIA 5 CV, COM DIÂMETRO MÁXIMO 4" - MATERIAIS NA OPERAÇÃO. AF_06/2015</t>
  </si>
  <si>
    <t>PERFURATRIZ SOBRE ESTEIRA, TORQUE MÁXIMO 600 KGF, PESO MÉDIO 1000 KG, POTÊNCIA 20 HP, DIÂMETRO MÁXIMO 10" - DEPRECIAÇÃO. AF_06/2015</t>
  </si>
  <si>
    <t>PERFURATRIZ SOBRE ESTEIRA, TORQUE MÁXIMO 600 KGF, PESO MÉDIO 1000 KG, POTÊNCIA 20 HP, DIÂMETRO MÁXIMO 10" - JUROS. AF_06/2015</t>
  </si>
  <si>
    <t>PERFURATRIZ SOBRE ESTEIRA, TORQUE MÁXIMO 600 KGF, PESO MÉDIO 1000 KG, POTÊNCIA 20 HP, DIÂMETRO MÁXIMO 10" - MANUTENÇÃO. AF_06/2015</t>
  </si>
  <si>
    <t>PERFURATRIZ SOBRE ESTEIRA, TORQUE MÁXIMO 600 KGF, PESO MÉDIO 1000 KG, POTÊNCIA 20 HP, DIÂMETRO MÁXIMO 10" - MATERIAIS NA OPERAÇÃO. AF_06/2015</t>
  </si>
  <si>
    <t>MISTURADOR DUPLO HORIZONTAL DE ALTA TURBULÊNCIA, CAPACIDADE / VOLUME 2 X 500 LITROS, MOTORES ELÉTRICOS MÍNIMO 5 CV CADA, PARA NATA CIMENTO, ARGAMASSA E OUTROS - DEPRECIAÇÃO. AF_06/2015</t>
  </si>
  <si>
    <t>MISTURADOR DUPLO HORIZONTAL DE ALTA TURBULÊNCIA, CAPACIDADE / VOLUME 2 X 500 LITROS, MOTORES ELÉTRICOS MÍNIMO 5 CV CADA, PARA NATA CIMENTO, ARGAMASSA E OUTROS - JUROS. AF_06/2015</t>
  </si>
  <si>
    <t>MISTURADOR DUPLO HORIZONTAL DE ALTA TURBULÊNCIA, CAPACIDADE / VOLUME 2 X 500 LITROS, MOTORES ELÉTRICOS MÍNIMO 5 CV CADA, PARA NATA CIMENTO, ARGAMASSA E OUTROS - MANUTENÇÃO. AF_06/2015</t>
  </si>
  <si>
    <t>MISTURADOR DUPLO HORIZONTAL DE ALTA TURBULÊNCIA, CAPACIDADE / VOLUME 2 X 500 LITROS, MOTORES ELÉTRICOS MÍNIMO 5 CV CADA, PARA NATA CIMENTO, ARGAMASSA E OUTROS - MATERIAIS NA OPERAÇÃO. AF_06/2015</t>
  </si>
  <si>
    <t>BOMBA TRIPLEX, PARA INJEÇÃO DE NATA DE CIMENTO, VAZÃO MÁXIMA DE 100 LITROS/MINUTO, PRESSÃO MÁXIMA DE 70 BAR - DEPRECIAÇÃO. AF_06/2015</t>
  </si>
  <si>
    <t>BOMBA TRIPLEX, PARA INJEÇÃO DE NATA DE CIMENTO, VAZÃO MÁXIMA DE 100 LITROS/MINUTO, PRESSÃO MÁXIMA DE 70 BAR - JUROS. AF_06/2015</t>
  </si>
  <si>
    <t>BOMBA TRIPLEX, PARA INJEÇÃO DE NATA DE CIMENTO, VAZÃO MÁXIMA DE 100 LITROS/MINUTO, PRESSÃO MÁXIMA DE 70 BAR - MANUTENÇÃO. AF_06/2015</t>
  </si>
  <si>
    <t>BOMBA TRIPLEX, PARA INJEÇÃO DE NATA DE CIMENTO, VAZÃO MÁXIMA DE 100 LITROS/MINUTO, PRESSÃO MÁXIMA DE 70 BAR - MATERIAIS NA OPERAÇÃO. AF_06/2015</t>
  </si>
  <si>
    <t>BOMBA CENTRÍFUGA MONOESTÁGIO COM MOTOR ELÉTRICO MONOFÁSICO, POTÊNCIA 15 HP, DIÂMETRO DO ROTOR 173 MM, HM/Q = 30 MCA / 90 M3/H A 45 MCA / 55 M3/H - DEPRECIAÇÃO. AF_06/2015</t>
  </si>
  <si>
    <t>BOMBA CENTRÍFUGA MONOESTÁGIO COM MOTOR ELÉTRICO MONOFÁSICO, POTÊNCIA 15 HP, DIÂMETRO DO ROTOR 173 MM, HM/Q = 30 MCA / 90 M3/H A 45 MCA / 55 M3/H - JUROS. AF_06/2015</t>
  </si>
  <si>
    <t>BOMBA CENTRÍFUGA MONOESTÁGIO COM MOTOR ELÉTRICO MONOFÁSICO, POTÊNCIA 15 HP, DIÂMETRO DO ROTOR 173 MM, HM/Q = 30 MCA / 90 M3/H A 45 MCA / 55 M3/H - MANUTENÇÃO. AF_06/2015</t>
  </si>
  <si>
    <t>BOMBA CENTRÍFUGA MONOESTÁGIO COM MOTOR ELÉTRICO MONOFÁSICO, POTÊNCIA 15 HP, DIÂMETRO DO ROTOR 173 MM, HM/Q = 30 MCA / 90 M3/H A 45 MCA / 55 M3/H - MATERIAIS NA OPERAÇÃO. AF_06/2015</t>
  </si>
  <si>
    <t>BOMBA DE PROJEÇÃO DE CONCRETO SECO, POTÊNCIA 10 CV, VAZÃO 3 M3/H - DEPRECIAÇÃO. AF_06/2015</t>
  </si>
  <si>
    <t>BOMBA DE PROJEÇÃO DE CONCRETO SECO, POTÊNCIA 10 CV, VAZÃO 3 M3/H - JUROS. AF_06/2015</t>
  </si>
  <si>
    <t>BOMBA DE PROJEÇÃO DE CONCRETO SECO, POTÊNCIA 10 CV, VAZÃO 3 M3/H - MANUTENÇÃO. AF_06/2015</t>
  </si>
  <si>
    <t>BOMBA DE PROJEÇÃO DE CONCRETO SECO, POTÊNCIA 10 CV, VAZÃO 3 M3/H - MATERIAIS NA OPERAÇÃO. AF_06/2015</t>
  </si>
  <si>
    <t>BOMBA DE PROJEÇÃO DE CONCRETO SECO, POTÊNCIA 10 CV, VAZÃO 6 M3/H - DEPRECIAÇÃO. AF_06/2015</t>
  </si>
  <si>
    <t>BOMBA DE PROJEÇÃO DE CONCRETO SECO, POTÊNCIA 10 CV, VAZÃO 6 M3/H - JUROS. AF_06/2015</t>
  </si>
  <si>
    <t>BOMBA DE PROJEÇÃO DE CONCRETO SECO, POTÊNCIA 10 CV, VAZÃO 6 M3/H - MANUTENÇÃO. AF_06/2015</t>
  </si>
  <si>
    <t>BOMBA DE PROJEÇÃO DE CONCRETO SECO, POTÊNCIA 10 CV, VAZÃO 6 M3/H - MATERIAIS NA OPERAÇÃO. AF_06/2015</t>
  </si>
  <si>
    <t>PROJETOR PNEUMÁTICO DE ARGAMASSA PARA CHAPISCO E REBOCO COM RECIPIENTE ACOPLADO, TIPO CANEQUINHA, COM COMPRESSOR DE AR REBOCÁVEL VAZÃO 89 PCM E MOTOR DIESEL DE 20 CV - DEPRECIAÇÃO. AF_05/2023</t>
  </si>
  <si>
    <t>PROJETOR PNEUMÁTICO DE ARGAMASSA PARA CHAPISCO E REBOCO COM RECIPIENTE ACOPLADO, TIPO CANEQUINHA, COM COMPRESSOR DE AR REBOCÁVEL VAZÃO 89 PCM E MOTOR DIESEL DE 20 CV - JUROS. AF_05/2023</t>
  </si>
  <si>
    <t>PROJETOR PNEUMÁTICO DE ARGAMASSA PARA CHAPISCO E REBOCO COM RECIPIENTE ACOPLADO, TIPO CANEQUINHA, COM COMPRESSOR DE AR REBOCÁVEL VAZÃO 89 PCM E MOTOR DIESEL DE 20 CV - MANUTENÇÃO. AF_05/2023</t>
  </si>
  <si>
    <t>PROJETOR PNEUMÁTICO DE ARGAMASSA PARA CHAPISCO E REBOCO COM RECIPIENTE ACOPLADO, TIPO CANEQUINHA, COM COMPRESSOR DE AR REBOCÁVEL VAZÃO 89 PCM E MOTOR DIESEL DE 20 CV - MATERIAIS NA OPERAÇÃO. AF_05/2023</t>
  </si>
  <si>
    <t>PERFURATRIZ COM TORRE METÁLICA PARA EXECUÇÃO DE ESTACA HÉLICE CONTÍNUA, PROFUNDIDADE MÁXIMA DE 30 M, DIÂMETRO MÁXIMO DE 800 MM, POTÊNCIA INSTALADA DE 268 HP, MESA ROTATIVA COM TORQUE MÁXIMO DE 170 KNM - DEPRECIAÇÃO. AF_06/2015</t>
  </si>
  <si>
    <t>PERFURATRIZ COM TORRE METÁLICA PARA EXECUÇÃO DE ESTACA HÉLICE CONTÍNUA, PROFUNDIDADE MÁXIMA DE 30 M, DIÂMETRO MÁXIMO DE 800 MM, POTÊNCIA INSTALADA DE 268 HP, MESA ROTATIVA COM TORQUE MÁXIMO DE 170 KNM - JUROS. AF_06/2015</t>
  </si>
  <si>
    <t>PERFURATRIZ COM TORRE METÁLICA PARA EXECUÇÃO DE ESTACA HÉLICE CONTÍNUA, PROFUNDIDADE MÁXIMA DE 30 M, DIÂMETRO MÁXIMO DE 800 MM, POTÊNCIA INSTALADA DE 268 HP, MESA ROTATIVA COM TORQUE MÁXIMO DE 170 KNM - MANUTENÇÃO. AF_06/2015</t>
  </si>
  <si>
    <t>PERFURATRIZ COM TORRE METÁLICA PARA EXECUÇÃO DE ESTACA HÉLICE CONTÍNUA, PROFUNDIDADE MÁXIMA DE 30 M, DIÂMETRO MÁXIMO DE 800 MM, POTÊNCIA INSTALADA DE 268 HP, MESA ROTATIVA COM TORQUE MÁXIMO DE 170 KNM - MATERIAIS NA OPERAÇÃO. AF_06/2015</t>
  </si>
  <si>
    <t>PERFURATRIZ HIDRÁULICA SOBRE CAMINHÃO COM TRADO CURTO ACOPLADO, PROFUNDIDADE MÁXIMA DE 20 M, DIÂMETRO MÁXIMO DE 1500 MM, POTÊNCIA INSTALADA DE 137 HP, MESA ROTATIVA COM TORQUE MÁXIMO DE 30 KNM - DEPRECIAÇÃO. AF_06/2015</t>
  </si>
  <si>
    <t>PERFURATRIZ HIDRÁULICA SOBRE CAMINHÃO COM TRADO CURTO ACOPLADO, PROFUNDIDADE MÁXIMA DE 20 M, DIÂMETRO MÁXIMO DE 1500 MM, POTÊNCIA INSTALADA DE 137 HP, MESA ROTATIVA COM TORQUE MÁXIMO DE 30 KNM - JUROS. AF_06/2015</t>
  </si>
  <si>
    <t>PERFURATRIZ HIDRÁULICA SOBRE CAMINHÃO COM TRADO CURTO ACOPLADO, PROFUNDIDADE MÁXIMA DE 20 M, DIÂMETRO MÁXIMO DE 1500 MM, POTÊNCIA INSTALADA DE 137 HP, MESA ROTATIVA COM TORQUE MÁXIMO DE 30 KNM - MANUTENÇÃO. AF_06/2015</t>
  </si>
  <si>
    <t>PERFURATRIZ HIDRÁULICA SOBRE CAMINHÃO COM TRADO CURTO ACOPLADO, PROFUNDIDADE MÁXIMA DE 20 M, DIÂMETRO MÁXIMO DE 1500 MM, POTÊNCIA INSTALADA DE 137 HP, MESA ROTATIVA COM TORQUE MÁXIMO DE 30 KNM - MATERIAIS NA OPERAÇÃO. AF_06/2015</t>
  </si>
  <si>
    <t>MANIPULADOR TELESCÓPICO, POTÊNCIA DE 85 HP, CAPACIDADE DE CARGA DE 3.500 KG, ALTURA MÁXIMA DE ELEVAÇÃO DE 12,3 M - DEPRECIAÇÃO. AF_05/2023</t>
  </si>
  <si>
    <t>MANIPULADOR TELESCÓPICO, POTÊNCIA DE 85 HP, CAPACIDADE DE CARGA DE 3.500 KG, ALTURA MÁXIMA DE ELEVAÇÃO DE 12,3 M - JUROS. AF_05/2023</t>
  </si>
  <si>
    <t>MANIPULADOR TELESCÓPICO, POTÊNCIA DE 85 HP, CAPACIDADE DE CARGA DE 3.500 KG, ALTURA MÁXIMA DE ELEVAÇÃO DE 12,3 M - MANUTENÇÃO. AF_05/2023</t>
  </si>
  <si>
    <t>MANIPULADOR TELESCÓPICO, POTÊNCIA DE 85 HP, CAPACIDADE DE CARGA DE 3.500 KG, ALTURA MÁXIMA DE ELEVAÇÃO DE 12,3 M - MATERIAIS NA OPERAÇÃO. AF_05/2023</t>
  </si>
  <si>
    <t>MINICARREGADEIRA SOBRE RODAS, POTÊNCIA LÍQUIDA DE 47 HP, CAPACIDADE NOMINAL DE OPERAÇÃO DE 646 KG - DEPRECIAÇÃO. AF_06/2015</t>
  </si>
  <si>
    <t>MINICARREGADEIRA SOBRE RODAS, POTÊNCIA LÍQUIDA DE 47 HP, CAPACIDADE NOMINAL DE OPERAÇÃO DE 646 KG - JUROS. AF_06/2015</t>
  </si>
  <si>
    <t>MINICARREGADEIRA SOBRE RODAS, POTÊNCIA LÍQUIDA DE 47 HP, CAPACIDADE NOMINAL DE OPERAÇÃO DE 646 KG - MANUTENÇÃO. AF_06/2015</t>
  </si>
  <si>
    <t>MINICARREGADEIRA SOBRE RODAS, POTÊNCIA LÍQUIDA DE 47 HP, CAPACIDADE NOMINAL DE OPERAÇÃO DE 646 KG - MATERIAIS NA OPERAÇÃO. AF_06/2015</t>
  </si>
  <si>
    <t>COMPRESSOR DE AR REBOCÁVEL, VAZÃO 189 PCM, PRESSÃO EFETIVA DE TRABALHO 102 PSI, MOTOR DIESEL, POTÊNCIA 63 CV - DEPRECIAÇÃO. AF_06/2015</t>
  </si>
  <si>
    <t>COMPRESSOR DE AR REBOCÁVEL, VAZÃO 189 PCM, PRESSÃO EFETIVA DE TRABALHO 102 PSI, MOTOR DIESEL, POTÊNCIA 63 CV - JUROS. AF_06/2015</t>
  </si>
  <si>
    <t>COMPRESSOR DE AR REBOCÁVEL, VAZÃO 89 PCM, PRESSÃO EFETIVA DE TRABALHO 102 PSI, MOTOR DIESEL, POTÊNCIA 20 CV - DEPRECIAÇÃO. AF_06/2015</t>
  </si>
  <si>
    <t>COMPRESSOR DE AR REBOCÁVEL, VAZÃO 89 PCM, PRESSÃO EFETIVA DE TRABALHO 102 PSI, MOTOR DIESEL, POTÊNCIA 20 CV - JUROS. AF_06/2015</t>
  </si>
  <si>
    <t>COMPRESSOR DE AR REBOCÁVEL, VAZÃO 89 PCM, PRESSÃO EFETIVA DE TRABALHO 102 PSI, MOTOR DIESEL, POTÊNCIA 20 CV - MANUTENÇÃO. AF_06/2015</t>
  </si>
  <si>
    <t>COMPRESSOR DE AR REBOCÁVEL, VAZÃO 89 PCM, PRESSÃO EFETIVA DE TRABALHO 102 PSI, MOTOR DIESEL, POTÊNCIA 20 CV - MATERIAIS NA OPERAÇÃO. AF_06/2015</t>
  </si>
  <si>
    <t>COMPRESSOR DE AR REBOCAVEL, VAZÃO 250 PCM, PRESSAO DE TRABALHO 102 PSI, MOTOR A DIESEL POTÊNCIA 81 CV - DEPRECIAÇÃO. AF_06/2015</t>
  </si>
  <si>
    <t>COMPRESSOR DE AR REBOCAVEL, VAZÃO 250 PCM, PRESSAO DE TRABALHO 102 PSI, MOTOR A DIESEL POTÊNCIA 81 CV - JUROS. AF_06/2015</t>
  </si>
  <si>
    <t>COMPRESSOR DE AR REBOCAVEL, VAZÃO 250 PCM, PRESSAO DE TRABALHO 102 PSI, MOTOR A DIESEL POTÊNCIA 81 CV - MANUTENÇÃO. AF_06/2015</t>
  </si>
  <si>
    <t>COMPRESSOR DE AR REBOCAVEL, VAZÃO 250 PCM, PRESSAO DE TRABALHO 102 PSI, MOTOR A DIESEL POTÊNCIA 81 CV - MATERIAIS NA OPERAÇÃO. AF_06/2015</t>
  </si>
  <si>
    <t>COMPRESSOR DE AR REBOCÁVEL, VAZÃO 748 PCM, PRESSÃO EFETIVA DE TRABALHO 102 PSI, MOTOR DIESEL, POTÊNCIA 210 CV - DEPRECIAÇÃO. AF_06/2015</t>
  </si>
  <si>
    <t>COMPRESSOR DE AR REBOCÁVEL, VAZÃO 748 PCM, PRESSÃO EFETIVA DE TRABALHO 102 PSI, MOTOR DIESEL, POTÊNCIA 210 CV - JUROS. AF_06/2015</t>
  </si>
  <si>
    <t>COMPRESSOR DE AR REBOCÁVEL, VAZÃO 748 PCM, PRESSÃO EFETIVA DE TRABALHO 102 PSI, MOTOR DIESEL, POTÊNCIA 210 CV - MANUTENÇÃO. AF_06/2015</t>
  </si>
  <si>
    <t>COMPRESSOR DE AR REBOCÁVEL, VAZÃO 748 PCM, PRESSÃO EFETIVA DE TRABALHO 102 PSI, MOTOR DIESEL, POTÊNCIA 210 CV - MATERIAIS NA OPERAÇÃO. AF_06/2015</t>
  </si>
  <si>
    <t>COMPRESSOR DE AR REBOCAVEL, VAZÃO 400 PCM, PRESSAO DE TRABALHO 102 PSI, MOTOR A DIESEL POTÊNCIA 110 CV - DEPRECIAÇÃO. AF_06/2015</t>
  </si>
  <si>
    <t>COMPRESSOR DE AR REBOCAVEL, VAZÃO 400 PCM, PRESSAO DE TRABALHO 102 PSI, MOTOR A DIESEL POTÊNCIA 110 CV - JUROS. AF_06/2015</t>
  </si>
  <si>
    <t>COMPRESSOR DE AR REBOCAVEL, VAZÃO 400 PCM, PRESSAO DE TRABALHO 102 PSI, MOTOR A DIESEL POTÊNCIA 110 CV - MANUTENÇÃO. AF_06/2015</t>
  </si>
  <si>
    <t>COMPRESSOR DE AR REBOCAVEL, VAZÃO 400 PCM, PRESSAO DE TRABALHO 102 PSI, MOTOR A DIESEL POTÊNCIA 110 CV - MATERIAIS NA OPERAÇÃO. AF_06/2015</t>
  </si>
  <si>
    <t>PERFURATRIZ HIDRÁULICA SOBRE CAMINHÃO COM TRADO CURTO ACOPLADO, PROFUNDIDADE MÁXIMA DE 20 M, DIÂMETRO MÁXIMO DE 1500 MM, POTÊNCIA INSTALADA DE 137 HP, MESA ROTATIVA COM TORQUE MÁXIMO DE 30 KNM - IMPOSTOS E SEGUROS. AF_06/2015</t>
  </si>
  <si>
    <t>CAMINHÃO TRUCADO (C/ TERCEIRO EIXO) ELETRÔNICO - POTÊNCIA 231CV - PBT = 22000KG - DIST. ENTRE EIXOS 5170 MM - INCLUI CARROCERIA FIXA ABERTA DE MADEIRA - DEPRECIAÇÃO. AF_06/2015</t>
  </si>
  <si>
    <t>CAMINHÃO TRUCADO (C/ TERCEIRO EIXO) ELETRÔNICO - POTÊNCIA 231CV - PBT = 22000KG - DIST. ENTRE EIXOS 5170 MM - INCLUI CARROCERIA FIXA ABERTA DE MADEIRA - JUROS. AF_06/2015</t>
  </si>
  <si>
    <t>CAMINHÃO TRUCADO (C/ TERCEIRO EIXO) ELETRÔNICO - POTÊNCIA 231CV - PBT = 22000KG - DIST. ENTRE EIXOS 5170 MM - INCLUI CARROCERIA FIXA ABERTA DE MADEIRA - IMPOSTOS E SEGUROS. AF_06/2015</t>
  </si>
  <si>
    <t>CAMINHÃO TRUCADO (C/ TERCEIRO EIXO) ELETRÔNICO - POTÊNCIA 231CV - PBT = 22000KG - DIST. ENTRE EIXOS 5170 MM - INCLUI CARROCERIA FIXA ABERTA DE MADEIRA - MANUTENÇÃO. AF_06/2015</t>
  </si>
  <si>
    <t>CAMINHÃO TRUCADO (C/ TERCEIRO EIXO) ELETRÔNICO - POTÊNCIA 231CV - PBT = 22000KG - DIST. ENTRE EIXOS 5170 MM - INCLUI CARROCERIA FIXA ABERTA DE MADEIRA - MATERIAIS NA OPERAÇÃO. AF_06/2015</t>
  </si>
  <si>
    <t>PLACA VIBRATÓRIA REVERSÍVEL COM MOTOR 4 TEMPOS A GASOLINA, FORÇA CENTRÍFUGA DE 25 KN (2500 KGF), POTÊNCIA 5,5 CV - DEPRECIAÇÃO. AF_08/2015</t>
  </si>
  <si>
    <t>PLACA VIBRATÓRIA REVERSÍVEL COM MOTOR 4 TEMPOS A GASOLINA, FORÇA CENTRÍFUGA DE 25 KN (2500 KGF), POTÊNCIA 5,5 CV - JUROS. AF_08/2015</t>
  </si>
  <si>
    <t>PLACA VIBRATÓRIA REVERSÍVEL COM MOTOR 4 TEMPOS A GASOLINA, FORÇA CENTRÍFUGA DE 25 KN (2500 KGF), POTÊNCIA 5,5 CV - MANUTENÇÃO. AF_08/2015</t>
  </si>
  <si>
    <t>PLACA VIBRATÓRIA REVERSÍVEL COM MOTOR 4 TEMPOS A GASOLINA, FORÇA CENTRÍFUGA DE 25 KN (2500 KGF), POTÊNCIA 5,5 CV - MATERIAIS NA OPERAÇÃO. AF_08/2015</t>
  </si>
  <si>
    <t>CORTADORA DE PISO COM MOTOR 4 TEMPOS A GASOLINA, POTÊNCIA DE 13 HP, COM DISCO DE CORTE DIAMANTADO SEGMENTADO PARA CONCRETO, DIÂMETRO DE 350 MM, FURO DE 1" (14 X 1") - DEPRECIAÇÃO. AF_08/2015</t>
  </si>
  <si>
    <t>CORTADORA DE PISO COM MOTOR 4 TEMPOS A GASOLINA, POTÊNCIA DE 13 HP, COM DISCO DE CORTE DIAMANTADO SEGMENTADO PARA CONCRETO, DIÂMETRO DE 350 MM, FURO DE 1" (14 X 1") - JUROS. AF_08/2015</t>
  </si>
  <si>
    <t>CORTADORA DE PISO COM MOTOR 4 TEMPOS A GASOLINA, POTÊNCIA DE 13 HP, COM DISCO DE CORTE DIAMANTADO SEGMENTADO PARA CONCRETO, DIÂMETRO DE 350 MM, FURO DE 1" (14 X 1") - MANUTENÇÃO. AF_08/2015</t>
  </si>
  <si>
    <t>CORTADORA DE PISO COM MOTOR 4 TEMPOS A GASOLINA, POTÊNCIA DE 13 HP, COM DISCO DE CORTE DIAMANTADO SEGMENTADO PARA CONCRETO, DIÂMETRO DE 350 MM, FURO DE 1" (14 X 1") - MATERIAIS NA OPERAÇÃO. AF_08/2015</t>
  </si>
  <si>
    <t>CAMINHÃO TOCO, PESO BRUTO TOTAL 14.300 KG, CARGA ÚTIL MÁXIMA 9590 KG, DISTÂNCIA ENTRE EIXOS 4,76 M, POTÊNCIA 185 CV (NÃO INCLUI CARROCERIA) - DEPRECIAÇÃO. AF_06/2014</t>
  </si>
  <si>
    <t>CAMINHÃO TOCO, PESO BRUTO TOTAL 14.300 KG, CARGA ÚTIL MÁXIMA 9590 KG, DISTÂNCIA ENTRE EIXOS 4,76 M, POTÊNCIA 185 CV (NÃO INCLUI CARROCERIA) - JUROS. AF_06/2014</t>
  </si>
  <si>
    <t>CAMINHÃO TOCO, PESO BRUTO TOTAL 14.300 KG, CARGA ÚTIL MÁXIMA 9590 KG, DISTÂNCIA ENTRE EIXOS 4,76 M, POTÊNCIA 185 CV (NÃO INCLUI CARROCERIA) - IMPOSTOS E SEGUROS. AF_06/2014</t>
  </si>
  <si>
    <t>CAMINHÃO PIPA 6.000 L, PESO BRUTO TOTAL 13.000 KG, DISTÂNCIA ENTRE EIXOS 4,80 M, POTÊNCIA 189 CV INCLUSIVE TANQUE DE AÇO PARA TRANSPORTE DE ÁGUA, CAPACIDADE 6 M3 - DEPRECIAÇÃO. AF_06/2014</t>
  </si>
  <si>
    <t>CAMINHÃO PIPA 6.000 L, PESO BRUTO TOTAL 13.000 KG, DISTÂNCIA ENTRE EIXOS 4,80 M, POTÊNCIA 189 CV INCLUSIVE TANQUE DE AÇO PARA TRANSPORTE DE ÁGUA, CAPACIDADE 6 M3 - JUROS. AF_06/2014</t>
  </si>
  <si>
    <t>CAMINHÃO PIPA 6.000 L, PESO BRUTO TOTAL 13.000 KG, DISTÂNCIA ENTRE EIXOS 4,80 M, POTÊNCIA 189 CV INCLUSIVE TANQUE DE AÇO PARA TRANSPORTE DE ÁGUA, CAPACIDADE 6 M3 - IMPOSTOS E SEGUROS. AF_06/2014</t>
  </si>
  <si>
    <t>CAMINHÃO BASCULANTE 6 M3, PESO BRUTO TOTAL 16.000 KG, CARGA ÚTIL MÁXIMA 13.071 KG, DISTÂNCIA ENTRE EIXOS 4,80 M, POTÊNCIA 230 CV INCLUSIVE CAÇAMBA METÁLICA - DEPRECIAÇÃO. AF_06/2014</t>
  </si>
  <si>
    <t>CAMINHÃO BASCULANTE 6 M3, PESO BRUTO TOTAL 16.000 KG, CARGA ÚTIL MÁXIMA 13.071 KG, DISTÂNCIA ENTRE EIXOS 4,80 M, POTÊNCIA 230 CV INCLUSIVE CAÇAMBA METÁLICA - JUROS. AF_06/2014</t>
  </si>
  <si>
    <t>CAMINHÃO BASCULANTE 6 M3, PESO BRUTO TOTAL 16.000 KG, CARGA ÚTIL MÁXIMA 13.071 KG, DISTÂNCIA ENTRE EIXOS 4,80 M, POTÊNCIA 230 CV INCLUSIVE CAÇAMBA METÁLICA - IMPOSTOS E SEGUROS. AF_06/2014</t>
  </si>
  <si>
    <t>CAMINHÃO TOCO, PESO BRUTO TOTAL 16.000 KG, CARGA ÚTIL MÁXIMA DE 10.685 KG, DISTÂNCIA ENTRE EIXOS 4,80 M, POTÊNCIA 189 CV EXCLUSIVE CARROCERIA - DEPRECIAÇÃO. AF_06/2014</t>
  </si>
  <si>
    <t>CAMINHÃO TOCO, PESO BRUTO TOTAL 16.000 KG, CARGA ÚTIL MÁXIMA DE 10.685 KG, DISTÂNCIA ENTRE EIXOS 4,80 M, POTÊNCIA 189 CV EXCLUSIVE CARROCERIA - JUROS. AF_06/2014</t>
  </si>
  <si>
    <t>CAMINHÃO TOCO, PESO BRUTO TOTAL 16.000 KG, CARGA ÚTIL MÁXIMA DE 10.685 KG, DISTÂNCIA ENTRE EIXOS 4,80 M, POTÊNCIA 189 CV EXCLUSIVE CARROCERIA - IMPOSTOS E SEGUROS. AF_06/2014</t>
  </si>
  <si>
    <t>CAMINHÃO BASCULANTE 10 M3, TRUCADO CABINE SIMPLES, PESO BRUTO TOTAL 23.000 KG, CARGA ÚTIL MÁXIMA 15.935 KG, DISTÂNCIA ENTRE EIXOS 4,80 M, POTÊNCIA 230 CV INCLUSIVE CAÇAMBA METÁLICA - DEPRECIAÇÃO. AF_06/2014</t>
  </si>
  <si>
    <t>CAMINHÃO BASCULANTE 10 M3, TRUCADO CABINE SIMPLES, PESO BRUTO TOTAL 23.000 KG, CARGA ÚTIL MÁXIMA 15.935 KG, DISTÂNCIA ENTRE EIXOS 4,80 M, POTÊNCIA 230 CV INCLUSIVE CAÇAMBA METÁLICA - JUROS. AF_06/2014</t>
  </si>
  <si>
    <t>CAMINHÃO BASCULANTE 10 M3, TRUCADO CABINE SIMPLES, PESO BRUTO TOTAL 23.000 KG, CARGA ÚTIL MÁXIMA 15.935 KG, DISTÂNCIA ENTRE EIXOS 4,80 M, POTÊNCIA 230 CV INCLUSIVE CAÇAMBA METÁLICA - IMPOSTOS E SEGUROS. AF_06/2014</t>
  </si>
  <si>
    <t>CAMINHÃO BASCULANTE 10 M3, TRUCADO CABINE SIMPLES, PESO BRUTO TOTAL 23.000 KG, CARGA ÚTIL MÁXIMA 15.935 KG, DISTÂNCIA ENTRE EIXOS 4,80 M, POTÊNCIA 230 CV INCLUSIVE CAÇAMBA METÁLICA - MANUTENÇÃO. AF_06/2014</t>
  </si>
  <si>
    <t>CAMINHÃO BASCULANTE 10 M3, TRUCADO CABINE SIMPLES, PESO BRUTO TOTAL 23.000 KG, CARGA ÚTIL MÁXIMA 15.935 KG, DISTÂNCIA ENTRE EIXOS 4,80 M, POTÊNCIA 230 CV INCLUSIVE CAÇAMBA METÁLICA - MATERIAIS NA OPERAÇÃO. AF_06/2014</t>
  </si>
  <si>
    <t>CAMINHÃO TOCO, PBT 14.300 KG, CARGA ÚTIL MÁX. 9.710 KG, DIST. ENTRE EIXOS 3,56 M, POTÊNCIA 185 CV, INCLUSIVE CARROCERIA FIXA ABERTA DE MADEIRA P/ TRANSPORTE GERAL DE CARGA SECA, DIMEN. APROX. 2,50 X 6,50 X 0,50 M - DEPRECIAÇÃO. AF_06/2014</t>
  </si>
  <si>
    <t>CAMINHÃO TOCO, PBT 14.300 KG, CARGA ÚTIL MÁX. 9.710 KG, DIST. ENTRE EIXOS 3,56 M, POTÊNCIA 185 CV, INCLUSIVE CARROCERIA FIXA ABERTA DE MADEIRA P/ TRANSPORTE GERAL DE CARGA SECA, DIMEN. APROX. 2,50 X 6,50 X 0,50 M - JUROS. AF_06/2014</t>
  </si>
  <si>
    <t>CAMINHÃO TOCO, PBT 14.300 KG, CARGA ÚTIL MÁX. 9.710 KG, DIST. ENTRE EIXOS 3,56 M, POTÊNCIA 185 CV, INCLUSIVE CARROCERIA FIXA ABERTA DE MADEIRA P/ TRANSPORTE GERAL DE CARGA SECA, DIMEN. APROX. 2,50 X 6,50 X 0,50 M - IMPOSTOS E SEGUROS. AF_06/2014</t>
  </si>
  <si>
    <t>CAMINHÃO PIPA 10.000 L TRUCADO, PESO BRUTO TOTAL 23.000 KG, CARGA ÚTIL MÁXIMA 15.935 KG, DISTÂNCIA ENTRE EIXOS 4,8 M, POTÊNCIA 230 CV, INCLUSIVE TANQUE DE AÇO PARA TRANSPORTE DE ÁGUA - DEPRECIAÇÃO. AF_06/2014</t>
  </si>
  <si>
    <t>CAMINHÃO PIPA 10.000 L TRUCADO, PESO BRUTO TOTAL 23.000 KG, CARGA ÚTIL MÁXIMA 15.935 KG, DISTÂNCIA ENTRE EIXOS 4,8 M, POTÊNCIA 230 CV, INCLUSIVE TANQUE DE AÇO PARA TRANSPORTE DE ÁGUA - JUROS. AF_06/2014</t>
  </si>
  <si>
    <t>CAMINHÃO PIPA 10.000 L TRUCADO, PESO BRUTO TOTAL 23.000 KG, CARGA ÚTIL MÁXIMA 15.935 KG, DISTÂNCIA ENTRE EIXOS 4,8 M, POTÊNCIA 230 CV, INCLUSIVE TANQUE DE AÇO PARA TRANSPORTE DE ÁGUA - IMPOSTOS E SEGUROS. AF_06/2014</t>
  </si>
  <si>
    <t>CAMINHÃO BASCULANTE 6 M3 TOCO, PESO BRUTO TOTAL 16.000 KG, CARGA ÚTIL MÁXIMA 11.130 KG, DISTÂNCIA ENTRE EIXOS 5,36 M, POTÊNCIA 185 CV, INCLUSIVE CAÇAMBA METÁLICA - IMPOSTOS E SEGUROS. AF_06/2014</t>
  </si>
  <si>
    <t>GUINDAUTO HIDRÁULICO, CAPACIDADE MÁXIMA DE CARGA 6200 KG, MOMENTO MÁXIMO DE CARGA 11,7 TM, ALCANCE MÁXIMO HORIZONTAL 9,70 M, INCLUSIVE CAMINHÃO TOCO PBT 16.000 KG, POTÊNCIA DE 189 CV - IMPOSTOS E SEGUROS. AF_08/2015</t>
  </si>
  <si>
    <t>GUINDAUTO HIDRÁULICO, CAPACIDADE MÁXIMA DE CARGA 6200 KG, MOMENTO MÁXIMO DE CARGA 11,7 TM, ALCANCE MÁXIMO HORIZONTAL 9,70 M, INCLUSIVE CAMINHÃO TOCO PBT 16.000 KG, POTÊNCIA DE 189 CV - MATERIAIS NA OPERAÇÃO. AF_08/2015</t>
  </si>
  <si>
    <t>ESPARGIDOR DE ASFALTO PRESSURIZADO, TANQUE 6 M3 COM ISOLAÇÃO TÉRMICA, AQUECIDO COM 2 MAÇARICOS, COM BARRA ESPARGIDORA 3,60 M, MONTADO SOBRE CAMINHÃO  TOCO, PBT 14.300 KG, POTÊNCIA 185 CV - DEPRECIAÇÃO. AF_05/2023</t>
  </si>
  <si>
    <t>ESPARGIDOR DE ASFALTO PRESSURIZADO, TANQUE 6 M3 COM ISOLAÇÃO TÉRMICA, AQUECIDO COM 2 MAÇARICOS, COM BARRA ESPARGIDORA 3,60 M, MONTADO SOBRE CAMINHÃO  TOCO, PBT 14.300 KG, POTÊNCIA 185 CV - JUROS. AF_05/2023</t>
  </si>
  <si>
    <t>ESPARGIDOR DE ASFALTO PRESSURIZADO, TANQUE 6 M3 COM ISOLAÇÃO TÉRMICA, AQUECIDO COM 2 MAÇARICOS, COM BARRA ESPARGIDORA 3,60 M, MONTADO SOBRE CAMINHÃO  TOCO, PBT 14.300 KG, POTÊNCIA 185 CV - IMPOSTOS E SEGUROS. AF_05/2023</t>
  </si>
  <si>
    <t>ESPARGIDOR DE ASFALTO PRESSURIZADO, TANQUE 6 M3 COM ISOLAÇÃO TÉRMICA, AQUECIDO COM 2 MAÇARICOS, COM BARRA ESPARGIDORA 3,60 M, MONTADO SOBRE CAMINHÃO  TOCO, PBT 14.300 KG, POTÊNCIA 185 CV - MATERIAIS NA OPERAÇÃO. AF_05/2023</t>
  </si>
  <si>
    <t>COMPACTADOR DE SOLOS DE PERCUSSÃO (SOQUETE) COM MOTOR A GASOLINA 4 TEMPOS, POTÊNCIA 4 CV - DEPRECIAÇÃO. AF_08/2015</t>
  </si>
  <si>
    <t>COMPACTADOR DE SOLOS DE PERCUSSÃO (SOQUETE) COM MOTOR A GASOLINA 4 TEMPOS, POTÊNCIA 4 CV - JUROS. AF_08/2015</t>
  </si>
  <si>
    <t>COMPACTADOR DE SOLOS DE PERCUSSÃO (SOQUETE) COM MOTOR A GASOLINA 4 TEMPOS, POTÊNCIA 4 CV - MANUTENÇÃO. AF_08/2015</t>
  </si>
  <si>
    <t>COMPACTADOR DE SOLOS DE PERCUSSÃO (SOQUETE) COM MOTOR A GASOLINA 4 TEMPOS, POTÊNCIA 4 CV - MATERIAIS NA OPERAÇÃO. AF_08/2015</t>
  </si>
  <si>
    <t>GUINDAUTO HIDRÁULICO, CAPACIDADE MÁXIMA DE CARGA 6500 KG, MOMENTO MÁXIMO DE CARGA 5,8 TM, ALCANCE MÁXIMO HORIZONTAL 7,60 M, INCLUSIVE CAMINHÃO TOCO PBT 9.700 KG, POTÊNCIA DE 160 CV - DEPRECIAÇÃO. AF_08/2015</t>
  </si>
  <si>
    <t>GUINDAUTO HIDRÁULICO, CAPACIDADE MÁXIMA DE CARGA 6500 KG, MOMENTO MÁXIMO DE CARGA 5,8 TM, ALCANCE MÁXIMO HORIZONTAL 7,60 M, INCLUSIVE CAMINHÃO TOCO PBT 9.700 KG, POTÊNCIA DE 160 CV - JUROS. AF_08/2015</t>
  </si>
  <si>
    <t>GUINDAUTO HIDRÁULICO, CAPACIDADE MÁXIMA DE CARGA 6500 KG, MOMENTO MÁXIMO DE CARGA 5,8 TM, ALCANCE MÁXIMO HORIZONTAL 7,60 M, INCLUSIVE CAMINHÃO TOCO PBT 9.700 KG, POTÊNCIA DE 160 CV - IMPOSTOS E SEGUROS. AF_08/2015</t>
  </si>
  <si>
    <t>GUINDAUTO HIDRÁULICO, CAPACIDADE MÁXIMA DE CARGA 6500 KG, MOMENTO MÁXIMO DE CARGA 5,8 TM, ALCANCE MÁXIMO HORIZONTAL 7,60 M, INCLUSIVE CAMINHÃO TOCO PBT 9.700 KG, POTÊNCIA DE 160 CV - MANUTENÇÃO. AF_08/2015</t>
  </si>
  <si>
    <t>GUINDAUTO HIDRÁULICO, CAPACIDADE MÁXIMA DE CARGA 6500 KG, MOMENTO MÁXIMO DE CARGA 5,8 TM, ALCANCE MÁXIMO HORIZONTAL 7,60 M, INCLUSIVE CAMINHÃO TOCO PBT 9.700 KG, POTÊNCIA DE 160 CV - MATERIAIS NA OPERAÇÃO. AF_08/2015</t>
  </si>
  <si>
    <t>CAMINHÃO DE TRANSPORTE DE MATERIAL ASFÁLTICO 30.000 L, COM CAVALO MECÂNICO DE CAPACIDADE MÁXIMA DE TRAÇÃO COMBINADO DE 66.000 KG, POTÊNCIA 360 CV, INCLUSIVE TANQUE DE ASFALTO COM SERPENTINA - DEPRECIAÇÃO. AF_08/2015</t>
  </si>
  <si>
    <t>CAMINHÃO DE TRANSPORTE DE MATERIAL ASFÁLTICO 30.000 L, COM CAVALO MECÂNICO DE CAPACIDADE MÁXIMA DE TRAÇÃO COMBINADO DE 66.000 KG, POTÊNCIA 360 CV, INCLUSIVE TANQUE DE ASFALTO COM SERPENTINA - JUROS. AF_08/2015</t>
  </si>
  <si>
    <t>CAMINHÃO DE TRANSPORTE DE MATERIAL ASFÁLTICO 30.000 L, COM CAVALO MECÂNICO DE CAPACIDADE MÁXIMA DE TRAÇÃO COMBINADO DE 66.000 KG, POTÊNCIA 360 CV, INCLUSIVE TANQUE DE ASFALTO COM SERPENTINA - IMPOSTOS E SEGUROS. AF_08/2015</t>
  </si>
  <si>
    <t>CAMINHÃO DE TRANSPORTE DE MATERIAL ASFÁLTICO 30.000 L, COM CAVALO MECÂNICO DE CAPACIDADE MÁXIMA DE TRAÇÃO COMBINADO DE 66.000 KG, POTÊNCIA 360 CV, INCLUSIVE TANQUE DE ASFALTO COM SERPENTINA - MANUTENÇÃO. AF_08/2015</t>
  </si>
  <si>
    <t>CAMINHÃO DE TRANSPORTE DE MATERIAL ASFÁLTICO 30.000 L, COM CAVALO MECÂNICO DE CAPACIDADE MÁXIMA DE TRAÇÃO COMBINADO DE 66.000 KG, POTÊNCIA 360 CV, INCLUSIVE TANQUE DE ASFALTO COM SERPENTINA - MATERIAIS NA OPERAÇÃO. AF_08/2015</t>
  </si>
  <si>
    <t>SERRA CIRCULAR DE BANCADA COM MOTOR ELÉTRICO POTÊNCIA DE 5HP, COM COIFA PARA DISCO 10" - DEPRECIAÇÃO. AF_08/2015</t>
  </si>
  <si>
    <t>SERRA CIRCULAR DE BANCADA COM MOTOR ELÉTRICO POTÊNCIA DE 5HP, COM COIFA PARA DISCO 10" - JUROS. AF_08/2015</t>
  </si>
  <si>
    <t>SERRA CIRCULAR DE BANCADA COM MOTOR ELÉTRICO POTÊNCIA DE 5HP, COM COIFA PARA DISCO 10" - MANUTENÇÃO. AF_08/2015</t>
  </si>
  <si>
    <t>SERRA CIRCULAR DE BANCADA COM MOTOR ELÉTRICO POTÊNCIA DE 5HP, COM COIFA PARA DISCO 10" - MATERIAIS NA OPERAÇÃO. AF_08/2015</t>
  </si>
  <si>
    <t>DISTRIBUIDOR DE AGREGADOS REBOCAVEL, CAPACIDADE 1,9 M³, LARGURA DE TRABALHO 3,66 M - DEPRECIAÇÃO. AF_11/2015</t>
  </si>
  <si>
    <t>DISTRIBUIDOR DE AGREGADOS REBOCAVEL, CAPACIDADE 1,9 M³, LARGURA DE TRABALHO 3,66 M - JUROS. AF_11/2015</t>
  </si>
  <si>
    <t>DISTRIBUIDOR DE AGREGADOS REBOCAVEL, CAPACIDADE 1,9 M³, LARGURA DE TRABALHO 3,66 M - MANUTENÇÃO. AF_11/2015</t>
  </si>
  <si>
    <t>CAMINHÃO PARA EQUIPAMENTO DE LIMPEZA A SUCÇÃO COM CAMINHÃO TRUCADO DE PESO BRUTO TOTAL 23000 KG, CARGA ÚTIL MÁXIMA 15935 KG, DISTÂNCIA ENTRE EIXOS 4,80 M, POTÊNCIA 230 CV, INCLUSIVE LIMPADORA A SUCÇÃO, TANQUE 12000 L - DEPRECIAÇÃO. AF_05/2023</t>
  </si>
  <si>
    <t>CAMINHÃO PARA EQUIPAMENTO DE LIMPEZA A SUCÇÃO COM CAMINHÃO TRUCADO DE PESO BRUTO TOTAL 23000 KG, CARGA ÚTIL MÁXIMA 15935 KG, DISTÂNCIA ENTRE EIXOS 4,80 M, POTÊNCIA 230 CV, INCLUSIVE LIMPADORA A SUCÇÃO, TANQUE 12000 L - JUROS. AF_05/2023</t>
  </si>
  <si>
    <t>CAMINHÃO PARA EQUIPAMENTO DE LIMPEZA A SUCÇÃO COM CAMINHÃO TRUCADO DE PESO BRUTO TOTAL 23000 KG, CARGA ÚTIL MÁXIMA 15935 KG, DISTÂNCIA ENTRE EIXOS 4,80 M, POTÊNCIA 230 CV, INCLUSIVE LIMPADORA A SUCÇÃO, TANQUE 12000 L - IMPOSTOS E SEGUROS. AF_05/2023</t>
  </si>
  <si>
    <t>CAMINHÃO PARA EQUIPAMENTO DE LIMPEZA A SUCÇÃO COM CAMINHÃO TRUCADO DE PESO BRUTO TOTAL 23000 KG, CARGA ÚTIL MÁXIMA 15935 KG, DISTÂNCIA ENTRE EIXOS 4,80 M, POTÊNCIA 230 CV, INCLUSIVE LIMPADORA A SUCÇÃO, TANQUE 12000 L - MANUTENÇÃO. AF_05/2023</t>
  </si>
  <si>
    <t>CAMINHÃO PARA EQUIPAMENTO DE LIMPEZA A SUCÇÃO COM CAMINHÃO TRUCADO DE PESO BRUTO TOTAL 23000 KG, CARGA ÚTIL MÁX. 15935 KG, DISTÂNCIA ENTRE EIXOS 4,80 M, POTÊNCIA 230 CV, INCLUSIVE LIMPADORA A SUCÇÃO, TANQUE 12000 L - MATERIAIS NA OPERAÇÃO. AF_05/2023</t>
  </si>
  <si>
    <t>PENEIRA ROTATIVA COM MOTOR ELÉTRICO TRIFÁSICO DE 2 CV, CILINDRO DE 1 M X 0,60 M, COM FUROS DE 3,17 MM - DEPRECIAÇÃO. AF_05/2023</t>
  </si>
  <si>
    <t>PENEIRA ROTATIVA COM MOTOR ELÉTRICO TRIFÁSICO DE 2 CV, CILINDRO DE 1 M X 0,60 M, COM FUROS DE 3,17 MM - JUROS. AF_05/2023</t>
  </si>
  <si>
    <t>PENEIRA ROTATIVA COM MOTOR ELÉTRICO TRIFÁSICO DE 2 CV, CILINDRO DE 1 M X 0,60 M, COM FUROS DE 3,17 MM - MANUTENÇÃO. AF_05/2023</t>
  </si>
  <si>
    <t>PENEIRA ROTATIVA COM MOTOR ELÉTRICO TRIFÁSICO DE 2 CV, CILINDRO DE 1 M X 0,60 M, COM FUROS DE 3,17 MM - MATERIAIS NA OPERAÇÃO. AF_05/2023</t>
  </si>
  <si>
    <t>DOSADOR DE AREIA, CAPACIDADE DE 26 LITROS - DEPRECIAÇÃO. AF_05/2023</t>
  </si>
  <si>
    <t>DOSADOR DE AREIA, CAPACIDADE DE 26 LITROS - JUROS. AF_05/2023</t>
  </si>
  <si>
    <t>DOSADOR DE AREIA, CAPACIDADE DE 26 LITROS - MANUTENÇÃO. AF_05/2023</t>
  </si>
  <si>
    <t>CAMINHONETE COM MOTOR A DIESEL, POTÊNCIA 180 CV, CABINE DUPLA, 4X4 - DEPRECIAÇÃO. AF_11/2015</t>
  </si>
  <si>
    <t>CAMINHONETE COM MOTOR A DIESEL, POTÊNCIA 180 CV, CABINE DUPLA, 4X4 - JUROS. AF_11/2015</t>
  </si>
  <si>
    <t>CAMINHONETE COM MOTOR A DIESEL, POTÊNCIA 180 CV, CABINE DUPLA, 4X4 - IMPOSTOS E SEGUROS. AF_11/2015</t>
  </si>
  <si>
    <t>CAMINHONETE COM MOTOR A DIESEL, POTÊNCIA 180 CV, CABINE DUPLA, 4X4 - MANUTENÇÃO. AF_11/2015</t>
  </si>
  <si>
    <t>CAMINHONETE COM MOTOR A DIESEL, POTÊNCIA 180 CV, CABINE DUPLA, 4X4 - MATERIAIS NA OPERAÇÃO. AF_11/2015</t>
  </si>
  <si>
    <t>CAMINHONETE CABINE SIMPLES COM MOTOR 1.6 FLEX, CÂMBIO MANUAL, POTÊNCIA 101/104 CV, 2 PORTAS - DEPRECIAÇÃO. AF_11/2015</t>
  </si>
  <si>
    <t>CAMINHONETE CABINE SIMPLES COM MOTOR 1.6 FLEX, CÂMBIO MANUAL, POTÊNCIA 101/104 CV, 2 PORTAS - JUROS. AF_11/2015</t>
  </si>
  <si>
    <t>CAMINHONETE CABINE SIMPLES COM MOTOR 1.6 FLEX, CÂMBIO MANUAL, POTÊNCIA 101/104 CV, 2 PORTAS - IMPOSTOS E SEGUROS. AF_11/2015</t>
  </si>
  <si>
    <t>CAMINHONETE CABINE SIMPLES COM MOTOR 1.6 FLEX, CÂMBIO MANUAL, POTÊNCIA 101/104 CV, 2 PORTAS - MANUTENÇÃO. AF_11/2015</t>
  </si>
  <si>
    <t>CAMINHONETE CABINE SIMPLES COM MOTOR 1.6 FLEX, CÂMBIO MANUAL, POTÊNCIA 101/104 CV, 2 PORTAS - MATERIAIS NA OPERAÇÃO. AF_11/2015</t>
  </si>
  <si>
    <t>CAMINHÃO DE TRANSPORTE DE MATERIAL ASFÁLTICO 20.000 L, COM CAVALO MECÂNICO DE CAPACIDADE MÁXIMA DE TRAÇÃO COMBINADO DE 45.000 KG, POTÊNCIA 330 CV, INCLUSIVE TANQUE DE ASFALTO COM MAÇARICO - DEPRECIAÇÃO. AF_12/2015</t>
  </si>
  <si>
    <t>CAMINHÃO DE TRANSPORTE DE MATERIAL ASFÁLTICO 20.000 L, COM CAVALO MECÂNICO DE CAPACIDADE MÁXIMA DE TRAÇÃO COMBINADO DE 45.000 KG, POTÊNCIA 330 CV, INCLUSIVE TANQUE DE ASFALTO COM MAÇARICO - JUROS. AF_12/2015</t>
  </si>
  <si>
    <t>CAMINHÃO DE TRANSPORTE DE MATERIAL ASFÁLTICO 20.000 L, COM CAVALO MECÂNICO DE CAPACIDADE MÁXIMA DE TRAÇÃO COMBINADO DE 45.000 KG, POTÊNCIA 330 CV, INCLUSIVE TANQUE DE ASFALTO COM MAÇARICO - IMPOSTOS E SEGUROS. AF_12/2015</t>
  </si>
  <si>
    <t>CAMINHÃO DE TRANSPORTE DE MATERIAL ASFÁLTICO 20.000 L, COM CAVALO MECÂNICO DE CAPACIDADE MÁXIMA DE TRAÇÃO COMBINADO DE 45.000 KG, POTÊNCIA 330 CV, INCLUSIVE TANQUE DE ASFALTO COM MAÇARICO - MANUTENÇÃO. AF_12/2015</t>
  </si>
  <si>
    <t>CAMINHÃO DE TRANSPORTE DE MATERIAL ASFÁLTICO 20.000 L, COM CAVALO MECÂNICO DE CAPACIDADE MÁXIMA DE TRAÇÃO COMBINADO DE 45.000 KG, POTÊNCIA 330 CV, INCLUSIVE TANQUE DE ASFALTO COM MAÇARICO - MATERIAIS NA OPERAÇÃO. AF_12/2015</t>
  </si>
  <si>
    <t>APARELHO PARA CORTE E SOLDA OXI-ACETILENO SOBRE RODAS, INCLUSIVE CILINDROS E MAÇARICOS - DEPRECIAÇÃO. AF_05/2023</t>
  </si>
  <si>
    <t>APARELHO PARA CORTE E SOLDA OXI-ACETILENO SOBRE RODAS, INCLUSIVE CILINDROS E MAÇARICOS - JUROS. AF_05/2023</t>
  </si>
  <si>
    <t>APARELHO PARA CORTE E SOLDA OXI-ACETILENO SOBRE RODAS, INCLUSIVE CILINDROS E MAÇARICOS - MANUTENÇÃO. AF_05/2023</t>
  </si>
  <si>
    <t>APARELHO PARA CORTE E SOLDA OXI-ACETILENO SOBRE RODAS, INCLUSIVE CILINDROS E MAÇARICOS - MATERIAIS NA OPERAÇÃO. AF_05/2023</t>
  </si>
  <si>
    <t>MÁQUINA EXTRUSORA DE CONCRETO PARA GUIAS E SARJETAS, MOTOR A DIESEL, POTÊNCIA 14 CV - DEPRECIAÇÃO. AF_12/2015</t>
  </si>
  <si>
    <t>MÁQUINA EXTRUSORA DE CONCRETO PARA GUIAS E SARJETAS, MOTOR A DIESEL, POTÊNCIA 14 CV - JUROS. AF_12/2015</t>
  </si>
  <si>
    <t>MÁQUINA EXTRUSORA DE CONCRETO PARA GUIAS E SARJETAS, MOTOR A DIESEL, POTÊNCIA 14 CV - MANUTENÇÃO. AF_12/2015</t>
  </si>
  <si>
    <t>MÁQUINA EXTRUSORA DE CONCRETO PARA GUIAS E SARJETAS, MOTOR A DIESEL, POTÊNCIA 14 CV - MATERIAIS NA OPERAÇÃO. AF_12/2015</t>
  </si>
  <si>
    <t>MARTELO PERFURADOR PNEUMÁTICO MANUAL, HASTE 25 X 75 MM, 21 KG - DEPRECIAÇÃO. AF_12/2015</t>
  </si>
  <si>
    <t>MARTELO PERFURADOR PNEUMÁTICO MANUAL, HASTE 25 X 75 MM, 21 KG - JUROS. AF_12/2015</t>
  </si>
  <si>
    <t>MARTELO PERFURADOR PNEUMÁTICO MANUAL, HASTE 25 X 75 MM, 21 KG - MANUTENÇÃO. AF_12/2015</t>
  </si>
  <si>
    <t>PERFURATRIZ COM TORRE METÁLICA PARA EXECUÇÃO DE ESTACA HÉLICE CONTÍNUA, PROFUNDIDADE MÁXIMA DE 32 M, DIÂMETRO MÁXIMO DE 1000 MM, POTÊNCIA INSTALADA DE 350 HP, MESA ROTATIVA COM TORQUE MÁXIMO DE 263 KNM - DEPRECIAÇÃO. AF_01/2016</t>
  </si>
  <si>
    <t>PERFURATRIZ COM TORRE METÁLICA PARA EXECUÇÃO DE ESTACA HÉLICE CONTÍNUA, PROFUNDIDADE MÁXIMA DE 32 M, DIÂMETRO MÁXIMO DE 1000 MM, POTÊNCIA INSTALADA DE 350 HP, MESA ROTATIVA COM TORQUE MÁXIMO DE 263 KNM - JUROS. AF_01/2016</t>
  </si>
  <si>
    <t>PERFURATRIZ COM TORRE METÁLICA PARA EXECUÇÃO DE ESTACA HÉLICE CONTÍNUA, PROFUNDIDADE MÁXIMA DE 32 M, DIÂMETRO MÁXIMO DE 1000 MM, POTÊNCIA INSTALADA DE 350 HP, MESA ROTATIVA COM TORQUE MÁXIMO DE 263 KNM - MANUTENÇÃO. AF_01/2016</t>
  </si>
  <si>
    <t>BETONEIRA CAPACIDADE NOMINAL 400 L, CAPACIDADE DE MISTURA 310 L, MOTOR A GASOLINA POTÊNCIA 5,5 CV, SEM CARREGADOR - DEPRECIAÇÃO. AF_02/2016</t>
  </si>
  <si>
    <t>BETONEIRA CAPACIDADE NOMINAL 400 L, CAPACIDADE DE MISTURA 310 L, MOTOR A GASOLINA POTÊNCIA 5,5 CV, SEM CARREGADOR - JUROS. AF_02/2016</t>
  </si>
  <si>
    <t>BETONEIRA CAPACIDADE NOMINAL 400 L, CAPACIDADE DE MISTURA 310 L, MOTOR A GASOLINA POTÊNCIA 5,5 CV, SEM CARREGADOR - MANUTENÇÃO. AF_02/2016</t>
  </si>
  <si>
    <t>BETONEIRA CAPACIDADE NOMINAL 400 L, CAPACIDADE DE MISTURA 310 L, MOTOR A GASOLINA POTÊNCIA 5,5 CV, SEM CARREGADOR - MATERIAIS NA OPERAÇÃO. AF_02/2016</t>
  </si>
  <si>
    <t>GRUPO GERADOR ESTACIONÁRIO, MOTOR DIESEL POTÊNCIA 170 KVA - JUROS. AF_02/2016</t>
  </si>
  <si>
    <t>ROLO COMPACTADOR VIBRATÓRIO REBOCÁVEL, CILINDRO DE AÇO LISO, POTÊNCIA DE TRAÇÃO DE 65 CV, PESO 4,7 T, IMPACTO DINÂMICO 18,3 T, LARGURA DE TRABALHO 1,67 M - JUROS. AF_02/2016</t>
  </si>
  <si>
    <t>ROLO COMPACTADOR VIBRATÓRIO PÉ DE CARNEIRO, OPERADO POR CONTROLE REMOTO, POTÊNCIA 12,5 KW, PESO OPERACIONAL 1,675 T, LARGURA DE TRABALHO 0,85 M - JUROS. AF_02/2016</t>
  </si>
  <si>
    <t>ROLO COMPACTADOR VIBRATÓRIO PÉ DE CARNEIRO, OPERADO POR CONTROLE REMOTO, POTÊNCIA 12,5 KW, PESO OPERACIONAL 1,675 T, LARGURA DE TRABALHO 0,85 M - MATERIAIS NA OPERAÇÃO. AF_02/2016</t>
  </si>
  <si>
    <t>GRUA ASCENCIONAL, LANÇA DE 30 M, CAPACIDADE DE 1,0 T A 30 M, ALTURA ATÉ 39 M   DEPRECIAÇÃO. AF_05/2023</t>
  </si>
  <si>
    <t>GRUA ASCENCIONAL, LANÇA DE 30 M, CAPACIDADE DE 1,0 T A 30 M, ALTURA ATÉ 39 M   JUROS. AF_05/2023</t>
  </si>
  <si>
    <t>GRUA ASCENCIONAL, LANÇA DE 30 M, CAPACIDADE DE 1,0 T A 30 M, ALTURA ATÉ 39 M   MANUTENÇÃO. AF_05/2023</t>
  </si>
  <si>
    <t>GRUA ASCENCIONAL, LANÇA DE 30 M, CAPACIDADE DE 1,0 T A 30 M, ALTURA ATÉ 39 M   MATERIAIS NA OPERAÇÃO. AF_05/2023</t>
  </si>
  <si>
    <t>GUINCHO ELÉTRICO DE COLUNA, CAPACIDADE 400 KG, COM MOTO FREIO, MOTOR TRIFÁSICO DE 1,25 CV - DEPRECIAÇÃO. AF_03/2016</t>
  </si>
  <si>
    <t>GUINCHO ELÉTRICO DE COLUNA, CAPACIDADE 400 KG, COM MOTO FREIO, MOTOR TRIFÁSICO DE 1,25 CV - JUROS. AF_03/2016</t>
  </si>
  <si>
    <t>GUINCHO ELÉTRICO DE COLUNA, CAPACIDADE 400 KG, COM MOTO FREIO, MOTOR TRIFÁSICO DE 1,25 CV - MANUTENÇÃO. AF_03/2016</t>
  </si>
  <si>
    <t>GUINCHO ELÉTRICO DE COLUNA, CAPACIDADE 400 KG, COM MOTO FREIO, MOTOR TRIFÁSICO DE 1,25 CV - MATERIAIS NA OPERAÇÃO. AF_03/2016</t>
  </si>
  <si>
    <t>GUINDASTE HIDRÁULICO AUTOPROPELIDO, COM LANÇA TELESCÓPICA 40 M, CAPACIDADE MÁXIMA 60 T, POTÊNCIA 260 KW - DEPRECIAÇÃO. AF_03/2016</t>
  </si>
  <si>
    <t>GUINDASTE HIDRÁULICO AUTOPROPELIDO, COM LANÇA TELESCÓPICA 40 M, CAPACIDADE MÁXIMA 60 T, POTÊNCIA 260 KW - JUROS. AF_03/2016</t>
  </si>
  <si>
    <t>GUINDASTE HIDRÁULICO AUTOPROPELIDO, COM LANÇA TELESCÓPICA 40 M, CAPACIDADE MÁXIMA 60 T, POTÊNCIA 260 KW - MANUTENÇÃO. AF_03/2016</t>
  </si>
  <si>
    <t>GUINDASTE HIDRÁULICO AUTOPROPELIDO, COM LANÇA TELESCÓPICA 40 M, CAPACIDADE MÁXIMA 60 T, POTÊNCIA 260 KW - MATERIAIS NA OPERAÇÃO. AF_03/2016</t>
  </si>
  <si>
    <t>GUINDASTE HIDRÁULICO AUTOPROPELIDO, COM LANÇA TELESCÓPICA 40 M, CAPACIDADE MÁXIMA 60 T, POTÊNCIA 260 KW - IMPOSTOS E SEGUROS. AF_03/2016</t>
  </si>
  <si>
    <t>GUINDAUTO HIDRÁULICO, CAPACIDADE MÁXIMA DE CARGA 3300 KG, MOMENTO MÁXIMO DE CARGA 5,8 TM, ALCANCE MÁXIMO HORIZONTAL 7,60 M, INCLUSIVE CAMINHÃO TOCO PBT 16.000 KG, POTÊNCIA DE 189 CV - DEPRECIAÇÃO. AF_03/2016</t>
  </si>
  <si>
    <t>GUINDAUTO HIDRÁULICO, CAPACIDADE MÁXIMA DE CARGA 3300 KG, MOMENTO MÁXIMO DE CARGA 5,8 TM, ALCANCE MÁXIMO HORIZONTAL 7,60 M, INCLUSIVE CAMINHÃO TOCO PBT 16.000 KG, POTÊNCIA DE 189 CV - JUROS. AF_03/2016</t>
  </si>
  <si>
    <t>GUINDAUTO HIDRÁULICO, CAPACIDADE MÁXIMA DE CARGA 3300 KG, MOMENTO MÁXIMO DE CARGA 5,8 TM, ALCANCE MÁXIMO HORIZONTAL 7,60 M, INCLUSIVE CAMINHÃO TOCO PBT 16.000 KG, POTÊNCIA DE 189 CV - MANUTENÇÃO. AF_03/2016</t>
  </si>
  <si>
    <t>GUINDAUTO HIDRÁULICO, CAPACIDADE MÁXIMA DE CARGA 3300 KG, MOMENTO MÁXIMO DE CARGA 5,8 TM, ALCANCE MÁXIMO HORIZONTAL 7,60 M, INCLUSIVE CAMINHÃO TOCO PBT 16.000 KG, POTÊNCIA DE 189 CV - MATERIAIS NA OPERAÇÃO. AF_03/2016</t>
  </si>
  <si>
    <t>GERADOR PORTÁTIL MONOFÁSICO, POTÊNCIA 5500 VA, MOTOR A GASOLINA, POTÊNCIA DO MOTOR 13 CV - DEPRECIAÇÃO. AF_03/2016</t>
  </si>
  <si>
    <t>GERADOR PORTÁTIL MONOFÁSICO, POTÊNCIA 5500 VA, MOTOR A GASOLINA, POTÊNCIA DO MOTOR 13 CV - JUROS. AF_03/2016</t>
  </si>
  <si>
    <t>GERADOR PORTÁTIL MONOFÁSICO, POTÊNCIA 5500 VA, MOTOR A GASOLINA, POTÊNCIA DO MOTOR 13 CV - MANUTENÇÃO. AF_03/2016</t>
  </si>
  <si>
    <t>GERADOR PORTÁTIL MONOFÁSICO, POTÊNCIA 5500 VA, MOTOR A GASOLINA, POTÊNCIA DO MOTOR 13 CV - MATERIAIS NA OPERAÇÃO. AF_03/2016</t>
  </si>
  <si>
    <t>GRUPO GERADOR REBOCÁVEL, POTÊNCIA 66 KVA, MOTOR A DIESEL - DEPRECIAÇÃO. AF_03/2016</t>
  </si>
  <si>
    <t>GRUPO GERADOR REBOCÁVEL, POTÊNCIA 66 KVA, MOTOR A DIESEL - JUROS. AF_03/2016</t>
  </si>
  <si>
    <t>GRUPO GERADOR REBOCÁVEL, POTÊNCIA 66 KVA, MOTOR A DIESEL - MANUTENÇÃO. AF_03/2016</t>
  </si>
  <si>
    <t>GRUPO GERADOR REBOCÁVEL, POTÊNCIA 66 KVA, MOTOR A DIESEL - MATERIAIS NA OPERAÇÃO. AF_03/2016</t>
  </si>
  <si>
    <t>GRUPO GERADOR ESTACIONÁRIO, POTÊNCIA 150 KVA, MOTOR A DIESEL- DEPRECIAÇÃO. AF_03/2016</t>
  </si>
  <si>
    <t>GRUPO GERADOR ESTACIONÁRIO, POTÊNCIA 150 KVA, MOTOR A DIESEL- JUROS. AF_03/2016</t>
  </si>
  <si>
    <t>GRUPO GERADOR ESTACIONÁRIO, POTÊNCIA 150 KVA, MOTOR A DIESEL- MANUTENÇÃO. AF_03/2016</t>
  </si>
  <si>
    <t>GRUPO GERADOR ESTACIONÁRIO, POTÊNCIA 150 KVA, MOTOR A DIESEL- MATERIAIS NA OPERAÇÃO. AF_03/2016</t>
  </si>
  <si>
    <t>USINA DE MISTURA ASFÁLTICA À QUENTE, TIPO CONTRA FLUXO, PROD 40 A 80 TON/HORA - DEPRECIAÇÃO. AF_05/2023</t>
  </si>
  <si>
    <t>USINA DE MISTURA ASFÁLTICA À QUENTE, TIPO CONTRA FLUXO, PROD 40 A 80 TON/HORA - JUROS. AF_05/2023</t>
  </si>
  <si>
    <t>USINA DE MISTURA ASFÁLTICA À QUENTE, TIPO CONTRA FLUXO, PROD 40 A 80 TON/HORA - MANUTENÇÃO. AF_05/2023</t>
  </si>
  <si>
    <t>USINA DE MISTURA ASFÁLTICA À QUENTE, TIPO CONTRA FLUXO, PROD 40 A 80 TON/HORA - MATERIAIS NA OPERAÇÃO. AF_05/2023</t>
  </si>
  <si>
    <t>USINA DE ASFALTO À FRIO, CAPACIDADE DE 40 A 60 TON/HORA, ELÉTRICA POTÊNCIA 30 CV - DEPRECIAÇÃO. AF_05/2023</t>
  </si>
  <si>
    <t>USINA DE ASFALTO À FRIO, CAPACIDADE DE 40 A 60 TON/HORA, ELÉTRICA POTÊNCIA 30 CV - JUROS. AF_05/2023</t>
  </si>
  <si>
    <t>USINA DE ASFALTO À FRIO, CAPACIDADE DE 40 A 60 TON/HORA, ELÉTRICA POTÊNCIA 30 CV - MANUTENÇÃO. AF_05/2023</t>
  </si>
  <si>
    <t>USINA DE ASFALTO À FRIO, CAPACIDADE DE 40 A 60 TON/HORA, ELÉTRICA POTÊNCIA 30 CV - MATERIAIS NA OPERAÇÃO. AF_05/2023</t>
  </si>
  <si>
    <t>MARTELETE OU ROMPEDOR PNEUMÁTICO MANUAL, 28 KG, COM SILENCIADOR - DEPRECIAÇÃO. AF_07/2016</t>
  </si>
  <si>
    <t>MARTELETE OU ROMPEDOR PNEUMÁTICO MANUAL, 28 KG, COM SILENCIADOR - JUROS. AF_07/2016</t>
  </si>
  <si>
    <t>USINA DE CONCRETO FIXA, CAPACIDADE NOMINAL DE 90 A 120 M3/H, SEM SILO - DEPRECIAÇÃO. AF_07/2016</t>
  </si>
  <si>
    <t>USINA DE CONCRETO FIXA, CAPACIDADE NOMINAL DE 90 A 120 M3/H, SEM SILO - JUROS. AF_07/2016</t>
  </si>
  <si>
    <t>USINA MISTURADORA DE SOLOS, CAPACIDADE DE 200 A 500 TON/H, POTENCIA 75KW - DEPRECIAÇÃO. AF_07/2016</t>
  </si>
  <si>
    <t>USINA MISTURADORA DE SOLOS, CAPACIDADE DE 200 A 500 TON/H, POTENCIA 75KW - JUROS. AF_07/2016</t>
  </si>
  <si>
    <t>USINA MISTURADORA DE SOLOS, CAPACIDADE DE 200 A 500 TON/H, POTENCIA 75KW - MATERIAIS NA OPERAÇÃO. AF_07/2016</t>
  </si>
  <si>
    <t>DISTRIBUIDOR DE AGREGADOS AUTOPROPELIDO, CAP 3 M3, A DIESEL, POTÊNCIA 176CV - DEPRECIAÇÃO. AF_07/2016</t>
  </si>
  <si>
    <t>DISTRIBUIDOR DE AGREGADOS AUTOPROPELIDO, C/AP 3 M3, A DIESEL, POTÊNCIA 176CV - JUROS. AF_07/2016</t>
  </si>
  <si>
    <t>DISTRIBUIDOR DE AGREGADOS AUTOPROPELIDO, CAP 3 M3, A DIESEL, POTÊNCIA 176CV - MANUTENÇÃO. AF_07/2016</t>
  </si>
  <si>
    <t>MÁQUINA DEMARCADORA DE FAIXA DE TRÁFEGO À FRIO, AUTOPROPELIDA, POTÊNCIA 38 HP - DEPRECIAÇÃO. AF_07/2016</t>
  </si>
  <si>
    <t>MÁQUINA DEMARCADORA DE FAIXA DE TRÁFEGO À FRIO, AUTOPROPELIDA, POTÊNCIA 38 HP - JUROS. AF_07/2016</t>
  </si>
  <si>
    <t>MÁQUINA DEMARCADORA DE FAIXA DE TRÁFEGO À FRIO, AUTOPROPELIDA, POTÊNCIA 38 HP - MANUTENÇÃO. AF_07/2016</t>
  </si>
  <si>
    <t>MÁQUINA DEMARCADORA DE FAIXA DE TRÁFEGO À FRIO, AUTOPROPELIDA, POTÊNCIA 38 HP - MATERIAIS NA OPERAÇÃO. AF_07/2016</t>
  </si>
  <si>
    <t>TALHA MANUAL DE CORRENTE, CAPACIDADE DE 2 TON. COM ELEVAÇÃO DE 3 M - DEPRECIAÇÃO. AF_07/2016</t>
  </si>
  <si>
    <t>TALHA MANUAL DE CORRENTE, CAPACIDADE DE 2 TON. COM ELEVAÇÃO DE 3 M - JUROS. AF_07/2016</t>
  </si>
  <si>
    <t>TALHA MANUAL DE CORRENTE, CAPACIDADE DE 2 TON. COM ELEVAÇÃO DE 3 M - MANUTENÇÃO. AF_07/2016</t>
  </si>
  <si>
    <t>GRUA ASCENCIONAL, LANÇA DE 42 M, CAPACIDADE DE 1,5 T A 30 M, ALTURA ATÉ 39 M   DEPRECIAÇÃO. AF_05/2023</t>
  </si>
  <si>
    <t>GRUA ASCENCIONAL, LANCA DE 42 M, CAPACIDADE DE 1,5 T A 30 M, ALTURA ATE 39 M   JUROS. AF_05/2023</t>
  </si>
  <si>
    <t>GRUA ASCENCIONAL, LANCA DE 42 M, CAPACIDADE DE 1,5 T A 30 M, ALTURA ATE 39 M   MANUTENÇÃO. AF_05/2023</t>
  </si>
  <si>
    <t>GRUA ASCENCIONAL, LANCA DE 42 M, CAPACIDADE DE 1,5 T A 30 M, ALTURA ATE 39 M   MATERIAIS NA OPERAÇÃO. AF_05/2023</t>
  </si>
  <si>
    <t>PULVERIZADOR DE TINTA ELÉTRICO/MÁQUINA DE PINTURA AIRLESS, VAZÃO 2 L/MIN - MATERIAIS NA OPERAÇÃO. AF_05/2023</t>
  </si>
  <si>
    <t>MARTELO DEMOLIDOR PNEUMÁTICO MANUAL, 32 KG - DEPRECIAÇÃO. AF_09/2016</t>
  </si>
  <si>
    <t>MARTELO DEMOLIDOR PNEUMÁTICO MANUAL, 32 KG - JUROS. AF_09/2016</t>
  </si>
  <si>
    <t>MARTELO DEMOLIDOR PNEUMÁTICO MANUAL, 32 KG - MANUTENÇÃO. AF_09/2016</t>
  </si>
  <si>
    <t>COMPACTADOR DE SOLOS DE PERCUSÃO (SOQUETE) COM MOTOR A GASOLINA, POTÊNCIA 3 CV - DEPRECIAÇÃO. AF_09/2016</t>
  </si>
  <si>
    <t>COMPACTADOR DE SOLOS DE PERCUSÃO (SOQUETE) COM MOTOR A GASOLINA, POTÊNCIA 3 CV - JUROS. AF_09/2016</t>
  </si>
  <si>
    <t>COMPACTADOR DE SOLOS DE PERCUSÃO (SOQUETE) COM MOTOR A GASOLINA, POTÊNCIA 3 CV - MANUTENÇÃO. AF_09/2016</t>
  </si>
  <si>
    <t>COMPACTADOR DE SOLOS DE PERCUSÃO (SOQUETE) COM MOTOR A GASOLINA, POTÊNCIA 3 CV - MATERIAIS NA OPERAÇÃO. AF_09/2016</t>
  </si>
  <si>
    <t>RÉGUA VIBRATÓRIA DUPLA PARA CONCRETO, PESO DE 60KG, COMPRIMENTO 4 M, COM MOTOR A GASOLINA, POTÊNCIA 5,5 HP - DEPRECIAÇÃO. AF_09/2016</t>
  </si>
  <si>
    <t>RÉGUA VIBRATÓRIA DUPLA PARA CONCRETO, PESO DE 60KG, COMPRIMENTO 4 M, COM MOTOR A GASOLINA, POTÊNCIA 5,5 HP - JUROS. AF_09/2016</t>
  </si>
  <si>
    <t>RÉGUA VIBRATÓRIA DUPLA PARA CONCRETO, PESO DE 60KG, COMPRIMENTO 4 M, COM MOTOR A GASOLINA, POTÊNCIA 5,5 HP - MANUTENÇÃO. AF_09/2016</t>
  </si>
  <si>
    <t>POLIDORA DE PISO (POLITRIZ), PESO DE 100KG, DIÂMETRO 450 MM, MOTOR ELÉTRICO, POTÊNCIA 4 HP - DEPRECIAÇÃO. AF_05/2023</t>
  </si>
  <si>
    <t>POLIDORA DE PISO (POLITRIZ), PESO DE 100KG, DIÂMETRO 450 MM, MOTOR ELÉTRICO, POTÊNCIA 4 HP - JUROS. AF_05/2023</t>
  </si>
  <si>
    <t>POLIDORA DE PISO (POLITRIZ), PESO DE 100KG, DIÂMETRO 450 MM, MOTOR ELÉTRICO, POTÊNCIA 4 HP - MANUTENÇÃO. AF_05/2023</t>
  </si>
  <si>
    <t>POLIDORA DE PISO (POLITRIZ), PESO DE 100KG, DIÂMETRO 450 MM, MOTOR ELÉTRICO, POTÊNCIA 4 HP - MATERIAIS NA OPERAÇÃO. AF_05/2023</t>
  </si>
  <si>
    <t>DESEMPENADEIRA DE CONCRETO, PESO DE 78 KG, 4 PÁS, MOTOR A GASOLINA, POTÊNCIA 5,5 HP - DEPRECIAÇÃO. AF_05/2023</t>
  </si>
  <si>
    <t>DESEMPENADEIRA DE CONCRETO, PESO DE 78 KG, 4 PÁS, MOTOR A GASOLINA, POTÊNCIA 5,5 HP - JUROS. AF_05/2023</t>
  </si>
  <si>
    <t>DESEMPENADEIRA DE CONCRETO, PESO DE 78 KG, 4 PÁS, MOTOR A GASOLINA, POTÊNCIA 5,5 HP - MANUTENÇÃO. AF_05/2023</t>
  </si>
  <si>
    <t>DESEMPENADEIRA DE CONCRETO, PESO DE 78 KG, 4 PÁS, MOTOR A GASOLINA, POTÊNCIA 5,5 HP   MATERIAIS NA OPERAÇÃO. AF_05/2023</t>
  </si>
  <si>
    <t>PERFURATRIZ PNEUMATICA MANUAL DE PESO MEDIO, MARTELETE, 18KG, COMPRIMENTO MÁXIMO DE CURSO DE 6 M, DIAMETRO DO PISTAO DE 5,5 CM - DEPRECIAÇÃO. AF_11/2016</t>
  </si>
  <si>
    <t>PERFURATRIZ PNEUMATICA MANUAL DE PESO MEDIO, MARTELETE, 18KG, COMPRIMENTO MÁXIMO DE CURSO DE 6 M, DIAMETRO DO PISTAO DE 5,5 CM - JUROS. AF_11/2016</t>
  </si>
  <si>
    <t>PERFURATRIZ PNEUMATICA MANUAL DE PESO MEDIO, MARTELETE, 18KG, COMPRIMENTO MÁXIMO DE CURSO DE 6 M, DIAMETRO DO PISTAO DE 5,5 CM - MANUTENÇÃO. AF_11/2016</t>
  </si>
  <si>
    <t>ROLO COMPACTADOR VIBRATORIO TANDEM, ACO LISO, POTENCIA 125 HP, PESO SEM/COM LASTRO 10,20/11,65 T, LARGURA DE TRABALHO 1,73 M - DEPRECIAÇÃO. AF_11/2016</t>
  </si>
  <si>
    <t>ROLO COMPACTADOR VIBRATORIO TANDEM, ACO LISO, POTENCIA 125 HP, PESO SEM/COM LASTRO 10,20/11,65 T, LARGURA DE TRABALHO 1,73 M - JUROS. AF_11/2016</t>
  </si>
  <si>
    <t>ROLO COMPACTADOR VIBRATORIO TANDEM, ACO LISO, POTENCIA 125 HP, PESO SEM/COM LASTRO 10,20/11,65 T, LARGURA DE TRABALHO 1,73 M - MANUTENÇÃO. AF_11/2016</t>
  </si>
  <si>
    <t>ROLO COMPACTADOR VIBRATORIO TANDEM, ACO LISO, POTENCIA 125 HP, PESO SEM/COM LASTRO 10,20/11,65 T, LARGURA DE TRABALHO 1,73 M - MATERIAIS NA OPERAÇÃO. AF_11/2016</t>
  </si>
  <si>
    <t>PERFURATRIZ MANUAL, TORQUE MAXIMO 55 KGF.M, POTENCIA 5 CV, COM DIAMETRO MAXIMO 8 1/2" - DEPRECIAÇÃO. AF_11/2016</t>
  </si>
  <si>
    <t>PERFURATRIZ MANUAL, TORQUE MAXIMO 55 KGF.M, POTENCIA 5 CV, COM DIAMETRO MAXIMO 8 1/2" - JUROS. AF_11/2016</t>
  </si>
  <si>
    <t>PERFURATRIZ MANUAL, TORQUE MAXIMO 55 KGF.M, POTENCIA 5 CV, COM DIAMETRO MAXIMO 8 1/2" - MANUTENÇÃO. AF_11/2016</t>
  </si>
  <si>
    <t>PERFURATRIZ MANUAL, TORQUE MAXIMO 55 KGF.M, POTENCIA 5 CV, COM DIAMETRO MAXIMO 8 1/2" - MATERIAIS NA OPERAÇÃO. AF_11/2016</t>
  </si>
  <si>
    <t>ESCAVADEIRA HIDRAULICA SOBRE ESTEIRA, EQUIPADA COM CLAMSHELL, COM CAPACIDADE DA CAÇAMBA ENTRE 1,20 E 1,50 M3, PESO OPERACIONAL ENTRE 20,00 E 22,00 TON, POTENCIA LIQUIDA ENTRE 150 E 160 HP - DEPRECIAÇÃO. AF_11/2016</t>
  </si>
  <si>
    <t>ESCAVADEIRA HIDRAULICA SOBRE ESTEIRA, EQUIPADA COM CLAMSHELL, COM CAPACIDADE DA CAÇAMBA ENTRE 1,20 E 1,50 M3, PESO OPERACIONAL ENTRE 20,00 E 22,00 TON, POTENCIA LIQUIDA ENTRE 150 E 160 HP - JUROS. AF_11/2016</t>
  </si>
  <si>
    <t>ESCAVADEIRA HIDRAULICA SOBRE ESTEIRA, EQUIPADA COM CLAMSHELL, COM CAPACIDADE DA CAÇAMBA ENTRE 1,20 E 1,50 M3, PESO OPERACIONAL ENTRE 20,00 E 22,00 TON, POTENCIA LIQUIDA ENTRE 150 E 160 HP - MANUTENÇÃO. AF_11/2016</t>
  </si>
  <si>
    <t>ESCAVADEIRA HIDRAULICA SOBRE ESTEIRA, EQUIPADA COM CLAMSHELL, COM CAPACIDADE DA CAÇAMBA ENTRE 1,20 E 1,50 M3, PESO OPERACIONAL ENTRE 20,00 E 22,00 TON, POTENCIA LIQUIDA ENTRE 150 E 160 HP - MATERIAIS NA OPERAÇÃO. AF_11/2016</t>
  </si>
  <si>
    <t>GRUPO GERADOR COM CARENAGEM, MOTOR DIESEL POTÊNCIA STANDART ENTRE 250 E 260 KVA - JUROS. AF_12/2016</t>
  </si>
  <si>
    <t>GRUPO GERADOR COM CARENAGEM, MOTOR DIESEL POTÊNCIA STANDART ENTRE 250 E 260 KVA - MANUTENÇÃO. AF_12/2016</t>
  </si>
  <si>
    <t>GRUPO GERADOR COM CARENAGEM, MOTOR DIESEL POTÊNCIA STANDART ENTRE 250 E 260 KVA - MATERIAIS NA OPERAÇÃO. AF_12/2016</t>
  </si>
  <si>
    <t>GRUPO GERADOR COM CARENAGEM, MOTOR DIESEL POTÊNCIA STANDART ENTRE 250 E 260 KVA - DEPRECIAÇÃO. AF_12/2016</t>
  </si>
  <si>
    <t>TRATOR DE PNEUS COM POTÊNCIA DE 122 CV, TRAÇÃO 4X4, COM VASSOURA MECÂNICA ACOPLADA - DEPRECIAÇÃO. AF_02/2017</t>
  </si>
  <si>
    <t>TRATOR DE PNEUS COM POTÊNCIA DE 122 CV, TRAÇÃO 4X4, COM VASSOURA MECÂNICA ACOPLADA - JUROS. AF_02/2017</t>
  </si>
  <si>
    <t>TRATOR DE PNEUS COM POTÊNCIA DE 122 CV, TRAÇÃO 4X4, COM VASSOURA MECÂNICA ACOPLADA - MANUTENÇÃO. AF_02/2017</t>
  </si>
  <si>
    <t>TRATOR DE PNEUS COM POTÊNCIA DE 122 CV, TRAÇÃO 4X4, COM VASSOURA MECÂNICA ACOPLADA - MATERIAIS NA OPERAÇÃO. AF_02/2017</t>
  </si>
  <si>
    <t>TRATOR DE PNEUS COM POTÊNCIA DE 122 CV, TRAÇÃO 4X4, COM GRADE DE DISCOS ACOPLADA - DEPRECIAÇÃO. AF_02/2017</t>
  </si>
  <si>
    <t>TRATOR DE PNEUS COM POTÊNCIA DE 122 CV, TRAÇÃO 4X4, COM GRADE DE DISCOS ACOPLADA - JUROS. AF_02/2017</t>
  </si>
  <si>
    <t>TRATOR DE PNEUS COM POTÊNCIA DE 122 CV, TRAÇÃO 4X4, COM GRADE DE DISCOS ACOPLADA - MANUTENÇÃO. AF_02/2017</t>
  </si>
  <si>
    <t>TRATOR DE PNEUS COM POTÊNCIA DE 122 CV, TRAÇÃO 4X4, COM GRADE DE DISCOS ACOPLADA - MATERIAIS NA OPERAÇÃO. AF_02/2017</t>
  </si>
  <si>
    <t>TRATOR DE PNEUS COM POTÊNCIA DE 85 CV, TRAÇÃO 4X4, COM GRADE DE DISCOS ACOPLADA - DEPRECIAÇÃO. AF_02/2017</t>
  </si>
  <si>
    <t>TRATOR DE PNEUS COM POTÊNCIA DE 85 CV, TRAÇÃO 4X4, COM GRADE DE DISCOS ACOPLADA - JUROS. AF_02/2017</t>
  </si>
  <si>
    <t>TRATOR DE PNEUS COM POTÊNCIA DE 85 CV, TRAÇÃO 4X4, COM GRADE DE DISCOS ACOPLADA - MANUTENÇÃO. AF_02/2017</t>
  </si>
  <si>
    <t>TRATOR DE PNEUS COM POTÊNCIA DE 85 CV, TRAÇÃO 4X4, COM GRADE DE DISCOS ACOPLADA - MATERIAIS NA OPERAÇÃO. AF_02/2017</t>
  </si>
  <si>
    <t>CAMINHÃO BASCULANTE 10 M3, TRUCADO, POTÊNCIA 230 CV, INCLUSIVE CAÇAMBA METÁLICA, COM DISTRIBUIDOR DE AGREGADOS ACOPLADO - DEPRECIAÇÃO. AF_02/2017</t>
  </si>
  <si>
    <t>CAMINHÃO BASCULANTE 10 M3, TRUCADO, POTÊNCIA 230 CV, INCLUSIVE CAÇAMBA METÁLICA, COM DISTRIBUIDOR DE AGREGADOS ACOPLADO - JUROS. AF_02/2017</t>
  </si>
  <si>
    <t>CAMINHÃO BASCULANTE 10 M3, TRUCADO, POTÊNCIA 230 CV, INCLUSIVE CAÇAMBA METÁLICA, COM DISTRIBUIDOR DE AGREGADOS ACOPLADO - IMPOSTOS E SEGUROS. AF_02/2017</t>
  </si>
  <si>
    <t>CAMINHÃO BASCULANTE 10 M3, TRUCADO, POTÊNCIA 230 CV, INCLUSIVE CAÇAMBA METÁLICA, COM DISTRIBUIDOR DE AGREGADOS ACOPLADO - MANUTENÇÃO. AF_02/2017</t>
  </si>
  <si>
    <t>CAMINHÃO BASCULANTE 10 M3, TRUCADO, POTÊNCIA 230 CV, INCLUSIVE CAÇAMBA METÁLICA, COM DISTRIBUIDOR DE AGREGADOS ACOPLADO - MATERIAIS NA OPERAÇÃO. AF_02/2017</t>
  </si>
  <si>
    <t>TRATOR DE PNEUS COM POTÊNCIA DE 85 CV, TRAÇÃO 4X4, COM VASSOURA MECÂNICA ACOPLADA - DEPRECIAÇÃO. AF_03/2017</t>
  </si>
  <si>
    <t>MINICARREGADEIRA SOBRE RODAS POTENCIA 47HP CAPACIDADE OPERACAO 646 KG, COM VASSOURA MECÂNICA ACOPLADA - DEPRECIAÇÃO. AF_03/2017</t>
  </si>
  <si>
    <t>TRATOR DE PNEUS COM POTÊNCIA DE 85 CV, TRAÇÃO 4X4, COM VASSOURA MECÂNICA ACOPLADA - JUROS. AF_03/2017</t>
  </si>
  <si>
    <t>TRATOR DE PNEUS COM POTÊNCIA DE 85 CV, TRAÇÃO 4X4, COM VASSOURA MECÂNICA ACOPLADA - MANUTENÇÃO. AF_03/2017</t>
  </si>
  <si>
    <t>TRATOR DE PNEUS COM POTÊNCIA DE 85 CV, TRAÇÃO 4X4, COM VASSOURA MECÂNICA ACOPLADA - MATERIAIS NA OPERAÇÃO. AF_03/2017</t>
  </si>
  <si>
    <t>MINICARREGADEIRA SOBRE RODAS POTENCIA 47HP CAPACIDADE OPERACAO 646 KG, COM VASSOURA MECÂNICA ACOPLADA - JUROS. AF_03/2017</t>
  </si>
  <si>
    <t>MINICARREGADEIRA SOBRE RODAS POTENCIA 47HP CAPACIDADE OPERACAO 646 KG, COM VASSOURA MECÂNICA ACOPLADA - MANUTENÇÃO. AF_03/2017</t>
  </si>
  <si>
    <t>MINICARREGADEIRA SOBRE RODAS POTENCIA 47HP CAPACIDADE OPERACAO 646 KG, COM VASSOURA MECÂNICA ACOPLADA - MATERIAIS NA OPERAÇÃO. AF_03/2017</t>
  </si>
  <si>
    <t>PERFURATRIZ ROTATIVA SOBRE ESTEIRA, TORQUE MAXIMO 2500 KGM, POTENCIA 110 HP, MOTOR DIESEL - MATERIAIS NA OPERAÇÃO. AF_05/2017</t>
  </si>
  <si>
    <t>INVERSOR DE SOLDA MONOFÁSICO DE 160 A, POTÊNCIA DE 5400 W, TENSÃO DE 220 V, PARA SOLDA COM ELETRODOS DE 2,0 A 4,0 MM E PROCESSO TIG - DEPRECIAÇÃO. AF_06/2018</t>
  </si>
  <si>
    <t>INVERSOR DE SOLDA MONOFÁSICO DE 160 A, POTÊNCIA DE 5400 W, TENSÃO DE 220 V, PARA SOLDA COM ELETRODOS DE 2,0 A 4,0 MM E PROCESSO TIG - JUROS. AF_06/2018</t>
  </si>
  <si>
    <t>INVERSOR DE SOLDA MONOFÁSICO DE 160 A, POTÊNCIA DE 5400 W, TENSÃO DE 220 V, PARA SOLDA COM ELETRODOS DE 2,0 A 4,0 MM E PROCESSO TIG - MANUTENÇÃO. AF_06/2018</t>
  </si>
  <si>
    <t>INVERSOR DE SOLDA MONOFÁSICO DE 160 A, POTÊNCIA DE 5400 W, TENSÃO DE 220 V, PARA SOLDA COM ELETRODOS DE 2,0 A 4,0 MM E PROCESSO TIG - MATERIAIS NA OPERAÇÃO. AF_06/2018</t>
  </si>
  <si>
    <t>LAVADORA DE ALTA PRESSAO (LAVA-JATO) PARA AGUA FRIA, PRESSAO DE OPERACAO ENTRE 1400 E 1900 LIB/POL2, VAZAO MAXIMA ENTRE 400 E 700 L/H - DEPRECIAÇÃO. AF_05/2023</t>
  </si>
  <si>
    <t>LAVADORA DE ALTA PRESSAO (LAVA-JATO) PARA AGUA FRIA, PRESSAO DE OPERACAO ENTRE 1400 E 1900 LIB/POL2, VAZAO MAXIMA ENTRE 400 E 700 L/H - JUROS. AF_05/2023</t>
  </si>
  <si>
    <t>LAVADORA DE ALTA PRESSAO (LAVA-JATO) PARA AGUA FRIA, PRESSAO DE OPERACAO ENTRE 1400 E 1900 LIB/POL2, VAZAO MAXIMA ENTRE 400 E 700 L/H - MANUTENÇÃO. AF_05/2023</t>
  </si>
  <si>
    <t>LAVADORA DE ALTA PRESSAO (LAVA-JATO) PARA AGUA FRIA, PRESSAO DE OPERACAO ENTRE 1400 E 1900 LIB/POL2, VAZAO MAXIMA ENTRE 400 E 700 L/H - MATERIAIS NA OPERAÇÃO. AF_05/2023</t>
  </si>
  <si>
    <t>USINA DE MISTURA ASFÁLTICA À QUENTE, TIPO CONTRA FLUXO, PROD 100 A 140 TON/HORA - DEPRECIAÇÃO. AF_12/2019</t>
  </si>
  <si>
    <t>USINA DE MISTURA ASFÁLTICA À QUENTE, TIPO CONTRA FLUXO, PROD 100 A 140 TON/HORA - JUROS. AF_12/2019</t>
  </si>
  <si>
    <t>USINA DE MISTURA ASFÁLTICA À QUENTE, TIPO CONTRA FLUXO, PROD 100 A 140 TON/HORA - MANUTENÇÃO. AF_12/2019</t>
  </si>
  <si>
    <t>USINA DE MISTURA ASFÁLTICA À QUENTE, TIPO CONTRA FLUXO, PROD 100 A 140 TON/HORA - MATERIAIS NA OPERAÇÃO. AF_12/2019</t>
  </si>
  <si>
    <t>USINA DE ASFALTO, TIPO GRAVIMÉTRICA, PROD 150 TON/HORA - DEPRECIAÇÃO. AF_12/2019</t>
  </si>
  <si>
    <t>USINA DE ASFALTO, TIPO GRAVIMÉTRICA, PROD 150 TON/HORA - JUROS. AF_12/2019</t>
  </si>
  <si>
    <t>USINA DE ASFALTO, TIPO GRAVIMÉTRICA, PROD 150 TON/HORA - MANUTENÇÃO. AF_12/2019</t>
  </si>
  <si>
    <t>USINA DE ASFALTO, TIPO GRAVIMÉTRICA, PROD 150 TON/HORA - MATERIAIS NA OPERAÇÃO. AF_12/2019</t>
  </si>
  <si>
    <t>MARTELO DEMOLIDOR ELÉTRICO, COM POTÊNCIA DE 2.000 W, 1.000 IMPACTOS POR MINUTO, PESO DE 30 KG - DEPRECIAÇÃO. AF_01/2021</t>
  </si>
  <si>
    <t>MARTELO DEMOLIDOR ELÉTRICO, COM POTÊNCIA DE 2.000 W, 1.000 IMPACTOS POR MINUTO, PESO DE 30 KG - JUROS. AF_01/2021</t>
  </si>
  <si>
    <t>MARTELO DEMOLIDOR ELÉTRICO, COM POTÊNCIA DE 2.000 W, 1.000 IMPACTOS POR MINUTO, PESO DE 30 KG - MANUTENÇÃO. AF_01/2021</t>
  </si>
  <si>
    <t>MARTELO DEMOLIDOR ELÉTRICO, COM POTÊNCIA DE 2.000 W, 1.000 IMPACTOS POR MINUTO, PESO DE 30 KG - MATERIAIS NA OPERAÇÃO. AF_01/2021</t>
  </si>
  <si>
    <t>CALDEIRA A GÁS COM TERMOSTATO, CAPACIDADE 100 LITROS - MATERIAIS NA OPERAÇÃO. AF_05/2023</t>
  </si>
  <si>
    <t>CENTRAL DE LAMA BENTONÍTICA (DEPÓSITO DE BENTONITA, MISTURADOR DE ALTA TURBULÊNCIA, SILOS DE ARMAZENAMENTO DE LAMA E ÁGUA, LABORATÓRIO DE CONTROLE DE QUALIDADE DA LAMA) - MATERIAIS NA OPERAÇÃO. AF_04/2019</t>
  </si>
  <si>
    <t>CONJUNTO MACACO E BOMBA HIDRÁULICA PARA PROTENSAO DE CORDOALHAS, ESFORÇO MAXIMO DE 115 TONELADAS - MATERIAIS NA OPERAÇÃO. AF_05/2023</t>
  </si>
  <si>
    <t>CONJUNTO CILINDRO E BOMBA HIDRÁULICA PARA PROTENSÃO DE MONOBARRAS PARA TIRANTES, ESFORÇO MÁXIMO DE 30 TONELADAS  - MATERIAIS NA OPERAÇÃO. AF_05/2023</t>
  </si>
  <si>
    <t>GUINDASTE HIDRAULICO AUTOPROPELIDO, COM LANÇA TRELIÇADA 40 M, CAPACIDADE MÁXIMA 75 T, EQUIPADO COM CLAMSHELL - MATERIAIS NA OPERAÇÃO. AF_04/2019</t>
  </si>
  <si>
    <t>GUINDASTE SOBRE ESTEIRAS, COM LANÇA TRELIÇADA 40 M, CAPACIDADE MÁXIMA 75 T - MATERIAIS NA OPERAÇÃO. AF_04/2019</t>
  </si>
  <si>
    <t>GUINDASTE SOBRE ESTEIRAS, COM LANÇA TRELIÇADA 40 M, CAPACIDADE MÁXIMA 75 T, EQUIPADO COM CLAMSHELL - MATERIAIS NA OPERAÇÃO. AF_04/2019</t>
  </si>
  <si>
    <t>MÁQUINA FORMER DOBRAS DIVERSAS: 220V/380V TRIFÁSICO OU MONOFÁSICO, CAPACIDADE 0,5-1,27MM, MOTOR 2CV - MATERIAIS NA OPERAÇÃO. AF_05/2023</t>
  </si>
  <si>
    <t>MÁQUINA SOLDA ARCO COM PISTOLA DE SOLDAGEM PARA STUD BOLT DE 5 MM A 22 MM - MATERIAIS NA OPERAÇÃO. AF_05/2023</t>
  </si>
  <si>
    <t>PERFURATRIZ HIDRÁULICA SOBRE ESTEIRA, TORQUE MÁXIMO 161 KNM, PROFUNDIDADE MÁXIMA 54 M, DIÂMETRO MÁXIMO 1500 MM, POTÊNCIA MOTOR 268 HP - MATERIAIS NA OPERAÇÃO. AF_04/2019</t>
  </si>
  <si>
    <t>PERFURATRIZ PARA EXECUÇÃO DE ESTACAS SECANTES, TIPO HÉLICE CONTÍNUA COM CABEÇOTE DUPLO E TUBO METÁLICO - MATERIAIS NA OPERAÇÃO. AF_04/2019</t>
  </si>
  <si>
    <t>PLATAFORMA ELEVATÓRIA - MATERIAIS NA OPERAÇÃO. AF_04/2019</t>
  </si>
  <si>
    <t>PÓRTICO ROLANTE MONOVIGA, PERFIL I, 4 PERNAS, CAPACIDADE 5 T  - MATERIAIS NA OPERAÇÃO. AF_04/2019</t>
  </si>
  <si>
    <t>ESCAVADEIRA HIDRÁULICA SOBRE ESTEIRA, PESO OPERACIONAL ENTRE 22,00 E 23,50 T, POTÊNCIA NOMINAL 139 HP, COM MARTELO ROMPEDOR HIDRÁULICO 1700 KG - MATERIAIS NA OPERAÇÃO. AF_04/2019</t>
  </si>
  <si>
    <t>TORRE, COMPOSTA POR GUINCHO MECÂNICO, GUINCHO MANUAL, CABOS DE AÇO, PITEIRA E SOQUETE  - MATERIAIS NA OPERAÇÃO. AF_05/2023</t>
  </si>
  <si>
    <t>UNIDADE DOSADORA AIRLESS TIPO HOT SPRAY - MATERIAIS NA OPERAÇÃO. AF_05/2023</t>
  </si>
  <si>
    <t>ENCERADEIRA INDUSTRIAL, 400 MM, 220V, 1 HP - MATERIAIS NA OPERAÇÃO. AF_05/2023</t>
  </si>
  <si>
    <t>SERRA FITA HORIZONTAL, ELÉTRICA, COM CONTROLE HIDRÁULICO, PAINEL DE COMANDO EM 24 V, MOTOR ELÉTRICO 1,5 CV, DIMENSÕES DA FITA 3880 X 27 X 0,9 MM, TRIFÁSICA - MATERIAIS NA OPERAÇÃO. AF_05/2023</t>
  </si>
  <si>
    <t>FURADEIRA ELETROMAGNÉTICA, VELOCIDADE (SEM CARGA/ COM CARGA) 450/ 270 RPM, ESPESSURA MÁXIMA DA CHAPA A SER FURADA 50 MM, PORÇA DE ADESÃO MAGNÉTICA 17000 N, POTÊNCIA 1100 W, ALIMENTÇÃO 220 - 60 HZ, MONOFÁSICA - MATERIAIS NA OPERAÇÃO. AF_08/2019</t>
  </si>
  <si>
    <t>MÁQUINA METALEIRA UNIVERSAL MODELO IW 110/180 BTD - MATERIAIS NA OPERAÇÃO. AF_05/2023</t>
  </si>
  <si>
    <t>TARTARUGA DE OXICORTE CG1, MONOFÁSICA, 220 V, FREQUÊNCIA 50 HZ, VELOCIDADE DE CORTE (MM/MIN) 50 A 750, DIÂMETRO MÍNIMO DO COMPASSO MM 200 - MATERIAIS NA OPERAÇÃO. AF_05/2023</t>
  </si>
  <si>
    <t>BETONEIRA CAPACIDADE NOMINAL DE 250 L, CAPACIDADE DE MISTURA DE 175 L, MOTOR ELÉTRICO MONOFÁSICO POTÊNCIA 1CV - MATERIAIS NA OPERAÇÃO. AF_05/2023</t>
  </si>
  <si>
    <t>RETROESCAVADEIRA SOBRE RODAS COM CARREGADEIRA , PESO OPERACIONAL MÍN. 6,674, POTÊNCIA LÍQ 88 HP, COM MARTELO ROMPEDOR HIDRÁULICO ENTRE  275 A 362 KG - MATERIAIS NA OPERAÇÃO. AF_02/2021</t>
  </si>
  <si>
    <t>PERFURATRIZ HIDRÁULICA SOBRE ESTEIRA, TORQUE MÁXIMO 98 KNM, PROFUNDIDADE MÁXIMA 25 M, DIÂMETRO MÁXIMO 115 MM, POTÊNCIA MOTOR 190 HP - MATERIAIS NA OPERAÇÃO. AF_02/2021</t>
  </si>
  <si>
    <t>COMPRESSOR DE AR, VAZAO DE 10 PCM, RESERVATORIO 100 L, PRESSAO DE TRABALHO ENTRE 6,9 E 9,7 BAR, POTENCIA 2 HP, TENSAO 110/220 V - MATERIAIS NA OPERAÇÃO. AF_05/2023</t>
  </si>
  <si>
    <t>MÁQUINA DEMARCADORA DE FAIXA DE TRÁFEGO À FRIO, TRAÇÃO MANUAL, 4 CV, PRESSÃO MAX 3300 PSI, TANQUE 20 L - MATERIAIS NA OPERAÇÃO. AF_06/2021</t>
  </si>
  <si>
    <t>MÁQUINA PARA SOLDA POR ELETROFUSÃO PARA TUBOS DE POLIETILENO DE ALTA DENSIDADE (PEAD) COM DIÂMETRO EXTERNO DE 20 A 800 MM, POTÊNCIA ENTRE 2750 E 3000 W - MATERIAIS NA OPERAÇÃO. AF_05/2023</t>
  </si>
  <si>
    <t>MÁQUINA PARA SOLDA POR ELETROFUSÃO PARA TUBOS DE POLIETILENO DE ALTA DENSIDADE (PEAD) COM DIÂMETRO EXTERNO DE 20 A 1600 MM, POTÊNCIA DE 3500 W - MATERIAIS NA OPERAÇÃO. AF_05/2023</t>
  </si>
  <si>
    <t>MÁQUINA PARA SOLDA POR TERMOFUSÃO PARA TUBOS DE POLIETILENO DE ALTA DENSIDADE (PEAD) COM DIÂMETRO EXTERNO DE 90 A 315 MM, POTÊNCIA ENTRE 2500 E 5350 W - MATERIAIS NA OPERAÇÃO. AF_05/2023</t>
  </si>
  <si>
    <t>MÁQUINA PARA SOLDA POR TERMOFUSÃO PARA TUBOS DE POLIETILENO DE ALTA DENSIDADE (PEAD) COM DIÂMETRO EXTERNO DE 315 A 630 MM, POTÊNCIA ENTRE 8000 E 12350 W - MATERIAIS NA OPERAÇÃO. AF_05/2023</t>
  </si>
  <si>
    <t>MÁQUINA PARA SOLDA POR TERMOFUSÃO PARA TUBOS DE POLIETILENO DE ALTA DENSIDADE (PEAD) COM DIÂMETRO EXTERNO DE 710 A 1200 MM, POTÊNCIA ENTRE 16000 E 29500 W - MATERIAIS NA OPERAÇÃO. AF_05/2023</t>
  </si>
  <si>
    <t>PERFURATRIZ PARA FURO DIRECIONAL HORIZONTAL (HDD) COM CAPACIDADE ATÉ 89 KN, POTÊNCIA 24,8 HP A 80 HP (INCLUSO FERRAMENTAS E LOCALIZADOR) - MATERIAIS NA OPERAÇÃO. AF_05/2023</t>
  </si>
  <si>
    <t>PERFURATRIZ PARA FURO DIRECIONAL HORIZONTAL (HDD) COM CAPACIDADE DE 90 KN A 200 KN, POTÊNCIA 100 HP A 160 HP (INCLUSO FERRAMENTAS E LOCALIZADOR) - MATERIAIS NA OPERAÇÃO. AF_05/2023</t>
  </si>
  <si>
    <t>PERFURATRIZ PARA FURO DIRECIONAL HORIZONTAL (HDD) COM CAPACIDADE DE 201 KN A 560 KN, POTÊNCIA 200 HP A 260 HP (INCLUSO FERRAMENTAS E LOCALIZADOR) - MATERIAIS NA OPERAÇÃO. AF_05/2023</t>
  </si>
  <si>
    <t>MISTURADOR PARA PREPARO DE LAMA ESTABILIZANTE COM CAPACIDADE DE *4000* L, COM BOMBA CENTRÍFUGA 5,5 HP A 23,07 HP, PARA SISTEMA DE FURO DIRECIONAL - MATERIAIS NA OPERAÇÃO. AF_05/2023</t>
  </si>
  <si>
    <t>VARREDEIRA DE GRAMA SINTÉTICA A GASOLINA, 2,4 CV, 4 TEMPOS - MATERIAIS NA OPERAÇÃO. AF_05/2023</t>
  </si>
  <si>
    <t>BATE ESTACA PARA INSTALAÇÃO DE DEFENSAS METÁLICAS (GUARD RAIL) FIXO, INCLUSIVE CAMINHÃO TOCO PBT 9.700 KG, POTÊNCIA DE 160 CV - MATERIAIS NA OPERAÇÃO. AF_05/2023</t>
  </si>
  <si>
    <t>CONJUNTO MACACO HIDRÁULICO E CENTRAL DE BOMBEAMENTO MOTORIZADO 1,8 KW PARA PROTENSÃO DE MONOCABOS PARA CONCRETO PROTENDIDO, ESFORÇO MÁXIMO DE 20 TONELADAS  - MATERIAIS NA OPERAÇÃO. AF_05/2022</t>
  </si>
  <si>
    <t>CONJUNTO MACACO HIDRÁULICO E CENTRAL DE BOMBEAMENTO MOTORIZADO 1,8 KW PARA PROTENSÃO DE MONOCABOS PARA CONCRETO PROTENDIDO, ESFORÇO MÁXIMO DE 30 TONELADAS  - MATERIAIS NA OPERAÇÃO. AF_05/2022</t>
  </si>
  <si>
    <t>TERMOFUSORA PARA TUBOS E CONEXÕES EM PPR COM DIÂMETROS DE 20 A 63 MM, POTÊNCIA DE 800 W, TENSAO 220 V - DEPRECIAÇÃO. AF_05/2022</t>
  </si>
  <si>
    <t>TERMOFUSORA PARA TUBOS E CONEXÕES EM PPR COM DIÂMETROS DE 20 A 63 MM, POTÊNCIA DE 800 W, TENSAO 220 V - JUROS. AF_05/2022</t>
  </si>
  <si>
    <t>TERMOFUSORA PARA TUBOS E CONEXÕES EM PPR COM DIÂMETROS DE 20 A 63 MM, POTÊNCIA DE 800 W, TENSAO 220 V - MANUTENÇÃO. AF_05/2022</t>
  </si>
  <si>
    <t>TERMOFUSORA PARA TUBOS E CONEXÕES EM PPR COM DIÂMETROS DE 20 A 63 MM, POTÊNCIA DE 800 W, TENSAO 220 V - MATERIAIS NA OPERAÇÃO. AF_05/2022</t>
  </si>
  <si>
    <t>TERMOFUSORA PARA TUBOS E CONEXÕES EM PPR COM DIÂMETROS DE 75 A 110 MM, POTÊNCIA DE *1100* W, TENSÃO 220 V - DEPRECIAÇÃO. AF_05/2022</t>
  </si>
  <si>
    <t>TERMOFUSORA PARA TUBOS E CONEXÕES EM PPR COM DIÂMETROS DE 75 A 110 MM, POTÊNCIA DE *1100* W, TENSÃO 220 V - JUROS. AF_05/2022</t>
  </si>
  <si>
    <t>TERMOFUSORA PARA TUBOS E CONEXÕES EM PPR COM DIÂMETROS DE 75 A 110 MM, POTÊNCIA DE *1100* W, TENSÃO 220 V - MANUTENÇÃO. AF_05/2022</t>
  </si>
  <si>
    <t>TERMOFUSORA PARA TUBOS E CONEXÕES EM PPR COM DIÂMETROS DE 75 A 110 MM, POTÊNCIA DE *1100* W, TENSÃO 220 V - MATERIAIS NA OPERAÇÃO. AF_05/2022</t>
  </si>
  <si>
    <t>LIXADEIRA DE PAREDE, COM LED, POTÊNCIA 750 W, FREQUÊNCIA 60 HZ, VELOCIDADE 1000 A 2100 RPM, DIÂMETRO DA LIXA 225 MM - MATERIAIS NA OPERAÇÃO. AF_12/2022</t>
  </si>
  <si>
    <t>MARTELETE PERFURADOR/ ROMPEDOR ELÉTRICO, POTÊNCIA 800 W, 220 V - MATERIAIS NA OPERAÇÃO. AF_05/2023</t>
  </si>
  <si>
    <t>GRUPO GERADOR DIESEL, COM CARENAGEM, POTÊNCIA STANDART ENTRE 400 E 460 KVA, VELOCIDADE DE 1800 RPM, FREQUÊNCIA DE 60 HZ - MATERIAIS NA OPERAÇÃO. AF_05/2023</t>
  </si>
  <si>
    <t>PERFURATRIZ DE COROA DIAMANTADA PARA CONCRETO, DIÂMETRO ATÉ 250 MM, MOTOR ELÉTRICO 220 V, POTÊNCIA 2.500 W - MATERIAIS NA OPERAÇÃO. AF_05/2023</t>
  </si>
  <si>
    <t>CAMINHÃO TANQUE PARA HIDROSSEMEADURA, COM CAPACIDADE DE 8.000 LITROS, INCLUINDO BOMBA PARA LANÇAMENTO COM MOTOR DIESEL COM POTÊNCIA DE 105 CV - MATERIAIS NA OPERAÇÃO. AF_06/2023</t>
  </si>
  <si>
    <t>GUINDASTE HIDRÁULICO AUTOPROPELIDO, COM LANÇA TRELICADA 41 M, CAPACIDADE MÁXIMA DE ELEVAÇÃO 43 T, POTÊNCIA 230 KW, EQUIPADO COM CAÇAMBA DE ARRASTO (DRAGLINE) DE 0,76 M3 - MATERIAIS NA OPERAÇÃO. AF_06/2023</t>
  </si>
  <si>
    <t>ESCAVADEIRA HIDRÁULICA DE BRAÇO LONGO (LONGO ALCANCE) SOBRE ESTEIRAS, CAÇAMBA 0,52 M3, PESO OPERACIONAL 24 T, POTÊNCIA LÍQUIDA 155 HP  - MATERIAIS NA OPERAÇÃO. AF_06/2023</t>
  </si>
  <si>
    <t>GUINDASTE HIDRÁULICO RODOVIÁRIO, LANCA TELESCÓPICA DE *50+20* M, CAPACIDADE MÁXIMA DE 90T, 4 EIXOS, POTÊNCIA 330 KW, MOTOR DIESEL - MATERIAIS NA OPERAÇÃO. AF_01/2024</t>
  </si>
  <si>
    <t>GUINDASTE DERRICK, LANÇA DE *20* M, CARGA MÁXIMA 10T, POTÊNCIA 45 KW - MATERIAIS NA OPERAÇÃO. AF_01/2024</t>
  </si>
  <si>
    <t>INSTALAÇÃO DE TESOURA (INTEIRA OU MEIA), BIAPOIADA, EM MADEIRA NÃO APARELHADA, PARA VÃOS MAIORES OU IGUAIS A 3,0 M E MENORES QUE 6,0 M, INCLUSO IÇAMENTO. AF_07/2019</t>
  </si>
  <si>
    <t>INSTALAÇÃO DE TESOURA (INTEIRA OU MEIA), BIAPOIADA, EM MADEIRA NÃO APARELHADA, PARA VÃOS MAIORES OU IGUAIS A 6,0 M E MENORES QUE 8,0 M, INCLUSO IÇAMENTO. AF_07/2019</t>
  </si>
  <si>
    <t>INSTALAÇÃO DE TESOURA (INTEIRA OU MEIA), BIAPOIADA, EM MADEIRA NÃO APARELHADA, PARA VÃOS MAIORES OU IGUAIS A 8,0 M E MENORES QUE 10,0 M, INCLUSO IÇAMENTO. AF_07/2019</t>
  </si>
  <si>
    <t>INSTALAÇÃO DE TESOURA (INTEIRA OU MEIA), BIAPOIADA, EM MADEIRA NÃO APARELHADA, PARA VÃOS MAIORES OU IGUAIS A 10,0 M E MENORES QUE 12,0 M, INCLUSO IÇAMENTO. AF_07/2019</t>
  </si>
  <si>
    <t>TRAMA DE MADEIRA COMPOSTA POR RIPAS, CAIBROS E TERÇAS PARA TELHADOS DE ATÉ 2 ÁGUAS PARA TELHA DE ENCAIXE DE CERÂMICA OU DE CONCRETO, INCLUSO TRANSPORTE VERTICAL. AF_07/2019</t>
  </si>
  <si>
    <t>TRAMA DE MADEIRA COMPOSTA POR RIPAS, CAIBROS E TERÇAS PARA TELHADOS DE MAIS QUE 2 ÁGUAS PARA TELHA DE ENCAIXE DE CERÂMICA OU DE CONCRETO, INCLUSO TRANSPORTE VERTICAL. AF_07/2019</t>
  </si>
  <si>
    <t>TRAMA DE MADEIRA COMPOSTA POR RIPAS, CAIBROS E TERÇAS PARA TELHADOS DE ATÉ 2 ÁGUAS PARA TELHA CERÂMICA CAPA-CANAL, INCLUSO TRANSPORTE VERTICAL. AF_07/2019</t>
  </si>
  <si>
    <t>TRAMA DE MADEIRA COMPOSTA POR RIPAS, CAIBROS E TERÇAS PARA TELHADOS DE MAIS QUE 2 ÁGUAS PARA TELHA CERÂMICA CAPA-CANAL, INCLUSO TRANSPORTE VERTICAL. AF_07/2019</t>
  </si>
  <si>
    <t>TRAMA DE MADEIRA COMPOSTA POR TERÇAS PARA TELHADOS DE ATÉ 2 ÁGUAS PARA TELHA ONDULADA DE FIBROCIMENTO, METÁLICA, PLÁSTICA OU TERMOACÚSTICA, INCLUSO TRANSPORTE VERTICAL. AF_07/2019</t>
  </si>
  <si>
    <t>TRAMA DE MADEIRA COMPOSTA POR TERÇAS PARA TELHADOS DE ATÉ 2 ÁGUAS PARA TELHA ESTRUTURAL DE FIBROCIMENTO, INCLUSO TRANSPORTE VERTICAL. AF_07/2019</t>
  </si>
  <si>
    <t>FABRICAÇÃO E INSTALAÇÃO DE TESOURA INTEIRA EM MADEIRA NÃO APARELHADA, VÃO DE 3 M, PARA TELHA CERÂMICA OU DE CONCRETO, INCLUSO IÇAMENTO. AF_07/2019</t>
  </si>
  <si>
    <t>FABRICAÇÃO E INSTALAÇÃO DE TESOURA INTEIRA EM MADEIRA NÃO APARELHADA, VÃO DE 4 M, PARA TELHA CERÂMICA OU DE CONCRETO, INCLUSO IÇAMENTO. AF_07/2019</t>
  </si>
  <si>
    <t>FABRICAÇÃO E INSTALAÇÃO DE TESOURA INTEIRA EM MADEIRA NÃO APARELHADA, VÃO DE 5 M, PARA TELHA CERÂMICA OU DE CONCRETO, INCLUSO IÇAMENTO. AF_07/2019</t>
  </si>
  <si>
    <t>FABRICAÇÃO E INSTALAÇÃO DE TESOURA INTEIRA EM MADEIRA NÃO APARELHADA, VÃO DE 6 M, PARA TELHA CERÂMICA OU DE CONCRETO, INCLUSO IÇAMENTO. AF_07/2019</t>
  </si>
  <si>
    <t>FABRICAÇÃO E INSTALAÇÃO DE TESOURA INTEIRA EM MADEIRA NÃO APARELHADA, VÃO DE 7 M, PARA TELHA CERÂMICA OU DE CONCRETO, INCLUSO IÇAMENTO. AF_07/2019</t>
  </si>
  <si>
    <t>FABRICAÇÃO E INSTALAÇÃO DE TESOURA INTEIRA EM MADEIRA NÃO APARELHADA, VÃO DE 8 M, PARA TELHA CERÂMICA OU DE CONCRETO, INCLUSO IÇAMENTO. AF_07/2019</t>
  </si>
  <si>
    <t>FABRICAÇÃO E INSTALAÇÃO DE TESOURA INTEIRA EM MADEIRA NÃO APARELHADA, VÃO DE 9 M, PARA TELHA CERÂMICA OU DE CONCRETO, INCLUSO IÇAMENTO. AF_07/2019</t>
  </si>
  <si>
    <t>FABRICAÇÃO E INSTALAÇÃO DE TESOURA INTEIRA EM MADEIRA NÃO APARELHADA, VÃO DE 10 M, PARA TELHA CERÂMICA OU DE CONCRETO, INCLUSO IÇAMENTO. AF_07/2019</t>
  </si>
  <si>
    <t>FABRICAÇÃO E INSTALAÇÃO DE TESOURA INTEIRA EM MADEIRA NÃO APARELHADA, VÃO DE 11 M, PARA TELHA CERÂMICA OU DE CONCRETO, INCLUSO IÇAMENTO. AF_07/2019</t>
  </si>
  <si>
    <t>FABRICAÇÃO E INSTALAÇÃO DE TESOURA INTEIRA EM MADEIRA NÃO APARELHADA, VÃO DE 12 M, PARA TELHA CERÂMICA OU DE CONCRETO, INCLUSO IÇAMENTO. AF_07/2019</t>
  </si>
  <si>
    <t>FABRICAÇÃO E INSTALAÇÃO DE TESOURA INTEIRA EM MADEIRA NÃO APARELHADA, VÃO DE 3 M, PARA TELHA ONDULADA DE FIBROCIMENTO, METÁLICA, PLÁSTICA OU TERMOACÚSTICA, INCLUSO IÇAMENTO. AF_07/2019</t>
  </si>
  <si>
    <t>FABRICAÇÃO E INSTALAÇÃO DE TESOURA INTEIRA EM MADEIRA NÃO APARELHADA, VÃO DE 4 M, PARA TELHA ONDULADA DE FIBROCIMENTO, METÁLICA, PLÁSTICA OU TERMOACÚSTICA, INCLUSO IÇAMENTO. AF_07/2019</t>
  </si>
  <si>
    <t>FABRICAÇÃO E INSTALAÇÃO DE TESOURA INTEIRA EM MADEIRA NÃO APARELHADA, VÃO DE 5 M, PARA TELHA ONDULADA DE FIBROCIMENTO, METÁLICA, PLÁSTICA OU TERMOACÚSTICA, INCLUSO IÇAMENTO. AF_07/2019</t>
  </si>
  <si>
    <t>FABRICAÇÃO E INSTALAÇÃO DE TESOURA INTEIRA EM MADEIRA NÃO APARELHADA, VÃO DE 6 M, PARA TELHA ONDULADA DE FIBROCIMENTO, METÁLICA, PLÁSTICA OU TERMOACÚSTICA, INCLUSO IÇAMENTO. AF_07/2019</t>
  </si>
  <si>
    <t>FABRICAÇÃO E INSTALAÇÃO DE TESOURA INTEIRA EM MADEIRA NÃO APARELHADA, VÃO DE 7 M, PARA TELHA ONDULADA DE FIBROCIMENTO, METÁLICA, PLÁSTICA OU TERMOACÚSTICA, INCLUSO IÇAMENTO. AF_07/2019</t>
  </si>
  <si>
    <t>FABRICAÇÃO E INSTALAÇÃO DE TESOURA INTEIRA EM MADEIRA NÃO APARELHADA, VÃO DE 8 M, PARA TELHA ONDULADA DE FIBROCIMENTO, METÁLICA, PLÁSTICA OU TERMOACÚSTICA, INCLUSO IÇAMENTO. AF_07/2019</t>
  </si>
  <si>
    <t>FABRICAÇÃO E INSTALAÇÃO DE TESOURA INTEIRA EM MADEIRA NÃO APARELHADA, VÃO DE 9 M, PARA TELHA ONDULADA DE FIBROCIMENTO, METÁLICA, PLÁSTICA OU TERMOACÚSTICA, INCLUSO IÇAMENTO. AF_07/2019</t>
  </si>
  <si>
    <t>FABRICAÇÃO E INSTALAÇÃO DE TESOURA INTEIRA EM MADEIRA NÃO APARELHADA, VÃO DE 10 M, PARA TELHA ONDULADA DE FIBROCIMENTO, METÁLICA, PLÁSTICA OU TERMOACÚSTICA, INCLUSO IÇAMENTO. AF_07/2019</t>
  </si>
  <si>
    <t>FABRICAÇÃO E INSTALAÇÃO DE TESOURA INTEIRA EM MADEIRA NÃO APARELHADA, VÃO DE 11 M, PARA TELHA ONDULADA DE FIBROCIMENTO, METÁLICA, PLÁSTICA OU TERMOACÚSTICA, INCLUSO IÇAMENTO. AF_07/2019</t>
  </si>
  <si>
    <t>FABRICAÇÃO E INSTALAÇÃO DE TESOURA INTEIRA EM MADEIRA NÃO APARELHADA, VÃO DE 12 M, PARA TELHA ONDULADA DE FIBROCIMENTO, METÁLICA, PLÁSTICA OU TERMOACÚSTICA, INCLUSO IÇAMENTO. AF_07/2019</t>
  </si>
  <si>
    <t>FABRICAÇÃO E INSTALAÇÃO DE PONTALETES DE MADEIRA NÃO APARELHADA PARA TELHADOS COM ATÉ 2 ÁGUAS E COM TELHA CERÂMICA OU DE CONCRETO EM EDIFÍCIO RESIDENCIAL TÉRREO, INCLUSO TRANSPORTE VERTICAL. AF_07/2019</t>
  </si>
  <si>
    <t>FABRICAÇÃO E INSTALAÇÃO DE PONTALETES DE MADEIRA NÃO APARELHADA PARA TELHADOS COM ATÉ 2 ÁGUAS E COM TELHA CERÂMICA OU DE CONCRETO EM EDIFÍCIO RESIDENCIAL DE MÚLTIPLOS PAVIMENTOS, INCLUSO TRANSPORTE VERTICAL. AF_07/2019</t>
  </si>
  <si>
    <t>FABRICAÇÃO E INSTALAÇÃO DE PONTALETES DE MADEIRA NÃO APARELHADA PARA TELHADOS COM ATÉ 2 ÁGUAS E COM TELHA CERÂMICA OU DE CONCRETO EM EDIFÍCIO INSTITUCIONAL TÉRREO, INCLUSO TRANSPORTE VERTICAL. AF_07/2019</t>
  </si>
  <si>
    <t>FABRICAÇÃO E INSTALAÇÃO DE PONTALETES DE MADEIRA NÃO APARELHADA PARA TELHADOS COM ATÉ 2 ÁGUAS E COM TELHA ONDULADA DE FIBROCIMENTO, ALUMÍNIO OU PLÁSTICA EM EDIFÍCIO RESIDENCIAL DE MÚLTIPLOS PAVIMENTOS, INCLUSO TRANSPORTE VERTICAL. AF_07/2019</t>
  </si>
  <si>
    <t>FABRICAÇÃO E INSTALAÇÃO DE PONTALETES DE MADEIRA NÃO APARELHADA PARA TELHADOS COM ATÉ 2 ÁGUAS E COM TELHA ONDULADA DE FIBROCIMENTO, ALUMÍNIO OU PLÁSTICA EM EDIFÍCIO INSTITUCIONAL TÉRREO, INCLUSO TRANSPORTE VERTICAL. AF_07/2019</t>
  </si>
  <si>
    <t>FABRICAÇÃO E INSTALAÇÃO DE PONTALETES DE MADEIRA NÃO APARELHADA PARA TELHADOS COM MAIS QUE 2 ÁGUAS E COM TELHA CERÂMICA OU DE CONCRETO EM EDIFÍCIO RESIDENCIAL TÉRREO, INCLUSO TRANSPORTE VERTICAL. AF_07/2019</t>
  </si>
  <si>
    <t>FABRICAÇÃO E INSTALAÇÃO DE PONTALETES DE MADEIRA NÃO APARELHADA PARA TELHADOS COM MAIS QUE 2 ÁGUAS E COM TELHA CERÂMICA OU DE CONCRETO EM EDIFÍCIO RESIDENCIAL DE MÚLTIPLOS PAVIMENTOS. AF_07/2019</t>
  </si>
  <si>
    <t>FABRICAÇÃO E INSTALAÇÃO DE PONTALETES DE MADEIRA NÃO APARELHADA PARA TELHADOS COM MAIS QUE 2 ÁGUAS E COM TELHA CERÂMICA OU DE CONCRETO EM EDIFÍCIO INSTITUCIONAL TÉRREO, INCLUSO TRANSPORTE VERTICAL. AF_07/2019</t>
  </si>
  <si>
    <t>RETIRADA E RECOLOCAÇÃO DE RIPA EM TELHADOS DE ATÉ 2 ÁGUAS COM TELHA CERÂMICA OU DE CONCRETO DE ENCAIXE, INCLUSO TRANSPORTE VERTICAL. AF_07/2019</t>
  </si>
  <si>
    <t>RETIRADA E RECOLOCAÇÃO DE CAIBRO EM TELHADOS DE ATÉ 2 ÁGUAS COM TELHA CERÂMICA OU DE CONCRETO DE ENCAIXE, INCLUSO TRANSPORTE VERTICAL. AF_07/2019</t>
  </si>
  <si>
    <t>RETIRADA E RECOLOCAÇÃO DE RIPA EM TELHADOS DE MAIS DE 2 ÁGUAS COM TELHA CERÂMICA OU DE CONCRETO DE ENCAIXE, INCLUSO TRANSPORTE VERTICAL. AF_07/2019</t>
  </si>
  <si>
    <t>RETIRADA E RECOLOCAÇÃO DE CAIBRO EM TELHADOS DE MAIS DE 2 ÁGUAS COM TELHA CERÂMICA OU DE CONCRETO DE ENCAIXE, INCLUSO TRANSPORTE VERTICAL. AF_07/2019</t>
  </si>
  <si>
    <t>RETIRADA E RECOLOCAÇÃO DE RIPA EM TELHADOS DE ATÉ 2 ÁGUAS COM TELHA CERÂMICA CAPA-CANAL, INCLUSO TRANSPORTE VERTICAL. AF_07/2019</t>
  </si>
  <si>
    <t>RETIRADA E RECOLOCAÇÃO DE CAIBRO EM TELHADOS DE ATÉ 2 ÁGUAS COM TELHA CERÂMICA CAPA-CANAL, INCLUSO TRANSPORTE VERTICAL. AF_07/2019</t>
  </si>
  <si>
    <t>RETIRADA E RECOLOCAÇÃO DE RIPA EM TELHADOS DE MAIS DE 2 ÁGUAS COM TELHA CERÂMICA CAPA-CANAL, INCLUSO TRANSPORTE VERTICAL. AF_07/2019</t>
  </si>
  <si>
    <t>RETIRADA E RECOLOCAÇÃO DE CAIBRO EM TELHADOS DE MAIS DE 2 ÁGUAS COM TELHA CERÂMICA CAPA-CANAL, INCLUSO TRANSPORTE VERTICAL. AF_07/2019</t>
  </si>
  <si>
    <t>TELHAMENTO COM TELHA DE CONCRETO DE ENCAIXE, COM ATÉ 2 ÁGUAS, INCLUSO TRANSPORTE VERTICAL. AF_07/2019</t>
  </si>
  <si>
    <t>TELHAMENTO COM TELHA DE CONCRETO DE ENCAIXE, COM MAIS DE 2 ÁGUAS, INCLUSO TRANSPORTE VERTICAL. AF_07/2019</t>
  </si>
  <si>
    <t>TELHAMENTO COM TELHA CERÂMICA DE ENCAIXE, TIPO PORTUGUESA, COM ATÉ 2 ÁGUAS, INCLUSO TRANSPORTE VERTICAL. AF_07/2019</t>
  </si>
  <si>
    <t>TELHAMENTO COM TELHA CERÂMICA DE ENCAIXE, TIPO PORTUGUESA, COM MAIS DE 2 ÁGUAS, INCLUSO TRANSPORTE VERTICAL. AF_07/2019</t>
  </si>
  <si>
    <t>TELHAMENTO COM TELHA CERÂMICA CAPA-CANAL, TIPO COLONIAL, COM ATÉ 2 ÁGUAS, INCLUSO TRANSPORTE VERTICAL. AF_07/2019</t>
  </si>
  <si>
    <t>TELHAMENTO COM TELHA CERÂMICA CAPA-CANAL, TIPO COLONIAL, COM MAIS DE 2 ÁGUAS, INCLUSO TRANSPORTE VERTICAL. AF_07/2019</t>
  </si>
  <si>
    <t>EMBOÇAMENTO COM ARGAMASSA TRAÇO 1:2:9 (CIMENTO, CAL E AREIA). AF_07/2019</t>
  </si>
  <si>
    <t>SUBCOBERTURA COM MANTA PLÁSTICA REVESTIDA POR PELÍCULA DE ALUMÍNO, INCLUSO TRANSPORTE VERTICAL. AF_07/2019</t>
  </si>
  <si>
    <t>AMARRAÇÃO DE TELHAS CERÂMICAS OU DE CONCRETO. AF_07/2019</t>
  </si>
  <si>
    <t>TELHAMENTO COM TELHA CERÂMICA DE ENCAIXE, TIPO FRANCESA, COM ATÉ 2 ÁGUAS, INCLUSO TRANSPORTE VERTICAL. AF_07/2019</t>
  </si>
  <si>
    <t>TELHAMENTO COM TELHA CERÂMICA DE ENCAIXE, TIPO FRANCESA, COM MAIS DE 2 ÁGUAS, INCLUSO TRANSPORTE VERTICAL. AF_07/2019</t>
  </si>
  <si>
    <t>TELHAMENTO COM TELHA CERÂMICA DE ENCAIXE, TIPO ROMANA, COM ATÉ 2 ÁGUAS, INCLUSO TRANSPORTE VERTICAL. AF_07/2019</t>
  </si>
  <si>
    <t>TELHAMENTO COM TELHA CERÂMICA DE ENCAIXE, TIPO ROMANA, COM MAIS DE 2 ÁGUAS, INCLUSO TRANSPORTE VERTICAL. AF_07/2019</t>
  </si>
  <si>
    <t>TELHAMENTO COM TELHA CERÂMICA CAPA-CANAL, TIPO PLAN, COM ATÉ 2 ÁGUAS, INCLUSO TRANSPORTE VERTICAL. AF_07/2019</t>
  </si>
  <si>
    <t>TELHAMENTO COM TELHA CERÂMICA CAPA-CANAL, TIPO PLAN, COM MAIS DE 2 ÁGUAS, INCLUSO TRANSPORTE VERTICAL. AF_07/2019</t>
  </si>
  <si>
    <t>TELHAMENTO COM TELHA CERÂMICA CAPA-CANAL, TIPO PAULISTA, COM ATÉ 2 ÁGUAS, INCLUSO TRANSPORTE VERTICAL. AF_07/2019</t>
  </si>
  <si>
    <t>TELHAMENTO COM TELHA CERÂMICA CAPA-CANAL, TIPO PAULISTA, COM MAIS DE 2 ÁGUAS, INCLUSO TRANSPORTE VERTICAL. AF_07/2019</t>
  </si>
  <si>
    <t>TELHAMENTO COM TELHA ONDULADA DE FIBROCIMENTO E = 6 MM, COM RECOBRIMENTO LATERAL DE 1/4 DE ONDA PARA TELHADO COM INCLINAÇÃO MAIOR QUE 10°, COM ATÉ 2 ÁGUAS, INCLUSO IÇAMENTO. AF_07/2019</t>
  </si>
  <si>
    <t>TELHAMENTO COM TELHA ONDULADA DE FIBROCIMENTO E = 6 MM, COM RECOBRIMENTO LATERAL DE 1 1/4 DE ONDA PARA TELHADO COM INCLINAÇÃO MÁXIMA DE 10°, COM ATÉ 2 ÁGUAS, INCLUSO IÇAMENTO. AF_07/2019</t>
  </si>
  <si>
    <t>TELHAMENTO COM TELHA ESTRUTURAL DE FIBROCIMENTO E= 8 MM, COM ATÉ 2 ÁGUAS, INCLUSO IÇAMENTO. AF_07/2019_PS</t>
  </si>
  <si>
    <t>TELHAMENTO COM TELHA DE AÇO/ALUMÍNIO E = 0,5 MM, COM ATÉ 2 ÁGUAS, INCLUSO IÇAMENTO. AF_07/2019</t>
  </si>
  <si>
    <t>TELHAMENTO COM TELHA METÁLICA TERMOACÚSTICA E = 30 MM, COM ATÉ 2 ÁGUAS, INCLUSO IÇAMENTO. AF_07/2019</t>
  </si>
  <si>
    <t>CUMEEIRA E ESPIGÃO PARA TELHA CERÂMICA EMBOÇADA COM ARGAMASSA TRAÇO 1:2:9 (CIMENTO, CAL E AREIA), PARA TELHADOS COM MAIS DE 2 ÁGUAS, INCLUSO TRANSPORTE VERTICAL. AF_07/2019</t>
  </si>
  <si>
    <t>CUMEEIRA E ESPIGÃO PARA TELHA DE CONCRETO EMBOÇADA COM ARGAMASSA TRAÇO 1:2:9 (CIMENTO, CAL E AREIA), PARA TELHADOS COM MAIS DE 2 ÁGUAS, INCLUSO TRANSPORTE VERTICAL. AF_07/2019</t>
  </si>
  <si>
    <t>CUMEEIRA PARA TELHA CERÂMICA EMBOÇADA COM ARGAMASSA TRAÇO 1:2:9 (CIMENTO, CAL E AREIA) PARA TELHADOS COM ATÉ 2 ÁGUAS, INCLUSO TRANSPORTE VERTICAL. AF_07/2019</t>
  </si>
  <si>
    <t>CUMEEIRA PARA TELHA DE CONCRETO EMBOÇADA COM ARGAMASSA TRAÇO 1:2:9 (CIMENTO, CAL E AREIA) PARA TELHADOS COM ATÉ 2 ÁGUAS, INCLUSO TRANSPORTE VERTICAL. AF_07/2019</t>
  </si>
  <si>
    <t>CUMEEIRA PARA TELHA DE FIBROCIMENTO ONDULADA E = 6 MM, INCLUSO ACESSÓRIOS DE FIXAÇÃO E IÇAMENTO. AF_07/2019</t>
  </si>
  <si>
    <t>CUMEEIRA PARA TELHA DE FIBROCIMENTO ESTRUTURAL E = 6 MM, INCLUSO ACESSÓRIOS DE FIXAÇÃO E IÇAMENTO. AF_07/2019</t>
  </si>
  <si>
    <t>CUMEEIRA SHED PARA TELHA ONDULADA DE FIBROCIMENTO, E = 6 MM, INCLUSO ACESSÓRIOS DE FIXAÇÃO E IÇAMENTO. AF_07/2019</t>
  </si>
  <si>
    <t>RUFO EXTERNO/INTERNO EM CHAPA DE AÇO GALVANIZADO NÚMERO 26, CORTE DE 33 CM, INCLUSO IÇAMENTO. AF_07/2019</t>
  </si>
  <si>
    <t>RETIRADA E RECOLOCAÇÃO DE  TELHA CERÂMICA DE ENCAIXE, COM ATÉ DUAS ÁGUAS, INCLUSO IÇAMENTO. AF_07/2019</t>
  </si>
  <si>
    <t>RETIRADA E RECOLOCAÇÃO DE  TELHA CERÂMICA DE ENCAIXE, COM MAIS DE DUAS ÁGUAS, INCLUSO IÇAMENTO. AF_07/2019</t>
  </si>
  <si>
    <t>RETIRADA E RECOLOCAÇÃO DE  TELHA CERÂMICA CAPA-CANAL, COM ATÉ DUAS ÁGUAS, INCLUSO IÇAMENTO. AF_07/2019</t>
  </si>
  <si>
    <t>RETIRADA E RECOLOCAÇÃO DE  TELHA CERÂMICA CAPA-CANAL, COM MAIS DE DUAS ÁGUAS, INCLUSO IÇAMENTO. AF_07/2019</t>
  </si>
  <si>
    <t>CALHA DE BEIRAL, SEMICIRCULAR DE PVC, DIAMETRO 125 MM, INCLUINDO CABECEIRAS, EMENDAS, BOCAIS, SUPORTES E VEDAÇÕES, EXCLUINDO CONDUTORES, INCLUSO TRANSPORTE VERTICAL. AF_07/2019</t>
  </si>
  <si>
    <t>RUFO EM FIBROCIMENTO PARA TELHA ONDULADA E = 6 MM, ABA DE 26 CM, INCLUSO TRANSPORTE VERTICAL, EXCETO CONTRARRUFO. AF_07/2019</t>
  </si>
  <si>
    <t>CALHA EM CHAPA DE AÇO GALVANIZADO NÚMERO 24, DESENVOLVIMENTO DE 33 CM, INCLUSO TRANSPORTE VERTICAL. AF_07/2019</t>
  </si>
  <si>
    <t>CALHA EM CHAPA DE AÇO GALVANIZADO NÚMERO 24, DESENVOLVIMENTO DE 50 CM, INCLUSO TRANSPORTE VERTICAL. AF_07/2019</t>
  </si>
  <si>
    <t>CALHA EM CHAPA DE AÇO GALVANIZADO NÚMERO 24, DESENVOLVIMENTO DE 100 CM, INCLUSO TRANSPORTE VERTICAL. AF_07/2019</t>
  </si>
  <si>
    <t>RUFO EM CHAPA DE AÇO GALVANIZADO NÚMERO 24, CORTE DE 25 CM, INCLUSO TRANSPORTE VERTICAL. AF_07/2019</t>
  </si>
  <si>
    <t>TELHAMENTO COM TELHA ONDULADA DE FIBRA DE VIDRO E = 0,6 MM, PARA TELHADO COM INCLINAÇÃO MAIOR QUE 10°, COM ATÉ 2 ÁGUAS, INCLUSO IÇAMENTO. AF_07/2019</t>
  </si>
  <si>
    <t>INSTALAÇÃO DE TESOURA (INTEIRA OU MEIA), EM AÇO, PARA VÃOS MAIORES OU IGUAIS A 3,0 M E MENORES QUE 6,0 M, INCLUSO IÇAMENTO. AF_07/2019</t>
  </si>
  <si>
    <t>INSTALAÇÃO DE TESOURA (INTEIRA OU MEIA), EM AÇO, PARA VÃOS MAIORES OU IGUAIS A 6,0 M E MENORES QUE 8,0 M, INCLUSO IÇAMENTO. AF_07/2019</t>
  </si>
  <si>
    <t>INSTALAÇÃO DE TESOURA (INTEIRA OU MEIA), EM AÇO, PARA VÃOS MAIORES OU IGUAIS A 8,0 M E MENORES QUE 10,0 M, INCLUSO IÇAMENTO. AF_07/2019</t>
  </si>
  <si>
    <t>INSTALAÇÃO DE TESOURA (INTEIRA OU MEIA), EM AÇO, PARA VÃOS MAIORES OU IGUAIS A 10,0 M E MENORES QUE 12,0 M, INCLUSO IÇAMENTO. AF_07/2019</t>
  </si>
  <si>
    <t>TRAMA DE AÇO COMPOSTA POR RIPAS, CAIBROS E TERÇAS PARA TELHADOS DE ATÉ 2 ÁGUAS PARA TELHA DE ENCAIXE DE CERÂMICA OU DE CONCRETO, INCLUSO TRANSPORTE VERTICAL. AF_07/2019</t>
  </si>
  <si>
    <t>TRAMA DE AÇO COMPOSTA POR RIPAS E CAIBROS PARA TELHADOS DE ATÉ 2 ÁGUAS PARA TELHA DE ENCAIXE DE CERÂMICA OU DE CONCRETO, INCLUSO TRANSPORTE VERTICAL. AF_07/2019</t>
  </si>
  <si>
    <t>TRAMA DE AÇO COMPOSTA POR RIPAS PARA TELHADOS DE ATÉ 2 ÁGUAS PARA TELHA DE ENCAIXE DE CERÂMICA OU DE CONCRETO, INCLUSO TRANSPORTE VERTICAL. AF_07/2019</t>
  </si>
  <si>
    <t>TRAMA DE AÇO COMPOSTA POR RIPAS, CAIBROS E TERÇAS PARA TELHADOS DE MAIS DE 2 ÁGUAS PARA TELHA DE ENCAIXE DE CERÂMICA OU DE CONCRETO, INCLUSO TRANSPORTE VERTICAL. AF_07/2019</t>
  </si>
  <si>
    <t>TRAMA DE AÇO COMPOSTA POR RIPAS E CAIBROS PARA TELHADOS DE MAIS DE 2 ÁGUAS PARA TELHA DE ENCAIXE DE CERÂMICA OU DE CONCRETO, INCLUSO TRANSPORTE VERTICAL. AF_07/2019</t>
  </si>
  <si>
    <t>TRAMA DE AÇO COMPOSTA POR RIPAS PARA TELHADOS DE MAIS DE 2 ÁGUAS PARA TELHA DE ENCAIXE DE CERÂMICA OU DE CONCRETO, INCLUSO TRANSPORTE VERTICAL, INCLUSO TRANSPORTE VERTICAL. AF_07/2019</t>
  </si>
  <si>
    <t>TRAMA DE AÇO COMPOSTA POR RIPAS, CAIBROS E TERÇAS PARA TELHADOS DE ATÉ 2 ÁGUAS PARA TELHA CERÂMICA CAPA-CANAL, INCLUSO TRANSPORTE VERTICAL. AF_07/2019</t>
  </si>
  <si>
    <t>TRAMA DE AÇO COMPOSTA POR RIPAS E CAIBROS PARA TELHADOS DE ATÉ 2 ÁGUAS PARA TELHA CERÂMICA CAPA-CANAL, INCLUSO TRANSPORTE VERTICAL. AF_07/2019</t>
  </si>
  <si>
    <t>TRAMA DE AÇO COMPOSTA POR RIPAS PARA TELHADOS DE ATÉ 2 ÁGUAS PARA TELHA CERÂMICA CAPA-CANAL, INCLUSO TRANSPORTE VERTICAL. AF_07/2019</t>
  </si>
  <si>
    <t>TRAMA DE AÇO COMPOSTA POR RIPAS, CAIBROS E TERÇAS PARA TELHADOS DE MAIS DE 2 ÁGUAS PARA TELHA CERÂMICA CAPA-CANAL, INCLUSO TRANSPORTE VERTICAL. AF_07/2019</t>
  </si>
  <si>
    <t>TRAMA DE AÇO COMPOSTA POR RIPAS E CAIBROS PARA TELHADOS DE MAIS DE 2 ÁGUAS PARA TELHA CERÂMICA CAPA-CANAL, INCLUSO TRANSPORTE VERTICAL. AF_07/2019</t>
  </si>
  <si>
    <t>TRAMA DE AÇO COMPOSTA POR RIPAS PARA TELHADOS DE MAIS DE 2 ÁGUAS PARA TELHA CERÂMICA CAPA-CANAL, INCLUSO TRANSPORTE VERTICAL. AF_07/2019</t>
  </si>
  <si>
    <t>TRAMA DE AÇO COMPOSTA POR TERÇAS PARA TELHADOS DE ATÉ 2 ÁGUAS PARA TELHA ONDULADA DE FIBROCIMENTO, METÁLICA, PLÁSTICA OU TERMOACÚSTICA, INCLUSO TRANSPORTE VERTICAL. AF_07/2019</t>
  </si>
  <si>
    <t>TRAMA DE AÇO COMPOSTA POR TERÇAS PARA TELHADOS DE ATÉ 2 ÁGUAS PARA TELHA ESTRUTURAL DE FIBROCIMENTO, INCLUSO TRANSPORTE VERTICAL. AF_07/2019</t>
  </si>
  <si>
    <t>FABRICAÇÃO E INSTALAÇÃO DE MEIA TESOURA DE MADEIRA NÃO APARELHADA, COM VÃO DE 3 M, PARA TELHA CERÂMICA OU DE CONCRETO, INCLUSO IÇAMENTO. AF_07/2019</t>
  </si>
  <si>
    <t>FABRICAÇÃO E INSTALAÇÃO DE MEIA TESOURA DE MADEIRA NÃO APARELHADA, COM VÃO DE 4 M, PARA TELHA CERÂMICA OU DE CONCRETO, INCLUSO IÇAMENTO. AF_07/2019</t>
  </si>
  <si>
    <t>FABRICAÇÃO E INSTALAÇÃO DE MEIA TESOURA DE MADEIRA NÃO APARELHADA, COM VÃO DE 5 M, PARA TELHA CERÂMICA OU DE CONCRETO, INCLUSO IÇAMENTO. AF_07/2019</t>
  </si>
  <si>
    <t>FABRICAÇÃO E INSTALAÇÃO DE MEIA TESOURA DE MADEIRA NÃO APARELHADA, COM VÃO DE 6 M, PARA TELHA CERÂMICA OU DE CONCRETO, INCLUSO IÇAMENTO. AF_07/2019</t>
  </si>
  <si>
    <t>FABRICAÇÃO E INSTALAÇÃO DE MEIA TESOURA DE MADEIRA NÃO APARELHADA, COM VÃO DE 7 M, PARA TELHA CERÂMICA OU DE CONCRETO, INCLUSO IÇAMENTO. AF_07/2019</t>
  </si>
  <si>
    <t>FABRICAÇÃO E INSTALAÇÃO DE MEIA TESOURA DE MADEIRA NÃO APARELHADA, COM VÃO DE 8 M, PARA TELHA CERÂMICA OU DE CONCRETO, INCLUSO IÇAMENTO. AF_07/2019</t>
  </si>
  <si>
    <t>FABRICAÇÃO E INSTALAÇÃO DE MEIA TESOURA DE MADEIRA NÃO APARELHADA, COM VÃO DE 9 M, PARA TELHA CERÂMICA OU DE CONCRETO, INCLUSO IÇAMENTO. AF_07/2019</t>
  </si>
  <si>
    <t>FABRICAÇÃO E INSTALAÇÃO DE MEIA TESOURA DE MADEIRA NÃO APARELHADA, COM VÃO DE 10 M, PARA TELHA CERÂMICA OU DE CONCRETO, INCLUSO IÇAMENTO. AF_07/2019</t>
  </si>
  <si>
    <t>FABRICAÇÃO E INSTALAÇÃO DE MEIA TESOURA DE MADEIRA NÃO APARELHADA, COM VÃO DE 11 M, PARA TELHA CERÂMICA OU DE CONCRETO, INCLUSO IÇAMENTO. AF_07/2019</t>
  </si>
  <si>
    <t>FABRICAÇÃO E INSTALAÇÃO DE MEIA TESOURA DE MADEIRA NÃO APARELHADA, COM VÃO DE 12 M, PARA TELHA CERÂMICA OU DE CONCRETO, INCLUSO IÇAMENTO. AF_07/2019</t>
  </si>
  <si>
    <t>FABRICAÇÃO E INSTALAÇÃO DE MEIA TESOURA DE MADEIRA NÃO APARELHADA, COM VÃO DE 3 M, PARA TELHA ONDULADA DE FIBROCIMENTO, ALUMÍNIO, PLÁSTICA OU TERMOACÚSTICA, INCLUSO IÇAMENTO. AF_07/2019</t>
  </si>
  <si>
    <t>FABRICAÇÃO E INSTALAÇÃO DE MEIA TESOURA DE MADEIRA NÃO APARELHADA, COM VÃO DE 4 M, PARA TELHA ONDULADA DE FIBROCIMENTO, ALUMÍNIO, PLÁSTICA OU TERMOACÚSTICA, INCLUSO IÇAMENTO. AF_07/2019</t>
  </si>
  <si>
    <t>FABRICAÇÃO E INSTALAÇÃO DE MEIA TESOURA DE MADEIRA NÃO APARELHADA, COM VÃO DE 5 M, PARA TELHA ONDULADA DE FIBROCIMENTO, ALUMÍNIO, PLÁSTICA OU TERMOACÚSTICA, INCLUSO IÇAMENTO. AF_07/2019</t>
  </si>
  <si>
    <t>FABRICAÇÃO E INSTALAÇÃO DE MEIA TESOURA DE MADEIRA NÃO APARELHADA, COM VÃO DE 6 M, PARA TELHA ONDULADA DE FIBROCIMENTO, ALUMÍNIO, PLÁSTICA OU TERMOACÚSTICA, INCLUSO IÇAMENTO. AF_07/2019</t>
  </si>
  <si>
    <t>FABRICAÇÃO E INSTALAÇÃO DE MEIA TESOURA DE MADEIRA NÃO APARELHADA, COM VÃO DE 7 M, PARA TELHA ONDULADA DE FIBROCIMENTO, ALUMÍNIO, PLÁSTICA OU TERMOACÚSTICA, INCLUSO IÇAMENTO. AF_07/2019</t>
  </si>
  <si>
    <t>FABRICAÇÃO E INSTALAÇÃO DE MEIA TESOURA DE MADEIRA NÃO APARELHADA, COM VÃO DE 8 M, PARA TELHA ONDULADA DE FIBROCIMENTO, ALUMÍNIO, PLÁSTICA OU TERMOACÚSTICA, INCLUSO IÇAMENTO. AF_07/2019</t>
  </si>
  <si>
    <t>FABRICAÇÃO E INSTALAÇÃO DE MEIA TESOURA DE MADEIRA NÃO APARELHADA, COM VÃO DE 9 M, PARA TELHA ONDULADA DE FIBROCIMENTO, ALUMÍNIO, PLÁSTICA OU TERMOACÚSTICA, INCLUSO IÇAMENTO. AF_07/2019</t>
  </si>
  <si>
    <t>FABRICAÇÃO E INSTALAÇÃO DE MEIA TESOURA DE MADEIRA NÃO APARELHADA, COM VÃO DE 10 M, PARA TELHA ONDULADA DE FIBROCIMENTO, ALUMÍNIO, PLÁSTICA OU TERMOACÚSTICA, INCLUSO IÇAMENTO. AF_07/2019</t>
  </si>
  <si>
    <t>FABRICAÇÃO E INSTALAÇÃO DE MEIA TESOURA DE MADEIRA NÃO APARELHADA, COM VÃO DE 11 M, PARA TELHA ONDULADA DE FIBROCIMENTO, ALUMÍNIO, PLÁSTICA OU TERMOACÚSTICA, INCLUSO IÇAMENTO. AF_07/2019</t>
  </si>
  <si>
    <t>FABRICAÇÃO E INSTALAÇÃO DE MEIA TESOURA DE MADEIRA NÃO APARELHADA, COM VÃO DE 12 M, PARA TELHA ONDULADA DE FIBROCIMENTO, ALUMÍNIO, PLÁSTICA OU TERMOACÚSTICA, INCLUSO IÇAMENTO. AF_07/2019</t>
  </si>
  <si>
    <t>FABRICAÇÃO E INSTALAÇÃO DE TESOURA (INTEIRA OU MEIA) EM AÇO, VÃOS MAIORES OU IGUAIS A 3,0 M E MENORES OU IGUAL A 6,0 M, INCLUSO IÇAMENTO. AF_07/2019</t>
  </si>
  <si>
    <t>FABRICAÇÃO E INSTALAÇÃO DE TESOURA (INTEIRA OU MEIA) EM AÇO, VÃOS MAIORES QUE 6,0 M E MENORES QUE 12,0 M, INCLUSO IÇAMENTO. AF_07/2019</t>
  </si>
  <si>
    <t>FABRICAÇÃO E INSTALAÇÃO DE PONTALETES DE MADEIRA NÃO APARELHADA PARA TELHADOS COM ATÉ 2 ÁGUAS E COM TELHA ONDULADA DE FIBROCIMENTO, ALUMÍNIO OU PLÁSTICA EM EDIFÍCIO RESIDENCIAL TÉRREO, INCLUSO TRANSPORTE VERTICAL. AF_07/2019</t>
  </si>
  <si>
    <t>TRAMA DE AÇO COMPOSTA POR TERÇAS PARA TELHADOS DE ATÉ 2 ÁGUAS PARA TELHA ONDULADA DE FIBROCIMENTO, METÁLICA, PLÁSTICA OU TERMOACÚSTICA, INCLUSO TRANSPORTE VERTICAL (EM KG). AF_07/2019</t>
  </si>
  <si>
    <t>TELHAMENTO COM TELHA DE ENCAIXE, TIPO FRANCESA DE VIDRO, COM ATÉ 2 ÁGUAS, INCLUSO TRANSPORTE VERTICAL. AF_07/2019</t>
  </si>
  <si>
    <t>ESGOTAMENTO DE VALA COM BOMBA SUBMERSÍVEL. AF_12/2022</t>
  </si>
  <si>
    <t>INSTALAÇÃO E DESINSTALAÇÃO DE REGISTRO DE PVC PARA SISTEMA DE REBAIXAMENTO DE LENÇOL FREÁTICO POR PONTEIRAS FILTRANTES. AF_12/2022</t>
  </si>
  <si>
    <t>INSTALAÇÃO E DESINSTALAÇÃO DE CONJUNTO DE BOMBAS, À VÁCUO E CENTRÍFUGA, PARA SISTEMA DE REBAIXAMENTO DE LENÇOL FREÁTICO POR PONTEIRAS FILTRANTES (EXCLUI O FORNECIMENTO DE BOMBAS). AF_12/2022</t>
  </si>
  <si>
    <t>INSTALAÇÃO DE MATERIAL GRANULAR FILTRANTE PARA SISTEMA DE REBAIXAMENTO DE LENÇOL FREÁTICO POR POÇOS PROFUNDOSA, DIÂMETRO DO POÇO DE 400 MM. AF_12/2022</t>
  </si>
  <si>
    <t>INSTALAÇÃO E DESINSTALAÇÃO DE SISTEMA DE BOMBA PARA SISTEMA DE REBAIXAMENTO DE LENÇOL FREÁTICO POR POÇOS PROFUNDOS (EXCLUI O FORNECIMENTO DE BOMBA). AF_12/2022</t>
  </si>
  <si>
    <t>DRENO SUBSUPERFICIAL (SEÇÃO 0,40 X 0,40 M), COM TUBO DE PEAD CORRUGADO PERFURADO, DN 100 MM, ENCHIMENTO COM AREIA. AF_07/2021</t>
  </si>
  <si>
    <t>DRENO SUBSUPERFICIAL (SEÇÃO 0,40 X 0,40 M), COM TUBO DE PVC CORRUGADO RÍGIDO PERFURADO, DN 100 MM, ENCHIMENTO COM AREIA. AF_07/2021</t>
  </si>
  <si>
    <t>DRENO SUBSUPERFICIAL (SEÇÃO 0,40 X 0,40 M), COM TUBO DE CONCRETO SIMPLES POROSO, DN 200 MM, ENCHIMENTO COM AREIA. AF_07/2021</t>
  </si>
  <si>
    <t>DRENO SUBSUPERFICIAL (SEÇÃO 0,40 X 0,40 M), CEGO, ENCHIMENTO DE BRITA, ENVOLVIDO COM MANTA GEOTÊXTIL. AF_07/2021</t>
  </si>
  <si>
    <t>DRENO SUBSUPERFICIAL (SEÇÃO 0,40 X 0,40 M), CEGO, ENCHIMENTO DE BRITA. AF_07/2021</t>
  </si>
  <si>
    <t>DRENO SUBSUPERFICIAL (SEÇÃO 0,40 X 0,40 M), COM TUBO DE PEAD CORRUGADO PERFURADO, DN 100 MM, ENCHIMENTO COM BRITA, ENVOLVIDO COM MANTA GEOTÊXTIL. AF_07/2021</t>
  </si>
  <si>
    <t>DRENO SUBSUPERFICIAL (SEÇÃO 0,40 X 0,40 M), COM TUBO DE PVC CORRUGADO RÍGIDO PERFURADO, DN 100 MM, ENCHIMENTO COM BRITA, ENVOLVIDO COM MANTA GEOTÊXTIL. AF_07/2021</t>
  </si>
  <si>
    <t>DRENO SUBSUPERFICIAL (SEÇÃO 0,40 X 0,40 M), COM TUBO DE CONCRETO SIMPLES POROSO, DN 200 MM, ENCHIMENTO COM BRITA, ENVOLVIDO COM MANTA GEOTÊXTIL. AF_07/2021</t>
  </si>
  <si>
    <t>DRENO PROFUNDO (SEÇÃO 0,50 X 1,50 M), COM TUBO DE PEAD CORRUGADO PERFURADO, DN 100 MM, ENCHIMENTO COM AREIA, COM SELO DE ARGILA. AF_07/2021</t>
  </si>
  <si>
    <t>DRENO PROFUNDO (SEÇÃO 0,50 X 1,50 M), COM TUBO DE PVC CORRUGADO RÍGIDO PERFURADO, DN 100 MM, ENCHIMENTO COM AREIA, COM SELO DE ARGILA. AF_07/2021</t>
  </si>
  <si>
    <t>DRENO PROFUNDO (SEÇÃO 0,50 X 1,50 M), COM TUBO DE CONCRETO SIMPLES POROSO, DN 200 MM, ENCHIMENTO COM AREIA, COM SELO DE ARGILA. AF_07/2021</t>
  </si>
  <si>
    <t>DRENO PROFUNDO (SEÇÃO 0,50 X 1,50 M), COM TUBO DE PEAD CORRUGADO PERFURADO, DN 100 MM, ENCHIMENTO COM AREIA. AF_07/2021</t>
  </si>
  <si>
    <t>DRENO PROFUNDO (SEÇÃO 0,50 X 1,50 M), COM TUBO DE PVC CORRUGADO RÍGIDO PERFURADO, DN 100 MM, ENCHIMENTO COM AREIA. AF_07/2021</t>
  </si>
  <si>
    <t>DRENO PROFUNDO (SEÇÃO 0,50 X 1,50 M), COM TUBO DE CONCRETO SIMPLES POROSO, DN 200 MM, ENCHIMENTO COM AREIA. AF_07/2021</t>
  </si>
  <si>
    <t>DRENO PROFUNDO (SEÇÃO 0,50 X 1,50 M), CEGO, ENCHIMENTO DE BRITA, ENVOLVIDO COM MANTA GEOTÊXTIL, COM SELO DE ARGILA. AF_07/2021</t>
  </si>
  <si>
    <t>DRENO PROFUNDO (SEÇÃO 0,50 X 1,50 M), CEGO, ENCHIMENTO DE BRITA, ENVOLVIDO COM MANTA GEOTÊXTIL. AF_07/2021</t>
  </si>
  <si>
    <t>DRENO PROFUNDO (SEÇÃO 0,50 X 1,50 M), COM TUBO DE PEAD CORRUGADO PERFURADO, DN 100 MM, ENCHIMENTO COM BRITA, ENVOLVIDO COM MANTA GEOTÊXTIL, COM SELO DE ARGILA. AF_07/2021</t>
  </si>
  <si>
    <t>DRENO PROFUNDO (SEÇÃO 0,50 X 1,50 M), COM TUBO DE PVC CORRUGADO RÍGIDO PERFURADO, DN 100 MM, ENCHIMENTO COM BRITA, ENVOLVIDO COM MANTA GEOTÊXTIL, COM SELO DE ARGILA. AF_07/2021</t>
  </si>
  <si>
    <t>DRENO PROFUNDO (SEÇÃO 0,50 X 1,50 M), COM TUBO DE CONCRETO SIMPLES POROSO, DN 200 MM, ENCHIMENTO COM BRITA, ENVOLVIDO COM MANTA GEOTÊXTIL, COM SELO DE ARGILA. AF_07/2021</t>
  </si>
  <si>
    <t>DRENO PROFUNDO (SEÇÃO 0,50 X 1,50 M), COM TUBO DE PEAD CORRUGADO PERFURADO, DN 100 MM, ENCHIMENTO COM BRITA, ENVOLVIDO COM MANTA GEOTÊXTIL. AF_07/2021</t>
  </si>
  <si>
    <t>DRENO PROFUNDO (SEÇÃO 0,50 X 1,50 M), COM TUBO DE PVC CORRUGADO RÍGIDO PERFURADO, DN 100 MM, ENCHIMENTO COM BRITA, ENVOLVIDO COM MANTA GEOTÊXTIL. AF_07/2021</t>
  </si>
  <si>
    <t>DRENO PROFUNDO (SEÇÃO 0,50 X 1,50 M), COM TUBO DE CONCRETO SIMPLES POROSO, DN 200 MM, ENCHIMENTO COM BRITA, ENVOLVIDO COM MANTA GEOTÊXTIL. AF_07/2021</t>
  </si>
  <si>
    <t>DRENO ESPINHA DE PEIXE (SEÇÃO 0,40 X 0,40 M), COM TUBO DE PEAD CORRUGADO PERFURADO, DN 100 MM, ENCHIMENTO COM AREIA, INCLUSIVE CONEXÕES. AF_07/2021</t>
  </si>
  <si>
    <t>DRENO ESPINHA DE PEIXE (SEÇÃO 0,40 X 0,40 M), COM TUBO DE PVC CORRUGADO RÍGIDO PERFURADO, DN 100 MM, ENCHIMENTO COM AREIA, INCLUSIVE CONEXÕES. AF_07/2021</t>
  </si>
  <si>
    <t>DRENO ESPINHA DE PEIXE (SEÇÃO (0,40 X 0,40 M), COM TUBO DE PEAD CORRUGADO PERFURADO, DN 100 MM, ENCHIMENTO COM BRITA, ENVOLVIDO COM MANTA GEOTÊXTIL, INCLUSIVE CONEXÕES. AF_07/2021</t>
  </si>
  <si>
    <t>DRENO ESPINHA DE PEIXE (SEÇÃO 0,40 X 0,40 M), COM TUBO DE PVC CORRUGADO RÍGIDO PERFURADO, DN 100 MM, ENCHIMENTO COM BRITA, ENVOLVIDO COM MANTA GEOTÊXTIL, INCLUSIVE CONEXÕES. AF_07/2021</t>
  </si>
  <si>
    <t>DRENO ESPINHA DE PEIXE (SEÇÃO 0,50 X 0,80 M), COM TUBO DE PEAD CORRUGADO PERFURADO, DN 100 MM, ENCHIMENTO COM AREIA, INCLUSIVE CONEXÕES. AF_07/2021</t>
  </si>
  <si>
    <t>DRENO ESPINHA DE PEIXE (SEÇÃO 0,50 X 0,80 M), COM TUBO DE PVC CORRUGADO RÍGIDO PERFURADO, DN 100 MM, ENCHIMENTO COM AREIA, INCLUSIVE CONEXÕES. AF_07/2021</t>
  </si>
  <si>
    <t>DRENO ESPINHA DE PEIXE (SEÇÃO 0,50 X 0,80 M), COM TUBO DE PEAD CORRUGADO PERFURADO, DN 100 MM, ENCHIMENTO COM BRITA, ENVOLVIDO COM MANTA GEOTÊXTIL, INCLUSIVE CONEXÕES. AF_07/2021</t>
  </si>
  <si>
    <t>DRENO ESPINHA DE PEIXE (SEÇÃO 0,50 X 0,80 M), COM TUBO DE PVC CORRUGADO RÍGIDO PERFURADO, DN 100 MM, ENCHIMENTO COM BRITA, ENVOLVIDO COM MANTA GEOTÊXTIL, INCLUSIVE CONEXÕES. AF_07/2021</t>
  </si>
  <si>
    <t>TUBO DE PEAD CORRUGADO PERFURADO, DN 100 MM, PARA DRENO - FORNECIMENTO E ASSENTAMENTO. AF_07/2021</t>
  </si>
  <si>
    <t>TUBO DE PVC CORRUGADO RÍGIDO PERFURADO, DN 100 MM, PARA DRENO - FORNECIMENTO E ASSENTAMENTO. AF_07/2021</t>
  </si>
  <si>
    <t>TUBO DE CONCRETO SIMPLES POROSO, DN 200 MM, PARA DRENO - FORNECIMENTO E ASSENTAMENTO. AF_07/2021</t>
  </si>
  <si>
    <t>LUVA DE PVC, SÉRIE NORMAL, PARA ESGOTO PREDIAL, DN 100 MM, INSTALADA EM DRENO  - FORNECIMENTO E INSTALAÇÃO. AF_07/2021</t>
  </si>
  <si>
    <t>JUNÇÃO SIMPLES DE PVC, 45 GRAUS, SÉRIE NORMAL, PARA ESGOTO PREDIAL, DN 100 MM, INSTALADA EM DRENO - FORNECIMENTO E INSTALAÇÃO. AF_07/2021</t>
  </si>
  <si>
    <t>JUNÇÃO DUPLA DE PVC, SÉRIE NORMAL, PARA ESGOTO PREDIAL, DN 100 X 100 X 100 MM, INSTALADA EM DRENO  - FORNECIMENTO E INSTALAÇÃO. AF_07/2021</t>
  </si>
  <si>
    <t>GEOTÊXTIL NÃO TECIDO 100% POLIÉSTER, RESISTÊNCIA A TRAÇÃO DE 9 KN/M (RT - 9), INSTALADO EM DRENO - FORNECIMENTO E INSTALAÇÃO. AF_07/2021</t>
  </si>
  <si>
    <t>GEOTÊXTIL NÃO TECIDO 100% POLIÉSTER, RESISTÊNCIA A TRAÇÃO DE 14 KN/M (RT - 14), INSTALADO EM DRENO - FORNECIMENTO E INSTALAÇÃO. AF_07/2021</t>
  </si>
  <si>
    <t>GEOTÊXTIL NÃO TECIDO 100% POLIÉSTER, RESISTÊNCIA A TRAÇÃO DE 26 KN/M (RT - 26), INSTALADO EM DRENO - FORNECIMENTO E INSTALAÇÃO. AF_07/2021</t>
  </si>
  <si>
    <t>ENCHIMENTO DE AREIA PARA DRENO, LANÇAMENTO MECANIZADO. AF_07/2021</t>
  </si>
  <si>
    <t>ENCHIMENTO DE BRITA PARA DRENO, LANÇAMENTO MECANIZADO. AF_07/2021</t>
  </si>
  <si>
    <t>ENCHIMENTO DE AREIA PARA DRENO, LANÇAMENTO MANUAL. AF_07/2021</t>
  </si>
  <si>
    <t>ENCHIMENTO DE BRITA PARA DRENO, LANÇAMENTO MANUAL. AF_07/2021</t>
  </si>
  <si>
    <t>DRENO EM MURO DE CONTENÇÃO, EXECUTADO NO PÉ DO MURO, COM TUBO DE PEAD CORRUGADO FLEXÍVEL PERFURADO, ENCHIMENTO COM BRITA, ENVOLVIDO COM MANTA GEOTÊXTIL. AF_07/2021</t>
  </si>
  <si>
    <t>DRENO EM MURO DE CONTENÇÃO, EXECUTADO NO PÉ DO MURO, COM TUBO DE PVC CORRUGADO RÍGIDO PERFURADO, ENCHIMENTO COM BRITA, ENVOLVIDO COM MANTA GEOTÊXTIL. AF_07/2021</t>
  </si>
  <si>
    <t>DRENO BARBACÃ, DN 100 MM, COM MATERIAL DRENANTE. AF_07/2021</t>
  </si>
  <si>
    <t>DRENO BARBACÃ, DN 75 MM, COM MATERIAL DRENANTE. AF_07/2021</t>
  </si>
  <si>
    <t>DRENO BARBACÃ, DN 50 MM, COM MATERIAL DRENANTE. AF_07/2021</t>
  </si>
  <si>
    <t>GEOTÊXTIL NÃO TECIDO 100% POLIÉSTER, RESISTÊNCIA A TRAÇÃO DE 31 KN/M (RT-31), INSTALADO EM DRENO - FORNECIMENTO E INSTALAÇÃO. AF_07/2021</t>
  </si>
  <si>
    <t>EXECUÇÃO DE PROTEÇÃO DA CABEÇA DO TIRANTE COM USO DE FÔRMAS METÁLICAS, 50 UTILIZAÇÕES, E CONCRETO FCK =15 MPA. AF_11/2023</t>
  </si>
  <si>
    <t>EXECUÇÃO DE PERFURAÇÃO PARA TIRANTE, COMPRIMENTO MAIOR OU IGUAL A 14 M E MENOR QUE 22 M, COM DIÂMETRO DE FURO DE 100 MM EXECUTADO COM HASTE E TUBOS DE REVESTIMENTO UTILIZANDO PERFURATRIZ SOBRE ESTEIRA. AF_11/2023</t>
  </si>
  <si>
    <t>EXECUÇÃO DE PERFURAÇÃO PARA TIRANTE, COMPRIMENTO MAIOR OU IGUAL A 22 M E MENOR QUE 30 M, COM DIÂMETRO DE FURO DE 100 MM EXECUTADO COM HASTE E TUBOS DE REVESTIMENTO UTILIZANDO PERFURATRIZ SOBRE ESTEIRA. AF_11/2023</t>
  </si>
  <si>
    <t>EXECUÇÃO DE PERFURAÇÃO PARA TIRANTE, COMPRIMENTO MAIOR OU IGUAL A 6 M E MENOR QUE 14 M, COM DIÂMETRO DE FURO DE 150 MM EXECUTADO COM HASTE E TUBOS DE REVESTIMENTO UTILIZANDO PERFURATRIZ SOBRE ESTEIRA. AF_11/2023</t>
  </si>
  <si>
    <t>EXECUÇÃO DE PERFURAÇÃO PARA TIRANTE, COMPRIMENTO MAIOR OU IGUAL A 14 M E MENOR QUE 22 M, COM DIÂMETRO DE FURO DE 150 MM EXECUTADO COM HASTE E TUBOS DE REVESTIMENTO UTILIZANDO PERFURATRIZ SOBRE ESTEIRA. AF_11/2023</t>
  </si>
  <si>
    <t>EXECUÇÃO DE PERFURAÇÃO PARA TIRANTE, COMPRIMENTO MAIOR OU IGUAL A 6 M E MENOR QUE 14 M, COM DIÂMETRO DE FURO DE 200 MM EXECUTADO COM HASTE E TUBOS DE REVESTIMENTO UTILIZANDO PERFURATRIZ SOBRE ESTEIRA. AF_11/2023</t>
  </si>
  <si>
    <t>EXECUÇÃO DE PERFURAÇÃO PARA TIRANTE, COMPRIMENTO MAIOR OU IGUAL A 14 M E MENOR QUE 22 M, COM DIÂMETRO DE FURO DE 200 MM EXECUTADO COM HASTE E TUBOS DE REVESTIMENTO UTILIZANDO PERFURATRIZ SOBRE ESTEIRA. AF_11/2023</t>
  </si>
  <si>
    <t>EXECUÇÃO DE PERFURAÇÃO PARA TIRANTE, COMPRIMENTO MAIOR OU IGUAL A 22 M E MENOR QUE 30 M, COM DIÂMETRO DE FURO DE 200 MM EXECUTADO COM HASTE E TUBOS DE REVESTIMENTO UTILIZANDO PERFURATRIZ SOBRE ESTEIRA. AF_11/2023</t>
  </si>
  <si>
    <t>EXECUÇÃO DE PERFURAÇÃO PARA TIRANTE, COMPRIMENTO MAIOR OU IGUAL A 6 M E MENOR QUE 14 M, COM DIÂMETRO DE FURO DE 100 MM EXECUTADO COM HASTE UTILIZANDO PERFURATRIZ MANUAL SOBRE BASE DE MONTAGEM. AF_11/2023</t>
  </si>
  <si>
    <t>EXECUÇÃO DE PERFURAÇÃO PARA TIRANTE, COMPRIMENTO MAIOR OU IGUAL A 14 M E MENOR QUE 22 M, COM DIÂMETRO DE FURO DE 100 MM EXECUTADO COM HASTE UTILIZANDO PERFURATRIZ MANUAL SOBRE BASE DE MONTAGEM. AF_11/2023</t>
  </si>
  <si>
    <t>EXECUÇÃO DE PERFURAÇÃO PARA TIRANTE, COMPRIMENTO MAIOR OU IGUAL A 22 M E MENOR QUE 30 M, COM DIÂMETRO DE FURO DE 100 MM EXECUTADO COM HASTE UTILIZANDO PERFURATRIZ MANUAL SOBRE BASE DE MONTAGEM. AF_11/2023</t>
  </si>
  <si>
    <t>EXECUÇÃO DE PERFURAÇÃO PARA TIRANTE, COMPRIMENTO MAIOR OU IGUAL A 6 M E MENOR QUE 14 M, COM DIÂMETRO DE FURO DE 150 MM EXECUTADO COM HASTE UTILIZANDO PERFURATRIZ MANUAL SOBRE BASE DE MONTAGEM. AF_11/2023</t>
  </si>
  <si>
    <t>EXECUÇÃO DE PERFURAÇÃO PARA TIRANTE, COMPRIMENTO MAIOR OU IGUAL A 14 M E MENOR QUE 22 M, COM DIÂMETRO DE FURO DE 150 MM EXECUTADO COM HASTE UTILIZANDO PERFURATRIZ MANUAL SOBRE BASE DE MONTAGEM. AF_11/2023</t>
  </si>
  <si>
    <t>EXECUÇÃO DE PERFURAÇÃO PARA TIRANTE, COMPRIMENTO MAIOR OU IGUAL A 22 M E MENOR QUE 30 M, COM DIÂMETRO DE FURO DE 150 MM EXECUTADO COM HASTE UTILIZANDO PERFURATRIZ MANUAL SOBRE BASE DE MONTAGEM. AF_11/2023</t>
  </si>
  <si>
    <t>EXECUÇÃO DE PERFURAÇÃO PARA TIRANTE, COMPRIMENTO MAIOR OU IGUAL A 14 M E MENOR QUE 22 M, COM DIÂMETRO DE FURO DE 200 MM EXECUTADO COM HASTE UTILIZANDO PERFURATRIZ MANUAL SOBRE BASE DE MONTAGEM. AF_11/2023</t>
  </si>
  <si>
    <t>EXECUÇÃO DE PERFURAÇÃO PARA TIRANTE, COMPRIMENTO MAIOR OU IGUAL A 22 M E MENOR QUE 30 M, COM DIÂMETRO DE FURO DE 200 MM EXECUTADO COM HASTE UTILIZANDO PERFURATRIZ MANUAL SOBRE BASE DE MONTAGEM. AF_11/2023</t>
  </si>
  <si>
    <t>PERFURAÇÃO DE CORTINA PRÉ-MOLDADA COM MARTELETE ROMPEDOR. AF_11/2023</t>
  </si>
  <si>
    <t>EXECUÇÃO DE LONGARINA, PARA TIRANTES PROVISÓRIOS, COM PERFIL METÁLICO, INCLUINDO CUNHA E SOLIDARIZAÇÃO. AF_11/2023</t>
  </si>
  <si>
    <t>EXECUÇÃO DE LONGARINA, PARA TIRANTES PERMANENTES, COM PERFIL METÁLICO, INCLUINDO CUNHA E SOLIDARIZAÇÃO. AF_11/2023</t>
  </si>
  <si>
    <t>EXECUÇÃO DE PERFURAÇÃO PARA TIRANTE, COMPRIMENTO MAIOR OU IGUAL A 22 M E MENOR QUE 30 M, COM DIÂMETRO DE FURO DE 150 MM EXECUTADO COM HASTE E TUBOS DE REVESTIMENTO UTILIZANDO PERFURATRIZ SOBRE ESTEIRA. AF_11/2023</t>
  </si>
  <si>
    <t>EXECUÇÃO DE PERFURAÇÃO PARA TIRANTE, COMPRIMENTO MAIOR OU IGUAL A 6 M E MENOR QUE 14 M, COM DIÂMETRO DE FURO DE 200 MM EXECUTADO COM HASTE UTILIZANDO PERFURATRIZ MANUAL SOBRE BASE DE MONTAGEM. AF_11/2023</t>
  </si>
  <si>
    <t>EXECUÇÃO DE PERFURAÇÃO PARA TIRANTE, COMPRIMENTO MAIOR OU IGUAL A 6 M E MENOR QUE 14 M, COM DIÂMETRO DE FURO DE 100 MM EXECUTADO COM HASTE UTILIZANDO PERFURATRIZ SOBRE ESTEIRA. AF_11/2023</t>
  </si>
  <si>
    <t>EXECUÇÃO DE PERFURAÇÃO PARA TIRANTE, COMPRIMENTO MAIOR OU IGUAL A 14 M E MENOR QUE 22 M, COM DIÂMETRO DE FURO DE 100 MM EXECUTADO COM HASTE UTILIZANDO PERFURATRIZ SOBRE ESTEIRA. AF_11/2023</t>
  </si>
  <si>
    <t>EXECUÇÃO DE PERFURAÇÃO PARA TIRANTE, COMPRIMENTO MAIOR OU IGUAL A 22 M E MENOR QUE 30 M, COM DIÂMETRO DE FURO DE 100 MM EXECUTADO COM HASTE UTILIZANDO PERFURATRIZ SOBRE ESTEIRA. AF_11/2023</t>
  </si>
  <si>
    <t>EXECUÇÃO DE PERFURAÇÃO PARA TIRANTE, COMPRIMENTO MAIOR OU IGUAL A 6 M E MENOR QUE 14 M, COM DIÂMETRO DE FURO DE 200 MM EXECUTADO COM HASTE UTILIZANDO PERFURATRIZ SOBRE ESTEIRA. AF_11/2023</t>
  </si>
  <si>
    <t>EXECUÇÃO DE PERFURAÇÃO PARA TIRANTE, COMPRIMENTO MAIOR OU IGUAL A 14 M E MENOR QUE 22 M, COM DIÂMETRO DE FURO DE 200 MM EXECUTADO COM HASTE UTILIZANDO PERFURATRIZ SOBRE ESTEIRA. AF_11/2023</t>
  </si>
  <si>
    <t>EXECUÇÃO DE PERFURAÇÃO PARA TIRANTE, COMPRIMENTO MAIOR OU IGUAL A 22 M E MENOR QUE 30 M, COM DIÂMETRO DE FURO DE 200 MM EXECUTADO COM HASTE UTILIZANDO PERFURATRIZ SOBRE ESTEIRA. AF_11/2023</t>
  </si>
  <si>
    <t>EXECUÇÃO DE PERFURAÇÃO PARA TIRANTE, COMPRIMENTO MAIOR OU IGUAL A 6 M E MENOR QUE 14 M, COM DIÂMETRO DE FURO DE 100 MM EXECUTADO COM HASTE E TUBOS DE REVESTIMENTO UTILIZANDO PERFURATRIZ SOBRE ESTEIRA. AF_11/2023</t>
  </si>
  <si>
    <t>CANALETA MEIA CANA PRÉ-MOLDADA DE CONCRETO (D = 20 CM) - FORNECIMENTO E INSTALAÇÃO. AF_08/2021</t>
  </si>
  <si>
    <t>CANALETA MEIA CANA PRÉ-MOLDADA DE CONCRETO (D = 30 CM) - FORNECIMENTO E INSTALAÇÃO. AF_08/2021</t>
  </si>
  <si>
    <t>CANALETA MEIA CANA PRÉ-MOLDADA DE CONCRETO (D = 40 CM) - FORNECIMENTO E INSTALAÇÃO. AF_08/2021</t>
  </si>
  <si>
    <t>CANALETA MEIA CANA PRÉ-MOLDADA DE CONCRETO (D = 50 CM) - FORNECIMENTO E INSTALAÇÃO. AF_08/2021</t>
  </si>
  <si>
    <t>CANALETA MEIA CANA PRÉ-MOLDADA DE CONCRETO (D = 60 CM) - FORNECIMENTO E INSTALAÇÃO. AF_08/2021</t>
  </si>
  <si>
    <t>CANALETA MEIA CANA PRÉ-MOLDADA DE CONCRETO (D = 80 CM) - FORNECIMENTO E INSTALAÇÃO. AF_08/2021</t>
  </si>
  <si>
    <t>EXECUÇÃO DE CANALETA DE CONCRETO MOLDADO IN LOCO, ESPESSURA DE 0,07 M, GEOMETRIA TRAPEZOIDAL (DIMENSÕES INTERNAS: B=0,6 M; B=0,147 M; H=0,2 M). AF_08/2021</t>
  </si>
  <si>
    <t>EXECUÇÃO DE CANALETA DE CONCRETO MOLDADO IN LOCO, ESPESSURA DE 0,07 M, GEOMETRIA TRAPEZOIDAL (DIMENSÕES INTERNAS: B=0,9 M; B=0,246 M; H=0,3 M). AF_08/2021</t>
  </si>
  <si>
    <t>EXECUÇÃO DE CANALETA DE CONCRETO MOLDADO IN LOCO, ESPESSURA DE 0,08 M, GEOMETRIA TRAPEZOIDAL (DIMENSÕES INTERNAS: B=1M; B=0,5 M; H=0,25 M). AF_08/2021</t>
  </si>
  <si>
    <t>EXECUÇÃO DE CANALETA DE CONCRETO MOLDADO IN LOCO, ESPESSURA DE 0,08 M, GEOMETRIA TRAPEZOIDAL (DIMENSÕES INTERNAS: B=1,074 M; B=0,534 M; H=0,27 M). AF_08/2021</t>
  </si>
  <si>
    <t>EXECUÇÃO DE CANALETA DE CONCRETO MOLDADO IN LOCO, ESPESSURA DE 0,08 M, GEOMETRIA TRAPEZOIDAL (DIMENSÕES INTERNAS: B=1,4 M; B=0,7 M; H=0,35 M). AF_08/2021</t>
  </si>
  <si>
    <t>EXECUÇÃO DE CANALETA DE CONCRETO MOLDADO IN LOCO, ESPESSURA DE 0,08 M, GEOMETRIA TRAPEZOIDAL (DIMENSÕES INTERNAS: B=1,474 M; B=0,934 M; H=0,27 M). AF_08/2021</t>
  </si>
  <si>
    <t>GRELHA DE FERRO FUNDIDO SIMPLES COM REQUADRO, 150 X 1000 MM, ASSENTADA COM ARGAMASSA 1 : 3 CIMENTO: AREIA - FORNECIMENTO E INSTALAÇÃO. AF_08/2021</t>
  </si>
  <si>
    <t>GRELHA DE FERRO FUNDIDO SIMPLES COM REQUADRO, 200 X 1000 MM, ASSENTADA COM ARGAMASSA 1 : 3 CIMENTO: AREIA - FORNECIMENTO E INSTALAÇÃO. AF_08/2021</t>
  </si>
  <si>
    <t>GRELHA DE FERRO FUNDIDO SIMPLES COM REQUADRO, 300 X 1000 MM, ASSENTADA COM ARGAMASSA 1 : 3 CIMENTO: AREIA - FORNECIMENTO E INSTALAÇÃO. AF_08/2021</t>
  </si>
  <si>
    <t>CAIXA COM GRELHA RETANGULAR DE FERRO FUNDIDO, EM ALVENARIA COM TIJOLOS CERÂMICOS MACIÇOS, DIMENSÕES INTERNAS: 0,15 X 1,00 X 0,3 M. AF_08/2021</t>
  </si>
  <si>
    <t>CAIXA COM GRELHA RETANGULAR DE FERRO FUNDIDO, EM ALVENARIA COM TIJOLOS CERÂMICOS MACIÇOS, DIMENSÕES INTERNAS: 0,20 X 1,00 X 0,4 M. AF_08/2021</t>
  </si>
  <si>
    <t>CAIXA COM GRELHA RETANGULAR DE FERRO FUNDIDO, EM ALVENARIA COM TIJOLOS CERÂMICOS MACIÇOS, DIMENSÕES INTERNAS: 0,30 X 1,00 X 0,5 M. AF_08/2021</t>
  </si>
  <si>
    <t>CAIXA COM GRELHA SIMPLES RETANGULAR, EM CONCRETO PRÉ-MOLDADO, DIMENSÕES INTERNAS: 0,6X1,0X1,0 M. AF_12/2020</t>
  </si>
  <si>
    <t>CAIXA COM GRELHA DUPLA RETANGULAR, EM CONCRETO PRÉ-MOLDADO, DIMENSÕES INTERNAS: 0,5X2,2X1,0 M. AF_12/2020</t>
  </si>
  <si>
    <t>CAIXA PARA BOCA DE LOBO SIMPLES RETANGULAR, EM CONCRETO PRÉ-MOLDADO, DIMENSÕES INTERNAS: 0,6X1,0X1,2 M. AF_12/2020</t>
  </si>
  <si>
    <t>CAIXA PARA BOCA DE LOBO DUPLA RETANGULAR, EM CONCRETO PRÉ-MOLDADO, DIMENSÕES INTERNAS: 0,6X2,2X1,2 M. AF_12/2020</t>
  </si>
  <si>
    <t>CAIXA COM GRELHA SIMPLES RETANGULAR, EM ALVENARIA COM TIJOLOS CERÂMICOS MACIÇOS, DIMENSÕES INTERNAS: 0,5X1X1 M. AF_12/2020</t>
  </si>
  <si>
    <t>CAIXA COM GRELHA DUPLA RETANGULAR, EM ALVENARIA COM TIJOLOS CERÂMICOS MACIÇOS, DIMENSÕES INTERNAS: 0,5X2,2X1 M. AF_12/2020</t>
  </si>
  <si>
    <t>CAIXA PARA BOCA DE LOBO SIMPLES RETANGULAR, EM ALVENARIA COM TIJOLOS CERÂMICOS MACIÇOS, DIMENSÕES INTERNAS: 0,6X1X1,2 M. AF_12/2020</t>
  </si>
  <si>
    <t>CAIXA PARA BOCA DE LOBO DUPLA RETANGULAR, EM ALVENARIA COM TIJOLOS CERÂMICOS MACIÇOS, DIMENSÕES INTERNAS: 0,6X2,2X1,2 M. AF_12/2020</t>
  </si>
  <si>
    <t>CAIXA PARA BOCA DE LOBO COMBINADA COM GRELHA RETANGULAR, EM ALVENARIA COM TIJOLOS CERÂMICOS MACIÇOS, DIMENSÕES INTERNAS: 1,3X1X1,2 M. AF_12/2020</t>
  </si>
  <si>
    <t>CAIXA PARA BOCA DE LOBO DUPLA COMBINADA COM GRELHA RETANGULAR, EM ALVENARIA COM TIJOLOS CERÂMICOS MACIÇOS, DIMENSÕES INTERNAS: 1,3X2,2X1,2 M. AF_12/2020</t>
  </si>
  <si>
    <t>CAIXA COM GRELHA SIMPLES RETANGULAR, EM ALVENARIA COM BLOCOS DE CONCRETO, DIMENSÕES INTERNAS: 0,5X1X1 M. AF_12/2020</t>
  </si>
  <si>
    <t>CAIXA COM GRELHA DUPLA RETANGULAR, EM ALVENARIA COM BLOCOS DE CONCRETO, DIMENSÕES INTERNAS: 0,5X2,2X1 M. AF_12/2020</t>
  </si>
  <si>
    <t>CAIXA PARA BOCA DE LOBO SIMPLES RETANGULAR, EM ALVENARIA COM BLOCOS DE CONCRETO, DIMENSÕES INTERNAS: 0,6X1X1,2 M. AF_12/2020</t>
  </si>
  <si>
    <t>CAIXA PARA BOCA DE LOBO DUPLA RETANGULAR, EM ALVENARIA COM BLOCOS DE CONCRETO, DIMENSÕES INTERNAS: 0,6X2,2X1,2 M. AF_12/2020</t>
  </si>
  <si>
    <t>CAIXA PARA BOCA DE LOBO COMBINADA COM GRELHA RETANGULAR, EM ALVENARIA COM BLOCOS DE CONCRETO, DIMENSÕES INTERNAS: 1,3X1X1,2 M. AF_12/2020</t>
  </si>
  <si>
    <t>CAIXA PARA BOCA DE LOBO DUPLA COMBINADA COM GRELHA RETANGULAR, EM ALVENARIA COM BLOCOS DE CONCRETO, DIMENSÕES INTERNAS: 1,3X2,2X1,2 M. AF_12/2020</t>
  </si>
  <si>
    <t>ACRÉSCIMO PARA POÇO DE VISITA CIRCULAR PARA ESGOTO, EM ALVENARIA COM TIJOLOS CERÂMICOS MACIÇOS, DIÂMETRO INTERNO = 0,8 M. AF_12/2020</t>
  </si>
  <si>
    <t>ACRÉSCIMO PARA POÇO DE VISITA CIRCULAR PARA ESGOTO, EM CONCRETO PRÉ-MOLDADO, DIÂMETRO INTERNO = 1 M. AF_12/2020</t>
  </si>
  <si>
    <t>ACRÉSCIMO PARA POÇO DE VISITA CIRCULAR PARA  ESGOTO, EM ALVENARIA COM TIJOLOS CERÂMICOS MACIÇOS, DIÂMETRO INTERNO = 1 M. AF_12/2020</t>
  </si>
  <si>
    <t>ACRÉSCIMO PARA POÇO DE VISITA CIRCULAR PARA ESGOTO, EM CONCRETO PRÉ-MOLDADO, DIÂMETRO INTERNO = 1,2 M. AF_12/2020</t>
  </si>
  <si>
    <t>ACRÉSCIMO PARA POÇO DE VISITA CIRCULAR PARA ESGOTO, EM ALVENARIA COM TIJOLOS CERÂMICOS MACIÇOS, DIÂMETRO INTERNO = 1,2 M. AF_12/2020</t>
  </si>
  <si>
    <t>ACRÉSCIMO PARA POÇO DE VISITA CIRCULAR PARA  ESGOTO, EM CONCRETO PRÉ-MOLDADO, DIÂMETRO INTERNO = 1,5 M. AF_12/2020</t>
  </si>
  <si>
    <t>ACRÉSCIMO PARA POÇO DE VISITA CIRCULAR PARA  ESGOTO, EM ALVENARIA COM TIJOLOS CERÂMICOS MACIÇOS, DIÂMETRO INTERNO = 1,5 M. AF_12/2020</t>
  </si>
  <si>
    <t>ACRÉSCIMO PARA POÇO DE VISITA RETANGULAR PARA ESGOTO, EM ALVENARIA COM BLOCOS DE CONCRETO, DIMENSÕES INTERNAS = 1X1 M. AF_12/2020</t>
  </si>
  <si>
    <t>ACRÉSCIMO PARA POÇO DE VISITA RETANGULAR PARA ESGOTO, EM ALVENARIA COM BLOCOS DE CONCRETO, DIMENSÕES INTERNAS = 1X1,5 M. AF_12/2020</t>
  </si>
  <si>
    <t>ACRÉSCIMO PARA POÇO DE VISITA RETANGULAR PARA ESGOTO, EM ALVENARIA COM BLOCOS DE CONCRETO, DIMENSÕES INTERNAS = 1X2 M. AF_12/2020</t>
  </si>
  <si>
    <t>ACRÉSCIMO PARA POÇO DE VISITA RETANGULAR PARA ESGOTO, EM ALVENARIA COM BLOCOS DE CONCRETO, DIMENSÕES INTERNAS = 1X2,5 M. AF_12/2020</t>
  </si>
  <si>
    <t>ACRÉSCIMO PARA POÇO DE VISITA RETANGULAR PARA ESGOTO, EM ALVENARIA COM BLOCOS DE CONCRETO, DIMENSÕES INTERNAS = 1X3 M. AF_12/2020</t>
  </si>
  <si>
    <t>ACRÉSCIMO PARA POÇO DE VISITA RETANGULAR PARA ESGOTO, EM ALVENARIA COM BLOCOS DE CONCRETO, DIMENSÕES INTERNAS = 1X3,5 M. AF_12/2020</t>
  </si>
  <si>
    <t>ACRÉSCIMO PARA POÇO DE VISITA RETANGULAR PARA ESGOTO, EM ALVENARIA COM BLOCOS DE CONCRETO, DIMENSÕES INTERNAS = 1X4 M. AF_12/2020</t>
  </si>
  <si>
    <t>ACRÉSCIMO PARA POÇO DE VISITA RETANGULAR PARA ESGOTO, EM ALVENARIA COM BLOCOS DE CONCRETO, DIMENSÕES INTERNAS = 1,5X1,5 M. AF_12/2020</t>
  </si>
  <si>
    <t>ACRÉSCIMO PARA POÇO DE VISITA RETANGULAR PARA ESGOTO, EM ALVENARIA COM BLOCOS DE CONCRETO, DIMENSÕES INTERNAS = 1,5X2 M. AF_12/2020</t>
  </si>
  <si>
    <t>ACRÉSCIMO PARA POÇO DE VISITA RETANGULAR PARA ESGOTO, EM ALVENARIA COM BLOCOS DE CONCRETO, DIMENSÕES INTERNAS = 1,5X2,5 M. AF_12/2020</t>
  </si>
  <si>
    <t>ACRÉSCIMO PARA POÇO DE VISITA RETANGULAR PARA ESGOTO, EM ALVENARIA COM BLOCOS DE CONCRETO, DIMENSÕES INTERNAS = 1,5X3 M. AF_12/2020</t>
  </si>
  <si>
    <t>ACRÉSCIMO PARA POÇO DE VISITA RETANGULAR PARA ESGOTO, EM ALVENARIA COM BLOCOS DE CONCRETO, DIMENSÕES INTERNAS = 1,5X3,5 M. AF_12/2020</t>
  </si>
  <si>
    <t>ACRÉSCIMO PARA POÇO DE VISITA RETANGULAR PARA ESGOTO, EM ALVENARIA COM BLOCOS DE CONCRETO, DIMENSÕES INTERNAS = 1,5X4 M. AF_12/2020</t>
  </si>
  <si>
    <t>ACRÉSCIMO PARA POÇO DE VISITA RETANGULAR PARA ESGOTO, EM ALVENARIA COM BLOCOS DE CONCRETO, DIMENSÕES INTERNAS = 2X2 M. AF_12/2020</t>
  </si>
  <si>
    <t>ACRÉSCIMO PARA POÇO DE VISITA RETANGULAR PARA ESGOTO, EM ALVENARIA COM BLOCOS DE CONCRETO, DIMENSÕES INTERNAS = 2X2,5 M. AF_12/2020</t>
  </si>
  <si>
    <t>ACRÉSCIMO PARA POÇO DE VISITA RETANGULAR PARA ESGOTO, EM ALVENARIA COM BLOCOS DE CONCRETO, DIMENSÕES INTERNAS = 2X3 M. AF_12/2020</t>
  </si>
  <si>
    <t>ACRÉSCIMO PARA POÇO DE VISITA RETANGULAR PARA ESGOTO, EM ALVENARIA COM BLOCOS DE CONCRETO, DIMENSÕES INTERNAS = 2X3,5 M. AF_12/2020</t>
  </si>
  <si>
    <t>ACRÉSCIMO PARA POÇO DE VISITA RETANGULAR PARA ESGOTO, EM ALVENARIA COM BLOCOS DE CONCRETO, DIMENSÕES INTERNAS = 2X4 M. AF_12/2020</t>
  </si>
  <si>
    <t>ACRÉSCIMO PARA POÇO DE VISITA RETANGULAR PARA ESGOTO, EM ALVENARIA COM BLOCOS DE CONCRETO, DIMENSÕES INTERNAS = 2,5X2,5 M. AF_12/2020</t>
  </si>
  <si>
    <t>ACRÉSCIMO PARA POÇO DE VISITA RETANGULAR PARA ESGOTO, EM ALVENARIA COM BLOCOS DE CONCRETO, DIMENSÕES INTERNAS = 2,5X3 M. AF_12/2020</t>
  </si>
  <si>
    <t>ACRÉSCIMO PARA POÇO DE VISITA RETANGULAR PARA ESGOTO, EM ALVENARIA COM BLOCOS DE CONCRETO, DIMENSÕES INTERNAS = 2,5X3,5 M. AF_12/2020</t>
  </si>
  <si>
    <t>ACRÉSCIMO PARA POÇO DE VISITA RETANGULAR PARA ESGOTO, EM ALVENARIA COM BLOCOS DE CONCRETO, DIMENSÕES INTERNAS = 2,5X4 M. AF_12/2020</t>
  </si>
  <si>
    <t>ACRÉSCIMO PARA POÇO DE VISITA RETANGULAR PARA ESGOTO, EM ALVENARIA COM BLOCOS DE CONCRETO, DIMENSÕES INTERNAS = 3X3 M. AF_12/2020</t>
  </si>
  <si>
    <t>ACRÉSCIMO PARA POÇO DE VISITA RETANGULAR PARA ESGOTO, EM ALVENARIA COM BLOCOS DE CONCRETO, DIMENSÕES INTERNAS = 3X3,5 M. AF_12/2020</t>
  </si>
  <si>
    <t>ACRÉSCIMO PARA POÇO DE VISITA RETANGULAR PARA ESGOTO, EM ALVENARIA COM BLOCOS DE CONCRETO, DIMENSÕES INTERNAS = 3X4 M. AF_12/2020</t>
  </si>
  <si>
    <t>ACRÉSCIMO PARA POÇO DE VISITA RETANGULAR PARA ESGOTO, EM ALVENARIA COM BLOCOS DE CONCRETO, DIMENSÕES INTERNAS = 3,5X3,5 M. AF_12/2020</t>
  </si>
  <si>
    <t>ACRÉSCIMO PARA POÇO DE VISITA RETANGULAR PARA ESGOTO, EM ALVENARIA COM BLOCOS DE CONCRETO, DIMENSÕES INTERNAS = 3,5X4 M. AF_12/2020</t>
  </si>
  <si>
    <t>ACRÉSCIMO PARA POÇO DE VISITA RETANGULAR PARA ESGOTO, EM ALVENARIA COM BLOCOS DE CONCRETO, DIMENSÕES INTERNAS = 4X4 M. AF_12/2020</t>
  </si>
  <si>
    <t>CHAMINÉ CIRCULAR PARA POÇO DE VISITA PARA ESGOTO, EM CONCRETO PRÉ-MOLDADO, DIÂMETRO INTERNO = 0,6 M. AF_12/2020</t>
  </si>
  <si>
    <t>CHAMINÉ CIRCULAR PARA POÇO DE VISITA PARA ESGOTO, EM ALVENARIA COM TIJOLOS CERÂMICOS MACIÇOS, DIÂMETRO INTERNO = 0,6 M. AF_12/2020</t>
  </si>
  <si>
    <t>ACRÉSCIMO PARA POÇO DE VISITA CIRCULAR PARA ESGOTO, EM CONCRETO PRÉ-MOLDADO, DIÂMETRO INTERNO = 0,8 M. AF_12/2020</t>
  </si>
  <si>
    <t>ACRÉSCIMO PARA POÇO DE VISITA CIRCULAR PARA DRENAGEM, EM CONCRETO PRÉ-MOLDADO, DIÂMETRO INTERNO = 1,2 M. AF_12/2020</t>
  </si>
  <si>
    <t>ACRÉSCIMO PARA POÇO DE VISITA RETANGULAR PARA DRENAGEM, EM ALVENARIA COM BLOCOS DE CONCRETO, DIMENSÕES INTERNAS = 1,5X1,5 M. AF_12/2020</t>
  </si>
  <si>
    <t>ACRÉSCIMO PARA POÇO DE VISITA CIRCULAR PARA DRENAGEM, EM ALVENARIA COM TIJOLOS CERÂMICOS MACIÇOS, DIÂMETRO INTERNO = 1,2 M. AF_12/2020</t>
  </si>
  <si>
    <t>ACRÉSCIMO PARA POÇO DE VISITA CIRCULAR PARA DRENAGEM, EM CONCRETO PRÉ-MOLDADO, DIÂMETRO INTERNO = 1,5 M. AF_12/2020</t>
  </si>
  <si>
    <t>ACRÉSCIMO PARA POÇO DE VISITA RETANGULAR PARA DRENAGEM, EM ALVENARIA COM BLOCOS DE CONCRETO, DIMENSÕES INTERNAS = 1,5X2 M. AF_12/2020</t>
  </si>
  <si>
    <t>ACRÉSCIMO PARA POÇO DE VISITA CIRCULAR PARA DRENAGEM, EM ALVENARIA COM TIJOLOS CERÂMICOS MACIÇOS, DIÂMETRO INTERNO = 1,5 M. AF_12/2020</t>
  </si>
  <si>
    <t>ACRÉSCIMO PARA POÇO DE VISITA RETANGULAR PARA DRENAGEM, EM ALVENARIA COM BLOCOS DE CONCRETO, DIMENSÕES INTERNAS = 1X1 M. AF_12/2020</t>
  </si>
  <si>
    <t>ACRÉSCIMO PARA POÇO DE VISITA RETANGULAR PARA DRENAGEM, EM ALVENARIA COM BLOCOS DE CONCRETO, DIMENSÕES INTERNAS = 1X1,5 M. AF_12/2020</t>
  </si>
  <si>
    <t>ACRÉSCIMO PARA POÇO DE VISITA RETANGULAR PARA DRENAGEM, EM ALVENARIA COM BLOCOS DE CONCRETO, DIMENSÕES INTERNAS = 1,5X2,5 M. AF_12/2020</t>
  </si>
  <si>
    <t>ACRÉSCIMO PARA POÇO DE VISITA RETANGULAR PARA DRENAGEM, EM ALVENARIA COM BLOCOS DE CONCRETO, DIMENSÕES INTERNAS = 1X2 M. AF_12/2020</t>
  </si>
  <si>
    <t>ACRÉSCIMO PARA POÇO DE VISITA RETANGULAR PARA DRENAGEM, EM ALVENARIA COM BLOCOS DE CONCRETO, DIMENSÕES INTERNAS = 1X2,5 M. AF_12/2020</t>
  </si>
  <si>
    <t>ACRÉSCIMO PARA POÇO DE VISITA RETANGULAR PARA DRENAGEM, EM ALVENARIA COM BLOCOS DE CONCRETO, DIMENSÕES INTERNAS = 1,5X3 M. AF_12/2020</t>
  </si>
  <si>
    <t>ACRÉSCIMO PARA POÇO DE VISITA RETANGULAR PARA DRENAGEM, EM ALVENARIA COM BLOCOS DE CONCRETO, DIMENSÕES INTERNAS = 1X3 M. AF_12/2020</t>
  </si>
  <si>
    <t>ACRÉSCIMO PARA POÇO DE VISITA CIRCULAR PARA DRENAGEM, EM CONCRETO PRÉ-MOLDADO, DIÂMETRO INTERNO = 0,8 M. AF_12/2020</t>
  </si>
  <si>
    <t>ACRÉSCIMO PARA POÇO DE VISITA RETANGULAR PARA DRENAGEM, EM ALVENARIA COM BLOCOS DE CONCRETO, DIMENSÕES INTERNAS = 1X3,5 M. AF_12/2020</t>
  </si>
  <si>
    <t>ACRÉSCIMO PARA POÇO DE VISITA RETANGULAR PARA DRENAGEM, EM ALVENARIA COM BLOCOS DE CONCRETO, DIMENSÕES INTERNAS = 2,5X2,5 M. AF_12/2020</t>
  </si>
  <si>
    <t>ACRÉSCIMO PARA POÇO DE VISITA CIRCULAR PARA DRENAGEM, EM ALVENARIA COM TIJOLOS CERÂMICOS MACIÇOS, DIÂMETRO INTERNO = 0,8 M. AF_12/2020</t>
  </si>
  <si>
    <t>ACRÉSCIMO PARA POÇO DE VISITA CIRCULAR PARA DRENAGEM, EM CONCRETO PRÉ-MOLDADO, DIÂMETRO INTERNO = 1 M. AF_12/2020</t>
  </si>
  <si>
    <t>ACRÉSCIMO PARA POÇO DE VISITA RETANGULAR PARA DRENAGEM, EM ALVENARIA COM BLOCOS DE CONCRETO, DIMENSÕES INTERNAS = 1X4 M. AF_12/2020</t>
  </si>
  <si>
    <t>ACRÉSCIMO PARA POÇO DE VISITA RETANGULAR PARA DRENAGEM, EM ALVENARIA COM BLOCOS DE CONCRETO, DIMENSÕES INTERNAS = 1,5X3,5 M. AF_12/2020</t>
  </si>
  <si>
    <t>ACRÉSCIMO PARA POÇO DE VISITA CIRCULAR PARA DRENAGEM, EM ALVENARIA COM TIJOLOS CERÂMICOS MACIÇOS, DIÂMETRO INTERNO = 1 M. AF_12/2020</t>
  </si>
  <si>
    <t>ACRÉSCIMO PARA POÇO DE VISITA RETANGULAR PARA DRENAGEM, EM ALVENARIA COM BLOCOS DE CONCRETO, DIMENSÕES INTERNAS = 2,5X3 M. AF_12/2020</t>
  </si>
  <si>
    <t>ACRÉSCIMO PARA POÇO DE VISITA RETANGULAR PARA DRENAGEM, EM ALVENARIA COM BLOCOS DE CONCRETO, DIMENSÕES INTERNAS = 1,5X4 M. AF_12/2020</t>
  </si>
  <si>
    <t>ACRÉSCIMO PARA POÇO DE VISITA RETANGULAR PARA DRENAGEM, EM ALVENARIA COM BLOCOS DE CONCRETO, DIMENSÕES INTERNAS = 2,5X3,5 M. AF_12/2020</t>
  </si>
  <si>
    <t>ACRÉSCIMO PARA POÇO DE VISITA RETANGULAR PARA DRENAGEM, EM ALVENARIA COM BLOCOS DE CONCRETO, DIMENSÕES INTERNAS = 2,5X4 M. AF_12/2020</t>
  </si>
  <si>
    <t>ACRÉSCIMO PARA POÇO DE VISITA RETANGULAR PARA DRENAGEM, EM ALVENARIA COM BLOCOS DE CONCRETO, DIMENSÕES INTERNAS = 3X3 M. AF_12/2020</t>
  </si>
  <si>
    <t>ACRÉSCIMO PARA POÇO DE VISITA RETANGULAR PARA DRENAGEM, EM ALVENARIA COM BLOCOS DE CONCRETO, DIMENSÕES INTERNAS = 3X3,5 M. AF_12/2020</t>
  </si>
  <si>
    <t>ACRÉSCIMO PARA POÇO DE VISITA RETANGULAR PARA DRENAGEM, EM ALVENARIA COM BLOCOS DE CONCRETO, DIMENSÕES INTERNAS = 2X2 M. AF_12/2020</t>
  </si>
  <si>
    <t>ACRÉSCIMO PARA POÇO DE VISITA RETANGULAR PARA DRENAGEM, EM ALVENARIA COM BLOCOS DE CONCRETO, DIMENSÕES INTERNAS = 3X4 M. AF_12/2020</t>
  </si>
  <si>
    <t>ACRÉSCIMO PARA POÇO DE VISITA RETANGULAR PARA DRENAGEM, EM ALVENARIA COM BLOCOS DE CONCRETO, DIMENSÕES INTERNAS = 3,5X3,5 M. AF_12/2020</t>
  </si>
  <si>
    <t>ACRÉSCIMO PARA POÇO DE VISITA RETANGULAR PARA DRENAGEM, EM ALVENARIA COM BLOCOS DE CONCRETO, DIMENSÕES INTERNAS = 3,5X4 M. AF_12/2020</t>
  </si>
  <si>
    <t>ACRÉSCIMO PARA POÇO DE VISITA RETANGULAR PARA DRENAGEM, EM ALVENARIA COM BLOCOS DE CONCRETO, DIMENSÕES INTERNAS = 2X2,5 M. AF_12/2020</t>
  </si>
  <si>
    <t>CHAMINÉ CIRCULAR PARA POÇO DE VISITA PARA DRENAGEM, EM CONCRETO PRÉ-MOLDADO, DIÂMETRO INTERNO = 0,6 M. AF_12/2020</t>
  </si>
  <si>
    <t>CHAMINÉ CIRCULAR PARA POÇO DE VISITA PARA DRENAGEM, EM ALVENARIA COM TIJOLOS CERÂMICOS MACIÇOS, DIÂMETRO INTERNO = 0,6 M. AF_12/2020</t>
  </si>
  <si>
    <t>ACRÉSCIMO PARA POÇO DE VISITA RETANGULAR PARA DRENAGEM, EM ALVENARIA COM BLOCOS DE CONCRETO, DIMENSÕES INTERNAS = 2X3 M. AF_12/2020</t>
  </si>
  <si>
    <t>ACRÉSCIMO PARA POÇO DE VISITA RETANGULAR PARA DRENAGEM, EM ALVENARIA COM BLOCOS DE CONCRETO, DIMENSÕES INTERNAS = 2X3,5 M. AF_12/2020</t>
  </si>
  <si>
    <t>ACRÉSCIMO PARA POÇO DE VISITA RETANGULAR PARA DRENAGEM, EM ALVENARIA COM BLOCOS DE CONCRETO, DIMENSÕES INTERNAS = 2X4 M. AF_12/2020</t>
  </si>
  <si>
    <t>ACRÉSCIMO PARA POÇO DE VISITA RETANGULAR PARA DRENAGEM, EM ALVENARIA COM BLOCOS DE CONCRETO, DIMENSÕES INTERNAS = 4X4 M. AF_12/2020</t>
  </si>
  <si>
    <t>CAIXA COM GRELHA RETANGULAR DE FERRO FUNDIDO, EM ALVENARIA COM TIJOLOS CERÂMICOS MACIÇOS, DIMENSÕES INTERNAS: 0,30 X 1,00 X 1,00. AF_12/2020</t>
  </si>
  <si>
    <t>CAIXA COM GRELHA RETANGULAR DE FERRO FUNDIDO, EM ALVENARIA COM BLOCOS DE CONCRETO, DIMENSÕES INTERNAS: 0,30 X 1,00 X 1,00. AF_12/2020</t>
  </si>
  <si>
    <t>CAIXA ENTERRADA DISTRIBUIDORA DE VAZÃO (SUMIDOUROS MÚLTIPLOS), RETANGULAR, EM ALVENARIA COM TIJOLOS MACIÇOS, DIMENSÕES INTERNAS: 0,60 X 0,60 X H=0,50 M. AF_12/2020</t>
  </si>
  <si>
    <t>CAIXA ENTERRADA DISTRIBUIDORA DE VAZÃO (SUMIDOUROS MÚLTIPLOS), RETANGULAR, EM ALVENARIA COM BLOCOS DE CONCRETO, DIMENSÕES INTERNAS: 0,60 X 0,60 X H=0,50 M. AF_12/2020</t>
  </si>
  <si>
    <t>CAIXA ENTERRADA DISTRIBUIDORA DE VAZÃO (SUMIDOUROS MÚLTIPLOS), RETANGULAR, EM CONCRETO PRÉ-MOLDADO, DIMENSÕES INTERNAS: 0,60 X 0,60 X H=0,50 M. AF_12/2020</t>
  </si>
  <si>
    <t>GUIA (MEIO-FIO) CONCRETO, MOLDADA  IN LOCO  EM TRECHO RETO COM EXTRUSORA, 13 CM BASE X 22 CM ALTURA. AF_01/2024</t>
  </si>
  <si>
    <t>GUIA (MEIO-FIO) CONCRETO, MOLDADA  IN LOCO  EM TRECHO CURVO COM EXTRUSORA, 13 CM BASE X 22 CM ALTURA. AF_01/2024</t>
  </si>
  <si>
    <t>GUIA (MEIO-FIO) CONCRETO, MOLDADA  IN LOCO  EM TRECHO RETO COM EXTRUSORA, 15 CM BASE X 30 CM ALTURA. AF_01/2024</t>
  </si>
  <si>
    <t>GUIA (MEIO-FIO) CONCRETO, MOLDADA  IN LOCO  EM TRECHO CURVO COM EXTRUSORA, 15 CM BASE X 30 CM ALTURA. AF_01/2024</t>
  </si>
  <si>
    <t>GUIA (MEIO-FIO) E SARJETA CONJUGADOS DE CONCRETO, MOLDADA  IN LOCO  EM TRECHO RETO COM EXTRUSORA, 45 CM BASE (15 CM BASE DA GUIA + 30 CM BASE DA SARJETA) X 22 CM ALTURA. AF_01/2024</t>
  </si>
  <si>
    <t>GUIA (MEIO-FIO) E SARJETA CONJUGADOS DE CONCRETO, MOLDADA  IN LOCO  EM TRECHO CURVO COM EXTRUSORA, 45 CM BASE (15 CM BASE DA GUIA + 30 CM BASE DA SARJETA) X 22 CM ALTURA. AF_01/2024</t>
  </si>
  <si>
    <t>GUIA (MEIO-FIO) E SARJETA CONJUGADOS DE CONCRETO, MOLDADA  IN LOCO  EM TRECHO RETO COM EXTRUSORA, 60 CM BASE (15 CM BASE DA GUIA + 45 CM BASE DA SARJETA) X 26 CM ALTURA. AF_01/2024</t>
  </si>
  <si>
    <t>GUIA (MEIO-FIO) E SARJETA CONJUGADOS DE CONCRETO, MOLDADA IN LOCO  EM TRECHO CURVO COM EXTRUSORA, 60 CM BASE (15 CM BASE DA GUIA + 45 CM BASE DA SARJETA) X 26 CM ALTURA. AF_01/2024</t>
  </si>
  <si>
    <t>GUIA (MEIO-FIO) E SARJETA CONJUGADOS DE CONCRETO, MOLDADA  IN LOCO  EM TRECHO RETO COM EXTRUSORA, 65 CM BASE (15 CM BASE DA GUIA + 50 CM BASE DA SARJETA) X 26 CM ALTURA. AF_01/2024</t>
  </si>
  <si>
    <t>GUIA (MEIO-FIO) E SARJETA CONJUGADOS DE CONCRETO, MOLDADA  IN LOCO  EM TRECHO CURVO COM EXTRUSORA, 65 CM BASE (15 CM BASE DA GUIA + 50 CM BASE DA SARJETA) X 26 CM ALTURA. AF_01/2024</t>
  </si>
  <si>
    <t>ASSENTAMENTO DE GUIA (MEIO-FIO) EM TRECHO RETO, CONFECCIONADA EM CONCRETO PRÉ-FABRICADO, DIMENSÕES 100X15X13X30 CM (COMPRIMENTO X BASE INFERIOR X BASE SUPERIOR X ALTURA). AF_01/2024</t>
  </si>
  <si>
    <t>ASSENTAMENTO DE GUIA (MEIO-FIO) EM TRECHO CURVO, CONFECCIONADA EM CONCRETO PRÉ-FABRICADO, DIMENSÕES 100X15X13X30 CM (COMPRIMENTO X BASE INFERIOR X BASE SUPERIOR X ALTURA). AF_01/2024</t>
  </si>
  <si>
    <t>ASSENTAMENTO DE GUIA (MEIO-FIO) EM TRECHO RETO, CONFECCIONADA EM CONCRETO PRÉ-FABRICADO, DIMENSÕES 100X15X13X20 CM (COMPRIMENTO X BASE INFERIOR X BASE SUPERIOR X ALTURA). AF_01/2024</t>
  </si>
  <si>
    <t>ASSENTAMENTO DE GUIA (MEIO-FIO) EM TRECHO CURVO, CONFECCIONADA EM CONCRETO PRÉ-FABRICADO, DIMENSÕES 100X15X13X20 CM (COMPRIMENTO X BASE INFERIOR X BASE SUPERIOR X ALTURA). AF_01/2024</t>
  </si>
  <si>
    <t>ASSENTAMENTO DE GUIA (MEIO-FIO) EM TRECHO RETO, CONFECCIONADA EM CONCRETO PRÉ-FABRICADO, DIMENSÕES 80X08X08X25 CM (COMPRIMENTO X BASE INFERIOR X BASE SUPERIOR X ALTURA). AF_01/2024</t>
  </si>
  <si>
    <t>ASSENTAMENTO DE GUIA (MEIO-FIO) EM TRECHO CURVO, CONFECCIONADA EM CONCRETO PRÉ-FABRICADO, DIMENSÕES 80X08X08X25 CM (COMPRIMENTO X BASE INFERIOR X BASE SUPERIOR X ALTURA). AF_01/2024</t>
  </si>
  <si>
    <t>ASSENTAMENTO DE GUIA (MEIO-FIO) EM TRECHO RETO, CONFECCIONADA EM CONCRETO PRÉ-FABRICADO, DIMENSÕES 39X6,5X6,5X19 CM (COMPRIMENTO X BASE INFERIOR X BASE SUPERIOR X ALTURA), PARA DELIMITAÇÃO DE JARDINS, PRAÇAS OU PASSEIOS. AF_01/2024</t>
  </si>
  <si>
    <t>ASSENTAMENTO DE GUIA (MEIO-FIO) EM TRECHO CURVO, CONFECCIONADA EM CONCRETO PRÉ-FABRICADO, DIMENSÕES 39X6,5X6,5X19 CM (COMPRIMENTO X BASE INFERIOR X BASE SUPERIOR X ALTURA), PARA DELIMITAÇÃO DE JARDINS, PRAÇAS OU PASSEIOS. AF_01/2024</t>
  </si>
  <si>
    <t>EXECUÇÃO DE SARJETA DE CONCRETO USINADO, MOLDADA  IN LOCO  EM TRECHO RETO, 30 CM BASE X 15 CM ALTURA. AF_01/2024</t>
  </si>
  <si>
    <t>EXECUÇÃO DE SARJETA DE CONCRETO USINADO, MOLDADA  IN LOCO  EM TRECHO CURVO, 30 CM BASE X 15 CM ALTURA. AF_01/2024</t>
  </si>
  <si>
    <t>EXECUÇÃO DE SARJETA DE CONCRETO USINADO, MOLDADA  IN LOCO  EM TRECHO RETO, 45 CM BASE X 15 CM ALTURA. AF_01/2024</t>
  </si>
  <si>
    <t>EXECUÇÃO DE SARJETA DE CONCRETO USINADO, MOLDADA  IN LOCO  EM TRECHO CURVO, 45 CM BASE X 15 CM ALTURA. AF_01/2024</t>
  </si>
  <si>
    <t>EXECUÇÃO DE SARJETA DE CONCRETO USINADO, MOLDADA  IN LOCO  EM TRECHO RETO, 60 CM BASE X 15 CM ALTURA. AF_01/2024</t>
  </si>
  <si>
    <t>EXECUÇÃO DE SARJETA DE CONCRETO USINADO, MOLDADA  IN LOCO  EM TRECHO CURVO, 60 CM BASE X 15 CM ALTURA. AF_01/2024</t>
  </si>
  <si>
    <t>EXECUÇÃO DE SARJETA DE CONCRETO USINADO, MOLDADA  IN LOCO  EM TRECHO RETO, 30 CM BASE X 10 CM ALTURA. AF_01/2024</t>
  </si>
  <si>
    <t>EXECUÇÃO DE SARJETA DE CONCRETO USINADO, MOLDADA  IN LOCO  EM TRECHO CURVO, 30 CM BASE X 10 CM ALTURA. AF_01/2024</t>
  </si>
  <si>
    <t>EXECUÇÃO DE SARJETA DE CONCRETO USINADO, MOLDADA  IN LOCO  EM TRECHO RETO, 45 CM BASE X 10 CM ALTURA. AF_01/2024</t>
  </si>
  <si>
    <t>EXECUÇÃO DE SARJETA DE CONCRETO USINADO, MOLDADA  IN LOCO  EM TRECHO CURVO, 45 CM BASE X 10 CM ALTURA. AF_01/2024</t>
  </si>
  <si>
    <t>EXECUÇÃO DE SARJETA DE CONCRETO USINADO, MOLDADA  IN LOCO  EM TRECHO RETO, 60 CM BASE X 10 CM ALTURA. AF_01/2024</t>
  </si>
  <si>
    <t>EXECUÇÃO DE SARJETA DE CONCRETO USINADO, MOLDADA  IN LOCO  EM TRECHO CURVO, 60 CM BASE X 10 CM ALTURA. AF_01/2024</t>
  </si>
  <si>
    <t>EXECUÇÃO DE SARJETÃO DE CONCRETO USINADO, MOLDADA  IN LOCO  EM TRECHO RETO, 100 CM BASE X 20 CM ALTURA. AF_01/2024</t>
  </si>
  <si>
    <t>EXECUÇÃO DE ESCORAS DE CONCRETO PARA CONTENÇÃO DE GUIAS PRÉ-FABRICADAS. AF_01/2024</t>
  </si>
  <si>
    <t>ADUELA/ GALERIA FECHADA PRE-MOLDADA DE CONCRETO ARMADO, SECAO QUADRANGULAR INTERNA DE 1,50 X 1,50 M (L X A), MISULA DE 20 X 20 CM, C = 1,00 M, ESPESSURA MIN = 15 CM, TB-45 E FCK DO CONCRETO = 30 MPA   FORNECIMENTO E ASSENTAMENTO. AF_01/2023</t>
  </si>
  <si>
    <t>ADUELA/ GALERIA FECHADA PRE-MOLDADA DE CONCRETO ARMADO, SECAO QUADRANGULAR INTERNA DE 2,00 X 2,00 M (L X A), MISULA DE 20 X 20 CM, C = 1,00 M, ESPESSURA MIN = 15 CM, TB-45 E FCK DO CONCRETO = 30 MPA   FORNECIMENTO E ASSENTAMENTO. AF_01/2023</t>
  </si>
  <si>
    <t>ADUELA/ GALERIA FECHADA PRE-MOLDADA DE CONCRETO ARMADO, SECAO QUADRANGULAR INTERNA DE 2,50 X 2,50 M (L X A), MISULA DE 20 X 20 CM, C = 1,00 M, ESPESSURA MIN = 15 CM, TB-45 E FCK DO CONCRETO = 30 MPA   FORNECIMENTO E ASSENTAMENTO. AF_01/2023</t>
  </si>
  <si>
    <t>ADUELA/ GALERIA FECHADA PRE-MOLDADA DE CONCRETO ARMADO, SECAO QUADRANGULAR INTERNA DE 3,00 X 3,00 M (L X A), MISULA DE 20 X 20 CM, C = 1,00 M, ESPESSURA MIN = 20 CM, TB-45 E FCK DO CONCRETO = 30 MPA   FORNECIMENTO E ASSENTAMENTO. AF_01/2023</t>
  </si>
  <si>
    <t>APLICAÇÃO DE MANTA GEOTÊXTIL NAS JUNTAS RÍGIDAS DE ADUELAS PRÉ-MOLDADAS DE CONCRETO ARMADO. AF_01/2023</t>
  </si>
  <si>
    <t>FABRICAÇÃO, MONTAGEM E DESMONTAGEM DE FÔRMA PARA BOCA PARA BUEIRO, EM CHAPA DE MADEIRA COMPENSADA RESINADA, E = 17 MM, 2 UTILIZAÇÕES. AF_07/2021</t>
  </si>
  <si>
    <t>ARMAÇÃO DE MURO ALA E MURO TESTA UTILIZANDO AÇO CA-50 DE 6,3 MM - MONTAGEM. AF_07/2021</t>
  </si>
  <si>
    <t>ARMAÇÃO DE MURO ALA E MURO TESTA UTILIZANDO AÇO CA-50 DE 8 MM - MONTAGEM. AF_07/2021</t>
  </si>
  <si>
    <t>ARMAÇÃO DE MURO ALA E MURO TESTA UTILIZANDO AÇO CA-50 DE 10 MM - MONTAGEM. AF_07/2021</t>
  </si>
  <si>
    <t>ARMAÇÃO DE MURO ALA E MURO TESTA UTILIZANDO AÇO CA-50 DE 12,5 MM - MONTAGEM. AF_07/2021</t>
  </si>
  <si>
    <t>ARMAÇÃO DE MURO ALA E MURO TESTA UTILIZANDO AÇO CA-50 DE 16 MM - MONTAGEM. AF_07/2021</t>
  </si>
  <si>
    <t>ARMAÇÃO DE MURO ALA E MURO TESTA UTILIZANDO AÇO CA-50 DE 20 MM - MONTAGEM. AF_07/2021</t>
  </si>
  <si>
    <t>ARMAÇÃO DE SOLEIRA UTILIZANDO AÇO CA-50 DE 6,3 MM - MONTAGEM. AF_07/2021</t>
  </si>
  <si>
    <t>ARMAÇÃO DE SOLEIRA UTILIZANDO AÇO CA-50 DE 8 MM - MONTAGEM. AF_07/2021</t>
  </si>
  <si>
    <t>CONCRETAGEM DE BOCA PARA BUEIRO, FCK = 20 MPA, COM USO DE BOMBA - LANÇAMENTO, ADENSAMENTO E ACABAMENTO. AF_07/2021</t>
  </si>
  <si>
    <t>BOCA PARA BUEIRO SIMPLES TUBULAR D = 40 CM EM CONCRETO, ALAS COM ESCONSIDADE DE 0°, INCLUINDO FÔRMAS E MATERIAIS. AF_07/2021</t>
  </si>
  <si>
    <t>BOCA PARA BUEIRO SIMPLES TUBULAR D = 60 CM EM CONCRETO, ALAS COM ESCONSIDADE DE 0°, INCLUINDO FÔRMAS E MATERIAIS. AF_07/2021</t>
  </si>
  <si>
    <t>BOCA PARA BUEIRO SIMPLES TUBULAR D = 80 CM EM CONCRETO, ALAS COM ESCONSIDADE DE 0°, INCLUINDO FÔRMAS E MATERIAIS. AF_07/2021</t>
  </si>
  <si>
    <t>BOCA PARA BUEIRO SIMPLES TUBULAR D = 100 CM EM CONCRETO, ALAS COM ESCONSIDADE DE 0°, INCLUINDO FÔRMAS E MATERIAIS. AF_07/2021</t>
  </si>
  <si>
    <t>BOCA PARA BUEIRO SIMPLES TUBULAR D = 120 CM EM CONCRETO, ALAS COM ESCONSIDADE DE 0°, INCLUINDO FÔRMAS E MATERIAIS. AF_07/2021</t>
  </si>
  <si>
    <t>BOCA PARA BUEIRO SIMPLES TUBULAR D = 150 CM EM CONCRETO, ALAS COM ESCONSIDADE DE 0°, INCLUINDO FÔRMAS E MATERIAIS. AF_07/2021</t>
  </si>
  <si>
    <t>BOCA PARA BUEIRO DUPLO TUBULAR D = 80 CM EM CONCRETO, ALAS COM ESCONSIDADE DE 0°, INCLUINDO FÔRMAS E MATERIAIS. AF_07/2021</t>
  </si>
  <si>
    <t>BOCA PARA BUEIRO DUPLO TUBULAR D = 100 CM EM CONCRETO, ALAS COM ESCONSIDADE DE 0°, INCLUINDO FÔRMAS E MATERIAIS. AF_07/2021</t>
  </si>
  <si>
    <t>BOCA PARA BUEIRO DUPLO TUBULAR D = 120 CM EM CONCRETO, ALAS COM ESCONSIDADE DE 0°, INCLUINDO FÔRMAS E MATERIAIS. AF_07/2021</t>
  </si>
  <si>
    <t>BOCA PARA BUEIRO DUPLO TUBULAR D = 150 CM EM CONCRETO, ALAS COM ESCONSIDADE DE 0°, INCLUINDO FÔRMAS E MATERIAIS. AF_07/2021</t>
  </si>
  <si>
    <t>BOCA PARA BUEIRO TRIPLO TUBULAR D = 100 CM EM CONCRETO, ALAS COM ESCONSIDADE DE 0°, INCLUINDO FÔRMAS E MATERIAIS. AF_07/2021</t>
  </si>
  <si>
    <t>BOCA PARA BUEIRO TRIPLO TUBULAR D = 120 CM EM CONCRETO, ALAS COM ESCONSIDADE DE 0°, INCLUINDO FÔRMAS E MATERIAIS. AF_07/2021</t>
  </si>
  <si>
    <t>BOCA PARA BUEIRO TRIPLO TUBULAR D = 150 CM EM CONCRETO, ALAS COM ESCONSIDADE DE 0°, INCLUINDO FÔRMAS E MATERIAIS. AF_07/2021</t>
  </si>
  <si>
    <t>BOCA PARA BUEIRO SIMPLES TUBULAR D = 60 CM EM CONCRETO, ALAS COM ESCONSIDADE DE 30°, INCLUINDO FÔRMAS E MATERIAIS. AF_07/2021</t>
  </si>
  <si>
    <t>BOCA PARA BUEIRO SIMPLES TUBULAR D = 80 CM EM CONCRETO, ALAS COM ESCONSIDADE DE 30°, INCLUINDO FÔRMAS E MATERIAIS. AF_07/2021</t>
  </si>
  <si>
    <t>BOCA PARA BUEIRO SIMPLES TUBULAR D = 100 CM EM CONCRETO, ALAS COM ESCONSIDADE DE 30°, INCLUINDO FÔRMAS E MATERIAIS. AF_07/2021</t>
  </si>
  <si>
    <t>BOCA PARA BUEIRO SIMPLES TUBULAR D = 120 CM EM CONCRETO, ALAS COM ESCONSIDADE DE 30°, INCLUINDO FÔRMAS E MATERIAIS. AF_07/2021</t>
  </si>
  <si>
    <t>BOCA PARA BUEIRO SIMPLES TUBULAR D = 150 CM EM CONCRETO, ALAS COM ESCONSIDADE DE 30°, INCLUINDO FÔRMAS E MATERIAIS. AF_07/2021</t>
  </si>
  <si>
    <t>BOCA PARA BUEIRO DUPLO TUBULAR D = 100 CM EM CONCRETO, ALAS COM ESCONSIDADE DE 30°, INCLUINDO FÔRMAS E MATERIAIS. AF_07/2021</t>
  </si>
  <si>
    <t>BOCA PARA BUEIRO DUPLO TUBULAR D = 120 CM EM CONCRETO, ALAS COM ESCONSIDADE DE 30°, INCLUINDO FÔRMAS E MATERIAIS. AF_07/2021</t>
  </si>
  <si>
    <t>BOCA PARA BUEIRO DUPLO TUBULAR D = 150 CM EM CONCRETO, ALAS COM ESCONSIDADE DE 30°, INCLUINDO FÔRMAS E MATERIAIS. AF_07/2021</t>
  </si>
  <si>
    <t>BOCA PARA BUEIRO TRIPLO TUBULAR D = 100 CM EM CONCRETO, ALAS COM ESCONSIDADE DE 30°, INCLUINDO FÔRMAS E MATERIAIS. AF_07/2021</t>
  </si>
  <si>
    <t>BOCA PARA BUEIRO TRIPLO TUBULAR D = 120 CM EM CONCRETO, ALAS COM ESCONSIDADE DE 30°, INCLUINDO FÔRMAS E MATERIAIS. AF_07/2021</t>
  </si>
  <si>
    <t>BOCA PARA BUEIRO TRIPLO TUBULAR D = 150 CM EM CONCRETO, ALAS COM ESCONSIDADE DE 30°, INCLUINDO FÔRMAS E MATERIAIS. AF_07/2021</t>
  </si>
  <si>
    <t>BOCA PARA BUEIRO SIMPLES CELULAR 150 X 150 CM EM CONCRETO, ALAS COM ESCONSIDADE DE 30°, INCLUINDO FÔRMAS E MATERIAIS. AF_07/2021</t>
  </si>
  <si>
    <t>BOCA PARA BUEIRO SIMPLES CELULAR 200 X 200 CM EM CONCRETO, ALAS COM ESCONSIDADE DE 30°, INCLUINDO FÔRMAS E MATERIAIS. AF_07/2021</t>
  </si>
  <si>
    <t>BOCA PARA BUEIRO SIMPLES CELULAR 250 X 250 CM EM CONCRETO, ALAS COM ESCONSIDADE DE 30°, INCLUINDO FÔRMAS E MATERIAIS. AF_07/2021</t>
  </si>
  <si>
    <t>BOCA PARA BUEIRO SIMPLES CELULAR 300 X 300 CM EM CONCRETO, ALAS COM ESCONSIDADE DE 30°, INCLUINDO FÔRMAS E MATERIAIS. AF_07/2021</t>
  </si>
  <si>
    <t>BOCA PARA BUEIRO DUPLO CELULAR 150 X 150 CM EM CONCRETO, ALAS COM ESCONSIDADE DE 30°, INCLUINDO FÔRMAS E MATERIAIS. AF_07/2021</t>
  </si>
  <si>
    <t>BOCA PARA BUEIRO DUPLO CELULAR 200 X 200 CM EM CONCRETO, ALAS COM ESCONSIDADE DE 30°, INCLUINDO FÔRMAS E MATERIAIS. AF_07/2021</t>
  </si>
  <si>
    <t>BOCA PARA BUEIRO DUPLO CELULAR 250 X 250 CM EM CONCRETO, ALAS COM ESCONSIDADE DE 30°, INCLUINDO FÔRMAS E MATERIAIS. AF_07/2021</t>
  </si>
  <si>
    <t>BOCA PARA BUEIRO DUPLO CELULAR 300 X 300 CM EM CONCRETO, ALAS COM ESCONSIDADE DE 30°, INCLUINDO FÔRMAS E MATERIAIS. AF_07/2021</t>
  </si>
  <si>
    <t>BOCA PARA BUEIRO TRIPLO CELULAR 150 X 150 CM EM CONCRETO, ALAS COM ESCONSIDADE DE 30°, INCLUINDO FÔRMAS E MATERIAIS. AF_07/2021</t>
  </si>
  <si>
    <t>BOCA PARA BUEIRO TRIPLO CELULAR 200 X 200 CM EM CONCRETO, ALAS COM ESCONSIDADE DE 30°, INCLUINDO FÔRMAS E MATERIAIS. AF_07/2021</t>
  </si>
  <si>
    <t>BOCA PARA BUEIRO TRIPLO CELULAR 250 X 250 CM EM CONCRETO, ALAS COM ESCONSIDADE DE 30°, INCLUINDO FÔRMAS E MATERIAIS. AF_07/2021</t>
  </si>
  <si>
    <t>BOCA PARA BUEIRO TRIPLO CELULAR 300 X 300 CM EM CONCRETO, ALAS COM ESCONSIDADE DE 30°, INCLUINDO FÔRMAS E MATERIAIS. AF_07/2021</t>
  </si>
  <si>
    <t>BOCA PARA BUEIRO SIMPLES TUBULAR D = 40 CM EM GABIÃO, ALAS COM ESCONSIDADE DE 45°, INCLUINDO FÔRMAS E MATERIAIS. AF_07/2021</t>
  </si>
  <si>
    <t>BOCA PARA BUEIRO SIMPLES TUBULAR D = 60 CM EM GABIÃO, ALAS COM ESCONSIDADE DE 45°, INCLUINDO FÔRMAS E MATERIAIS. AF_07/2021</t>
  </si>
  <si>
    <t>BOCA PARA BUEIRO SIMPLES TUBULAR D = 80 CM EM GABIÃO, ALAS COM ESCONSIDADE DE 45°, INCLUINDO FÔRMAS E MATERIAIS. AF_07/2021</t>
  </si>
  <si>
    <t>BOCA PARA BUEIRO SIMPLES TUBULAR D = 100 CM EM GABIÃO, ALAS COM ESCONSIDADE DE 45°, INCLUINDO FÔRMAS E MATERIAIS. AF_07/2021</t>
  </si>
  <si>
    <t>BOCA PARA BUEIRO SIMPLES TUBULAR D = 120 CM EM GABIÃO, ALAS COM ESCONSIDADE DE 45°, INCLUINDO FÔRMAS E MATERIAIS. AF_07/2021</t>
  </si>
  <si>
    <t>BOCA PARA BUEIRO SIMPLES TUBULAR D = 150 CM EM GABIÃO, ALAS COM ESCONSIDADE DE 45°, INCLUINDO FÔRMAS E MATERIAIS. AF_07/2021</t>
  </si>
  <si>
    <t>BOCA PARA BUEIRO DUPLO TUBULAR D = 40 CM EM GABIÃO, ALAS COM ESCONSIDADE DE 45°, INCLUINDO FÔRMAS E MATERIAIS. AF_07/2021</t>
  </si>
  <si>
    <t>BOCA PARA BUEIRO DUPLO TUBULAR D = 60 CM EM GABIÃO, ALAS COM ESCONSIDADE DE 45°, INCLUINDO FÔRMAS E MATERIAIS. AF_07/2021</t>
  </si>
  <si>
    <t>BOCA PARA BUEIRO DUPLO TUBULAR D = 80 CM EM GABIÃO, ALAS COM ESCONSIDADE DE 45°, INCLUINDO FÔRMAS E MATERIAIS. AF_07/2021</t>
  </si>
  <si>
    <t>BOCA PARA BUEIRO DUPLO TUBULAR D = 100 CM EM GABIÃO, ALAS COM ESCONSIDADE DE 45°, INCLUINDO FÔRMAS E MATERIAIS. AF_07/2021</t>
  </si>
  <si>
    <t>BOCA PARA BUEIRO DUPLO TUBULAR D = 120 CM EM GABIÃO, ALAS COM ESCONSIDADE DE 45°, INCLUINDO FÔRMAS E MATERIAIS. AF_07/2021</t>
  </si>
  <si>
    <t>BOCA PARA BUEIRO DUPLO TUBULAR D = 150 CM EM GABIÃO, ALAS COM ESCONSIDADE DE 45°, INCLUINDO FÔRMAS E MATERIAIS. AF_07/2021</t>
  </si>
  <si>
    <t>BOCA PARA BUEIRO TRIPLO TUBULAR D = 40 CM EM GABIÃO, ALAS COM ESCONSIDADE DE 45°, INCLUINDO FÔRMAS E MATERIAIS. AF_07/2021</t>
  </si>
  <si>
    <t>BOCA PARA BUEIRO TRIPLO TUBULAR D = 60 CM EM GABIÃO, ALAS COM ESCONSIDADE DE 45°, INCLUINDO FÔRMAS E MATERIAIS. AF_07/2021</t>
  </si>
  <si>
    <t>BOCA PARA BUEIRO TRIPLO TUBULAR D = 80 CM EM GABIÃO, ALAS COM ESCONSIDADE DE 45°, INCLUINDO FÔRMAS E MATERIAIS. AF_07/2021</t>
  </si>
  <si>
    <t>BOCA PARA BUEIRO TRIPLO TUBULAR D = 100 CM EM GABIÃO, ALAS COM ESCONSIDADE DE 45°, INCLUINDO FÔRMAS E MATERIAIS. AF_07/2021</t>
  </si>
  <si>
    <t>BOCA PARA BUEIRO TRIPLO TUBULAR D = 120 CM EM GABIÃO, ALAS COM ESCONSIDADE DE 45°, INCLUINDO FÔRMAS E MATERIAIS. AF_07/2021</t>
  </si>
  <si>
    <t>BOCA PARA BUEIRO TRIPLO TUBULAR D = 150 CM EM GABIÃO, ALAS COM ESCONSIDADE DE 45°, INCLUINDO FÔRMAS E MATERIAIS. AF_07/2021</t>
  </si>
  <si>
    <t>BOCA PARA BUEIRO SIMPLES CELULAR 150 X 150 CM EM GABIÃO, ALAS COM ESCONSIDADE DE 45°, INCLUINDO FÔRMAS E MATERIAIS. AF_07/2021</t>
  </si>
  <si>
    <t>BOCA PARA BUEIRO SIMPLES CELULAR 200 X 200 CM EM GABIÃO, ALAS COM ESCONSIDADE DE 45°, INCLUINDO FÔRMAS E MATERIAIS. AF_07/2021</t>
  </si>
  <si>
    <t>BOCA PARA BUEIRO SIMPLES CELULAR 250 X 250 CM EM GABIÃO, ALAS COM ESCONSIDADE DE 45°, INCLUINDO FÔRMAS E MATERIAIS. AF_07/2021</t>
  </si>
  <si>
    <t>BOCA PARA BUEIRO SIMPLES CELULAR 300 X 300 CM EM GABIÃO, ALAS COM ESCONSIDADE DE 45°, INCLUINDO FÔRMAS E MATERIAIS. AF_07/2021</t>
  </si>
  <si>
    <t>BOCA PARA BUEIRO DUPLO CELULAR 150 X 150 CM EM GABIÃO, ALAS COM ESCONSIDADE DE 45°, INCLUINDO FÔRMAS E MATERIAIS. AF_07/2021</t>
  </si>
  <si>
    <t>BOCA PARA BUEIRO DUPLO CELULAR 200 X 200 CM EM GABIÃO, ALAS COM ESCONSIDADE DE 45°, INCLUINDO FÔRMAS E MATERIAIS. AF_07/2021</t>
  </si>
  <si>
    <t>BOCA PARA BUEIRO DUPLO CELULAR 250 X 250 CM EM GABIÃO, ALAS COM ESCONSIDADE DE 45°, INCLUINDO FÔRMAS E MATERIAIS. AF_07/2021</t>
  </si>
  <si>
    <t>BOCA PARA BUEIRO DUPLO CELULAR 300 X 300 CM EM GABIÃO, ALAS COM ESCONSIDADE DE 45°, INCLUINDO FÔRMAS E MATERIAIS. AF_07/2021</t>
  </si>
  <si>
    <t>BOCA PARA BUEIRO TRIPLO CELULAR 150 X 150 CM EM GABIÃO, ALAS COM ESCONSIDADE DE 45°, INCLUINDO FÔRMAS E MATERIAIS. AF_07/2021</t>
  </si>
  <si>
    <t>BOCA PARA BUEIRO TRIPLO CELULAR 200 X 200 CM EM GABIÃO, ALAS COM ESCONSIDADE DE 45°, INCLUINDO FÔRMAS E MATERIAIS. AF_07/2021</t>
  </si>
  <si>
    <t>BOCA PARA BUEIRO TRIPLO CELULAR 250 X 250 CM EM GABIÃO, ALAS COM ESCONSIDADE DE 45°, INCLUINDO FÔRMAS E MATERIAIS. AF_07/2021</t>
  </si>
  <si>
    <t>BOCA PARA BUEIRO TRIPLO CELULAR 300 X 300 CM EM GABIÃO, ALAS COM ESCONSIDADE DE 45°, INCLUINDO FÔRMAS E MATERIAIS. AF_07/2021</t>
  </si>
  <si>
    <t>ESCORAMENTO DE VALA, TIPO PONTALETEAMENTO, COM PROFUNDIDADE DE 0 A 1,5 M, LARGURA MENOR QUE 1,5 M. AF_08/2020</t>
  </si>
  <si>
    <t>ESCORAMENTO DE VALA, TIPO PONTALETEAMENTO, COM PROFUNDIDADE DE 0 A 1,5 M, LARGURA MAIOR OU IGUAL A 1,5 M E MENOR QUE 2,5 M. AF_08/2020</t>
  </si>
  <si>
    <t>ESCORAMENTO DE VALA, TIPO PONTALETEAMENTO, COM PROFUNDIDADE DE 1,5 A 3,0 M, LARGURA MENOR QUE 1,5 M. AF_08/2020</t>
  </si>
  <si>
    <t>ESCORAMENTO DE VALA, TIPO PONTALETEAMENTO, COM PROFUNDIDADE DE 1,5 A 3,0 M, LARGURA MAIOR OU IGUAL A 1,5 M E MENOR QUE 2,5 M. AF_08/2020</t>
  </si>
  <si>
    <t>ESCORAMENTO DE VALA, TIPO PONTALETEAMENTO, COM PROFUNDIDADE DE 3,0 A 4,5 M, LARGURA MENOR QUE 1,5 M. AF_08/2020</t>
  </si>
  <si>
    <t>ESCORAMENTO DE VALA, TIPO PONTALETEAMENTO, COM PROFUNDIDADE DE 3,0 A 4,5 M, LARGURA MAIOR OU IGUAL A 1,5 M E MENOR QUE 2,5 M. AF_08/2020</t>
  </si>
  <si>
    <t>ESCORAMENTO DE VALA, TIPO DESCONTÍNUO, COM PROFUNDIDADE DE 0 A 1,5 M, LARGURA MENOR QUE 1,5 M. AF_08/2020</t>
  </si>
  <si>
    <t>ESCORAMENTO DE VALA, TIPO DESCONTÍNUO, COM PROFUNDIDADE DE 0 A 1,5 M, LARGURA MAIOR OU IGUAL A 1,5 M E MENOR QUE 2,5 M. AF_08/2020</t>
  </si>
  <si>
    <t>ESCORAMENTO DE VALA, TIPO DESCONTÍNUO, COM PROFUNDIDADE DE 1,5 M A 3,0 M, LARGURA MENOR QUE 1,5 M. AF_08/2020</t>
  </si>
  <si>
    <t>ESCORAMENTO DE VALA, TIPO DESCONTÍNUO, COM PROFUNDIDADE DE 1,5 A 3,0 M, LARGURA MAIOR OU IGUAL A 1,5 M E MENOR QUE 2,5 M. AF_08/2020</t>
  </si>
  <si>
    <t>ESCORAMENTO DE VALA, TIPO DESCONTÍNUO, COM PROFUNDIDADE DE 3,0 A 4,5 M, LARGURA MENOR QUE 1,5 M. AF_08/2020</t>
  </si>
  <si>
    <t>ESCORAMENTO DE VALA, TIPO DESCONTÍNUO, COM PROFUNDIDADE DE 3,0 A 4,5 M, LARGURA MAIOR OU IGUAL A 1,5 E MENOR QUE 2,5 M. AF_08/2020</t>
  </si>
  <si>
    <t>ESCORAMENTO DE VALA, TIPO CONTÍNUO, COM PROFUNDIDADE DE 0 A 1,5 M, LARGURA MENOR QUE 1,5 M. AF_08/2020</t>
  </si>
  <si>
    <t>ESCORAMENTO DE VALA, TIPO CONTÍNUO, COM PROFUNDIDADE DE 0 A 1,5 M, LARGURA MAIOR OU IGUAL A 1,5 M E MENOR QUE 2,5 M. AF_08/2020</t>
  </si>
  <si>
    <t>ESCORAMENTO DE VALA, TIPO CONTÍNUO, COM PROFUNDIDADE DE 1,5 M A 3,0 M, LARGURA MENOR QUE 1,5 M. AF_08/2020</t>
  </si>
  <si>
    <t>ESCORAMENTO DE VALA, TIPO CONTÍNUO, COM PROFUNDIDADE DE 1,5 A 3,0 M, LARGURA MAIOR OU IGUAL A 1,5 M E MENOR QUE 2,5 M. AF_08/2020</t>
  </si>
  <si>
    <t>ESCORAMENTO DE VALA, TIPO CONTÍNUO, COM PROFUNDIDADE DE 3,0 A 4,5 M, LARGURA MENOR QUE 1,5 M. AF_08/2020</t>
  </si>
  <si>
    <t>ESCORAMENTO DE VALA, TIPO CONTÍNUO, COM PROFUNDIDADE DE 3,0 A 4,5 M, LARGURA MAIOR OU IGUAL A 1,5 E MENOR QUE 2,5 M. AF_08/2020</t>
  </si>
  <si>
    <t>ESCORAMENTO DE VALA, TIPO CONTÍNUO COM PERFIL METÁLICO "U", COM PROFUNDIDADE DE 0 A 1,5 M, LARGURA MENOR QUE 1,5 M. AF_08/2020</t>
  </si>
  <si>
    <t>ESCORAMENTO DE VALA,TIPO CONTÍNUO COM PERFIL METÁLICO "U", COM PROFUNDIDADE DE 0 A 1,5 M, LARGURA MAIOR OU IGUAL A 1,5 E MENOR QUE 2,5 M. AF_08/2020</t>
  </si>
  <si>
    <t>ESCORAMENTO DE VALA, TIPO CONTÍNUO COM PERFIL METÁLICO "U", COM PROFUNDIDADE DE 1,5 A 3,0 M, LARGURA MENOR QUE 1,5 M. AF_08/2020</t>
  </si>
  <si>
    <t>ESCORAMENTO DE VALA, TIPO CONTÍNUO COM PERFIL METÁLICO "U", COM PROFUNDIDADE DE 1,5 A 3,0 M, LARGURA MAIOR OU IGUAL 1,5 M E MENOR QUE 2,5 M. AF_08/2020</t>
  </si>
  <si>
    <t>ESCORAMENTO DE VALA, TIPO CONTÍNUO COM PERFIL METÁLICO "U", COM PROFUNDIDADE DE 3,0 A 4,5 M, LARGURA MENOR QUE 1,5 M. AF_08/2020</t>
  </si>
  <si>
    <t>ESCORAMENTO DE VALA, TIPO CONTÍNUO COM PERFIL METÁLICO "U", COM PROFUNDIDADE DE 3,0 A 4,5 M, LARGURA MAIOR OU IGUAL A 1,5 M E MENOR QUE 2,5 M. AF_08/2020</t>
  </si>
  <si>
    <t>ESCORAMENTO DE VALA, TIPO BLINDAGEM, COM PROFUNDIDADE DE 0 A 1,5 M, LARGURA MENOR QUE 1,5 M - EXECUÇÃO, NÃO INCLUI MATERIAL. AF_08/2020</t>
  </si>
  <si>
    <t>ESCORAMENTO DE VALA, TIPO BLINDAGEM COM PROFUNDIDADE DE 0 A 1,5 M, LARGURA MAIOR OU IGUAL A 1,5 M E MENOR QUE 2,5 M - EXECUÇÃO, NÃO INCLUI MATERIAL. AF_08/2020</t>
  </si>
  <si>
    <t>ESCORAMENTO DE VALA, TIPO BLINDAGEM, COM PROFUNDIDADE DE 1,5 A 3,0 M, LARGURA MENOR QUE 1,5 M - EXECUÇÃO, NÃO INCLUI MATERIAL. AF_08/2020</t>
  </si>
  <si>
    <t>ESCORAMENTO DE VALA, TIPO BLINDAGEM, COM PROFUNDIDADE DE 1,5 A 3,0 M, LARGURA MAIOR OU IGUAL A 1,5 M E MENOR QUE 2,5 M - EXECUÇÃO, NÃO INCLUI MATERIAL. AF_08/2020</t>
  </si>
  <si>
    <t>ESCORAMENTO DE VALA, TIPO BLINDAGEM, COM PROFUNDIDADE DE 3,0 A 4,5 M, LARGURA MENOR QUE 1,5 M - EXECUÇÃO, NÃO INCLUI MATERIAL. AF_08/2020</t>
  </si>
  <si>
    <t>ESCORAMENTO DE VALA, TIPO BLINDAGEM, COM PROFUNDIDADE DE 3,0 A 4,5 M, LARGURA MAIOR OU IGUAL A 1,5 M E MENOR QUE 2,5 M - EXECUÇÃO, NÃO INCLUI MATERIAL. AF_08/2020</t>
  </si>
  <si>
    <t>KIT DE PORTA-PRONTA DE MADEIRA EM ACABAMENTO MELAMÍNICO BRANCO, FOLHA LEVE OU MÉDIA, 60X210CM, EXCLUSIVE FECHADURA, FIXAÇÃO COM PREENCHIMENTO PARCIAL DE ESPUMA EXPANSIVA - FORNECIMENTO E INSTALAÇÃO. AF_12/2019</t>
  </si>
  <si>
    <t>KIT DE PORTA-PRONTA DE MADEIRA EM ACABAMENTO MELAMÍNICO BRANCO, FOLHA LEVE OU MÉDIA, 70X210CM, EXCLUSIVE FECHADURA, FIXAÇÃO COM PREENCHIMENTO PARCIAL DE ESPUMA EXPANSIVA - FORNECIMENTO E INSTALAÇÃO. AF_12/2019</t>
  </si>
  <si>
    <t>KIT DE PORTA-PRONTA DE MADEIRA EM ACABAMENTO MELAMÍNICO BRANCO, FOLHA LEVE OU MÉDIA, 80X210CM, EXCLUSIVE FECHADURA, FIXAÇÃO COM PREENCHIMENTO PARCIAL DE ESPUMA EXPANSIVA - FORNECIMENTO E INSTALAÇÃO. AF_12/2019</t>
  </si>
  <si>
    <t>KIT DE PORTA-PRONTA DE MADEIRA EM ACABAMENTO MELAMÍNICO BRANCO, FOLHA PESADA OU SUPERPESADA, 80X210CM, FIXAÇÃO COM PREENCHIMENTO PARCIAL DE ESPUMA EXPANSIVA - FORNECIMENTO E INSTALAÇÃO. AF_12/2019</t>
  </si>
  <si>
    <t>KIT DE PORTA-PRONTA DE MADEIRA EM ACABAMENTO MELAMÍNICO BRANCO, FOLHA PESADA OU SUPERPESADA, 90X210CM, FIXAÇÃO COM PREENCHIMENTO TOTAL DE ESPUMA EXPANSIVA - FORNECIMENTO E INSTALAÇÃO. AF_12/2019</t>
  </si>
  <si>
    <t>KIT DE PORTA-PRONTA DE MADEIRA EM ACABAMENTO MELAMÍNICO BRANCO, FOLHA LEVE OU MÉDIA, E BATENTE METÁLICO, 60X210CM, FIXAÇÃO COM ARGAMASSA - FORNECIMENTO E INSTALAÇÃO. AF_12/2019</t>
  </si>
  <si>
    <t>KIT DE PORTA-PRONTA DE MADEIRA EM ACABAMENTO MELAMÍNICO BRANCO, FOLHA LEVE OU MÉDIA, E BATENTE METÁLICO, 70X210CM, FIXAÇÃO COM ARGAMASSA - FORNECIMENTO E INSTALAÇÃO. AF_12/2019</t>
  </si>
  <si>
    <t>KIT DE PORTA-PRONTA DE MADEIRA EM ACABAMENTO MELAMÍNICO BRANCO, FOLHA LEVE OU MÉDIA, E BATENTE METÁLICO, 80X210CM, FIXAÇÃO COM ARGAMASSA - FORNECIMENTO E INSTALAÇÃO. AF_12/2019</t>
  </si>
  <si>
    <t>KIT DE PORTA-PRONTA DE MADEIRA EM ACABAMENTO MELAMÍNICO BRANCO, FOLHA LEVE OU MÉDIA, E BATENTE METÁLICO, 90X210CM, FIXAÇÃO COM ARGAMASSA - FORNECIMENTO E INSTALAÇÃO. AF_12/2019</t>
  </si>
  <si>
    <t>KIT DE PORTA-PRONTA DE MADEIRA EM ACABAMENTO MELAMÍNICO BRANCO, FOLHA PESADA OU SUPERPESADA, E BATENTE METÁLICO, 80X210CM, FIXAÇÃO COM ARGAMASSA - FORNECIMENTO E INSTALAÇÃO. AF_12/2019</t>
  </si>
  <si>
    <t>KIT DE PORTA-PRONTA DE MADEIRA EM ACABAMENTO MELAMÍNICO BRANCO, FOLHA PESADA OU SUPERPESADA, E BATENTE METÁLICO, 90X210CM, FIXAÇÃO COM ARGAMASSA - FORNECIMENTO E INSTALAÇÃO. AF_12/2019</t>
  </si>
  <si>
    <t>BATENTE PARA PORTA DE MADEIRA, PADRÃO MÉDIO - FORNECIMENTO E MONTAGEM. AF_12/2019</t>
  </si>
  <si>
    <t>BATENTE PARA PORTA DE MADEIRA, FIXAÇÃO COM ARGAMASSA, PADRÃO MÉDIO - FORNECIMENTO E INSTALAÇÃO. AF_12/2019</t>
  </si>
  <si>
    <t>PORTA DE MADEIRA PARA PINTURA, SEMI-OCA (LEVE OU MÉDIA), 60X210CM, ESPESSURA DE 3,5CM, INCLUSO DOBRADIÇAS - FORNECIMENTO E INSTALAÇÃO. AF_12/2019</t>
  </si>
  <si>
    <t>PORTA DE MADEIRA PARA PINTURA, SEMI-OCA (LEVE OU MÉDIA), 70X210CM, ESPESSURA DE 3,5CM, INCLUSO DOBRADIÇAS - FORNECIMENTO E INSTALAÇÃO. AF_12/2019</t>
  </si>
  <si>
    <t>PORTA DE MADEIRA PARA PINTURA, SEMI-OCA (LEVE OU MÉDIA), 80X210CM, ESPESSURA DE 3,5CM, INCLUSO DOBRADIÇAS - FORNECIMENTO E INSTALAÇÃO. AF_12/2019</t>
  </si>
  <si>
    <t>PORTA DE MADEIRA PARA PINTURA, SEMI-OCA (LEVE OU MÉDIA), 90X210CM, ESPESSURA DE 3,5CM, INCLUSO DOBRADIÇAS - FORNECIMENTO E INSTALAÇÃO. AF_12/2019</t>
  </si>
  <si>
    <t>PORTA DE MADEIRA PARA PINTURA, SEMI-OCA (PESADA OU SUPERPESADA), 80X210CM, ESPESSURA DE 3,5CM, INCLUSO DOBRADIÇAS - FORNECIMENTO E INSTALAÇÃO. AF_12/2019</t>
  </si>
  <si>
    <t>PORTA DE MADEIRA, MACIÇA (PESADA OU SUPERPESADA), 90X210CM, ESPESSURA DE 3,5CM, INCLUSO DOBRADIÇAS - FORNECIMENTO E INSTALAÇÃO. AF_12/2019</t>
  </si>
  <si>
    <t>FECHADURA DE EMBUTIR COM CILINDRO, EXTERNA, COMPLETA, ACABAMENTO PADRÃO MÉDIO, INCLUSO EXECUÇÃO DE FURO - FORNECIMENTO E INSTALAÇÃO. AF_12/2019</t>
  </si>
  <si>
    <t>FECHADURA DE EMBUTIR PARA PORTA DE BANHEIRO, COMPLETA, ACABAMENTO PADRÃO MÉDIO, INCLUSO EXECUÇÃO DE FURO - FORNECIMENTO E INSTALAÇÃO. AF_12/2019</t>
  </si>
  <si>
    <t>KIT DE PORTA DE MADEIRA PARA PINTURA, SEMI-OCA (LEVE OU MÉDIA), PADRÃO MÉDIO, 60X210CM, ESPESSURA DE 3,5CM, ITENS INCLUSOS: DOBRADIÇAS, MONTAGEM E INSTALAÇÃO DO BATENTE, FECHADURA COM EXECUÇÃO DO FURO - FORNECIMENTO E INSTALAÇÃO. AF_12/2019</t>
  </si>
  <si>
    <t>KIT DE PORTA DE MADEIRA PARA PINTURA, SEMI-OCA (LEVE OU MÉDIA), PADRÃO MÉDIO, 70X210CM, ESPESSURA DE 3,5CM, ITENS INCLUSOS: DOBRADIÇAS, MONTAGEM E INSTALAÇÃO DO BATENTE, FECHADURA COM EXECUÇÃO DO FURO - FORNECIMENTO E INSTALAÇÃO. AF_12/2019</t>
  </si>
  <si>
    <t>KIT DE PORTA DE MADEIRA PARA PINTURA, SEMI-OCA (LEVE OU MÉDIA), PADRÃO MÉDIO, 80X210CM, ESPESSURA DE 3,5CM, ITENS INCLUSOS: DOBRADIÇAS, MONTAGEM E INSTALAÇÃO DO BATENTE, FECHADURA COM EXECUÇÃO DO FURO - FORNECIMENTO E INSTALAÇÃO. AF_12/2019</t>
  </si>
  <si>
    <t>KIT DE PORTA DE MADEIRA PARA PINTURA, SEMI-OCA (LEVE OU MÉDIA), PADRÃO MÉDIO, 90X210CM, ESPESSURA DE 3,5CM, ITENS INCLUSOS: DOBRADIÇAS, MONTAGEM E INSTALAÇÃO DO BATENTE, FECHADURA COM EXECUÇÃO DO FURO - FORNECIMENTO E INSTALAÇÃO. AF_12/2019</t>
  </si>
  <si>
    <t>KIT DE PORTA DE MADEIRA PARA PINTURA, SEMI-OCA (PESADA OU SUPERPESADA), PADRÃO MÉDIO, 80X210CM, ESPESSURA DE 3,5CM, ITENS INCLUSOS: DOBRADIÇAS, MONTAGEM E INSTALAÇÃO DO BATENTE, FECHADURA COM EXECUÇÃO DO FURO - FORNECIMENTO E INSTALAÇÃO. AF_12/2019</t>
  </si>
  <si>
    <t>KIT DE PORTA DE MADEIRA PARA PINTURA, SEMI-OCA (PESADA OU SUPERPESADA), PADRÃO MÉDIO, 90X210CM, ESPESSURA DE 3,5CM, ITENS INCLUSOS: DOBRADIÇAS, MONTAGEM E INSTALAÇÃO DO BATENTE, FECHADURA COM EXECUÇÃO DO FURO - FORNECIMENTO E INSTALAÇÃO. AF_12/2019</t>
  </si>
  <si>
    <t>KIT DE PORTA DE MADEIRA PARA PINTURA, SEMI-OCA (LEVE OU MÉDIA), PADRÃO MÉDIO, 60X210CM, ESPESSURA DE 3,5CM, ITENS INCLUSOS: DOBRADIÇAS, MONTAGEM E INSTALAÇÃO DO BATENTE, SEM FECHADURA - FORNECIMENTO E INSTALAÇÃO. AF_12/2019</t>
  </si>
  <si>
    <t>KIT DE PORTA DE MADEIRA PARA PINTURA, SEMI-OCA (LEVE OU MÉDIA), PADRÃO MÉDIO, 70X210CM, ESPESSURA DE 3,5CM, ITENS INCLUSOS: DOBRADIÇAS, MONTAGEM E INSTALAÇÃO DO BATENTE, SEM FECHADURA - FORNECIMENTO E INSTALAÇÃO. AF_12/2019</t>
  </si>
  <si>
    <t>KIT DE PORTA DE MADEIRA PARA PINTURA, SEMI-OCA (LEVE OU MÉDIA), PADRÃO MÉDIO, 80X210CM, ESPESSURA DE 3,5CM, ITENS INCLUSOS: DOBRADIÇAS, MONTAGEM E INSTALAÇÃO DO BATENTE, SEM FECHADURA - FORNECIMENTO E INSTALAÇÃO. AF_12/2019</t>
  </si>
  <si>
    <t>KIT DE PORTA DE MADEIRA PARA PINTURA, SEMI-OCA (LEVE OU MÉDIA), PADRÃO MÉDIO, 90X210CM, ESPESSURA DE 3,5CM, ITENS INCLUSOS: DOBRADIÇAS, MONTAGEM E INSTALAÇÃO DO BATENTE, SEM FECHADURA - FORNECIMENTO E INSTALAÇÃO. AF_12/2019</t>
  </si>
  <si>
    <t>KIT DE PORTA DE MADEIRA PARA PINTURA, SEMI-OCA (PESADA OU SUPERPESADA), PADRÃO MÉDIO, 80X210CM, ESPESSURA DE 3,5CM, ITENS INCLUSOS: DOBRADIÇAS, MONTAGEM E INSTALAÇÃO DO BATENTE, SEM FECHADURA - FORNECIMENTO E INSTALAÇÃO. AF_12/2019</t>
  </si>
  <si>
    <t>KIT DE PORTA DE MADEIRA PARA PINTURA, SEMI-OCA (PESADA OU SUPERPESADA), PADRÃO MÉDIO, 90X210CM, ESPESSURA DE 3,5CM, ITENS INCLUSOS: DOBRADIÇAS, MONTAGEM E INSTALAÇÃO DO BATENTE, SEM FECHADURA - FORNECIMENTO E INSTALAÇÃO. AF_12/2019</t>
  </si>
  <si>
    <t>PORTA DE MADEIRA PARA VERNIZ, SEMI-OCA (LEVE OU MÉDIA), 60X210CM, ESPESSURA DE 3,5CM, INCLUSO DOBRADIÇAS - FORNECIMENTO E INSTALAÇÃO. AF_12/2019</t>
  </si>
  <si>
    <t>PORTA DE MADEIRA PARA VERNIZ, SEMI-OCA (LEVE OU MÉDIA), 70X210CM, ESPESSURA DE 3,5CM, INCLUSO DOBRADIÇAS - FORNECIMENTO E INSTALAÇÃO. AF_12/2019</t>
  </si>
  <si>
    <t>PORTA DE MADEIRA PARA VERNIZ, SEMI-OCA (LEVE OU MÉDIA), 80X210CM, ESPESSURA DE 3,5CM, INCLUSO DOBRADIÇAS - FORNECIMENTO E INSTALAÇÃO. AF_12/2019</t>
  </si>
  <si>
    <t>PORTA DE MADEIRA PARA VERNIZ, SEMI-OCA (LEVE OU MÉDIA), 90X210CM, ESPESSURA DE 3,5CM, INCLUSO DOBRADIÇAS - FORNECIMENTO E INSTALAÇÃO. AF_12/2019</t>
  </si>
  <si>
    <t>KIT DE PORTA DE MADEIRA PARA VERNIZ, SEMI-OCA (LEVE OU MÉDIA), PADRÃO MÉDIO, 60X210CM, ESPESSURA DE 3,5CM, ITENS INCLUSOS: DOBRADIÇAS, MONTAGEM E INSTALAÇÃO DO BATENTE, SEM FECHADURA - FORNECIMENTO E INSTALAÇÃO. AF_12/2019</t>
  </si>
  <si>
    <t>KIT DE PORTA DE MADEIRA PARA VERNIZ, SEMI-OCA (LEVE OU MÉDIA), PADRÃO MÉDIO, 70X210CM, ESPESSURA DE 3,5CM, ITENS INCLUSOS: DOBRADIÇAS, MONTAGEM E INSTALAÇÃO DO BATENTE, SEM FECHADURA - FORNECIMENTO E INSTALAÇÃO. AF_12/2019</t>
  </si>
  <si>
    <t>KIT DE PORTA DE MADEIRA PARA VERNIZ, SEMI-OCA (LEVE OU MÉDIA), PADRÃO MÉDIO, 80X210CM, ESPESSURA DE 3,5CM, ITENS INCLUSOS: DOBRADIÇAS, MONTAGEM E INSTALAÇÃO DO BATENTE, SEM FECHADURA - FORNECIMENTO E INSTALAÇÃO. AF_12/2019</t>
  </si>
  <si>
    <t>KIT DE PORTA DE MADEIRA PARA VERNIZ, SEMI-OCA (LEVE OU MÉDIA), PADRÃO MÉDIO, 90X210CM, ESPESSURA DE 3,5CM, ITENS INCLUSOS: DOBRADIÇAS, MONTAGEM E INSTALAÇÃO DO BATENTE, SEM FECHADURA - FORNECIMENTO E INSTALAÇÃO. AF_12/2019</t>
  </si>
  <si>
    <t>BATENTE PARA PORTA DE MADEIRA, PADRÃO POPULAR - FORNECIMENTO E MONTAGEM. AF_12/2019</t>
  </si>
  <si>
    <t>BATENTE PARA PORTA DE MADEIRA, FIXAÇÃO COM ARGAMASSA, PADRÃO POPULAR. FORNECIMENTO E INSTALAÇÃO. AF_12/2019</t>
  </si>
  <si>
    <t>PORTA DE MADEIRA FRISADA, SEMI-OCA (LEVE OU MÉDIA), 60X210CM, ESPESSURA DE 3CM, INCLUSO DOBRADIÇAS - FORNECIMENTO E INSTALAÇÃO. AF_12/2019</t>
  </si>
  <si>
    <t>PORTA DE MADEIRA FRISADA, SEMI-OCA (LEVE OU MÉDIA), 70X210CM, ESPESSURA DE 3CM, INCLUSO DOBRADIÇAS - FORNECIMENTO E INSTALAÇÃO. AF_12/2019</t>
  </si>
  <si>
    <t>PORTA DE MADEIRA FRISADA, SEMI-OCA (LEVE OU MÉDIA), 80X210CM, ESPESSURA DE 3,5CM, INCLUSO DOBRADIÇAS - FORNECIMENTO E INSTALAÇÃO. AF_12/2019</t>
  </si>
  <si>
    <t>PORTA DE MADEIRA TIPO VENEZIANA, 80X210CM, ESPESSURA DE 3CM, INCLUSO DOBRADIÇAS - FORNECIMENTO E INSTALAÇÃO. AF_12/2019</t>
  </si>
  <si>
    <t>PORTA DE MADEIRA, TIPO MEXICANA, MACIÇA (PESADA OU SUPERPESADA), 80X210CM, ESPESSURA DE 3,5CM, INCLUSO DOBRADIÇAS - FORNECIMENTO E INSTALAÇÃO. AF_12/2019</t>
  </si>
  <si>
    <t>FECHADURA DE EMBUTIR COM CILINDRO, EXTERNA, COMPLETA, ACABAMENTO PADRÃO POPULAR, INCLUSO EXECUÇÃO DE FURO - FORNECIMENTO E INSTALAÇÃO. AF_12/2019</t>
  </si>
  <si>
    <t>FECHADURA DE EMBUTIR PARA PORTA DE BANHEIRO, COMPLETA, ACABAMENTO PADRÃO POPULAR, INCLUSO EXECUÇÃO DE FURO - FORNECIMENTO E INSTALAÇÃO. AF_12/2019</t>
  </si>
  <si>
    <t>FECHADURA DE EMBUTIR PARA PORTAS INTERNAS, COMPLETA, ACABAMENTO PADRÃO MÉDIO, COM EXECUÇÃO DE FURO - FORNECIMENTO E INSTALAÇÃO. AF_12/2019</t>
  </si>
  <si>
    <t>FECHADURA DE EMBUTIR PARA PORTAS INTERNAS, COMPLETA, ACABAMENTO PADRÃO POPULAR, COM EXECUÇÃO DE FURO - FORNECIMENTO E INSTALAÇÃO. AF_12/2019</t>
  </si>
  <si>
    <t>KIT DE PORTA DE MADEIRA PARA PINTURA, SEMI-OCA (LEVE OU MÉDIA), PADRÃO POPULAR, 60X210CM, ESPESSURA DE 3,5CM, ITENS INCLUSOS: DOBRADIÇAS, MONTAGEM E INSTALAÇÃO DO BATENTE, FECHADURA COM EXECUÇÃO DO FURO - FORNECIMENTO E INSTALAÇÃO. AF_12/2019</t>
  </si>
  <si>
    <t>KIT DE PORTA DE MADEIRA PARA PINTURA, SEMI-OCA (LEVE OU MÉDIA), PADRÃO POPULAR, 70X210CM, ESPESSURA DE 3,5CM, ITENS INCLUSOS: DOBRADIÇAS, MONTAGEM E INSTALAÇÃO DO BATENTE, FECHADURA COM EXECUÇÃO DO FURO - FORNECIMENTO E INSTALAÇÃO. AF_12/2019</t>
  </si>
  <si>
    <t>KIT DE PORTA DE MADEIRA PARA PINTURA, SEMI-OCA (LEVE OU MÉDIA), PADRÃO POPULAR, 80X210CM, ESPESSURA DE 3,5CM, ITENS INCLUSOS: DOBRADIÇAS, MONTAGEM E INSTALAÇÃO DO BATENTE, FECHADURA COM EXECUÇÃO DO FURO - FORNECIMENTO E INSTALAÇÃO. AF_12/2019</t>
  </si>
  <si>
    <t>KIT DE PORTA DE MADEIRA PARA PINTURA, SEMI-OCA (LEVE OU MÉDIA), PADRÃO POPULAR, 90X210CM, ESPESSURA DE 3,5CM, ITENS INCLUSOS: DOBRADIÇAS, MONTAGEM E INSTALAÇÃO DO BATENTE, FECHADURA COM EXECUÇÃO DO FURO - FORNECIMENTO E INSTALAÇÃO. AF_12/2019</t>
  </si>
  <si>
    <t>KIT DE PORTA DE MADEIRA PARA PINTURA, SEMI-OCA (PESADA OU SUPERPESADA), PADRÃO POPULAR, 80X210CM, ESPESSURA DE 3,5CM, ITENS INCLUSOS: DOBRADIÇAS, MONTAGEM E INSTALAÇÃO DO BATENTE, FECHADURA COM EXECUÇÃO DO FURO - FORNECIMENTO E INSTALAÇÃO. AF_12/2019</t>
  </si>
  <si>
    <t>KIT DE PORTA DE MADEIRA PARA PINTURA, SEMI-OCA (PESADA OU SUPERPESADA), PADRÃO POPULAR, 90X210CM, ESPESSURA DE 3,5CM, ITENS INCLUSOS: DOBRADIÇAS, MONTAGEM E INSTALAÇÃO DO BATENTE, FECHADURA COM EXECUÇÃO DO FURO - FORNECIMENTO E INSTALAÇÃO. AF_12/2019</t>
  </si>
  <si>
    <t>KIT DE PORTA DE MADEIRA PARA PINTURA, SEMI-OCA (LEVE OU MÉDIA), PADRÃO POPULAR, 60X210CM, ESPESSURA DE 3,5CM, ITENS INCLUSOS: DOBRADIÇAS, MONTAGEM E INSTALAÇÃO DO BATENTE, SEM FECHADURA - FORNECIMENTO E INSTALAÇÃO. AF_12/2019</t>
  </si>
  <si>
    <t>KIT DE PORTA DE MADEIRA PARA PINTURA, SEMI-OCA (LEVE OU MÉDIA), PADRÃO POPULAR, 70X210CM, ESPESSURA DE 3,5CM, ITENS INCLUSOS: DOBRADIÇAS, MONTAGEM E INSTALAÇÃO DO BATENTE, SEM FECHADURA - FORNECIMENTO E INSTALAÇÃO. AF_12/2019</t>
  </si>
  <si>
    <t>KIT DE PORTA DE MADEIRA PARA PINTURA, SEMI-OCA (LEVE OU MÉDIA), PADRÃO POPULAR, 80X210CM, ESPESSURA DE 3,5CM, ITENS INCLUSOS: DOBRADIÇAS, MONTAGEM E INSTALAÇÃO DO BATENTE, SEM FECHADURA - FORNECIMENTO E INSTALAÇÃO. AF_12/2019</t>
  </si>
  <si>
    <t>KIT DE PORTA DE MADEIRA PARA PINTURA, SEMI-OCA (LEVE OU MÉDIA), PADRÃO POPULAR, 90X210CM, ESPESSURA DE 3,5CM, ITENS INCLUSOS: DOBRADIÇAS, MONTAGEM E INSTALAÇÃO DO BATENTE, SEM FECHADURA - FORNECIMENTO E INSTALAÇÃO. AF_12/2019</t>
  </si>
  <si>
    <t>KIT DE PORTA DE MADEIRA PARA PINTURA, SEMI-OCA (PESADA OU SUPERPESADA), PADRÃO POPULAR, 80X210CM, ESPESSURA DE 3,5CM, ITENS INCLUSOS: DOBRADIÇAS, MONTAGEM E INSTALAÇÃO DO BATENTE, SEM FECHADURA - FORNECIMENTO E INSTALAÇÃO. AF_12/2019</t>
  </si>
  <si>
    <t>KIT DE PORTA DE MADEIRA PARA PINTURA, SEMI-OCA (PESADA OU SUPERPESADA), PADRÃO POPULAR, 90X210CM, ESPESSURA DE 3,5CM, ITENS INCLUSOS: DOBRADIÇAS, MONTAGEM E INSTALAÇÃO DO BATENTE, SEM FECHADURA - FORNECIMENTO E INSTALAÇÃO. AF_12/2019</t>
  </si>
  <si>
    <t>KIT DE PORTA DE MADEIRA PARA VERNIZ, SEMI-OCA (LEVE OU MÉDIA), PADRÃO POPULAR, 60X210CM, ESPESSURA DE 3,5CM, ITENS INCLUSOS: DOBRADIÇAS, MONTAGEM E INSTALAÇÃO DO BATENTE, SEM FECHADURA - FORNECIMENTO E INSTALAÇÃO. AF_12/2019</t>
  </si>
  <si>
    <t>KIT DE PORTA DE MADEIRA PARA VERNIZ, SEMI-OCA (LEVE OU MÉDIA), PADRÃO POPULAR, 70X210CM, ESPESSURA DE 3,5CM, ITENS INCLUSOS: DOBRADIÇAS, MONTAGEM E INSTALAÇÃO DO BATENTE, SEM FECHADURA - FORNECIMENTO E INSTALAÇÃO. AF_12/2019</t>
  </si>
  <si>
    <t>KIT DE PORTA DE MADEIRA PARA VERNIZ, SEMI-OCA (LEVE OU MÉDIA), PADRÃO POPULAR, 80X210CM, ESPESSURA DE 3,5CM, ITENS INCLUSOS: DOBRADIÇAS, MONTAGEM E INSTALAÇÃO DO BATENTE, SEM FECHADURA - FORNECIMENTO E INSTALAÇÃO. AF_12/2019</t>
  </si>
  <si>
    <t>KIT DE PORTA DE MADEIRA PARA VERNIZ, SEMI-OCA (LEVE OU MÉDIA), PADRÃO POPULAR, 90X210CM, ESPESSURA DE 3,5CM, ITENS INCLUSOS: DOBRADIÇAS, MONTAGEM E INSTALAÇÃO DO BATENTE, SEM FECHADURA - FORNECIMENTO E INSTALAÇÃO. AF_12/2019</t>
  </si>
  <si>
    <t>KIT DE PORTA DE MADEIRA FRISADA, SEMI-OCA (LEVE OU MÉDIA), PADRÃO MÉDIO 60X210CM, ESPESSURA DE 3CM, ITENS INCLUSOS: DOBRADIÇAS, MONTAGEM E INSTALAÇÃO DO BATENTE, SEM FECHADURA - FORNECIMENTO E INSTALAÇÃO. AF_12/2019</t>
  </si>
  <si>
    <t>KIT DE PORTA DE MADEIRA FRISADA, SEMI-OCA (LEVE OU MÉDIA), PADRÃO POPULAR, 60X210CM, ESPESSURA DE 3CM, ITENS INCLUSOS: DOBRADIÇAS, MONTAGEM E INSTALAÇÃO DO BATENTE, SEM FECHADURA - FORNECIMENTO E INSTALAÇÃO. AF_12/2019</t>
  </si>
  <si>
    <t>KIT DE PORTA DE MADEIRA FRISADA, SEMI-OCA (LEVE OU MÉDIA), PADRÃO MÉDIO, 70X210CM, ESPESSURA DE 3CM, ITENS INCLUSOS: DOBRADIÇAS, MONTAGEM E INSTALAÇÃO DO BATENTE, SEM FECHADURA - FORNECIMENTO E INSTALAÇÃO. AF_12/2019</t>
  </si>
  <si>
    <t>KIT DE PORTA DE MADEIRA FRISADA, SEMI-OCA (LEVE OU MÉDIA), PADRÃO POPULAR, 70X210CM, ESPESSURA DE 3CM, ITENS INCLUSOS: DOBRADIÇAS, MONTAGEM E INSTALAÇÃO DO BATENTE, SEM FECHADURA - FORNECIMENTO E INSTALAÇÃO. AF_12/2019</t>
  </si>
  <si>
    <t>KIT DE PORTA DE MADEIRA FRISADA, SEMI-OCA (LEVE OU MÉDIA), PADRÃO MÉDIO, 80X210CM, ESPESSURA DE 3,5CM, ITENS INCLUSOS: DOBRADIÇAS, MONTAGEM E INSTALAÇÃO DO BATENTE, SEM FECHADURA - FORNECIMENTO E INSTALAÇÃO. AF_12/2019</t>
  </si>
  <si>
    <t>KIT DE PORTA DE MADEIRA FRISADA, SEMI-OCA (LEVE OU MÉDIA), PADRÃO POPULAR, 80X210CM, ESPESSURA DE 3,5CM, ITENS INCLUSOS: DOBRADIÇAS, MONTAGEM E INSTALAÇÃO DO BATENTE, SEM FECHADURA - FORNECIMENTO E INSTALAÇÃO. AF_12/2019</t>
  </si>
  <si>
    <t>KIT DE PORTA DE MADEIRA TIPO VENEZIANA, PADRÃO MÉDIO, 80X210CM, ESPESSURA DE 3CM, ITENS INCLUSOS: DOBRADIÇAS, MONTAGEM E INSTALAÇÃO DO BATENTE, SEM FECHADURA - FORNECIMENTO E INSTALAÇÃO. AF_12/2019</t>
  </si>
  <si>
    <t>KIT DE PORTA DE MADEIRA TIPO VENEZIANA, PADRÃO POPULAR, 80X210CM, ESPESSURA DE 3CM, ITENS INCLUSOS: DOBRADIÇAS, MONTAGEM E INSTALAÇÃO DO BATENTE, SEM FECHADURA - FORNECIMENTO E INSTALAÇÃO. AF_12/2019</t>
  </si>
  <si>
    <t>KIT DE PORTA DE MADEIRA TIPO MEXICANA, MACIÇA (PESADA OU SUPERPESADA), PADRÃO MÉDIO, 80X210CM, ESPESSURA DE 3CM, ITENS INCLUSOS: DOBRADIÇAS, MONTAGEM E INSTALAÇÃO DO BATENTE, SEM FECHADURA - FORNECIMENTO E INSTALAÇÃO. AF_12/2019</t>
  </si>
  <si>
    <t>KIT DE PORTA DE MADEIRA TIPO MEXICANA, MACIÇA (PESADA OU SUPERPESADA), PADRÃO POPULAR, 80X210CM, ESPESSURA DE 3CM, ITENS INCLUSOS: DOBRADIÇAS, MONTAGEM E INSTALAÇÃO DO BATENTE, SEM FECHADURA - FORNECIMENTO E INSTALAÇÃO. AF_12/2019</t>
  </si>
  <si>
    <t>ALIZAR DE 5X1,5CM PARA PORTA FIXADO COM PREGOS, PADRÃO MÉDIO - FORNECIMENTO E INSTALAÇÃO. AF_12/2019</t>
  </si>
  <si>
    <t>ALIZAR DE 5X1,5CM PARA PORTA FIXADO COM PREGOS, PADRÃO POPULAR - FORNECIMENTO E INSTALAÇÃO. AF_12/2019</t>
  </si>
  <si>
    <t>KIT DE PORTA-PRONTA DE MADEIRA EM ACABAMENTO MELAMÍNICO BRANCO, FOLHA LEVE OU MÉDIA, 90X210, EXCLUSIVE FECHADURA, FIXAÇÃO COM PREENCHIMENTO TOTAL DE ESPUMA EXPANSIVA - FORNECIMENTO E INSTALAÇÃO. AF_12/2019</t>
  </si>
  <si>
    <t>BATENTE PARA PORTA COM BANDEIRA, FIXAÇÃO COM PARAFUSO E BUCHA. AF_12/2019</t>
  </si>
  <si>
    <t>KIT DE PORTA DE MADEIRA PARA VERNIZ, SEMI-OCA (LEVE OU MÉDIA), PADRÃO MÉDIO, 60X210CM, ESPESSURA DE 3,5CM, ITENS INCLUSOS: DOBRADIÇAS, MONTAGEM E INSTALAÇÃO DE BATENTE, FECHADURA COM EXECUÇÃO DO FURO - FORNECIMENTO E INSTALAÇÃO. AF_12/2019</t>
  </si>
  <si>
    <t>KIT DE PORTA DE MADEIRA PARA VERNIZ, SEMI-OCA (LEVE OU MÉDIA), PADRÃO POPULAR, 60X210CM, ESPESSURA DE 3,5CM, ITENS INCLUSOS: DOBRADIÇAS, MONTAGEM E INSTALAÇÃO DE BATENTE, FECHADURA COM EXECUÇÃO DO FURO - FORNECIMENTO E INSTALAÇÃO. AF_12/2019</t>
  </si>
  <si>
    <t>KIT DE PORTA DE MADEIRA PARA VERNIZ, SEMI-OCA (LEVE OU MÉDIA), PADRÃO MÉDIO, 70X210CM, ESPESSURA DE 3,5CM, ITENS INCLUSOS: DOBRADIÇAS, MONTAGEM E INSTALAÇÃO DE BATENTE, FECHADURA COM EXECUÇÃO DO FURO - FORNECIMENTO E INSTALAÇÃO. AF_12/2019</t>
  </si>
  <si>
    <t>KIT DE PORTA DE MADEIRA FRISADA, SEMI-OCA (LEVE OU MÉDIA), PADRÃO MÉDIO, 70X210CM, ESPESSURA DE 3CM, ITENS INCLUSOS: DOBRADIÇAS, MONTAGEM E INSTALAÇÃO DE BATENTE, FECHADURA COM EXECUÇÃO DO FURO - FORNECIMENTO E INSTALAÇÃO. AF_12/2019</t>
  </si>
  <si>
    <t>KIT DE PORTA DE MADEIRA FRISADA, SEMI-OCA (LEVE OU MÉDIA), PADRÃO POPULAR, 70X210CM, ESPESSURA DE 3CM, ITENS INCLUSOS: DOBRADIÇAS, MONTAGEM E INSTALAÇÃO DE BATENTE, FECHADURA COM EXECUÇÃO DO FURO - FORNECIMENTO E INSTALAÇÃO. AF_12/2019</t>
  </si>
  <si>
    <t>KIT DE PORTA DE MADEIRA PARA VERNIZ, SEMI-OCA (LEVE OU MÉDIA), PADRÃO MÉDIO, 80X210CM, ESPESSURA DE 3,5CM, ITENS INCLUSOS: DOBRADIÇAS, MONTAGEM E INSTALAÇÃO DE BATENTE, FECHADURA COM EXECUÇÃO DO FURO - FORNECIMENTO E INSTALAÇÃO. AF_12/2019</t>
  </si>
  <si>
    <t>KIT DE PORTA DE MADEIRA PARA VERNIZ, SEMI-OCA (LEVE OU MÉDIA), PADRÃO POPULAR, 80X210CM, ESPESSURA DE 3,5CM, ITENS INCLUSOS: DOBRADIÇAS, MONTAGEM E INSTALAÇÃO DE BATENTE, FECHADURA COM EXECUÇÃO DO FURO - FORNECIMENTO E INSTALAÇÃO. AF_12/2019</t>
  </si>
  <si>
    <t>KIT DE PORTA DE MADEIRA PARA VERNIZ, SEMI-OCA (LEVE OU MÉDIA), PADRÃO MÉDIO, 90X210CM, ESPESSURA DE 3,5CM, ITENS INCLUSOS: DOBRADIÇAS, MONTAGEM E INSTALAÇÃO DE BATENTE, FECHADURA COM EXECUÇÃO DO FURO - FORNECIMENTO E INSTALAÇÃO. AF_12/2019</t>
  </si>
  <si>
    <t>KIT DE PORTA DE MADEIRA PARA VERNIZ, SEMI-OCA (LEVE OU MÉDIA), PADRÃO POPULAR, 90X210CM, ESPESSURA DE 3CM, ITENS INCLUSOS: DOBRADIÇAS, MONTAGEM E INSTALAÇÃO DE BATENTE, FECHADURA COM EXECUÇÃO DO FURO - FORNECIMENTO E INSTALAÇÃO. AF_12/2019</t>
  </si>
  <si>
    <t>KIT DE PORTA DE MADEIRA FRISADA, SEMI-OCA (LEVE OU MÉDIA), PADRÃO MÉDIO, 60X210CM, ESPESSURA DE 3,5CM, ITENS INCLUSOS: DOBRADIÇAS, MONTAGEM E INSTALAÇÃO DE BATENTE, FECHADURA COM EXECUÇÃO DO FURO - FORNECIMENTO E INSTALAÇÃO. AF_12/2019</t>
  </si>
  <si>
    <t>KIT DE PORTA DE MADEIRA FRISADA, SEMI-OCA (LEVE OU MÉDIA), PADRÃO POPULAR, 60X210CM, ESPESSURA DE 3CM, ITENS INCLUSOS: DOBRADIÇAS, MONTAGEM E INSTALAÇÃO DE BATENTE, FECHADURA COM EXECUÇÃO DO FURO - FORNECIMENTO E INSTALAÇÃO. AF_12/2019</t>
  </si>
  <si>
    <t>KIT DE PORTA DE MADEIRA FRISADA, SEMI-OCA (LEVE OU MÉDIA), PADRÃO MÉDIO, 80X210CM, ESPESSURA DE 3,5CM, ITENS INCLUSOS: DOBRADIÇAS, MONTAGEM E INSTALAÇÃO DE BATENTE, FECHADURA COM EXECUÇÃO DO FURO - FORNECIMENTO E INSTALAÇÃO. AF_12/2019</t>
  </si>
  <si>
    <t>KIT DE PORTA DE MADEIRA FRISADA, SEMI-OCA (LEVE OU MÉDIA), PADRÃO POPULAR, 80X210CM, ESPESSURA DE 3,5CM, ITENS INCLUSOS: DOBRADIÇAS, MONTAGEM E INSTALAÇÃO DE BATENTE, FECHADURA COM EXECUÇÃO DO FURO - FORNECIMENTO E INSTALAÇÃO. AF_12/2019</t>
  </si>
  <si>
    <t>KIT DE PORTA DE MADEIRA TIPO VENEZIANA, 80X210CM (ESPESSURA DE 3CM), PADRÃO MÉDIO, ITENS INCLUSOS: DOBRADIÇAS, MONTAGEM E INSTALAÇÃO DE BATENTE, FECHADURA COM EXECUÇÃO DO FURO - FORNECIMENTO E INSTALAÇÃO. AF_12/2019</t>
  </si>
  <si>
    <t>KIT DE PORTA DE MADEIRA TIPO VENEZIANA, 80X210CM (ESPESSURA DE 3CM), PADRÃO POPULAR, ITENS INCLUSOS: DOBRADIÇAS, MONTAGEM E INSTALAÇÃO DE BATENTE, FECHADURA COM EXECUÇÃO DO FURO - FORNECIMENTO E INSTALAÇÃO. AF_12/2019</t>
  </si>
  <si>
    <t>KIT DE PORTA DE MADEIRA TIPO MEXICANA, MACIÇA (PESADA OU SUPERPESADA), PADRÃO MÉDIO, 80X210CM, ESPESSURA DE 3,5CM, ITENS INCLUSOS: DOBRADIÇAS, MONTAGEM E INSTALAÇÃO DE BATENTE, FECHADURA COM EXECUÇÃO DO FURO - FORNECIMENTO E INSTALAÇÃO. AF_12/2019</t>
  </si>
  <si>
    <t>KIT DE PORTA DE MADEIRA TIPO MEXICANA, MACIÇA (PESADA OU SUPERPESADA), PADRÃO POPULAR, 80X210CM, ESPESSURA DE 3,5CM, ITENS INCLUSOS: DOBRADIÇAS, MONTAGEM E INSTALAÇÃO DE BATENTE, FECHADURA COM EXECUÇÃO DO FURO - FORNECIMENTO E INSTALAÇÃO. AF_12/2019</t>
  </si>
  <si>
    <t>RECOLOCAÇÃO DE FOLHAS DE PORTA DE MADEIRA LEVE OU MÉDIA DE 60CM DE LARGURA, CONSIDERANDO REAPROVEITAMENTO DO MATERIAL. AF_12/2019</t>
  </si>
  <si>
    <t>RECOLOCAÇÃO DE FOLHAS DE PORTA DE MADEIRA LEVE OU MÉDIA DE 70CM DE LARGURA, CONSIDERANDO REAPROVEITAMENTO DO MATERIAL. AF_12/2019</t>
  </si>
  <si>
    <t>RECOLOCAÇÃO DE FOLHAS DE PORTA DE MADEIRA LEVE OU MÉDIA DE 80CM DE LARGURA, CONSIDERANDO REAPROVEITAMENTO DO MATERIAL. AF_12/2019</t>
  </si>
  <si>
    <t>RECOLOCAÇÃO DE FOLHAS DE PORTA DE MADEIRA LEVE OU MÉDIA DE 90CM DE LARGURA, CONSIDERANDO REAPROVEITAMENTO DO MATERIAL. AF_12/2019</t>
  </si>
  <si>
    <t>RECOLOCAÇÃO DE FOLHAS DE PORTA DE MADEIRA PESADA OU SUPERPESADA DE 80CM DE LARGURA, CONSIDERANDO REAPROVEITAMENTO DO MATERIAL. AF_12/2019</t>
  </si>
  <si>
    <t>PORTA DE MADEIRA COMPENSADA LISA PARA PINTURA, 120X210X3,5CM, 2 FOLHAS, INCLUSO ADUELA 2A, ALIZAR 2A E DOBRADIÇAS. AF_12/2019</t>
  </si>
  <si>
    <t>KIT DE PORTA DE MADEIRA PARA VERNIZ, SEMI-OCA (LEVE OU MÉDIA), PADRÃO POPULAR, 70X210CM, ESPESSURA DE 3,5CM, ITENS INCLUSOS: DOBRADIÇAS, MONTAGEM E INSTALAÇÃO DE BATENTE, FECHADURA COM EXECUÇÃO DO FURO - FORNECIMENTO E INSTALAÇÃO. AF_12/2019</t>
  </si>
  <si>
    <t>PORTA DE FERRO, DE ABRIR, TIPO GRADE COM CHAPA, COM GUARNIÇÕES. AF_12/2019</t>
  </si>
  <si>
    <t>GUARDA-CORPO DE AÇO GALVANIZADO DE 1,10M DE ALTURA, MONTANTES TUBULARES DE 1.1/2  ESPAÇADOS DE 1,20M, TRAVESSA SUPERIOR DE 2 , GRADIL FORMADO POR BARRAS CHATAS EM FERRO DE 32X4,8MM, FIXADO COM CHUMBADOR MECÂNICO. AF_04/2019_PS</t>
  </si>
  <si>
    <t>GUARDA-CORPO PANORÂMICO COM PERFIS DE ALUMÍNIO E VIDRO LAMINADO 8 MM, FIXADO COM CHUMBADOR MECÂNICO. AF_04/2019_PS</t>
  </si>
  <si>
    <t>GRADIL EM FERRO FIXADO EM VÃOS DE JANELAS, FORMADO POR BARRAS CHATAS DE 25X4,8 MM. AF_04/2019</t>
  </si>
  <si>
    <t>GRADIL EM ALUMÍNIO FIXADO EM VÃOS DE JANELAS, FORMADO POR TUBOS DE 3/4". AF_04/2019</t>
  </si>
  <si>
    <t>PORTA CORTA-FOGO 90X210X4CM - FORNECIMENTO E INSTALAÇÃO. AF_12/2019</t>
  </si>
  <si>
    <t>PORTA DE ALUMÍNIO DE ABRIR COM LAMBRI, COM GUARNIÇÃO, FIXAÇÃO COM PARAFUSOS - FORNECIMENTO E INSTALAÇÃO. AF_12/2019</t>
  </si>
  <si>
    <t>PORTA EM ALUMÍNIO DE ABRIR TIPO VENEZIANA COM GUARNIÇÃO, FIXAÇÃO COM PARAFUSOS - FORNECIMENTO E INSTALAÇÃO. AF_12/2019</t>
  </si>
  <si>
    <t>PORTA DE ALUMÍNIO DE ABRIR PARA VIDRO SEM GUARNIÇÃO, 87X210CM, FIXAÇÃO COM PARAFUSOS, INCLUSIVE VIDROS - FORNECIMENTO E INSTALAÇÃO. AF_12/2019</t>
  </si>
  <si>
    <t>PORTA EM AÇO DE ABRIR PARA VIDRO SEM GUARNIÇÃO, 87X210CM, FIXAÇÃO COM PARAFUSOS, EXCLUSIVE VIDROS - FORNECIMENTO E INSTALAÇÃO. AF_12/2019</t>
  </si>
  <si>
    <t>PORTA EM AÇO DE ABRIR TIPO VENEZIANA SEM GUARNIÇÃO, 87X210CM, FIXAÇÃO COM PARAFUSOS - FORNECIMENTO E INSTALAÇÃO. AF_12/2019</t>
  </si>
  <si>
    <t>PORTA DE CORRER DE ALUMÍNIO, COM DUAS FOLHAS PARA VIDRO, INCLUSO VIDRO LISO INCOLOR, FECHADURA E PUXADOR, SEM ALIZAR. AF_12/2019</t>
  </si>
  <si>
    <t>MOLA HIDRAULICA DE PISO PARA PORTA DE VIDRO TEMPERADO. AF_01/2021</t>
  </si>
  <si>
    <t>JOGO DE FERRAGENS CROMADAS PARA PORTA DE VIDRO TEMPERADO, UMA FOLHA COMPOSTO DE DOBRADICAS SUPERIOR E INFERIOR, TRINCO, FECHADURA, CONTRA FECHADURA COM CAPUCHINHO SEM MOLA E PUXADOR. AF_01/2021</t>
  </si>
  <si>
    <t>PUXADOR CENTRAL PARA ESQUADRIA DE MADEIRA. AF_12/2019</t>
  </si>
  <si>
    <t>PORTA CADEADO ZINCADO OXIDADO PRETO COM CADEADO DE AÇO INOX, LARGURA DE *50* MM. AF_12/2019</t>
  </si>
  <si>
    <t>TARJETA TIPO LIVRE/OCUPADO PARA PORTA DE BANHEIRO. AF_12/2019</t>
  </si>
  <si>
    <t>CREMONA EM LATÃO CROMADO OU POLIDO, COMPLETA. AF_12/2019</t>
  </si>
  <si>
    <t>FECHO DE EMBUTIR TIPO UNHA 22CM. AF_12/2019</t>
  </si>
  <si>
    <t>FECHO DE EMBUTIR TIPO UNHA 40CM. AF_12/2019</t>
  </si>
  <si>
    <t>DOBRADIÇA EM AÇO/FERRO, 3" X 21/2", E=1,9 A 2MM, SEN ANEL, CROMADO OU ZINCADO, TAMPA BOLA, COM PARAFUSOS. AF_12/2019</t>
  </si>
  <si>
    <t>DOBRADIÇA TIPO VAI E VEM EM LATÃO POLIDO 3". AF_12/2019</t>
  </si>
  <si>
    <t>INSTALAÇÃO DE VIDRO LISO INCOLOR, E = 3 MM, EM ESQUADRIA DE MADEIRA, FIXADO COM BAGUETE. AF_01/2021</t>
  </si>
  <si>
    <t>INSTALAÇÃO DE VIDRO LISO, E = 4 MM, EM ESQUADRIA DE MADEIRA, FIXADO COM BAGUETE. AF_01/2021</t>
  </si>
  <si>
    <t>INSTALAÇÃO DE VIDRO LISO FUME, E = 4 MM, EM ESQUADRIA DE MADEIRA, FIXADO COM BAGUETE. AF_01/2021</t>
  </si>
  <si>
    <t>INSTALAÇÃO DE VIDRO LISO INCOLOR, E = 5 MM, EM ESQUADRIA DE MADEIRA, FIXADO COM BAGUETE. AF_01/2021</t>
  </si>
  <si>
    <t>INSTALAÇÃO DE VIDRO LISO FUME, E = 5 MM, EM ESQUADRIA DE MADEIRA, FIXADO COM BAGUETE. AF_01/2021</t>
  </si>
  <si>
    <t>INSTALAÇÃO DE VIDRO LISO INCOLOR, E = 6 MM, EM ESQUADRIA DE MADEIRA, FIXADO COM BAGUETE. AF_01/2021</t>
  </si>
  <si>
    <t>INSTALAÇÃO DE VIDRO LISO FUME, E = 6 MM, EM ESQUADRIA DE MADEIRA, FIXADO COM BAGUETE. AF_01/2021</t>
  </si>
  <si>
    <t>INSTALAÇÃO DE VIDRO LISO INCOLOR, E = 8 MM, EM ESQUADRIA DE MADEIRA, FIXADO COM BAGUETE. AF_01/2021</t>
  </si>
  <si>
    <t>INSTALAÇÃO DE VIDRO LISO INCOLOR, E = 10 MM, EM ESQUADRIA DE MADEIRA, FIXADO COM BAGUETE. AF_01/2021</t>
  </si>
  <si>
    <t>INSTALAÇÃO DE VIDRO IMPRESSO, E = 4 MM, EM ESQUADRIA DE MADEIRA, FIXADO COM BAGUETE. AF_01/2021</t>
  </si>
  <si>
    <t>INSTALAÇÃO DE VIDRO LISO INCOLOR, E = 3 MM, EM ESQUADRIA DE ALUMÍNIO OU PVC, FIXADO COM BAGUETE. AF_01/2021_PS</t>
  </si>
  <si>
    <t>INSTALAÇÃO DE VIDRO LISO INCOLOR, E = 4 MM, EM ESQUADRIA DE ALUMÍNIO OU PVC, FIXADO COM BAGUETE. AF_01/2021_PS</t>
  </si>
  <si>
    <t>INSTALAÇÃO DE VIDRO LISO FUME, E = 4 MM, EM ESQUADRIA DE ALUMÍNIO OU PVC, FIXADO COM BAGUETE. AF_01/2021_PS</t>
  </si>
  <si>
    <t>INSTALAÇÃO DE VIDRO LISO INCOLOR, E = 5 MM, EM ESQUADRIA DE ALUMÍNIO OU PVC, FIXADO COM BAGUETE. AF_01/2021_PS</t>
  </si>
  <si>
    <t>INSTALAÇÃO DE VIDRO LISO FUME, E = 5 MM, EM ESQUADRIA DE ALUMÍNIO OU PVC, FIXADO COM BAGUETE. AF_01/2021_PS</t>
  </si>
  <si>
    <t>INSTALAÇÃO DE VIDRO LISO INCOLOR, E = 6 MM, EM ESQUADRIA DE ALUMÍNIO OU PVC, FIXADO COM BAGUETE. AF_01/2021_PS</t>
  </si>
  <si>
    <t>INSTALAÇÃO DE VIDRO LISO FUME, E = 6 MM, EM ESQUADRIA DE ALUMÍNIO OU PVC, FIXADO COM BAGUETE. AF_01/2021_PS</t>
  </si>
  <si>
    <t>INSTALAÇÃO DE VIDRO LISO INCOLOR, E = 8 MM, EM ESQUADRIA DE ALUMÍNIO OU PVC, FIXADO COM BAGUETE. AF_01/2021_PS</t>
  </si>
  <si>
    <t>INSTALAÇÃO DE VIDRO LISO INCOLOR, E = 10 MM, EM ESQUADRIA DE ALUMÍNIO OU PVC, FIXADO COM BAGUETE. AF_01/2021_PS</t>
  </si>
  <si>
    <t>INSTALAÇÃO DE VIDRO IMPRESSO, E = 4 MM, EM ESQUADRIA DE ALUMÍNIO OU PVC, FIXADO COM BAGUETE. AF_01/2021_PS</t>
  </si>
  <si>
    <t>INSTALAÇÃO DE VIDRO ARAMADO, E = 6 MM, EM ESQUADRIA DE ALUMÍNIO OU PVC, FIXADO COM BAGUETE. AF_01/2021_PS</t>
  </si>
  <si>
    <t>INSTALAÇÃO DE VIDRO ARAMADO, E = 7 MM, EM ESQUADRIA DE ALUMÍNIO OU PVC, FIXADO COM BAGUETE. AF_01/2021_PS</t>
  </si>
  <si>
    <t>INSTALAÇÃO DE VIDRO LAMINADO, E = 8 MM (4+4), ENCAIXADO EM PERFIL U. AF_01/2021_PS</t>
  </si>
  <si>
    <t>INSTALAÇÃO DE VIDRO LAMINADO, E = 12 MM (4+4+4), ENCAIXADO EM PERFIL U. AF_01/2021_PS</t>
  </si>
  <si>
    <t>INSTALAÇÃO DE VIDRO LAMINADO, E = 15 MM (5+5+5), ENCAIXADO EM PERFIL U. AF_01/2021_PS</t>
  </si>
  <si>
    <t>INSTALAÇÃO DE VIDRO TEMPERADO, E = 6 MM, ENCAIXADO EM PERFIL U. AF_01/2021_PS</t>
  </si>
  <si>
    <t>INSTALAÇÃO DE VIDRO TEMPERADO, E = 8 MM, ENCAIXADO EM PERFIL U. AF_01/2021_PS</t>
  </si>
  <si>
    <t>INSTALAÇÃO DE VIDRO TEMPERADO, E = 10 MM, ENCAIXADO EM PERFIL U. AF_01/2021_PS</t>
  </si>
  <si>
    <t>PORTA PIVOTANTE DE VIDRO TEMPERADO, 90X210 CM, ESPESSURA 10 MM, INCLUSIVE ACESSÓRIOS. AF_01/2021</t>
  </si>
  <si>
    <t>PORTA PIVOTANTE DE VIDRO TEMPERADO, 2 FOLHAS DE 90X210 CM, ESPESSURA DE 10MM, INCLUSIVE ACESSÓRIOS. AF_01/2021</t>
  </si>
  <si>
    <t>PORTA DE ABRIR COM MOLA HIDRÁULICA, EM VIDRO TEMPERADO, 90X210 CM, ESPESSURA 10 MM, INCLUSIVE ACESSÓRIOS. AF_01/2021</t>
  </si>
  <si>
    <t>PORTA DE ABRIR COM MOLA HIDRÁULICA, EM VIDRO TEMPERADO, 2 FOLHAS DE 90X210 CM, ESPESSURA DD 10MM, INCLUSIVE ACESSÓRIOS. AF_01/2021</t>
  </si>
  <si>
    <t>REMOÇÃO DE VIDRO LISO COMUM DE ESQUADRIA COM BAGUETE DE MADEIRA. AF_01/2021</t>
  </si>
  <si>
    <t>REMOÇÃO DE VIDRO LISO COMUM DE ESQUADRIA COM BAGUETE DE ALUMÍNIO OU PVC. AF_01/2021</t>
  </si>
  <si>
    <t>REMOÇÃO DE VIDRO TEMPERADO FIXADO EM PERFIL U. AF_01/2021</t>
  </si>
  <si>
    <t>ALARGAMENTO DE BASE DE TUBULÃO A CÉU ABERTO, ESCAVAÇÃO MANUAL, CONCRETO FEITO EM OBRA E LANÇADO COM JERICA. AF_05/2020</t>
  </si>
  <si>
    <t>ALARGAMENTO DE BASE DE TUBULÃO A CÉU ABERTO, ESCAVAÇÃO MANUAL, CONCRETO USINADO E LANÇADO COM BOMBA OU DIRETAMENTE DO CAMINHÃO (EXCLUSIVE BOMBEAMENTO). AF_05/2020</t>
  </si>
  <si>
    <t>ARRASAMENTO MECANICO DE ESTACA DE CONCRETO ARMADO, DIAMETROS DE ATÉ 40 CM. AF_05/2021</t>
  </si>
  <si>
    <t>ARRASAMENTO MECANICO DE ESTACA DE CONCRETO ARMADO, DIAMETROS DE 41 CM A 60 CM. AF_05/2021</t>
  </si>
  <si>
    <t>ARRASAMENTO MECANICO DE ESTACA DE CONCRETO ARMADO, DIAMETROS DE 61 CM A 80 CM. AF_05/2021</t>
  </si>
  <si>
    <t>ARRASAMENTO MECANICO DE ESTACA DE CONCRETO ARMADO, DIAMETROS DE 81 CM A 100 CM. AF_05/2021</t>
  </si>
  <si>
    <t>ARRASAMENTO MECANICO DE ESTACA DE CONCRETO ARMADO, DIAMETROS DE 101 CM A 150 CM. AF_05/2021</t>
  </si>
  <si>
    <t>ARRASAMENTO MECÂNICO DE ESTACA METÁLICA, PERFIL LAMINADO TIPO  H - FAMÍLIA 250. AF_05/2021</t>
  </si>
  <si>
    <t>ARRASAMENTO MECÂNICO DE ESTACA METÁLICA, PERFIL LAMINADO TIPO  H - FAMÍLIA 310. AF_05/2021</t>
  </si>
  <si>
    <t>ESTACA PRÉ-MOLDADA DE CONCRETO, SEÇÃO QUADRADA, CAPACIDADE DE 25 TONELADAS, INCLUSO EMENDA (EXCLUSIVE MOBILIZAÇÃO E DESMOBILIZAÇÃO). AF_12/2019</t>
  </si>
  <si>
    <t>ESTACA PRÉ-MOLDADA DE CONCRETO SEÇÃO QUADRADA, CAPACIDADE DE 50 TONELADAS, INCLUSO EMENDA (EXCLUSIVE MOBILIZAÇÃO E DESMOBILIZAÇÃO). AF_12/2019</t>
  </si>
  <si>
    <t>ESTACA PRÉ-MOLDADA DE CONCRETO CENTRIFUGADO, SEÇÃO CIRCULAR, CAPACIDADE DE 100 TONELADAS, INCLUSO EMENDA (EXCLUSIVE MOBILIZAÇÃO E DESMOBILIZAÇÃO). AF_12/2019</t>
  </si>
  <si>
    <t>ESTACA METÁLICA PARA FUNDAÇÃO, UTILIZANDO PERFIL LAMINADO HP250X62 (EXCLUSIVE MOBILIZAÇÃO E DESMOBILIZAÇÃO). AF_01/2020</t>
  </si>
  <si>
    <t>ESTACA METÁLICA PARA FUNDAÇÃO, UTILIZANDO PERFIL LAMINADO HP310X79 (EXCLUSIVE MOBILIZAÇÃO E DESMOBILIZAÇÃO). AF_01/2020</t>
  </si>
  <si>
    <t>ESTACA METÁLICA PARA CONTENÇÃO, UTILIZANDO PERFIL LAMINADO W250X32,7 (EXCLUSIVE MOBILIZAÇÃO E DESMOBILIZAÇÃO). AF_01/2020</t>
  </si>
  <si>
    <t>ESTACA METÁLICA PARA CONTENÇÃO, UTILIZANDO PERFIL LAMINADO W250X38,5 (EXCLUSIVE MOBILIZAÇÃO E DESMOBILIZAÇÃO). AF_01/2020</t>
  </si>
  <si>
    <t>ESTACA METÁLICA PARA CONTENÇÃO, UTILIZANDO PERFIL LAMINADO W250X44,8 (EXCLUSIVE MOBILIZAÇÃO E DESMOBILIZAÇÃO). AF_01/2020</t>
  </si>
  <si>
    <t>ESTACA BROCA DE CONCRETO, DIÂMETRO DE 20CM, ESCAVAÇÃO MANUAL COM TRADO CONCHA, COM ARMADURA DE ARRANQUE. AF_05/2020</t>
  </si>
  <si>
    <t>ESTACA BROCA DE CONCRETO, DIÂMETRO DE 25CM, ESCAVAÇÃO MANUAL COM TRADO CONCHA, COM ARMADURA DE ARRANQUE. AF_05/2020</t>
  </si>
  <si>
    <t>ESTACA BROCA DE CONCRETO, DIÂMETRO DE 30CM, ESCAVAÇÃO MANUAL COM TRADO CONCHA, COM ARMADURA DE ARRANQUE. AF_05/2020</t>
  </si>
  <si>
    <t>ARRASAMENTO MECÂNICO DE ESTACA BARRETE DE CONCRETO ARMADO, SEÇÃO DE 0,40 X 2,50 M. AF_05/2021</t>
  </si>
  <si>
    <t>ARRASAMENTO MECÂNICO DE ESTACA BARRETE DE CONCRETO ARMADO, SEÇÃO DE 0,60 X 2,50 M. AF_05/2021</t>
  </si>
  <si>
    <t>ARRASAMENTO MECÂNICO DE ESTACA BARRETE DE CONCRETO ARMADO, SEÇÃO DE 0,80 X 2,50 M. AF_05/2021</t>
  </si>
  <si>
    <t>LASTRO DE CONCRETO MAGRO, APLICADO EM PISOS, LAJES SOBRE SOLO OU RADIERS, ESPESSURA DE 3 CM. AF_01/2024</t>
  </si>
  <si>
    <t>LASTRO DE CONCRETO MAGRO, APLICADO EM PISOS, LAJES SOBRE SOLO OU RADIERS, ESPESSURA DE 5 CM. AF_01/2024</t>
  </si>
  <si>
    <t>LASTRO DE CONCRETO MAGRO, APLICADO EM BLOCOS DE COROAMENTO OU SAPATAS. AF_01/2024</t>
  </si>
  <si>
    <t>LASTRO DE CONCRETO MAGRO, APLICADO EM BLOCOS DE COROAMENTO OU SAPATAS, ESPESSURA DE 3 CM. AF_01/2024</t>
  </si>
  <si>
    <t>LASTRO DE CONCRETO MAGRO, APLICADO EM BLOCOS DE COROAMENTO OU SAPATAS, ESPESSURA DE 5 CM. AF_01/2024</t>
  </si>
  <si>
    <t>LASTRO DE CONCRETO MAGRO, APLICADO EM PISOS, LAJES SOBRE SOLO OU RADIERS. AF_01/2024</t>
  </si>
  <si>
    <t>LASTRO COM MATERIAL GRANULAR, APLICAÇÃO EM BLOCOS DE COROAMENTO, ESPESSURA DE *5 CM*. AF_01/2024</t>
  </si>
  <si>
    <t>LASTRO COM MATERIAL GRANULAR, APLICADO EM PISOS OU LAJES SOBRE SOLO, ESPESSURA DE *5 CM*. AF_01/2024</t>
  </si>
  <si>
    <t>LASTRO COM MATERIAL GRANULAR, APLICADO EM BLOCOS DE COROAMENTO, ESPESSURA DE *10 CM*. AF_01/2024</t>
  </si>
  <si>
    <t>LASTRO COM MATERIAL GRANULAR (PEDRA BRITADA N.2), APLICADO EM PISOS OU LAJES SOBRE SOLO, ESPESSURA DE *10 CM*. AF_01/2024</t>
  </si>
  <si>
    <t>ESCAVAÇÃO MANUAL DE VIGA DE BORDA PARA RADIER. AF_09/2021</t>
  </si>
  <si>
    <t>COMPACTAÇÃO MECÂNICA DE SOLO PARA EXECUÇÃO DE RADIER, PISO DE CONCRETO OU LAJE SOBRE SOLO, COM COMPACTADOR DE SOLOS A PERCUSSÃO. AF_09/2021</t>
  </si>
  <si>
    <t>COMPACTAÇÃO MECÂNICA DE SOLO PARA EXECUÇÃO DE RADIER, PISO DE CONCRETO OU LAJE SOBRE SOLO, COM COMPACTADOR DE SOLOS TIPO PLACA VIBRATÓRIA. AF_09/2021</t>
  </si>
  <si>
    <t>FABRICAÇÃO, MONTAGEM E DESMONTAGEM DE FORMA PARA RADIER, PISO DE CONCRETO OU LAJE SOBRE SOLO, EM MADEIRA SERRADA, 4 UTILIZAÇÕES. AF_09/2021</t>
  </si>
  <si>
    <t>CAMADA SEPARADORA PARA EXECUÇÃO DE RADIER, PISO DE CONCRETO OU LAJE SOBRE SOLO, EM LONA PLÁSTICA. AF_09/2021</t>
  </si>
  <si>
    <t>ARMAÇÃO PARA EXECUÇÃO DE RADIER, PISO DE CONCRETO OU LAJE SOBRE SOLO, COM USO DE TELA Q-92. AF_09/2021</t>
  </si>
  <si>
    <t>ARMAÇÃO PARA EXECUÇÃO DE RADIER, PISO DE CONCRETO OU LAJE SOBRE SOLO, COM USO DE TELA Q-113. AF_09/2021</t>
  </si>
  <si>
    <t>ARMAÇÃO PARA EXECUÇÃO DE RADIER, PISO DE CONCRETO OU LAJE SOBRE SOLO, COM USO DE TELA Q-138. AF_09/2021</t>
  </si>
  <si>
    <t>ARMAÇÃO PARA EXECUÇÃO DE RADIER, PISO DE CONCRETO OU LAJE SOBRE SOLO, COM USO DE TELA Q-159. AF_09/2021</t>
  </si>
  <si>
    <t>ARMAÇÃO PARA EXECUÇÃO DE RADIER, PISO DE CONCRETO OU LAJE SOBRE SOLO, COM USO DE TELA Q-196. AF_09/2021</t>
  </si>
  <si>
    <t>ARMAÇÃO PARA EXECUÇÃO DE RADIER, PISO DE CONCRETO OU LAJE SOBRE SOLO, COM USO DE TELA Q-283. AF_09/2021</t>
  </si>
  <si>
    <t>CONCRETAGEM DE RADIER, PISO DE CONCRETO OU LAJE SOBRE SOLO, FCK 30 MPA - LANÇAMENTO, ADENSAMENTO E ACABAMENTO. AF_09/2021</t>
  </si>
  <si>
    <t>ACABAMENTO POLIDO PARA PISO DE CONCRETO ARMADO OU LAJE SOBRE SOLO DE ALTA RESISTÊNCIA. AF_09/2021</t>
  </si>
  <si>
    <t>EXECUÇÃO DE RADIER, ESPESSURA DE 10 CM, FCK = 30 MPA, COM USO DE FORMAS EM MADEIRA SERRADA. AF_09/2021</t>
  </si>
  <si>
    <t>EXECUÇÃO DE RADIER, ESPESSURA DE 15 CM, FCK = 30 MPA, COM USO DE FORMAS EM MADEIRA SERRADA. AF_09/2021</t>
  </si>
  <si>
    <t>EXECUÇÃO DE RADIER, ESPESSURA DE 20 CM, FCK = 30 MPA, COM USO DE FORMAS EM MADEIRA SERRADA. AF_09/2021</t>
  </si>
  <si>
    <t>LASTRO COM MATERIAL GRANULAR (PEDRA BRITADA N.3), APLICADO EM PISOS OU LAJES SOBRE SOLO, ESPESSURA DE *10 CM*. AF_01/2024</t>
  </si>
  <si>
    <t>LASTRO COM MATERIAL GRANULAR (AREIA MÉDIA), APLICADO EM PISOS OU LAJES SOBRE SOLO, ESPESSURA DE *10 CM*. AF_01/2024</t>
  </si>
  <si>
    <t>LASTRO COM MATERIAL GRANULAR (PEDRA BRITADA N.1 E PEDRA BRITADA N.2), APLICADO EM PISOS OU LAJES SOBRE SOLO, ESPESSURA DE *10 CM*. AF_01/2024</t>
  </si>
  <si>
    <t>EXECUÇÃO DE RADIER, ESPESSURA DE 25 CM, FCK = 30 MPA, COM USO DE FORMAS EM MADEIRA SERRADA. AF_09/2021</t>
  </si>
  <si>
    <t>EXECUÇÃO DE RADIER, ESPESSURA DE 30 CM, FCK = 30 MPA, COM USO DE FORMAS EM MADEIRA SERRADA. AF_09/2021</t>
  </si>
  <si>
    <t>EXECUÇÃO DE PISO DE CONCRETO, SEM ACABAMENTO SUPERFICIAL, ESPESSURA DE 15 CM, FCK = 30 MPA, COM USO DE FORMAS EM MADEIRA SERRADA. AF_09/2021</t>
  </si>
  <si>
    <t>EXECUÇÃO DE PISO DE CONCRETO, COM ACABAMENTO SUPERFICIAL, ESPESSURA DE 15 CM, FCK = 30 MPA, COM USO DE FORMAS EM MADEIRA SERRADA. AF_09/2021</t>
  </si>
  <si>
    <t>EXECUÇÃO DE LAJE SOBRE SOLO, ESPESSURA DE 10 CM, FCK = 30 MPA, COM USO DE FORMAS EM MADEIRA SERRADA. AF_09/2021</t>
  </si>
  <si>
    <t>EXECUÇÃO DE LAJE SOBRE SOLO, ESPESSURA DE 15 CM, FCK = 30 MPA, COM USO DE FORMAS EM MADEIRA SERRADA. AF_09/2021</t>
  </si>
  <si>
    <t>EXECUÇÃO DE LAJE SOBRE SOLO, ESPESSURA DE 20 CM, FCK = 30 MPA, COM USO DE FORMAS EM MADEIRA SERRADA. AF_09/2021</t>
  </si>
  <si>
    <t>EXECUÇÃO DE LAJE SOBRE SOLO, ESPESSURA DE 25 CM, FCK = 30 MPA, COM USO DE FORMAS EM MADEIRA SERRADA. AF_09/2021</t>
  </si>
  <si>
    <t>EXECUÇÃO DE LAJE SOBRE SOLO, ESPESSURA DE 30 CM, FCK = 30 MPA, COM USO DE FORMAS EM MADEIRA SERRADA. AF_09/2021</t>
  </si>
  <si>
    <t>FABRICAÇÃO DE FÔRMA PARA PILARES E ESTRUTURAS SIMILARES, EM CHAPA DE MADEIRA COMPENSADA RESINADA, E = 17 MM. AF_09/2020</t>
  </si>
  <si>
    <t>FABRICAÇÃO DE FÔRMA PARA PILARES E ESTRUTURAS SIMILARES, EM CHAPA DE MADEIRA COMPENSADA PLASTIFICADA, E = 18 MM. AF_09/2020</t>
  </si>
  <si>
    <t>FABRICAÇÃO DE FÔRMA PARA VIGAS, EM CHAPA DE MADEIRA COMPENSADA RESINADA, E = 17 MM. AF_09/2020</t>
  </si>
  <si>
    <t>FABRICAÇÃO DE FÔRMA PARA VIGAS, EM CHAPA DE MADEIRA COMPENSADA PLASTIFICADA, E = 18 MM. AF_09/2020</t>
  </si>
  <si>
    <t>FABRICAÇÃO DE FÔRMA PARA LAJES, EM CHAPA DE MADEIRA COMPENSADA RESINADA, E = 17 MM. AF_09/2020</t>
  </si>
  <si>
    <t>FABRICAÇÃO DE FÔRMA PARA LAJES, EM CHAPA DE MADEIRA COMPENSADA PLASTIFICADA, E = 18 MM. AF_09/2020</t>
  </si>
  <si>
    <t>FABRICAÇÃO DE FÔRMA PARA PILARES E ESTRUTURAS SIMILARES, EM MADEIRA SERRADA, E=25 MM. AF_09/2020</t>
  </si>
  <si>
    <t>FABRICAÇÃO DE FÔRMA PARA VIGAS, COM MADEIRA SERRADA, E = 25 MM. AF_09/2020</t>
  </si>
  <si>
    <t>FABRICAÇÃO DE FÔRMA PARA LAJES, EM MADEIRA SERRADA, E=25 MM. AF_09/2020</t>
  </si>
  <si>
    <t>FABRICAÇÃO DE ESCORAS DE VIGA DO TIPO GARFO, EM MADEIRA. AF_09/2020</t>
  </si>
  <si>
    <t>FABRICAÇÃO DE ESCORAS DO TIPO PONTALETE, EM MADEIRA, PARA PÉ-DIREITO SIMPLES. AF_09/2020</t>
  </si>
  <si>
    <t>MONTAGEM E DESMONTAGEM DE FÔRMA DE PILARES RETANGULARES E ESTRUTURAS SIMILARES, PÉ-DIREITO SIMPLES, EM MADEIRA SERRADA, 1 UTILIZAÇÃO. AF_09/2020</t>
  </si>
  <si>
    <t>MONTAGEM E DESMONTAGEM DE FÔRMA DE PILARES RETANGULARES E ESTRUTURAS SIMILARES, PÉ-DIREITO SIMPLES, EM MADEIRA SERRADA, 2 UTILIZAÇÕES. AF_09/2020</t>
  </si>
  <si>
    <t>MONTAGEM E DESMONTAGEM DE FÔRMA DE PILARES RETANGULARES E ESTRUTURAS SIMILARES, PÉ-DIREITO SIMPLES, EM MADEIRA SERRADA, 4 UTILIZAÇÕES. AF_09/2020</t>
  </si>
  <si>
    <t>MONTAGEM E DESMONTAGEM DE FÔRMA DE PILARES RETANGULARES E ESTRUTURAS SIMILARES, PÉ-DIREITO SIMPLES, EM CHAPA DE MADEIRA COMPENSADA RESINADA, 2 UTILIZAÇÕES. AF_09/2020</t>
  </si>
  <si>
    <t>MONTAGEM E DESMONTAGEM DE FÔRMA DE PILARES RETANGULARES E ESTRUTURAS SIMILARES, PÉ-DIREITO DUPLO, EM CHAPA DE MADEIRA COMPENSADA RESINADA, 2 UTILIZAÇÕES. AF_09/2020</t>
  </si>
  <si>
    <t>MONTAGEM E DESMONTAGEM DE FÔRMA DE PILARES RETANGULARES E ESTRUTURAS SIMILARES, PÉ-DIREITO SIMPLES, EM CHAPA DE MADEIRA COMPENSADA RESINADA, 4 UTILIZAÇÕES. AF_09/2020</t>
  </si>
  <si>
    <t>MONTAGEM E DESMONTAGEM DE FÔRMA DE PILARES RETANGULARES E ESTRUTURAS SIMILARES, PÉ-DIREITO DUPLO, EM CHAPA DE MADEIRA COMPENSADA RESINADA, 4 UTILIZAÇÕES. AF_09/2020</t>
  </si>
  <si>
    <t>MONTAGEM E DESMONTAGEM DE FÔRMA DE PILARES RETANGULARES E ESTRUTURAS SIMILARES, PÉ-DIREITO SIMPLES, EM CHAPA DE MADEIRA COMPENSADA RESINADA, 6 UTILIZAÇÕES. AF_09/2020</t>
  </si>
  <si>
    <t>MONTAGEM E DESMONTAGEM DE FÔRMA DE PILARES RETANGULARES E ESTRUTURAS SIMILARES, PÉ-DIREITO DUPLO, EM CHAPA DE MADEIRA COMPENSADA RESINADA, 6 UTILIZAÇÕES. AF_09/2020</t>
  </si>
  <si>
    <t>MONTAGEM E DESMONTAGEM DE FÔRMA DE PILARES RETANGULARES E ESTRUTURAS SIMILARES, PÉ-DIREITO SIMPLES, EM CHAPA DE MADEIRA COMPENSADA RESINADA, 8 UTILIZAÇÕES. AF_09/2020</t>
  </si>
  <si>
    <t>MONTAGEM E DESMONTAGEM DE FÔRMA DE PILARES RETANGULARES E ESTRUTURAS SIMILARES, PÉ-DIREITO DUPLO, EM CHAPA DE MADEIRA COMPENSADA RESINADA, 8 UTILIZAÇÕES. AF_09/2020</t>
  </si>
  <si>
    <t>MONTAGEM E DESMONTAGEM DE FÔRMA DE PILARES RETANGULARES E ESTRUTURAS SIMILARES, PÉ-DIREITO SIMPLES, EM CHAPA DE MADEIRA COMPENSADA PLASTIFICADA, 10 UTILIZAÇÕES. AF_09/2020</t>
  </si>
  <si>
    <t>MONTAGEM E DESMONTAGEM DE FÔRMA DE PILARES RETANGULARES E ESTRUTURAS SIMILARES, PÉ-DIREITO DUPLO, EM CHAPA DE MADEIRA COMPENSADA PLASTIFICADA, 10 UTILIZAÇÕES. AF_09/2020</t>
  </si>
  <si>
    <t>MONTAGEM E DESMONTAGEM DE FÔRMA DE PILARES RETANGULARES E ESTRUTURAS SIMILARES, PÉ-DIREITO SIMPLES, EM CHAPA DE MADEIRA COMPENSADA PLASTIFICADA, 12 UTILIZAÇÕES. AF_09/2020</t>
  </si>
  <si>
    <t>MONTAGEM E DESMONTAGEM DE FÔRMA DE PILARES RETANGULARES E ESTRUTURAS SIMILARES, PÉ-DIREITO DUPLO, EM CHAPA DE MADEIRA COMPENSADA PLASTIFICADA, 12 UTILIZAÇÕES. AF_09/2020</t>
  </si>
  <si>
    <t>MONTAGEM E DESMONTAGEM DE FÔRMA DE PILARES RETANGULARES E ESTRUTURAS SIMILARES, PÉ-DIREITO SIMPLES, EM CHAPA DE MADEIRA COMPENSADA PLASTIFICADA, 14 UTILIZAÇÕES. AF_09/2020</t>
  </si>
  <si>
    <t>MONTAGEM E DESMONTAGEM DE FÔRMA DE PILARES RETANGULARES E ESTRUTURAS SIMILARES, PÉ-DIREITO DUPLO, EM CHAPA DE MADEIRA COMPENSADA PLASTIFICADA, 14 UTILIZAÇÕES. AF_09/2020</t>
  </si>
  <si>
    <t>MONTAGEM E DESMONTAGEM DE FÔRMA DE PILARES RETANGULARES E ESTRUTURAS SIMILARES, PÉ-DIREITO SIMPLES, EM CHAPA DE MADEIRA COMPENSADA PLASTIFICADA, 18 UTILIZAÇÕES. AF_09/2020</t>
  </si>
  <si>
    <t>MONTAGEM E DESMONTAGEM DE FÔRMA DE PILARES RETANGULARES E ESTRUTURAS SIMILARES, PÉ-DIREITO DUPLO, EM CHAPA DE MADEIRA COMPENSADA PLASTIFICADA, 18 UTILIZAÇÕES. AF_09/2020</t>
  </si>
  <si>
    <t>MONTAGEM E DESMONTAGEM DE FÔRMA DE VIGA, ESCORAMENTO COM PONTALETE DE MADEIRA, PÉ-DIREITO SIMPLES, EM MADEIRA SERRADA, 1 UTILIZAÇÃO. AF_09/2020</t>
  </si>
  <si>
    <t>MONTAGEM E DESMONTAGEM DE FÔRMA DE VIGA, ESCORAMENTO COM PONTALETE DE MADEIRA, PÉ-DIREITO SIMPLES, EM MADEIRA SERRADA, 2 UTILIZAÇÕES. AF_09/2020</t>
  </si>
  <si>
    <t>MONTAGEM E DESMONTAGEM DE FÔRMA DE VIGA, ESCORAMENTO COM PONTALETE DE MADEIRA, PÉ-DIREITO SIMPLES, EM MADEIRA SERRADA, 4 UTILIZAÇÕES. AF_09/2020</t>
  </si>
  <si>
    <t>MONTAGEM E DESMONTAGEM DE FÔRMA DE VIGA, ESCORAMENTO COM GARFO DE MADEIRA, PÉ-DIREITO DUPLO, EM CHAPA DE MADEIRA RESINADA, 2 UTILIZAÇÕES. AF_09/2020</t>
  </si>
  <si>
    <t>MONTAGEM E DESMONTAGEM DE FÔRMA DE VIGA, ESCORAMENTO METÁLICO, PÉ-DIREITO DUPLO, EM CHAPA DE MADEIRA RESINADA, 2 UTILIZAÇÕES. AF_09/2020</t>
  </si>
  <si>
    <t>MONTAGEM E DESMONTAGEM DE FÔRMA DE VIGA, ESCORAMENTO COM GARFO DE MADEIRA, PÉ-DIREITO SIMPLES, EM CHAPA DE MADEIRA RESINADA, 2 UTILIZAÇÕES. AF_09/2020</t>
  </si>
  <si>
    <t>MONTAGEM E DESMONTAGEM DE FÔRMA DE VIGA, ESCORAMENTO METÁLICO, PÉ-DIREITO SIMPLES, EM CHAPA DE MADEIRA RESINADA, 2 UTILIZAÇÕES. AF_09/2020</t>
  </si>
  <si>
    <t>MONTAGEM E DESMONTAGEM DE FÔRMA DE VIGA, ESCORAMENTO COM GARFO DE MADEIRA, PÉ-DIREITO DUPLO, EM CHAPA DE MADEIRA RESINADA, 4 UTILIZAÇÕES. AF_09/2020</t>
  </si>
  <si>
    <t>MONTAGEM E DESMONTAGEM DE FÔRMA DE VIGA, ESCORAMENTO METÁLICO, PÉ-DIREITO DUPLO, EM CHAPA DE MADEIRA RESINADA, 4 UTILIZAÇÕES. AF_09/2020</t>
  </si>
  <si>
    <t>MONTAGEM E DESMONTAGEM DE FÔRMA DE VIGA, ESCORAMENTO COM GARFO DE MADEIRA, PÉ-DIREITO SIMPLES, EM CHAPA DE MADEIRA RESINADA, 4 UTILIZAÇÕES. AF_09/2020</t>
  </si>
  <si>
    <t>MONTAGEM E DESMONTAGEM DE FÔRMA DE VIGA, ESCORAMENTO METÁLICO, PÉ-DIREITO SIMPLES, EM CHAPA DE MADEIRA RESINADA, 4 UTILIZAÇÕES. AF_09/2020</t>
  </si>
  <si>
    <t>MONTAGEM E DESMONTAGEM DE FÔRMA DE VIGA, ESCORAMENTO COM GARFO DE MADEIRA, PÉ-DIREITO DUPLO, EM CHAPA DE MADEIRA RESINADA, 6 UTILIZAÇÕES. AF_09/2020</t>
  </si>
  <si>
    <t>MONTAGEM E DESMONTAGEM DE FÔRMA DE VIGA, ESCORAMENTO COM GARFO DE MADEIRA, PÉ-DIREITO SIMPLES, EM CHAPA DE MADEIRA RESINADA, 6 UTILIZAÇÕES. AF_09/2020</t>
  </si>
  <si>
    <t>MONTAGEM E DESMONTAGEM DE FÔRMA DE VIGA, ESCORAMENTO METÁLICO, PÉ-DIREITO SIMPLES, EM CHAPA DE MADEIRA RESINADA, 6 UTILIZAÇÕES. AF_09/2020</t>
  </si>
  <si>
    <t>MONTAGEM E DESMONTAGEM DE FÔRMA DE VIGA, ESCORAMENTO COM GARFO DE MADEIRA, PÉ-DIREITO DUPLO, EM CHAPA DE MADEIRA RESINADA, 8 UTILIZAÇÕES. AF_09/2020</t>
  </si>
  <si>
    <t>MONTAGEM E DESMONTAGEM DE FÔRMA DE VIGA, ESCORAMENTO METÁLICO, PÉ-DIREITO DUPLO, EM CHAPA DE MADEIRA RESINADA, 8 UTILIZAÇÕES. AF_09/2020</t>
  </si>
  <si>
    <t>MONTAGEM E DESMONTAGEM DE FÔRMA DE VIGA, ESCORAMENTO COM GARFO DE MADEIRA, PÉ-DIREITO SIMPLES, EM CHAPA DE MADEIRA RESINADA, 8 UTILIZAÇÕES. AF_09/2020</t>
  </si>
  <si>
    <t>MONTAGEM E DESMONTAGEM DE FÔRMA DE VIGA, ESCORAMENTO METÁLICO, PÉ-DIREITO SIMPLES, EM CHAPA DE MADEIRA RESINADA, 8 UTILIZAÇÕES. AF_09/2020</t>
  </si>
  <si>
    <t>MONTAGEM E DESMONTAGEM DE FÔRMA DE VIGA, ESCORAMENTO COM GARFO DE MADEIRA, PÉ-DIREITO DUPLO, EM CHAPA DE MADEIRA PLASTIFICADA, 10 UTILIZAÇÕES. AF_09/2020</t>
  </si>
  <si>
    <t>MONTAGEM E DESMONTAGEM DE FÔRMA DE VIGA, ESCORAMENTO METÁLICO, PÉ-DIREITO DUPLO, EM CHAPA DE MADEIRA PLASTIFICADA, 10 UTILIZAÇÕES. AF_09/2020</t>
  </si>
  <si>
    <t>MONTAGEM E DESMONTAGEM DE FÔRMA DE VIGA, ESCORAMENTO COM GARFO DE MADEIRA, PÉ-DIREITO SIMPLES, EM CHAPA DE MADEIRA PLASTIFICADA, 10 UTILIZAÇÕES. AF_09/2020</t>
  </si>
  <si>
    <t>MONTAGEM E DESMONTAGEM DE FÔRMA DE VIGA, ESCORAMENTO METÁLICO, PÉ-DIREITO SIMPLES, EM CHAPA DE MADEIRA PLASTIFICADA, 10 UTILIZAÇÕES. AF_09/2020</t>
  </si>
  <si>
    <t>MONTAGEM E DESMONTAGEM DE FÔRMA DE VIGA, ESCORAMENTO COM GARFO DE MADEIRA, PÉ-DIREITO DUPLO, EM CHAPA DE MADEIRA PLASTIFICADA, 12 UTILIZAÇÕES. AF_09/2020</t>
  </si>
  <si>
    <t>MONTAGEM E DESMONTAGEM DE FÔRMA DE VIGA, ESCORAMENTO METÁLICO, PÉ-DIREITO DUPLO, EM CHAPA DE MADEIRA PLASTIFICADA, 12 UTILIZAÇÕES. AF_09/2020</t>
  </si>
  <si>
    <t>MONTAGEM E DESMONTAGEM DE FÔRMA DE VIGA, ESCORAMENTO COM GARFO DE MADEIRA, PÉ-DIREITO SIMPLES, EM CHAPA DE MADEIRA PLASTIFICADA, 12 UTILIZAÇÕES. AF_09/2020</t>
  </si>
  <si>
    <t>MONTAGEM E DESMONTAGEM DE FÔRMA DE VIGA, ESCORAMENTO METÁLICO, PÉ-DIREITO SIMPLES, EM CHAPA DE MADEIRA PLASTIFICADA, 12 UTILIZAÇÕES. AF_09/2020</t>
  </si>
  <si>
    <t>MONTAGEM E DESMONTAGEM DE FÔRMA DE VIGA, ESCORAMENTO COM GARFO DE MADEIRA, PÉ-DIREITO DUPLO, EM CHAPA DE MADEIRA PLASTIFICADA, 14 UTILIZAÇÕES. AF_09/2020</t>
  </si>
  <si>
    <t>MONTAGEM E DESMONTAGEM DE FÔRMA DE VIGA, ESCORAMENTO METÁLICO, PÉ-DIREITO DUPLO, EM CHAPA DE MADEIRA PLASTIFICADA, 14 UTILIZAÇÕES. AF_09/2020</t>
  </si>
  <si>
    <t>MONTAGEM E DESMONTAGEM DE FÔRMA DE VIGA, ESCORAMENTO COM GARFO DE MADEIRA, PÉ-DIREITO SIMPLES, EM CHAPA DE MADEIRA PLASTIFICADA, 14 UTILIZAÇÕES. AF_09/2020</t>
  </si>
  <si>
    <t>MONTAGEM E DESMONTAGEM DE FÔRMA DE VIGA, ESCORAMENTO METÁLICO, PÉ-DIREITO SIMPLES, EM CHAPA DE MADEIRA PLASTIFICADA, 14 UTILIZAÇÕES. AF_09/2020</t>
  </si>
  <si>
    <t>MONTAGEM E DESMONTAGEM DE FÔRMA DE VIGA, ESCORAMENTO COM GARFO DE MADEIRA, PÉ-DIREITO DUPLO, EM CHAPA DE MADEIRA PLASTIFICADA, 18 UTILIZAÇÕES. AF_09/2020</t>
  </si>
  <si>
    <t>MONTAGEM E DESMONTAGEM DE FÔRMA DE VIGA, ESCORAMENTO METÁLICO, PÉ-DIREITO DUPLO, EM CHAPA DE MADEIRA PLASTIFICADA, 18 UTILIZAÇÕES. AF_09/2020</t>
  </si>
  <si>
    <t>MONTAGEM E DESMONTAGEM DE FÔRMA DE VIGA, ESCORAMENTO COM GARFO DE MADEIRA, PÉ-DIREITO SIMPLES, EM CHAPA DE MADEIRA PLASTIFICADA, 18 UTILIZAÇÕES. AF_09/2020</t>
  </si>
  <si>
    <t>MONTAGEM E DESMONTAGEM DE FÔRMA DE VIGA, ESCORAMENTO METÁLICO, PÉ-DIREITO SIMPLES, EM CHAPA DE MADEIRA PLASTIFICADA, 18 UTILIZAÇÕES. AF_09/2020</t>
  </si>
  <si>
    <t>MONTAGEM E DESMONTAGEM DE FÔRMA DE LAJE MACIÇA, PÉ-DIREITO SIMPLES, EM MADEIRA SERRADA, 1 UTILIZAÇÃO. AF_09/2020</t>
  </si>
  <si>
    <t>MONTAGEM E DESMONTAGEM DE FÔRMA DE LAJE MACIÇA, PÉ-DIREITO SIMPLES, EM MADEIRA SERRADA, 2 UTILIZAÇÕES. AF_09/2020</t>
  </si>
  <si>
    <t>MONTAGEM E DESMONTAGEM DE FÔRMA DE LAJE MACIÇA, PÉ-DIREITO SIMPLES, EM MADEIRA SERRADA, 4 UTILIZAÇÕES. AF_09/2020</t>
  </si>
  <si>
    <t>MONTAGEM E DESMONTAGEM DE FÔRMA DE LAJE NERVURADA COM CUBETA E ASSOALHO, PÉ-DIREITO DUPLO, EM CHAPA DE MADEIRA COMPENSADA RESINADA, 8 UTILIZAÇÕES. AF_09/2020</t>
  </si>
  <si>
    <t>MONTAGEM E DESMONTAGEM DE FÔRMA DE LAJE NERVURADA COM CUBETA E ASSOALHO, PÉ-DIREITO SIMPLES, EM CHAPA DE MADEIRA COMPENSADA RESINADA, 8 UTILIZAÇÕES. AF_09/2020</t>
  </si>
  <si>
    <t>MONTAGEM E DESMONTAGEM DE FÔRMA DE LAJE NERVURADA COM CUBETA E ASSOALHO, PÉ-DIREITO DUPLO, EM CHAPA DE MADEIRA COMPENSADA RESINADA, 10 UTILIZAÇÕES. AF_09/2020</t>
  </si>
  <si>
    <t>MONTAGEM E DESMONTAGEM DE FÔRMA DE LAJE NERVURADA COM CUBETA E ASSOALHO, PÉ-DIREITO SIMPLES, EM CHAPA DE MADEIRA COMPENSADA RESINADA, 10 UTILIZAÇÕES. AF_09/2020</t>
  </si>
  <si>
    <t>MONTAGEM E DESMONTAGEM DE FÔRMA DE LAJE NERVURADA COM CUBETA E ASSOALHO, PÉ-DIREITO DUPLO, EM CHAPA DE MADEIRA COMPENSADA RESINADA, 12 UTILIZAÇÕES. AF_09/2020</t>
  </si>
  <si>
    <t>MONTAGEM E DESMONTAGEM DE FÔRMA DE LAJE NERVURADA COM CUBETA E ASSOALHO, PÉ-DIREITO SIMPLES, EM CHAPA DE MADEIRA COMPENSADA RESINADA, 12 UTILIZAÇÕES. AF_09/2020</t>
  </si>
  <si>
    <t>MONTAGEM E DESMONTAGEM DE FÔRMA DE LAJE NERVURADA COM CUBETA E ASSOALHO, PÉ-DIREITO DUPLO, EM CHAPA DE MADEIRA COMPENSADA RESINADA, 14 UTILIZAÇÕES. AF_09/2020</t>
  </si>
  <si>
    <t>MONTAGEM E DESMONTAGEM DE FÔRMA DE LAJE NERVURADA COM CUBETA E ASSOALHO, PÉ-DIREITO SIMPLES, EM CHAPA DE MADEIRA COMPENSADA RESINADA, 14 UTILIZAÇÕES. AF_09/2020</t>
  </si>
  <si>
    <t>MONTAGEM E DESMONTAGEM DE FÔRMA DE LAJE NERVURADA COM CUBETA E ASSOALHO, PÉ-DIREITO DUPLO, EM CHAPA DE MADEIRA COMPENSADA RESINADA, 18 UTILIZAÇÕES. AF_09/2020</t>
  </si>
  <si>
    <t>MONTAGEM E DESMONTAGEM DE FÔRMA DE LAJE NERVURADA COM CUBETA E ASSOALHO, PÉ-DIREITO SIMPLES, EM CHAPA DE MADEIRA COMPENSADA RESINADA, 18 UTILIZAÇÕES. AF_09/2020</t>
  </si>
  <si>
    <t>MONTAGEM E DESMONTAGEM DE FÔRMA DE LAJE MACIÇA, PÉ-DIREITO DUPLO, EM CHAPA DE MADEIRA COMPENSADA RESINADA, 2 UTILIZAÇÕES. AF_09/2020</t>
  </si>
  <si>
    <t>MONTAGEM E DESMONTAGEM DE FÔRMA DE LAJE MACIÇA, PÉ-DIREITO SIMPLES, EM CHAPA DE MADEIRA COMPENSADA RESINADA, 2 UTILIZAÇÕES. AF_09/2020</t>
  </si>
  <si>
    <t>MONTAGEM E DESMONTAGEM DE FÔRMA DE LAJE MACIÇA, PÉ-DIREITO DUPLO, EM CHAPA DE MADEIRA COMPENSADA RESINADA, 4 UTILIZAÇÕES. AF_09/2020</t>
  </si>
  <si>
    <t>MONTAGEM E DESMONTAGEM DE FÔRMA DE LAJE MACIÇA, PÉ-DIREITO SIMPLES, EM CHAPA DE MADEIRA COMPENSADA RESINADA, 4 UTILIZAÇÕES. AF_09/2020</t>
  </si>
  <si>
    <t>MONTAGEM E DESMONTAGEM DE FÔRMA DE LAJE MACIÇA, PÉ-DIREITO DUPLO, EM CHAPA DE MADEIRA COMPENSADA RESINADA, 6 UTILIZAÇÕES. AF_09/2020</t>
  </si>
  <si>
    <t>MONTAGEM E DESMONTAGEM DE FÔRMA DE LAJE MACIÇA, PÉ-DIREITO SIMPLES, EM CHAPA DE MADEIRA COMPENSADA RESINADA, 6 UTILIZAÇÕES. AF_09/2020</t>
  </si>
  <si>
    <t>MONTAGEM E DESMONTAGEM DE FÔRMA DE LAJE MACIÇA, PÉ-DIREITO DUPLO, EM CHAPA DE MADEIRA COMPENSADA RESINADA, 8 UTILIZAÇÕES. AF_09/2020</t>
  </si>
  <si>
    <t>MONTAGEM E DESMONTAGEM DE FÔRMA DE LAJE MACIÇA, PÉ-DIREITO SIMPLES, EM CHAPA DE MADEIRA COMPENSADA RESINADA, 8 UTILIZAÇÕES. AF_09/2020</t>
  </si>
  <si>
    <t>MONTAGEM E DESMONTAGEM DE FÔRMA DE LAJE MACIÇA, PÉ-DIREITO DUPLO, EM CHAPA DE MADEIRA COMPENSADA PLASTIFICADA, 10 UTILIZAÇÕES. AF_09/2020</t>
  </si>
  <si>
    <t>MONTAGEM E DESMONTAGEM DE FÔRMA DE LAJE MACIÇA, PÉ-DIREITO SIMPLES, EM CHAPA DE MADEIRA COMPENSADA PLASTIFICADA, 10 UTILIZAÇÕES. AF_09/2020</t>
  </si>
  <si>
    <t>MONTAGEM E DESMONTAGEM DE FÔRMA DE LAJE MACIÇA, PÉ-DIREITO DUPLO, EM CHAPA DE MADEIRA COMPENSADA PLASTIFICADA, 12 UTILIZAÇÕES. AF_09/2020</t>
  </si>
  <si>
    <t>MONTAGEM E DESMONTAGEM DE FÔRMA DE LAJE MACIÇA, PÉ-DIREITO SIMPLES, EM CHAPA DE MADEIRA COMPENSADA PLASTIFICADA, 12 UTILIZAÇÕES. AF_09/2020</t>
  </si>
  <si>
    <t>MONTAGEM E DESMONTAGEM DE FÔRMA DE LAJE MACIÇA, PÉ-DIREITO DUPLO, EM CHAPA DE MADEIRA COMPENSADA PLASTIFICADA, 14 UTILIZAÇÕES. AF_09/2020</t>
  </si>
  <si>
    <t>MONTAGEM E DESMONTAGEM DE FÔRMA DE LAJE MACIÇA, PÉ-DIREITO SIMPLES, EM CHAPA DE MADEIRA COMPENSADA PLASTIFICADA, 14 UTILIZAÇÕES. AF_09/2020</t>
  </si>
  <si>
    <t>MONTAGEM E DESMONTAGEM DE FÔRMA DE LAJE MACIÇA, PÉ-DIREITO DUPLO, EM CHAPA DE MADEIRA COMPENSADA PLASTIFICADA, 18 UTILIZAÇÕES. AF_09/2020</t>
  </si>
  <si>
    <t>MONTAGEM E DESMONTAGEM DE FÔRMA DE LAJE MACIÇA, PÉ-DIREITO SIMPLES, EM CHAPA DE MADEIRA COMPENSADA PLASTIFICADA, 18 UTILIZAÇÕES. AF_09/2020</t>
  </si>
  <si>
    <t>FABRICAÇÃO, MONTAGEM E DESMONTAGEM DE FÔRMA PARA SAPATA, EM MADEIRA SERRADA, E=25 MM, 1 UTILIZAÇÃO. AF_01/2024</t>
  </si>
  <si>
    <t>FABRICAÇÃO, MONTAGEM E DESMONTAGEM DE FÔRMA PARA VIGA BALDRAME, EM MADEIRA SERRADA, E=25 MM, 1 UTILIZAÇÃO. AF_01/2024</t>
  </si>
  <si>
    <t>FABRICAÇÃO, MONTAGEM E DESMONTAGEM DE FÔRMA PARA BLOCO DE COROAMENTO, EM MADEIRA SERRADA, E=25 MM, 2 UTILIZAÇÕES. AF_01/2024</t>
  </si>
  <si>
    <t>FABRICAÇÃO, MONTAGEM E DESMONTAGEM DE FÔRMA PARA SAPATA, EM MADEIRA SERRADA, E=25 MM, 2 UTILIZAÇÕES. AF_01/2024</t>
  </si>
  <si>
    <t>FABRICAÇÃO, MONTAGEM E DESMONTAGEM DE FÔRMA PARA VIGA BALDRAME, EM MADEIRA SERRADA, E=25 MM, 2 UTILIZAÇÕES. AF_01/2024</t>
  </si>
  <si>
    <t>FABRICAÇÃO, MONTAGEM E DESMONTAGEM DE FÔRMA PARA BLOCO DE COROAMENTO, EM MADEIRA SERRADA, E=25 MM, 4 UTILIZAÇÕES. AF_01/2024</t>
  </si>
  <si>
    <t>FABRICAÇÃO, MONTAGEM E DESMONTAGEM DE FÔRMA PARA SAPATA, EM MADEIRA SERRADA, E=25 MM, 4 UTILIZAÇÕES. AF_01/2024</t>
  </si>
  <si>
    <t>FABRICAÇÃO, MONTAGEM E DESMONTAGEM DE FÔRMA PARA VIGA BALDRAME, EM MADEIRA SERRADA, E=25 MM, 4 UTILIZAÇÕES. AF_01/2024</t>
  </si>
  <si>
    <t>FABRICAÇÃO, MONTAGEM E DESMONTAGEM DE FÔRMA PARA BLOCO DE COROAMENTO, EM CHAPA DE MADEIRA COMPENSADA RESINADA, E=17 MM, 2 UTILIZAÇÕES. AF_01/2024</t>
  </si>
  <si>
    <t>FABRICAÇÃO, MONTAGEM E DESMONTAGEM DE FÔRMA PARA SAPATA, EM CHAPA DE MADEIRA COMPENSADA RESINADA, E=17 MM, 2 UTILIZAÇÕES. AF_01/2024</t>
  </si>
  <si>
    <t>FABRICAÇÃO, MONTAGEM E DESMONTAGEM DE FÔRMA PARA VIGA BALDRAME, EM CHAPA DE MADEIRA COMPENSADA RESINADA, E=17 MM, 2 UTILIZAÇÕES. AF_01/2024</t>
  </si>
  <si>
    <t>FABRICAÇÃO, MONTAGEM E DESMONTAGEM DE FÔRMA PARA BLOCO DE COROAMENTO, EM CHAPA DE MADEIRA COMPENSADA RESINADA, E=17 MM, 4 UTILIZAÇÕES. AF_01/2024</t>
  </si>
  <si>
    <t>FABRICAÇÃO, MONTAGEM E DESMONTAGEM DE FÔRMA PARA SAPATA, EM CHAPA DE MADEIRA COMPENSADA RESINADA, E=17 MM, 4 UTILIZAÇÕES. AF_01/2024</t>
  </si>
  <si>
    <t>FABRICAÇÃO, MONTAGEM E DESMONTAGEM DE FÔRMA PARA VIGA BALDRAME, EM CHAPA DE MADEIRA COMPENSADA RESINADA, E=17 MM, 4 UTILIZAÇÕES. AF_01/2024</t>
  </si>
  <si>
    <t>ARMAÇÃO DE BLOCO UTILIZANDO AÇO CA-60 DE 5 MM - MONTAGEM. AF_01/2024</t>
  </si>
  <si>
    <t>FABRICAÇÃO DE ESCORAS DO TIPO PONTALETE, EM MADEIRA, PARA PÉ-DIREITO DUPLO. AF_09/2020</t>
  </si>
  <si>
    <t>ESCORAMENTO DE FÔRMAS DE LAJE EM MADEIRA NÃO APARELHADA, PÉ-DIREITO SIMPLES, INCLUSO TRAVAMENTO, 4 UTILIZAÇÕES. AF_09/2020</t>
  </si>
  <si>
    <t>ESCORAMENTO DE FÔRMAS DE LAJE EM MADEIRA NÃO APARELHADA, PÉ-DIREITO DUPLO, INCLUSO TRAVAMENTO, 4 UTILIZAÇÕES. AF_09/2020</t>
  </si>
  <si>
    <t>FABRICAÇÃO DE FÔRMA PARA ESCADAS, COM 2 LANCES EM "U" E LAJE PLANA, EM CHAPA DE MADEIRA COMPENSADA PLASTIFICADA, E=18 MM. AF_11/2020</t>
  </si>
  <si>
    <t>FABRICAÇÃO DE FÔRMA PARA ESCADAS, COM 2 LANCES EM "U" E LAJE PLANA, EM CHAPA DE MADEIRA COMPENSADA RESINADA, E= 17 MM. AF_11/2020</t>
  </si>
  <si>
    <t>FABRICAÇÃO DE FÔRMA PARA ESCADAS, COM 2 LANCES EM "U" E LAJE PLANA, EM MADEIRA SERRADA, E=25 MM. AF_11/2020</t>
  </si>
  <si>
    <t>MONTAGEM E DESMONTAGEM DE FÔRMA PARA ESCADAS, COM 2 LANCES EM "U" E LAJE PLANA, EM MADEIRA SERRADA, 1 UTILIZAÇÃO. AF_11/2020</t>
  </si>
  <si>
    <t>MONTAGEM E DESMONTAGEM DE FÔRMA PARA ESCADAS, COM 2 LANCES EM "U"  E LAJE PLANA, EM MADEIRA SERRADA, 2 UTILIZAÇÕES. AF_11/2020</t>
  </si>
  <si>
    <t>MONTAGEM E DESMONTAGEM DE FÔRMA PARA ESCADAS, COM 2 LANCES EM "U" E LAJE PLANA, EM CHAPA DE MADEIRA COMPENSADA RESINADA, 2 UTILIZAÇÕES. AF_11/2020</t>
  </si>
  <si>
    <t>MONTAGEM E DESMONTAGEM DE FÔRMA PARA ESCADAS, COM 2 LANCES EM "U" E LAJE PLANA, EM CHAPA DE MADEIRA COMPENSADA RESINADA, 4 UTILIZAÇÕES. AF_11/2020</t>
  </si>
  <si>
    <t>MONTAGEM E DESMONTAGEM DE FÔRMA PARA ESCADAS, COM 2 LANCES EM "U" E LAJE PLANA, EM CHAPA DE MADEIRA COMPENSADA PLASTIFICADA, 6 UTILIZAÇÕES. AF_11/2020</t>
  </si>
  <si>
    <t>MONTAGEM E DESMONTAGEM DE FÔRMA PARA ESCADAS, COM 2 LANCES EM "U" E LAJE PLANA, EM CHAPA DE MADEIRA COMPENSADA PLASTIFICADA, 8 UTILIZAÇÕES. AF_11/2020</t>
  </si>
  <si>
    <t>MONTAGEM E DESMONTAGEM DE FÔRMA PARA ESCADAS, COM 2 LANCES EM "U" E LAJE PLANA, EM CHAPA DE MADEIRA COMPENSADA PLASTIFICADA, 10 UTILIZAÇÕES. AF_11/2020</t>
  </si>
  <si>
    <t>FABRICAÇÃO DE FÔRMA PARA ESCADAS, COM 2 LANCES EM "U" E LAJE CASCATA, EM CHAPA DE MADEIRA COMPENSADA PLASTIFICADA, E=18 MM. AF_11/2020</t>
  </si>
  <si>
    <t>FABRICAÇÃO DE FÔRMA PARA ESCADAS, COM 2 LANCES EM "U" E LAJE CASCATA, EM CHAPA DE MADEIRA COMPENSADA RESINADA, E= 17 MM. AF_11/2020</t>
  </si>
  <si>
    <t>FABRICAÇÃO DE FÔRMA PARA ESCADAS, COM 2 LANCES EM "U" E LAJE CASCATA, EM MADEIRA SERRADA, E=25 MM. AF_11/2020</t>
  </si>
  <si>
    <t>FABRICAÇÃO DE FÔRMA PARA ESCADAS, COM 2 LANCES EM "L" E LAJE PLANA, EM CHAPA DE MADEIRA COMPENSADA PLASTIFICADA, E=18 MM. AF_11/2020</t>
  </si>
  <si>
    <t>FABRICAÇÃO DE FÔRMA PARA ESCADAS, COM 2 LANCES EM "L" E LAJE PLANA, EM CHAPA DE MADEIRA COMPENSADA RESINADA, E= 17 MM. AF_11/2020</t>
  </si>
  <si>
    <t>FABRICAÇÃO DE FÔRMA PARA ESCADAS, COM 2 LANCES EM "L" E LAJE PLANA, EM MADEIRA SERRADA, E=25 MM. AF_11/2020</t>
  </si>
  <si>
    <t>FABRICAÇÃO DE FÔRMA PARA ESCADAS, COM 2 LANCES EM "L" E LAJE CASCATA, EM CHAPA DE MADEIRA COMPENSADA PLASTIFICADA, E=18 MM. AF_11/2020</t>
  </si>
  <si>
    <t>FABRICAÇÃO DE FÔRMA PARA ESCADAS, COM 2 LANCES EM "L" E LAJE CASCATA, EM CHAPA DE MADEIRA COMPENSADA RESINADA, E= 17 MM. AF_11/2020</t>
  </si>
  <si>
    <t>FABRICAÇÃO DE FÔRMA PARA ESCADAS, COM 2 LANCES EM "L" E LAJE CASCATA, EM MADEIRA SERRADA, E=25 MM. AF_11/2020</t>
  </si>
  <si>
    <t>FABRICAÇÃO DE FÔRMA PARA ESCADAS, COM 1 LANCE E LAJE PLANA, EM CHAPA DE MADEIRA COMPENSADA PLASTIFICADA, E=18 MM. AF_11/2020</t>
  </si>
  <si>
    <t>FABRICAÇÃO DE FÔRMA PARA ESCADAS, COM 1 LANCE E LAJE PLANA, EM CHAPA DE MADEIRA COMPENSADA RESINADA, E= 17 MM. AF_11/2020</t>
  </si>
  <si>
    <t>FABRICAÇÃO DE FÔRMA PARA ESCADAS, COM 1 LANCE E LAJE PLANA, EM MADEIRA SERRADA, E=25 MM. AF_11/2020</t>
  </si>
  <si>
    <t>FABRICAÇÃO DE FÔRMA PARA ESCADAS, COM 1 LANCE E LAJE CASCATA, EM CHAPA DE MADEIRA COMPENSADA PLASTIFICADA, E=18 MM. AF_11/2020</t>
  </si>
  <si>
    <t>FABRICAÇÃO DE FÔRMA PARA ESCADAS, COM 1 LANCE E LAJE CASCATA, EM CHAPA DE MADEIRA COMPENSADA RESINADA, E= 17 MM. AF_11/2020</t>
  </si>
  <si>
    <t>FABRICAÇÃO DE FÔRMA PARA ESCADAS, COM 1 LANCE E LAJE CASCATA, EM MADEIRA SERRADA, E=25 MM. AF_11/2020</t>
  </si>
  <si>
    <t>MONTAGEM E DESMONTAGEM DE FÔRMA PARA ESCADAS, COM 2 LANCES EM "U" E LAJE CASCATA, EM MADEIRA SERRADA, 1 UTILIZAÇÃO. AF_11/2020</t>
  </si>
  <si>
    <t>MONTAGEM E DESMONTAGEM DE FÔRMA PARA ESCADAS, COM 2 LANCES EM "U" E LAJE CASCATA, EM MADEIRA SERRADA, 2 UTILIZAÇÕES. AF_11/2020</t>
  </si>
  <si>
    <t>MONTAGEM E DESMONTAGEM DE FÔRMA PARA ESCADAS, COM 2 LANCES EM "U" E LAJE CASCATA, EM CHAPA DE MADEIRA COMPENSADA RESINADA, 2 UTILIZAÇÕES. AF_11/2020</t>
  </si>
  <si>
    <t>MONTAGEM E DESMONTAGEM DE FÔRMA PARA ESCADAS, COM 2 LANCES EM "U" E LAJE CASCATA, EM CHAPA DE MADEIRA COMPENSADA RESINADA, 4 UTILIZAÇÕES. AF_11/2020</t>
  </si>
  <si>
    <t>MONTAGEM E DESMONTAGEM DE FÔRMA PARA ESCADAS, COM 2 LANCES EM "U" E LAJE CASCATA, EM CHAPA DE MADEIRA COMPENSADA PLASTIFICADA, 6 UTILIZAÇÕES. AF_11/2020</t>
  </si>
  <si>
    <t>MONTAGEM E DESMONTAGEM DE FÔRMA PARA ESCADAS, COM 2 LANCES EM "U" E LAJE CASCATA, EM CHAPA DE MADEIRA COMPENSADA PLASTIFICADA, 8 UTILIZAÇÕES. AF_11/2020</t>
  </si>
  <si>
    <t>MONTAGEM E DESMONTAGEM DE FÔRMA PARA ESCADAS, COM 2 LANCES EM "U" E LAJE CASCATA, EM CHAPA DE MADEIRA COMPENSADA PLASTIFICADA, 10 UTILIZAÇÕES. AF_11/2020</t>
  </si>
  <si>
    <t>MONTAGEM E DESMONTAGEM DE FÔRMA PARA ESCADAS, COM 2 LANCES EM "L" E LAJE PLANA, EM MADEIRA SERRADA, 1 UTILIZAÇÃO. AF_11/2020</t>
  </si>
  <si>
    <t>MONTAGEM E DESMONTAGEM DE FÔRMA PARA ESCADAS, COM 2 LANCES EM "L" E LAJE PLANA, EM MADEIRA SERRADA, 2 UTILIZAÇÕES. AF_11/2020</t>
  </si>
  <si>
    <t>MONTAGEM E DESMONTAGEM DE FÔRMA PARA ESCADAS, COM 2 LANCES EM "L" E LAJE PLANA, EM CHAPA DE MADEIRA COMPENSADA RESINADA, 2 UTILIZAÇÕES. AF_11/2020</t>
  </si>
  <si>
    <t>MONTAGEM E DESMONTAGEM DE FÔRMA PARA ESCADAS, COM 2 LANCES EM "L" E LAJE PLANA, EM CHAPA DE MADEIRA COMPENSADA RESINADA, 4 UTILIZAÇÕES. AF_11/2020</t>
  </si>
  <si>
    <t>MONTAGEM E DESMONTAGEM DE FÔRMA PARA ESCADAS, COM 2 LANCES EM "L" E LAJE PLANA, EM CHAPA DE MADEIRA COMPENSADA PLASTIFICADA, 6 UTILIZAÇÕES. AF_11/2020</t>
  </si>
  <si>
    <t>MONTAGEM E DESMONTAGEM DE FÔRMA PARA ESCADAS, COM 2 LANCES EM "L" E LAJE PLANA, EM CHAPA DE MADEIRA COMPENSADA PLASTIFICADA, 8 UTILIZAÇÕES. AF_11/2020</t>
  </si>
  <si>
    <t>MONTAGEM E DESMONTAGEM DE FÔRMA PARA ESCADAS, COM 2 LANCES EM "L" E LAJE PLANA, EM CHAPA DE MADEIRA COMPENSADA PLASTIFICADA, 10 UTILIZAÇÕES. AF_11/2020</t>
  </si>
  <si>
    <t>MONTAGEM E DESMONTAGEM DE FÔRMA PARA ESCADAS, COM 2 LANCES EM "L" E LAJE CASCATA, EM MADEIRA SERRADA, 1 UTILIZAÇÃO. AF_11/2020</t>
  </si>
  <si>
    <t>MONTAGEM E DESMONTAGEM DE FÔRMA PARA ESCADAS, COM 2 LANCES EM "L" E LAJE CASCATA, EM MADEIRA SERRADA, 2 UTILIZAÇÕES. AF_11/2020</t>
  </si>
  <si>
    <t>MONTAGEM E DESMONTAGEM DE FÔRMA PARA ESCADAS, COM 2 LANCES EM "L" E LAJE CASCATA, EM CHAPA DE MADEIRA COMPENSADA RESINADA, 2 UTILIZAÇÕES. AF_11/2020</t>
  </si>
  <si>
    <t>MONTAGEM E DESMONTAGEM DE FÔRMA PARA ESCADAS, COM 2 LANCES EM "L" E LAJE CASCATA, EM CHAPA DE MADEIRA COMPENSADA RESINADA, 4 UTILIZAÇÕES. AF_11/2020</t>
  </si>
  <si>
    <t>MONTAGEM E DESMONTAGEM DE FÔRMA PARA ESCADAS, COM 2 LANCES EM "L" E LAJE CASCATA, EM CHAPA DE MADEIRA COMPENSADA PLASTIFICADA, 6 UTILIZAÇÕES. AF_11/2020</t>
  </si>
  <si>
    <t>MONTAGEM E DESMONTAGEM DE FÔRMA PARA ESCADAS, COM 2 LANCES EM "L" E LAJE CASCATA, EM CHAPA DE MADEIRA COMPENSADA PLASTIFICADA, 8 UTILIZAÇÕES. AF_11/2020</t>
  </si>
  <si>
    <t>MONTAGEM E DESMONTAGEM DE FÔRMA PARA ESCADAS, COM 2 LANCES EM "L" E LAJE CASCATA, EM CHAPA DE MADEIRA COMPENSADA PLASTIFICADA, 10 UTILIZAÇÕES. AF_11/2020</t>
  </si>
  <si>
    <t>MONTAGEM E DESMONTAGEM DE FÔRMA PARA ESCADAS, COM 1 LANCE E LAJE PLANA, EM MADEIRA SERRADA, 1 UTILIZAÇÃO. AF_11/2020</t>
  </si>
  <si>
    <t>MONTAGEM E DESMONTAGEM DE FÔRMA PARA ESCADAS, COM 1 LANCE E LAJE PLANA, EM MADEIRA SERRADA, 2 UTILIZAÇÕES. AF_11/2020</t>
  </si>
  <si>
    <t>MONTAGEM E DESMONTAGEM DE FÔRMA PARA ESCADAS, COM 1 LANCE E LAJE PLANA, EM CHAPA DE MADEIRA COMPENSADA RESINADA, 2 UTILIZAÇÕES. AF_11/2020</t>
  </si>
  <si>
    <t>MONTAGEM E DESMONTAGEM DE FÔRMA PARA ESCADAS, COM 1 LANCE E LAJE PLANA, EM CHAPA DE MADEIRA COMPENSADA RESINADA, 4 UTILIZAÇÕES. AF_11/2020</t>
  </si>
  <si>
    <t>MONTAGEM E DESMONTAGEM DE FÔRMA PARA ESCADAS, COM 1 LANCE E LAJE PLANA, EM CHAPA DE MADEIRA COMPENSADA PLASTIFICADA, 6 UTILIZAÇÕES. AF_11/2020</t>
  </si>
  <si>
    <t>MONTAGEM E DESMONTAGEM DE FÔRMA PARA ESCADAS, COM 1 LANCE E LAJE PLANA, EM CHAPA DE MADEIRA COMPENSADA PLASTIFICADA, 8 UTILIZAÇÕES. AF_11/2020</t>
  </si>
  <si>
    <t>MONTAGEM E DESMONTAGEM DE FÔRMA PARA ESCADAS, COM 1 LANCE E LAJE PLANA, EM CHAPA DE MADEIRA COMPENSADA PLASTIFICADA, 10 UTILIZAÇÕES. AF_11/2020</t>
  </si>
  <si>
    <t>MONTAGEM E DESMONTAGEM DE FÔRMA PARA ESCADAS, COM 1 LANCE E LAJE CASCATA, EM MADEIRA SERRADA, 1 UTILIZAÇÃO. AF_11/2020</t>
  </si>
  <si>
    <t>MONTAGEM E DESMONTAGEM DE FÔRMA PARA ESCADAS, COM 1 LANCE E LAJE CASCATA, EM MADEIRA SERRADA, 2 UTILIZAÇÕES. AF_11/2020</t>
  </si>
  <si>
    <t>MONTAGEM E DESMONTAGEM DE FÔRMA PARA ESCADAS, COM 1 LANCE E LAJE CASCATA, EM CHAPA DE MADEIRA COMPENSADA RESINADA, 2 UTILIZAÇÕES. AF_11/2020</t>
  </si>
  <si>
    <t>MONTAGEM E DESMONTAGEM DE FÔRMA PARA ESCADAS, COM 1 LANCE E LAJE CASCATA, EM CHAPA DE MADEIRA COMPENSADA RESINADA, 4 UTILIZAÇÕES. AF_11/2020</t>
  </si>
  <si>
    <t>MONTAGEM E DESMONTAGEM DE FÔRMA PARA ESCADAS, COM 1 LANCE E LAJE CASCATA, EM CHAPA DE MADEIRA COMPENSADA PLASTIFICADA, 6 UTILIZAÇÕES. AF_11/2020</t>
  </si>
  <si>
    <t>MONTAGEM E DESMONTAGEM DE FÔRMA PARA ESCADAS, COM 1 LANCE E LAJE CASCATA, EM CHAPA DE MADEIRA COMPENSADA PLASTIFICADA, 8 UTILIZAÇÕES. AF_11/2020</t>
  </si>
  <si>
    <t>MONTAGEM E DESMONTAGEM DE FÔRMA PARA ESCADAS, COM 1 LANCE E LAJE CASCATA, EM CHAPA DE MADEIRA COMPENSADA PLASTIFICADA, 10 UTILIZAÇÕES. AF_11/2020</t>
  </si>
  <si>
    <t>MONTAGEM E DESMONTAGEM DE FÔRMA PARA ESCADA DUPLA COM 2 LANCES EM "X" E LAJE PLANA, EM MADEIRA SERRADA, 1 UTILIZAÇÃO. AF_11/2020</t>
  </si>
  <si>
    <t>MONTAGEM E DESMONTAGEM DE FÔRMA PARA ESCADA DUPLA COM 2 LANCES EM "X" E LAJE PLANA, EM MADEIRA SERRADA, 2 UTILIZAÇÕES. AF_11/2020</t>
  </si>
  <si>
    <t>MONTAGEM E DESMONTAGEM DE FÔRMA PARA ESCADA DUPLA COM 2 LANCES EM "X" E LAJE PLANA, EM CHAPA DE MADEIRA COMPENSADA RESINADA, 2 UTILIZAÇÕES. AF_11/2020</t>
  </si>
  <si>
    <t>MONTAGEM E DESMONTAGEM DE FÔRMA PARA ESCADA DUPLA COM 2 LANCES EM "X" E LAJE PLANA, EM CHAPA DE MADEIRA COMPENSADA RESINADA, 4 UTILIZAÇÕES. AF_11/2020</t>
  </si>
  <si>
    <t>MONTAGEM E DESMONTAGEM DE FÔRMA PARA ESCADA DUPLA COM 2 LANCES EM "X" E LAJE PLANA, EM CHAPA DE MADEIRA COMPENSADA PLASTIFICADA, 6 UTILIZAÇÕES. AF_11/2020</t>
  </si>
  <si>
    <t>MONTAGEM E DESMONTAGEM DE FÔRMA PARA ESCADA DUPLA COM 2 LANCES EM "X" E LAJE PLANA, EM CHAPA DE MADEIRA COMPENSADA PLASTIFICADA, 8 UTILIZAÇÕES. AF_11/2020</t>
  </si>
  <si>
    <t>MONTAGEM E DESMONTAGEM DE FÔRMA PARA ESCADA DUPLA COM 2 LANCES EM "X" E LAJE PLANA, EM CHAPA DE MADEIRA COMPENSADA PLASTIFICADA, 10 UTILIZAÇÕES. AF_11/2020</t>
  </si>
  <si>
    <t>MONTAGEM E DESMONTAGEM DE FÔRMA PARA ESCADA DUPLA COM 2 LANCES EM "X" E LAJE CASCATA, EM MADEIRA SERRADA, 1 UTILIZAÇÃO. AF_11/2020</t>
  </si>
  <si>
    <t>MONTAGEM E DESMONTAGEM DE FÔRMA PARA ESCADA DUPLA COM 2 LANCES EM "X" E LAJE CASCATA, EM MADEIRA SERRADA, 2 UTILIZAÇÕES. AF_11/2020</t>
  </si>
  <si>
    <t>MONTAGEM E DESMONTAGEM DE FÔRMA PARA ESCADA DUPLA COM 2 LANCES EM "X" E LAJE CASCATA, EM CHAPA DE MADEIRA COMPENSADA RESINADA, 2 UTILIZAÇÕES. AF_11/2020</t>
  </si>
  <si>
    <t>MONTAGEM E DESMONTAGEM DE FÔRMA PARA ESCADA DUPLA COM 2 LANCES EM "X" E LAJE CASCATA, EM CHAPA DE MADEIRA COMPENSADA RESINADA, 4 UTILIZAÇÕES. AF_11/2020</t>
  </si>
  <si>
    <t>MONTAGEM E DESMONTAGEM DE FÔRMA PARA ESCADA DUPLA COM 2 LANCES EM "X" E LAJE CASCATA, EM CHAPA DE MADEIRA COMPENSADA PLASTIFICADA, 6 UTILIZAÇÕES. AF_11/2020</t>
  </si>
  <si>
    <t>MONTAGEM E DESMONTAGEM DE FÔRMA PARA ESCADA DUPLA COM 2 LANCES EM "X" E LAJE CASCATA, EM CHAPA DE MADEIRA COMPENSADA PLASTIFICADA, 8 UTILIZAÇÕES. AF_11/2020</t>
  </si>
  <si>
    <t>MONTAGEM E DESMONTAGEM DE FÔRMA PARA ESCADA DUPLA COM 2 LANCES EM "X" E LAJE CASCATA, EM CHAPA DE MADEIRA COMPENSADA PLASTIFICADA, 10 UTILIZAÇÕES. AF_11/2020</t>
  </si>
  <si>
    <t>FABRICAÇÃO DE FÔRMA PARA ESCADA DUPLA COM 2 LANCES EM "X" E LAJE PLANA, EM CHAPA DE MADEIRA COMPENSADA PLASTIFICADA, E=18 MM. AF_11/2020</t>
  </si>
  <si>
    <t>FABRICAÇÃO DE FÔRMA PARA ESCADA DUPLA COM 2 LANCES EM "X" E LAJE PLANA, EM CHAPA DE MADEIRA COMPENSADA RESINADA, E= 17 MM. AF_11/2020</t>
  </si>
  <si>
    <t>FABRICAÇÃO DE FÔRMA PARA ESCADA DUPLA COM 2 LANCES EM "X" E LAJE CASCATA, EM CHAPA DE MADEIRA COMPENSADA PLASTIFICADA, E=18 MM. AF_11/2020</t>
  </si>
  <si>
    <t>FABRICAÇÃO DE FÔRMA PARA ESCADA DUPLA COM 2 LANCES EM "X" E LAJE CASCATA, EM CHAPA DE MADEIRA COMPENSADA RESINADA, E= 17 MM. AF_11/2020</t>
  </si>
  <si>
    <t>MONTAGEM E DESMONTAGEM DE FÔRMA DE LAJE MACIÇA, PÉ-DIREITO SIMPLES, EM CHAPA DE MADEIRA COMPENSADA RESINADA E CIMBRAMENTO DE MADEIRA, 2 UTILIZAÇÕES. AF_03/2022</t>
  </si>
  <si>
    <t>MONTAGEM E DESMONTAGEM DE FÔRMA DE LAJE MACIÇA, PÉ-DIREITO SIMPLES, EM CHAPA DE MADEIRA COMPENSADA RESINADA E CIMBRAMENTO DE MADEIRA, 4 UTILIZAÇÕES. AF_03/2022</t>
  </si>
  <si>
    <t>MONTAGEM E DESMONTAGEM DE FÔRMA DE LAJE MACIÇA, PÉ-DIREITO SIMPLES, EM CHAPA DE MADEIRA COMPENSADA RESINADA E CIMBRAMENTO DE MADEIRA, 6 UTILIZAÇÕES. AF_03/2022</t>
  </si>
  <si>
    <t>MONTAGEM E DESMONTAGEM DE FÔRMA DE LAJE MACIÇA, PÉ-DIREITO SIMPLES, EM CHAPA DE MADEIRA COMPENSADA RESINADA E CIMBRAMENTO DE MADEIRA, 8 UTILIZAÇÕES. AF_03/2022</t>
  </si>
  <si>
    <t>FABRICAÇÃO, MONTAGEM E DESMONTAGEM DE FÔRMA PARA SAPATA CORRIDA, EM MADEIRA SERRADA, E=25 MM, 1 UTILIZAÇÃO. AF_01/2024</t>
  </si>
  <si>
    <t>FABRICAÇÃO, MONTAGEM E DESMONTAGEM DE FÔRMA PARA SAPATA CORRIDA, EM MADEIRA SERRADA, E=25 MM, 2 UTILIZAÇÕES. AF_01/2024</t>
  </si>
  <si>
    <t>FABRICAÇÃO, MONTAGEM E DESMONTAGEM DE FÔRMA PARA SAPATA CORRIDA, EM MADEIRA SERRADA, E=25 MM, 4 UTILIZAÇÕES. AF_01/2024</t>
  </si>
  <si>
    <t>FABRICAÇÃO, MONTAGEM E DESMONTAGEM DE FÔRMA PARA SAPATA CORRIDA, EM CHAPA DE MADEIRA COMPENSADA RESINADA, E=17 MM, 2 UTILIZAÇÕES. AF_01/2024</t>
  </si>
  <si>
    <t>FABRICAÇÃO, MONTAGEM E DESMONTAGEM DE FÔRMA PARA SAPATA CORRIDA, EM CHAPA DE MADEIRA COMPENSADA RESINADA, E=17 MM, 4 UTILIZAÇÕES. AF_01/2024</t>
  </si>
  <si>
    <t>ARMAÇÃO VERTICAL DE ALVENARIA ESTRUTURAL; DIÂMETRO DE 10,0 MM. AF_09/2021</t>
  </si>
  <si>
    <t>ARMAÇÃO VERTICAL DE ALVENARIA ESTRUTURAL; DIÂMETRO DE 12,5 MM. AF_09/2021</t>
  </si>
  <si>
    <t>ARMAÇÃO DE CINTA DE ALVENARIA ESTRUTURAL; DIÂMETRO DE 10,0 MM. AF_09/2021</t>
  </si>
  <si>
    <t>ARMAÇÃO DE VERGA E CONTRAVERGA DE ALVENARIA ESTRUTURAL; DIÂMETRO DE 8,0 MM. AF_09/2021</t>
  </si>
  <si>
    <t>ARMAÇÃO DE VERGA E CONTRAVERGA DE ALVENARIA ESTRUTURAL; DIÂMETRO DE 10,0 MM. AF_09/2021</t>
  </si>
  <si>
    <t>ARMAÇÃO DE PILAR OU VIGA DE ESTRUTURA CONVENCIONAL DE CONCRETO ARMADO UTILIZANDO AÇO CA-60 DE 5,0 MM - MONTAGEM. AF_06/2022</t>
  </si>
  <si>
    <t>ARMAÇÃO DE PILAR OU VIGA DE ESTRUTURA CONVENCIONAL DE CONCRETO ARMADO UTILIZANDO AÇO CA-50 DE 6,3 MM - MONTAGEM. AF_06/2022</t>
  </si>
  <si>
    <t>ARMAÇÃO DE PILAR OU VIGA DE ESTRUTURA CONVENCIONAL DE CONCRETO ARMADO UTILIZANDO AÇO CA-50 DE 8,0 MM - MONTAGEM. AF_06/2022</t>
  </si>
  <si>
    <t>ARMAÇÃO DE PILAR OU VIGA DE ESTRUTURA CONVENCIONAL DE CONCRETO ARMADO UTILIZANDO AÇO CA-50 DE 10,0 MM - MONTAGEM. AF_06/2022</t>
  </si>
  <si>
    <t>ARMAÇÃO DE PILAR OU VIGA DE ESTRUTURA CONVENCIONAL DE CONCRETO ARMADO UTILIZANDO AÇO CA-50 DE 12,5 MM - MONTAGEM. AF_06/2022</t>
  </si>
  <si>
    <t>ARMAÇÃO DE PILAR OU VIGA DE ESTRUTURA CONVENCIONAL DE CONCRETO ARMADO UTILIZANDO AÇO CA-50 DE 16,0 MM - MONTAGEM. AF_06/2022</t>
  </si>
  <si>
    <t>ARMAÇÃO DE PILAR OU VIGA DE ESTRUTURA CONVENCIONAL DE CONCRETO ARMADO UTILIZANDO AÇO CA-50 DE 20,0 MM - MONTAGEM. AF_06/2022</t>
  </si>
  <si>
    <t>ARMAÇÃO DE PILAR OU VIGA DE ESTRUTURA CONVENCIONAL DE CONCRETO ARMADO UTILIZANDO AÇO CA-50 DE 25,0 MM - MONTAGEM. AF_06/2022</t>
  </si>
  <si>
    <t>ARMAÇÃO DE LAJE DE ESTRUTURA CONVENCIONAL DE CONCRETO ARMADO UTILIZANDO AÇO CA-60 DE 4,2 MM - MONTAGEM. AF_06/2022</t>
  </si>
  <si>
    <t>ARMAÇÃO DE LAJE DE ESTRUTURA CONVENCIONAL DE CONCRETO ARMADO UTILIZANDO AÇO CA-60 DE 5,0 MM - MONTAGEM. AF_06/2022</t>
  </si>
  <si>
    <t>ARMAÇÃO DE LAJE DE ESTRUTURA CONVENCIONAL DE CONCRETO ARMADO UTILIZANDO AÇO CA-50 DE 6,3 MM - MONTAGEM. AF_06/2022</t>
  </si>
  <si>
    <t>ARMAÇÃO DE LAJE DE ESTRUTURA CONVENCIONAL DE CONCRETO ARMADO UTILIZANDO AÇO CA-50 DE 8,0 MM - MONTAGEM. AF_06/2022</t>
  </si>
  <si>
    <t>ARMAÇÃO DE LAJE DE ESTRUTURA CONVENCIONAL DE CONCRETO ARMADO UTILIZANDO AÇO CA-50 DE 10,0 MM - MONTAGEM. AF_06/2022</t>
  </si>
  <si>
    <t>ARMAÇÃO DE LAJE DE ESTRUTURA CONVENCIONAL DE CONCRETO ARMADO UTILIZANDO AÇO CA-50 DE 12,5 MM - MONTAGEM. AF_06/2022</t>
  </si>
  <si>
    <t>ARMAÇÃO DE LAJE DE ESTRUTURA CONVENCIONAL DE CONCRETO ARMADO UTILIZANDO AÇO CA-50 DE 16,0 MM - MONTAGEM. AF_06/2022</t>
  </si>
  <si>
    <t>ARMAÇÃO DE LAJE DE ESTRUTURA CONVENCIONAL DE CONCRETO ARMADO UTILIZANDO AÇO CA-50 DE 20,0 MM - MONTAGEM. AF_06/2022</t>
  </si>
  <si>
    <t>CORTE E DOBRA DE AÇO CA-50, DIÂMETRO DE 25,0 MM. AF_06/2022</t>
  </si>
  <si>
    <t>CORTE E DOBRA DE AÇO CA-60, DIÂMETRO DE 4,2 MM. AF_06/2022</t>
  </si>
  <si>
    <t>CORTE E DOBRA DE AÇO CA-60, DIÂMETRO DE 5,0 MM. AF_06/2022</t>
  </si>
  <si>
    <t>CORTE E DOBRA DE AÇO CA-50, DIÂMETRO DE 6,3 MM. AF_06/2022</t>
  </si>
  <si>
    <t>CORTE E DOBRA DE AÇO CA-50, DIÂMETRO DE 8,0 MM. AF_06/2022</t>
  </si>
  <si>
    <t>CORTE E DOBRA DE AÇO CA-50, DIÂMETRO DE 10,0 MM. AF_06/2022</t>
  </si>
  <si>
    <t>CORTE E DOBRA DE AÇO CA-50, DIÂMETRO DE 12,5 MM. AF_06/2022</t>
  </si>
  <si>
    <t>CORTE E DOBRA DE AÇO CA-50, DIÂMETRO DE 16,0 MM. AF_06/2022</t>
  </si>
  <si>
    <t>CORTE E DOBRA DE AÇO CA-50, DIÂMETRO DE 20,0 MM. AF_06/2022</t>
  </si>
  <si>
    <t>CORTE E DOBRA DE AÇO CA-25, DIÂMETRO DE 6,3 MM. AF_06/2022</t>
  </si>
  <si>
    <t>CORTE E DOBRA DE AÇO CA-25, DIÂMETRO DE 8,0 MM. AF_06/2022</t>
  </si>
  <si>
    <t>CORTE E DOBRA DE AÇO CA-25, DIÂMETRO DE 10,0 MM. AF_06/2022</t>
  </si>
  <si>
    <t>CORTE E DOBRA DE AÇO CA-25, DIÂMETRO DE 12,5 MM. AF_06/2022</t>
  </si>
  <si>
    <t>CORTE E DOBRA DE AÇO CA-25, DIÂMETRO DE 16,0 MM. AF_06/2022</t>
  </si>
  <si>
    <t>CORTE E DOBRA DE AÇO CA-25, DIÂMETRO DE 20,0 MM. AF_06/2022</t>
  </si>
  <si>
    <t>CORTE E DOBRA DE AÇO CA-25, DIÂMETRO DE 25,0 MM. AF_06/2022</t>
  </si>
  <si>
    <t>ARMAÇÃO UTILIZANDO AÇO CA-25 DE 6,3 MM - MONTAGEM. AF_06/2022</t>
  </si>
  <si>
    <t>ARMAÇÃO UTILIZANDO AÇO CA-25 DE 8,0 MM - MONTAGEM. AF_06/2022</t>
  </si>
  <si>
    <t>ARMAÇÃO UTILIZANDO AÇO CA-25 DE 10,0 MM - MONTAGEM. AF_06/2022</t>
  </si>
  <si>
    <t>ARMAÇÃO UTILIZANDO AÇO CA-25 DE 12,5 MM - MONTAGEM. AF_06/2022</t>
  </si>
  <si>
    <t>ARMAÇÃO UTILIZANDO AÇO CA-25 DE 16,0 MM - MONTAGEM. AF_06/2022</t>
  </si>
  <si>
    <t>ARMAÇÃO UTILIZANDO AÇO CA-25 DE 20,0 MM - MONTAGEM. AF_06/2022</t>
  </si>
  <si>
    <t>ARMAÇÃO UTILIZANDO AÇO CA-25 DE 25,0 MM - MONTAGEM. AF_06/2022</t>
  </si>
  <si>
    <t>ARMAÇÃO DE ESTRUTURAS DIVERSAS DE CONCRETO ARMADO, EXCETO VIGAS, PILARES, LAJES E FUNDAÇÕES, UTILIZANDO AÇO CA-60 DE 5,0 MM - MONTAGEM. AF_06/2022</t>
  </si>
  <si>
    <t>ARMAÇÃO DE ESTRUTURAS DIVERSAS DE CONCRETO ARMADO, EXCETO VIGAS, PILARES, LAJES E FUNDAÇÕES, UTILIZANDO AÇO CA-50 DE 6,3 MM - MONTAGEM. AF_06/2022</t>
  </si>
  <si>
    <t>ARMAÇÃO DE ESTRUTURAS DIVERSAS DE CONCRETO ARMADO, EXCETO VIGAS, PILARES, LAJES E FUNDAÇÕES, UTILIZANDO AÇO CA-50 DE 8,0 MM - MONTAGEM. AF_06/2022</t>
  </si>
  <si>
    <t>ARMAÇÃO DE ESTRUTURAS DIVERSAS DE CONCRETO ARMADO, EXCETO VIGAS, PILARES, LAJES E FUNDAÇÕES, UTILIZANDO AÇO CA-50 DE 10,0 MM - MONTAGEM. AF_06/2022</t>
  </si>
  <si>
    <t>ARMAÇÃO DE ESTRUTURAS DIVERSAS DE CONCRETO ARMADO, EXCETO VIGAS, PILARES, LAJES E FUNDAÇÕES, UTILIZANDO AÇO CA-50 DE 12,5 MM - MONTAGEM. AF_06/2022</t>
  </si>
  <si>
    <t>ARMAÇÃO DE ESTRUTURAS DIVERSAS DE CONCRETO ARMADO, EXCETO VIGAS, PILARES, LAJES E FUNDAÇÕES, UTILIZANDO AÇO CA-50 DE 16,0 MM - MONTAGEM. AF_06/2022</t>
  </si>
  <si>
    <t>ARMAÇÃO DE ESTRUTURAS DIVERSAS DE CONCRETO ARMADO, EXCETO VIGAS, PILARES, LAJES E FUNDAÇÕES, UTILIZANDO AÇO CA-50 DE 20,0 MM - MONTAGEM. AF_06/2022</t>
  </si>
  <si>
    <t>ARMAÇÃO DE ESTRUTURAS DIVERSAS DE CONCRETO ARMADO, EXCETO VIGAS, PILARES, LAJES E FUNDAÇÕES, UTILIZANDO AÇO CA-50 DE 25,0 MM - MONTAGEM. AF_06/2022</t>
  </si>
  <si>
    <t>MONTAGEM DE ARMADURA DE ESTACAS, DIÂMETRO = 8,0 MM. AF_09/2021_PS</t>
  </si>
  <si>
    <t>MONTAGEM DE ARMADURA DE ESTACAS, DIÂMETRO = 10,0 MM. AF_09/2021_PS</t>
  </si>
  <si>
    <t>MONTAGEM DE ARMADURA DE ESTACAS, DIÂMETRO = 12,5 MM. AF_09/2021_PS</t>
  </si>
  <si>
    <t>MONTAGEM DE ARMADURA DE ESTACAS, DIÂMETRO = 16,0 MM. AF_09/2021_PS</t>
  </si>
  <si>
    <t>MONTAGEM DE ARMADURA DE ESTACAS, DIÂMETRO = 20,0 MM. AF_09/2021_PS</t>
  </si>
  <si>
    <t>MONTAGEM DE ARMADURA DE ESTACAS, DIÂMETRO = 25,0 MM. AF_09/2021_PS</t>
  </si>
  <si>
    <t>MONTAGEM DE ARMADURA DE ESTACAS, DIÂMETRO = 32,0 MM. AF_09/2021_PS</t>
  </si>
  <si>
    <t>MONTAGEM DE ARMADURA TRANSVERSAL DE ESTACAS DE SEÇÃO CIRCULAR, DIÂMETRO = 5,0 MM. AF_09/2021_PS</t>
  </si>
  <si>
    <t>MONTAGEM DE ARMADURA TRANSVERSAL DE ESTACAS DE SEÇÃO CIRCULAR, DIÂMETRO = 6,30 MM. AF_09/2021_PS</t>
  </si>
  <si>
    <t>MONTAGEM DE ARMADURA TRANVERSAL DE ESTACAS DE SEÇÃO RETANGULAR, DIÂMETRO = 5,0 MM. AF_09/2021_PS</t>
  </si>
  <si>
    <t>MONTAGEM DE ARMADURA TRANSVERSAL DE ESTACAS DE SEÇÃO RETANGULAR, DIÂMETRO = 6,30 MM. AF_09/2021_PS</t>
  </si>
  <si>
    <t>ARMAÇÃO DE ESCADA, DE UMA ESTRUTURA CONVENCIONAL DE CONCRETO ARMADO UTILIZANDO AÇO CA-60 DE 5,0 MM - MONTAGEM. AF_11/2020</t>
  </si>
  <si>
    <t>ARMAÇÃO DE ESCADA, DE UMA ESTRUTURA CONVENCIONAL DE CONCRETO ARMADO UTILIZANDO AÇO CA-50 DE 6,3 MM - MONTAGEM. AF_11/2020</t>
  </si>
  <si>
    <t>ARMAÇÃO DE ESCADA, DE UMA ESTRUTURA CONVENCIONAL DE CONCRETO ARMADO UTILIZANDO AÇO CA-50 DE 8,0 MM - MONTAGEM. AF_11/2020</t>
  </si>
  <si>
    <t>ARMAÇÃO DE ESCADA, DE UMA ESTRUTURA CONVENCIONAL DE CONCRETO ARMADO UTILIZANDO AÇO CA-50 DE 10,0 MM - MONTAGEM. AF_11/2020</t>
  </si>
  <si>
    <t>ARMAÇÃO DE ESCADA, DE UMA ESTRUTURA CONVENCIONAL DE CONCRETO ARMADO UTILIZANDO AÇO CA-50 DE 12,5 MM - MONTAGEM. AF_11/2020</t>
  </si>
  <si>
    <t>ARMAÇÃO DE ESCADA, DE UMA ESTRUTURA CONVENCIONAL DE CONCRETO ARMADO UTILIZANDO AÇO CA-50 DE 16,0 MM - MONTAGEM. AF_11/2020</t>
  </si>
  <si>
    <t>ARMAÇÃO DE BLOCO UTILIZANDO AÇO CA-50 DE 6,3 MM - MONTAGEM. AF_01/2024</t>
  </si>
  <si>
    <t>ARMAÇÃO DE BLOCO UTILIZANDO AÇO CA-50 DE 8 MM - MONTAGEM. AF_01/2024</t>
  </si>
  <si>
    <t>ARMAÇÃO DE BLOCO UTILIZANDO AÇO CA-50 DE 10 MM - MONTAGEM. AF_01/2024</t>
  </si>
  <si>
    <t>ARMAÇÃO DE CINTA DE ALVENARIA ESTRUTURAL; DIÂMETRO DE 12,5 MM. AF_09/2021</t>
  </si>
  <si>
    <t>ARMAÇÃO VERTICAL DE ALVENARIA ESTRUTURAL; DIÂMETRO DE 16,0 MM. AF_09/2021</t>
  </si>
  <si>
    <t>ARMAÇÃO DE VERGA E CONTRAVERGA DE ALVENARIA ESTRUTURAL; DIÂMETRO DE 16,0 MM. AF_09/2021</t>
  </si>
  <si>
    <t>ARMAÇÃO DE CINTA DE ALVENARIA ESTRUTURAL; DIÂMETRO DE 16,0 MM. AF_09/2021</t>
  </si>
  <si>
    <t>ARMAÇÃO DE VERGA E CONTRAVERGA DE ALVENARIA ESTRUTURAL; DIÂMETRO DE 12,5 MM. AF_09/2021</t>
  </si>
  <si>
    <t>ARMAÇÃO DE ESTRUTURAS DIVERSAS DE CONCRETO ARMADO, EXCETO VIGAS, PILARES, LAJES E FUNDAÇÕES, UTILIZANDO AÇO CA-50 DE 32,0 MM - MONTAGEM. AF_06/2022</t>
  </si>
  <si>
    <t>ARMAÇÃO DE PILAR OU VIGA DE ESTRUTURA CONVENCIONAL DE CONCRETO ARMADO UTILIZANDO AÇO CA-50 DE 32,0 MM. AF_06/2022</t>
  </si>
  <si>
    <t>ARMAÇÃO DE PILAR OU VIGA DE ESTRUTURA DE CONCRETO ARMADO EMBUTIDA EM ALVENARIA DE VEDAÇÃO UTILIZANDO AÇO CA-50 DE 16,0 MM - MONTAGEM. AF_06/2022</t>
  </si>
  <si>
    <t>ARMAÇÃO DE PILAR OU VIGA DE ESTRUTURA DE CONCRETO ARMADO EMBUTIDA EM ALVENARIA DE VEDAÇÃO UTILIZANDO AÇO CA-50 DE 12,5 MM - MONTAGEM. AF_06/2022</t>
  </si>
  <si>
    <t>ARMAÇÃO DE PILAR OU VIGA DE ESTRUTURA DE CONCRETO ARMADO EMBUTIDA EM ALVENARIA DE VEDAÇÃO UTILIZANDO AÇO CA-50 DE 10,0 MM - MONTAGEM. AF_06/2022</t>
  </si>
  <si>
    <t>ARMAÇÃO DE PILAR OU VIGA DE ESTRUTURA DE CONCRETO ARMADO EMBUTIDA EM ALVENARIA DE VEDAÇÃO UTILIZANDO AÇO CA-50 DE 8,0 MM - MONTAGEM. AF_06/2022</t>
  </si>
  <si>
    <t>ARMAÇÃO DE PILAR OU VIGA DE ESTRUTURA DE CONCRETO ARMADO EMBUTIDA EM ALVENARIA DE VEDAÇÃO UTILIZANDO AÇO CA-50 DE 6,3 MM - MONTAGEM. AF_06/2022</t>
  </si>
  <si>
    <t>ARMAÇÃO DE PILAR OU VIGA DE ESTRUTURA DE CONCRETO ARMADO EMBUTIDA EM ALVENARIA DE VEDAÇÃO UTILIZANDO AÇO CA-60 DE 5,0 MM - MONTAGEM. AF_06/2022</t>
  </si>
  <si>
    <t>ARMAÇÃO DE BLOCO E SAPATA UTILIZANDO AÇO CA-50 DE 25 MM - MONTAGEM. AF_01/2024</t>
  </si>
  <si>
    <t>ARMAÇÃO DE SAPATA ISOLADA, VIGA BALDRAME E SAPATA CORRIDA UTILIZANDO AÇO CA-50 DE 6,3 MM - MONTAGEM. AF_01/2024</t>
  </si>
  <si>
    <t>ARMAÇÃO DE SAPATA ISOLADA, VIGA BALDRAME E SAPATA CORRIDA UTILIZANDO AÇO CA-50 DE 8 MM - MONTAGEM. AF_01/2024</t>
  </si>
  <si>
    <t>ARMAÇÃO DE SAPATA ISOLADA, VIGA BALDRAME E SAPATA CORRIDA UTILIZANDO AÇO CA-50 DE 10 MM - MONTAGEM. AF_01/2024</t>
  </si>
  <si>
    <t>ARMAÇÃO DE BLOCO, SAPATA ISOLADA, VIGA BALDRAME E SAPATA CORRIDA UTILIZANDO AÇO CA-50 DE 12,5 MM - MONTAGEM. AF_01/2024</t>
  </si>
  <si>
    <t>ARMAÇÃO DE BLOCO, SAPATA ISOLADA, VIGA BALDRAME E SAPATA CORRIDA UTILIZANDO AÇO CA-50 DE 16 MM - MONTAGEM. AF_01/2024</t>
  </si>
  <si>
    <t>ARMAÇÃO DE BLOCO, SAPATA ISOLADA E SAPATA CORRIDA UTILIZANDO AÇO CA-50 DE 20 MM - MONTAGEM. AF_01/2024</t>
  </si>
  <si>
    <t>GRAUTEAMENTO VERTICAL EM ALVENARIA ESTRUTURAL. AF_09/2021</t>
  </si>
  <si>
    <t>GRAUTEAMENTO DE CINTA INTERMEDIÁRIA OU DE CONTRAVERGA EM ALVENARIA ESTRUTURAL. AF_09/2021</t>
  </si>
  <si>
    <t>GRAUTEAMENTO DE CINTA SUPERIOR OU DE VERGA EM ALVENARIA ESTRUTURAL. AF_09/2021</t>
  </si>
  <si>
    <t>GRAUTE FGK=15 MPA; TRAÇO 1:0,04:2,2:2,5 (EM MASSA SECA DE CIMENTO/CAL/AREIA GROSSA/BRITA 0) - PREPARO MECÂNICO COM BETONEIRA 400 L. AF_09/2021</t>
  </si>
  <si>
    <t>GRAUTE FGK=20 MPA; TRAÇO 1:0,04:1,8:2,1 (EM MASSA SECA DE CIMENTO/ CAL/ AREIA GROSSA/ BRITA 0) - PREPARO MECÂNICO COM BETONEIRA 400 L. AF_09/2021</t>
  </si>
  <si>
    <t>GRAUTE FGK=25 MPA; TRAÇO 1:0,02:1,3:1,6 (EM MASSA SECA DE CIMENTO/ CAL/ AREIA GROSSA/ BRITA 0) - PREPARO MECÂNICO COM BETONEIRA 400 L. AF_09/2021</t>
  </si>
  <si>
    <t>GRAUTE FGK=30 MPA; TRAÇO 1:0,02:0,9:1,2 (EM MASSA SECA DE CIMENTO/ CAL/ AREIA GROSSA/ BRITA 0) - PREPARO MECÂNICO COM BETONEIRA 400 L. AF_09/2021</t>
  </si>
  <si>
    <t>GRAUTE FGK=15 MPA; TRAÇO 1:2,2:2,5:0,3 (EM MASSA SECA DE CIMENTO/ AREIA GROSSA/ BRITA 0/ ADITIVO) - PREPARO MECÂNICO COM BETONEIRA 400 L. AF_09/2021</t>
  </si>
  <si>
    <t>GRAUTE FGK=20 MPA; TRAÇO 1:1,8:2,1:0,4 (EM MASSA SECA DE CIMENTO/ AREIA GROSSA/ BRITA 0/ ADITIVO) - PREPARO MECÂNICO COM BETONEIRA 400 L. AF_09/2021</t>
  </si>
  <si>
    <t>GRAUTE FGK=25 MPA; TRAÇO 1:1,3:1,6:0,4 (EM MASSA SECA DE CIMENTO/ AREIA GROSSA/ BRITA 0/ ADITIVO) - PREPARO MECÂNICO COM BETONEIRA 400 L. AF_09/2021</t>
  </si>
  <si>
    <t>GRAUTE FGK=30 MPA; TRAÇO 1:0,9:1,2:0,6 (EM MASSA SECA DE CIMENTO/ AREIA GROSSA/ BRITA 0/ ADITIVO) - PREPARO MECÂNICO COM BETONEIRA 400 L. AF_09/2021</t>
  </si>
  <si>
    <t>CONCRETO MAGRO PARA LASTRO, TRAÇO 1:4,5:4,5 (EM MASSA SECA DE CIMENTO/ AREIA MÉDIA/ BRITA 1) - PREPARO MECÂNICO COM BETONEIRA 400 L. AF_05/2021</t>
  </si>
  <si>
    <t>CONCRETO FCK = 15MPA, TRAÇO 1:3,4:3,5 (EM MASSA SECA DE CIMENTO/ AREIA MÉDIA/ BRITA 1) - PREPARO MECÂNICO COM BETONEIRA 400 L. AF_05/2021</t>
  </si>
  <si>
    <t>CONCRETO FCK = 20MPA, TRAÇO 1:2,7:3 (EM MASSA SECA DE CIMENTO/ AREIA MÉDIA/ BRITA 1) - PREPARO MECÂNICO COM BETONEIRA 400 L. AF_05/2021</t>
  </si>
  <si>
    <t>CONCRETO FCK = 25MPA, TRAÇO 1:2,3:2,7 (EM MASSA SECA DE CIMENTO/ AREIA MÉDIA/ BRITA 1) - PREPARO MECÂNICO COM BETONEIRA 400 L. AF_05/2021</t>
  </si>
  <si>
    <t>CONCRETO FCK = 30MPA, TRAÇO 1:2,1:2,5 (EM MASSA SECA DE CIMENTO/ AREIA MÉDIA/ BRITA 1) - PREPARO MECÂNICO COM BETONEIRA 400 L. AF_05/2021</t>
  </si>
  <si>
    <t>CONCRETO FCK = 40MPA, TRAÇO 1:1,6:1,9 (EM MASSA SECA DE CIMENTO/ AREIA MÉDIA/ BRITA 1) - PREPARO MECÂNICO COM BETONEIRA 400 L. AF_05/2021</t>
  </si>
  <si>
    <t>CONCRETO MAGRO PARA LASTRO, TRAÇO 1:4,5:4,5 (EM MASSA SECA DE CIMENTO/ AREIA MÉDIA/ BRITA 1) - PREPARO MECÂNICO COM BETONEIRA 600 L. AF_05/2021</t>
  </si>
  <si>
    <t>CONCRETO FCK = 15MPA, TRAÇO 1:3,4:3,5 (EM MASSA SECA DE CIMENTO/ AREIA MÉDIA/ BRITA 1) - PREPARO MECÂNICO COM BETONEIRA 600 L. AF_05/2021</t>
  </si>
  <si>
    <t>CONCRETO FCK = 20MPA, TRAÇO 1:2,7:3 (EM MASSA SECA DE CIMENTO/ AREIA MÉDIA/ BRITA 1) - PREPARO MECÂNICO COM BETONEIRA 600 L. AF_05/2021</t>
  </si>
  <si>
    <t>CONCRETO FCK = 25MPA, TRAÇO 1:2,3:2,7 (EM MASSA SECA DE CIMENTO/ AREIA MÉDIA/ BRITA 1) - PREPARO MECÂNICO COM BETONEIRA 600 L. AF_05/2021</t>
  </si>
  <si>
    <t>CONCRETO FCK = 30MPA, TRAÇO 1:2,1:2,5 (EM MASSA SECA DE CIMENTO/ AREIA MÉDIA/ BRITA 1) - PREPARO MECÂNICO COM BETONEIRA 600 L. AF_05/2021</t>
  </si>
  <si>
    <t>CONCRETO FCK = 40MPA, TRAÇO 1:1,6:1,9 (EM MASSA SECA DE CIMENTO/ AREIA MÉDIA/ BRITA 1) - PREPARO MECÂNICO COM BETONEIRA 600 L. AF_05/2021</t>
  </si>
  <si>
    <t>CONCRETO MAGRO PARA LASTRO, TRAÇO 1:4,5:4,5 (EM MASSA SECA DE CIMENTO/ AREIA MÉDIA/ BRITA 1) - PREPARO MANUAL. AF_05/2021</t>
  </si>
  <si>
    <t>CONCRETO FCK = 15MPA, TRAÇO 1:3,4:3,5 (EM MASSA SECA DE CIMENTO/ AREIA MÉDIA/ BRITA 1) - PREPARO MANUAL. AF_05/2021</t>
  </si>
  <si>
    <t>CONCRETAGEM DE BLOCO DE COROAMENTO OU VIGA BALDRAME, FCK 30 MPA, COM USO DE JERICA - LANÇAMENTO, ADENSAMENTO E ACABAMENTO. AF_01/2024</t>
  </si>
  <si>
    <t>CONCRETAGEM DE SAPATA, FCK 30 MPA, COM USO DE JERICA - LANÇAMENTO, ADENSAMENTO E ACABAMENTO. AF_01/2024</t>
  </si>
  <si>
    <t>CONCRETAGEM DE BLOCO DE COROAMENTO OU VIGA BALDRAME, FCK 30 MPA, COM USO DE BOMBA - LANÇAMENTO, ADENSAMENTO E ACABAMENTO. AF_01/2024</t>
  </si>
  <si>
    <t>CONCRETAGEM DE SAPATA, FCK 30 MPA, COM USO DE BOMBA - LANÇAMENTO, ADENSAMENTO E ACABAMENTO. AF_01/2024</t>
  </si>
  <si>
    <t>CONCRETO MAGRO PARA LASTRO, TRAÇO 1:4,5:4,5 (EM MASSA SECA DE CIMENTO/ AREIA MÉDIA/ SEIXO ROLADO) - PREPARO MECÂNICO COM BETONEIRA 400 L. AF_05/2021</t>
  </si>
  <si>
    <t>CONCRETO FCK = 15MPA, TRAÇO 1:3,4:3,4 (EM MASSA SECA DE CIMENTO/ AREIA MÉDIA/ SEIXO ROLADO) - PREPARO MECÂNICO COM BETONEIRA 400 L. AF_05/2021</t>
  </si>
  <si>
    <t>CONCRETO FCK = 20MPA, TRAÇO 1:2,6:2,9 (EM MASSA SECA DE CIMENTO/ AREIA MÉDIA/ SEIXO ROLADO) - PREPARO MECÂNICO COM BETONEIRA 400 L. AF_05/2021</t>
  </si>
  <si>
    <t>CONCRETO FCK = 25MPA, TRAÇO 1:2,2:2,5 (EM MASSA SECA DE CIMENTO/ AREIA MÉDIA/ SEIXO ROLADO) - PREPARO MECÂNICO COM BETONEIRA 400 L. AF_05/2021</t>
  </si>
  <si>
    <t>CONCRETO FCK = 30MPA, TRAÇO 1:1,9:2,3 (EM MASSA SECA DE CIMENTO/ AREIA MÉDIA/ SEIXO ROLADO) - PREPARO MECÂNICO COM BETONEIRA 400 L. AF_05/2021</t>
  </si>
  <si>
    <t>CONCRETO FCK = 40MPA, TRAÇO 1:1,4:1,8 (EM MASSA SECA DE CIMENTO/ AREIA MÉDIA/ SEIXO ROLADO) - PREPARO MECÂNICO COM BETONEIRA 400 L. AF_05/2021</t>
  </si>
  <si>
    <t>CONCRETO MAGRO PARA LASTRO, TRAÇO 1:4,5:4,5 (EM MASSA SECA DE CIMENTO/ AREIA MÉDIA/ SEIXO ROLADO) - PREPARO MECÂNICO COM BETONEIRA 600 L. AF_05/2021</t>
  </si>
  <si>
    <t>CONCRETO FCK = 15MPA, TRAÇO 1:3,4:3,4 (EM MASSA SECA DE CIMENTO/ AREIA MÉDIA/ SEIXO ROLADO) - PREPARO MECÂNICO COM BETONEIRA 600 L. AF_05/2021</t>
  </si>
  <si>
    <t>CONCRETO FCK = 20MPA, TRAÇO 1:2,6:2,9 (EM MASSA SECA DE CIMENTO/ AREIA MÉDIA/ SEIXO ROLADO) - PREPARO MECÂNICO COM BETONEIRA 600 L. AF_05/2021</t>
  </si>
  <si>
    <t>CONCRETO FCK = 25MPA, TRAÇO 1:2,2:2,5 (EM MASSA SECA DE CIMENTO/ AREIA MÉDIA/ SEIXO ROLADO) - PREPARO MECÂNICO COM BETONEIRA 600 L. AF_05/2021</t>
  </si>
  <si>
    <t>CONCRETO FCK = 30MPA, TRAÇO 1:1,9:2,3 (EM MASSA SECA DE CIMENTO/ AREIA MÉDIA/ SEIXO ROLADO) - PREPARO MECÂNICO COM BETONEIRA 600 L. AF_05/2021</t>
  </si>
  <si>
    <t>CONCRETO FCK = 40MPA, TRAÇO 1:1,4:1,8 (EM MASSA SECA DE CIMENTO/ AREIA MÉDIA/ SEIXO ROLADO) - PREPARO MECÂNICO COM BETONEIRA 600 L. AF_05/2021</t>
  </si>
  <si>
    <t>CONCRETO MAGRO PARA LASTRO, TRAÇO 1:4,5:4,5 (EM MASSA SECA DE CIMENTO/ AREIA MÉDIA/ SEIXO ROLADO) - PREPARO MANUAL. AF_05/2021</t>
  </si>
  <si>
    <t>CONCRETO FCK = 15MPA, TRAÇO 1:3,4:3,4 (EM MASSA SECA DE CIMENTO/ AREIA MÉDIA/ SEIXO ROLADO) - PREPARO MANUAL. AF_05/2021</t>
  </si>
  <si>
    <t>CONCRETO CICLÓPICO FCK = 15MPA, 30% PEDRA DE MÃO EM VOLUME REAL, INCLUSIVE LANÇAMENTO. AF_05/2021</t>
  </si>
  <si>
    <t>CONCRETAGEM DE PILARES, FCK = 25 MPA,  COM USO DE BALDES - LANÇAMENTO, ADENSAMENTO E ACABAMENTO. AF_02/2022</t>
  </si>
  <si>
    <t>LANÇAMENTO COM USO DE BALDES, ADENSAMENTO E ACABAMENTO DE CONCRETO EM ESTRUTURAS. AF_02/2022</t>
  </si>
  <si>
    <t>CONCRETAGEM DE PILARES, FCK = 25 MPA, COM USO DE GRUA - LANÇAMENTO, ADENSAMENTO E ACABAMENTO. AF_02/2022</t>
  </si>
  <si>
    <t>CONCRETAGEM DE PILARES, FCK = 25 MPA, COM USO DE BOMBA - LANÇAMENTO, ADENSAMENTO E ACABAMENTO. AF_02/2022_PS</t>
  </si>
  <si>
    <t>LANÇAMENTO COM USO DE BOMBA, ADENSAMENTO E ACABAMENTO DE CONCRETO EM ESTRUTURAS. AF_02/2022</t>
  </si>
  <si>
    <t>CONCRETAGEM DE VIGAS E LAJES, FCK=25 MPA, PARA LAJES PREMOLDADAS COM USO DE BOMBA - LANÇAMENTO, ADENSAMENTO E ACABAMENTO. AF_02/2022_PS</t>
  </si>
  <si>
    <t>CONCRETAGEM DE VIGAS E LAJES, FCK=25 MPA, PARA LAJES MACIÇAS OU NERVURADAS COM USO DE BOMBA - LANÇAMENTO, ADENSAMENTO E ACABAMENTO. AF_02/2022_PS</t>
  </si>
  <si>
    <t>CONCRETAGEM DE VIGAS E LAJES, FCK=25 MPA, PARA LAJES PREMOLDADAS COM JERICAS EM ELEVADOR DE CABO EM EDIFICAÇÃO DE MULTIPAVIMENTOS ATÉ 16 ANDARES - LANÇAMENTO, ADENSAMENTO E ACABAMENTO. AF_02/2022</t>
  </si>
  <si>
    <t>CONCRETAGEM DE VIGAS E LAJES, FCK=25 MPA, PARA LAJES MACIÇAS OU NERVURADAS COM JERICAS EM ELEVADOR DE CABO EM EDIFICAÇÃO DE MULTIPAVIMENTOS ATÉ 16 ANDARES  - LANÇAMENTO, ADENSAMENTO E ACABAMENTO. AF_02/2022</t>
  </si>
  <si>
    <t>CONCRETAGEM DE VIGAS E LAJES, FCK=25 MPA, PARA LAJES PREMOLDADAS COM JERICAS EM CREMALHEIRA EM EDIFICAÇÃO DE MULTIPAVIMENTOS ATÉ 16 ANDARES  - LANÇAMENTO, ADENSAMENTO E ACABAMENTO. AF_02/2022</t>
  </si>
  <si>
    <t>CONCRETAGEM DE VIGAS E LAJES, FCK=25 MPA, PARA LAJES MACIÇAS OU NERVURADAS COM JERICAS EM CREMALHEIRA EM EDIFICAÇÃO DE MULTIPAVIMENTOS ATÉ 16 ANDARES - LANÇAMENTO, ADENSAMENTO E ACABAMENTO. AF_02/2022</t>
  </si>
  <si>
    <t>CONCRETAGEM DE VIGAS E LAJES, FCK=25 MPA, PARA LAJES PREMOLDADAS COM GRUA DE CAÇAMBA DE 350 L EM EDIFICAÇÃO DE MULTIPAVIMENTOS ATÉ 16 ANDARES - LANÇAMENTO, ADENSAMENTO E ACABAMENTO. AF_02/2022</t>
  </si>
  <si>
    <t>CONCRETAGEM DE VIGAS E LAJES, FCK=25 MPA, PARA LAJES MACIÇAS OU NERVURADAS COM GRUA DE CAÇAMBA DE 500 L EM EDIFICAÇÃO DE MULTIPAVIMENTOS ATÉ 16 ANDARES - LANÇAMENTO, ADENSAMENTO E ACABAMENTO. AF_02/2022</t>
  </si>
  <si>
    <t>CONCRETAGEM DE VIGAS E LAJES, FCK=25 MPA, PARA QUALQUER TIPO DE LAJE COM BALDES EM EDIFICAÇÃO TÉRREA - LANÇAMENTO, ADENSAMENTO E ACABAMENTO. AF_02/2022</t>
  </si>
  <si>
    <t>CONCRETAGEM DE VIGAS E LAJES, FCK=25 MPA, PARA QUALQUER TIPO DE LAJE COM BALDES EM EDIFICAÇÃO DE MULTIPAVIMENTOS ATÉ 04 ANDARES - LANÇAMENTO, ADENSAMENTO E ACABAMENTO. AF_02/2022</t>
  </si>
  <si>
    <t>CONCRETAGEM DE RESERVATÓRIOS, FCK=25 MPA, COM USO DE BOMBA - LANÇAMENTO, ADENSAMENTO E ACABAMENTO. AF_02/2022_PS</t>
  </si>
  <si>
    <t>CONCRETAGEM DE MURETAS, FCK=25 MPA, COM USO DE BOMBA - LANÇAMENTO, ADENSAMENTO E ACABAMENTO. AF_02/2022_PS</t>
  </si>
  <si>
    <t>CONCRETAGEM DE ESCADAS, FCK=25 MPA, COM USO DE BOMBA - LANÇAMENTO, ADENSAMENTO E ACABAMENTO. AF_02/2022_PS</t>
  </si>
  <si>
    <t>CONCRETAGEM DE PILARES, FCK=25 MPA, COM USO DE JERICAS EM ELEVADOR DE CABO - LANÇAMENTO, ADENSAMENTO E ACABAMENTO. AF_02/2022</t>
  </si>
  <si>
    <t>CONCRETAGEM DE PILARES, FCK=25 MPA, COM USO DE JERICAS EM CREMALHEIRA - LANÇAMENTO, ADENSAMENTO E ACABAMENTO. AF_02/2022</t>
  </si>
  <si>
    <t>ARMAÇÃO DE SAPATA ISOLADA, VIGA BALDRAME E SAPATA CORRIDA UTILIZANDO AÇO CA-60 DE 5 MM - MONTAGEM. AF_01/2024</t>
  </si>
  <si>
    <t>CONCRETAGEM DE SAPATA CORRIDA, FCK 30 MPA, COM USO DE JERICA - LANÇAMENTO, ADENSAMENTO E ACABAMENTO. AF_01/2024</t>
  </si>
  <si>
    <t>CONCRETAGEM DE SAPATA CORRIDA, FCK 30 MPA, COM USO DE BOMBA - LANÇAMENTO, ADENSAMENTO E ACABAMENTO. AF_01/2024</t>
  </si>
  <si>
    <t>ALVENARIA DE EMBASAMENTO COM BLOCO ESTRUTURAL DE CONCRETO, DE 14X19X29CM E ARGAMASSA DE ASSENTAMENTO COM PREPARO EM BETONEIRA. AF_05/2020</t>
  </si>
  <si>
    <t>ALVENARIA DE EMBASAMENTO COM BLOCO ESTRUTURAL DE CERÂMICA, DE 14X19X29CM E ARGAMASSA DE ASSENTAMENTO COM PREPARO EM BETONEIRA. AF_05/2020</t>
  </si>
  <si>
    <t>TRATAMENTO DE JUNTA DE DILATAÇÃO, COM TARUGO DE POLIETILENO E SELANTE PU, INCLUSO PREENCHIMENTO COM ESPUMA EXPANSIVA PU. AF_09/2023</t>
  </si>
  <si>
    <t>TRATAMENTO DE JUNTA DE DILATAÇÃO COM MANTA ASFÁLTICA ADERIDA COM MAÇARICO. AF_09/2023</t>
  </si>
  <si>
    <t>TRATAMENTO DE JUNTA SERRADA, COM TARUGO DE POLIETILENO E SELANTE À BASE DE SILICONE. AF_09/2023</t>
  </si>
  <si>
    <t>SOLDA DE TOPO EM CHAPA/PERFIL/TUBO DE AÇO CHANFRADO, ESPESSURA=1/4''. AF_06/2018</t>
  </si>
  <si>
    <t>SOLDA DE TOPO EM CHAPA/PERFIL/TUBO DE AÇO CHANFRADO, ESPESSURA=5/16''. AF_06/2018</t>
  </si>
  <si>
    <t>SOLDA DE TOPO EM CHAPA/PERFIL/TUBO DE AÇO CHANFRADO, ESPESSURA=3/8''. AF_06/2018</t>
  </si>
  <si>
    <t>SOLDA DE TOPO EM CHAPA/PERFIL/TUBO DE AÇO CHANFRADO, ESPESSURA=1/2''. AF_06/2018</t>
  </si>
  <si>
    <t>SOLDA DE TOPO EM CHAPA/PERFIL/TUBO DE AÇO CHANFRADO, ESPESSURA=5/8''. AF_06/2018</t>
  </si>
  <si>
    <t>SOLDA DE TOPO EM CHAPA/PERFIL/TUBO DE AÇO CHANFRADO, ESPESSURA=3/4''. AF_06/2018</t>
  </si>
  <si>
    <t>FABRICAÇÃO, MONTAGEM E DESMONTAGEM DE FÔRMA PARA ESCADA HIDRÁULICA, EM CHAPA DE MADEIRA COMPENSADA RESINADA, E = 17 MM, 3 UTILIZAÇÕES. AF_08/2022</t>
  </si>
  <si>
    <t>FABRICAÇÃO, MONTAGEM E DESMONTAGEM DE FÔRMA PARA BACIA DE DISSIPAÇÃO, EM MADEIRA SERRADA, E = 25 MM, 2 UTILIZAÇÕES. AF_08/2022</t>
  </si>
  <si>
    <t>CONCRETAGEM DE DISSIPADOR DE ENERGIA, CONCRETO USINADO, FCK = 20 MPA, COM USO DE BOMBA - LANÇAMENTO, ADENSAMENTO E ACABAMENTO. AF_08/2022</t>
  </si>
  <si>
    <t>PEDRA DE MÃO FIXADA COM CONCRETO PARA BACIA DE DISSIPAÇÃO, 40% DE CONCRETO EM VOLUME, FCK = 20 MPA, COM USO DE JERICA E PREPARO EM BETONEIRA DE 600 L - AREIA, BRITA E PEDRA DE MÃO COMERCIAIS - LANÇAMENTO, ADENSAMENTO E ACABAMENTO. AF_08/2022</t>
  </si>
  <si>
    <t>PEDRA ARGAMASSADA COM CIMENTO E AREIA 1:3, 40% DE ARGAMASSA EM VOLUME - AREIA E PEDRA DE MÃO COMERCIAIS - FORNECIMENTO E ASSENTAMENTO. AF_08/2022</t>
  </si>
  <si>
    <t>CONCRETAGEM DE DISSIPADOR DE ENERGIA, FCK = 20 MPA, COM USO DE JERICAS E PREPARO EM BETONEIRA DE 600 L - AREIA E BRITA COMERCIAIS - LANÇAMENTO, ADENSAMENTO E ACABAMENTO. AF_08/2022</t>
  </si>
  <si>
    <t>BACIA DE DISSIPAÇÃO, TIPO BACIA EM PEDRA DE MÃO ARGAMASSADA (DES 01, 02, 03, 04), LANÇADO MANUALMENTE, INCLUINDO MATERIAIS E FÔRMAS (2 UTILIZAÇÕES). AF_08/2022</t>
  </si>
  <si>
    <t>BACIA DE DISSIPAÇÃO, TIPO BACIA COM DENTES DE CONCRETO (01), COM PREPARO MANUAL, FCK = 20 MPA, LANÇADO MANUALMENTE, INCLUINDO MATERIAIS E FÔRMAS (2 UTILIZAÇÕES). AF_08/2022</t>
  </si>
  <si>
    <t>BACIA DE DISSIPAÇÃO, LARGURA ATÉ 1 M, TIPO BACIA EM PEDRA DE MÃO FIXADA COM CONCRETO (DEB 01, 02), COM PREPARO MANUAL, FCK = 20 MPA, LANÇADO MANUALMENTE, INCLUINDO MATERIAIS E FÔRMAS (2 UTILIZAÇÕES). AF_08/2022</t>
  </si>
  <si>
    <t>BACIA DE DISSIPAÇÃO, LARGURA DE 1 A 4 M, TIPO BACIA EM PEDRA DE MÃO FIXADA COM CONCRETO (DEB 03, 04, 05, 06), COM PREPARO MANUAL, FCK = 20 MPA, LANÇADO MANUALMENTE, INCLUINDO MATERIAIS E FÔRMAS (2 UTILIZAÇÕES). AF_08/2022</t>
  </si>
  <si>
    <t>BACIA DE DISSIPAÇÃO, LARGURA DE 4 A 9,2 M, TIPO BACIA EM PEDRA DE MÃO FIXADA COM CONCRETO (DEB 07, 08, 09, 10, 11, 12, 13), COM PREPARO MANUAL, FCK = 20 MPA, LANÇADO MANUALMENTE, INCLUINDO MATERIAIS E FÔRMAS (2 UTILIZAÇÕES). AF_08/2022</t>
  </si>
  <si>
    <t>DESCIDA D'ÁGUA RÁPIDA (DAR 03), EM CONCRETO USINADO, FCK = 20 MPA, LANÇADO COM BOMBA, INCLUINDO ARMAÇÃO, MATERIAIS E FÔRMAS (2 UTILIZAÇÕES). AF_08/2022</t>
  </si>
  <si>
    <t>IMPERMEABILIZAÇÃO DE SUPERFÍCIE COM ARGAMASSA DE CIMENTO E AREIA, COM ADITIVO IMPERMEABILIZANTE, E = 1,5CM. AF_09/2023</t>
  </si>
  <si>
    <t>IMPERMEABILIZAÇÃO DE SUPERFÍCIE COM ARGAMASSA POLIMÉRICA / MEMBRANA ACRÍLICA, 3 DEMÃOS. AF_09/2023</t>
  </si>
  <si>
    <t>TRATAMENTO DE RALO OU PONTO EMERGENTE COM ARGAMASSA POLIMÉRICA / MEMBRANA ACRÍLICA REFORÇADO COM TELA DE POLIÉSTER (MAV). AF_09/2023</t>
  </si>
  <si>
    <t>TRATAMENTO DE RODAPÉ COM TELA DE POLIÉSTER. AF_09/2023</t>
  </si>
  <si>
    <t>IMPERMEABILIZAÇÃO DE SUPERFÍCIE COM MANTA ASFÁLTICA, UMA CAMADA, INCLUSIVE APLICAÇÃO DE PRIMER ASFÁLTICO, E=4MM. AF_09/2023</t>
  </si>
  <si>
    <t>IMPERMEABILIZAÇÃO DE SUPERFÍCIE COM MANTA ASFÁLTICA, DUAS CAMADAS, INCLUSIVE APLICAÇÃO DE PRIMER ASFÁLTICO, E=3MM E E=4MM. AF_09/2023</t>
  </si>
  <si>
    <t>IMPERMEABILIZAÇÃO DE SUPERFÍCIE COM MEMBRANA À BASE DE POLIURETANO, 2 DEMÃOS. AF_09/2023</t>
  </si>
  <si>
    <t>IMPERMEABILIZAÇÃO DE SUPERFÍCIE COM MEMBRANA À BASE DE RESINA ACRÍLICA, 3 DEMÃOS. AF_09/2023</t>
  </si>
  <si>
    <t>IMPERMEABILIZAÇÃO DE SUPERFÍCIE COM EMULSÃO ASFÁLTICA, 2 DEMÃOS. AF_09/2023</t>
  </si>
  <si>
    <t>PROTEÇÃO MECÂNICA DE SUPERFÍCIE HORIZONTAL COM ARGAMASSA DE CIMENTO E AREIA, TRAÇO 1:3, E=2CM. AF_09/2023</t>
  </si>
  <si>
    <t>PROTEÇÃO MECÂNICA DE SUPERFÍCIE VERTICAL COM ARGAMASSA DE CIMENTO E AREIA, TRAÇO 1:3, E=2CM. AF_09/2023</t>
  </si>
  <si>
    <t>PROTEÇÃO MECÂNICA DE SUPERFICIE HORIZONTAL COM ARGAMASSA DE CIMENTO E AREIA, TRAÇO 1:3, E=3CM. AF_09/2023</t>
  </si>
  <si>
    <t>PROTEÇÃO MECÂNICA DE SUPERFÍCIE VERTICAL COM ARGAMASSA DE CIMENTO E AREIA, TRAÇO 1:3, E=3CM. AF_09/2023</t>
  </si>
  <si>
    <t>PROTEÇÃO MECÂNICA DE SUPERFICIE HORIZONTAL COM ARGAMASSA DE CIMENTO E AREIA, TRAÇO 1:3, E=4CM. AF_09/2023</t>
  </si>
  <si>
    <t>PROTEÇÃO MECÂNICA DE SUPERFÍCIE VERTICAL COM ARGAMASSA DE CIMENTO E AREIA, TRAÇO 1:3, E=4CM. AF_09/2023</t>
  </si>
  <si>
    <t>PROTEÇÃO MECÂNICA DE SUPERFICIE HORIZONTAL COM ARGAMASSA DE CIMENTO E AREIA, TRAÇO 1:3, E=5CM. AF_09/2023</t>
  </si>
  <si>
    <t>PROTEÇÃO MECÂNICA DE SUPERFÍCIE VERTICAL COM ARGAMASSA DE CIMENTO E AREIA, TRAÇO 1:3, E=5CM. AF_09/2023</t>
  </si>
  <si>
    <t>PROTEÇÃO MECÂNICA DE SUPERFICIE HORIZONTAL COM CONCRETO 15 MPA, E=4CM. AF_09/2023</t>
  </si>
  <si>
    <t>PROTEÇÃO MECÂNICA DE SUPERFICIE HORIZONTAL COM CONCRETO 15 MPA, E=5CM. AF_09/2023</t>
  </si>
  <si>
    <t>PROTEÇÃO MECÂNICA DE SUPERFÍCIE VERTICAL COM CONCRETO 15 MPA, E=5CM. AF_09/2023</t>
  </si>
  <si>
    <t>ELETRODUTO FLEXÍVEL CORRUGADO REFORÇADO, PVC, DN 20 MM (1/2"), PARA CIRCUITOS TERMINAIS, INSTALADO EM LAJE - FORNECIMENTO E INSTALAÇÃO. AF_03/2023</t>
  </si>
  <si>
    <t>ELETRODUTO FLEXÍVEL CORRUGADO REFORÇADO, PVC, DN 25 MM (3/4"), PARA CIRCUITOS TERMINAIS, INSTALADO EM LAJE - FORNECIMENTO E INSTALAÇÃO. AF_03/2023</t>
  </si>
  <si>
    <t>ELETRODUTO FLEXÍVEL CORRUGADO REFORÇADO, PVC, DN 32 MM (1"), PARA CIRCUITOS TERMINAIS, INSTALADO EM LAJE - FORNECIMENTO E INSTALAÇÃO. AF_03/2023</t>
  </si>
  <si>
    <t>ELETRODUTO FLEXÍVEL LISO, PEAD, DN 32 MM (1"), PARA CIRCUITOS TERMINAIS, INSTALADO EM LAJE - FORNECIMENTO E INSTALAÇÃO. AF_03/2023</t>
  </si>
  <si>
    <t>ELETRODUTO FLEXÍVEL CORRUGADO, PEAD, DN 40 MM (1 1/4"), PARA CIRCUITOS TERMINAIS, INSTALADO EM LAJE - FORNECIMENTO E INSTALAÇÃO. AF_03/2023</t>
  </si>
  <si>
    <t>ELETRODUTO FLEXÍVEL LISO, PEAD, DN 40 MM (1 1/4"), PARA CIRCUITOS TERMINAIS, INSTALADO EM LAJE - FORNECIMENTO E INSTALAÇÃO. AF_03/2023</t>
  </si>
  <si>
    <t>ELETRODUTO FLEXÍVEL CORRUGADO, PVC, DN 20 MM (1/2"), PARA CIRCUITOS TERMINAIS, INSTALADO EM PAREDE - FORNECIMENTO E INSTALAÇÃO. AF_03/2023</t>
  </si>
  <si>
    <t>ELETRODUTO FLEXÍVEL CORRUGADO REFORÇADO, PVC, DN 20 MM (1/2"), PARA CIRCUITOS TERMINAIS, INSTALADO EM PAREDE - FORNECIMENTO E INSTALAÇÃO. AF_03/2023</t>
  </si>
  <si>
    <t>ELETRODUTO FLEXÍVEL CORRUGADO, PVC, DN 25 MM (3/4"), PARA CIRCUITOS TERMINAIS, INSTALADO EM PAREDE - FORNECIMENTO E INSTALAÇÃO. AF_03/2023</t>
  </si>
  <si>
    <t>ELETRODUTO FLEXÍVEL CORRUGADO REFORÇADO, PVC, DN 25 MM (3/4"), PARA CIRCUITOS TERMINAIS, INSTALADO EM PAREDE - FORNECIMENTO E INSTALAÇÃO. AF_03/2023</t>
  </si>
  <si>
    <t>ELETRODUTO FLEXÍVEL CORRUGADO, PVC, DN 32 MM (1"), PARA CIRCUITOS TERMINAIS, INSTALADO EM PAREDE - FORNECIMENTO E INSTALAÇÃO. AF_03/2023</t>
  </si>
  <si>
    <t>ELETRODUTO FLEXÍVEL CORRUGADO REFORÇADO, PVC, DN 32 MM (1"), PARA CIRCUITOS TERMINAIS, INSTALADO EM PAREDE - FORNECIMENTO E INSTALAÇÃO. AF_03/2023</t>
  </si>
  <si>
    <t>ELETRODUTO FLEXÍVEL LISO, PEAD, DN 32 MM (1"), PARA CIRCUITOS TERMINAIS, INSTALADO EM PAREDE - FORNECIMENTO E INSTALAÇÃO. AF_03/2023</t>
  </si>
  <si>
    <t>ELETRODUTO FLEXÍVEL CORRUGADO, PEAD, DN 40 MM (1 1/4"), PARA CIRCUITOS TERMINAIS, INSTALADO EM PAREDE - FORNECIMENTO E INSTALAÇÃO. AF_03/2023</t>
  </si>
  <si>
    <t>ELETRODUTO FLEXÍVEL LISO, PEAD, DN 40 MM (1 1/4"), PARA CIRCUITOS TERMINAIS, INSTALADO EM PAREDE - FORNECIMENTO E INSTALAÇÃO. AF_03/2023</t>
  </si>
  <si>
    <t>ELETRODUTO RÍGIDO ROSCÁVEL, PVC, DN 20 MM (1/2"), PARA CIRCUITOS TERMINAIS, INSTALADO EM FORRO - FORNECIMENTO E INSTALAÇÃO. AF_03/2023</t>
  </si>
  <si>
    <t>ELETRODUTO RÍGIDO ROSCÁVEL, PVC, DN 25 MM (3/4"), PARA CIRCUITOS TERMINAIS, INSTALADO EM FORRO - FORNECIMENTO E INSTALAÇÃO. AF_03/2023</t>
  </si>
  <si>
    <t>ELETRODUTO RÍGIDO ROSCÁVEL, PVC, DN 32 MM (1"), PARA CIRCUITOS TERMINAIS, INSTALADO EM FORRO - FORNECIMENTO E INSTALAÇÃO. AF_03/2023</t>
  </si>
  <si>
    <t>ELETRODUTO RÍGIDO ROSCÁVEL, PVC, DN 40 MM (1 1/4"), PARA CIRCUITOS TERMINAIS, INSTALADO EM FORRO - FORNECIMENTO E INSTALAÇÃO. AF_03/2023</t>
  </si>
  <si>
    <t>ELETRODUTO RÍGIDO ROSCÁVEL, PVC, DN 20 MM (1/2"), PARA CIRCUITOS TERMINAIS, INSTALADO EM LAJE - FORNECIMENTO E INSTALAÇÃO. AF_03/2023</t>
  </si>
  <si>
    <t>ELETRODUTO RÍGIDO ROSCÁVEL, PVC, DN 25 MM (3/4"), PARA CIRCUITOS TERMINAIS, INSTALADO EM LAJE - FORNECIMENTO E INSTALAÇÃO. AF_03/2023</t>
  </si>
  <si>
    <t>ELETRODUTO RÍGIDO ROSCÁVEL, PVC, DN 32 MM (1"), PARA CIRCUITOS TERMINAIS, INSTALADO EM LAJE - FORNECIMENTO E INSTALAÇÃO. AF_03/2023</t>
  </si>
  <si>
    <t>ELETRODUTO RÍGIDO ROSCÁVEL, PVC, DN 40 MM (1 1/4"), PARA CIRCUITOS TERMINAIS, INSTALADO EM LAJE - FORNECIMENTO E INSTALAÇÃO. AF_03/2023</t>
  </si>
  <si>
    <t>ELETRODUTO RÍGIDO ROSCÁVEL, PVC, DN 20 MM (1/2"), PARA CIRCUITOS TERMINAIS, INSTALADO EM PAREDE - FORNECIMENTO E INSTALAÇÃO. AF_03/2023</t>
  </si>
  <si>
    <t>ELETRODUTO RÍGIDO ROSCÁVEL, PVC, DN 25 MM (3/4"), PARA CIRCUITOS TERMINAIS, INSTALADO EM PAREDE - FORNECIMENTO E INSTALAÇÃO. AF_03/2023</t>
  </si>
  <si>
    <t>ELETRODUTO RÍGIDO ROSCÁVEL, PVC, DN 32 MM (1"), PARA CIRCUITOS TERMINAIS, INSTALADO EM PAREDE - FORNECIMENTO E INSTALAÇÃO. AF_03/2023</t>
  </si>
  <si>
    <t>ELETRODUTO RÍGIDO ROSCÁVEL, PVC, DN 40 MM (1 1/4"), PARA CIRCUITOS TERMINAIS, INSTALADO EM PAREDE - FORNECIMENTO E INSTALAÇÃO. AF_03/2023</t>
  </si>
  <si>
    <t>ELETRODUTO RÍGIDO ROSCÁVEL, PVC, DN 50 MM (1 1/2"), PARA REDE ENTERRADA DE DISTRIBUIÇÃO DE ENERGIA ELÉTRICA - FORNECIMENTO E INSTALAÇÃO. AF_12/2021</t>
  </si>
  <si>
    <t>ELETRODUTO RÍGIDO ROSCÁVEL, PVC, DN 60 MM (2"), PARA REDE ENTERRADA DE DISTRIBUIÇÃO DE ENERGIA ELÉTRICA - FORNECIMENTO E INSTALAÇÃO. AF_12/2021</t>
  </si>
  <si>
    <t>ELETRODUTO RÍGIDO ROSCÁVEL, PVC, DN 75 MM (2 1/2"), PARA REDE ENTERRADA DE DISTRIBUIÇÃO DE ENERGIA ELÉTRICA - FORNECIMENTO E INSTALAÇÃO. AF_12/2021</t>
  </si>
  <si>
    <t>ELETRODUTO RÍGIDO ROSCÁVEL, PVC, DN 85 MM (3"), PARA REDE ENTERRADA DE DISTRIBUIÇÃO DE ENERGIA ELÉTRICA - FORNECIMENTO E INSTALAÇÃO. AF_12/2021</t>
  </si>
  <si>
    <t>ELETRODUTO RÍGIDO ROSCÁVEL, PVC, DN 110 MM (4"), PARA REDE ENTERRADA DE DISTRIBUIÇÃO DE ENERGIA ELÉTRICA - FORNECIMENTO E INSTALAÇÃO. AF_12/2021</t>
  </si>
  <si>
    <t>ELETRODUTO FLEXÍVEL CORRUGADO, PEAD, DN 50 (1 1/2"), PARA REDE ENTERRADA DE DISTRIBUIÇÃO DE ENERGIA ELÉTRICA - FORNECIMENTO E INSTALAÇÃO. AF_12/2021</t>
  </si>
  <si>
    <t>ELETRODUTO FLEXÍVEL CORRUGADO, PEAD, DN 63 (2"), PARA REDE ENTERRADA DE DISTRIBUIÇÃO DE ENERGIA ELÉTRICA - FORNECIMENTO E INSTALAÇÃO. AF_12/2021</t>
  </si>
  <si>
    <t>ELETRODUTO FLEXÍVEL CORRUGADO, PEAD, DN 90 (3"), PARA REDE ENTERRADA DE DISTRIBUIÇÃO DE ENERGIA ELÉTRICA - FORNECIMENTO E INSTALAÇÃO. AF_12/2021</t>
  </si>
  <si>
    <t>ELETRODUTO FLEXÍVEL CORRUGADO, PEAD, DN 100 (4"), PARA REDE ENTERRADA DE DISTRIBUIÇÃO DE ENERGIA ELÉTRICA - FORNECIMENTO E INSTALAÇÃO. AF_12/2021</t>
  </si>
  <si>
    <t>LUVA PARA ELETRODUTO, PVC, ROSCÁVEL, DN 20 MM (1/2"), PARA CIRCUITOS TERMINAIS, INSTALADA EM FORRO - FORNECIMENTO E INSTALAÇÃO. AF_03/2023</t>
  </si>
  <si>
    <t>LUVA PARA ELETRODUTO, PVC, ROSCÁVEL, DN 25 MM (3/4"), PARA CIRCUITOS TERMINAIS, INSTALADA EM FORRO - FORNECIMENTO E INSTALAÇÃO. AF_03/2023</t>
  </si>
  <si>
    <t>LUVA PARA ELETRODUTO, PVC, ROSCÁVEL, DN 32 MM (1"), PARA CIRCUITOS TERMINAIS, INSTALADA EM FORRO - FORNECIMENTO E INSTALAÇÃO. AF_03/2023</t>
  </si>
  <si>
    <t>LUVA PARA ELETRODUTO, PVC, ROSCÁVEL, DN 40 MM (1 1/4"), PARA CIRCUITOS TERMINAIS, INSTALADA EM FORRO - FORNECIMENTO E INSTALAÇÃO. AF_03/2023</t>
  </si>
  <si>
    <t>LUVA PARA ELETRODUTO, PVC, ROSCÁVEL, DN 20 MM (1/2"), PARA CIRCUITOS TERMINAIS, INSTALADA EM LAJE - FORNECIMENTO E INSTALAÇÃO. AF_03/2023</t>
  </si>
  <si>
    <t>LUVA PARA ELETRODUTO, PVC, ROSCÁVEL, DN 25 MM (3/4"), PARA CIRCUITOS TERMINAIS, INSTALADA EM LAJE - FORNECIMENTO E INSTALAÇÃO. AF_03/2023</t>
  </si>
  <si>
    <t>LUVA PARA ELETRODUTO, PVC, ROSCÁVEL, DN 32 MM (1"), PARA CIRCUITOS TERMINAIS, INSTALADA EM LAJE - FORNECIMENTO E INSTALAÇÃO. AF_03/2023</t>
  </si>
  <si>
    <t>LUVA PARA ELETRODUTO, PVC, ROSCÁVEL, DN 40 MM (1 1/4"), PARA CIRCUITOS TERMINAIS, INSTALADA EM LAJE - FORNECIMENTO E INSTALAÇÃO. AF_03/2023</t>
  </si>
  <si>
    <t>LUVA PARA ELETRODUTO, PVC, ROSCÁVEL, DN 20 MM (1/2"), PARA CIRCUITOS TERMINAIS, INSTALADA EM PAREDE - FORNECIMENTO E INSTALAÇÃO. AF_03/2023</t>
  </si>
  <si>
    <t>LUVA PARA ELETRODUTO, PVC, ROSCÁVEL, DN 25 MM (3/4"), PARA CIRCUITOS TERMINAIS, INSTALADA EM PAREDE - FORNECIMENTO E INSTALAÇÃO. AF_03/2023</t>
  </si>
  <si>
    <t>LUVA PARA ELETRODUTO, PVC, ROSCÁVEL, DN 32 MM (1"), PARA CIRCUITOS TERMINAIS, INSTALADA EM PAREDE - FORNECIMENTO E INSTALAÇÃO. AF_03/2023</t>
  </si>
  <si>
    <t>LUVA PARA ELETRODUTO, PVC, ROSCÁVEL, DN 40 MM (1 1/4"), PARA CIRCUITOS TERMINAIS, INSTALADA EM PAREDE - FORNECIMENTO E INSTALAÇÃO. AF_03/2023</t>
  </si>
  <si>
    <t>CURVA 90 GRAUS PARA ELETRODUTO, PVC, ROSCÁVEL, DN 20 MM (1/2"), PARA CIRCUITOS TERMINAIS, INSTALADA EM FORRO - FORNECIMENTO E INSTALAÇÃO. AF_03/2023</t>
  </si>
  <si>
    <t>CURVA 180 GRAUS PARA ELETRODUTO, PVC, ROSCÁVEL, DN 20 MM (1/2"), PARA CIRCUITOS TERMINAIS, INSTALADA EM FORRO - FORNECIMENTO E INSTALAÇÃO. AF_03/2023</t>
  </si>
  <si>
    <t>CURVA 90 GRAUS PARA ELETRODUTO, PVC, ROSCÁVEL, DN 25 MM (3/4"), PARA CIRCUITOS TERMINAIS, INSTALADA EM FORRO - FORNECIMENTO E INSTALAÇÃO. AF_03/2023</t>
  </si>
  <si>
    <t>CURVA 180 GRAUS PARA ELETRODUTO, PVC, ROSCÁVEL, DN 25 MM (3/4"), PARA CIRCUITOS TERMINAIS, INSTALADA EM FORRO - FORNECIMENTO E INSTALAÇÃO. AF_03/2023</t>
  </si>
  <si>
    <t>CURVA 90 GRAUS PARA ELETRODUTO, PVC, ROSCÁVEL, DN 32 MM (1"), PARA CIRCUITOS TERMINAIS, INSTALADA EM FORRO - FORNECIMENTO E INSTALAÇÃO. AF_03/2023</t>
  </si>
  <si>
    <t>CURVA 180 GRAUS PARA ELETRODUTO, PVC, ROSCÁVEL, DN 32 MM (1"), PARA CIRCUITOS TERMINAIS, INSTALADA EM FORRO - FORNECIMENTO E INSTALAÇÃO. AF_03/2023</t>
  </si>
  <si>
    <t>CURVA 90 GRAUS PARA ELETRODUTO, PVC, ROSCÁVEL, DN 40 MM (1 1/4"), PARA CIRCUITOS TERMINAIS, INSTALADA EM FORRO - FORNECIMENTO E INSTALAÇÃO. AF_03/2023</t>
  </si>
  <si>
    <t>CURVA 180 GRAUS PARA ELETRODUTO, PVC, ROSCÁVEL, DN 40 MM (1 1/4"), PARA CIRCUITOS TERMINAIS, INSTALADA EM FORRO - FORNECIMENTO E INSTALAÇÃO. AF_03/2023</t>
  </si>
  <si>
    <t>CURVA 90 GRAUS PARA ELETRODUTO, PVC, ROSCÁVEL, DN 20 MM (1/2"), PARA CIRCUITOS TERMINAIS, INSTALADA EM LAJE - FORNECIMENTO E INSTALAÇÃO. AF_03/2023</t>
  </si>
  <si>
    <t>CURVA 180 GRAUS PARA ELETRODUTO, PVC, ROSCÁVEL, DN 20 MM (1/2"), PARA CIRCUITOS TERMINAIS, INSTALADA EM LAJE - FORNECIMENTO E INSTALAÇÃO. AF_03/2023</t>
  </si>
  <si>
    <t>CURVA 90 GRAUS PARA ELETRODUTO, PVC, ROSCÁVEL, DN 25 MM (3/4"), PARA CIRCUITOS TERMINAIS, INSTALADA EM LAJE - FORNECIMENTO E INSTALAÇÃO. AF_03/2023</t>
  </si>
  <si>
    <t>CURVA 180 GRAUS PARA ELETRODUTO, PVC, ROSCÁVEL, DN 25 MM (3/4"), PARA CIRCUITOS TERMINAIS, INSTALADA EM LAJE - FORNECIMENTO E INSTALAÇÃO. AF_03/2023</t>
  </si>
  <si>
    <t>CURVA 90 GRAUS PARA ELETRODUTO, PVC, ROSCÁVEL, DN 32 MM (1"), PARA CIRCUITOS TERMINAIS, INSTALADA EM LAJE - FORNECIMENTO E INSTALAÇÃO. AF_03/2023</t>
  </si>
  <si>
    <t>CURVA 180 GRAUS PARA ELETRODUTO, PVC, ROSCÁVEL, DN 32 MM (1"), PARA CIRCUITOS TERMINAIS, INSTALADA EM LAJE - FORNECIMENTO E INSTALAÇÃO. AF_03/2023</t>
  </si>
  <si>
    <t>CURVA 90 GRAUS PARA ELETRODUTO, PVC, ROSCÁVEL, DN 40 MM (1 1/4"), PARA CIRCUITOS TERMINAIS, INSTALADA EM LAJE - FORNECIMENTO E INSTALAÇÃO. AF_03/2023</t>
  </si>
  <si>
    <t>CURVA 180 GRAUS PARA ELETRODUTO, PVC, ROSCÁVEL, DN 40 MM (1 1/4"), PARA CIRCUITOS TERMINAIS, INSTALADA EM LAJE - FORNECIMENTO E INSTALAÇÃO. AF_03/2023</t>
  </si>
  <si>
    <t>CURVA 90 GRAUS PARA ELETRODUTO, PVC, ROSCÁVEL, DN 20 MM (1/2"), PARA CIRCUITOS TERMINAIS, INSTALADA EM PAREDE - FORNECIMENTO E INSTALAÇÃO. AF_03/2023</t>
  </si>
  <si>
    <t>CURVA 180 GRAUS PARA ELETRODUTO, PVC, ROSCÁVEL, DN 20 MM (1/2"), PARA CIRCUITOS TERMINAIS, INSTALADA EM PAREDE - FORNECIMENTO E INSTALAÇÃO. AF_03/2023</t>
  </si>
  <si>
    <t>CURVA 90 GRAUS PARA ELETRODUTO, PVC, ROSCÁVEL, DN 25 MM (3/4"), PARA CIRCUITOS TERMINAIS, INSTALADA EM PAREDE - FORNECIMENTO E INSTALAÇÃO. AF_03/2023</t>
  </si>
  <si>
    <t>CURVA 180 GRAUS PARA ELETRODUTO, PVC, ROSCÁVEL, DN 25 MM (3/4"), PARA CIRCUITOS TERMINAIS, INSTALADA EM PAREDE - FORNECIMENTO E INSTALAÇÃO. AF_03/2023</t>
  </si>
  <si>
    <t>CURVA 90 GRAUS PARA ELETRODUTO, PVC, ROSCÁVEL, DN 32 MM (1"), PARA CIRCUITOS TERMINAIS, INSTALADA EM PAREDE - FORNECIMENTO E INSTALAÇÃO. AF_03/2023</t>
  </si>
  <si>
    <t>CURVA 180 GRAUS PARA ELETRODUTO, PVC, ROSCÁVEL, DN 32 MM (1"), PARA CIRCUITOS TERMINAIS, INSTALADA EM PAREDE - FORNECIMENTO E INSTALAÇÃO. AF_03/2023</t>
  </si>
  <si>
    <t>CURVA 90 GRAUS PARA ELETRODUTO, PVC, ROSCÁVEL, DN 40 MM (1 1/4"), PARA CIRCUITOS TERMINAIS, INSTALADA EM PAREDE - FORNECIMENTO E INSTALAÇÃO. AF_03/2023</t>
  </si>
  <si>
    <t>CURVA 180 GRAUS PARA ELETRODUTO, PVC, ROSCÁVEL, DN 40 MM (1 1/4"), PARA CIRCUITOS TERMINAIS, INSTALADA EM PAREDE - FORNECIMENTO E INSTALAÇÃO. AF_03/2023</t>
  </si>
  <si>
    <t>LUVA PARA ELETRODUTO, PVC, ROSCÁVEL, DN 50 MM (1 1/2"), PARA REDE ENTERRADA DE DISTRIBUIÇÃO DE ENERGIA ELÉTRICA - FORNECIMENTO E INSTALAÇÃO. AF_12/2021</t>
  </si>
  <si>
    <t>LUVA PARA ELETRODUTO, PVC, ROSCÁVEL, DN 60 MM (2"), PARA REDE ENTERRADA DE DISTRIBUIÇÃO DE ENERGIA ELÉTRICA - FORNECIMENTO E INSTALAÇÃO. AF_12/2021</t>
  </si>
  <si>
    <t>LUVA PARA ELETRODUTO, PVC, ROSCÁVEL, DN 75 MM (2 1/2"), PARA REDE ENTERRADA DE DISTRIBUIÇÃO DE ENERGIA ELÉTRICA - FORNECIMENTO E INSTALAÇÃO. AF_12/2021</t>
  </si>
  <si>
    <t>LUVA PARA ELETRODUTO, PVC, ROSCÁVEL, DN 85 MM (3"), PARA REDE ENTERRADA DE DISTRIBUIÇÃO DE ENERGIA ELÉTRICA - FORNECIMENTO E INSTALAÇÃO. AF_12/2021</t>
  </si>
  <si>
    <t>LUVA PARA ELETRODUTO, PVC, ROSCÁVEL, DN 110 MM (4"), PARA REDE ENTERRADA DE DISTRIBUIÇÃO DE ENERGIA ELÉTRICA - FORNECIMENTO E INSTALAÇÃO. AF_12/2021</t>
  </si>
  <si>
    <t>CURVA 90 GRAUS PARA ELETRODUTO, PVC, ROSCÁVEL, DN 50 MM (1 1/2"), PARA REDE ENTERRADA DE DISTRIBUIÇÃO DE ENERGIA ELÉTRICA - FORNECIMENTO E INSTALAÇÃO. AF_12/2021</t>
  </si>
  <si>
    <t>CURVA 90 GRAUS PARA ELETRODUTO, PVC, ROSCÁVEL, DN 60 MM (2"), PARA REDE ENTERRADA DE DISTRIBUIÇÃO DE ENERGIA ELÉTRICA - FORNECIMENTO E INSTALAÇÃO. AF_12/2021</t>
  </si>
  <si>
    <t>CURVA 90 GRAUS PARA ELETRODUTO, PVC, ROSCÁVEL, DN 75 MM (2 1/2"), PARA REDE ENTERRADA DE DISTRIBUIÇÃO DE ENERGIA ELÉTRICA - FORNECIMENTO E INSTALAÇÃO. AF_12/2021</t>
  </si>
  <si>
    <t>CURVA 90 GRAUS PARA ELETRODUTO, PVC, ROSCÁVEL, DN 85 MM (3"), PARA REDE ENTERRADA DE DISTRIBUIÇÃO DE ENERGIA ELÉTRICA - FORNECIMENTO E INSTALAÇÃO. AF_12/2021</t>
  </si>
  <si>
    <t>CURVA 90 GRAUS PARA ELETRODUTO, PVC, ROSCÁVEL, DN 110 MM (4"), PARA REDE ENTERRADA DE DISTRIBUIÇÃO DE ENERGIA ELÉTRICA - FORNECIMENTO E INSTALAÇÃO. AF_12/2021</t>
  </si>
  <si>
    <t>CURVA 135 GRAUS PARA ELETRODUTO, PVC, ROSCÁVEL, DN 25 MM (3/4"), PARA CIRCUITOS TERMINAIS, INSTALADA EM FORRO - FORNECIMENTO E INSTALAÇÃO. AF_03/2023</t>
  </si>
  <si>
    <t>CURVA 135 GRAUS PARA ELETRODUTO, PVC, ROSCÁVEL, DN 25 MM (3/4"), PARA CIRCUITOS TERMINAIS, INSTALADA EM LAJE - FORNECIMENTO E INSTALAÇÃO. AF_03/2023</t>
  </si>
  <si>
    <t>CURVA 135 GRAUS PARA ELETRODUTO, PVC, ROSCÁVEL, DN 25 MM (3/4"), PARA CIRCUITOS TERMINAIS, INSTALADA EM PAREDE - FORNECIMENTO E INSTALAÇÃO. AF_03/2023</t>
  </si>
  <si>
    <t>CONDULETE DE PVC, TIPO E, PARA ELETRODUTO DE PVC SOLDÁVEL DN 20 MM (1/2''), APARENTE - FORNECIMENTO E INSTALAÇÃO. AF_10/2022</t>
  </si>
  <si>
    <t>CABO DE COBRE FLEXÍVEL ISOLADO, 1,5 MM², ANTI-CHAMA 450/750 V, PARA CIRCUITOS TERMINAIS - FORNECIMENTO E INSTALAÇÃO. AF_03/2023</t>
  </si>
  <si>
    <t>CABO DE COBRE FLEXÍVEL ISOLADO, 1,5 MM², ANTI-CHAMA 0,6/1,0 KV, PARA CIRCUITOS TERMINAIS - FORNECIMENTO E INSTALAÇÃO. AF_03/2023</t>
  </si>
  <si>
    <t>CABO DE COBRE FLEXÍVEL ISOLADO, 2,5 MM², ANTI-CHAMA 450/750 V, PARA CIRCUITOS TERMINAIS - FORNECIMENTO E INSTALAÇÃO. AF_03/2023</t>
  </si>
  <si>
    <t>CABO DE COBRE FLEXÍVEL ISOLADO, 2,5 MM², ANTI-CHAMA 0,6/1,0 KV, PARA CIRCUITOS TERMINAIS - FORNECIMENTO E INSTALAÇÃO. AF_03/2023</t>
  </si>
  <si>
    <t>CABO DE COBRE FLEXÍVEL ISOLADO, 4 MM², ANTI-CHAMA 450/750 V, PARA CIRCUITOS TERMINAIS - FORNECIMENTO E INSTALAÇÃO. AF_03/2023</t>
  </si>
  <si>
    <t>CABO DE COBRE FLEXÍVEL ISOLADO, 4 MM², ANTI-CHAMA 0,6/1,0 KV, PARA CIRCUITOS TERMINAIS - FORNECIMENTO E INSTALAÇÃO. AF_03/2023</t>
  </si>
  <si>
    <t>CABO DE COBRE FLEXÍVEL ISOLADO, 6 MM², ANTI-CHAMA 450/750 V, PARA CIRCUITOS TERMINAIS - FORNECIMENTO E INSTALAÇÃO. AF_03/2023</t>
  </si>
  <si>
    <t>CABO DE COBRE FLEXÍVEL ISOLADO, 6 MM², ANTI-CHAMA 0,6/1,0 KV, PARA CIRCUITOS TERMINAIS - FORNECIMENTO E INSTALAÇÃO. AF_03/2023</t>
  </si>
  <si>
    <t>CABO DE COBRE FLEXÍVEL ISOLADO, 10 MM², ANTI-CHAMA 450/750 V, PARA CIRCUITOS TERMINAIS - FORNECIMENTO E INSTALAÇÃO. AF_03/2023</t>
  </si>
  <si>
    <t>CABO DE COBRE FLEXÍVEL ISOLADO, 10 MM², ANTI-CHAMA 0,6/1,0 KV, PARA CIRCUITOS TERMINAIS - FORNECIMENTO E INSTALAÇÃO. AF_03/2023</t>
  </si>
  <si>
    <t>CABO DE COBRE FLEXÍVEL ISOLADO, 16 MM², ANTI-CHAMA 450/750 V, PARA CIRCUITOS TERMINAIS - FORNECIMENTO E INSTALAÇÃO. AF_03/2023</t>
  </si>
  <si>
    <t>CABO DE COBRE FLEXÍVEL ISOLADO, 16 MM², ANTI-CHAMA 0,6/1,0 KV, PARA CIRCUITOS TERMINAIS - FORNECIMENTO E INSTALAÇÃO. AF_03/2023</t>
  </si>
  <si>
    <t>CABO DE COBRE FLEXÍVEL ISOLADO, 25 MM², ANTI-CHAMA 0,6/1,0 KV, PARA REDE ENTERRADA DE DISTRIBUIÇÃO DE ENERGIA ELÉTRICA - FORNECIMENTO E INSTALAÇÃO. AF_12/2021</t>
  </si>
  <si>
    <t>CABO DE COBRE FLEXÍVEL ISOLADO, 35 MM², ANTI-CHAMA 0,6/1,0 KV, PARA REDE ENTERRADA DE DISTRIBUIÇÃO DE ENERGIA ELÉTRICA - FORNECIMENTO E INSTALAÇÃO. AF_12/2021</t>
  </si>
  <si>
    <t>CABO DE COBRE FLEXÍVEL ISOLADO, 50 MM², ANTI-CHAMA 0,6/1,0 KV, PARA REDE ENTERRADA DE DISTRIBUIÇÃO DE ENERGIA ELÉTRICA - FORNECIMENTO E INSTALAÇÃO. AF_12/2021</t>
  </si>
  <si>
    <t>CABO DE COBRE FLEXÍVEL ISOLADO, 70 MM², ANTI-CHAMA 0,6/1,0 KV, PARA REDE ENTERRADA DE DISTRIBUIÇÃO DE ENERGIA ELÉTRICA - FORNECIMENTO E INSTALAÇÃO. AF_12/2021</t>
  </si>
  <si>
    <t>CABO DE COBRE FLEXÍVEL ISOLADO, 95 MM², ANTI-CHAMA 0,6/1,0 KV, PARA REDE ENTERRADA DE DISTRIBUIÇÃO DE ENERGIA ELÉTRICA - FORNECIMENTO E INSTALAÇÃO. AF_12/2021</t>
  </si>
  <si>
    <t>CABO DE COBRE FLEXÍVEL ISOLADO, 120 MM², ANTI-CHAMA 0,6/1,0 KV, PARA REDE ENTERRADA DE DISTRIBUIÇÃO DE ENERGIA ELÉTRICA - FORNECIMENTO E INSTALAÇÃO. AF_12/2021</t>
  </si>
  <si>
    <t>CABO DE COBRE FLEXÍVEL ISOLADO, 150 MM², ANTI-CHAMA 0,6/1,0 KV, PARA REDE ENTERRADA DE DISTRIBUIÇÃO DE ENERGIA ELÉTRICA - FORNECIMENTO E INSTALAÇÃO. AF_12/2021</t>
  </si>
  <si>
    <t>CABO DE COBRE FLEXÍVEL ISOLADO, 185 MM², ANTI-CHAMA 0,6/1,0 KV, PARA REDE ENTERRADA DE DISTRIBUIÇÃO DE ENERGIA ELÉTRICA - FORNECIMENTO E INSTALAÇÃO. AF_12/2021</t>
  </si>
  <si>
    <t>CABO DE COBRE FLEXÍVEL ISOLADO, 240 MM², ANTI-CHAMA 0,6/1,0 KV, PARA REDE ENTERRADA DE DISTRIBUIÇÃO DE ENERGIA ELÉTRICA - FORNECIMENTO E INSTALAÇÃO. AF_12/2021</t>
  </si>
  <si>
    <t>CABO DE COBRE FLEXÍVEL ISOLADO, 300 MM², ANTI-CHAMA 0,6/1,0 KV, PARA REDE ENTERRADA DE DISTRIBUIÇÃO DE ENERGIA ELÉTRICA - FORNECIMENTO E INSTALAÇÃO. AF_12/2021</t>
  </si>
  <si>
    <t>CABO DE COBRE ISOLADO, 10 MM², ANTI-CHAMA 450/750 V, INSTALADO EM ELETROCALHA OU PERFILADO - FORNECIMENTO E INSTALAÇÃO. AF_10/2020</t>
  </si>
  <si>
    <t>CABO DE COBRE ISOLADO, 10 MM², ANTI-CHAMA 0,6/1 KV, INSTALADO EM ELETROCALHA OU PERFILADO - FORNECIMENTO E INSTALAÇÃO. AF_10/2020</t>
  </si>
  <si>
    <t>CABO DE COBRE ISOLADO, 16 MM², ANTI-CHAMA 450/750 V, INSTALADO EM ELETROCALHA OU PERFILADO - FORNECIMENTO E INSTALAÇÃO. AF_10/2020</t>
  </si>
  <si>
    <t>CABO DE COBRE ISOLADO, 16 MM², ANTI-CHAMA 0,6/1 KV, INSTALADO EM ELETROCALHA OU PERFILADO - FORNECIMENTO E INSTALAÇÃO. AF_10/2020</t>
  </si>
  <si>
    <t>CABO DE COBRE ISOLADO, 25 MM², ANTI-CHAMA 450/750 V, INSTALADO EM ELETROCALHA OU PERFILADO - FORNECIMENTO E INSTALAÇÃO. AF_10/2020</t>
  </si>
  <si>
    <t>CABO DE COBRE ISOLADO, 25 MM², ANTI-CHAMA 0,6/1 KV, INSTALADO EM ELETROCALHA OU PERFILADO - FORNECIMENTO E INSTALAÇÃO. AF_10/2020</t>
  </si>
  <si>
    <t>CAIXA OCTOGONAL 4" X 4", PVC, INSTALADA EM LAJE - FORNECIMENTO E INSTALAÇÃO. AF_03/2023</t>
  </si>
  <si>
    <t>CAIXA OCTOGONAL 3" X 3", PVC, INSTALADA EM LAJE - FORNECIMENTO E INSTALAÇÃO. AF_03/2023</t>
  </si>
  <si>
    <t>CAIXA RETANGULAR 4" X 2" ALTA (2,00 M DO PISO), PVC, INSTALADA EM PAREDE - FORNECIMENTO E INSTALAÇÃO. AF_03/2023</t>
  </si>
  <si>
    <t>CAIXA RETANGULAR 4" X 2" MÉDIA (1,30 M DO PISO), PVC, INSTALADA EM PAREDE - FORNECIMENTO E INSTALAÇÃO. AF_03/2023</t>
  </si>
  <si>
    <t>CAIXA RETANGULAR 4" X 2" BAIXA (0,30 M DO PISO), PVC, INSTALADA EM PAREDE - FORNECIMENTO E INSTALAÇÃO. AF_03/2023</t>
  </si>
  <si>
    <t>CAIXA RETANGULAR 4" X 4" ALTA (2,00 M DO PISO), PVC, INSTALADA EM PAREDE - FORNECIMENTO E INSTALAÇÃO. AF_03/2023</t>
  </si>
  <si>
    <t>CAIXA RETANGULAR 4" X 4" MÉDIA (1,30 M DO PISO), PVC, INSTALADA EM PAREDE - FORNECIMENTO E INSTALAÇÃO. AF_03/2023</t>
  </si>
  <si>
    <t>CAIXA RETANGULAR 4" X 4" BAIXA (0,30 M DO PISO), PVC, INSTALADA EM PAREDE - FORNECIMENTO E INSTALAÇÃO. AF_03/2023</t>
  </si>
  <si>
    <t>CAIXA OCTOGONAL 4" X 4", METÁLICA, INSTALADA EM LAJE - FORNECIMENTO E INSTALAÇÃO. AF_03/2023</t>
  </si>
  <si>
    <t>CAIXA SEXTAVADA 3" X 3", METÁLICA, INSTALADA EM LAJE - FORNECIMENTO E INSTALAÇÃO. AF_03/2023</t>
  </si>
  <si>
    <t>CAIXA RETANGULAR 4" X 2" ALTA (2,00 M DO PISO), METÁLICA, INSTALADA EM PAREDE - FORNECIMENTO E INSTALAÇÃO. AF_03/2023</t>
  </si>
  <si>
    <t>CAIXA RETANGULAR 4" X 2" MÉDIA (1,30 M DO PISO), METÁLICA, INSTALADA EM PAREDE - FORNECIMENTO E INSTALAÇÃO. AF_03/2023</t>
  </si>
  <si>
    <t>CAIXA RETANGULAR 4" X 2" BAIXA (0,30 M DO PISO), METÁLICA, INSTALADA EM PAREDE - FORNECIMENTO E INSTALAÇÃO. AF_03/2023</t>
  </si>
  <si>
    <t>CAIXA RETANGULAR 4" X 4" ALTA (2,00 M DO PISO), METÁLICA, INSTALADA EM PAREDE - FORNECIMENTO E INSTALAÇÃO. AF_03/2023</t>
  </si>
  <si>
    <t>CAIXA RETANGULAR 4" X 4" MÉDIA (1,30 M DO PISO), METÁLICA, INSTALADA EM PAREDE - FORNECIMENTO E INSTALAÇÃO. AF_03/2023</t>
  </si>
  <si>
    <t>CAIXA RETANGULAR 4" X 4" BAIXA (0,30 M DO PISO), METÁLICA, INSTALADA EM PAREDE - FORNECIMENTO E INSTALAÇÃO. AF_03/2023</t>
  </si>
  <si>
    <t>CONDULETE DE ALUMÍNIO, TIPO B, PARA ELETRODUTO DE AÇO GALVANIZADO DN 20 MM (3/4''), APARENTE - FORNECIMENTO E INSTALAÇÃO. AF_10/2022</t>
  </si>
  <si>
    <t>CONDULETE DE ALUMÍNIO, TIPO C, PARA ELETRODUTO DE AÇO GALVANIZADO DN 20 MM (3/4''), APARENTE - FORNECIMENTO E INSTALAÇÃO. AF_10/2022</t>
  </si>
  <si>
    <t>CONDULETE DE ALUMÍNIO, TIPO E, PARA ELETRODUTO DE AÇO GALVANIZADO DN 20 MM (3/4''), APARENTE - FORNECIMENTO E INSTALAÇÃO. AF_10/2022</t>
  </si>
  <si>
    <t>CONDULETE DE ALUMÍNIO, TIPO B, PARA ELETRODUTO DE AÇO GALVANIZADO DN 25 MM (1''), APARENTE - FORNECIMENTO E INSTALAÇÃO. AF_10/2022</t>
  </si>
  <si>
    <t>CONDULETE DE ALUMÍNIO, TIPO C, PARA ELETRODUTO DE AÇO GALVANIZADO DN 25 MM (1''), APARENTE - FORNECIMENTO E INSTALAÇÃO. AF_10/2022</t>
  </si>
  <si>
    <t>CONDULETE DE ALUMÍNIO, TIPO E, ELETRODUTO DE AÇO GALVANIZADO DN 25 MM (1''), APARENTE - FORNECIMENTO E INSTALAÇÃO. AF_10/2022</t>
  </si>
  <si>
    <t>CONDULETE DE ALUMÍNIO, TIPO E, PARA ELETRODUTO DE AÇO GALVANIZADO DN 32 MM (1 1/4''), APARENTE - FORNECIMENTO E INSTALAÇÃO. AF_10/2022</t>
  </si>
  <si>
    <t>CONDULETE DE ALUMÍNIO, TIPO LR, PARA ELETRODUTO DE AÇO GALVANIZADO DN 20 MM (3/4''), APARENTE - FORNECIMENTO E INSTALAÇÃO. AF_10/2022</t>
  </si>
  <si>
    <t>CONDULETE DE ALUMÍNIO, TIPO LR, PARA ELETRODUTO DE AÇO GALVANIZADO DN 25 MM (1''), APARENTE - FORNECIMENTO E INSTALAÇÃO. AF_10/2022</t>
  </si>
  <si>
    <t>CONDULETE DE ALUMÍNIO, TIPO LR, PARA ELETRODUTO DE AÇO GALVANIZADO DN 32 MM (1 1/4''), APARENTE - FORNECIMENTO E INSTALAÇÃO. AF_10/2022</t>
  </si>
  <si>
    <t>CONDULETE DE ALUMÍNIO, TIPO T, PARA ELETRODUTO DE AÇO GALVANIZADO DN 20 MM (3/4''), APARENTE - FORNECIMENTO E INSTALAÇÃO. AF_10/2022</t>
  </si>
  <si>
    <t>CONDULETE DE ALUMÍNIO, TIPO T, PARA ELETRODUTO DE AÇO GALVANIZADO DN 25 MM (1''), APARENTE - FORNECIMENTO E INSTALAÇÃO. AF_10/2022</t>
  </si>
  <si>
    <t>CONDULETE DE ALUMÍNIO, TIPO T, PARA ELETRODUTO DE AÇO GALVANIZADO DN 32 MM (1 1/4''), APARENTE - FORNECIMENTO E INSTALAÇÃO. AF_10/2022</t>
  </si>
  <si>
    <t>CONDULETE DE ALUMÍNIO, TIPO X, PARA ELETRODUTO DE AÇO GALVANIZADO DN 20 MM (3/4''), APARENTE - FORNECIMENTO E INSTALAÇÃO. AF_10/2022</t>
  </si>
  <si>
    <t>CONDULETE DE ALUMÍNIO, TIPO X, PARA ELETRODUTO DE AÇO GALVANIZADO DN 25 MM (1''), APARENTE - FORNECIMENTO E INSTALAÇÃO. AF_10/2022</t>
  </si>
  <si>
    <t>CONDULETE DE ALUMÍNIO, TIPO X, PARA ELETRODUTO DE AÇO GALVANIZADO DN 32 MM (1 1/4''), APARENTE - FORNECIMENTO E INSTALAÇÃO. AF_10/2022</t>
  </si>
  <si>
    <t>CONDULETE DE PVC, TIPO B, PARA ELETRODUTO DE PVC SOLDÁVEL DN 20 MM (1/2''), APARENTE - FORNECIMENTO E INSTALAÇÃO. AF_10/2022</t>
  </si>
  <si>
    <t>CONDULETE DE PVC, TIPO B, PARA ELETRODUTO DE PVC SOLDÁVEL DN 25 MM (3/4''), APARENTE - FORNECIMENTO E INSTALAÇÃO. AF_10/2022</t>
  </si>
  <si>
    <t>CONDULETE DE PVC, TIPO B, PARA ELETRODUTO DE PVC SOLDÁVEL DN 32 MM (1''), APARENTE - FORNECIMENTO E INSTALAÇÃO. AF_10/2022</t>
  </si>
  <si>
    <t>CONDULETE DE PVC, TIPO LL, PARA ELETRODUTO DE PVC SOLDÁVEL DN 20 MM (1/2''), APARENTE - FORNECIMENTO E INSTALAÇÃO. AF_10/2022</t>
  </si>
  <si>
    <t>CONDULETE DE PVC, TIPO LL, PARA ELETRODUTO DE PVC SOLDÁVEL DN 25 MM (3/4''), APARENTE - FORNECIMENTO E INSTALAÇÃO. AF_10/2022</t>
  </si>
  <si>
    <t>CONDULETE DE PVC, TIPO LL, PARA ELETRODUTO DE PVC SOLDÁVEL DN 32 MM (1''), APARENTE - FORNECIMENTO E INSTALAÇÃO. AF_10/2022</t>
  </si>
  <si>
    <t>CONDULETE DE PVC, TIPO LB, PARA ELETRODUTO DE PVC SOLDÁVEL DN 20 MM (1/2''), APARENTE - FORNECIMENTO E INSTALAÇÃO. AF_10/2022</t>
  </si>
  <si>
    <t>CONDULETE DE PVC, TIPO LB, PARA ELETRODUTO DE PVC SOLDÁVEL DN 25 MM (3/4''), APARENTE - FORNECIMENTO E INSTALAÇÃO. AF_10/2022</t>
  </si>
  <si>
    <t>CONDULETE DE PVC, TIPO LB, PARA ELETRODUTO DE PVC SOLDÁVEL DN 32 MM (1''), APARENTE - FORNECIMENTO E INSTALAÇÃO. AF_10/2022</t>
  </si>
  <si>
    <t>CONDULETE DE PVC, TIPO TB, PARA ELETRODUTO DE PVC SOLDÁVEL DN 20 MM (1/2''), APARENTE - FORNECIMENTO E INSTALAÇÃO. AF_10/2022</t>
  </si>
  <si>
    <t>CONDULETE DE PVC, TIPO TB, PARA ELETRODUTO DE PVC SOLDÁVEL DN 25 MM (3/4''), APARENTE - FORNECIMENTO E INSTALAÇÃO. AF_10/2022</t>
  </si>
  <si>
    <t>CONDULETE DE PVC, TIPO TB, PARA ELETRODUTO DE PVC SOLDÁVEL DN 32 MM (1''), APARENTE - FORNECIMENTO E INSTALAÇÃO. AF_10/2022</t>
  </si>
  <si>
    <t>CONDULETE DE PVC, TIPO X, PARA ELETRODUTO DE PVC SOLDÁVEL DN 20 MM (1/2''), APARENTE - FORNECIMENTO E INSTALAÇÃO. AF_10/2022</t>
  </si>
  <si>
    <t>CONDULETE DE PVC, TIPO X, PARA ELETRODUTO DE PVC SOLDÁVEL DN 32 MM (1''), APARENTE - FORNECIMENTO E INSTALAÇÃO. AF_10/2022</t>
  </si>
  <si>
    <t>CAIXA ENTERRADA ELÉTRICA RETANGULAR, EM CONCRETO PRÉ-MOLDADO, FUNDO COM BRITA, DIMENSÕES INTERNAS: 0,3X0,3X0,3 M. AF_12/2020</t>
  </si>
  <si>
    <t>CAIXA ENTERRADA ELÉTRICA RETANGULAR, EM CONCRETO PRÉ-MOLDADO, FUNDO COM BRITA, DIMENSÕES INTERNAS: 0,4X0,4X0,4 M. AF_12/2020</t>
  </si>
  <si>
    <t>CAIXA ENTERRADA ELÉTRICA RETANGULAR, EM CONCRETO PRÉ-MOLDADO, FUNDO COM BRITA, DIMENSÕES INTERNAS: 0,6X0,6X0,5 M. AF_12/2020</t>
  </si>
  <si>
    <t>CAIXA ENTERRADA ELÉTRICA RETANGULAR, EM CONCRETO PRÉ-MOLDADO, FUNDO COM BRITA, DIMENSÕES INTERNAS: 0,8X0,8X0,5 M. AF_12/2020</t>
  </si>
  <si>
    <t>CAIXA ENTERRADA ELÉTRICA RETANGULAR, EM CONCRETO PRÉ-MOLDADO, FUNDO COM BRITA, DIMENSÕES INTERNAS: 1X1X0,5 M. AF_12/2020</t>
  </si>
  <si>
    <t>CAIXA ENTERRADA ELÉTRICA RETANGULAR, EM ALVENARIA COM TIJOLOS CERÂMICOS MACIÇOS, FUNDO COM BRITA, DIMENSÕES INTERNAS: 0,3X0,3X0,3 M. AF_12/2020</t>
  </si>
  <si>
    <t>CAIXA ENTERRADA ELÉTRICA RETANGULAR, EM ALVENARIA COM TIJOLOS CERÂMICOS MACIÇOS, FUNDO COM BRITA, DIMENSÕES INTERNAS: 0,4X0,4X0,4 M. AF_12/2020</t>
  </si>
  <si>
    <t>CAIXA ENTERRADA ELÉTRICA RETANGULAR, EM ALVENARIA COM TIJOLOS CERÂMICOS MACIÇOS, FUNDO COM BRITA, DIMENSÕES INTERNAS: 0,6X0,6X0,6 M. AF_12/2020</t>
  </si>
  <si>
    <t>CAIXA ENTERRADA ELÉTRICA RETANGULAR, EM ALVENARIA COM TIJOLOS CERÂMICOS MACIÇOS, FUNDO COM BRITA, DIMENSÕES INTERNAS: 0,8X0,8X0,6 M. AF_12/2020</t>
  </si>
  <si>
    <t>CAIXA ENTERRADA ELÉTRICA RETANGULAR, EM ALVENARIA COM TIJOLOS CERÂMICOS MACIÇOS, FUNDO COM BRITA, DIMENSÕES INTERNAS: 1X1X0,6 M. AF_12/2020</t>
  </si>
  <si>
    <t>CAIXA ENTERRADA ELÉTRICA RETANGULAR, EM ALVENARIA COM BLOCOS DE CONCRETO, FUNDO COM BRITA, DIMENSÕES INTERNAS: 0,4X0,4X0,4 M. AF_12/2020</t>
  </si>
  <si>
    <t>CAIXA ENTERRADA ELÉTRICA RETANGULAR, EM ALVENARIA COM BLOCOS DE CONCRETO, FUNDO COM BRITA, DIMENSÕES INTERNAS: 0,6X0,6X0,6 M. AF_12/2020</t>
  </si>
  <si>
    <t>CAIXA ENTERRADA ELÉTRICA RETANGULAR, EM ALVENARIA COM BLOCOS DE CONCRETO, FUNDO COM BRITA, DIMENSÕES INTERNAS: 0,8X0,8X0,6 M. AF_12/2020</t>
  </si>
  <si>
    <t>CAIXA ENTERRADA ELÉTRICA RETANGULAR, EM ALVENARIA COM BLOCOS DE CONCRETO, FUNDO COM BRITA, DIMENSÕES INTERNAS: 1X1X0,6 M. AF_12/2020</t>
  </si>
  <si>
    <t>CONDULETE DE PVC, TIPO E, PARA ELETRODUTO DE PVC SOLDÁVEL DN 25 MM (3/4''), APARENTE - FORNECIMENTO E INSTALAÇÃO. AF_10/2022</t>
  </si>
  <si>
    <t>CONDULETE DE PVC, TIPO E, PARA ELETRODUTO DE PVC SOLDÁVEL DN 32 MM (1''), APARENTE - FORNECIMENTO E INSTALAÇÃO. AF_10/2022</t>
  </si>
  <si>
    <t>CONDULETE DE PVC, TIPO LR, PARA ELETRODUTO DE PVC SOLDÁVEL DN 20 MM (1/2''), APARENTE - FORNECIMENTO E INSTALAÇÃO. AF_10/2022</t>
  </si>
  <si>
    <t>CONDULETE DE PVC, TIPO LR, PARA ELETRODUTO DE PVC SOLDÁVEL DN 25 MM (3/4''), APARENTE - FORNECIMENTO E INSTALAÇÃO. AF_10/2022</t>
  </si>
  <si>
    <t>CONDULETE DE PVC, TIPO LR, PARA ELETRODUTO DE PVC SOLDÁVEL DN 32 MM (1''), APARENTE - FORNECIMENTO E INSTALAÇÃO. AF_10/2022</t>
  </si>
  <si>
    <t>CONDULETE DE PVC, TIPO C, PARA ELETRODUTO DE PVC SOLDÁVEL DN 20 MM (1/2''), APARENTE - FORNECIMENTO E INSTALAÇÃO. AF_10/2022</t>
  </si>
  <si>
    <t>CONDULETE DE PVC, TIPO C, PARA ELETRODUTO DE PVC SOLDÁVEL DN 25 MM (3/4''), APARENTE - FORNECIMENTO E INSTALAÇÃO. AF_10/2022</t>
  </si>
  <si>
    <t>CONDULETE DE PVC, TIPO C, PARA ELETRODUTO DE PVC SOLDÁVEL DN 32 MM (1''), APARENTE - FORNECIMENTO E INSTALAÇÃO. AF_10/2022</t>
  </si>
  <si>
    <t>CONDULETE DE PVC, TIPO T, PARA ELETRODUTO DE PVC SOLDÁVEL DN 25 MM (3/4''), APARENTE - FORNECIMENTO E INSTALAÇÃO. AF_10/2022</t>
  </si>
  <si>
    <t>CONDULETE DE PVC, TIPO T, PARA ELETRODUTO DE PVC SOLDÁVEL DN 32 MM (1''), APARENTE - FORNECIMENTO E INSTALAÇÃO. AF_10/2022</t>
  </si>
  <si>
    <t>DISJUNTOR MONOPOLAR TIPO DIN, CORRENTE NOMINAL DE 10A - FORNECIMENTO E INSTALAÇÃO. AF_10/2020</t>
  </si>
  <si>
    <t>DISJUNTOR MONOPOLAR TIPO DIN, CORRENTE NOMINAL DE 16A - FORNECIMENTO E INSTALAÇÃO. AF_10/2020</t>
  </si>
  <si>
    <t>DISJUNTOR MONOPOLAR TIPO DIN, CORRENTE NOMINAL DE 20A - FORNECIMENTO E INSTALAÇÃO. AF_10/2020</t>
  </si>
  <si>
    <t>DISJUNTOR MONOPOLAR TIPO DIN, CORRENTE NOMINAL DE 25A - FORNECIMENTO E INSTALAÇÃO. AF_10/2020</t>
  </si>
  <si>
    <t>DISJUNTOR MONOPOLAR TIPO DIN, CORRENTE NOMINAL DE 32A - FORNECIMENTO E INSTALAÇÃO. AF_10/2020</t>
  </si>
  <si>
    <t>DISJUNTOR MONOPOLAR TIPO DIN, CORRENTE NOMINAL DE 40A - FORNECIMENTO E INSTALAÇÃO. AF_10/2020</t>
  </si>
  <si>
    <t>DISJUNTOR MONOPOLAR TIPO DIN, CORRENTE NOMINAL DE 50A - FORNECIMENTO E INSTALAÇÃO. AF_10/2020</t>
  </si>
  <si>
    <t>DISJUNTOR BIPOLAR TIPO DIN, CORRENTE NOMINAL DE 10A - FORNECIMENTO E INSTALAÇÃO. AF_10/2020</t>
  </si>
  <si>
    <t>DISJUNTOR BIPOLAR TIPO DIN, CORRENTE NOMINAL DE 16A - FORNECIMENTO E INSTALAÇÃO. AF_10/2020</t>
  </si>
  <si>
    <t>DISJUNTOR BIPOLAR TIPO DIN, CORRENTE NOMINAL DE 20A - FORNECIMENTO E INSTALAÇÃO. AF_10/2020</t>
  </si>
  <si>
    <t>DISJUNTOR BIPOLAR TIPO DIN, CORRENTE NOMINAL DE 25A - FORNECIMENTO E INSTALAÇÃO. AF_10/2020</t>
  </si>
  <si>
    <t>DISJUNTOR BIPOLAR TIPO DIN, CORRENTE NOMINAL DE 32A - FORNECIMENTO E INSTALAÇÃO. AF_10/2020</t>
  </si>
  <si>
    <t>DISJUNTOR BIPOLAR TIPO DIN, CORRENTE NOMINAL DE 40A - FORNECIMENTO E INSTALAÇÃO. AF_10/2020</t>
  </si>
  <si>
    <t>DISJUNTOR BIPOLAR TIPO DIN, CORRENTE NOMINAL DE 50A - FORNECIMENTO E INSTALAÇÃO. AF_10/2020</t>
  </si>
  <si>
    <t>DISJUNTOR TRIPOLAR TIPO DIN, CORRENTE NOMINAL DE 10A - FORNECIMENTO E INSTALAÇÃO. AF_10/2020</t>
  </si>
  <si>
    <t>DISJUNTOR TRIPOLAR TIPO DIN, CORRENTE NOMINAL DE 16A - FORNECIMENTO E INSTALAÇÃO. AF_10/2020</t>
  </si>
  <si>
    <t>DISJUNTOR TRIPOLAR TIPO DIN, CORRENTE NOMINAL DE 20A - FORNECIMENTO E INSTALAÇÃO. AF_10/2020</t>
  </si>
  <si>
    <t>DISJUNTOR TRIPOLAR TIPO DIN, CORRENTE NOMINAL DE 25A - FORNECIMENTO E INSTALAÇÃO. AF_10/2020</t>
  </si>
  <si>
    <t>DISJUNTOR TRIPOLAR TIPO DIN, CORRENTE NOMINAL DE 32A - FORNECIMENTO E INSTALAÇÃO. AF_10/2020</t>
  </si>
  <si>
    <t>DISJUNTOR TRIPOLAR TIPO DIN, CORRENTE NOMINAL DE 40A - FORNECIMENTO E INSTALAÇÃO. AF_10/2020</t>
  </si>
  <si>
    <t>DISJUNTOR TRIPOLAR TIPO DIN, CORRENTE NOMINAL DE 50A - FORNECIMENTO E INSTALAÇÃO. AF_10/2020</t>
  </si>
  <si>
    <t>QUADRO DE MEDIÇÃO GERAL DE ENERGIA COM 8 MEDIDORES - FORNECIMENTO E INSTALAÇÃO. AF_10/2020</t>
  </si>
  <si>
    <t>QUADRO DE MEDIÇÃO GERAL DE ENERGIA COM 12 MEDIDORES - FORNECIMENTO E INSTALAÇÃO. AF_10/2020</t>
  </si>
  <si>
    <t>QUADRO DE MEDIÇÃO GERAL DE ENERGIA COM 16 MEDIDORES - FORNECIMENTO E INSTALAÇÃO. AF_10/2020</t>
  </si>
  <si>
    <t>QUADRO DE MEDIÇÃO GERAL DE ENERGIA PARA BARRAMENTO BLINDADO COM 4 MEDIDORES - FORNECIMENTO E INSTALAÇÃO. AF_10/2020</t>
  </si>
  <si>
    <t>QUADRO DE DISTRIBUIÇÃO DE ENERGIA EM CHAPA DE AÇO GALVANIZADO, DE EMBUTIR, COM BARRAMENTO TRIFÁSICO, PARA 12 DISJUNTORES DIN 100A - FORNECIMENTO E INSTALAÇÃO. AF_10/2020</t>
  </si>
  <si>
    <t>QUADRO DE DISTRIBUIÇÃO DE ENERGIA EM PVC, DE EMBUTIR, SEM BARRAMENTO, PARA 6 DISJUNTORES - FORNECIMENTO E INSTALAÇÃO. AF_10/2020</t>
  </si>
  <si>
    <t>QUADRO DE DISTRIBUIÇÃO DE ENERGIA EM PVC, DE EMBUTIR, SEM BARRAMENTO, PARA 3 DISJUNTORES - FORNECIMENTO E INSTALAÇÃO. AF_10/2020</t>
  </si>
  <si>
    <t>QUADRO DE DISTRIBUIÇÃO DE ENERGIA EM CHAPA DE AÇO GALVANIZADO, DE SOBREPOR, COM BARRAMENTO TRIFÁSICO, PARA 18 DISJUNTORES DIN 100A - FORNECIMENTO E INSTALAÇÃO. AF_10/2020</t>
  </si>
  <si>
    <t>QUADRO DE DISTRIBUIÇÃO DE ENERGIA EM CHAPA DE AÇO GALVANIZADO, DE EMBUTIR, COM BARRAMENTO TRIFÁSICO, PARA 24 DISJUNTORES DIN 100A - FORNECIMENTO E INSTALAÇÃO. AF_10/2020</t>
  </si>
  <si>
    <t>QUADRO DE DISTRIBUIÇÃO DE ENERGIA EM CHAPA DE AÇO GALVANIZADO, DE EMBUTIR, COM BARRAMENTO TRIFÁSICO, PARA 30 DISJUNTORES DIN 150A - FORNECIMENTO E INSTALAÇÃO. AF_10/2020</t>
  </si>
  <si>
    <t>QUADRO DE DISTRIBUIÇÃO DE ENERGIA EM CHAPA DE AÇO GALVANIZADO, DE EMBUTIR, COM BARRAMENTO TRIFÁSICO, PARA 40 DISJUNTORES DIN 100A - FORNECIMENTO E INSTALAÇÃO. AF_10/2020</t>
  </si>
  <si>
    <t>QUADRO DE DISTRIBUIÇÃO DE ENERGIA EM CHAPA DE AÇO GALVANIZADO, DE EMBUTIR, COM BARRAMENTO TRIFÁSICO, PARA 30 DISJUNTORES DIN 225A - FORNECIMENTO E INSTALAÇÃO. AF_10/2020</t>
  </si>
  <si>
    <t>QUADRO DE DISTRIBUIÇÃO DE ENERGIA EM CHAPA DE AÇO GALVANIZADO, DE EMBUTIR, COM BARRAMENTO TRIFÁSICO, PARA 18 DISJUNTORES DIN 100A - FORNECIMENTO E INSTALAÇÃO. AF_10/2020</t>
  </si>
  <si>
    <t>DISJUNTOR MONOPOLAR TIPO NEMA, CORRENTE NOMINAL DE 10 ATÉ 30A - FORNECIMENTO E INSTALAÇÃO. AF_10/2020</t>
  </si>
  <si>
    <t>DISJUNTOR MONOPOLAR TIPO NEMA, CORRENTE NOMINAL DE 35 ATÉ 50A - FORNECIMENTO E INSTALAÇÃO. AF_10/2020</t>
  </si>
  <si>
    <t>DISJUNTOR BIPOLAR TIPO NEMA, CORRENTE NOMINAL DE 10 ATÉ 50A - FORNECIMENTO E INSTALAÇÃO. AF_10/2020</t>
  </si>
  <si>
    <t>DISJUNTOR TRIPOLAR TIPO NEMA, CORRENTE NOMINAL DE 10 ATÉ 50A - FORNECIMENTO E INSTALAÇÃO. AF_10/2020</t>
  </si>
  <si>
    <t>DISJUNTOR TRIPOLAR TIPO NEMA, CORRENTE NOMINAL DE 60 ATÉ 100A - FORNECIMENTO E INSTALAÇÃO. AF_10/2020</t>
  </si>
  <si>
    <t>DISJUNTOR TERMOMAGNÉTICO TRIPOLAR , CORRENTE NOMINAL DE 125A - FORNECIMENTO E INSTALAÇÃO. AF_10/2020</t>
  </si>
  <si>
    <t>DISJUNTOR TERMOMAGNÉTICO TRIPOLAR , CORRENTE NOMINAL DE 200A - FORNECIMENTO E INSTALAÇÃO. AF_10/2020</t>
  </si>
  <si>
    <t>DISJUNTOR TERMOMAGNÉTICO TRIPOLAR , CORRENTE NOMINAL DE 250A - FORNECIMENTO E INSTALAÇÃO. AF_10/2020</t>
  </si>
  <si>
    <t>DISJUNTOR TERMOMAGNÉTICO TRIPOLAR , CORRENTE NOMINAL DE 400A - FORNECIMENTO E INSTALAÇÃO. AF_10/2020</t>
  </si>
  <si>
    <t>DISJUNTOR TERMOMAGNÉTICO TRIPOLAR , CORRENTE NOMINAL DE 600A - FORNECIMENTO E INSTALAÇÃO. AF_10/2020</t>
  </si>
  <si>
    <t>DISJUNTOR BAIXA TENSÃO TRIPOLAR A SECO  800A/600V - FORNECIMENTO E INSTALAÇÃO. AF_10/2020</t>
  </si>
  <si>
    <t>CONTATOR TRIPOLAR I NOMINAL 12A - FORNECIMENTO E INSTALAÇÃO. AF_10/2020</t>
  </si>
  <si>
    <t>CONTATOR TRIPOLAR I NOMINAL 22A - FORNECIMENTO E INSTALAÇÃO. AF_10/2020</t>
  </si>
  <si>
    <t>CONTATOR TRIPOLAR I NOMINAL 38A - FORNECIMENTO E INSTALAÇÃO. AF_10/2020</t>
  </si>
  <si>
    <t>CONTATOR TRIPOLAR I NOMIMAL 95A - FORNECIMENTO E INSTALAÇÃO. AF_10/2020</t>
  </si>
  <si>
    <t>CAIXA DE PROTEÇÃO PARA MEDIDOR MONOFÁSICO DE EMBUTIR - FORNECIMENTO E INSTALAÇÃO. AF_10/2020</t>
  </si>
  <si>
    <t>QUADRO DE MEDIÇÃO GERAL DE ENERGIA PARA 1 MEDIDOR DE SOBREPOR - FORNECIMENTO E INSTALAÇÃO. AF_10/2020</t>
  </si>
  <si>
    <t>SUPORTE PARAFUSADO COM PLACA DE ENCAIXE 4" X 2" ALTO (2,00 M DO PISO) PARA PONTO ELÉTRICO - FORNECIMENTO E INSTALAÇÃO. AF_03/2023</t>
  </si>
  <si>
    <t>SUPORTE PARAFUSADO COM PLACA DE ENCAIXE 4" X 2" MÉDIO (1,30 M DO PISO) PARA PONTO ELÉTRICO - FORNECIMENTO E INSTALAÇÃO. AF_03/2023</t>
  </si>
  <si>
    <t>SUPORTE PARAFUSADO COM PLACA DE ENCAIXE 4" X 2" BAIXO (0,30 M DO PISO) PARA PONTO ELÉTRICO - FORNECIMENTO E INSTALAÇÃO. AF_03/2023</t>
  </si>
  <si>
    <t>SUPORTE PARAFUSADO COM PLACA DE ENCAIXE 4" X 4" ALTO (2,00 M DO PISO) PARA PONTO ELÉTRICO - FORNECIMENTO E INSTALAÇÃO. AF_03/2023</t>
  </si>
  <si>
    <t>SUPORTE PARAFUSADO COM PLACA DE ENCAIXE 4" X 4" MÉDIO (1,30 M DO PISO) PARA PONTO ELÉTRICO - FORNECIMENTO E INSTALAÇÃO. AF_03/2023</t>
  </si>
  <si>
    <t>SUPORTE PARAFUSADO COM PLACA DE ENCAIXE 4" X 4" BAIXO (0,30 M DO PISO) PARA PONTO ELÉTRICO - FORNECIMENTO E INSTALAÇÃO. AF_03/2023</t>
  </si>
  <si>
    <t>INTERRUPTOR SIMPLES (1 MÓDULO), 10A/250V, SEM SUPORTE E SEM PLACA - FORNECIMENTO E INSTALAÇÃO. AF_03/2023</t>
  </si>
  <si>
    <t>INTERRUPTOR SIMPLES (1 MÓDULO), 10A/250V, INCLUINDO SUPORTE E PLACA - FORNECIMENTO E INSTALAÇÃO. AF_03/2023</t>
  </si>
  <si>
    <t>INTERRUPTOR PARALELO (1 MÓDULO), 10A/250V, SEM SUPORTE E SEM PLACA - FORNECIMENTO E INSTALAÇÃO. AF_03/2023</t>
  </si>
  <si>
    <t>INTERRUPTOR PARALELO (1 MÓDULO), 10A/250V, INCLUINDO SUPORTE E PLACA - FORNECIMENTO E INSTALAÇÃO. AF_03/2023</t>
  </si>
  <si>
    <t>INTERRUPTOR SIMPLES (1 MÓDULO) COM INTERRUPTOR PARALELO (1 MÓDULO), 10A/250V, SEM SUPORTE E SEM PLACA - FORNECIMENTO E INSTALAÇÃO. AF_03/2023</t>
  </si>
  <si>
    <t>INTERRUPTOR SIMPLES (1 MÓDULO) COM INTERRUPTOR PARALELO (1 MÓDULO), 10A/250V, INCLUINDO SUPORTE E PLACA - FORNECIMENTO E INSTALAÇÃO. AF_03/2023</t>
  </si>
  <si>
    <t>INTERRUPTOR SIMPLES (2 MÓDULOS), 10A/250V, SEM SUPORTE E SEM PLACA - FORNECIMENTO E INSTALAÇÃO. AF_03/2023</t>
  </si>
  <si>
    <t>INTERRUPTOR SIMPLES (2 MÓDULOS), 10A/250V, INCLUINDO SUPORTE E PLACA - FORNECIMENTO E INSTALAÇÃO. AF_03/2023</t>
  </si>
  <si>
    <t>INTERRUPTOR PARALELO (2 MÓDULOS), 10A/250V, SEM SUPORTE E SEM PLACA - FORNECIMENTO E INSTALAÇÃO. AF_03/2023</t>
  </si>
  <si>
    <t>INTERRUPTOR PARALELO (2 MÓDULOS), 10A/250V, INCLUINDO SUPORTE E PLACA - FORNECIMENTO E INSTALAÇÃO. AF_03/2023</t>
  </si>
  <si>
    <t>INTERRUPTOR SIMPLES (1 MÓDULO) COM INTERRUPTOR PARALELO (2 MÓDULOS), 10A/250V, SEM SUPORTE E SEM PLACA - FORNECIMENTO E INSTALAÇÃO. AF_03/2023</t>
  </si>
  <si>
    <t>INTERRUPTOR SIMPLES (1 MÓDULO) COM INTERRUPTOR PARALELO (2 MÓDULOS), 10A/250V, INCLUINDO SUPORTE E PLACA - FORNECIMENTO E INSTALAÇÃO. AF_03/2023</t>
  </si>
  <si>
    <t>INTERRUPTOR SIMPLES (2 MÓDULOS) COM INTERRUPTOR PARALELO (1 MÓDULO), 10A/250V, SEM SUPORTE E SEM PLACA - FORNECIMENTO E INSTALAÇÃO. AF_03/2023</t>
  </si>
  <si>
    <t>INTERRUPTOR SIMPLES (2 MÓDULOS) COM INTERRUPTOR PARALELO (1 MÓDULO), 10A/250V, INCLUINDO SUPORTE E PLACA - FORNECIMENTO E INSTALAÇÃO. AF_03/2023</t>
  </si>
  <si>
    <t>INTERRUPTOR SIMPLES (3 MÓDULOS), 10A/250V, SEM SUPORTE E SEM PLACA - FORNECIMENTO E INSTALAÇÃO. AF_03/2023</t>
  </si>
  <si>
    <t>INTERRUPTOR SIMPLES (3 MÓDULOS), 10A/250V, INCLUINDO SUPORTE E PLACA - FORNECIMENTO E INSTALAÇÃO. AF_03/2023</t>
  </si>
  <si>
    <t>INTERRUPTOR PARALELO (3 MÓDULOS), 10A/250V, SEM SUPORTE E SEM PLACA - FORNECIMENTO E INSTALAÇÃO. AF_03/2023</t>
  </si>
  <si>
    <t>INTERRUPTOR PARALELO (3 MÓDULOS), 10A/250V, INCLUINDO SUPORTE E PLACA - FORNECIMENTO E INSTALAÇÃO. AF_03/2023</t>
  </si>
  <si>
    <t>INTERRUPTOR SIMPLES (3 MÓDULOS) COM INTERRUPTOR PARALELO (1 MÓDULO), 10A/250V, SEM SUPORTE E SEM PLACA - FORNECIMENTO E INSTALAÇÃO. AF_03/2023</t>
  </si>
  <si>
    <t>INTERRUPTOR SIMPLES (3 MÓDULOS) COM INTERRUPTOR PARALELO (1 MÓDULO), 10A/250V, INCLUINDO SUPORTE E PLACA - FORNECIMENTO E INSTALAÇÃO. AF_03/2023</t>
  </si>
  <si>
    <t>INTERRUPTOR SIMPLES (2 MÓDULOS) COM INTERRUPTOR PARALELO (2 MÓDULOS), 10A/250V, SEM SUPORTE E SEM PLACA - FORNECIMENTO E INSTALAÇÃO. AF_03/2023</t>
  </si>
  <si>
    <t>INTERRUPTOR SIMPLES (2 MÓDULOS) COM INTERRUPTOR PARALELO (2 MÓDULOS), 10A/250V, INCLUINDO SUPORTE E PLACA - FORNECIMENTO E INSTALAÇÃO. AF_03/2023</t>
  </si>
  <si>
    <t>INTERRUPTOR SIMPLES (4 MÓDULOS), 10A/250V, SEM SUPORTE E SEM PLACA - FORNECIMENTO E INSTALAÇÃO. AF_03/2023</t>
  </si>
  <si>
    <t>INTERRUPTOR SIMPLES (4 MÓDULOS), 10A/250V, INCLUINDO SUPORTE E PLACA - FORNECIMENTO E INSTALAÇÃO. AF_03/2023</t>
  </si>
  <si>
    <t>INTERRUPTOR SIMPLES (6 MÓDULOS), 10A/250V, SEM SUPORTE E SEM PLACA - FORNECIMENTO E INSTALAÇÃO. AF_03/2023</t>
  </si>
  <si>
    <t>INTERRUPTOR SIMPLES (6 MÓDULOS), 10A/250V, INCLUINDO SUPORTE E PLACA - FORNECIMENTO E INSTALAÇÃO. AF_03/2023</t>
  </si>
  <si>
    <t>INTERRUPTOR INTERMEDIÁRIO (1 MÓDULO), 10A/250V, SEM SUPORTE E SEM PLACA - FORNECIMENTO E INSTALAÇÃO. AF_03/2023</t>
  </si>
  <si>
    <t>INTERRUPTOR INTERMEDIÁRIO (1 MÓDULO), 10A/250V, INCLUINDO SUPORTE E PLACA - FORNECIMENTO E INSTALAÇÃO. AF_03/2023</t>
  </si>
  <si>
    <t>INTERRUPTOR BIPOLAR (1 MÓDULO), 10A/250V, SEM SUPORTE E SEM PLACA - FORNECIMENTO E INSTALAÇÃO. AF_03/2023</t>
  </si>
  <si>
    <t>INTERRUPTOR BIPOLAR (1 MÓDULO), 10A/250V, INCLUINDO SUPORTE E PLACA - FORNECIMENTO E INSTALAÇÃO. AF_03/2023</t>
  </si>
  <si>
    <t>DIMMER ROTATIVO (1 MÓDULO), 220V/600W, SEM SUPORTE E SEM PLACA - FORNECIMENTO E INSTALAÇÃO. AF_03/2023</t>
  </si>
  <si>
    <t>DIMMER ROTATIVO (1 MÓDULO), 220V/600W, INCLUINDO SUPORTE E PLACA - FORNECIMENTO E INSTALAÇÃO. AF_03/2023</t>
  </si>
  <si>
    <t>INTERRUPTOR PULSADOR CAMPAINHA (1 MÓDULO), 10A/250V, SEM SUPORTE E SEM PLACA - FORNECIMENTO E INSTALAÇÃO. AF_03/2023</t>
  </si>
  <si>
    <t>INTERRUPTOR PULSADOR CAMPAINHA (1 MÓDULO), 10A/250V, INCLUINDO SUPORTE E PLACA - FORNECIMENTO E INSTALAÇÃO. AF_03/2023</t>
  </si>
  <si>
    <t>CAMPAINHA CIGARRA (1 MÓDULO), 10A/250V, SEM SUPORTE E SEM PLACA - FORNECIMENTO E INSTALAÇÃO. AF_03/2023</t>
  </si>
  <si>
    <t>CAMPAINHA CIGARRA (1 MÓDULO), 10A/250V, INCLUINDO SUPORTE E PLACA - FORNECIMENTO E INSTALAÇÃO. AF_03/2023</t>
  </si>
  <si>
    <t>INTERRUPTOR PULSADOR MINUTERIA (1 MÓDULO), 10A/250V, SEM SUPORTE E SEM PLACA - FORNECIMENTO E INSTALAÇÃO. AF_03/2023</t>
  </si>
  <si>
    <t>INTERRUPTOR PULSADOR MINUTERIA (1 MÓDULO), 10A/250V, INCLUINDO SUPORTE E PLACA - FORNECIMENTO E INSTALAÇÃO. AF_03/2023</t>
  </si>
  <si>
    <t>TOMADA ALTA DE EMBUTIR (1 MÓDULO), 2P+T 10 A, SEM SUPORTE E SEM PLACA - FORNECIMENTO E INSTALAÇÃO. AF_03/2023</t>
  </si>
  <si>
    <t>TOMADA ALTA DE EMBUTIR (1 MÓDULO), 2P+T 20 A, SEM SUPORTE E SEM PLACA - FORNECIMENTO E INSTALAÇÃO. AF_03/2023</t>
  </si>
  <si>
    <t>TOMADA ALTA DE EMBUTIR (1 MÓDULO), 2P+T 10 A, INCLUINDO SUPORTE E PLACA - FORNECIMENTO E INSTALAÇÃO. AF_03/2023</t>
  </si>
  <si>
    <t>TOMADA ALTA DE EMBUTIR (1 MÓDULO), 2P+T 20 A, INCLUINDO SUPORTE E PLACA - FORNECIMENTO E INSTALAÇÃO. AF_03/2023</t>
  </si>
  <si>
    <t>TOMADA MÉDIA DE EMBUTIR (1 MÓDULO), 2P+T 10 A, SEM SUPORTE E SEM PLACA - FORNECIMENTO E INSTALAÇÃO. AF_03/2023</t>
  </si>
  <si>
    <t>TOMADA MÉDIA DE EMBUTIR (1 MÓDULO), 2P+T 20 A, SEM SUPORTE E SEM PLACA - FORNECIMENTO E INSTALAÇÃO. AF_03/2023</t>
  </si>
  <si>
    <t>TOMADA MÉDIA DE EMBUTIR (1 MÓDULO), 2P+T 10 A, INCLUINDO SUPORTE E PLACA - FORNECIMENTO E INSTALAÇÃO. AF_03/2023</t>
  </si>
  <si>
    <t>TOMADA MÉDIA DE EMBUTIR (1 MÓDULO), 2P+T 20 A, INCLUINDO SUPORTE E PLACA - FORNECIMENTO E INSTALAÇÃO. AF_03/2023</t>
  </si>
  <si>
    <t>TOMADA BAIXA DE EMBUTIR (1 MÓDULO), 2P+T 10 A, SEM SUPORTE E SEM PLACA - FORNECIMENTO E INSTALAÇÃO. AF_03/2023</t>
  </si>
  <si>
    <t>TOMADA BAIXA DE EMBUTIR (1 MÓDULO), 2P+T 20 A, SEM SUPORTE E SEM PLACA - FORNECIMENTO E INSTALAÇÃO. AF_03/2023</t>
  </si>
  <si>
    <t>TOMADA BAIXA DE EMBUTIR (1 MÓDULO), 2P+T 10 A, INCLUINDO SUPORTE E PLACA - FORNECIMENTO E INSTALAÇÃO. AF_03/2023</t>
  </si>
  <si>
    <t>TOMADA BAIXA DE EMBUTIR (1 MÓDULO), 2P+T 20 A, INCLUINDO SUPORTE E PLACA - FORNECIMENTO E INSTALAÇÃO. AF_03/2023</t>
  </si>
  <si>
    <t>TOMADA MÉDIA DE EMBUTIR (2 MÓDULOS), 2P+T 10 A, SEM SUPORTE E SEM PLACA - FORNECIMENTO E INSTALAÇÃO. AF_03/2023</t>
  </si>
  <si>
    <t>TOMADA MÉDIA DE EMBUTIR (2 MÓDULOS), 2P+T 20 A, SEM SUPORTE E SEM PLACA - FORNECIMENTO E INSTALAÇÃO. AF_03/2023</t>
  </si>
  <si>
    <t>TOMADA MÉDIA DE EMBUTIR (2 MÓDULOS), 2P+T 10 A, INCLUINDO SUPORTE E PLACA - FORNECIMENTO E INSTALAÇÃO. AF_03/2023</t>
  </si>
  <si>
    <t>TOMADA MÉDIA DE EMBUTIR (2 MÓDULOS), 2P+T 20 A, INCLUINDO SUPORTE E PLACA - FORNECIMENTO E INSTALAÇÃO. AF_03/2023</t>
  </si>
  <si>
    <t>TOMADA BAIXA DE EMBUTIR (2 MÓDULOS), 2P+T 10 A, SEM SUPORTE E SEM PLACA - FORNECIMENTO E INSTALAÇÃO. AF_03/2023</t>
  </si>
  <si>
    <t>TOMADA BAIXA DE EMBUTIR (2 MÓDULOS), 2P+T 20 A, SEM SUPORTE E SEM PLACA - FORNECIMENTO E INSTALAÇÃO. AF_03/2023</t>
  </si>
  <si>
    <t>TOMADA BAIXA DE EMBUTIR (2 MÓDULOS), 2P+T 10 A, INCLUINDO SUPORTE E PLACA - FORNECIMENTO E INSTALAÇÃO. AF_03/2023</t>
  </si>
  <si>
    <t>TOMADA BAIXA DE EMBUTIR (2 MÓDULOS), 2P+T 20 A, INCLUINDO SUPORTE E PLACA - FORNECIMENTO E INSTALAÇÃO. AF_03/2023</t>
  </si>
  <si>
    <t>TOMADA MÉDIA DE EMBUTIR (3 MÓDULOS), 2P+T 10 A, SEM SUPORTE E SEM PLACA - FORNECIMENTO E INSTALAÇÃO. AF_03/2023</t>
  </si>
  <si>
    <t>TOMADA MÉDIA DE EMBUTIR (3 MÓDULOS), 2P+T 20 A, SEM SUPORTE E SEM PLACA - FORNECIMENTO E INSTALAÇÃO. AF_03/2023</t>
  </si>
  <si>
    <t>TOMADA MÉDIA DE EMBUTIR (3 MÓDULOS), 2P+T 10 A, INCLUINDO SUPORTE E PLACA - FORNECIMENTO E INSTALAÇÃO. AF_03/2023</t>
  </si>
  <si>
    <t>TOMADA MÉDIA DE EMBUTIR (3 MÓDULOS), 2P+T 20 A, INCLUINDO SUPORTE E PLACA - FORNECIMENTO E INSTALAÇÃO. AF_03/2023</t>
  </si>
  <si>
    <t>TOMADA BAIXA DE EMBUTIR (3 MÓDULOS), 2P+T 10 A, SEM SUPORTE E SEM PLACA - FORNECIMENTO E INSTALAÇÃO. AF_03/2023</t>
  </si>
  <si>
    <t>TOMADA BAIXA DE EMBUTIR (3 MÓDULOS), 2P+T 20 A, SEM SUPORTE E SEM PLACA - FORNECIMENTO E INSTALAÇÃO. AF_03/2023</t>
  </si>
  <si>
    <t>TOMADA BAIXA DE EMBUTIR (3 MÓDULOS), 2P+T 10 A, INCLUINDO SUPORTE E PLACA - FORNECIMENTO E INSTALAÇÃO. AF_03/2023</t>
  </si>
  <si>
    <t>TOMADA BAIXA DE EMBUTIR (3 MÓDULOS), 2P+T 20 A, INCLUINDO SUPORTE E PLACA - FORNECIMENTO E INSTALAÇÃO. AF_03/2023</t>
  </si>
  <si>
    <t>TOMADA BAIXA DE EMBUTIR (4 MÓDULOS), 2P+T 10 A, SEM SUPORTE E SEM PLACA - FORNECIMENTO E INSTALAÇÃO. AF_03/2023</t>
  </si>
  <si>
    <t>TOMADA BAIXA DE EMBUTIR (4 MÓDULOS), 2P+T 10 A, INCLUINDO SUPORTE E PLACA - FORNECIMENTO E INSTALAÇÃO. AF_03/2023</t>
  </si>
  <si>
    <t>TOMADA BAIXA DE EMBUTIR (6 MÓDULOS), 2P+T 10 A, SEM SUPORTE E SEM PLACA - FORNECIMENTO E INSTALAÇÃO. AF_03/2023</t>
  </si>
  <si>
    <t>TOMADA BAIXA DE EMBUTIR (6 MÓDULOS), 2P+T 10 A, INCLUINDO SUPORTE E PLACA - FORNECIMENTO E INSTALAÇÃO. AF_03/2023</t>
  </si>
  <si>
    <t>INTERRUPTOR SIMPLES (1 MÓDULO) COM 1 TOMADA DE EMBUTIR 2P+T 10 A, SEM SUPORTE E SEM PLACA - FORNECIMENTO E INSTALAÇÃO. AF_03/2023</t>
  </si>
  <si>
    <t>INTERRUPTOR SIMPLES (1 MÓDULO) COM 1 TOMADA DE EMBUTIR 2P+T 10 A, INCLUINDO SUPORTE E PLACA - FORNECIMENTO E INSTALAÇÃO. AF_03/2023</t>
  </si>
  <si>
    <t>INTERRUPTOR SIMPLES (1 MÓDULO) COM 2 TOMADAS DE EMBUTIR 2P+T 10 A, SEM SUPORTE E SEM PLACA - FORNECIMENTO E INSTALAÇÃO. AF_03/2023</t>
  </si>
  <si>
    <t>INTERRUPTOR SIMPLES (1 MÓDULO) COM 2 TOMADAS DE EMBUTIR 2P+T 10 A, INCLUINDO SUPORTE E PLACA - FORNECIMENTO E INSTALAÇÃO. AF_03/2023</t>
  </si>
  <si>
    <t>INTERRUPTOR SIMPLES (2 MÓDULOS) COM 1 TOMADA DE EMBUTIR 2P+T 10 A, SEM SUPORTE E SEM PLACA - FORNECIMENTO E INSTALAÇÃO. AF_03/2023</t>
  </si>
  <si>
    <t>INTERRUPTOR SIMPLES (2 MÓDULOS) COM 1 TOMADA DE EMBUTIR 2P+T 10 A, INCLUINDO SUPORTE E PLACA - FORNECIMENTO E INSTALAÇÃO. AF_03/2023</t>
  </si>
  <si>
    <t>INTERRUPTOR PARALELO (1 MÓDULO) COM 1 TOMADA DE EMBUTIR 2P+T 10 A, SEM SUPORTE E SEM PLACA - FORNECIMENTO E INSTALAÇÃO. AF_03/2023</t>
  </si>
  <si>
    <t>INTERRUPTOR PARALELO (1 MÓDULO) COM 1 TOMADA DE EMBUTIR 2P+T 10 A, INCLUINDO SUPORTE E PLACA - FORNECIMENTO E INSTALAÇÃO. AF_03/2023</t>
  </si>
  <si>
    <t>INTERRUPTOR PARALELO (1 MÓDULO) COM 2 TOMADAS DE EMBUTIR 2P+T 10 A, SEM SUPORTE E SEM PLACA - FORNECIMENTO E INSTALAÇÃO. AF_03/2023</t>
  </si>
  <si>
    <t>INTERRUPTOR PARALELO (1 MÓDULO) COM 2 TOMADAS DE EMBUTIR 2P+T 10 A, INCLUINDO SUPORTE E PLACA - FORNECIMENTO E INSTALAÇÃO. AF_03/2023</t>
  </si>
  <si>
    <t>INTERRUPTOR PARALELO (2 MÓDULOS) COM 1 TOMADA DE EMBUTIR 2P+T 10 A, SEM SUPORTE E SEM PLACA - FORNECIMENTO E INSTALAÇÃO. AF_03/2023</t>
  </si>
  <si>
    <t>INTERRUPTOR PARALELO (2 MÓDULOS) COM 1 TOMADA DE EMBUTIR 2P+T 10 A, INCLUINDO SUPORTE E PLACA - FORNECIMENTO E INSTALAÇÃO. AF_03/2023</t>
  </si>
  <si>
    <t>INTERRUPTOR SIMPLES (1 MÓDULO), INTERRUPTOR PARALELO (1 MÓDULO) E 1 TOMADA DE EMBUTIR 2P+T 10 A, SEM SUPORTE E SEM PLACA - FORNECIMENTO E INSTALAÇÃO. AF_03/2023</t>
  </si>
  <si>
    <t>INTERRUPTOR SIMPLES (1 MÓDULO), INTERRUPTOR PARALELO (1 MÓDULO) E 1 TOMADA DE EMBUTIR 2P+T 10 A, INCLUINDO SUPORTE E PLACA - FORNECIMENTO E INSTALAÇÃO. AF_03/2023</t>
  </si>
  <si>
    <t>ENTRADA DE ENERGIA ELÉTRICA, AÉREA, MONOFÁSICA, COM CAIXA DE SOBREPOR, CABO DE 10 MM2 E DISJUNTOR DIN 50A (NÃO INCLUSO O POSTE DE CONCRETO). AF_07/2020_PS</t>
  </si>
  <si>
    <t>ENTRADA DE ENERGIA ELÉTRICA, AÉREA, MONOFÁSICA, COM CAIXA DE SOBREPOR, CABO DE 16 MM2 E DISJUNTOR DIN 50A (NÃO INCLUSO O POSTE DE CONCRETO). AF_07/2020_PS</t>
  </si>
  <si>
    <t>ENTRADA DE ENERGIA ELÉTRICA, AÉREA, MONOFÁSICA, COM CAIXA DE SOBREPOR, CABO DE 25 MM2 E DISJUNTOR DIN 50A (NÃO INCLUSO O POSTE DE CONCRETO). AF_07/2020_PS</t>
  </si>
  <si>
    <t>ENTRADA DE ENERGIA ELÉTRICA, AÉREA, MONOFÁSICA, COM CAIXA DE SOBREPOR, CABO DE 35 MM2 E DISJUNTOR DIN 50A (NÃO INCLUSO O POSTE DE CONCRETO). AF_07/2020_PS</t>
  </si>
  <si>
    <t>ENTRADA DE ENERGIA ELÉTRICA, AÉREA, MONOFÁSICA, COM CAIXA DE EMBUTIR, CABO DE 10 MM2 E DISJUNTOR DIN 50A (NÃO INCLUSO O POSTE DE CONCRETO). AF_07/2020_PS</t>
  </si>
  <si>
    <t>ENTRADA DE ENERGIA ELÉTRICA, AÉREA, MONOFÁSICA, COM CAIXA DE EMBUTIR, CABO DE 16 MM2 E DISJUNTOR DIN 50A (NÃO INCLUSO O POSTE DE CONCRETO). AF_07/2020_PS</t>
  </si>
  <si>
    <t>ENTRADA DE ENERGIA ELÉTRICA, AÉREA, MONOFÁSICA, COM CAIXA DE EMBUTIR, CABO DE 25 MM2 E DISJUNTOR DIN 50A (NÃO INCLUSO O POSTE DE CONCRETO). AF_07/2020_PS</t>
  </si>
  <si>
    <t>ENTRADA DE ENERGIA ELÉTRICA, AÉREA, MONOFÁSICA, COM CAIXA DE EMBUTIR, CABO DE 35 MM2 E DISJUNTOR DIN 50A (NÃO INCLUSO O POSTE DE CONCRETO). AF_07/2020_PS</t>
  </si>
  <si>
    <t>ENTRADA DE ENERGIA ELÉTRICA, AÉREA, BIFÁSICA, COM CAIXA DE SOBREPOR, CABO DE 10 MM2 E DISJUNTOR DIN 50A (NÃO INCLUSO O POSTE DE CONCRETO). AF_07/2020_PS</t>
  </si>
  <si>
    <t>ENTRADA DE ENERGIA ELÉTRICA, AÉREA, BIFÁSICA, COM CAIXA DE SOBREPOR, CABO DE 16 MM2 E DISJUNTOR DIN 50A (NÃO INCLUSO O POSTE DE CONCRETO). AF_07/2020_PS</t>
  </si>
  <si>
    <t>ENTRADA DE ENERGIA ELÉTRICA, AÉREA, BIFÁSICA, COM CAIXA DE SOBREPOR, CABO DE 25 MM2 E DISJUNTOR DIN 50A (NÃO INCLUSO O POSTE DE CONCRETO). AF_07/2020_PS</t>
  </si>
  <si>
    <t>ENTRADA DE ENERGIA ELÉTRICA, AÉREA, BIFÁSICA, COM CAIXA DE SOBREPOR, CABO DE 35 MM2 E DISJUNTOR DIN 50A (NÃO INCLUSO O POSTE DE CONCRETO). AF_07/2020_PS</t>
  </si>
  <si>
    <t>ENTRADA DE ENERGIA ELÉTRICA, AÉREA, BIFÁSICA, COM CAIXA DE EMBUTIR, CABO DE 10 MM2 E DISJUNTOR DIN 50A (NÃO INCLUSO O POSTE DE CONCRETO). AF_07/2020_PS</t>
  </si>
  <si>
    <t>ENTRADA DE ENERGIA ELÉTRICA, AÉREA, BIFÁSICA, COM CAIXA DE EMBUTIR, CABO DE 16 MM2 E DISJUNTOR DIN 50A (NÃO INCLUSO O POSTE DE CONCRETO). AF_07/2020_PS</t>
  </si>
  <si>
    <t>ENTRADA DE ENERGIA ELÉTRICA, AÉREA, BIFÁSICA, COM CAIXA DE EMBUTIR, CABO DE 25 MM2 E DISJUNTOR DIN 50A (NÃO INCLUSO O POSTE DE CONCRETO). AF_07/2020_PS</t>
  </si>
  <si>
    <t>ENTRADA DE ENERGIA ELÉTRICA, AÉREA, BIFÁSICA, COM CAIXA DE EMBUTIR, CABO DE 35 MM2 E DISJUNTOR DIN 50A (NÃO INCLUSO O POSTE DE CONCRETO). AF_07/2020_PS</t>
  </si>
  <si>
    <t>ENTRADA DE ENERGIA ELÉTRICA, AÉREA, TRIFÁSICA, COM CAIXA DE SOBREPOR, CABO DE 10 MM2 E DISJUNTOR DIN 50A (NÃO INCLUSO O POSTE DE CONCRETO). AF_07/2020_PS</t>
  </si>
  <si>
    <t>ENTRADA DE ENERGIA ELÉTRICA, AÉREA, TRIFÁSICA, COM CAIXA DE SOBREPOR, CABO DE 16 MM2 E DISJUNTOR DIN 50A (NÃO INCLUSO O POSTE DE CONCRETO). AF_07/2020_PS</t>
  </si>
  <si>
    <t>ENTRADA DE ENERGIA ELÉTRICA, AÉREA, TRIFÁSICA, COM CAIXA DE SOBREPOR, CABO DE 25 MM2 E DISJUNTOR DIN 50A (NÃO INCLUSO O POSTE DE CONCRETO). AF_07/2020_PS</t>
  </si>
  <si>
    <t>ENTRADA DE ENERGIA ELÉTRICA, AÉREA, TRIFÁSICA, COM CAIXA DE SOBREPOR, CABO DE 35 MM2 E DISJUNTOR DIN 50A (NÃO INCLUSO O POSTE DE CONCRETO). AF_07/2020_PS</t>
  </si>
  <si>
    <t>ENTRADA DE ENERGIA ELÉTRICA, SUBTERRÂNEA, MONOFÁSICA, COM CAIXA DE SOBREPOR, CABO DE 10 MM2 E DISJUNTOR DIN 50A (NÃO INCLUSA MURETA DE ALVENARIA). AF_07/2020_PS</t>
  </si>
  <si>
    <t>ENTRADA DE ENERGIA ELÉTRICA, SUBTERRÂNEA, MONOFÁSICA, COM CAIXA DE SOBREPOR, CABO DE 16 MM2 E DISJUNTOR DIN 50A (NÃO INCLUSA MURETA DE ALVENARIA). AF_07/2020_PS</t>
  </si>
  <si>
    <t>ENTRADA DE ENERGIA ELÉTRICA, SUBTERRÂNEA, MONOFÁSICA, COM CAIXA DE SOBREPOR, CABO DE 25 MM2 E DISJUNTOR DIN 50A (NÃO INCLUSA MURETA DE ALVENARIA). AF_07/2020_PS</t>
  </si>
  <si>
    <t>ENTRADA DE ENERGIA ELÉTRICA, SUBTERRÂNEA, MONOFÁSICA, COM CAIXA DE SOBREPOR, CABO DE 35 MM2 E DISJUNTOR DIN 50A (NÃO INCLUSA MURETA DE ALVENARIA). AF_07/2020_PS</t>
  </si>
  <si>
    <t>ENTRADA DE ENERGIA ELÉTRICA, SUBTERRÂNEA, MONOFÁSICA, COM CAIXA DE EMBUTIR, CABO DE 10 MM2 E DISJUNTOR DIN 50A (NÃO INCLUSA MURETA DE ALVENARIA). AF_07/2020_PS</t>
  </si>
  <si>
    <t>ENTRADA DE ENERGIA ELÉTRICA, SUBTERRÂNEA, MONOFÁSICA, COM CAIXA DE EMBUTIR, CABO DE 16 MM2 E DISJUNTOR DIN 50A (NÃO INCLUSA MURETA DE ALVENARIA). AF_07/2020_PS</t>
  </si>
  <si>
    <t>ENTRADA DE ENERGIA ELÉTRICA, SUBTERRÂNEA, MONOFÁSICA, COM CAIXA DE EMBUTIR, CABO DE 25 MM2 E DISJUNTOR DIN 50A (NÃO INCLUSA MURETA DE ALVENARIA). AF_07/2020_PS</t>
  </si>
  <si>
    <t>ENTRADA DE ENERGIA ELÉTRICA, SUBTERRÂNEA, MONOFÁSICA, COM CAIXA DE EMBUTIR, CABO DE 35 MM2 E DISJUNTOR DIN 50A (NÃO INCLUSA MURETA DE ALVENARIA). AF_07/2020_PS</t>
  </si>
  <si>
    <t>ENTRADA DE ENERGIA ELÉTRICA, SUBTERRÂNEA, BIFÁSICA, COM CAIXA DE SOBREPOR, CABO DE 10 MM2 E DISJUNTOR DIN 50A (NÃO INCLUSA MURETA DE ALVENARIA). AF_07/2020_PS</t>
  </si>
  <si>
    <t>ENTRADA DE ENERGIA ELÉTRICA, SUBTERRÂNEA, BIFÁSICA, COM CAIXA DE SOBREPOR, CABO DE 16 MM2 E DISJUNTOR DIN 50A (NÃO INCLUSA MURETA DE ALVENARIA). AF_07/2020_PS</t>
  </si>
  <si>
    <t>ENTRADA DE ENERGIA ELÉTRICA, SUBTERRÂNEA, BIFÁSICA, COM CAIXA DE SOBREPOR, CABO DE 25 MM2 E DISJUNTOR DIN 50A (NÃO INCLUSA MURETA DE ALVENARIA). AF_07/2020_PS</t>
  </si>
  <si>
    <t>ENTRADA DE ENERGIA ELÉTRICA, SUBTERRÂNEA, BIFÁSICA, COM CAIXA DE SOBREPOR, CABO DE 35 MM2 E DISJUNTOR DIN 50A (NÃO INCLUSA MURETA DE ALVENARIA). AF_07/2020_PS</t>
  </si>
  <si>
    <t>ENTRADA DE ENERGIA ELÉTRICA, SUBTERRÂNEA, BIFÁSICA, COM CAIXA DE EMBUTIR, CABO DE 10 MM2 E DISJUNTOR DIN 50A (NÃO INCLUSA MURETA DE ALVENARIA). AF_07/2020_PS</t>
  </si>
  <si>
    <t>ENTRADA DE ENERGIA ELÉTRICA, SUBTERRÂNEA, BIFÁSICA, COM CAIXA DE EMBUTIR, CABO DE 16 MM2 E DISJUNTOR DIN 50A (NÃO INCLUSA MURETA DE ALVENARIA). AF_07/2020_PS</t>
  </si>
  <si>
    <t>ENTRADA DE ENERGIA ELÉTRICA, SUBTERRÂNEA, BIFÁSICA, COM CAIXA DE EMBUTIR, CABO DE 25 MM2 E DISJUNTOR DIN 50A (NÃO INCLUSA MURETA DE ALVENARIA). AF_07/2020_PS</t>
  </si>
  <si>
    <t>ENTRADA DE ENERGIA ELÉTRICA, SUBTERRÂNEA, BIFÁSICA, COM CAIXA DE EMBUTIR, CABO DE 35 MM2 E DISJUNTOR DIN 50A (NÃO INCLUSA MURETA DE ALVENARIA). AF_07/2020_PS</t>
  </si>
  <si>
    <t>ENTRADA DE ENERGIA ELÉTRICA, SUBTERRÂNEA, TRIFÁSICA, COM CAIXA DE SOBREPOR, CABO DE 10 MM2 E DISJUNTOR DIN 50A (NÃO INCLUSA MURETA DE ALVENARIA). AF_07/2020_PS</t>
  </si>
  <si>
    <t>ENTRADA DE ENERGIA ELÉTRICA, SUBTERRÂNEA, TRIFÁSICA, COM CAIXA DE SOBREPOR, CABO DE 16 MM2 E DISJUNTOR DIN 50A (NÃO INCLUSA MURETA DE ALVENARIA). AF_07/2020_PS</t>
  </si>
  <si>
    <t>ENTRADA DE ENERGIA ELÉTRICA, SUBTERRÂNEA, TRIFÁSICA, COM CAIXA DE SOBREPOR, CABO DE 25 MM2 E DISJUNTOR DIN 50A (NÃO INCLUSA MURETA DE ALVENARIA). AF_07/2020_PS</t>
  </si>
  <si>
    <t>ENTRADA DE ENERGIA ELÉTRICA, SUBTERRÂNEA, TRIFÁSICA, COM CAIXA DE SOBREPOR, CABO DE 35 MM2 E DISJUNTOR DIN 50A (NÃO INCLUSA MURETA DE ALVENARIA). AF_07/2020_PS</t>
  </si>
  <si>
    <t>APARELHO SINALIZADOR DE SAÍDA DE GARAGEM, COM CÉLULA FOTOELÉTRICA - FORNECIMENTO E INSTALAÇÃO. AF_07/2020</t>
  </si>
  <si>
    <t>ARMAÇÃO SECUNDÁRIA, COM 1 ESTRIBO E 1 ISOLADOR - FORNECIMENTO E INSTALAÇÃO. AF_07/2020</t>
  </si>
  <si>
    <t>ARMAÇÃO SECUNDÁRIA, COM 2 ESTRIBOS E 2 ISOLADORES - FORNECIMENTO E INSTALAÇÃO. AF_07/2020</t>
  </si>
  <si>
    <t>ARMAÇÃO SECUNDÁRIA, COM 3 ESTRIBOS E 3 ISOLADORES - FORNECIMENTO E INSTALAÇÃO. AF_07/2020</t>
  </si>
  <si>
    <t>ARMAÇÃO SECUNDÁRIA, COM 4 ESTRIBOS E 4 ISOLADORES - FORNECIMENTO E INSTALAÇÃO. AF_07/2020</t>
  </si>
  <si>
    <t>ARMAÇÃO SECUNDÁRIA, COM 1 ESTRIBO, SEM ISOLADOR - FORNECIMENTO E INSTALAÇÃO. AF_07/2020</t>
  </si>
  <si>
    <t>ARMAÇÃO SECUNDÁRIA, COM 2 ESTRIBOS, SEM ISOLADOR - FORNECIMENTO E INSTALAÇÃO. AF_07/2020</t>
  </si>
  <si>
    <t>ARMAÇÃO SECUNDÁRIA, COM 3 ESTRIBOS, SEM ISOLADOR - FORNECIMENTO E INSTALAÇÃO. AF_07/2020</t>
  </si>
  <si>
    <t>ARMAÇÃO SECUNDÁRIA, COM 4 ESTRIBOS, SEM ISOLADOR - FORNECIMENTO E INSTALAÇÃO. AF_07/2020</t>
  </si>
  <si>
    <t>ISOLADOR, TIPO PINO, PARA TENSÃO 15 KV - FORNECIMENTO E INSTALAÇÃO. AF_07/2020</t>
  </si>
  <si>
    <t>ISOLADOR, TIPO DISCO, PARA TENSÃO 15 KV - FORNECIMENTO E INSTALAÇÃO. AF_07/2020</t>
  </si>
  <si>
    <t>ISOLADOR, TIPO ROLDANA, PARA BAIXA TENSÃO - FORNECIMENTO E INSTALAÇÃO. AF_07/2020</t>
  </si>
  <si>
    <t>GRAMPO PARALELO METÁLICO, PARA REDES AÉREAS DE DISTRIBUIÇÃO DE ENERGIA ELÉTRICA DE BAIXA TENSÃO - FORNECIMENTO E INSTALAÇÃO. AF_07/2020</t>
  </si>
  <si>
    <t>ALÇA PREFORMADA DE DISTRIBUIÇÃO, EM  AÇO GALVANIZADO, AWG 1 - FORNECIMENTO E INSTALAÇÃO. AF_07/2020</t>
  </si>
  <si>
    <t>ALÇA PREFORMADA DE DISTRIBUIÇÃO, EM  AÇO GALVANIZADO, AWG 2 - FORNECIMENTO E INSTALAÇÃO. AF_07/2020</t>
  </si>
  <si>
    <t>ALÇA PREFORMADA DE DISTRIBUIÇÃO, EM  AÇO GALVANIZADO, AWG 4 - FORNECIMENTO E INSTALAÇÃO. AF_07/2020</t>
  </si>
  <si>
    <t>ALÇA PREFORMADA DE DISTRIBUIÇÃO, EM  AÇO GALVANIZADO, AWG 6 - FORNECIMENTO E INSTALAÇÃO. AF_07/2020</t>
  </si>
  <si>
    <t>CABO DE COBRE FLEXÍVEL ISOLADO, 10 MM², 0,6/1,0 KV, PARA REDE AÉREA DE DISTRIBUIÇÃO DE ENERGIA ELÉTRICA DE BAIXA TENSÃO - FORNECIMENTO E INSTALAÇÃO. AF_07/2020</t>
  </si>
  <si>
    <t>CABO DE COBRE FLEXÍVEL ISOLADO, 16 MM², 0,6/1,0 KV, PARA REDE AÉREA DE DISTRIBUIÇÃO DE ENERGIA ELÉTRICA DE BAIXA TENSÃO - FORNECIMENTO E INSTALAÇÃO. AF_07/2020</t>
  </si>
  <si>
    <t>CABO DE COBRE FLEXÍVEL ISOLADO, 25 MM², 0,6/1,0 KV, PARA REDE AÉREA DE DISTRIBUIÇÃO DE ENERGIA ELÉTRICA DE BAIXA TENSÃO - FORNECIMENTO E INSTALAÇÃO. AF_07/2020</t>
  </si>
  <si>
    <t>CABO DE COBRE FLEXÍVEL ISOLADO, 35 MM², 0,6/1,0 KV, PARA REDE AÉREA DE DISTRIBUIÇÃO DE ENERGIA ELÉTRICA DE BAIXA TENSÃO - FORNECIMENTO E INSTALAÇÃO. AF_07/2020</t>
  </si>
  <si>
    <t>CABO DE COBRE FLEXÍVEL ISOLADO, 50 MM², 0,6/1,0 KV, PARA REDE AÉREA DE DISTRIBUIÇÃO DE ENERGIA ELÉTRICA DE BAIXA TENSÃO - FORNECIMENTO E INSTALAÇÃO. AF_07/2020</t>
  </si>
  <si>
    <t>CABO DE COBRE FLEXÍVEL ISOLADO, 70 MM², 0,6/1,0 KV, PARA REDE AÉREA DE DISTRIBUIÇÃO DE ENERGIA ELÉTRICA DE BAIXA TENSÃO - FORNECIMENTO E INSTALAÇÃO. AF_07/2020</t>
  </si>
  <si>
    <t>CABO DE COBRE FLEXÍVEL ISOLADO, 95 MM², 0,6/1,0 KV, PARA REDE AÉREA DE DISTRIBUIÇÃO DE ENERGIA ELÉTRICA DE BAIXA TENSÃO - FORNECIMENTO E INSTALAÇÃO. AF_07/2020</t>
  </si>
  <si>
    <t>CABO DE COBRE FLEXÍVEL ISOLADO, 120 MM², 0,6/1,0 KV, PARA REDE AÉREA DE DISTRIBUIÇÃO DE ENERGIA ELÉTRICA DE BAIXA TENSÃO - FORNECIMENTO E INSTALAÇÃO. AF_07/2020</t>
  </si>
  <si>
    <t>ASSENTAMENTO DE POSTE DE CONCRETO COM COMPRIMENTO NOMINAL DE 9 M, CARGA NOMINAL MENOR OU IGUAL A 1000 DAN, ENGASTAMENTO SIMPLES COM 1,5 M DE SOLO (NÃO INCLUI FORNECIMENTO). AF_11/2019</t>
  </si>
  <si>
    <t>ASSENTAMENTO DE POSTE DE CONCRETO COM COMPRIMENTO NOMINAL DE 10 M, CARGA NOMINAL MENOR OU IGUAL A 1000 DAN, ENGASTAMENTO SIMPLES COM 1,6 M DE SOLO (NÃO INCLUI FORNECIMENTO). AF_11/2019</t>
  </si>
  <si>
    <t>ASSENTAMENTO DE POSTE DE CONCRETO COM COMPRIMENTO NOMINAL DE 10 M, CARGA NOMINAL MAIOR QUE 1000 DAN, ENGASTAMENTO SIMPLES COM 1,6 M DE SOLO (NÃO INCLUI FORNECIMENTO). AF_11/2019</t>
  </si>
  <si>
    <t>ASSENTAMENTO DE POSTE DE CONCRETO COM COMPRIMENTO NOMINAL DE 10,5 M, CARGA NOMINAL MENOR OU IGUAL A 1000 DAN, ENGASTAMENTO SIMPLES COM 1,65 M DE SOLO (NÃO INCLUI FORNECIMENTO). AF_11/2019</t>
  </si>
  <si>
    <t>ASSENTAMENTO DE POSTE DE CONCRETO COM COMPRIMENTO NOMINAL DE 10,5 M, CARGA NOMINAL MAIOR QUE 1000 DAN, ENGASTAMENTO SIMPLES COM 1,65 M DE SOLO (NÃO INCLUI FORNECIMENTO). AF_11/2019</t>
  </si>
  <si>
    <t>ASSENTAMENTO DE POSTE DE CONCRETO COM COMPRIMENTO NOMINAL DE 11 M, CARGA NOMINAL MENOR OU IGUAL A 1000 DAN, ENGASTAMENTO SIMPLES COM 1,7 M DE SOLO (NÃO INCLUI FORNECIMENTO). AF_11/2019</t>
  </si>
  <si>
    <t>ASSENTAMENTO DE POSTE DE CONCRETO COM COMPRIMENTO NOMINAL DE 11 M, CARGA NOMINAL MAIOR QUE 1000 DAN, ENGASTAMENTO SIMPLES COM 1,7 M DE SOLO (NÃO INCLUI FORNECIMENTO). AF_11/2019</t>
  </si>
  <si>
    <t>ASSENTAMENTO DE POSTE DE CONCRETO COM COMPRIMENTO NOMINAL DE 12 M, CARGA NOMINAL MENOR OU IGUAL A 1000 DAN, ENGASTAMENTO SIMPLES COM 1,8 M DE SOLO (NÃO INCLUI FORNECIMENTO). AF_11/2019</t>
  </si>
  <si>
    <t>ASSENTAMENTO DE POSTE DE CONCRETO COM COMPRIMENTO NOMINAL DE 12 M, CARGA NOMINAL MAIOR QUE 1000 DAN, ENGASTAMENTO SIMPLES COM 1,8 M DE SOLO (NÃO INCLUI FORNECIMENTO). AF_11/2019</t>
  </si>
  <si>
    <t>ASSENTAMENTO DE POSTE DE CONCRETO COM COMPRIMENTO NOMINAL DE 13 M, CARGA NOMINAL MENOR OU IGUAL A 1000 DAN, ENGASTAMENTO SIMPLES COM 1,9 M DE SOLO (NÃO INCLUI FORNECIMENTO). AF_11/2019</t>
  </si>
  <si>
    <t>ASSENTAMENTO DE POSTE DE CONCRETO COM COMPRIMENTO NOMINAL DE 13 M, CARGA NOMINAL MAIOR QUE 1000 DAN, ENGASTAMENTO SIMPLES COM 1,9 M DE SOLO (NÃO INCLUI FORNECIMENTO). AF_11/2019</t>
  </si>
  <si>
    <t>ASSENTAMENTO DE POSTE DE CONCRETO COM COMPRIMENTO NOMINAL DE 13,5 M, CARGA NOMINAL MENOR OU IGUAL A 1000 DAN, ENGASTAMENTO SIMPLES COM 1,95 M DE SOLO (NÃO INCLUI FORNECIMENTO). AF_11/2019</t>
  </si>
  <si>
    <t>ASSENTAMENTO DE POSTE DE CONCRETO COM COMPRIMENTO NOMINAL DE 13,5 M, CARGA NOMINAL MAIOR QUE 1000 DAN, ENGASTAMENTO SIMPLES COM 1,95 M DE SOLO (NÃO INCLUI FORNECIMENTO). AF_11/2019</t>
  </si>
  <si>
    <t>ASSENTAMENTO DE POSTE DE CONCRETO COM COMPRIMENTO NOMINAL DE 14 M, CARGA NOMINAL MENOR OU IGUAL A 1000 DAN, ENGASTAMENTO SIMPLES COM 2 M DE SOLO (NÃO INCLUI FORNECIMENTO). AF_11/2019</t>
  </si>
  <si>
    <t>ASSENTAMENTO DE POSTE DE CONCRETO COM COMPRIMENTO NOMINAL DE 14 M, CARGA NOMINAL MAIOR QUE 1000 DAN, ENGASTAMENTO SIMPLES COM 2 M DE SOLO (NÃO INCLUI FORNECIMENTO). AF_11/2019</t>
  </si>
  <si>
    <t>ASSENTAMENTO DE POSTE DE CONCRETO COM COMPRIMENTO NOMINAL DE 15 M, CARGA NOMINAL MENOR OU IGUAL A 1000 DAN, ENGASTAMENTO SIMPLES COM 2,1 M DE SOLO (NÃO INCLUI FORNECIMENTO). AF_11/2019</t>
  </si>
  <si>
    <t>ASSENTAMENTO DE POSTE DE CONCRETO COM COMPRIMENTO NOMINAL DE 15 M, CARGA NOMINAL MAIOR QUE 1000 DAN, ENGASTAMENTO SIMPLES COM 2,1 M DE SOLO (NÃO INCLUI FORNECIMENTO). AF_11/2019</t>
  </si>
  <si>
    <t>ASSENTAMENTO DE POSTE DE CONCRETO COM COMPRIMENTO NOMINAL DE 18 M, CARGA NOMINAL MENOR OU IGUAL A 1000 DAN, ENGASTAMENTO SIMPLES COM 2,4 M DE SOLO (NÃO INCLUI FORNECIMENTO). AF_11/2019</t>
  </si>
  <si>
    <t>ASSENTAMENTO DE POSTE DE CONCRETO COM COMPRIMENTO NOMINAL DE 18 M, CARGA NOMINAL MAIOR QUE 1000 DAN, ENGASTAMENTO SIMPLES COM 2,4 M DE SOLO (NÃO INCLUI FORNECIMENTO). AF_11/2019</t>
  </si>
  <si>
    <t>ASSENTAMENTO DE POSTE DE CONCRETO COM COMPRIMENTO NOMINAL DE 20 M, CARGA NOMINAL MENOR OU IGUAL A 1000 DAN, ENGASTAMENTO SIMPLES COM 2,6 M DE SOLO (NÃO INCLUI FORNECIMENTO). AF_11/2019</t>
  </si>
  <si>
    <t>ASSENTAMENTO DE POSTE DE CONCRETO COM COMPRIMENTO NOMINAL DE 20 M, CARGA NOMINAL MAIOR QUE 1000, ENGASTAMENTO SIMPLES COM 2,6 M DE SOLO (NÃO INCLUI FORNECIMENTO). AF_11/2019</t>
  </si>
  <si>
    <t>ASSENTAMENTO DE POSTE DE CONCRETO COM COMPRIMENTO NOMINAL DE 9 M, CARGA NOMINAL DE 150 DAN, ENGASTAMENTO BASE CONCRETADA COM 1 M DE CONCRETO E 0,5 M DE SOLO (NÃO INCLUI FORNECIMENTO). AF_11/2019</t>
  </si>
  <si>
    <t>ASSENTAMENTO DE POSTE DE CONCRETO COM COMPRIMENTO NOMINAL DE 9 M, CARGA NOMINAL DE 300 DAN, ENGASTAMENTO BASE CONCRETADA COM 1 M DE CONCRETO E 0,5 M DE SOLO (NÃO INCLUI FORNECIMENTO). AF_11/2019</t>
  </si>
  <si>
    <t>ASSENTAMENTO DE POSTE DE CONCRETO COM COMPRIMENTO NOMINAL DE 9 M, CARGA NOMINAL DE 400 DAN, ENGASTAMENTO BASE CONCRETADA COM 1 M DE CONCRETO E 0,5 M DE SOLO (NÃO INCLUI FORNECIMENTO). AF_11/2019</t>
  </si>
  <si>
    <t>ASSENTAMENTO DE POSTE DE CONCRETO COM COMPRIMENTO NOMINAL DE 9 M, CARGA NOMINAL DE 600 DAN, ENGASTAMENTO BASE CONCRETADA COM 1 M DE CONCRETO E 0,5 M DE SOLO (NÃO INCLUI FORNECIMENTO). AF_11/2019</t>
  </si>
  <si>
    <t>ASSENTAMENTO DE POSTE DE CONCRETO COM COMPRIMENTO NOMINAL DE 9 M, CARGA NOMINAL DE 1000 DAN, ENGASTAMENTO BASE CONCRETADA COM 1 M DE CONCRETO E 0,5 M DE SOLO (NÃO INCLUI FORNECIMENTO). AF_11/2019</t>
  </si>
  <si>
    <t>ASSENTAMENTO DE POSTE DE CONCRETO COM COMPRIMENTO NOMINAL DE 10 M, CARGA NOMINAL DE 300 DAN, ENGASTAMENTO BASE CONCRETADA COM 1 M DE CONCRETO E 0,6 M DE SOLO (NÃO INCLUI FORNECIMENTO). AF_11/2019</t>
  </si>
  <si>
    <t>ASSENTAMENTO DE POSTE DE CONCRETO COM COMPRIMENTO NOMINAL DE 10 M, CARGA NOMINAL DE 600 DAN, ENGASTAMENTO BASE CONCRETADA COM 1 M DE CONCRETO E 0,6 M DE SOLO (NÃO INCLUI FORNECIMENTO). AF_11/2019</t>
  </si>
  <si>
    <t>ASSENTAMENTO DE POSTE DE CONCRETO COM COMPRIMENTO NOMINAL DE 10 M, CARGA NOMINAL DE 1000 DAN, ENGASTAMENTO BASE CONCRETADA COM 1 M DE CONCRETO E 0,6 M DE SOLO (NÃO INCLUI FORNECIMENTO). AF_11/2019</t>
  </si>
  <si>
    <t>ASSENTAMENTO DE POSTE DE CONCRETO COM COMPRIMENTO NOMINAL DE 10,5 M, CARGA NOMINAL DE 300 DAN, ENGASTAMENTO BASE CONCRETADA COM 1 M DE CONCRETO E 0,65 M DE SOLO (NÃO INCLUI FORNECIMENTO). AF_11/2019</t>
  </si>
  <si>
    <t>ASSENTAMENTO DE POSTE DE CONCRETO COM COMPRIMENTO NOMINAL DE 10,5 M, CARGA NOMINAL DE 600 DAN, ENGASTAMENTO BASE CONCRETADA COM 1 M DE CONCRETO E 0,65 M DE SOLO (NÃO INCLUI FORNECIMENTO). AF_11/2019</t>
  </si>
  <si>
    <t>ASSENTAMENTO DE POSTE DE CONCRETO COM COMPRIMENTO NOMINAL DE 10,5 M, CARGA NOMINAL DE 1000 DAN, ENGASTAMENTO BASE CONCRETADA COM 1 M DE CONCRETO E 0,65 M DE SOLO (NÃO INCLUI FORNECIMENTO). AF_11/2019</t>
  </si>
  <si>
    <t>ASSENTAMENTO DE POSTE DE CONCRETO COM COMPRIMENTO NOMINAL DE 11 M, CARGA NOMINAL DE 300 DAN, ENGASTAMENTO BASE CONCRETADA COM 1 M DE CONCRETO E 0,7 M DE SOLO (NÃO INCLUI FORNECIMENTO). AF_11/2019</t>
  </si>
  <si>
    <t>ASSENTAMENTO DE POSTE DE CONCRETO COM COMPRIMENTO NOMINAL DE 11 M, CARGA NOMINAL DE 400 DAN, ENGASTAMENTO BASE CONCRETADA COM 1 M DE CONCRETO E 0,7 M DE SOLO (NÃO INCLUI FORNECIMENTO). AF_11/2019</t>
  </si>
  <si>
    <t>ASSENTAMENTO DE POSTE DE CONCRETO COM COMPRIMENTO NOMINAL DE 11 M, CARGA NOMINAL DE 600 DAN, ENGASTAMENTO BASE CONCRETADA COM 1 M DE CONCRETO E 0,7 M DE SOLO (NÃO INCLUI FORNECIMENTO). AF_11/2019</t>
  </si>
  <si>
    <t>ASSENTAMENTO DE POSTE DE CONCRETO COM COMPRIMENTO NOMINAL DE 11 M, CARGA NOMINAL DE 1000 DAN, ENGASTAMENTO BASE CONCRETADA COM 1 M DE CONCRETO E 0,7 M DE SOLO (NÃO INCLUI FORNECIMENTO). AF_11/2019</t>
  </si>
  <si>
    <t>ASSENTAMENTO DE POSTE DE CONCRETO COM COMPRIMENTO NOMINAL DE 12 M, CARGA NOMINAL DE 400 DAN, ENGASTAMENTO BASE CONCRETADA COM 1 M DE CONCRETO E 0,8 M DE SOLO (NÃO INCLUI FORNECIMENTO). AF_11/2019</t>
  </si>
  <si>
    <t>ASSENTAMENTO DE POSTE DE CONCRETO COM COMPRIMENTO NOMINAL DE 12 M, CARGA NOMINAL DE 600 DAN, ENGASTAMENTO BASE CONCRETADA COM 1 M DE CONCRETO E 0,8 M DE SOLO (NÃO INCLUI FORNECIMENTO). AF_11/2019</t>
  </si>
  <si>
    <t>ASSENTAMENTO DE POSTE DE CONCRETO COM COMPRIMENTO NOMINAL DE 12 M, CARGA NOMINAL DE 1000 DAN, ENGASTAMENTO BASE CONCRETADA COM 1 M DE CONCRETO E 0,8 M DE SOLO (NÃO INCLUI FORNECIMENTO). AF_11/2019</t>
  </si>
  <si>
    <t>ASSENTAMENTO DE POSTE DE CONCRETO COM COMPRIMENTO NOMINAL DE 13 M, CARGA NOMINAL DE 600 DAN, ENGASTAMENTO BASE CONCRETADA COM 1 M DE CONCRETO E 0,9 M DE SOLO (NÃO INCLUI FORNECIMENTO). AF_11/2019</t>
  </si>
  <si>
    <t>ASSENTAMENTO DE POSTE DE CONCRETO COM COMPRIMENTO NOMINAL DE 13 M, CARGA NOMINAL DE 1000 DAN, ENGASTAMENTO BASE CONCRETADA COM 1 M DE CONCRETO E 0,9 M DE SOLO - SOMENTE INSTALAÇÃO, SEM FORNECIMENTO. AF_11/2019</t>
  </si>
  <si>
    <t>POSTE DECORATIVO PARA JARDIM EM AÇO TUBULAR, H = *2,5* M, SEM LUMINÁRIA - FORNECIMENTO E INSTALAÇÃO. AF_11/2019</t>
  </si>
  <si>
    <t>POSTE DE AÇO CONICO CONTÍNUO CURVO SIMPLES, FLANGEADO, H=9M, INCLUSIVE LUMINÁRIA, SEM LÂMPADA - FORNECIMENTO E INSTALACAO. AF_11/2019</t>
  </si>
  <si>
    <t>POSTE DE AÇO CONICO CONTÍNUO CURVO DUPLO, FLANGEADO, H=9M, INCLUSIVE LUMINÁRIAS, SEM LÂMPADAS - FORNECIMENTO E INSTALACAO. AF_11/2019</t>
  </si>
  <si>
    <t>POSTE DE AÇO CONICO CONTÍNUO CURVO SIMPLES, ENGASTADO, H=9M, INCLUSIVE LUMINÁRIA, SEM LÂMPADA - FORNECIMENTO E INSTALACAO. AF_11/2019</t>
  </si>
  <si>
    <t>POSTE DE AÇO CONICO CONTÍNUO CURVO DUPLO, ENGASTADO, H=9M, INCLUSIVE LUMINÁRIAS, SEM LÂMPADAS - FORNECIMENTO E INSTALACAO. AF_11/2019</t>
  </si>
  <si>
    <t>TRANSFORMADOR DE DISTRIBUIÇÃO, 30 KVA, TRIFÁSICO, 60 HZ, CLASSE 15 KV, IMERSO EM ÓLEO MINERAL, INSTALAÇÃO EM POSTE (NÃO INCLUSO SUPORTE) - FORNECIMENTO E INSTALAÇÃO. AF_12/2020</t>
  </si>
  <si>
    <t>TRANSFORMADOR DE DISTRIBUIÇÃO, 45 KVA, TRIFÁSICO, 60 HZ, CLASSE 15 KV, IMERSO EM ÓLEO MINERAL, INSTALAÇÃO EM POSTE (NÃO INCLUSO SUPORTE) - FORNECIMENTO E INSTALAÇÃO. AF_12/2020</t>
  </si>
  <si>
    <t>TRANSFORMADOR DE DISTRIBUIÇÃO, 75 KVA, TRIFÁSICO, 60 HZ, CLASSE 15 KV, IMERSO EM ÓLEO MINERAL, INSTALAÇÃO EM POSTE (NÃO INCLUSO SUPORTE) - FORNECIMENTO E INSTALAÇÃO. AF_12/2020</t>
  </si>
  <si>
    <t>TRANSFORMADOR DE DISTRIBUIÇÃO, 112,5 KVA, TRIFÁSICO, 60 HZ, CLASSE 15 KV, IMERSO EM ÓLEO MINERAL, INSTALAÇÃO EM POSTE (NÃO INCLUSO SUPORTE) - FORNECIMENTO E INSTALAÇÃO. AF_12/2020</t>
  </si>
  <si>
    <t>TRANSFORMADOR DE DISTRIBUIÇÃO, 150 KVA, TRIFÁSICO, 60 HZ, CLASSE 15 KV, IMERSO EM ÓLEO MINERAL, INSTALAÇÃO EM POSTE (NÃO INCLUSO SUPORTE) - FORNECIMENTO E INSTALAÇÃO. AF_12/2020</t>
  </si>
  <si>
    <t>TRANSFORMADOR DE DISTRIBUIÇÃO, 225 KVA, TRIFÁSICO, 60 HZ, CLASSE 15 KV, IMERSO EM ÓLEO MINERAL, INSTALAÇÃO EM POSTE (NÃO INCLUSO SUPORTE) - FORNECIMENTO E INSTALAÇÃO. AF_12/2020</t>
  </si>
  <si>
    <t>TRANSFORMADOR DE DISTRIBUIÇÃO, 300 KVA, TRIFÁSICO, 60 HZ, CLASSE 15 KV, IMERSO EM ÓLEO MINERAL, INSTALAÇÃO EM POSTE (NÃO INCLUSO SUPORTE) - FORNECIMENTO E INSTALAÇÃO. AF_12/2020</t>
  </si>
  <si>
    <t>SUPORTE PARA TRANSFORMADOR EM POSTE DE CONCRETO CIRCULAR - FORNECIMENTO E INSTALAÇÃO. AF_12/2020</t>
  </si>
  <si>
    <t>SUPORTE PARA TRANSFORMADOR EM POSTE DE CONCRETO DUPLO T - FORNECIMENTO E INSTALAÇÃO. AF_12/2020</t>
  </si>
  <si>
    <t>TRANSFORMADOR DE DISTRIBUIÇÃO, 500KVA, TRIFÁSICO, 60 HZ, CLASSE 15 KV, IMERSO EM ÓLEO MINERAL, INSTALAÇÃO EM SOLO (NÃO INCLUSO ABRIGO) - FORNECIMENTO E INSTALAÇÃO. AF_02/2022</t>
  </si>
  <si>
    <t>TRANSFORMADOR DE DISTRIBUIÇÃO, 750 KVA, TRIFÁSICO, 60 HZ, CLASSE 15 KV, IMERSO EM ÓLEO MINERAL, INSTALAÇÃO EM SOLO (NÃO INCLUSO ABRIGO) - FORNECIMENTO E INSTALAÇÃO. AF_02/2022</t>
  </si>
  <si>
    <t>TRANSFORMADOR DE DISTRIBUIÇÃO, 1000 KVA, TRIFÁSICO, 60 HZ, CLASSE 15 KV, IMERSO EM ÓLEO MINERAL, INSTALAÇÃO EM SOLO (NÃO INCLUSO ABRIGO) - FORNECIMENTO E INSTALAÇÃO. AF_02/2022</t>
  </si>
  <si>
    <t>CORDOALHA DE COBRE NU 35 MM², NÃO ENTERRADA, COM ISOLADOR - FORNECIMENTO E INSTALAÇÃO. AF_08/2023</t>
  </si>
  <si>
    <t>CORDOALHA DE COBRE NU 50 MM², NÃO ENTERRADA, COM ISOLADOR - FORNECIMENTO E INSTALAÇÃO. AF_08/2023</t>
  </si>
  <si>
    <t>CORDOALHA DE COBRE NU 70 MM², NÃO ENTERRADA, COM ISOLADOR - FORNECIMENTO E INSTALAÇÃO. AF_08/2023</t>
  </si>
  <si>
    <t>CORDOALHA DE COBRE NU 95 MM², NÃO ENTERRADA, COM ISOLADOR - FORNECIMENTO E INSTALAÇÃO. AF_08/2023</t>
  </si>
  <si>
    <t>CORDOALHA DE COBRE NU 50 MM², ENTERRADA - FORNECIMENTO E INSTALAÇÃO. AF_08/2023</t>
  </si>
  <si>
    <t>CORDOALHA DE COBRE NU 70 MM², ENTERRADA - FORNECIMENTO E INSTALAÇÃO. AF_08/2023</t>
  </si>
  <si>
    <t>CORDOALHA DE COBRE NU 95 MM², ENTERRADA - FORNECIMENTO E INSTALAÇÃO. AF_08/2023</t>
  </si>
  <si>
    <t>ELETRODUTO PVC RÍGIDO, DIÂMETRO 40MM, COM 3 METROS, PARA SPDA - FORNECIMENTO E INSTALAÇÃO. AF_08/2023</t>
  </si>
  <si>
    <t>HASTE DE ATERRAMENTO, DIÂMETRO 5/8", COM 3 METROS - FORNECIMENTO E INSTALAÇÃO. AF_08/2023</t>
  </si>
  <si>
    <t>HASTE DE ATERRAMENTO, DIÂMETRO 3/4", COM 3 METROS - FORNECIMENTO E INSTALAÇÃO. AF_08/2023</t>
  </si>
  <si>
    <t>BASE METÁLICA PARA MASTRO 1 ½"  PARA SPDA - FORNECIMENTO E INSTALAÇÃO. AF_08/2023</t>
  </si>
  <si>
    <t>MASTRO 1 ½", COM 3 METROS, PARA SPDA - FORNECIMENTO E INSTALAÇÃO. AF_08/2023</t>
  </si>
  <si>
    <t>CAPTOR TIPO FRANKLIN PARA SPDA - FORNECIMENTO E INSTALAÇÃO. AF_08/2023</t>
  </si>
  <si>
    <t>SUPORTE ISOLADOR PARA FIXAÇÃO DA CORDOALHA DE COBRE EM ALVENARIA OU CONCRETO - FORNECIMENTO E INSTALAÇÃO. AF_08/2023</t>
  </si>
  <si>
    <t>MINI CAPTOR PARA SPDA - FORNECIMENTO E INSTALAÇÃO. AF_08/2023</t>
  </si>
  <si>
    <t>CONECTOR GRAMPO METÁLICO TIPO OLHAL, PARA SPDA, PARA HASTE DE ATERRAMENTO DE 3/4'' E CABOS DE 10 A 50 MM2 - FORNECIMENTO E INSTALAÇÃO. AF_08/2023</t>
  </si>
  <si>
    <t>CONECTOR GRAMPO METÁLICO TIPO OLHAL, PARA SPDA, PARA HASTE DE ATERRAMENTO DE 5/8'' E CABOS DE 10 A 50 MM2 - FORNECIMENTO E INSTALAÇÃO. AF_08/2023</t>
  </si>
  <si>
    <t>CONECTOR GRAMPO PARALELO METÁLICO, PARA SPDA, PARA CABOS DE 6 A 50 MM2 - FORNECIMENTO E INSTALAÇÃO. AF_08/2023</t>
  </si>
  <si>
    <t>CONECTOR SPLIT-BOLT, PARA SPDA, PARA CABOS ATÉ 35 MM2 - FORNECIMENTO E INSTALAÇÃO. AF_08/2023</t>
  </si>
  <si>
    <t>CONECTOR SPLIT-BOLT, PARA SPDA, PARA CABOS ATÉ 50 MM2 - FORNECIMENTO E INSTALAÇÃO. AF_08/2023</t>
  </si>
  <si>
    <t>CONECTOR SPLIT-BOLT, PARA SPDA, PARA CABOS ATÉ 70 MM2 - FORNECIMENTO E INSTALAÇÃO. AF_08/2023</t>
  </si>
  <si>
    <t>CONECTOR SPLIT-BOLT, PARA SPDA, PARA CABOS ATÉ 95 MM2 - FORNECIMENTO E INSTALAÇÃO. AF_08/2023</t>
  </si>
  <si>
    <t>PLACA DE CONCRETO PRÉ-MOLDADO COMO PROTEÇÃO MECÂNICA ADICIONAL NO REATERRO PARA REDE ENTERRADA DE DISTRIBUIÇÃO DE ENERGIA ELÉTRICA - FORNECIMENTO E INSTALAÇÃO. AF_12/2021</t>
  </si>
  <si>
    <t>CONCRETAGEM COMO PROTEÇÃO MECÂNICA ADICIONAL NO REATERRO PARA REDE ENTERRADA DE DISTRIBUIÇÃO DE ENERGIA ELÉTRICA - FORNECIMENTO E INSTALAÇÃO. AF_12/2021</t>
  </si>
  <si>
    <t>FURO MANUAL EM ALVENARIA, PARA INSTALAÇÕES ELÉTRICAS, DIÂMETROS MENORES OU IGUAIS A 40 MM. AF_09/2023</t>
  </si>
  <si>
    <t>FURO MANUAL EM ALVENARIA, PARA INSTALAÇÕES ELÉTRICAS, DIÂMETROS MAIORES QUE 40 MM E MENORES OU IGUAIS A 75 MM. AF_09/2023</t>
  </si>
  <si>
    <t>FURO MANUAL EM ALVENARIA, PARA INSTALAÇÕES ELÉTRICAS, DIÂMETROS MAIORES QUE 75 MM E MENORES OU IGUAIS A 100 MM. AF_09/2023</t>
  </si>
  <si>
    <t>FURO MECANIZADO EM CONCRETO, COM MARTELO DEMOLIDOR, PARA INSTALAÇÕES ELÉTRICAS, DIÂMETROS MENORES OU IGUAIS A 40 MM. AF_09/2023</t>
  </si>
  <si>
    <t>FURO MECANIZADO EM CONCRETO, COM MARTELO DEMOLIDOR, PARA INSTALAÇÕES ELÉTRICAS, DIÂMETROS MAIORES QUE 40 MM E MENORES OU IGUAIS A 75 MM. AF_09/2023</t>
  </si>
  <si>
    <t>FURO MECANIZADO EM CONCRETO, COM MARTELO DEMOLIDOR, PARA INSTALAÇÕES ELÉTRICAS, DIÂMETROS MAIORES QUE 75 MM E MENORES OU IGUAIS A 150 MM. AF_09/2023</t>
  </si>
  <si>
    <t>SUPORTE PARA 2 ELETRODUTOS, ESPAÇADO A CADA 80 CM, EM PERFILADO COM COMPRIMENTO DE 25 CM FIXADO EM LAJE, POR METRO DE ELETRODUTO FIXADO. AF_09/2023</t>
  </si>
  <si>
    <t>SUPORTE PARA 4 ELETRODUTOS, ESPAÇADO A CADA 80 CM, EM PERFILADO COM COMPRIMENTO DE 42 CM FIXADO EM LAJE, POR METRO DE ELETRODUTO FIXADO. AF_09/2023</t>
  </si>
  <si>
    <t>CHUMBAMENTO LINEAR EM ALVENARIA PARA ELETRODUTOS COM DIÂMETROS MENORES OU IGUAIS A 40 MM. AF_09/2023</t>
  </si>
  <si>
    <t>FURO MECANIZADO EM ALVENARIA, PARA INSTALAÇÕES ELÉTRICAS, DIÂMETROS MENORES OU IGUAIS A 40 MM. AF_09/2023</t>
  </si>
  <si>
    <t>FURO MECANIZADO EM ALVENARIA, PARA INSTALAÇÕES ELÉTRICAS, DIÂMETROS MAIORES QUE 40 MM E MENORES OU IGUAIS A 75 MM. AF_09/2023</t>
  </si>
  <si>
    <t>FURO MECANIZADO EM ALVENARIA, PARA INSTALAÇÕES ELÉTRICAS, DIÂMETROS MAIORES QUE 75 MM E MENORES OU IGUAIS A 100 MM. AF_09/2023</t>
  </si>
  <si>
    <t>FURO MECANIZADO EM CONCRETO, COM PERFURATRIZ, PARA INSTALAÇÕES ELÉTRICAS, DIÂMETROS MENORES OU IGUAIS A 40 MM. AF_09/2023</t>
  </si>
  <si>
    <t>FURO MECANIZADO EM CONCRETO, COM PERFURATRIZ, PARA INSTALAÇÕES ELÉTRICAS, DIÂMETROS MAIORES QUE 40 MM E MENORES OU IGUAIS A 75 MM. AF_09/2023</t>
  </si>
  <si>
    <t>FURO MECANIZADO EM CONCRETO, COM PERFURATRIZ, PARA INSTALAÇÕES ELÉTRICAS, DIÂMETROS MAIORES QUE 75 MM E MENORES OU IGUAIS A 150 MM. AF_09/2023</t>
  </si>
  <si>
    <t>RASGO LINEAR MECANIZADO EM ALVENARIA, PARA ELETRODUTOS, DIÂMETROS MENORES OU IGUAIS A 40 MM. AF_09/2023</t>
  </si>
  <si>
    <t>FIXAÇÃO DE ELETRODUTOS, DIÂMETROS MENORES OU IGUAIS A 40 MM, COM ABRAÇADEIRA METÁLICA RÍGIDA TIPO D COM PARAFUSO DE FIXAÇÃO 1 1/4", FIXADA DIRETAMENTE NA LAJE OU PAREDE. AF_09/2023</t>
  </si>
  <si>
    <t>ABRIGO PARA HIDRANTE, 90X60X17CM, COM REGISTRO GLOBO ANGULAR 45 GRAUS 2 1/2", ADAPTADOR STORZ 2 1/2", MANGUEIRA DE INCÊNDIO 20M, REDUÇÃO 2 1/2" X 1 1/2" E ESGUICHO EM LATÃO 1 1/2" - FORNECIMENTO E INSTALAÇÃO. AF_10/2020</t>
  </si>
  <si>
    <t>EXTINTOR DE INCÊNDIO PORTÁTIL COM CARGA DE ÁGUA PRESSURIZADA DE 10 L, CLASSE A - FORNECIMENTO E INSTALAÇÃO. AF_10/2020_PE</t>
  </si>
  <si>
    <t>EXTINTOR DE INCÊNDIO PORTÁTIL COM CARGA DE CO2 DE 4 KG, CLASSE BC - FORNECIMENTO E INSTALAÇÃO. AF_10/2020_PE</t>
  </si>
  <si>
    <t>EXTINTOR DE INCÊNDIO PORTÁTIL COM CARGA DE CO2 DE 6 KG, CLASSE BC - FORNECIMENTO E INSTALAÇÃO. AF_10/2020_PE</t>
  </si>
  <si>
    <t>EXTINTOR DE INCÊNDIO PORTÁTIL COM CARGA DE PQS DE 4 KG, CLASSE BC - FORNECIMENTO E INSTALAÇÃO. AF_10/2020_PE</t>
  </si>
  <si>
    <t>EXTINTOR DE INCÊNDIO PORTÁTIL COM CARGA DE PQS DE 6 KG, CLASSE BC - FORNECIMENTO E INSTALAÇÃO. AF_10/2020_PE</t>
  </si>
  <si>
    <t>EXTINTOR DE INCÊNDIO PORTÁTIL COM CARGA DE PQS DE 8 KG, CLASSE BC - FORNECIMENTO E INSTALAÇÃO. AF_10/2020_PE</t>
  </si>
  <si>
    <t>EXTINTOR DE INCÊNDIO PORTÁTIL COM CARGA DE PQS DE 12 KG, CLASSE BC - FORNECIMENTO E INSTALAÇÃO. AF_10/2020_PE</t>
  </si>
  <si>
    <t>ABRIGO PARA HIDRANTE, 75X45X17CM, COM REGISTRO GLOBO ANGULAR 45 GRAUS 2 1/2", ADAPTADOR STORZ 2 1/2", MANGUEIRA DE INCÊNDIO 15M 2 1/2" E ESGUICHO EM LATÃO 2 1/2" - FORNECIMENTO E INSTALAÇÃO. AF_10/2020</t>
  </si>
  <si>
    <t>CAIXA DE INCÊNDIO 45X75X17CM - FORNECIMENTO E INSTALAÇÃO. AF_10/2020</t>
  </si>
  <si>
    <t>CAIXA DE INCÊNDIO 60X90X17CM - FORNECIMENTO E INSTALAÇÃO. AF_10/2020</t>
  </si>
  <si>
    <t>CONJUNTO DE MANGUEIRA PARA COMBATE A INCÊNDIO EM FIBRA DE POLIESTER PURA, COM 1.1/2", REVESTIDA INTERNAMENTE, COMPRIMENTO DE 15M - FORNECIMENTO E INSTALAÇÃO. AF_10/2020</t>
  </si>
  <si>
    <t>HIDRANTE SUBTERRÂNEO PREDIAL (COM CURVA LONGA E CAIXA), DN 75 MM - FORNECIMENTO E INSTALAÇÃO. AF_10/2020</t>
  </si>
  <si>
    <t>MANÔMETRO 0 A 200 PSI (0 A 14 KGF/CM2), D = 50MM - FORNECIMENTO E INSTALAÇÃO. AF_10/2020</t>
  </si>
  <si>
    <t>CABO TELEFÔNICO CCI-50 1 PAR, INSTALADO EM ENTRADA DE EDIFICAÇÃO - FORNECIMENTO E INSTALAÇÃO. AF_11/2019</t>
  </si>
  <si>
    <t>CABO TELEFÔNICO CCI-50 2 PARES, SEM BLINDAGEM, INSTALADO EM ENTRADA DE EDIFICAÇÃO - FORNECIMENTO E INSTALAÇÃO. AF_11/2019</t>
  </si>
  <si>
    <t>CABO TELEFÔNICO CCI-50 3 PARES, SEM BLINDAGEM, INSTALADO EM ENTRADA DE EDIFICAÇÃO - FORNECIMENTO E INSTALAÇÃO. AF_11/2019</t>
  </si>
  <si>
    <t>CABO TELEFÔNICO CCI-50 4 PARES, SEM BLINDAGEM, INSTALADO EM ENTRADA DE EDIFICAÇÃO - FORNECIMENTO E INSTALAÇÃO. AF_11/2019</t>
  </si>
  <si>
    <t>CABO TELEFÔNICO CCI-50 5 PARES, SEM BLINDAGEM, INSTALADO EM ENTRADA DE EDIFICAÇÃO - FORNECIMENTO E INSTALAÇÃO. AF_11/2019</t>
  </si>
  <si>
    <t>CABO TELEFÔNICO CCI-50 6 PARES, SEM BLINDAGEM, INSTALADO EM ENTRADA DE EDIFICAÇÃO - FORNECIMENTO E INSTALAÇÃO. AF_11/2019</t>
  </si>
  <si>
    <t>CABO TELEFÔNICO CI-50 10 PARES INSTALADO EM ENTRADA DE EDIFICAÇÃO - FORNECIMENTO E INSTALAÇÃO. AF_11/2019</t>
  </si>
  <si>
    <t>CABO TELEFÔNICO CI-50 20 PARES INSTALADO EM ENTRADA DE EDIFICAÇÃO - FORNECIMENTO E INSTALAÇÃO. AF_11/2019</t>
  </si>
  <si>
    <t>CABO TELEFÔNICO CI-50 30 PARES INSTALADO EM ENTRADA DE EDIFICAÇÃO - FORNECIMENTO E INSTALAÇÃO. AF_11/2019</t>
  </si>
  <si>
    <t>CABO TELEFÔNICO CI-50 50 PARES INSTALADO EM ENTRADA DE EDIFICAÇÃO - FORNECIMENTO E INSTALAÇÃO. AF_11/2019</t>
  </si>
  <si>
    <t>CABO TELEFÔNICO CI-50 75 PARES INSTALADO EM ENTRADA DE EDIFICAÇÃO - FORNECIMENTO E INSTALAÇÃO. AF_11/2019</t>
  </si>
  <si>
    <t>CABO TELEFÔNICO CI-50 200 PARES INSTALADO EM ENTRADA DE EDIFICAÇÃO - FORNECIMENTO E INSTALAÇÃO. AF_11/2019</t>
  </si>
  <si>
    <t>CABO TELEFÔNICO CCI-50 4 PARES, SEM BLINDAGEM, INSTALADO EM PRUMADA - FORNECIMENTO E INSTALAÇÃO. AF_11/2019</t>
  </si>
  <si>
    <t>CABO TELEFÔNICO CCI-50 5 PARES, SEM BLINDAGEM, INSTALADO EM PRUMADA - FORNECIMENTO E INSTALAÇÃO. AF_11/2019</t>
  </si>
  <si>
    <t>CABO TELEFÔNICO CCI-50 6 PARES, SEM BLINDAGEM, INSTALADO EM PRUMADA - FORNECIMENTO E INSTALAÇÃO. AF_11/2019</t>
  </si>
  <si>
    <t>CABO TELEFÔNICO CI-50 10 PARES INSTALADO EM PRUMADA - FORNECIMENTO E INSTALAÇÃO. AF_11/2019</t>
  </si>
  <si>
    <t>CABO TELEFÔNICO CI-50 20 PARES INSTALADO EM PRUMADA - FORNECIMENTO E INSTALAÇÃO. AF_11/2019</t>
  </si>
  <si>
    <t>CABO TELEFÔNICO CI-50 30 PARES INSTALADO EM PRUMADA - FORNECIMENTO E INSTALAÇÃO. AF_11/2019</t>
  </si>
  <si>
    <t>CABO TELEFÔNICO CI-50 50 PARES INSTALADO EM PRUMADA - FORNECIMENTO E INSTALAÇÃO. AF_11/2019</t>
  </si>
  <si>
    <t>CABO TELEFÔNICO CCI-50 1 PAR, SEM BLINDAGEM, INSTALADO EM DISTRIBUIÇÃO DE EDIFICAÇÃO RESIDENCIAL - FORNECIMENTO E INSTALAÇÃO. AF_11/2019</t>
  </si>
  <si>
    <t>CABO TELEFÔNICO CCI-50 2 PARES, SEM BLINDAGEM, INSTALADO EM DISTRIBUIÇÃO DE EDIFICAÇÃO RESIDENCIAL - FORNECIMENTO E INSTALAÇÃO. AF_11/2019</t>
  </si>
  <si>
    <t>CABO TELEFÔNICO CCI-50 3 PARES, SEM BLINDAGEM, INSTALADO EM DISTRIBUIÇÃO DE EDIFICAÇÃO RESIDENCIAL - FORNECIMENTO E INSTALAÇÃO. AF_11/2019</t>
  </si>
  <si>
    <t>CABO TELEFÔNICO CCI-50 4 PARES, SEM BLINDAGEM, INSTALADO EM DISTRIBUIÇÃO DE EDIFICAÇÃO RESIDENCIAL - FORNECIMENTO E INSTALAÇÃO. AF_11/2019</t>
  </si>
  <si>
    <t>CABO TELEFÔNICO CCI-50 5 PARES, SEM BLINDAGEM, INSTALADO EM DISTRIBUIÇÃO DE EDIFICAÇÃO RESIDENCIAL - FORNECIMENTO E INSTALAÇÃO. AF_11/2019</t>
  </si>
  <si>
    <t>CABO TELEFÔNICO CCI-50 6 PARES, SEM BLINDAGEM, INSTALADO EM DISTRIBUIÇÃO DE EDIFICAÇÃO RESIDENCIAL - FORNECIMENTO E INSTALAÇÃO. AF_11/2019</t>
  </si>
  <si>
    <t>CABO TELEFÔNICO CI-50 10 PARES INSTALADO EM DISTRIBUIÇÃO DE EDIFICAÇÃO RESIDENCIAL - FORNECIMENTO E INSTALAÇÃO. AF_11/2019</t>
  </si>
  <si>
    <t>CABO TELEFÔNICO CCI-50 1 PAR, SEM BLINDAGEM, INSTALADO EM DISTRIBUIÇÃO DE EDIFICAÇÃO INSTITUCIONAL - FORNECIMENTO E INSTALAÇÃO. AF_11/2019</t>
  </si>
  <si>
    <t>CABO TELEFÔNICO CCI-50 2 PARES, SEM BLINDAGEM, INSTALADO EM DISTRIBUIÇÃO DE EDIFICAÇÃO INSTITUCIONAL - FORNECIMENTO E INSTALAÇÃO. AF_11/2019</t>
  </si>
  <si>
    <t>CABO TELEFÔNICO CCI-50 3 PARES, SEM BLINDAGEM, INSTALADO EM DISTRIBUIÇÃO DE EDIFICAÇÃO INSTITUCIONAL - FORNECIMENTO E INSTALAÇÃO. AF_11/2019</t>
  </si>
  <si>
    <t>CABO TELEFÔNICO CCI-50 4 PARES, SEM BLINDAGEM, INSTALADO EM DISTRIBUIÇÃO DE EDIFICAÇÃO INSTITUCIONAL - FORNECIMENTO E INSTALAÇÃO. AF_11/2019</t>
  </si>
  <si>
    <t>CABO TELEFÔNICO CCI-50 5 PARES, SEM BLINDAGEM, INSTALADO EM DISTRIBUIÇÃO DE EDIFICAÇÃO INSTITUCIONAL - FORNECIMENTO E INSTALAÇÃO. AF_11/2019</t>
  </si>
  <si>
    <t>CABO TELEFÔNICO CCI-50 6 PARES, SEM BLINDAGEM, INSTALADO EM DISTRIBUIÇÃO DE EDIFICAÇÃO INSTITUCIONAL - FORNECIMENTO E INSTALAÇÃO. AF_11/2019</t>
  </si>
  <si>
    <t>CABO TELEFÔNICO CI-50 10 PARES INSTALADO EM DISTRIBUIÇÃO DE EDIFICAÇÃO INSTITUCIONAL - FORNECIMENTO E INSTALAÇÃO. AF_11/2019</t>
  </si>
  <si>
    <t>CABO TELEFÔNICO CTP-APL-50 10 PARES INSTALADO EM ENTRADA DE EDIFICAÇÃO - FORNECIMENTO E INSTALAÇÃO. AF_11/2019</t>
  </si>
  <si>
    <t>CABO TELEFÔNICO CTP-APL-50 20 PARES INSTALADO EM ENTRADA DE EDIFICAÇÃO - FORNECIMENTO E INSTALAÇÃO. AF_11/2019</t>
  </si>
  <si>
    <t>CABO TELEFÔNICO CTP-APL-50 30 PARES INSTALADO EM ENTRADA DE EDIFICAÇÃO - FORNECIMENTO E INSTALAÇÃO. AF_11/2019</t>
  </si>
  <si>
    <t>CAIXA DE PASSAGEM PARA TELEFONE 15X15X10CM (SOBREPOR), FORNECIMENTO E INSTALACAO. AF_11/2019</t>
  </si>
  <si>
    <t>CAIXA DE PASSAGEM PARA TELEFONE 80X80X15CM (SOBREPOR) FORNECIMENTO E INSTALACAO. AF_11/2019</t>
  </si>
  <si>
    <t>QUADRO DE DISTRIBUIÇÃO PARA TELEFONE N.2, 20X20X12CM EM CHAPA METALICA, DE EMBUTIR, SEM ACESSORIOS, PADRÃO TELEBRAS, FORNECIMENTO E INSTALAÇÃO. AF_11/2019</t>
  </si>
  <si>
    <t>QUADRO DE DISTRIBUICAO PARA TELEFONE N.3, 40X40X12CM EM CHAPA METALICA, DE EMBUTIR, SEM ACESSORIOS, PADRAO TELEBRAS, FORNECIMENTO E INSTALAÇÃO. AF_11/2019</t>
  </si>
  <si>
    <t>QUADRO DE DISTRIBUICAO PARA TELEFONE N.4, 60X60X12CM EM CHAPA METALICA, DE EMBUTIR, SEM ACESSORIOS, PADRAO TELEBRAS, FORNECIMENTO E INSTALAÇÃO. AF_11/2019</t>
  </si>
  <si>
    <t>QUADRO DE DISTRIBUIÇÃO PARA TELEFONE N.5, 80X80X12CM EM CHAPA METALICA, SEM ACESSORIOS, PADRAO TELEBRAS, FORNECIMENTO E INSTALAÇÃO. AF_11/2019</t>
  </si>
  <si>
    <t>CAIXA ENTERRADA PARA INSTALAÇÕES TELEFÔNICAS TIPO R1, EM ALVENARIA COM BLOCOS DE CONCRETO, DIMENSÕES INTERNAS: 0,35X0,60X0,60 M, EXCLUINDO TAMPÃO. AF_12/2020</t>
  </si>
  <si>
    <t>TAMPA PARA CAIXA TIPO R1, EM FERRO FUNDIDO, DIMENSÕES INTERNAS: 0,40 X 0,60 M - FORNECIMENTO E INSTALAÇÃO. AF_12/2020</t>
  </si>
  <si>
    <t>TAMPA PARA CAIXA TIPO R2 E R3, EM FERRO FUNDIDO, DIMENSÕES INTERNAS: 0,55 X 1,10 M - FORNECIMENTO E INSTALAÇÃO. AF_12/2020</t>
  </si>
  <si>
    <t>AR CONDICIONADO SPLIT INVERTER, HI-WALL (PAREDE), 9000 BTU/H, CICLO FRIO - FORNECIMENTO E INSTALAÇÃO. AF_11/2021_PE</t>
  </si>
  <si>
    <t>AR CONDICIONADO SPLIT ON/OFF, HI-WALL (PAREDE), 9000 BTUS/H, CICLO FRIO - FORNECIMENTO E INSTALAÇÃO. AF_11/2021_PE</t>
  </si>
  <si>
    <t>AR CONDICIONADO SPLIT ON/OFF, HI-WALL (PAREDE), 9000 BTUS/H, CICLO QUENTE/FRIO - FORNECIMENTO E INSTALAÇÃO. AF_11/2021_PE</t>
  </si>
  <si>
    <t>AR CONDICIONADO SPLIT INVERTER, HI-WALL (PAREDE), 12000 BTU/H, CICLO FRIO - FORNECIMENTO E INSTALAÇÃO. AF_11/2021_PE</t>
  </si>
  <si>
    <t>AR CONDICIONADO SPLIT ON/OFF, HI-WALL (PAREDE), 12000 BTUS/H, CICLO FRIO - FORNECIMENTO E INSTALAÇÃO. AF_11/2021_PE</t>
  </si>
  <si>
    <t>AR CONDICIONADO SPLIT ON/OFF, HI-WALL (PAREDE), 12000 BTUS/H, CICLO QUENTE/FRIO - FORNECIMENTO E INSTALAÇÃO. AF_11/2021_PE</t>
  </si>
  <si>
    <t>AR CONDICIONADO SPLIT INVERTER, HI-WALL (PAREDE), 18000 BTU/H, CICLO FRIO - FORNECIMENTO E INSTALAÇÃO. AF_11/2021_PE</t>
  </si>
  <si>
    <t>AR CONDICIONADO SPLIT ON/OFF, HI-WALL (PAREDE), 18000 BTUS/H, CICLO FRIO - FORNECIMENTO E INSTALAÇÃO. AF_11/2021_PE</t>
  </si>
  <si>
    <t>AR CONDICIONADO SPLIT ON/OFF, HI-WALL (PAREDE), 18000 BTUS/H, CICLO QUENTE/FRIO - FORNECIMENTO E INSTALAÇÃO. AF_11/2021_PE</t>
  </si>
  <si>
    <t>AR CONDICIONADO SPLIT INVERTER, HI-WALL (PAREDE), 24000 BTU/H, CICLO FRIO - FORNECIMENTO E INSTALAÇÃO. AF_11/2021_PE</t>
  </si>
  <si>
    <t>AR CONDICIONADO SPLIT ON/OFF, HI-WALL (PAREDE), 24000 BTUS/H, CICLO FRIO - FORNECIMENTO E INSTALAÇÃO. AF_11/2021_PE</t>
  </si>
  <si>
    <t>AR CONDICIONADO SPLIT ON/OFF, HI-WALL (PAREDE), 24000 BTUS/H, CICLO QUENTE/FRIO - FORNECIMENTO E INSTALAÇÃO. AF_11/2021_PE</t>
  </si>
  <si>
    <t>AR CONDICIONADO SPLIT INVERTER, PISO TETO, 48000 BTU/H, CICLO FRIO - FORNECIMENTO E INSTALAÇÃO. AF_11/2021_PE</t>
  </si>
  <si>
    <t>AR CONDICIONADO SPLIT ON/OFF, PISO TETO, 48.000 BTU/H, CICLO FRIO - FORNECIMENTO E INSTALAÇÃO. AF_11/2021_PE</t>
  </si>
  <si>
    <t>AR CONDICIONADO SPLIT INVERTER, PISO TETO, APRESENTANDO ENTRE 54000 E 58000 BTU/H, CICLO FRIO - FORNECIMENTO E INSTALAÇÃO. AF_11/2021_PE</t>
  </si>
  <si>
    <t>AR CONDICIONADO SPLIT ON/OFF, PISO TETO, 60.000 BTU/H, CICLO FRIO - FORNECIMENTO E INSTALAÇÃO. AF_11/2021_PE</t>
  </si>
  <si>
    <t>AR CONDICIONADO SPLIT ON/OFF, CASSETE (TETO), FRIO 4 VIAS 18000 BTU/H - FORNECIMENTO E INSTALAÇÃO. AF_11/2021_PE</t>
  </si>
  <si>
    <t>AR CONDICIONADO SPLIT ON/OFF, CASSETE (TETO), 18000 BTU/H, CICLO QUENTE/FRIO - FORNECIMENTO E INSTALAÇÃO. AF_11/2021_PE</t>
  </si>
  <si>
    <t>AR CONDICIONADO SPLIT ON/OFF, CASSETE (TETO), FRIO 4 VIAS 24000 BTU/H - FORNECIMENTO E INSTALAÇÃO. AF_11/2021_PE</t>
  </si>
  <si>
    <t>AR CONDICIONADO SPLIT ON/OFF, CASSETE (TETO), 24000 BTU/H, CICLO QUENTE/FRIO - FORNECIMENTO E INSTALAÇÃO. AF_11/2021_PE</t>
  </si>
  <si>
    <t>AR CONDICIONADO SPLIT ON/OFF, CASSETE (TETO), FRIO 4 VIAS 36000 BTU/H - FORNECIMENTO E INSTALAÇÃO. AF_11/2021_PE</t>
  </si>
  <si>
    <t>AR CONDICIONADO SPLIT ON/OFF, CASSETE (TETO), 36000 BTU/H, CICLO QUENTE/FRIO - FORNECIMENTO E INSTALAÇÃO. AF_11/2021_PE</t>
  </si>
  <si>
    <t>AR CONDICIONADO SPLIT ON/OFF, CASSETE (TETO), FRIO 4 VIAS 48000 BTU/H - FORNECIMENTO E INSTALAÇÃO. AF_11/2021_PE</t>
  </si>
  <si>
    <t>AR CONDICIONADO SPLIT ON/OFF, CASSETE (TETO), 48000 BTU/H, CICLO QUENTE/FRIO - FORNECIMENTO E INSTALAÇÃO. AF_11/2021_PE</t>
  </si>
  <si>
    <t>AR CONDICIONADO SPLIT ON/OFF, CASSETE (TETO), FRIO 4 VIAS 60000 BTU/H - FORNECIMENTO E INSTALAÇÃO. AF_11/2021_PE</t>
  </si>
  <si>
    <t>AR CONDICIONADO SPLIT ON/OFF, CASSETE (TETO), 60000 BTU/H, CICLO QUENTE/FRIO - FORNECIMENTO E INSTALAÇÃO. AF_11/2021_PE</t>
  </si>
  <si>
    <t>AR CONDICIONADO SPLITÃO 10 TR - FORNECIMENTO E INSTALAÇÃO. AF_11/2021_PE</t>
  </si>
  <si>
    <t>AR CONDICIONADO SPLITÃO 15 TR - FORNECIMENTO E INSTALAÇÃO. AF_11/2021_PE</t>
  </si>
  <si>
    <t>RASGO E CHUMBAMENTO EM ALVENARIA PARA TUBOS DE SPLIT PAREDE DE 9000 A 24000 BTUS/H. AF_11/2021</t>
  </si>
  <si>
    <t>CABO ELETRÔNICO CATEGORIA 5E, INSTALADO EM EDIFICAÇÃO RESIDENCIAL - FORNECIMENTO E INSTALAÇÃO. AF_11/2019</t>
  </si>
  <si>
    <t>CABO ELETRÔNICO CATEGORIA 5E, INSTALADO EM EDIFICAÇÃO INSTITUCIONAL - FORNECIMENTO E INSTALAÇÃO. AF_11/2019</t>
  </si>
  <si>
    <t>CABO ELETRÔNICO CATEGORIA 6, INSTALADO EM EDIFICAÇÃO RESIDENCIAL - FORNECIMENTO E INSTALAÇÃO. AF_11/2019</t>
  </si>
  <si>
    <t>CABO ELETRÔNICO CATEGORIA 6, INSTALADO EM EDIFICAÇÃO INSTITUCIONAL - FORNECIMENTO E INSTALAÇÃO. AF_11/2019</t>
  </si>
  <si>
    <t>CABO ELETRÔNICO CATEGORIA 6A, INSTALADO EM EDIFICAÇÃO RESIDENCIAL - FORNECIMENTO E INSTALAÇÃO. AF_11/2019</t>
  </si>
  <si>
    <t>CABO ELETRÔNICO CATEGORIA 6A, INSTALADO EM EDIFICAÇÃO INSTITUCIONAL - FORNECIMENTO E INSTALAÇÃO. AF_11/2019</t>
  </si>
  <si>
    <t>CABO COAXIAL RG6 95% - FORNECIMENTO E INSTALAÇÃO. AF_11/2019</t>
  </si>
  <si>
    <t>PATCH PANEL 24 PORTAS, CATEGORIA 5E - FORNECIMENTO E INSTALAÇÃO. AF_11/2019</t>
  </si>
  <si>
    <t>PATCH PANEL 24 PORTAS, CATEGORIA 6 - FORNECIMENTO E INSTALAÇÃO. AF_11/2019</t>
  </si>
  <si>
    <t>PATCH PANEL 48 PORTAS, CATEGORIA 6 - FORNECIMENTO E INSTALAÇÃO. AF_11/2019</t>
  </si>
  <si>
    <t>RACK FECHADO PARA SERVIDOR - FORNECIMENTO E INSTALAÇÃO. AF_11/2019</t>
  </si>
  <si>
    <t>BLOCO DE ENGATE RÁPIDO PARA BASTIDOR TIPO M10 - FORNECIMENTO E INSTALAÇÃO. AF_11/2019</t>
  </si>
  <si>
    <t>TOMADA DE REDE RJ45 - FORNECIMENTO E INSTALAÇÃO. AF_11/2019</t>
  </si>
  <si>
    <t>TOMADA PARA TELEFONE RJ11 - FORNECIMENTO E INSTALAÇÃO. AF_11/2019</t>
  </si>
  <si>
    <t>PATCH PANEL 48 PORTAS, CATEGORIA 5E - FORNECIMENTO E INSTALAÇÃO. AF_11/2019</t>
  </si>
  <si>
    <t>CABO COAXIAL RG11 95% - FORNECIMENTO E INSTALAÇÃO. AF_11/2019</t>
  </si>
  <si>
    <t>CABO COAXIAL RG59 95% - FORNECIMENTO E INSTALAÇÃO. AF_11/2019</t>
  </si>
  <si>
    <t>RACK ABERTO EM COLUNA 44U PARA SERVIDOR - FORNECIMENTO E INSTALAÇÃO. AF_11/2019</t>
  </si>
  <si>
    <t>TUBO PVC, SÉRIE R, ÁGUA PLUVIAL, DN 40 MM, FORNECIDO E INSTALADO EM RAMAL DE ENCAMINHAMENTO. AF_06/2022</t>
  </si>
  <si>
    <t>TUBO PVC, SÉRIE R, ÁGUA PLUVIAL, DN 50 MM, FORNECIDO E INSTALADO EM RAMAL DE ENCAMINHAMENTO. AF_06/2022</t>
  </si>
  <si>
    <t>TUBO PVC, SÉRIE R, ÁGUA PLUVIAL, DN 75 MM, FORNECIDO E INSTALADO EM RAMAL DE ENCAMINHAMENTO. AF_06/2022</t>
  </si>
  <si>
    <t>TUBO PVC, SÉRIE R, ÁGUA PLUVIAL, DN 100 MM, FORNECIDO E INSTALADO EM RAMAL DE ENCAMINHAMENTO. AF_06/2022</t>
  </si>
  <si>
    <t>TUBO PVC, SÉRIE R, ÁGUA PLUVIAL, DN 75 MM, FORNECIDO E INSTALADO EM CONDUTORES VERTICAIS DE ÁGUAS PLUVIAIS. AF_06/2022</t>
  </si>
  <si>
    <t>TUBO PVC, SÉRIE R, ÁGUA PLUVIAL, DN 100 MM, FORNECIDO E INSTALADO EM CONDUTORES VERTICAIS DE ÁGUAS PLUVIAIS. AF_06/2022</t>
  </si>
  <si>
    <t>TUBO PVC, SÉRIE R, ÁGUA PLUVIAL, DN 150 MM, FORNECIDO E INSTALADO EM CONDUTORES VERTICAIS DE ÁGUAS PLUVIAIS. AF_06/2022</t>
  </si>
  <si>
    <t>TUBO, CPVC, SOLDÁVEL, DN 15MM, INSTALADO EM RAMAL OU SUB-RAMAL DE ÁGUA - FORNECIMENTO E INSTALAÇÃO. AF_06/2022</t>
  </si>
  <si>
    <t>TUBO, CPVC, SOLDÁVEL, DN 22MM, INSTALADO EM RAMAL OU SUB-RAMAL DE ÁGUA - FORNECIMENTO E INSTALAÇÃO. AF_06/2022</t>
  </si>
  <si>
    <t>TUBO, CPVC, SOLDÁVEL, DN 28MM, INSTALADO EM RAMAL OU SUB-RAMAL DE ÁGUA - FORNECIMENTO E INSTALAÇÃO. AF_06/2022</t>
  </si>
  <si>
    <t>TUBO, CPVC, SOLDÁVEL, DN 35MM, INSTALADO EM RAMAL OU SUB-RAMAL DE ÁGUA   FORNECIMENTO E INSTALAÇÃO. AF_06/2022</t>
  </si>
  <si>
    <t>TUBO PVC, SERIE NORMAL, ESGOTO PREDIAL, DN 40 MM, FORNECIDO E INSTALADO EM RAMAL DE DESCARGA OU RAMAL DE ESGOTO SANITÁRIO. AF_08/2022</t>
  </si>
  <si>
    <t>TUBO PVC, SERIE NORMAL, ESGOTO PREDIAL, DN 50 MM, FORNECIDO E INSTALADO EM RAMAL DE DESCARGA OU RAMAL DE ESGOTO SANITÁRIO. AF_08/2022</t>
  </si>
  <si>
    <t>TUBO PVC, SERIE NORMAL, ESGOTO PREDIAL, DN 75 MM, FORNECIDO E INSTALADO EM RAMAL DE DESCARGA OU RAMAL DE ESGOTO SANITÁRIO. AF_08/2022</t>
  </si>
  <si>
    <t>TUBO PVC, SERIE NORMAL, ESGOTO PREDIAL, DN 100 MM, FORNECIDO E INSTALADO EM RAMAL DE DESCARGA OU RAMAL DE ESGOTO SANITÁRIO. AF_08/2022</t>
  </si>
  <si>
    <t>TUBO, CPVC, SOLDÁVEL, DN 22MM, INSTALADO EM RAMAL DE DISTRIBUIÇÃO DE ÁGUA - FORNECIMENTO E INSTALAÇÃO. AF_06/2022</t>
  </si>
  <si>
    <t>TUBO, CPVC, SOLDÁVEL, DN 28MM, INSTALADO EM RAMAL DE DISTRIBUIÇÃO DE ÁGUA - FORNECIMENTO E INSTALAÇÃO. AF_06/2022</t>
  </si>
  <si>
    <t>TUBO, CPVC, SOLDÁVEL, DN 35MM, INSTALADO EM PRUMADA DE ÁGUA   FORNECIMENTO E INSTALAÇÃO. AF_06/2022</t>
  </si>
  <si>
    <t>TUBO, CPVC, SOLDÁVEL, DN 42MM, INSTALADO EM PRUMADA DE ÁGUA   FORNECIMENTO E INSTALAÇÃO. AF_06/2022</t>
  </si>
  <si>
    <t>TUBO, CPVC, SOLDÁVEL, DN 73MM, INSTALADO EM PRUMADA DE ÁGUA   FORNECIMENTO E INSTALAÇÃO. AF_06/2022</t>
  </si>
  <si>
    <t>TUBO, CPVC, SOLDÁVEL, DN 89MM, INSTALADO EM PRUMADA DE ÁGUA   FORNECIMENTO E INSTALAÇÃO. AF_06/2022</t>
  </si>
  <si>
    <t>TUBO PVC, SERIE NORMAL, ESGOTO PREDIAL, DN 50 MM, FORNECIDO E INSTALADO EM PRUMADA DE ESGOTO SANITÁRIO OU VENTILAÇÃO. AF_08/2022</t>
  </si>
  <si>
    <t>TUBO PVC, SERIE NORMAL, ESGOTO PREDIAL, DN 75 MM, FORNECIDO E INSTALADO EM PRUMADA DE ESGOTO SANITÁRIO OU VENTILAÇÃO. AF_08/2022</t>
  </si>
  <si>
    <t>TUBO PVC, SERIE NORMAL, ESGOTO PREDIAL, DN 100 MM, FORNECIDO E INSTALADO EM PRUMADA DE ESGOTO SANITÁRIO OU VENTILAÇÃO. AF_08/2022</t>
  </si>
  <si>
    <t>TUBO PVC, SERIE NORMAL, ESGOTO PREDIAL, DN 100 MM, FORNECIDO E INSTALADO EM SUBCOLETOR AÉREO DE ESGOTO SANITÁRIO. AF_08/2022</t>
  </si>
  <si>
    <t>TUBO PVC, SERIE NORMAL, ESGOTO PREDIAL, DN 150 MM, FORNECIDO E INSTALADO EM SUBCOLETOR AÉREO DE ESGOTO SANITÁRIO. AF_08/2022</t>
  </si>
  <si>
    <t>TUBO EM COBRE RÍGIDO, DN 22 MM, CLASSE E, SEM ISOLAMENTO, INSTALADO EM PRUMADA DE HIDRÁULICA PREDIAL - FORNECIMENTO E INSTALAÇÃO. AF_04/2022</t>
  </si>
  <si>
    <t>TUBO EM COBRE RÍGIDO, DN 28 MM, CLASSE E, SEM ISOLAMENTO, INSTALADO EM PRUMADA DE HIDRÁULICA PREDIAL - FORNECIMENTO E INSTALAÇÃO. AF_04/2022</t>
  </si>
  <si>
    <t>TUBO EM COBRE RÍGIDO, DN 35 MM, CLASSE E, SEM ISOLAMENTO, INSTALADO EM PRUMADA DE HIDRÁULICA PREDIAL - FORNECIMENTO E INSTALAÇÃO. AF_04/2022</t>
  </si>
  <si>
    <t>TUBO EM COBRE RÍGIDO, DN 42 MM, CLASSE E, SEM ISOLAMENTO, INSTALADO EM PRUMADA DE HIDRÁULICA PREDIAL - FORNECIMENTO E INSTALAÇÃO. AF_04/2022</t>
  </si>
  <si>
    <t>TUBO EM COBRE RÍGIDO, DN 54 MM, CLASSE E, SEM ISOLAMENTO, INSTALADO EM PRUMADA DE HIDRÁULICA PREDIAL - FORNECIMENTO E INSTALAÇÃO. AF_04/2022</t>
  </si>
  <si>
    <t>TUBO EM COBRE RÍGIDO, DN 66 MM, CLASSE E, SEM ISOLAMENTO, INSTALADO EM PRUMADA DE HIDRÁULICA PREDIAL - FORNECIMENTO E INSTALAÇÃO. AF_04/2022</t>
  </si>
  <si>
    <t>TUBO EM COBRE RÍGIDO, DN 22 MM, CLASSE E, COM ISOLAMENTO, INSTALADO EM PRUMADA DE HIDRÁULICA PREDIAL - FORNECIMENTO E INSTALAÇÃO. AF_04/2022</t>
  </si>
  <si>
    <t>TUBO EM COBRE RÍGIDO, DN 28 MM, CLASSE E, COM ISOLAMENTO, INSTALADO EM PRUMADA DE HIDRÁULICA PREDIAL - FORNECIMENTO E INSTALAÇÃO. AF_04/2022</t>
  </si>
  <si>
    <t>TUBO EM COBRE RÍGIDO, DN 35 MM, CLASSE E, COM ISOLAMENTO, INSTALADO EM PRUMADA DE HIDRÁULICA PREDIAL - FORNECIMENTO E INSTALAÇÃO. AF_04/2022</t>
  </si>
  <si>
    <t>TUBO EM COBRE RÍGIDO, DN 42 MM, CLASSE E, COM ISOLAMENTO, INSTALADO EM PRUMADA DE HIDRÁULICA PREDIAL - FORNECIMENTO E INSTALAÇÃO. AF_04/2022</t>
  </si>
  <si>
    <t>TUBO EM COBRE RÍGIDO, DN 54 MM, CLASSE E, COM ISOLAMENTO, INSTALADO EM PRUMADA DE HIDRÁULICA PREDIAL - FORNECIMENTO E INSTALAÇÃO. AF_04/2022</t>
  </si>
  <si>
    <t>TUBO EM COBRE RÍGIDO, DN 66 MM, CLASSE E, COM ISOLAMENTO, INSTALADO EM PRUMADA DE HIDRÁULICA PREDIAL - FORNECIMENTO E INSTALAÇÃO. AF_04/2022</t>
  </si>
  <si>
    <t>TUBO EM COBRE RÍGIDO, DN 15 MM, CLASSE E, SEM ISOLAMENTO, INSTALADO EM RAMAL DE DISTRIBUIÇÃO DE HIDRÁULICA PREDIAL - FORNECIMENTO E INSTALAÇÃO. AF_04/2022</t>
  </si>
  <si>
    <t>TUBO EM COBRE RÍGIDO, DN 22 MM, CLASSE E, SEM ISOLAMENTO, INSTALADO EM RAMAL DE DISTRIBUIÇÃO DE HIDRÁULICA PREDIAL - FORNECIMENTO E INSTALAÇÃO. AF_04/2022</t>
  </si>
  <si>
    <t>TUBO EM COBRE RÍGIDO, DN 28 MM, CLASSE E, SEM ISOLAMENTO, INSTALADO EM RAMAL DE DISTRIBUIÇÃO DE HIDRÁULICA PREDIAL - FORNECIMENTO E INSTALAÇÃO. AF_04/2022</t>
  </si>
  <si>
    <t>TUBO EM COBRE RÍGIDO, DN 15 MM, CLASSE E, COM ISOLAMENTO, INSTALADO EM RAMAL DE DISTRIBUIÇÃO DE HIDRÁULICA PREDIAL - FORNECIMENTO E INSTALAÇÃO. AF_04/2022</t>
  </si>
  <si>
    <t>TUBO EM COBRE RÍGIDO, DN 22 MM, CLASSE E, COM ISOLAMENTO, INSTALADO EM RAMAL DE DISTRIBUIÇÃO DE HIDRÁULICA PREDIAL - FORNECIMENTO E INSTALAÇÃO. AF_04/2022</t>
  </si>
  <si>
    <t>TUBO EM COBRE RÍGIDO, DN 28 MM, CLASSE E, COM ISOLAMENTO, INSTALADO EM RAMAL DE DISTRIBUIÇÃO DE HIDRÁULICA PREDIAL - FORNECIMENTO E INSTALAÇÃO. AF_04/2022</t>
  </si>
  <si>
    <t>TUBO EM COBRE RÍGIDO, DN 15 MM, CLASSE E, SEM ISOLAMENTO, INSTALADO EM RAMAL E SUB-RAMAL DE HIDRÁULICA PREDIAL - FORNECIMENTO E INSTALAÇÃO. AF_04/2022</t>
  </si>
  <si>
    <t>TUBO EM COBRE RÍGIDO, DN 22 MM, CLASSE E, SEM ISOLAMENTO, INSTALADO EM RAMAL E SUB-RAMAL DE HIDRÁULICA PREDIAL - FORNECIMENTO E INSTALAÇÃO. AF_04/2022</t>
  </si>
  <si>
    <t>TUBO EM COBRE RÍGIDO, DN 28 MM, CLASSE E, SEM ISOLAMENTO, INSTALADO EM RAMAL E SUB-RAMAL DE HIDRÁULICA PREDIAL - FORNECIMENTO E INSTALAÇÃO. AF_04/2022</t>
  </si>
  <si>
    <t>TUBO EM COBRE RÍGIDO, DN 15 MM, CLASSE E, COM ISOLAMENTO, INSTALADO EM RAMAL E SUB-RAMAL DE HIDRÁULICA PREDIAL - FORNECIMENTO E INSTALAÇÃO. AF_04/2022</t>
  </si>
  <si>
    <t>TUBO EM COBRE RÍGIDO, DN 22 MM, CLASSE E, COM ISOLAMENTO, INSTALADO EM RAMAL E SUB-RAMAL DE HIDRÁULICA PREDIAL - FORNECIMENTO E INSTALAÇÃO. AF_04/2022</t>
  </si>
  <si>
    <t>TUBO EM COBRE RÍGIDO, DN 28 MM, CLASSE E, COM ISOLAMENTO, INSTALADO EM RAMAL E SUB-RAMAL DE HIDRÁULICA PREDIAL - FORNECIMENTO E INSTALAÇÃO. AF_04/2022</t>
  </si>
  <si>
    <t>TUBO DE AÇO GALVANIZADO COM COSTURA, CLASSE MÉDIA, CONEXÃO RANHURADA, DN 50 (2"), INSTALADO EM PRUMADAS - FORNECIMENTO E INSTALAÇÃO. AF_10/2020</t>
  </si>
  <si>
    <t>TUBO DE AÇO GALVANIZADO COM COSTURA, CLASSE MÉDIA, CONEXÃO RANHURADA, DN 65 (2 1/2"), INSTALADO EM PRUMADAS - FORNECIMENTO E INSTALAÇÃO. AF_10/2020</t>
  </si>
  <si>
    <t>TUBO DE AÇO GALVANIZADO COM COSTURA, CLASSE MÉDIA, CONEXÃO RANHURADA, DN 80 (3"), INSTALADO EM PRUMADAS - FORNECIMENTO E INSTALAÇÃO. AF_10/2020</t>
  </si>
  <si>
    <t>TUBO DE AÇO PRETO SEM COSTURA, CONEXÃO SOLDADA, DN 50 (2"), INSTALADO EM PRUMADAS - FORNECIMENTO E INSTALAÇÃO. AF_10/2020</t>
  </si>
  <si>
    <t>TUBO DE AÇO PRETO SEM COSTURA, CONEXÃO SOLDADA, DN 65 (2 1/2"), INSTALADO EM PRUMADAS - FORNECIMENTO E INSTALAÇÃO. AF_10/2020</t>
  </si>
  <si>
    <t>TUBO DE AÇO GALVANIZADO COM COSTURA, CLASSE MÉDIA, DN 50 (2"), CONEXÃO ROSQUEADA, INSTALADO EM PRUMADAS - FORNECIMENTO E INSTALAÇÃO. AF_10/2020</t>
  </si>
  <si>
    <t>TUBO DE AÇO GALVANIZADO COM COSTURA, CLASSE MÉDIA, DN 65 (2 1/2"), CONEXÃO ROSQUEADA, INSTALADO EM PRUMADAS - FORNECIMENTO E INSTALAÇÃO. AF_10/2020</t>
  </si>
  <si>
    <t>TUBO DE AÇO GALVANIZADO COM COSTURA, CLASSE MÉDIA, DN 80 (3"), CONEXÃO ROSQUEADA, INSTALADO EM PRUMADAS - FORNECIMENTO E INSTALAÇÃO. AF_10/2020</t>
  </si>
  <si>
    <t>TUBO DE AÇO PRETO SEM COSTURA, CONEXÃO SOLDADA, DN 25 (1"), INSTALADO EM REDE DE ALIMENTAÇÃO PARA HIDRANTE - FORNECIMENTO E INSTALAÇÃO. AF_10/2020</t>
  </si>
  <si>
    <t>TUBO DE AÇO PRETO SEM COSTURA, CONEXÃO SOLDADA, DN 32 (1 1/4"), INSTALADO EM REDE DE ALIMENTAÇÃO PARA HIDRANTE - FORNECIMENTO E INSTALAÇÃO. AF_10/2020</t>
  </si>
  <si>
    <t>TUBO DE AÇO PRETO SEM COSTURA, CONEXÃO SOLDADA, DN 50 (2"), INSTALADO EM REDE DE ALIMENTAÇÃO PARA HIDRANTE - FORNECIMENTO E INSTALAÇÃO. AF_10/2020</t>
  </si>
  <si>
    <t>TUBO DE AÇO PRETO SEM COSTURA, CONEXÃO SOLDADA, DN 65 (2 1/2"), INSTALADO EM REDE DE ALIMENTAÇÃO PARA HIDRANTE - FORNECIMENTO E INSTALAÇÃO. AF_10/2020</t>
  </si>
  <si>
    <t>TUBO DE AÇO GALVANIZADO COM COSTURA, CLASSE MÉDIA, DN 32 (1 1/4"), CONEXÃO ROSQUEADA, INSTALADO EM REDE DE ALIMENTAÇÃO PARA HIDRANTE - FORNECIMENTO E INSTALAÇÃO. AF_10/2020</t>
  </si>
  <si>
    <t>TUBO DE AÇO GALVANIZADO COM COSTURA, CLASSE MÉDIA, DN 40 (1 1/2"), CONEXÃO ROSQUEADA, INSTALADO EM REDE DE ALIMENTAÇÃO PARA HIDRANTE - FORNECIMENTO E INSTALAÇÃO. AF_10/2020</t>
  </si>
  <si>
    <t>TUBO DE AÇO GALVANIZADO COM COSTURA, CLASSE MÉDIA, DN 50 (2"), CONEXÃO ROSQUEADA, INSTALADO EM REDE DE ALIMENTAÇÃO PARA HIDRANTE - FORNECIMENTO E INSTALAÇÃO. AF_10/2020</t>
  </si>
  <si>
    <t>TUBO DE AÇO GALVANIZADO COM COSTURA, CLASSE MÉDIA, DN 65 (2 1/2"), CONEXÃO ROSQUEADA, INSTALADO EM REDE DE ALIMENTAÇÃO PARA HIDRANTE - FORNECIMENTO E INSTALAÇÃO. AF_10/2020</t>
  </si>
  <si>
    <t>TUBO DE AÇO GALVANIZADO COM COSTURA, CLASSE MÉDIA, DN 80 (3"), CONEXÃO ROSQUEADA, INSTALADO EM REDE DE ALIMENTAÇÃO PARA HIDRANTE - FORNECIMENTO E INSTALAÇÃO. AF_10/2020</t>
  </si>
  <si>
    <t>TUBO DE AÇO PRETO SEM COSTURA, CONEXÃO SOLDADA, DN 25 (1"), INSTALADO EM REDE DE ALIMENTAÇÃO PARA SPRINKLER - FORNECIMENTO E INSTALAÇÃO. AF_10/2020</t>
  </si>
  <si>
    <t>TUBO DE AÇO PRETO SEM COSTURA, CONEXÃO SOLDADA, DN 32 (1 1/4"), INSTALADO EM REDE DE ALIMENTAÇÃO PARA SPRINKLER - FORNECIMENTO E INSTALAÇÃO. AF_10/2020</t>
  </si>
  <si>
    <t>TUBO DE AÇO PRETO SEM COSTURA, CONEXÃO SOLDADA, DN 40 (1 1/2"), INSTALADO EM REDE DE ALIMENTAÇÃO PARA SPRINKLER - FORNECIMENTO E INSTALAÇÃO. AF_10/2020</t>
  </si>
  <si>
    <t>TUBO DE AÇO PRETO SEM COSTURA, CONEXÃO SOLDADA, DN 50 (2"), INSTALADO EM REDE DE ALIMENTAÇÃO PARA SPRINKLER - FORNECIMENTO E INSTALAÇÃO. AF_10/2020</t>
  </si>
  <si>
    <t>TUBO DE AÇO PRETO SEM COSTURA, CONEXÃO SOLDADA, DN 65 (2 1/2"), INSTALADO EM REDE DE ALIMENTAÇÃO PARA SPRINKLER - FORNECIMENTO E INSTALAÇÃO. AF_10/2020</t>
  </si>
  <si>
    <t>TUBO DE AÇO GALVANIZADO COM COSTURA, CLASSE MÉDIA, CONEXÃO ROSQUEADA, DN 32 (1 1/4"), INSTALADO EM REDE DE ALIMENTAÇÃO PARA SPRINKLER - FORNECIMENTO E INSTALAÇÃO. AF_10/2020</t>
  </si>
  <si>
    <t>TUBO DE AÇO GALVANIZADO COM COSTURA, CLASSE MÉDIA, CONEXÃO ROSQUEADA, DN 40 (1 1/2"), INSTALADO EM REDE DE ALIMENTAÇÃO PARA SPRINKLER - FORNECIMENTO E INSTALAÇÃO. AF_10/2020</t>
  </si>
  <si>
    <t>TUBO DE AÇO GALVANIZADO COM COSTURA, CLASSE MÉDIA, CONEXÃO ROSQUEADA, DN 50 (2"), INSTALADO EM REDE DE ALIMENTAÇÃO PARA SPRINKLER - FORNECIMENTO E INSTALAÇÃO. AF_10/2020</t>
  </si>
  <si>
    <t>TUBO DE AÇO GALVANIZADO COM COSTURA, CLASSE MÉDIA, CONEXÃO ROSQUEADA, DN 65 (2 1/2"), INSTALADO EM REDE DE ALIMENTAÇÃO PARA SPRINKLER - FORNECIMENTO E INSTALAÇÃO. AF_10/2020</t>
  </si>
  <si>
    <t>TUBO DE AÇO GALVANIZADO COM COSTURA, CLASSE MÉDIA, CONEXÃO ROSQUEADA, DN 80 (3"), INSTALADO EM REDE DE ALIMENTAÇÃO PARA SPRINKLER - FORNECIMENTO E INSTALAÇÃO. AF_10/2020</t>
  </si>
  <si>
    <t>TUBO DE AÇO GALVANIZADO COM COSTURA, CLASSE MÉDIA, CONEXÃO ROSQUEADA, DN 15 (1/2"), INSTALADO EM RAMAIS E SUB-RAMAIS DE GÁS - FORNECIMENTO E INSTALAÇÃO. AF_10/2020</t>
  </si>
  <si>
    <t>TUBO DE AÇO GALVANIZADO COM COSTURA, CLASSE MÉDIA, CONEXÃO ROSQUEADA, DN 20 (3/4"), INSTALADO EM RAMAIS E SUB-RAMAIS DE GÁS - FORNECIMENTO E INSTALAÇÃO. AF_10/2020</t>
  </si>
  <si>
    <t>TUBO DE AÇO PRETO SEM COSTURA, CLASSE MÉDIA, CONEXÃO SOLDADA, DN 15 (1/2"), INSTALADO EM RAMAIS E SUB-RAMAIS DE GÁS - FORNECIMENTO E INSTALAÇÃO. AF_10/2020</t>
  </si>
  <si>
    <t>TUBO DE AÇO PRETO SEM COSTURA, CLASSE MÉDIA, CONEXÃO SOLDADA, DN 20 (3/4"), INSTALADO EM RAMAIS E SUB-RAMAIS DE GÁS - FORNECIMENTO E INSTALAÇÃO. AF_10/2020</t>
  </si>
  <si>
    <t>TUBO DE AÇO PRETO SEM COSTURA, CLASSE MÉDIA, CONEXÃO SOLDADA, DN 25 (1"), INSTALADO EM RAMAIS  E SUB-RAMAIS DE GÁS - FORNECIMENTO E INSTALAÇÃO. AF_10/2020</t>
  </si>
  <si>
    <t>TUBO DE AÇO PRETO SEM COSTURA, CONEXÃO SOLDADA, DN 40 (1 1/2"), INSTALADO EM REDE DE ALIMENTAÇÃO PARA HIDRANTE - FORNECIMENTO E INSTALAÇÃO. AF_10/2020</t>
  </si>
  <si>
    <t>TUBO, PPR, DN 25, CLASSE PN 20,  INSTALADO EM RAMAL OU SUB-RAMAL DE ÁGUA   FORNECIMENTO E INSTALAÇÃO. AF_08/2022</t>
  </si>
  <si>
    <t>TUBO, PPR, DN 25, CLASSE PN 25 INSTALADO EM RAMAL OU SUB-RAMAL DE ÁGUA   FORNECIMENTO E INSTALAÇÃO. AF_08/2022</t>
  </si>
  <si>
    <t>TUBO, PPR, DN 25, CLASSE PN 20,  INSTALADO EM RAMAL DE DISTRIBUIÇÃO DE ÁGUA   FORNECIMENTO E INSTALAÇÃO. AF_08/2022</t>
  </si>
  <si>
    <t>TUBO, PPR, DN 32, CLASSE PN 12,  INSTALADO EM RAMAL DE DISTRIBUIÇÃO DE ÁGUA   FORNECIMENTO E INSTALAÇÃO. AF_08/2022</t>
  </si>
  <si>
    <t>TUBO, PPR, DN 40, CLASSE PN 12,  INSTALADO EM RAMAL DE DISTRIBUIÇÃO DE ÁGUA   FORNECIMENTO E INSTALAÇÃO. AF_08/2022</t>
  </si>
  <si>
    <t>TUBO, PPR, DN 25, CLASSE PN 25,  INSTALADO EM RAMAL DE DISTRIBUIÇÃO DE ÁGUA   FORNECIMENTO E INSTALAÇÃO. AF_08/2022</t>
  </si>
  <si>
    <t>TUBO, PPR, DN 32, CLASSE PN 25,  INSTALADO EM RAMAL DE DISTRIBUIÇÃO DE ÁGUA   FORNECIMENTO E INSTALAÇÃO. AF_08/2022</t>
  </si>
  <si>
    <t>TUBO, PPR, DN 40, CLASSE PN 25,  INSTALADO EM RAMAL DE DISTRIBUIÇÃO DE ÁGUA   FORNECIMENTO E INSTALAÇÃO. AF_08/2022</t>
  </si>
  <si>
    <t>TUBO, PPR, DN 25, CLASSE PN 20,  INSTALADO EM PRUMADA DE ÁGUA   FORNECIMENTO E INSTALAÇÃO. AF_08/2022</t>
  </si>
  <si>
    <t>TUBO, PPR, DN 32, CLASSE PN 12,  INSTALADO EM PRUMADA DE ÁGUA   FORNECIMENTO E INSTALAÇÃO. AF_08/2022</t>
  </si>
  <si>
    <t>TUBO, PPR, DN 40, CLASSE PN 12,  INSTALADO EM PRUMADA DE ÁGUA   FORNECIMENTO E INSTALAÇÃO. AF_08/2022</t>
  </si>
  <si>
    <t>TUBO, PPR, DN 50, CLASSE PN 12,  INSTALADO EM PRUMADA DE ÁGUA   FORNECIMENTO E INSTALAÇÃO. AF_08/2022</t>
  </si>
  <si>
    <t>TUBO, PPR, DN 63, CLASSE PN 12,  INSTALADO EM PRUMADA DE ÁGUA   FORNECIMENTO E INSTALAÇÃO. AF_08/2022</t>
  </si>
  <si>
    <t>TUBO, PPR, DN 75, CLASSE PN 12,  INSTALADO EM PRUMADA DE ÁGUA   FORNECIMENTO E INSTALAÇÃO. AF_08/2022</t>
  </si>
  <si>
    <t>TUBO, PPR, DN 90, CLASSE PN 12,  INSTALADO EM PRUMADA DE ÁGUA   FORNECIMENTO E INSTALAÇÃO. AF_08/2022</t>
  </si>
  <si>
    <t>TUBO, PPR, DN 110, CLASSE PN 12,  INSTALADO EM PRUMADA DE ÁGUA   FORNECIMENTO E INSTALAÇÃO. AF_08/2022</t>
  </si>
  <si>
    <t>TUBO, PPR, DN 25, CLASSE PN 25,  INSTALADO EM PRUMADA DE ÁGUA   FORNECIMENTO E INSTALAÇÃO. AF_08/2022</t>
  </si>
  <si>
    <t>TUBO, PPR, DN 32, CLASSE PN 25,  INSTALADO EM PRUMADA DE ÁGUA   FORNECIMENTO E INSTALAÇÃO. AF_08/2022</t>
  </si>
  <si>
    <t>TUBO, PPR, DN 40, CLASSE PN 25,  INSTALADO EM PRUMADA DE ÁGUA   FORNECIMENTO E INSTALAÇÃO. AF_08/2022</t>
  </si>
  <si>
    <t>TUBO, PPR, DN 50, CLASSE PN 25,  INSTALADO EM PRUMADA DE ÁGUA   FORNECIMENTO E INSTALAÇÃO. AF_08/2022</t>
  </si>
  <si>
    <t>TUBO, PPR, DN 63, CLASSE PN 25,  INSTALADO EM PRUMADA DE ÁGUA   FORNECIMENTO E INSTALAÇÃO. AF_08/2022</t>
  </si>
  <si>
    <t>TUBO, PPR, DN 75, CLASSE PN 25,  INSTALADO EM PRUMADA DE ÁGUA   FORNECIMENTO E INSTALAÇÃO. AF_08/2022</t>
  </si>
  <si>
    <t>TUBO, PPR, DN 90, CLASSE PN 25,  INSTALADO EM PRUMADA DE ÁGUA   FORNECIMENTO E INSTALAÇÃO. AF_08/2022</t>
  </si>
  <si>
    <t>TUBO, PPR, DN 110, CLASSE PN 25,  INSTALADO EM PRUMADA DE ÁGUA   FORNECIMENTO E INSTALAÇÃO. AF_08/2022</t>
  </si>
  <si>
    <t>TUBO, PEX, MONOCAMADA, DN 16, INSTALADO EM RAMAL/SUB-RAMAL OU DISTRIBUIÇÃO DE ÁGUA - FORNECIMENTO E INSTALAÇÃO. AF_02/2023</t>
  </si>
  <si>
    <t>TUBO, PEX, MONOCAMADA, DN 20, INSTALADO EM RAMAL/SUB-RAMAL OU DISTRIBUIÇÃO DE ÁGUA - FORNECIMENTO E INSTALAÇÃO. AF_02/2023</t>
  </si>
  <si>
    <t>TUBO, PEX, MONOCAMADA, DN 25, INSTALADO EM RAMAL/SUB-RAMAL OU DISTRIBUIÇÃO DE ÁGUA - FORNECIMENTO E INSTALAÇÃO. AF_02/2023</t>
  </si>
  <si>
    <t>TUBO, PEX, MONOCAMADA, DN 32, INSTALADO EM RAMAL/SUB-RAMAL OU DISTRIBUIÇÃO DE ÁGUA - FORNECIMENTO E INSTALAÇÃO. AF_02/2023</t>
  </si>
  <si>
    <t>TUBO EM COBRE RÍGIDO, DN 22 MM, CLASSE A, SEM ISOLAMENTO, INSTALADO EM PRUMADA DE GÁS COMBUSTÍVEL - FORNECIMENTO E INSTALAÇÃO. AF_04/2022</t>
  </si>
  <si>
    <t>TUBO EM COBRE RÍGIDO, DN 28 MM, CLASSE A, SEM ISOLAMENTO, INSTALADO EM PRUMADA DE GÁS COMBUSTÍVEL - FORNECIMENTO E INSTALAÇÃO. AF_04/2022</t>
  </si>
  <si>
    <t>TUBO EM COBRE RÍGIDO, DN 35 MM, CLASSE A, SEM ISOLAMENTO, INSTALADO EM PRUMADA DE GÁS COMBUSTÍVEL - FORNECIMENTO E INSTALAÇÃO. AF_04/2022</t>
  </si>
  <si>
    <t>TUBO EM COBRE RÍGIDO, DN 42 MM, CLASSE A, SEM ISOLAMENTO, INSTALADO EM PRUMADA DE GÁS COMBUSTÍVEL - FORNECIMENTO E INSTALAÇÃO. AF_04/2022</t>
  </si>
  <si>
    <t>TUBO EM COBRE RÍGIDO, DN 54 MM, CLASSE A, SEM ISOLAMENTO, INSTALADO EM PRUMADA DE GÁS COMBUSTÍVEL - FORNECIMENTO E INSTALAÇÃO. AF_04/2022</t>
  </si>
  <si>
    <t>TUBO EM COBRE RÍGIDO, DN 66 MM, CLASSE A, SEM ISOLAMENTO, INSTALADO EM PRUMADA DE GÁS COMBUSTÍVEL - FORNECIMENTO E INSTALAÇÃO. AF_04/2022</t>
  </si>
  <si>
    <t>TUBO DE AÇO GALVANIZADO COM COSTURA, CLASSE MÉDIA, DN 25 (1"), CONEXÃO ROSQUEADA, INSTALADO EM REDE DE ALIMENTAÇÃO PARA HIDRANTE - FORNECIMENTO E INSTALAÇÃO. AF_10/2020</t>
  </si>
  <si>
    <t>TUBO DE AÇO GALVANIZADO COM COSTURA, CLASSE MÉDIA, CONEXÃO ROSQUEADA, DN 25 (1"), INSTALADO EM REDE DE ALIMENTAÇÃO PARA SPRINKLER - FORNECIMENTO E INSTALAÇÃO. AF_10/2020</t>
  </si>
  <si>
    <t>TUBO DE AÇO GALVANIZADO COM COSTURA, CLASSE MÉDIA, CONEXÃO ROSQUEADA, DN 25 (1"), INSTALADO EM RAMAIS  E SUB-RAMAIS DE GÁS - FORNECIMENTO E INSTALAÇÃO. AF_10/2020</t>
  </si>
  <si>
    <t>KIT CAVALETE PARA GÁS - SEM MEDIDOR OU REGULADOR - ENTRADA INDIVIDUAL PRINCIPAL, EM AÇO GALVANIZADO DN 15 E 25 MM (1/2" E 1") - FORNECIMENTO E INSTALAÇÃO. AF_01/2020</t>
  </si>
  <si>
    <t>TUBO, PEX, MULTICAMADA, DN 16, INSTALADO EM IMPLANTAÇÃO DE INSTALAÇÕES DE GÁS - FORNECIMENTO E INSTALAÇÃO. AF_01/2020</t>
  </si>
  <si>
    <t>TUBO, PEX, MULTICAMADA, DN 20, INSTALADO EM IMPLANTAÇÃO DE INSTALAÇÕES DE GÁS - FORNECIMENTO E INSTALAÇÃO. AF_01/2020</t>
  </si>
  <si>
    <t>TUBO, PEX, MULTICAMADA, DN 26, INSTALADO EM IMPLANTAÇÃO DE INSTALAÇÕES DE GÁS - FORNECIMENTO E INSTALAÇÃO. AF_01/2020</t>
  </si>
  <si>
    <t>TUBO, PEX, MULTICAMADA, DN 32, INSTALADO EM IMPLANTAÇÃO DE INSTALAÇÕES DE GÁS - FORNECIMENTO E INSTALAÇÃO. AF_01/2020</t>
  </si>
  <si>
    <t>TUBO, PEX, MULTICAMADA, COM TUBO LUVA, DN 16, INSTALADO EM IMPLANTAÇÃO DE INSTALAÇÕES DE GÁS - FORNECIMENTO E INSTALAÇÃO. AF_01/2020</t>
  </si>
  <si>
    <t>TUBO, PEX, MULTICAMADA, COM TUBO LUVA, DN 20, INSTALADO EM IMPLANTAÇÃO DE INSTALAÇÕES DE GÁS - FORNECIMENTO E INSTALAÇÃO. AF_01/2020</t>
  </si>
  <si>
    <t>TUBO, PEX, MULTICAMADA, COM TUBO LUVA, DN 26, INSTALADO EM IMPLANTAÇÃO DE INSTALAÇÕES DE GÁS - FORNECIMENTO E INSTALAÇÃO. AF_01/2020</t>
  </si>
  <si>
    <t>TUBO, PEX, MULTICAMADA, COM TUBO LUVA, DN 32, INSTALADO EM IMPLANTAÇÃO DE INSTALAÇÕES DE GÁS - FORNECIMENTO E INSTALAÇÃO. AF_01/2020</t>
  </si>
  <si>
    <t>TUBO, PEX, MULTICAMADA, DN 16, INSTALADO EM RAMAL INTERNO DE INSTALAÇÕES DE GÁS - FORNECIMENTO E INSTALAÇÃO. AF_01/2020</t>
  </si>
  <si>
    <t>TUBO, PEX, MULTICAMADA, DN 20, INSTALADO EM RAMAL INTERNO DE INSTALAÇÕES DE GÁS - FORNECIMENTO E INSTALAÇÃO. AF_01/2020</t>
  </si>
  <si>
    <t>TUBO, PEX, MULTICAMADA, DN 26, INSTALADO EM RAMAL INTERNO DE INSTALAÇÕES DE GÁS - FORNECIMENTO E INSTALAÇÃO. AF_01/2020</t>
  </si>
  <si>
    <t>TUBO, PEX, MULTICAMADA, DN 32, INSTALADO EM RAMAL INTERNO DE INSTALAÇÕES DE GÁS - FORNECIMENTO E INSTALAÇÃO. AF_01/2020</t>
  </si>
  <si>
    <t>TUBO, PEX, MULTICAMADA, COM TUBO LUVA, DN 16, INSTALADO EM RAMAL INTERNO DE INSTALAÇÕES DE GÁS - FORNECIMENTO E INSTALAÇÃO. AF_01/2020</t>
  </si>
  <si>
    <t>TUBO, PEX, MULTICAMADA, COM TUBO LUVA, DN 20, INSTALADO EM RAMAL INTERNO DE INSTALAÇÕES DE GÁS - FORNECIMENTO E INSTALAÇÃO. AF_01/2020</t>
  </si>
  <si>
    <t>TUBO, PEX, MULTICAMADA, COM TUBO LUVA, DN 26, INSTALADO EM RAMAL INTERNO DE INSTALAÇÕES DE GÁS - FORNECIMENTO E INSTALAÇÃO. AF_01/2020</t>
  </si>
  <si>
    <t>TUBO, PEX, MULTICAMADA, COM TUBO LUVA, DN 32, INSTALADO EM RAMAL INTERNO DE INSTALAÇÕES DE GÁS - FORNECIMENTO E INSTALAÇÃO. AF_01/2020</t>
  </si>
  <si>
    <t>TUBO DE AÇO GALVANIZADO COM COSTURA, CLASSE MÉDIA, DN 100 (4"), CONEXÃO ROSQUEADA, INSTALADO EM PRUMADAS - FORNECIMENTO E INSTALAÇÃO. AF_10/2020</t>
  </si>
  <si>
    <t>UNIÃO, EM FERRO GALVANIZADO, 4", CONEXÃO ROSQUEADA, INSTALADO EM PRUMADAS - FORNECIMENTO E INSTALAÇÃO. AF_10/2020</t>
  </si>
  <si>
    <t>LUVA, EM FERRO GALVANIZADO, 4", CONEXÃO ROSQUEADA, INSTALADO EM PRUMADAS - FORNECIMENTO E INSTALAÇÃO. AF_10/2020</t>
  </si>
  <si>
    <t>LUVA DE REDUÇÃO, EM FERRO GALVANIZADO, 4" X 2 1/2", CONEXÃO ROSQUEADA, INSTALADO EM PRUMADAS - FORNECIMENTO E INSTALAÇÃO. AF_10/2020</t>
  </si>
  <si>
    <t>LUVA DE REDUÇÃO, EM FERRO GALVANIZADO, 4" X 2", CONEXÃO ROSQUEADA, INSTALADO EM PRUMADAS - FORNECIMENTO E INSTALAÇÃO. AF_10/2020</t>
  </si>
  <si>
    <t>LUVA DE REDUÇÃO, EM FERRO GALVANIZADO, 4" X 3", CONEXÃO ROSQUEADA, INSTALADO EM PRUMADAS - FORNECIMENTO E INSTALAÇÃO. AF_10/2020</t>
  </si>
  <si>
    <t>NIPLE, EM FERRO GALVANIZADO, 4", CONEXÃO ROSQUEADA, INSTALADO EM PRUMADAS - FORNECIMENTO E INSTALAÇÃO. AF_10/2020</t>
  </si>
  <si>
    <t>JOELHO 90°, EM FERRO GALVANIZADO, 4", CONEXÃO ROSQUEADA, INSTALADO EM PRUMADAS - FORNECIMENTO E INSTALAÇÃO. AF_10/2020</t>
  </si>
  <si>
    <t>TÊ, EM FERRO GALVANIZADO, 4", CONEXÃO ROSQUEADA, INSTALADO EM PRUMADAS - FORNECIMENTO E INSTALAÇÃO. AF_10/2020</t>
  </si>
  <si>
    <t>TUBO DE AÇO GALVANIZADO COM COSTURA, CLASSE MÉDIA, DN 100 (4"), CONEXÃO ROSQUEADA, INSTALADO EM REDE DE ALIMENTAÇÃO PARA HIDRANTE - FORNECIMENTO E INSTALAÇÃO. AF_10/2020</t>
  </si>
  <si>
    <t>UNIÃO, EM FERRO GALVANIZADO, 4", CONEXÃO ROSQUEADA, INSTALADO EM REDE DE ALIMENTAÇÃO PARA HIDRANTE - FORNECIMENTO E INSTALAÇÃO. AF_10/2020</t>
  </si>
  <si>
    <t>LUVA, EM FERRO GALVANIZADO, 4", CONEXÃO ROSQUEADA, INSTALADO EM REDE DE ALIMENTAÇÃO PARA HIDRANTE - FORNECIMENTO E INSTALAÇÃO. AF_10/2020</t>
  </si>
  <si>
    <t>LUVA DE REDUÇÃO, EM FERRO GALVANIZADO, 4" X 2 1/2", CONEXÃO ROSQUEADA, INSTALADO EM REDE DE ALIMENTAÇÃO PARA HIDRANTE - FORNECIMENTO E INSTALAÇÃO. AF_10/2020</t>
  </si>
  <si>
    <t>LUVA DE REDUÇÃO, EM FERRO GALVANIZADO, 4" X 2", CONEXÃO ROSQUEADA, INSTALADO EM REDE DE ALIMENTAÇÃO PARA HIDRANTE - FORNECIMENTO E INSTALAÇÃO. AF_10/2020</t>
  </si>
  <si>
    <t>LUVA DE REDUÇÃO, EM FERRO GALVANIZADO, 4" X 3", CONEXÃO ROSQUEADA, INSTALADO EM REDE DE ALIMENTAÇÃO PARA HIDRANTE - FORNECIMENTO E INSTALAÇÃO. AF_10/2020</t>
  </si>
  <si>
    <t>NIPLE, EM FERRO GALVANIZADO, 4", CONEXÃO ROSQUEADA, INSTALADO EM REDE DE ALIMENTAÇÃO PARA HIDRANTE - FORNECIMENTO E INSTALAÇÃO. AF_10/2020</t>
  </si>
  <si>
    <t>JOELHO 90°, EM FERRO GALVANIZADO, 4", CONEXÃO ROSQUEADA, INSTALADO EM REDE DE ALIMENTAÇÃO PARA HIDRANTE - FORNECIMENTO E INSTALAÇÃO. AF_10/2020</t>
  </si>
  <si>
    <t>TÊ, EM FERRO GALVANIZADO, 4", CONEXÃO ROSQUEADA, INSTALADO EM REDE DE ALIMENTAÇÃO PARA HIDRANTE - FORNECIMENTO E INSTALAÇÃO. AF_10/2020</t>
  </si>
  <si>
    <t>TUBO EM COBRE RÍGIDO, DN 15 MM, CLASSE E, SEM ISOLAMENTO, INSTALADO EM RAMAL E SUB-RAMAL DE GÁS COMBUSTÍVEL - FORNECIMENTO E INSTALAÇÃO. AF_04/2022</t>
  </si>
  <si>
    <t>TUBO EM COBRE RÍGIDO, DN 22 MM, CLASSE E, SEM ISOLAMENTO, INSTALADO EM RAMAL E SUB-RAMAL DE GÁS COMBUSTÍVEL - FORNECIMENTO E INSTALAÇÃO. AF_04/2022</t>
  </si>
  <si>
    <t>TUBO EM COBRE RÍGIDO, DN 28 MM, CLASSE E, SEM ISOLAMENTO, INSTALADO EM RAMAL E SUB-RAMAL DE GÁS COMBUSTÍVEL - FORNECIMENTO E INSTALAÇÃO. AF_04/2022</t>
  </si>
  <si>
    <t>TUBO EM COBRE RÍGIDO, DN 15 MM, CLASSE A, SEM ISOLAMENTO, INSTALADO EM RAMAL E SUB-RAMAL DE GÁS MEDICINAL - FORNECIMENTO E INSTALAÇÃO. AF_04/2022</t>
  </si>
  <si>
    <t>TUBO EM COBRE RÍGIDO, DN 22 MM, CLASSE A, SEM ISOLAMENTO, INSTALADO EM RAMAL E SUB-RAMAL DE GÁS MEDICINAL - FORNECIMENTO E INSTALAÇÃO. AF_04/2022</t>
  </si>
  <si>
    <t>TUBO EM COBRE RÍGIDO, DN 28 MM, CLASSE A, SEM ISOLAMENTO, INSTALADO EM RAMAL E SUB-RAMAL DE GÁS MEDICINAL - FORNECIMENTO E INSTALAÇÃO. AF_04/2022</t>
  </si>
  <si>
    <t>TUBO EM COBRE RÍGIDO, DN 15 MM, CLASSE E, SEM ISOLAMENTO, INSTALADO EM RAMAL E SUB-RAMAL DE AQUECIMENTO SOLAR - FORNECIMENTO E INSTALAÇÃO. AF_04/2022</t>
  </si>
  <si>
    <t>TUBO EM COBRE RÍGIDO, DN 22 MM, CLASSE E, SEM ISOLAMENTO, INSTALADO EM RAMAL E SUB-RAMAL DE AQUECIMENTO SOLAR - FORNECIMENTO E INSTALAÇÃO. AF_04/2022</t>
  </si>
  <si>
    <t>TUBO EM COBRE RÍGIDO, DN 28 MM, CLASSE E, SEM ISOLAMENTO, INSTALADO EM RAMAL E SUB-RAMAL DE AQUECIMENTO SOLAR - FORNECIMENTO E INSTALAÇÃO. AF_04/2022</t>
  </si>
  <si>
    <t>TUBO EM COBRE RÍGIDO, DN 15 MM, CLASSE E, COM ISOLAMENTO, INSTALADO EM RAMAL E SUB-RAMAL DE AQUECIMENTO SOLAR - FORNECIMENTO E INSTALAÇÃO. AF_04/2022</t>
  </si>
  <si>
    <t>TUBO EM COBRE RÍGIDO, DN 22 MM, CLASSE E, COM ISOLAMENTO, INSTALADO EM RAMAL E SUB-RAMAL DE AQUECIMENTO SOLAR - FORNECIMENTO E INSTALAÇÃO. AF_04/2022</t>
  </si>
  <si>
    <t>TUBO EM COBRE RÍGIDO, DN 28 MM, CLASSE E, COM ISOLAMENTO, INSTALADO EM RAMAL E SUB-RAMAL DE AQUECIMENTO SOLAR - FORNECIMENTO E INSTALAÇÃO. AF_04/2022</t>
  </si>
  <si>
    <t>TUBO, CPVC, SOLDÁVEL, DN 42MM, INSTALADO EM RAMAL DE DISTRIBUIÇÃO DE ÁGUA - FORNECIMENTO E INSTALAÇÃO. AF_06/2022</t>
  </si>
  <si>
    <t>TUBO PVC, SÉRIE R, ÁGUA PLUVIAL, DN 150 MM, FORNECIDO E INSTALADO EM RAMAL DE ENCAMINHAMENTO. AF_06/2022</t>
  </si>
  <si>
    <t>TUBO, PPR, DN 20, CLASSE PN20, INSTALADO EM RAMAL OU SUB-RAMAL DE ÁGUA - FORNECIMENTO E INSTALAÇÃO. AF_08/2022</t>
  </si>
  <si>
    <t>TUBO, PPR, DN 20, CLASSE PN25, INSTALADO EM RAMAL OU SUB-RAMAL DE ÁGUA - FORNECIMENTO E INSTALAÇÃO. AF_08/2022</t>
  </si>
  <si>
    <t>JOELHO 90 GRAUS, PVC, SOLDÁVEL, DN 20MM, INSTALADO EM RAMAL OU SUB-RAMAL DE ÁGUA - FORNECIMENTO E INSTALAÇÃO. AF_06/2022</t>
  </si>
  <si>
    <t>JOELHO 45 GRAUS, PVC, SOLDÁVEL, DN 20MM, INSTALADO EM RAMAL OU SUB-RAMAL DE ÁGUA - FORNECIMENTO E INSTALAÇÃO. AF_06/2022</t>
  </si>
  <si>
    <t>CURVA 90 GRAUS, PVC, SOLDÁVEL, DN 20MM, INSTALADO EM RAMAL OU SUB-RAMAL DE ÁGUA - FORNECIMENTO E INSTALAÇÃO. AF_06/2022</t>
  </si>
  <si>
    <t>CURVA 45 GRAUS, PVC, SOLDÁVEL, DN 20MM, INSTALADO EM RAMAL OU SUB-RAMAL DE ÁGUA - FORNECIMENTO E INSTALAÇÃO. AF_06/2022</t>
  </si>
  <si>
    <t>JOELHO 90 GRAUS, PVC, SOLDÁVEL, DN 25MM, INSTALADO EM RAMAL OU SUB-RAMAL DE ÁGUA - FORNECIMENTO E INSTALAÇÃO. AF_06/2022</t>
  </si>
  <si>
    <t>JOELHO 45 GRAUS, PVC, SOLDÁVEL, DN 25MM, INSTALADO EM RAMAL OU SUB-RAMAL DE ÁGUA - FORNECIMENTO E INSTALAÇÃO. AF_06/2022</t>
  </si>
  <si>
    <t>CURVA 90 GRAUS, PVC, SOLDÁVEL, DN 25MM, INSTALADO EM RAMAL OU SUB-RAMAL DE ÁGUA - FORNECIMENTO E INSTALAÇÃO. AF_06/2022</t>
  </si>
  <si>
    <t>CURVA 45 GRAUS, PVC, SOLDÁVEL, DN 25MM, INSTALADO EM RAMAL OU SUB-RAMAL DE ÁGUA - FORNECIMENTO E INSTALAÇÃO. AF_06/2022</t>
  </si>
  <si>
    <t>JOELHO 90 GRAUS COM BUCHA DE LATÃO, PVC, SOLDÁVEL, DN 25MM, X 3/4  INSTALADO EM RAMAL OU SUB-RAMAL DE ÁGUA - FORNECIMENTO E INSTALAÇÃO. AF_06/2022</t>
  </si>
  <si>
    <t>JOELHO 90 GRAUS, PVC, SOLDÁVEL, DN 32MM, INSTALADO EM RAMAL OU SUB-RAMAL DE ÁGUA - FORNECIMENTO E INSTALAÇÃO. AF_06/2022</t>
  </si>
  <si>
    <t>JOELHO 45 GRAUS, PVC, SOLDÁVEL, DN 32MM, INSTALADO EM RAMAL OU SUB-RAMAL DE ÁGUA - FORNECIMENTO E INSTALAÇÃO. AF_06/2022</t>
  </si>
  <si>
    <t>CURVA 90 GRAUS, PVC, SOLDÁVEL, DN 32MM, INSTALADO EM RAMAL OU SUB-RAMAL DE ÁGUA - FORNECIMENTO E INSTALAÇÃO. AF_06/2022</t>
  </si>
  <si>
    <t>CURVA 45 GRAUS, PVC, SOLDÁVEL, DN 32MM, INSTALADO EM RAMAL OU SUB-RAMAL DE ÁGUA - FORNECIMENTO E INSTALAÇÃO. AF_06/2022</t>
  </si>
  <si>
    <t>LUVA, PVC, SOLDÁVEL, DN 20MM, INSTALADO EM RAMAL OU SUB-RAMAL DE ÁGUA - FORNECIMENTO E INSTALAÇÃO. AF_06/2022</t>
  </si>
  <si>
    <t>LUVA DE CORRER, PVC, SOLDÁVEL, DN 20MM, INSTALADO EM RAMAL OU SUB-RAMAL DE ÁGUA - FORNECIMENTO E INSTALAÇÃO. AF_06/2022</t>
  </si>
  <si>
    <t>LUVA DE REDUÇÃO, PVC, SOLDÁVEL, DN 25MM X 20MM, INSTALADO EM RAMAL OU SUB-RAMAL DE ÁGUA - FORNECIMENTO E INSTALAÇÃO. AF_06/2022</t>
  </si>
  <si>
    <t>LUVA COM BUCHA DE LATÃO, PVC, SOLDÁVEL, DN 20MM X 1/2", INSTALADO EM RAMAL OU SUB-RAMAL DE ÁGUA - FORNECIMENTO E INSTALAÇÃO. AF_06/2022</t>
  </si>
  <si>
    <t>UNIÃO, PVC, SOLDÁVEL, DN 20MM, INSTALADO EM RAMAL OU SUB-RAMAL DE ÁGUA - FORNECIMENTO E INSTALAÇÃO. AF_06/2022</t>
  </si>
  <si>
    <t>ADAPTADOR CURTO COM BOLSA E ROSCA PARA REGISTRO, PVC, SOLDÁVEL, DN 20MM X 1/2 , INSTALADO EM RAMAL OU SUB-RAMAL DE ÁGUA - FORNECIMENTO E INSTALAÇÃO. AF_06/2022</t>
  </si>
  <si>
    <t>CURVA DE TRANSPOSIÇÃO, PVC, SOLDÁVEL, DN 20MM, INSTALADO EM RAMAL OU SUB-RAMAL DE ÁGUA - FORNECIMENTO E INSTALAÇÃO. AF_06/2022</t>
  </si>
  <si>
    <t>LUVA, PVC, SOLDÁVEL, DN 25MM, INSTALADO EM RAMAL OU SUB-RAMAL DE ÁGUA - FORNECIMENTO E INSTALAÇÃO. AF_06/2022</t>
  </si>
  <si>
    <t>LUVA DE CORRER, PVC, SOLDÁVEL, DN 25MM, INSTALADO EM RAMAL OU SUB-RAMAL DE ÁGUA - FORNECIMENTO E INSTALAÇÃO. AF_12/2014</t>
  </si>
  <si>
    <t>LUVA DE REDUÇÃO, PVC, SOLDÁVEL, DN 32MM X 25MM, INSTALADO EM RAMAL OU SUB-RAMAL DE ÁGUA - FORNECIMENTO E INSTALAÇÃO. AF_06/2022</t>
  </si>
  <si>
    <t>LUVA COM BUCHA DE LATÃO, PVC, SOLDÁVEL, DN 25MM X 3/4 , INSTALADO EM RAMAL OU SUB-RAMAL DE ÁGUA - FORNECIMENTO E INSTALAÇÃO. AF_06/2022</t>
  </si>
  <si>
    <t>UNIÃO, PVC, SOLDÁVEL, DN 25MM, INSTALADO EM RAMAL OU SUB-RAMAL DE ÁGUA - FORNECIMENTO E INSTALAÇÃO. AF_06/2022</t>
  </si>
  <si>
    <t>ADAPTADOR CURTO COM BOLSA E ROSCA PARA REGISTRO, PVC, SOLDÁVEL, DN 25MM X 3/4 , INSTALADO EM RAMAL OU SUB-RAMAL DE ÁGUA - FORNECIMENTO E INSTALAÇÃO. AF_06/2022</t>
  </si>
  <si>
    <t>CURVA DE TRANSPOSIÇÃO, PVC, SOLDÁVEL, DN 25MM, INSTALADO EM RAMAL OU SUB-RAMAL DE ÁGUA   FORNECIMENTO E INSTALAÇÃO. AF_06/2022</t>
  </si>
  <si>
    <t>LUVA SOLDÁVEL E COM ROSCA, PVC, SOLDÁVEL, DN 25MM X 3/4 , INSTALADO EM RAMAL OU SUB-RAMAL DE ÁGUA - FORNECIMENTO E INSTALAÇÃO. AF_06/2022</t>
  </si>
  <si>
    <t>LUVA, PVC, SOLDÁVEL, DN 32MM, INSTALADO EM RAMAL OU SUB-RAMAL DE ÁGUA - FORNECIMENTO E INSTALAÇÃO. AF_06/2022</t>
  </si>
  <si>
    <t>LUVA DE CORRER, PVC, SOLDÁVEL, DN 32MM, INSTALADO EM RAMAL OU SUB-RAMAL DE ÁGUA   FORNECIMENTO E INSTALAÇÃO. AF_06/2022</t>
  </si>
  <si>
    <t>LUVA SOLDÁVEL E COM ROSCA, PVC, SOLDÁVEL, DN 32MM X 1 , INSTALADO EM RAMAL OU SUB-RAMAL DE ÁGUA - FORNECIMENTO E INSTALAÇÃO. AF_06/2022</t>
  </si>
  <si>
    <t>UNIÃO, PVC, SOLDÁVEL, DN 32MM, INSTALADO EM RAMAL OU SUB-RAMAL DE ÁGUA - FORNECIMENTO E INSTALAÇÃO. AF_06/2022</t>
  </si>
  <si>
    <t>ADAPTADOR CURTO COM BOLSA E ROSCA PARA REGISTRO, PVC, SOLDÁVEL, DN 32MM X 1 , INSTALADO EM RAMAL OU SUB-RAMAL DE ÁGUA - FORNECIMENTO E INSTALAÇÃO. AF_06/2022</t>
  </si>
  <si>
    <t>CURVA DE TRANSPOSIÇÃO, PVC, SOLDÁVEL, DN 32MM, INSTALADO EM RAMAL OU SUB-RAMAL DE ÁGUA   FORNECIMENTO E INSTALAÇÃO. AF_06/2022</t>
  </si>
  <si>
    <t>TE, PVC, SOLDÁVEL, DN 20MM, INSTALADO EM RAMAL OU SUB-RAMAL DE ÁGUA - FORNECIMENTO E INSTALAÇÃO. AF_06/2022</t>
  </si>
  <si>
    <t>TÊ COM BUCHA DE LATÃO NA BOLSA CENTRAL, PVC, SOLDÁVEL, DN 20MM X 1/2 , INSTALADO EM RAMAL OU SUB-RAMAL DE ÁGUA - FORNECIMENTO E INSTALAÇÃO. AF_06/2022</t>
  </si>
  <si>
    <t>TE, PVC, SOLDÁVEL, DN 25MM, INSTALADO EM RAMAL OU SUB-RAMAL DE ÁGUA - FORNECIMENTO E INSTALAÇÃO. AF_06/2022</t>
  </si>
  <si>
    <t>TÊ COM BUCHA DE LATÃO NA BOLSA CENTRAL, PVC, SOLDÁVEL, DN 25MM X 1/2 , INSTALADO EM RAMAL OU SUB-RAMAL DE ÁGUA - FORNECIMENTO E INSTALAÇÃO. AF_06/2022</t>
  </si>
  <si>
    <t>TÊ DE REDUÇÃO, PVC, SOLDÁVEL, DN 25MM X 20MM, INSTALADO EM RAMAL OU SUB-RAMAL DE ÁGUA - FORNECIMENTO E INSTALAÇÃO. AF_06/2022</t>
  </si>
  <si>
    <t>TE, PVC, SOLDÁVEL, DN 32MM, INSTALADO EM RAMAL OU SUB-RAMAL DE ÁGUA - FORNECIMENTO E INSTALAÇÃO. AF_06/2022</t>
  </si>
  <si>
    <t>TÊ COM BUCHA DE LATÃO NA BOLSA CENTRAL, PVC, SOLDÁVEL, DN 32MM X 3/4 , INSTALADO EM RAMAL OU SUB-RAMAL DE ÁGUA - FORNECIMENTO E INSTALAÇÃO. AF_06/2022</t>
  </si>
  <si>
    <t>TÊ DE REDUÇÃO, PVC, SOLDÁVEL, DN 32MM X 25MM, INSTALADO EM RAMAL OU SUB-RAMAL DE ÁGUA - FORNECIMENTO E INSTALAÇÃO. AF_06/2022</t>
  </si>
  <si>
    <t>JOELHO 90 GRAUS, PVC, SOLDÁVEL, DN 20MM, INSTALADO EM RAMAL DE DISTRIBUIÇÃO DE ÁGUA - FORNECIMENTO E INSTALAÇÃO. AF_06/2022</t>
  </si>
  <si>
    <t>JOELHO 45 GRAUS, PVC, SOLDÁVEL, DN 20MM, INSTALADO EM RAMAL DE DISTRIBUIÇÃO DE ÁGUA - FORNECIMENTO E INSTALAÇÃO. AF_06/2022</t>
  </si>
  <si>
    <t>CURVA 90 GRAUS, PVC, SOLDÁVEL, DN 20MM, INSTALADO EM RAMAL DE DISTRIBUIÇÃO DE ÁGUA - FORNECIMENTO E INSTALAÇÃO. AF_06/2022</t>
  </si>
  <si>
    <t>CURVA 45 GRAUS, PVC, SOLDÁVEL, DN 20MM, INSTALADO EM RAMAL DE DISTRIBUIÇÃO DE ÁGUA - FORNECIMENTO E INSTALAÇÃO. AF_06/2022</t>
  </si>
  <si>
    <t>JOELHO 90 GRAUS, PVC, SOLDÁVEL, DN 25MM, INSTALADO EM RAMAL DE DISTRIBUIÇÃO DE ÁGUA - FORNECIMENTO E INSTALAÇÃO. AF_06/2022</t>
  </si>
  <si>
    <t>JOELHO 45 GRAUS, PVC, SOLDÁVEL, DN 25MM, INSTALADO EM RAMAL DE DISTRIBUIÇÃO DE ÁGUA - FORNECIMENTO E INSTALAÇÃO. AF_06/2022</t>
  </si>
  <si>
    <t>CURVA 90 GRAUS, PVC, SOLDÁVEL, DN 25MM, INSTALADO EM RAMAL DE DISTRIBUIÇÃO DE ÁGUA - FORNECIMENTO E INSTALAÇÃO. AF_06/2022</t>
  </si>
  <si>
    <t>CURVA 45 GRAUS, PVC, SOLDÁVEL, DN 25MM, INSTALADO EM RAMAL DE DISTRIBUIÇÃO DE ÁGUA - FORNECIMENTO E INSTALAÇÃO. AF_06/2022</t>
  </si>
  <si>
    <t>JOELHO 90 GRAUS, PVC, SOLDÁVEL, DN 25MM, X 3/4  INSTALADO EM RAMAL DE DISTRIBUIÇÃO DE ÁGUA - FORNECIMENTO E INSTALAÇÃO. AF_06/2022</t>
  </si>
  <si>
    <t>JOELHO 90 GRAUS, PVC, SOLDÁVEL, DN 32MM, INSTALADO EM RAMAL DE DISTRIBUIÇÃO DE ÁGUA - FORNECIMENTO E INSTALAÇÃO. AF_06/2022</t>
  </si>
  <si>
    <t>JOELHO 45 GRAUS, PVC, SOLDÁVEL, DN 32MM, INSTALADO EM RAMAL DE DISTRIBUIÇÃO DE ÁGUA - FORNECIMENTO E INSTALAÇÃO. AF_06/2022</t>
  </si>
  <si>
    <t>CURVA 90 GRAUS, PVC, SOLDÁVEL, DN 32MM, INSTALADO EM RAMAL DE DISTRIBUIÇÃO DE ÁGUA - FORNECIMENTO E INSTALAÇÃO. AF_06/2022</t>
  </si>
  <si>
    <t>CURVA 45 GRAUS, PVC, SOLDÁVEL, DN 32MM, INSTALADO EM RAMAL DE DISTRIBUIÇÃO DE ÁGUA - FORNECIMENTO E INSTALAÇÃO. AF_06/2022</t>
  </si>
  <si>
    <t>LUVA, PVC, SOLDÁVEL, DN 20MM, INSTALADO EM RAMAL DE DISTRIBUIÇÃO DE ÁGUA - FORNECIMENTO E INSTALAÇÃO. AF_06/2022</t>
  </si>
  <si>
    <t>LUVA DE CORRER, PVC, SOLDÁVEL, DN 20MM, INSTALADO EM RAMAL DE DISTRIBUIÇÃO DE ÁGUA - FORNECIMENTO E INSTALAÇÃO. AF_06/2022</t>
  </si>
  <si>
    <t>LUVA DE REDUÇÃO, PVC, SOLDÁVEL, DN 25MM X 20MM, INSTALADO EM RAMAL DE DISTRIBUIÇÃO DE ÁGUA - FORNECIMENTO E INSTALAÇÃO. AF_06/2022</t>
  </si>
  <si>
    <t>UNIÃO, PVC, SOLDÁVEL, DN 20MM, INSTALADO EM RAMAL DE DISTRIBUIÇÃO DE ÁGUA - FORNECIMENTO E INSTALAÇÃO. AF_06/2022</t>
  </si>
  <si>
    <t>CURVA DE TRANSPOSIÇÃO, PVC, SOLDÁVEL, DN 20MM, INSTALADO EM RAMAL DE DISTRIBUIÇÃO DE ÁGUA   FORNECIMENTO E INSTALAÇÃO. AF_06/2022</t>
  </si>
  <si>
    <t>LUVA, PVC, SOLDÁVEL, DN 25MM, INSTALADO EM RAMAL DE DISTRIBUIÇÃO DE ÁGUA - FORNECIMENTO E INSTALAÇÃO. AF_06/2022</t>
  </si>
  <si>
    <t>LUVA DE CORRER, PVC, SOLDÁVEL, DN 25MM, INSTALADO EM RAMAL DE DISTRIBUIÇÃO DE ÁGUA - FORNECIMENTO E INSTALAÇÃO. AF_06/2022</t>
  </si>
  <si>
    <t>LUVA DE REDUÇÃO, PVC, SOLDÁVEL, DN 32MM X 25MM, INSTALADO EM RAMAL DE DISTRIBUIÇÃO DE ÁGUA - FORNECIMENTO E INSTALAÇÃO. AF_06/2022</t>
  </si>
  <si>
    <t>LUVA COM BUCHA DE LATÃO, PVC, SOLDÁVEL, DN 25MM X 3/4 , INSTALADO EM RAMAL DE DISTRIBUIÇÃO DE ÁGUA - FORNECIMENTO E INSTALAÇÃO. AF_06/2022</t>
  </si>
  <si>
    <t>UNIÃO, PVC, SOLDÁVEL, DN 25MM, INSTALADO EM RAMAL DE DISTRIBUIÇÃO DE ÁGUA - FORNECIMENTO E INSTALAÇÃO. AF_06/2022</t>
  </si>
  <si>
    <t>ADAPTADOR CURTO COM BOLSA E ROSCA PARA REGISTRO, PVC, SOLDÁVEL, DN 25MM X 3/4 , INSTALADO EM RAMAL DE DISTRIBUIÇÃO DE ÁGUA - FORNECIMENTO E INSTALAÇÃO. AF_06/2022</t>
  </si>
  <si>
    <t>CURVA DE TRANSPOSIÇÃO, PVC, SOLDÁVEL, DN 25MM, INSTALADO EM RAMAL DE DISTRIBUIÇÃO DE ÁGUA   FORNECIMENTO E INSTALAÇÃO. AF_06/2022</t>
  </si>
  <si>
    <t>LUVA, PVC, SOLDÁVEL, DN 32MM, INSTALADO EM RAMAL DE DISTRIBUIÇÃO DE ÁGUA - FORNECIMENTO E INSTALAÇÃO. AF_06/2022</t>
  </si>
  <si>
    <t>LUVA DE CORRER, PVC, SOLDÁVEL, DN 32MM, INSTALADO EM RAMAL DE DISTRIBUIÇÃO DE ÁGUA   FORNECIMENTO E INSTALAÇÃO. AF_06/2022</t>
  </si>
  <si>
    <t>LUVA DE REDUÇÃO, PVC, SOLDÁVEL, DN 40MM X 32MM, INSTALADO EM RAMAL DE DISTRIBUIÇÃO DE ÁGUA - FORNECIMENTO E INSTALAÇÃO. AF_06/2022</t>
  </si>
  <si>
    <t>LUVA SOLDÁVEL E COM ROSCA, PVC, SOLDÁVEL, DN 32MM X 1 , INSTALADO EM RAMAL DE DISTRIBUIÇÃO DE ÁGUA - FORNECIMENTO E INSTALAÇÃO. AF_06/2022</t>
  </si>
  <si>
    <t>UNIÃO, PVC, SOLDÁVEL, DN 32MM, INSTALADO EM RAMAL DE DISTRIBUIÇÃO DE ÁGUA - FORNECIMENTO E INSTALAÇÃO. AF_06/2022</t>
  </si>
  <si>
    <t>ADAPTADOR CURTO COM BOLSA E ROSCA PARA REGISTRO, PVC, SOLDÁVEL, DN 32MM X 1 , INSTALADO EM RAMAL DE DISTRIBUIÇÃO DE ÁGUA - FORNECIMENTO E INSTALAÇÃO. AF_06/2022</t>
  </si>
  <si>
    <t>CURVA DE TRANSPOSIÇÃO, PVC, SOLDÁVEL, DN 32MM, INSTALADO EM RAMAL DE DISTRIBUIÇÃO DE ÁGUA   FORNECIMENTO E INSTALAÇÃO. AF_06/2022</t>
  </si>
  <si>
    <t>TE, PVC, SOLDÁVEL, DN 20MM, INSTALADO EM RAMAL DE DISTRIBUIÇÃO DE ÁGUA - FORNECIMENTO E INSTALAÇÃO. AF_06/2022</t>
  </si>
  <si>
    <t>TÊ SOLDÁVEL E COM ROSCA NA BOLSA CENTRAL, PVC, SOLDÁVEL, DN 20MM X 1/2 , INSTALADO EM RAMAL DE DISTRIBUIÇÃO DE ÁGUA - FORNECIMENTO E INSTALAÇÃO. AF_06/2022</t>
  </si>
  <si>
    <t>TE, PVC, SOLDÁVEL, DN 25MM, INSTALADO EM RAMAL DE DISTRIBUIÇÃO DE ÁGUA - FORNECIMENTO E INSTALAÇÃO. AF_06/2022</t>
  </si>
  <si>
    <t>TÊ DE REDUÇÃO, PVC, SOLDÁVEL, DN 25MM X 20MM, INSTALADO EM RAMAL DE DISTRIBUIÇÃO DE ÁGUA - FORNECIMENTO E INSTALAÇÃO. AF_06/2022</t>
  </si>
  <si>
    <t>TE, PVC, SOLDÁVEL, DN 32MM, INSTALADO EM RAMAL DE DISTRIBUIÇÃO DE ÁGUA - FORNECIMENTO E INSTALAÇÃO. AF_06/2022</t>
  </si>
  <si>
    <t>TÊ COM BUCHA DE LATÃO NA BOLSA CENTRAL, PVC, SOLDÁVEL, DN 32MM X 3/4 , INSTALADO EM RAMAL DE DISTRIBUIÇÃO DE ÁGUA - FORNECIMENTO E INSTALAÇÃO. AF_06/2022</t>
  </si>
  <si>
    <t>TÊ DE REDUÇÃO, PVC, SOLDÁVEL, DN 32MM X 25MM, INSTALADO EM RAMAL DE DISTRIBUIÇÃO DE ÁGUA - FORNECIMENTO E INSTALAÇÃO. AF_06/2022</t>
  </si>
  <si>
    <t>JOELHO 90 GRAUS, PVC, SOLDÁVEL, DN 25MM, INSTALADO EM PRUMADA DE ÁGUA - FORNECIMENTO E INSTALAÇÃO. AF_06/2022</t>
  </si>
  <si>
    <t>JOELHO 45 GRAUS, PVC, SOLDÁVEL, DN 25MM, INSTALADO EM PRUMADA DE ÁGUA - FORNECIMENTO E INSTALAÇÃO. AF_06/2022</t>
  </si>
  <si>
    <t>CURVA 90 GRAUS, PVC, SOLDÁVEL, DN 25MM, INSTALADO EM PRUMADA DE ÁGUA - FORNECIMENTO E INSTALAÇÃO. AF_06/2022</t>
  </si>
  <si>
    <t>CURVA 45 GRAUS, PVC, SOLDÁVEL, DN 25MM, INSTALADO EM PRUMADA DE ÁGUA - FORNECIMENTO E INSTALAÇÃO. AF_06/2022</t>
  </si>
  <si>
    <t>JOELHO 90 GRAUS, PVC, SOLDÁVEL, DN 32MM, INSTALADO EM PRUMADA DE ÁGUA - FORNECIMENTO E INSTALAÇÃO. AF_06/2022</t>
  </si>
  <si>
    <t>JOELHO 45 GRAUS, PVC, SOLDÁVEL, DN 32MM, INSTALADO EM PRUMADA DE ÁGUA - FORNECIMENTO E INSTALAÇÃO. AF_06/2022</t>
  </si>
  <si>
    <t>CURVA 90 GRAUS, PVC, SOLDÁVEL, DN 32MM, INSTALADO EM PRUMADA DE ÁGUA - FORNECIMENTO E INSTALAÇÃO. AF_06/2022</t>
  </si>
  <si>
    <t>CURVA 45 GRAUS, PVC, SOLDÁVEL, DN 32MM, INSTALADO EM PRUMADA DE ÁGUA - FORNECIMENTO E INSTALAÇÃO. AF_06/2022</t>
  </si>
  <si>
    <t>JOELHO 90 GRAUS, PVC, SOLDÁVEL, DN 40MM, INSTALADO EM PRUMADA DE ÁGUA - FORNECIMENTO E INSTALAÇÃO. AF_06/2022</t>
  </si>
  <si>
    <t>JOELHO 45 GRAUS, PVC, SOLDÁVEL, DN 40MM, INSTALADO EM PRUMADA DE ÁGUA - FORNECIMENTO E INSTALAÇÃO. AF_06/2022</t>
  </si>
  <si>
    <t>CURVA 90 GRAUS, PVC, SOLDÁVEL, DN 40MM, INSTALADO EM PRUMADA DE ÁGUA - FORNECIMENTO E INSTALAÇÃO. AF_06/2022</t>
  </si>
  <si>
    <t>CURVA 45 GRAUS, PVC, SOLDÁVEL, DN 40MM, INSTALADO EM PRUMADA DE ÁGUA - FORNECIMENTO E INSTALAÇÃO. AF_06/2022</t>
  </si>
  <si>
    <t>JOELHO 90 GRAUS, PVC, SOLDÁVEL, DN 50MM, INSTALADO EM PRUMADA DE ÁGUA - FORNECIMENTO E INSTALAÇÃO. AF_06/2022</t>
  </si>
  <si>
    <t>JOELHO 45 GRAUS, PVC, SOLDÁVEL, DN 50MM, INSTALADO EM PRUMADA DE ÁGUA - FORNECIMENTO E INSTALAÇÃO. AF_06/2022</t>
  </si>
  <si>
    <t>CURVA 90 GRAUS, PVC, SOLDÁVEL, DN 50MM, INSTALADO EM PRUMADA DE ÁGUA - FORNECIMENTO E INSTALAÇÃO. AF_06/2022</t>
  </si>
  <si>
    <t>CURVA 45 GRAUS, PVC, SOLDÁVEL, DN 50MM, INSTALADO EM PRUMADA DE ÁGUA - FORNECIMENTO E INSTALAÇÃO. AF_06/2022</t>
  </si>
  <si>
    <t>JOELHO 90 GRAUS, PVC, SOLDÁVEL, DN 60MM, INSTALADO EM PRUMADA DE ÁGUA - FORNECIMENTO E INSTALAÇÃO. AF_06/2022</t>
  </si>
  <si>
    <t>JOELHO 45 GRAUS, PVC, SOLDÁVEL, DN 60MM, INSTALADO EM PRUMADA DE ÁGUA - FORNECIMENTO E INSTALAÇÃO. AF_06/2022</t>
  </si>
  <si>
    <t>CURVA 90 GRAUS, PVC, SOLDÁVEL, DN 60MM, INSTALADO EM PRUMADA DE ÁGUA - FORNECIMENTO E INSTALAÇÃO. AF_06/2022</t>
  </si>
  <si>
    <t>CURVA 45 GRAUS, PVC, SOLDÁVEL, DN 60MM, INSTALADO EM PRUMADA DE ÁGUA - FORNECIMENTO E INSTALAÇÃO. AF_06/2022</t>
  </si>
  <si>
    <t>JOELHO 90 GRAUS, PVC, SOLDÁVEL, DN 75MM, INSTALADO EM PRUMADA DE ÁGUA - FORNECIMENTO E INSTALAÇÃO. AF_06/2022</t>
  </si>
  <si>
    <t>JOELHO 90 GRAUS, PVC, SERIE R, ÁGUA PLUVIAL, DN 40 MM, JUNTA SOLDÁVEL, FORNECIDO E INSTALADO EM RAMAL DE ENCAMINHAMENTO. AF_06/2022</t>
  </si>
  <si>
    <t>JOELHO 45 GRAUS, PVC, SOLDÁVEL, DN 75MM, INSTALADO EM PRUMADA DE ÁGUA - FORNECIMENTO E INSTALAÇÃO. AF_06/2022</t>
  </si>
  <si>
    <t>JOELHO 45 GRAUS, PVC, SERIE R, ÁGUA PLUVIAL, DN 40 MM, JUNTA SOLDÁVEL, FORNECIDO E INSTALADO EM RAMAL DE ENCAMINHAMENTO. AF_06/2022</t>
  </si>
  <si>
    <t>CURVA 90 GRAUS, PVC, SOLDÁVEL, DN 75MM, INSTALADO EM PRUMADA DE ÁGUA - FORNECIMENTO E INSTALAÇÃO. AF_06/2022</t>
  </si>
  <si>
    <t>JOELHO 90 GRAUS, PVC, SERIE R, ÁGUA PLUVIAL, DN 50 MM, JUNTA ELÁSTICA, FORNECIDO E INSTALADO EM RAMAL DE ENCAMINHAMENTO. AF_06/2022</t>
  </si>
  <si>
    <t>CURVA 45 GRAUS, PVC, SOLDÁVEL, DN 75MM, INSTALADO EM PRUMADA DE ÁGUA - FORNECIMENTO E INSTALAÇÃO. AF_06/2022</t>
  </si>
  <si>
    <t>JOELHO 45 GRAUS, PVC, SERIE R, ÁGUA PLUVIAL, DN 50 MM, JUNTA ELÁSTICA, FORNECIDO E INSTALADO EM RAMAL DE ENCAMINHAMENTO. AF_06/2022</t>
  </si>
  <si>
    <t>JOELHO 90 GRAUS, PVC, SOLDÁVEL, DN 85MM, INSTALADO EM PRUMADA DE ÁGUA - FORNECIMENTO E INSTALAÇÃO. AF_06/2022</t>
  </si>
  <si>
    <t>JOELHO 90 GRAUS, PVC, SERIE R, ÁGUA PLUVIAL, DN 75 MM, JUNTA ELÁSTICA, FORNECIDO E INSTALADO EM RAMAL DE ENCAMINHAMENTO. AF_06/2022</t>
  </si>
  <si>
    <t>JOELHO 45 GRAUS, PVC, SOLDÁVEL, DN 85MM, INSTALADO EM PRUMADA DE ÁGUA - FORNECIMENTO E INSTALAÇÃO. AF_06/2022</t>
  </si>
  <si>
    <t>JOELHO 45 GRAUS, PVC, SERIE R, ÁGUA PLUVIAL, DN 75 MM, JUNTA ELÁSTICA, FORNECIDO E INSTALADO EM RAMAL DE ENCAMINHAMENTO. AF_06/2022</t>
  </si>
  <si>
    <t>CURVA 90 GRAUS, PVC, SOLDÁVEL, DN 85MM, INSTALADO EM PRUMADA DE ÁGUA - FORNECIMENTO E INSTALAÇÃO. AF_06/2022</t>
  </si>
  <si>
    <t>CURVA 87 GRAUS E 30 MINUTOS, PVC, SERIE R, ÁGUA PLUVIAL, DN 75 MM, JUNTA ELÁSTICA, FORNECIDO E INSTALADO EM RAMAL DE ENCAMINHAMENTO. AF_06/2022</t>
  </si>
  <si>
    <t>CURVA 45 GRAUS, PVC, SOLDÁVEL, DN 85MM, INSTALADO EM PRUMADA DE ÁGUA - FORNECIMENTO E INSTALAÇÃO. AF_06/2022</t>
  </si>
  <si>
    <t>LUVA, PVC, SOLDÁVEL, DN 25MM, INSTALADO EM PRUMADA DE ÁGUA - FORNECIMENTO E INSTALAÇÃO. AF_06/2022</t>
  </si>
  <si>
    <t>JOELHO 90 GRAUS, PVC, SERIE R, ÁGUA PLUVIAL, DN 100 MM, JUNTA ELÁSTICA, FORNECIDO E INSTALADO EM RAMAL DE ENCAMINHAMENTO. AF_06/2022</t>
  </si>
  <si>
    <t>LUVA DE CORRER, PVC, SOLDÁVEL, DN 25MM, INSTALADO EM PRUMADA DE ÁGUA - FORNECIMENTO E INSTALAÇÃO. AF_06/2022</t>
  </si>
  <si>
    <t>JOELHO 45 GRAUS, PVC, SERIE R, ÁGUA PLUVIAL, DN 100 MM, JUNTA ELÁSTICA, FORNECIDO E INSTALADO EM RAMAL DE ENCAMINHAMENTO. AF_06/2022</t>
  </si>
  <si>
    <t>LUVA DE REDUÇÃO, PVC, SOLDÁVEL, DN 32MM X 25MM, INSTALADO EM PRUMADA DE ÁGUA - FORNECIMENTO E INSTALAÇÃO. AF_06/2022</t>
  </si>
  <si>
    <t>CURVA 87 GRAUS E 30 MINUTOS, PVC, SERIE R, ÁGUA PLUVIAL, DN 100 MM, JUNTA ELÁSTICA, FORNECIDO E INSTALADO EM RAMAL DE ENCAMINHAMENTO. AF_06/2022</t>
  </si>
  <si>
    <t>UNIÃO, PVC, SOLDÁVEL, DN 25MM, INSTALADO EM PRUMADA DE ÁGUA - FORNECIMENTO E INSTALAÇÃO. AF_06/2022</t>
  </si>
  <si>
    <t>CURVA DE TRANSPOSIÇÃO, PVC, SOLDÁVEL, DN 25MM, INSTALADO EM PRUMADA DE ÁGUA  - FORNECIMENTO E INSTALAÇÃO. AF_06/2022</t>
  </si>
  <si>
    <t>LUVA, PVC, SOLDÁVEL, DN 32MM, INSTALADO EM PRUMADA DE ÁGUA - FORNECIMENTO E INSTALAÇÃO. AF_06/2022</t>
  </si>
  <si>
    <t>LUVA DE CORRER, PVC, SOLDÁVEL, DN 32MM, INSTALADO EM PRUMADA DE ÁGUA - FORNECIMENTO E INSTALAÇÃO. AF_06/2022</t>
  </si>
  <si>
    <t>LUVA SIMPLES, PVC, SERIE R, ÁGUA PLUVIAL, DN 40 MM, JUNTA SOLDÁVEL, FORNECIDO E INSTALADO EM RAMAL DE ENCAMINHAMENTO. AF_06/2022</t>
  </si>
  <si>
    <t>LUVA SIMPLES, PVC, SERIE R, ÁGUA PLUVIAL, DN 50 MM, JUNTA ELÁSTICA, FORNECIDO E INSTALADO EM RAMAL DE ENCAMINHAMENTO. AF_06/2022</t>
  </si>
  <si>
    <t>BUCHA DE REDUÇÃO LONGA, PVC, SERIE R, ÁGUA PLUVIAL, DN 50 X 40 MM, JUNTA ELÁSTICA, FORNECIDO E INSTALADO EM RAMAL DE ENCAMINHAMENTO. AF_06/2022</t>
  </si>
  <si>
    <t>LUVA SIMPLES, PVC, SERIE R, ÁGUA PLUVIAL, DN 75 MM, JUNTA ELÁSTICA, FORNECIDO E INSTALADO EM RAMAL DE ENCAMINHAMENTO. AF_06/2022</t>
  </si>
  <si>
    <t>LUVA DE CORRER, PVC, SERIE R, ÁGUA PLUVIAL, DN 75 MM, JUNTA ELÁSTICA, FORNECIDO E INSTALADO EM RAMAL DE ENCAMINHAMENTO. AF_06/2022</t>
  </si>
  <si>
    <t>REDUÇÃO EXCÊNTRICA, PVC, SERIE R, ÁGUA PLUVIAL, DN 75 X 50 MM, JUNTA ELÁSTICA, FORNECIDO E INSTALADO EM RAMAL DE ENCAMINHAMENTO. AF_06/2022</t>
  </si>
  <si>
    <t>TÊ DE INSPEÇÃO, PVC, SERIE R, ÁGUA PLUVIAL, DN 75 MM, JUNTA ELÁSTICA, FORNECIDO E INSTALADO EM RAMAL DE ENCAMINHAMENTO. AF_06/2022</t>
  </si>
  <si>
    <t>LUVA SOLDÁVEL E COM ROSCA, PVC, SOLDÁVEL, DN 32MM X 1 , INSTALADO EM PRUMADA DE ÁGUA - FORNECIMENTO E INSTALAÇÃO. AF_06/2022</t>
  </si>
  <si>
    <t>UNIÃO, PVC, SOLDÁVEL, DN 32MM, INSTALADO EM PRUMADA DE ÁGUA - FORNECIMENTO E INSTALAÇÃO. AF_06/2022</t>
  </si>
  <si>
    <t>ADAPTADOR CURTO COM BOLSA E ROSCA PARA REGISTRO, PVC, SOLDÁVEL, DN 32MM X 1 , INSTALADO EM PRUMADA DE ÁGUA - FORNECIMENTO E INSTALAÇÃO. AF_06/2022</t>
  </si>
  <si>
    <t>LUVA SIMPLES, PVC, SERIE R, ÁGUA PLUVIAL, DN 100 MM, JUNTA ELÁSTICA, FORNECIDO E INSTALADO EM RAMAL DE ENCAMINHAMENTO. AF_06/2022</t>
  </si>
  <si>
    <t>CURVA DE TRANSPOSIÇÃO, PVC, SOLDÁVEL, DN 32MM, INSTALADO EM PRUMADA DE ÁGUA   FORNECIMENTO E INSTALAÇÃO. AF_06/2022</t>
  </si>
  <si>
    <t>LUVA DE CORRER, PVC, SERIE R, ÁGUA PLUVIAL, DN 100 MM, JUNTA ELÁSTICA, FORNECIDO E INSTALADO EM RAMAL DE ENCAMINHAMENTO. AF_06/2022</t>
  </si>
  <si>
    <t>REDUÇÃO EXCÊNTRICA, PVC, SERIE R, ÁGUA PLUVIAL, DN 100 X 75 MM, JUNTA ELÁSTICA, FORNECIDO E INSTALADO EM RAMAL DE ENCAMINHAMENTO. AF_06/2022</t>
  </si>
  <si>
    <t>LUVA, PVC, SOLDÁVEL, DN 40MM, INSTALADO EM PRUMADA DE ÁGUA - FORNECIMENTO E INSTALAÇÃO. AF_06/2022</t>
  </si>
  <si>
    <t>TÊ DE INSPEÇÃO, PVC, SERIE R, ÁGUA PLUVIAL, DN 100 MM, JUNTA ELÁSTICA, FORNECIDO E INSTALADO EM RAMAL DE ENCAMINHAMENTO. AF_06/2022</t>
  </si>
  <si>
    <t>LUVA DE CORRER, PVC, SOLDÁVEL, DN 40MM, INSTALADO EM PRUMADA DE ÁGUA   FORNECIMENTO E INSTALAÇÃO. AF_06/2022</t>
  </si>
  <si>
    <t>JUNÇÃO SIMPLES, PVC, SERIE R, ÁGUA PLUVIAL, DN 40 MM, JUNTA SOLDÁVEL, FORNECIDO E INSTALADO EM RAMAL DE ENCAMINHAMENTO. AF_06/2022</t>
  </si>
  <si>
    <t>LUVA DE REDUÇÃO, PVC, SOLDÁVEL, DN 40MM X 32MM, INSTALADO EM PRUMADA DE ÁGUA - FORNECIMENTO E INSTALAÇÃO. AF_06/2022</t>
  </si>
  <si>
    <t>JUNÇÃO SIMPLES, PVC, SERIE R, ÁGUA PLUVIAL, DN 50 MM, JUNTA ELÁSTICA, FORNECIDO E INSTALADO EM RAMAL DE ENCAMINHAMENTO. AF_06/2022</t>
  </si>
  <si>
    <t>LUVA COM ROSCA, PVC, SOLDÁVEL, DN 40MM X 1.1/4 , INSTALADO EM PRUMADA DE ÁGUA - FORNECIMENTO E INSTALAÇÃO. AF_06/2022</t>
  </si>
  <si>
    <t>JUNÇÃO SIMPLES, PVC, SERIE R, ÁGUA PLUVIAL, DN 75 X 75 MM, JUNTA ELÁSTICA, FORNECIDO E INSTALADO EM RAMAL DE ENCAMINHAMENTO. AF_06/2022</t>
  </si>
  <si>
    <t>TÊ, PVC, SERIE R, ÁGUA PLUVIAL, DN 75 MM, JUNTA ELÁSTICA, FORNECIDO E INSTALADO EM RAMAL DE ENCAMINHAMENTO. AF_06/2022</t>
  </si>
  <si>
    <t>JUNÇÃO SIMPLES, PVC, SERIE R, ÁGUA PLUVIAL, DN 100 X 100 MM, JUNTA ELÁSTICA, FORNECIDO E INSTALADO EM RAMAL DE ENCAMINHAMENTO. AF_06/2022</t>
  </si>
  <si>
    <t>UNIÃO, PVC, SOLDÁVEL, DN 40MM, INSTALADO EM PRUMADA DE ÁGUA - FORNECIMENTO E INSTALAÇÃO. AF_06/2022</t>
  </si>
  <si>
    <t>JUNÇÃO SIMPLES, PVC, SERIE R, ÁGUA PLUVIAL, DN 100 X 75 MM, JUNTA ELÁSTICA, FORNECIDO E INSTALADO EM RAMAL DE ENCAMINHAMENTO. AF_06/2022</t>
  </si>
  <si>
    <t>ADAPTADOR CURTO COM BOLSA E ROSCA PARA REGISTRO, PVC, SOLDÁVEL, DN 40MM X 1.1/2 , INSTALADO EM PRUMADA DE ÁGUA - FORNECIMENTO E INSTALAÇÃO. AF_06/2022</t>
  </si>
  <si>
    <t>TÊ, PVC, SERIE R, ÁGUA PLUVIAL, DN 100 X 100 MM, JUNTA ELÁSTICA, FORNECIDO E INSTALADO EM RAMAL DE ENCAMINHAMENTO. AF_06/2022</t>
  </si>
  <si>
    <t>ADAPTADOR CURTO COM BOLSA E ROSCA PARA REGISTRO, PVC, SOLDÁVEL, DN 40MM X 1.1/4 , INSTALADO EM PRUMADA DE ÁGUA - FORNECIMENTO E INSTALAÇÃO. AF_06/2022</t>
  </si>
  <si>
    <t>TÊ, PVC, SERIE R, ÁGUA PLUVIAL, DN 100 X 75 MM, JUNTA ELÁSTICA, FORNECIDO E INSTALADO EM RAMAL DE ENCAMINHAMENTO. AF_06/2022</t>
  </si>
  <si>
    <t>JUNÇÃO DUPLA, PVC, SERIE R, ÁGUA PLUVIAL, DN 100 X 100 X 100 MM, JUNTA ELÁSTICA, FORNECIDO E INSTALADO EM RAMAL DE ENCAMINHAMENTO. AF_06/2022</t>
  </si>
  <si>
    <t>LUVA, PVC, SOLDÁVEL, DN 50MM, INSTALADO EM PRUMADA DE ÁGUA - FORNECIMENTO E INSTALAÇÃO. AF_06/2022</t>
  </si>
  <si>
    <t>LUVA DE CORRER, PVC, SOLDÁVEL, DN 50MM, INSTALADO EM PRUMADA DE ÁGUA - FORNECIMENTO E INSTALAÇÃO. AF_06/2022</t>
  </si>
  <si>
    <t>LUVA DE REDUÇÃO, PVC, SOLDÁVEL, DN 50MM X 25MM, INSTALADO EM PRUMADA DE ÁGUA   FORNECIMENTO E INSTALAÇÃO. AF_06/2022</t>
  </si>
  <si>
    <t>JOELHO 90 GRAUS, PVC, SERIE R, ÁGUA PLUVIAL, DN 75 MM, JUNTA ELÁSTICA, FORNECIDO E INSTALADO EM CONDUTORES VERTICAIS DE ÁGUAS PLUVIAIS. AF_06/2022</t>
  </si>
  <si>
    <t>JOELHO 45 GRAUS, PVC, SERIE R, ÁGUA PLUVIAL, DN 75 MM, JUNTA ELÁSTICA, FORNECIDO E INSTALADO EM CONDUTORES VERTICAIS DE ÁGUAS PLUVIAIS. AF_06/2022</t>
  </si>
  <si>
    <t>CURVA 87 GRAUS E 30 MINUTOS, PVC, SERIE R, ÁGUA PLUVIAL, DN 75 MM, JUNTA ELÁSTICA, FORNECIDO E INSTALADO EM CONDUTORES VERTICAIS DE ÁGUAS PLUVIAIS. AF_06/2022</t>
  </si>
  <si>
    <t>JOELHO 90 GRAUS, PVC, SERIE R, ÁGUA PLUVIAL, DN 100 MM, JUNTA ELÁSTICA, FORNECIDO E INSTALADO EM CONDUTORES VERTICAIS DE ÁGUAS PLUVIAIS. AF_06/2022</t>
  </si>
  <si>
    <t>JOELHO 45 GRAUS, PVC, SERIE R, ÁGUA PLUVIAL, DN 100 MM, JUNTA ELÁSTICA, FORNECIDO E INSTALADO EM CONDUTORES VERTICAIS DE ÁGUAS PLUVIAIS. AF_06/2022</t>
  </si>
  <si>
    <t>CURVA 87 GRAUS E 30 MINUTOS, PVC, SERIE R, ÁGUA PLUVIAL, DN 100 MM, JUNTA ELÁSTICA, FORNECIDO E INSTALADO EM CONDUTORES VERTICAIS DE ÁGUAS PLUVIAIS. AF_06/2022</t>
  </si>
  <si>
    <t>JOELHO 90 GRAUS, PVC, SERIE R, ÁGUA PLUVIAL, DN 150 MM, JUNTA ELÁSTICA, FORNECIDO E INSTALADO EM CONDUTORES VERTICAIS DE ÁGUAS PLUVIAIS. AF_06/2022</t>
  </si>
  <si>
    <t>JOELHO 45 GRAUS, PVC, SERIE R, ÁGUA PLUVIAL, DN 150 MM, JUNTA ELÁSTICA, FORNECIDO E INSTALADO EM CONDUTORES VERTICAIS DE ÁGUAS PLUVIAIS. AF_06/2022</t>
  </si>
  <si>
    <t>CURVA 87 GRAUS E 30 MINUTOS, PVC, SERIE R, ÁGUA PLUVIAL, DN 150 MM, JUNTA ELÁSTICA, FORNECIDO E INSTALADO EM CONDUTORES VERTICAIS DE ÁGUAS PLUVIAIS. AF_06/2022</t>
  </si>
  <si>
    <t>LUVA COM ROSCA, PVC, SOLDÁVEL, DN 50MM X 1.1/2 , INSTALADO EM PRUMADA DE ÁGUA - FORNECIMENTO E INSTALAÇÃO. AF_06/2022</t>
  </si>
  <si>
    <t>UNIÃO, PVC, SOLDÁVEL, DN 50MM, INSTALADO EM PRUMADA DE ÁGUA - FORNECIMENTO E INSTALAÇÃO. AF_06/2022</t>
  </si>
  <si>
    <t>ADAPTADOR CURTO COM BOLSA E ROSCA PARA REGISTRO, PVC, SOLDÁVEL, DN 50MM X 1.1/4 , INSTALADO EM PRUMADA DE ÁGUA - FORNECIMENTO E INSTALAÇÃO. AF_06/2022</t>
  </si>
  <si>
    <t>ADAPTADOR CURTO COM BOLSA E ROSCA PARA REGISTRO, PVC, SOLDÁVEL, DN 50MM X 1.1/2 , INSTALADO EM PRUMADA DE ÁGUA - FORNECIMENTO E INSTALAÇÃO. AF_06/2022</t>
  </si>
  <si>
    <t>LUVA, PVC, SOLDÁVEL, DN 60MM, INSTALADO EM PRUMADA DE ÁGUA - FORNECIMENTO E INSTALAÇÃO. AF_06/2022</t>
  </si>
  <si>
    <t>LUVA DE CORRER, PVC, SOLDÁVEL, DN 60MM, INSTALADO EM PRUMADA DE ÁGUA   FORNECIMENTO E INSTALAÇÃO. AF_06/2022</t>
  </si>
  <si>
    <t>LUVA SIMPLES, PVC, SERIE R, ÁGUA PLUVIAL, DN 75 MM, JUNTA ELÁSTICA, FORNECIDO E INSTALADO EM CONDUTORES VERTICAIS DE ÁGUAS PLUVIAIS. AF_06/2022</t>
  </si>
  <si>
    <t>LUVA DE CORRER, PVC, SERIE R, ÁGUA PLUVIAL, DN 75 MM, JUNTA ELÁSTICA, FORNECIDO E INSTALADO EM CONDUTORES VERTICAIS DE ÁGUAS PLUVIAIS. AF_06/2022</t>
  </si>
  <si>
    <t>LUVA DE REDUÇÃO, PVC, SOLDÁVEL, DN 60MM X 50MM, INSTALADO EM PRUMADA DE ÁGUA - FORNECIMENTO E INSTALAÇÃO. AF_06/2022</t>
  </si>
  <si>
    <t>UNIÃO, PVC, SOLDÁVEL, DN 60MM, INSTALADO EM PRUMADA DE ÁGUA - FORNECIMENTO E INSTALAÇÃO. AF_06/2022</t>
  </si>
  <si>
    <t>ADAPTADOR CURTO COM BOLSA E ROSCA PARA REGISTRO, PVC, SOLDÁVEL, DN 60MM X 2 , INSTALADO EM PRUMADA DE ÁGUA - FORNECIMENTO E INSTALAÇÃO. AF_06/2022</t>
  </si>
  <si>
    <t>LUVA, PVC, SOLDÁVEL, DN 75MM, INSTALADO EM PRUMADA DE ÁGUA - FORNECIMENTO E INSTALAÇÃO. AF_06/2022</t>
  </si>
  <si>
    <t>UNIÃO, PVC, SOLDÁVEL, DN 75MM, INSTALADO EM PRUMADA DE ÁGUA - FORNECIMENTO E INSTALAÇÃO. AF_06/2022</t>
  </si>
  <si>
    <t>LUVA, PVC, SOLDÁVEL, DN 85MM, INSTALADO EM PRUMADA DE ÁGUA - FORNECIMENTO E INSTALAÇÃO. AF_06/2022</t>
  </si>
  <si>
    <t>UNIÃO, PVC, SOLDÁVEL, DN 85MM, INSTALADO EM PRUMADA DE ÁGUA - FORNECIMENTO E INSTALAÇÃO. AF_06/2022</t>
  </si>
  <si>
    <t>ADAPTADOR CURTO COM BOLSA E ROSCA PARA REGISTRO, PVC, SOLDÁVEL, DN 85MM X 3 , INSTALADO EM PRUMADA DE ÁGUA - FORNECIMENTO E INSTALAÇÃO. AF_06/2022</t>
  </si>
  <si>
    <t>TE, PVC, SOLDÁVEL, DN 25MM, INSTALADO EM PRUMADA DE ÁGUA - FORNECIMENTO E INSTALAÇÃO. AF_06/2022</t>
  </si>
  <si>
    <t>TE, PVC, SOLDÁVEL, DN 32MM, INSTALADO EM PRUMADA DE ÁGUA - FORNECIMENTO E INSTALAÇÃO. AF_06/2022</t>
  </si>
  <si>
    <t>TÊ DE REDUÇÃO, PVC, SOLDÁVEL, DN 32MM X 25MM, INSTALADO EM PRUMADA DE ÁGUA - FORNECIMENTO E INSTALAÇÃO. AF_06/2022</t>
  </si>
  <si>
    <t>TE, PVC, SOLDÁVEL, DN 40MM, INSTALADO EM PRUMADA DE ÁGUA - FORNECIMENTO E INSTALAÇÃO. AF_06/2022</t>
  </si>
  <si>
    <t>TÊ DE REDUÇÃO, PVC, SOLDÁVEL, DN 40MM X 32MM, INSTALADO EM PRUMADA DE ÁGUA - FORNECIMENTO E INSTALAÇÃO. AF_06/2022</t>
  </si>
  <si>
    <t>TE, PVC, SOLDÁVEL, DN 50MM, INSTALADO EM PRUMADA DE ÁGUA - FORNECIMENTO E INSTALAÇÃO. AF_06/2022</t>
  </si>
  <si>
    <t>TÊ DE REDUÇÃO, PVC, SOLDÁVEL, DN 50MM X 40MM, INSTALADO EM PRUMADA DE ÁGUA - FORNECIMENTO E INSTALAÇÃO. AF_06/2022</t>
  </si>
  <si>
    <t>TÊ DE REDUÇÃO, PVC, SOLDÁVEL, DN 50MM X 25MM, INSTALADO EM PRUMADA DE ÁGUA - FORNECIMENTO E INSTALAÇÃO. AF_06/2022</t>
  </si>
  <si>
    <t>TE, PVC, SOLDÁVEL, DN 60MM, INSTALADO EM PRUMADA DE ÁGUA - FORNECIMENTO E INSTALAÇÃO. AF_06/2022</t>
  </si>
  <si>
    <t>TE, PVC, SOLDÁVEL, DN 75MM, INSTALADO EM PRUMADA DE ÁGUA - FORNECIMENTO E INSTALAÇÃO. AF_06/2022</t>
  </si>
  <si>
    <t>TE DE REDUÇÃO, PVC, SOLDÁVEL, DN 75MM X 50MM, INSTALADO EM PRUMADA DE ÁGUA - FORNECIMENTO E INSTALAÇÃO. AF_06/2022</t>
  </si>
  <si>
    <t>TE, PVC, SOLDÁVEL, DN 85MM, INSTALADO EM PRUMADA DE ÁGUA - FORNECIMENTO E INSTALAÇÃO. AF_06/2022</t>
  </si>
  <si>
    <t>TE DE REDUÇÃO, PVC, SOLDÁVEL, DN 85MM X 60MM, INSTALADO EM PRUMADA DE ÁGUA - FORNECIMENTO E INSTALAÇÃO. AF_06/2022</t>
  </si>
  <si>
    <t>JOELHO 90 GRAUS, CPVC, SOLDÁVEL, DN 15MM, INSTALADO EM RAMAL OU SUB-RAMAL DE ÁGUA - FORNECIMENTO E INSTALAÇÃO. AF_06/2022</t>
  </si>
  <si>
    <t>JOELHO 45 GRAUS, CPVC, SOLDÁVEL, DN 15MM, INSTALADO EM RAMAL OU SUB-RAMAL DE ÁGUA - FORNECIMENTO E INSTALAÇÃO. AF_06/2022</t>
  </si>
  <si>
    <t>CURVA 90 GRAUS, CPVC, SOLDÁVEL, DN 15MM, INSTALADO EM RAMAL OU SUB-RAMAL DE ÁGUA - FORNECIMENTO E INSTALAÇÃO. AF_06/2022</t>
  </si>
  <si>
    <t>JOELHO 90 GRAUS, CPVC, SOLDÁVEL, DN 22MM, INSTALADO EM RAMAL OU SUB-RAMAL DE ÁGUA - FORNECIMENTO E INSTALAÇÃO. AF_06/2022</t>
  </si>
  <si>
    <t>JOELHO 45 GRAUS, CPVC, SOLDÁVEL, DN 22MM, INSTALADO EM RAMAL OU SUB-RAMAL DE ÁGUA - FORNECIMENTO E INSTALAÇÃO. AF_06/2022</t>
  </si>
  <si>
    <t>CURVA 90 GRAUS, CPVC, SOLDÁVEL, DN 22MM, INSTALADO EM RAMAL OU SUB-RAMAL DE ÁGUA - FORNECIMENTO E INSTALAÇÃO. AF_06/2022</t>
  </si>
  <si>
    <t>JOELHO 90 GRAUS, CPVC, SOLDÁVEL, DN 28MM, INSTALADO EM RAMAL OU SUB-RAMAL DE ÁGUA - FORNECIMENTO E INSTALAÇÃO. AF_06/2022</t>
  </si>
  <si>
    <t>JOELHO 45 GRAUS, CPVC, SOLDÁVEL, DN 28MM, INSTALADO EM RAMAL OU SUB-RAMAL DE ÁGUA   FORNECIMENTO E INSTALAÇÃO. AF_06/2022</t>
  </si>
  <si>
    <t>CURVA 90 GRAUS, CPVC, SOLDÁVEL, DN 28MM, INSTALADO EM RAMAL OU SUB-RAMAL DE ÁGUA   FORNECIMENTO E INSTALAÇÃO. AF_06/2022</t>
  </si>
  <si>
    <t>JOELHO 90 GRAUS, CPVC, SOLDÁVEL, DN 35MM, INSTALADO EM RAMAL OU SUB-RAMAL DE ÁGUA   FORNECIMENTO E INSTALAÇÃO. AF_06/2022</t>
  </si>
  <si>
    <t>JOELHO 45 GRAUS, CPVC, SOLDÁVEL, DN 35MM, INSTALADO EM RAMAL OU SUB-RAMAL DE ÁGUA   FORNECIMENTO E INSTALAÇÃO. AF_06/2022</t>
  </si>
  <si>
    <t>LUVA, CPVC, SOLDÁVEL, DN 15MM, INSTALADO EM RAMAL OU SUB-RAMAL DE ÁGUA - FORNECIMENTO E INSTALAÇÃO. AF_06/2022</t>
  </si>
  <si>
    <t>LUVA DE CORRER, CPVC, SOLDÁVEL, DN 15MM, INSTALADO EM RAMAL OU SUB-RAMAL DE ÁGUA   FORNECIMENTO E INSTALAÇÃO. AF_06/2022</t>
  </si>
  <si>
    <t>UNIÃO, CPVC, SOLDÁVEL, DN15MM, INSTALADO EM RAMAL OU SUB-RAMAL DE ÁGUA   FORNECIMENTO E INSTALAÇÃO. AF_06/2022</t>
  </si>
  <si>
    <t>CONECTOR, CPVC, SOLDÁVEL, DN 15MM X 1/2 , INSTALADO EM RAMAL OU SUB-RAMAL DE ÁGUA   FORNECIMENTO E INSTALAÇÃO. AF_06/2022</t>
  </si>
  <si>
    <t>ADAPTADOR, CPVC, SOLDÁVEL, DN15MM, INSTALADO EM RAMAL OU SUB-RAMAL DE ÁGUA   FORNECIMENTO E INSTALAÇÃO. AF_06/2022</t>
  </si>
  <si>
    <t>CURVA DE TRANSPOSIÇÃO, CPVC, SOLDÁVEL, DN15MM, INSTALADO EM RAMAL OU SUB-RAMAL DE ÁGUA   FORNECIMENTO E INSTALAÇÃO. AF_06/2022</t>
  </si>
  <si>
    <t>LUVA, CPVC, SOLDÁVEL, DN 22MM, INSTALADO EM RAMAL OU SUB-RAMAL DE ÁGUA   FORNECIMENTO E INSTALAÇÃO. AF_06/2022</t>
  </si>
  <si>
    <t>LUVA DE CORRER, CPVC, SOLDÁVEL, DN 22MM, INSTALADO EM RAMAL OU SUB-RAMAL DE ÁGUA   FORNECIMENTO E INSTALAÇÃO. AF_06/2022</t>
  </si>
  <si>
    <t>LUVA DE TRANSIÇÃO, CPVC, SOLDÁVEL, DN22MM X 25MM, INSTALADO EM RAMAL OU SUB-RAMAL DE ÁGUA - FORNECIMENTO E INSTALAÇÃO. AF_06/2022</t>
  </si>
  <si>
    <t>UNIÃO, CPVC, SOLDÁVEL, DN22MM, INSTALADO EM RAMAL OU SUB-RAMAL DE ÁGUA   FORNECIMENTO E INSTALAÇÃO. AF_06/2022</t>
  </si>
  <si>
    <t>CONECTOR, CPVC, SOLDÁVEL, DN 22MM X 1/2 , INSTALADO EM RAMAL OU SUB-RAMAL DE ÁGUA   FORNECIMENTO E INSTALAÇÃO. AF_06/2022</t>
  </si>
  <si>
    <t>ADAPTADOR, CPVC, SOLDÁVEL, DN22MM, INSTALADO EM RAMAL OU SUB-RAMAL DE ÁGUA   FORNECIMENTO E INSTALAÇÃO. AF_06/2022</t>
  </si>
  <si>
    <t>CURVA DE TRANSPOSIÇÃO, CPVC, SOLDÁVEL, DN22MM, INSTALADO EM RAMAL OU SUB-RAMAL DE ÁGUA   FORNECIMENTO E INSTALAÇÃO. AF_06/2022</t>
  </si>
  <si>
    <t>BUCHA DE REDUÇÃO, CPVC, SOLDÁVEL, DN22MM X 15MM, INSTALADO EM RAMAL OU SUB-RAMAL DE ÁGUA   FORNECIMENTO E INSTALAÇÃO. AF_06/2022</t>
  </si>
  <si>
    <t>TÊ DE INSPEÇÃO, PVC, SERIE R, ÁGUA PLUVIAL, DN 75 MM, JUNTA ELÁSTICA, FORNECIDO E INSTALADO EM CONDUTORES VERTICAIS DE ÁGUAS PLUVIAIS. AF_06/2022</t>
  </si>
  <si>
    <t>LUVA SIMPLES, PVC, SERIE R, ÁGUA PLUVIAL, DN 100 MM, JUNTA ELÁSTICA, FORNECIDO E INSTALADO EM CONDUTORES VERTICAIS DE ÁGUAS PLUVIAIS. AF_06/2022</t>
  </si>
  <si>
    <t>LUVA, CPVC, SOLDÁVEL, DN 28MM, INSTALADO EM RAMAL OU SUB-RAMAL DE ÁGUA   FORNECIMENTO E INSTALAÇÃO. AF_06/2022</t>
  </si>
  <si>
    <t>LUVA DE CORRER, PVC, SERIE R, ÁGUA PLUVIAL, DN 100 MM, JUNTA ELÁSTICA, FORNECIDO E INSTALADO EM CONDUTORES VERTICAIS DE ÁGUAS PLUVIAIS. AF_06/2022</t>
  </si>
  <si>
    <t>LUVA DE CORRER, CPVC, SOLDÁVEL, DN 28MM, INSTALADO EM RAMAL OU SUB-RAMAL DE ÁGUA   FORNECIMENTO E INSTALAÇÃO. AF_06/2022</t>
  </si>
  <si>
    <t>REDUÇÃO EXCÊNTRICA, PVC, SERIE R, ÁGUA PLUVIAL, DN 100 X 75 MM, JUNTA ELÁSTICA, FORNECIDO E INSTALADO EM CONDUTORES VERTICAIS DE ÁGUAS PLUVIAIS. AF_06/2022</t>
  </si>
  <si>
    <t>UNIÃO, CPVC, SOLDÁVEL, DN28MM, INSTALADO EM RAMAL OU SUB-RAMAL DE ÁGUA   FORNECIMENTO E INSTALAÇÃO. AF_06/2022</t>
  </si>
  <si>
    <t>TÊ DE INSPEÇÃO, PVC, SERIE R, ÁGUA PLUVIAL, DN 100 MM, JUNTA ELÁSTICA, FORNECIDO E INSTALADO EM CONDUTORES VERTICAIS DE ÁGUAS PLUVIAIS. AF_06/2022</t>
  </si>
  <si>
    <t>CONECTOR, CPVC, SOLDÁVEL, DN 28MM X 1 , INSTALADO EM RAMAL OU SUB-RAMAL DE ÁGUA   FORNECIMENTO E INSTALAÇÃO. AF_06/2022</t>
  </si>
  <si>
    <t>LUVA SIMPLES, PVC, SERIE R, ÁGUA PLUVIAL, DN 150 MM, JUNTA ELÁSTICA, FORNECIDO E INSTALADO EM CONDUTORES VERTICAIS DE ÁGUAS PLUVIAIS. AF_06/2022</t>
  </si>
  <si>
    <t>BUCHA DE REDUÇÃO, CPVC, SOLDÁVEL, DN28MM X 22MM, INSTALADO EM RAMAL OU SUB-RAMAL DE ÁGUA   FORNECIMENTO E INSTALAÇÃO. AF_06/2022</t>
  </si>
  <si>
    <t>LUVA DE CORRER, PVC, SERIE R, ÁGUA PLUVIAL, DN 150 MM, JUNTA ELÁSTICA, FORNECIDO E INSTALADO EM CONDUTORES VERTICAIS DE ÁGUAS PLUVIAIS. AF_06/2022</t>
  </si>
  <si>
    <t>LUVA, CPVC, SOLDÁVEL, DN 35MM, INSTALADO EM RAMAL OU SUB-RAMAL DE ÁGUA   FORNECIMENTO E INSTALAÇÃO. AF_06/2022</t>
  </si>
  <si>
    <t>REDUÇÃO EXCÊNTRICA, PVC, SERIE R, ÁGUA PLUVIAL, DN 150 X 100 MM, JUNTA ELÁSTICA, FORNECIDO E INSTALADO EM CONDUTORES VERTICAIS DE ÁGUAS PLUVIAIS. AF_06/2022</t>
  </si>
  <si>
    <t>LUVA DE CORRER, CPVC, SOLDÁVEL, DN 35MM, INSTALADO EM RAMAL OU SUB-RAMAL DE ÁGUA   FORNECIMENTO E INSTALAÇÃO. AF_06/2022</t>
  </si>
  <si>
    <t>TÊ DE INSPEÇÃO, PVC, SERIE R, ÁGUA PLUVIAL, DN 150 X 100 MM, JUNTA ELÁSTICA, FORNECIDO E INSTALADO EM CONDUTORES VERTICAIS DE ÁGUAS PLUVIAIS. AF_06/2022</t>
  </si>
  <si>
    <t>UNIÃO, CPVC, SOLDÁVEL, DN35MM, INSTALADO EM RAMAL OU SUB-RAMAL DE ÁGUA   FORNECIMENTO E INSTALAÇÃO. AF_06/2022</t>
  </si>
  <si>
    <t>JUNÇÃO SIMPLES, PVC, SERIE R, ÁGUA PLUVIAL, DN 75 X 75 MM, JUNTA ELÁSTICA, FORNECIDO E INSTALADO EM CONDUTORES VERTICAIS DE ÁGUAS PLUVIAIS. AF_06/2022</t>
  </si>
  <si>
    <t>CONECTOR, CPVC, SOLDÁVEL, DN 35MM X 1 1/4 , INSTALADO EM RAMAL OU SUB-RAMAL DE ÁGUA   FORNECIMENTO E INSTALAÇÃO. AF_06/2022</t>
  </si>
  <si>
    <t>TÊ, PVC, SERIE R, ÁGUA PLUVIAL, DN 75 X 75 MM, JUNTA ELÁSTICA, FORNECIDO E INSTALADO EM CONDUTORES VERTICAIS DE ÁGUAS PLUVIAIS. AF_06/2022</t>
  </si>
  <si>
    <t>BUCHA DE REDUÇÃO, CPVC, SOLDÁVEL, DN35MM X 28MM, INSTALADO EM RAMAL OU SUB-RAMAL DE ÁGUA   FORNECIMENTO E INSTALAÇÃO. AF_06/2022</t>
  </si>
  <si>
    <t>JUNÇÃO SIMPLES, PVC, SERIE R, ÁGUA PLUVIAL, DN 100 X 100 MM, JUNTA ELÁSTICA, FORNECIDO E INSTALADO EM CONDUTORES VERTICAIS DE ÁGUAS PLUVIAIS. AF_06/2022</t>
  </si>
  <si>
    <t>TE, CPVC, SOLDÁVEL, DN 15MM, INSTALADO EM RAMAL OU SUB-RAMAL DE ÁGUA - FORNECIMENTO E INSTALAÇÃO. AF_06/2022</t>
  </si>
  <si>
    <t>JUNÇÃO SIMPLES, PVC, SERIE R, ÁGUA PLUVIAL, DN 100 X 75 MM, JUNTA ELÁSTICA, FORNECIDO E INSTALADO EM CONDUTORES VERTICAIS DE ÁGUAS PLUVIAIS. AF_06/2022</t>
  </si>
  <si>
    <t>TÊ, PVC, SERIE R, ÁGUA PLUVIAL, DN 100 X 100 MM, JUNTA ELÁSTICA, FORNECIDO E INSTALADO EM CONDUTORES VERTICAIS DE ÁGUAS PLUVIAIS. AF_06/2022</t>
  </si>
  <si>
    <t>TE DE TRANSIÇÃO, CPVC, SOLDÁVEL, DN 15MM X 1/2 , INSTALADO EM RAMAL OU SUB-RAMAL DE ÁGUA   FORNECIMENTO E INSTALAÇÃO. AF_06/2022</t>
  </si>
  <si>
    <t>TÊ MISTURADOR, CPVC, SOLDÁVEL, DN15MM, INSTALADO EM RAMAL OU SUB-RAMAL DE ÁGUA   FORNECIMENTO E INSTALAÇÃO. AF_06/2022</t>
  </si>
  <si>
    <t>TÊ, PVC, SERIE R, ÁGUA PLUVIAL, DN 100 X 75 MM, JUNTA ELÁSTICA, FORNECIDO E INSTALADO EM CONDUTORES VERTICAIS DE ÁGUAS PLUVIAIS. AF_06/2022</t>
  </si>
  <si>
    <t>TE, CPVC, SOLDÁVEL, DN 22MM, INSTALADO EM RAMAL OU SUB-RAMAL DE ÁGUA - FORNECIMENTO E INSTALAÇÃO. AF_06/2022</t>
  </si>
  <si>
    <t>JUNÇÃO SIMPLES, PVC, SERIE R, ÁGUA PLUVIAL, DN 150 X 150 MM, JUNTA ELÁSTICA, FORNECIDO E INSTALADO EM CONDUTORES VERTICAIS DE ÁGUAS PLUVIAIS. AF_06/2022</t>
  </si>
  <si>
    <t>JUNÇÃO SIMPLES, PVC, SERIE R, ÁGUA PLUVIAL, DN 150 X 100 MM, JUNTA ELÁSTICA, FORNECIDO E INSTALADO EM CONDUTORES VERTICAIS DE ÁGUAS PLUVIAIS. AF_06/2022</t>
  </si>
  <si>
    <t>TE DE TRANSIÇÃO, CPVC, SOLDÁVEL, DN 22MM X 1/2 , INSTALADO EM RAMAL OU SUB-RAMAL DE ÁGUA   FORNECIMENTO E INSTALAÇÃO. AF_06/2022</t>
  </si>
  <si>
    <t>TÊ, PVC, SERIE R, ÁGUA PLUVIAL, DN 150 X 150 MM, JUNTA ELÁSTICA, FORNECIDO E INSTALADO EM CONDUTORES VERTICAIS DE ÁGUAS PLUVIAIS. AF_06/2022</t>
  </si>
  <si>
    <t>TÊ MISTURADOR, CPVC, SOLDÁVEL, DN22MM, INSTALADO EM RAMAL OU SUB-RAMAL DE ÁGUA   FORNECIMENTO E INSTALAÇÃO. AF_06/2022</t>
  </si>
  <si>
    <t>TÊ, PVC, SERIE R, ÁGUA PLUVIAL, DN 150 X 100 MM, JUNTA ELÁSTICA, FORNECIDO E INSTALADO EM CONDUTORES VERTICAIS DE ÁGUAS PLUVIAIS. AF_06/2022</t>
  </si>
  <si>
    <t>TÊ, CPVC, SOLDÁVEL, DN28MM, INSTALADO EM RAMAL OU SUB-RAMAL DE ÁGUA   FORNECIMENTO E INSTALAÇÃO. AF_06/2022</t>
  </si>
  <si>
    <t>TÊ, CPVC, SOLDÁVEL, DN35MM, INSTALADO EM RAMAL OU SUB-RAMAL DE ÁGUA   FORNECIMENTO E INSTALAÇÃO. AF_06/2022</t>
  </si>
  <si>
    <t>TUBO, CPVC, SOLDÁVEL, DN 35MM, INSTALADO EM RAMAL DE DISTRIBUIÇÃO DE ÁGUA   FORNECIMENTO E INSTALAÇÃO. AF_06/2022</t>
  </si>
  <si>
    <t>JOELHO 90 GRAUS, CPVC, SOLDÁVEL, DN 22MM, INSTALADO EM RAMAL DE DISTRIBUIÇÃO DE ÁGUA   FORNECIMENTO E INSTALAÇÃO. AF_06/2022</t>
  </si>
  <si>
    <t>JOELHO 45 GRAUS, CPVC, SOLDÁVEL, DN 22MM, INSTALADO EM RAMAL DE DISTRIBUIÇÃO DE ÁGUA   FORNECIMENTO E INSTALAÇÃO. AF_06/2022</t>
  </si>
  <si>
    <t>CURVA 90 GRAUS, CPVC, SOLDÁVEL, DN 22MM, INSTALADO EM RAMAL DE DISTRIBUIÇÃO DE ÁGUA - FORNECIMENTO E INSTALAÇÃO. AF_06/2022</t>
  </si>
  <si>
    <t>JOELHO 90 GRAUS, CPVC, SOLDÁVEL, DN 28MM, INSTALADO EM RAMAL DE DISTRIBUIÇÃO DE ÁGUA   FORNECIMENTO E INSTALAÇÃO. AF_06/2022</t>
  </si>
  <si>
    <t>JOELHO 90 GRAUS, PVC, SERIE NORMAL, ESGOTO PREDIAL, DN 40 MM, JUNTA SOLDÁVEL, FORNECIDO E INSTALADO EM RAMAL DE DESCARGA OU RAMAL DE ESGOTO SANITÁRIO. AF_08/2022</t>
  </si>
  <si>
    <t>JOELHO 45 GRAUS, CPVC, SOLDÁVEL, DN 28MM, INSTALADO EM RAMAL DE DISTRIBUIÇÃO DE ÁGUA   FORNECIMENTO E INSTALAÇÃO. AF_06/2022</t>
  </si>
  <si>
    <t>JOELHO 45 GRAUS, PVC, SERIE NORMAL, ESGOTO PREDIAL, DN 40 MM, JUNTA SOLDÁVEL, FORNECIDO E INSTALADO EM RAMAL DE DESCARGA OU RAMAL DE ESGOTO SANITÁRIO. AF_08/2022</t>
  </si>
  <si>
    <t>CURVA 90 GRAUS, CPVC, SOLDÁVEL, DN 28MM, INSTALADO EM RAMAL DE DISTRIBUIÇÃO DE ÁGUA   FORNECIMENTO E INSTALAÇÃO. AF_06/2022</t>
  </si>
  <si>
    <t>CURVA CURTA 90 GRAUS, PVC, SERIE NORMAL, ESGOTO PREDIAL, DN 40 MM, JUNTA SOLDÁVEL, FORNECIDO E INSTALADO EM RAMAL DE DESCARGA OU RAMAL DE ESGOTO SANITÁRIO. AF_08/2022</t>
  </si>
  <si>
    <t>JOELHO 90 GRAUS, CPVC, SOLDÁVEL, DN 35MM, INSTALADO EM RAMAL DE DISTRIBUIÇÃO DE ÁGUA   FORNECIMENTO E INSTALAÇÃO. AF_06/2022</t>
  </si>
  <si>
    <t>CURVA LONGA 90 GRAUS, PVC, SERIE NORMAL, ESGOTO PREDIAL, DN 40 MM, JUNTA SOLDÁVEL, FORNECIDO E INSTALADO EM RAMAL DE DESCARGA OU RAMAL DE ESGOTO SANITÁRIO. AF_08/2022</t>
  </si>
  <si>
    <t>JOELHO 90 GRAUS, PVC, SERIE NORMAL, ESGOTO PREDIAL, DN 50 MM, JUNTA ELÁSTICA, FORNECIDO E INSTALADO EM RAMAL DE DESCARGA OU RAMAL DE ESGOTO SANITÁRIO. AF_08/2022</t>
  </si>
  <si>
    <t>JOELHO 45 GRAUS, PVC, SERIE NORMAL, ESGOTO PREDIAL, DN 50 MM, JUNTA ELÁSTICA, FORNECIDO E INSTALADO EM RAMAL DE DESCARGA OU RAMAL DE ESGOTO SANITÁRIO. AF_08/2022</t>
  </si>
  <si>
    <t>CURVA CURTA 90 GRAUS, PVC, SERIE NORMAL, ESGOTO PREDIAL, DN 50 MM, JUNTA ELÁSTICA, FORNECIDO E INSTALADO EM RAMAL DE DESCARGA OU RAMAL DE ESGOTO SANITÁRIO. AF_08/2022</t>
  </si>
  <si>
    <t>JOELHO 45 GRAUS, CPVC, SOLDÁVEL, DN 35MM, INSTALADO EM RAMAL DE DISTRIBUIÇÃO DE ÁGUA   FORNECIMENTO E INSTALAÇÃO. AF_06/2022</t>
  </si>
  <si>
    <t>CURVA LONGA 90 GRAUS, PVC, SERIE NORMAL, ESGOTO PREDIAL, DN 50 MM, JUNTA ELÁSTICA, FORNECIDO E INSTALADO EM RAMAL DE DESCARGA OU RAMAL DE ESGOTO SANITÁRIO. AF_08/2022</t>
  </si>
  <si>
    <t>LUVA, CPVC, SOLDÁVEL, DN 22MM, INSTALADO EM RAMAL DE DISTRIBUIÇÃO DE ÁGUA   FORNECIMENTO E INSTALAÇÃO. AF_06/2022</t>
  </si>
  <si>
    <t>JOELHO 90 GRAUS, PVC, SERIE NORMAL, ESGOTO PREDIAL, DN 75 MM, JUNTA ELÁSTICA, FORNECIDO E INSTALADO EM RAMAL DE DESCARGA OU RAMAL DE ESGOTO SANITÁRIO. AF_08/2022</t>
  </si>
  <si>
    <t>LUVA DE CORRER, CPVC, SOLDÁVEL, DN 22MM, INSTALADO EM RAMAL DE DISTRIBUIÇÃO DE ÁGUA   FORNECIMENTO E INSTALAÇÃO. AF_12/2014</t>
  </si>
  <si>
    <t>JOELHO 45 GRAUS, PVC, SERIE NORMAL, ESGOTO PREDIAL, DN 75 MM, JUNTA ELÁSTICA, FORNECIDO E INSTALADO EM RAMAL DE DESCARGA OU RAMAL DE ESGOTO SANITÁRIO. AF_08/2022</t>
  </si>
  <si>
    <t>LUVA DE TRANSIÇÃO, CPVC, SOLDÁVEL, DN 22MM X 25MM, INSTALADO EM RAMAL DE DISTRIBUIÇÃO DE ÁGUA   FORNECIMENTO E INSTALAÇÃO. AF_06/2022</t>
  </si>
  <si>
    <t>UNIÃO, CPVC, SOLDÁVEL, DN 22MM, INSTALADO EM RAMAL DE DISTRIBUIÇÃO DE ÁGUA   FORNECIMENTO E INSTALAÇÃO. AF_06/2022</t>
  </si>
  <si>
    <t>CURVA CURTA 90 GRAUS, PVC, SERIE NORMAL, ESGOTO PREDIAL, DN 75 MM, JUNTA ELÁSTICA, FORNECIDO E INSTALADO EM RAMAL DE DESCARGA OU RAMAL DE ESGOTO SANITÁRIO. AF_08/2022</t>
  </si>
  <si>
    <t>CURVA LONGA 90 GRAUS, PVC, SERIE NORMAL, ESGOTO PREDIAL, DN 75 MM, JUNTA ELÁSTICA, FORNECIDO E INSTALADO EM RAMAL DE DESCARGA OU RAMAL DE ESGOTO SANITÁRIO. AF_08/2022</t>
  </si>
  <si>
    <t>JOELHO 90 GRAUS, PVC, SERIE NORMAL, ESGOTO PREDIAL, DN 100 MM, JUNTA ELÁSTICA, FORNECIDO E INSTALADO EM RAMAL DE DESCARGA OU RAMAL DE ESGOTO SANITÁRIO. AF_08/2022</t>
  </si>
  <si>
    <t>JOELHO 45 GRAUS, PVC, SERIE NORMAL, ESGOTO PREDIAL, DN 100 MM, JUNTA ELÁSTICA, FORNECIDO E INSTALADO EM RAMAL DE DESCARGA OU RAMAL DE ESGOTO SANITÁRIO. AF_08/2022</t>
  </si>
  <si>
    <t>ADAPTADOR, CPVC, SOLDÁVEL, DN 22MM, INSTALADO EM RAMAL DE DISTRIBUIÇÃO DE ÁGUA   FORNECIMENTO E INSTALAÇÃO. AF_06/2022</t>
  </si>
  <si>
    <t>CURVA CURTA 90 GRAUS, PVC, SERIE NORMAL, ESGOTO PREDIAL, DN 100 MM, JUNTA ELÁSTICA, FORNECIDO E INSTALADO EM RAMAL DE DESCARGA OU RAMAL DE ESGOTO SANITÁRIO. AF_08/2022</t>
  </si>
  <si>
    <t>CURVA DE TRANSPOSIÇÃO, CPVC, SOLDÁVEL, DN 22MM, INSTALADO EM RAMAL DE DISTRIBUIÇÃO DE ÁGUA   FORNECIMENTO E INSTALAÇÃO. AF_06/2022</t>
  </si>
  <si>
    <t>CURVA LONGA 90 GRAUS, PVC, SERIE NORMAL, ESGOTO PREDIAL, DN 100 MM, JUNTA ELÁSTICA, FORNECIDO E INSTALADO EM RAMAL DE DESCARGA OU RAMAL DE ESGOTO SANITÁRIO. AF_08/2022</t>
  </si>
  <si>
    <t>LUVA SIMPLES, PVC, SERIE NORMAL, ESGOTO PREDIAL, DN 40 MM, JUNTA SOLDÁVEL, FORNECIDO E INSTALADO EM RAMAL DE DESCARGA OU RAMAL DE ESGOTO SANITÁRIO. AF_08/2022</t>
  </si>
  <si>
    <t>LUVA SIMPLES, PVC, SERIE NORMAL, ESGOTO PREDIAL, DN 50 MM, JUNTA ELÁSTICA, FORNECIDO E INSTALADO EM RAMAL DE DESCARGA OU RAMAL DE ESGOTO SANITÁRIO. AF_08/2022</t>
  </si>
  <si>
    <t>LUVA DE CORRER, PVC, SERIE NORMAL, ESGOTO PREDIAL, DN 50 MM, JUNTA ELÁSTICA, FORNECIDO E INSTALADO EM RAMAL DE DESCARGA OU RAMAL DE ESGOTO SANITÁRIO. AF_08/2022</t>
  </si>
  <si>
    <t>LUVA, CPVC, SOLDÁVEL, DN 28MM, INSTALADO EM RAMAL DE DISTRIBUIÇÃO DE ÁGUA   FORNECIMENTO E INSTALAÇÃO. AF_06/2022</t>
  </si>
  <si>
    <t>LUVA DE CORRER, CPVC, SOLDÁVEL, DN 28MM, INSTALADO EM RAMAL DE DISTRIBUIÇÃO DE ÁGUA   FORNECIMENTO E INSTALAÇÃO. AF_06/2022</t>
  </si>
  <si>
    <t>UNIÃO, CPVC, SOLDÁVEL, DN 28MM, INSTALADO EM RAMAL DE DISTRIBUIÇÃO DE ÁGUA   FORNECIMENTO E INSTALAÇÃO. AF_06/2022</t>
  </si>
  <si>
    <t>CONECTOR, CPVC, SOLDÁVEL, DN 28MM X 1 , INSTALADO EM RAMAL DE DISTRIBUIÇÃO DE ÁGUA   FORNECIMENTO E INSTALAÇÃO. AF_06/2022</t>
  </si>
  <si>
    <t>BUCHA DE REDUÇÃO, CPVC, SOLDÁVEL, DN 28MM X 22MM, INSTALADO EM RAMAL DE DISTRIBUIÇÃO DE ÁGUA - FORNECIMENTO E INSTALAÇÃO. AF_06/2022</t>
  </si>
  <si>
    <t>LUVA, CPVC, SOLDÁVEL, DN 35MM, INSTALADO EM RAMAL DE DISTRIBUIÇÃO DE ÁGUA - FORNECIMENTO E INSTALAÇÃO. AF_06/2022</t>
  </si>
  <si>
    <t>LUVA DE CORRER, CPVC, SOLDÁVEL, DN 35MM, INSTALADO EM RAMAL DE DISTRIBUIÇÃO DE ÁGUA - FORNECIMENTO E INSTALAÇÃO. AF_06/2022</t>
  </si>
  <si>
    <t>UNIÃO, CPVC, SOLDÁVEL, DN35MM, INSTALADO EM RAMAL DE DISTRIBUIÇÃO DE ÁGUA - FORNECIMENTO E INSTALAÇÃO. AF_06/2022</t>
  </si>
  <si>
    <t>CONECTOR, CPVC, SOLDÁVEL, DN 35MM X 1 1/4 , INSTALADO EM RAMAL DE DISTRIBUIÇÃO DE ÁGUA - FORNECIMENTO E INSTALAÇÃO. AF_06/2022</t>
  </si>
  <si>
    <t>BUCHA DE REDUÇÃO, CPVC, SOLDÁVEL, DN35MM X 28MM, INSTALADO EM RAMAL DE DISTRIBUIÇÃO DE ÁGUA - FORNECIMENTO E INSTALAÇÃO. AF_06/2022</t>
  </si>
  <si>
    <t>TE, CPVC, SOLDÁVEL, DN 22MM, INSTALADO EM RAMAL DE DISTRIBUIÇÃO DE ÁGUA - FORNECIMENTO E INSTALAÇÃO. AF_06/2022</t>
  </si>
  <si>
    <t>TÊ MISTURADOR, CPVC, SOLDÁVEL, DN 22MM, INSTALADO EM RAMAL DE DISTRIBUIÇÃO DE ÁGUA - FORNECIMENTO E INSTALAÇÃO. AF_06/2022</t>
  </si>
  <si>
    <t>TÊ, CPVC, SOLDÁVEL, DN 28MM, INSTALADO EM RAMAL DE DISTRIBUIÇÃO DE ÁGUA - FORNECIMENTO E INSTALAÇÃO. AF_06/2022</t>
  </si>
  <si>
    <t>TÊ, CPVC, SOLDÁVEL, DN35MM, INSTALADO EM RAMAL DE DISTRIBUIÇÃO DE ÁGUA - FORNECIMENTO E INSTALAÇÃO. AF_06/2022</t>
  </si>
  <si>
    <t>TUBO, CPVC, SOLDÁVEL, DN 54MM, INSTALADO EM PRUMADA DE ÁGUA   FORNECIMENTO E INSTALAÇÃO. AF_06/2022</t>
  </si>
  <si>
    <t>LUVA SIMPLES, PVC, SERIE NORMAL, ESGOTO PREDIAL, DN 75 MM, JUNTA ELÁSTICA, FORNECIDO E INSTALADO EM RAMAL DE DESCARGA OU RAMAL DE ESGOTO SANITÁRIO. AF_08/2022</t>
  </si>
  <si>
    <t>LUVA DE CORRER, PVC, SERIE NORMAL, ESGOTO PREDIAL, DN 75 MM, JUNTA ELÁSTICA, FORNECIDO E INSTALADO EM RAMAL DE DESCARGA OU RAMAL DE ESGOTO SANITÁRIO. AF_08/2022</t>
  </si>
  <si>
    <t>JOELHO 90 GRAUS, CPVC, SOLDÁVEL, DN 35MM, INSTALADO EM PRUMADA DE ÁGUA   FORNECIMENTO E INSTALAÇÃO. AF_06/2022</t>
  </si>
  <si>
    <t>LUVA SIMPLES, PVC, SERIE NORMAL, ESGOTO PREDIAL, DN 100 MM, JUNTA ELÁSTICA, FORNECIDO E INSTALADO EM RAMAL DE DESCARGA OU RAMAL DE ESGOTO SANITÁRIO. AF_08/2022</t>
  </si>
  <si>
    <t>LUVA DE CORRER, PVC, SERIE NORMAL, ESGOTO PREDIAL, DN 100 MM, JUNTA ELÁSTICA, FORNECIDO E INSTALADO EM RAMAL DE DESCARGA OU RAMAL DE ESGOTO SANITÁRIO. AF_08/2022</t>
  </si>
  <si>
    <t>JOELHO 45 GRAUS, CPVC, SOLDÁVEL, DN 35MM, INSTALADO EM PRUMADA DE ÁGUA - FORNECIMENTO E INSTALAÇÃO. AF_06/2022</t>
  </si>
  <si>
    <t>JOELHO 90 GRAUS, CPVC, SOLDÁVEL, DN 42MM, INSTALADO EM PRUMADA DE ÁGUA   FORNECIMENTO E INSTALAÇÃO. AF_06/2022</t>
  </si>
  <si>
    <t>TE, PVC, SERIE NORMAL, ESGOTO PREDIAL, DN 40 X 40 MM, JUNTA SOLDÁVEL, FORNECIDO E INSTALADO EM RAMAL DE DESCARGA OU RAMAL DE ESGOTO SANITÁRIO. AF_08/2022</t>
  </si>
  <si>
    <t>JUNÇÃO SIMPLES, PVC, SERIE NORMAL, ESGOTO PREDIAL, DN 40 MM, JUNTA SOLDÁVEL, FORNECIDO E INSTALADO EM RAMAL DE DESCARGA OU RAMAL DE ESGOTO SANITÁRIO. AF_08/2022</t>
  </si>
  <si>
    <t>TE, PVC, SERIE NORMAL, ESGOTO PREDIAL, DN 50 X 50 MM, JUNTA ELÁSTICA, FORNECIDO E INSTALADO EM RAMAL DE DESCARGA OU RAMAL DE ESGOTO SANITÁRIO. AF_08/2022</t>
  </si>
  <si>
    <t>JUNÇÃO SIMPLES, PVC, SERIE NORMAL, ESGOTO PREDIAL, DN 50 X 50 MM, JUNTA ELÁSTICA, FORNECIDO E INSTALADO EM RAMAL DE DESCARGA OU RAMAL DE ESGOTO SANITÁRIO. AF_08/2022</t>
  </si>
  <si>
    <t>TE, PVC, SERIE NORMAL, ESGOTO PREDIAL, DN 75 X 75 MM, JUNTA ELÁSTICA, FORNECIDO E INSTALADO EM RAMAL DE DESCARGA OU RAMAL DE ESGOTO SANITÁRIO. AF_08/2022</t>
  </si>
  <si>
    <t>JOELHO 45 GRAUS, CPVC, SOLDÁVEL, DN 42MM, INSTALADO EM PRUMADA DE ÁGUA   FORNECIMENTO E INSTALAÇÃO. AF_06/2022</t>
  </si>
  <si>
    <t>JOELHO 90 GRAUS, CPVC, SOLDÁVEL, DN 54MM, INSTALADO EM PRUMADA DE ÁGUA   FORNECIMENTO E INSTALAÇÃO. AF_06/2022</t>
  </si>
  <si>
    <t>JOELHO 45 GRAUS, CPVC, SOLDÁVEL, DN 54MM, INSTALADO EM PRUMADA DE ÁGUA   FORNECIMENTO E INSTALAÇÃO. AF_06/2022</t>
  </si>
  <si>
    <t>JOELHO 90 GRAUS, CPVC, SOLDÁVEL, DN 73MM, INSTALADO EM PRUMADA DE ÁGUA   FORNECIMENTO E INSTALAÇÃO. AF_06/2022</t>
  </si>
  <si>
    <t>JOELHO 45 GRAUS, CPVC, SOLDÁVEL, DN 73MM, INSTALADO EM PRUMADA DE ÁGUA   FORNECIMENTO E INSTALAÇÃO. AF_06/2022</t>
  </si>
  <si>
    <t>JOELHO 90 GRAUS, CPVC, SOLDÁVEL, DN 89MM, INSTALADO EM PRUMADA DE ÁGUA   FORNECIMENTO E INSTALAÇÃO. AF_06/2022</t>
  </si>
  <si>
    <t>JOELHO 45 GRAUS, CPVC, SOLDÁVEL, DN 89MM, INSTALADO EM PRUMADA DE ÁGUA   FORNECIMENTO E INSTALAÇÃO. AF_06/2022</t>
  </si>
  <si>
    <t>LUVA, CPVC, SOLDÁVEL, DN 35MM, INSTALADO EM PRUMADA DE ÁGUA   FORNECIMENTO E INSTALAÇÃO. AF_06/2022</t>
  </si>
  <si>
    <t>JUNÇÃO SIMPLES, PVC, SERIE NORMAL, ESGOTO PREDIAL, DN 75 X 75 MM, JUNTA ELÁSTICA, FORNECIDO E INSTALADO EM RAMAL DE DESCARGA OU RAMAL DE ESGOTO SANITÁRIO. AF_08/2022</t>
  </si>
  <si>
    <t>TE, PVC, SERIE NORMAL, ESGOTO PREDIAL, DN 100 X 100 MM, JUNTA ELÁSTICA, FORNECIDO E INSTALADO EM RAMAL DE DESCARGA OU RAMAL DE ESGOTO SANITÁRIO. AF_08/2022</t>
  </si>
  <si>
    <t>JUNÇÃO SIMPLES, PVC, SERIE NORMAL, ESGOTO PREDIAL, DN 100 X 100 MM, JUNTA ELÁSTICA, FORNECIDO E INSTALADO EM RAMAL DE DESCARGA OU RAMAL DE ESGOTO SANITÁRIO. AF_08/2022</t>
  </si>
  <si>
    <t>JOELHO 90 GRAUS, PVC, SERIE NORMAL, ESGOTO PREDIAL, DN 50 MM, JUNTA ELÁSTICA, FORNECIDO E INSTALADO EM PRUMADA DE ESGOTO SANITÁRIO OU VENTILAÇÃO. AF_08/2022</t>
  </si>
  <si>
    <t>JOELHO 45 GRAUS, PVC, SERIE NORMAL, ESGOTO PREDIAL, DN 50 MM, JUNTA ELÁSTICA, FORNECIDO E INSTALADO EM PRUMADA DE ESGOTO SANITÁRIO OU VENTILAÇÃO. AF_08/2022</t>
  </si>
  <si>
    <t>CURVA CURTA 90 GRAUS, PVC, SERIE NORMAL, ESGOTO PREDIAL, DN 50 MM, JUNTA ELÁSTICA, FORNECIDO E INSTALADO EM PRUMADA DE ESGOTO SANITÁRIO OU VENTILAÇÃO. AF_08/2022</t>
  </si>
  <si>
    <t>CURVA LONGA 90 GRAUS, PVC, SERIE NORMAL, ESGOTO PREDIAL, DN 50 MM, JUNTA ELÁSTICA, FORNECIDO E INSTALADO EM PRUMADA DE ESGOTO SANITÁRIO OU VENTILAÇÃO. AF_08/2022</t>
  </si>
  <si>
    <t>JOELHO 90 GRAUS, PVC, SERIE NORMAL, ESGOTO PREDIAL, DN 75 MM, JUNTA ELÁSTICA, FORNECIDO E INSTALADO EM PRUMADA DE ESGOTO SANITÁRIO OU VENTILAÇÃO. AF_08/2022</t>
  </si>
  <si>
    <t>JOELHO 45 GRAUS, PVC, SERIE NORMAL, ESGOTO PREDIAL, DN 75 MM, JUNTA ELÁSTICA, FORNECIDO E INSTALADO EM PRUMADA DE ESGOTO SANITÁRIO OU VENTILAÇÃO. AF_08/2022</t>
  </si>
  <si>
    <t>CURVA CURTA 90 GRAUS, PVC, SERIE NORMAL, ESGOTO PREDIAL, DN 75 MM, JUNTA ELÁSTICA, FORNECIDO E INSTALADO EM PRUMADA DE ESGOTO SANITÁRIO OU VENTILAÇÃO. AF_08/2022</t>
  </si>
  <si>
    <t>CURVA LONGA 90 GRAUS, PVC, SERIE NORMAL, ESGOTO PREDIAL, DN 75 MM, JUNTA ELÁSTICA, FORNECIDO E INSTALADO EM PRUMADA DE ESGOTO SANITÁRIO OU VENTILAÇÃO. AF_08/2022</t>
  </si>
  <si>
    <t>JOELHO 90 GRAUS, PVC, SERIE NORMAL, ESGOTO PREDIAL, DN 100 MM, JUNTA ELÁSTICA, FORNECIDO E INSTALADO EM PRUMADA DE ESGOTO SANITÁRIO OU VENTILAÇÃO. AF_08/2022</t>
  </si>
  <si>
    <t>JOELHO 45 GRAUS, PVC, SERIE NORMAL, ESGOTO PREDIAL, DN 100 MM, JUNTA ELÁSTICA, FORNECIDO E INSTALADO EM PRUMADA DE ESGOTO SANITÁRIO OU VENTILAÇÃO. AF_08/2022</t>
  </si>
  <si>
    <t>CURVA CURTA 90 GRAUS, PVC, SERIE NORMAL, ESGOTO PREDIAL, DN 100 MM, JUNTA ELÁSTICA, FORNECIDO E INSTALADO EM PRUMADA DE ESGOTO SANITÁRIO OU VENTILAÇÃO. AF_08/2022</t>
  </si>
  <si>
    <t>CURVA LONGA 90 GRAUS, PVC, SERIE NORMAL, ESGOTO PREDIAL, DN 100 MM, JUNTA ELÁSTICA, FORNECIDO E INSTALADO EM PRUMADA DE ESGOTO SANITÁRIO OU VENTILAÇÃO. AF_08/2022</t>
  </si>
  <si>
    <t>LUVA SIMPLES, PVC, SERIE NORMAL, ESGOTO PREDIAL, DN 50 MM, JUNTA ELÁSTICA, FORNECIDO E INSTALADO EM PRUMADA DE ESGOTO SANITÁRIO OU VENTILAÇÃO. AF_08/2022</t>
  </si>
  <si>
    <t>LUVA DE CORRER, PVC, SERIE NORMAL, ESGOTO PREDIAL, DN 50 MM, JUNTA ELÁSTICA, FORNECIDO E INSTALADO EM PRUMADA DE ESGOTO SANITÁRIO OU VENTILAÇÃO. AF_08/2022</t>
  </si>
  <si>
    <t>LUVA DE CORRER, CPVC, SOLDÁVEL, DN 35MM, INSTALADO EM PRUMADA DE ÁGUA   FORNECIMENTO E INSTALAÇÃO. AF_06/2022</t>
  </si>
  <si>
    <t>UNIÃO, CPVC, SOLDÁVEL, DN35MM, INSTALADO EM PRUMADA DE ÁGUA   FORNECIMENTO E INSTALAÇÃO. AF_06/2022</t>
  </si>
  <si>
    <t>LUVA SIMPLES, PVC, SERIE NORMAL, ESGOTO PREDIAL, DN 75 MM, JUNTA ELÁSTICA, FORNECIDO E INSTALADO EM PRUMADA DE ESGOTO SANITÁRIO OU VENTILAÇÃO. AF_08/2022</t>
  </si>
  <si>
    <t>CONECTOR, CPVC, SOLDÁVEL, DN 35MM X 1 1/4 , INSTALADO EM PRUMADA DE ÁGUA   FORNECIMENTO E INSTALAÇÃO. AF_06/2022</t>
  </si>
  <si>
    <t>LUVA DE CORRER, PVC, SERIE NORMAL, ESGOTO PREDIAL, DN 75 MM, JUNTA ELÁSTICA, FORNECIDO E INSTALADO EM PRUMADA DE ESGOTO SANITÁRIO OU VENTILAÇÃO. AF_08/2022</t>
  </si>
  <si>
    <t>LUVA SIMPLES, PVC, SERIE NORMAL, ESGOTO PREDIAL, DN 100 MM, JUNTA ELÁSTICA, FORNECIDO E INSTALADO EM PRUMADA DE ESGOTO SANITÁRIO OU VENTILAÇÃO. AF_08/2022</t>
  </si>
  <si>
    <t>LUVA, CPVC, SOLDÁVEL, DN 42MM, INSTALADO EM PRUMADA DE ÁGUA   FORNECIMENTO E INSTALAÇÃO. AF_06/2022</t>
  </si>
  <si>
    <t>LUVA DE CORRER, PVC, SERIE NORMAL, ESGOTO PREDIAL, DN 100 MM, JUNTA ELÁSTICA, FORNECIDO E INSTALADO EM PRUMADA DE ESGOTO SANITÁRIO OU VENTILAÇÃO. AF_08/2022</t>
  </si>
  <si>
    <t>LUVA DE CORRER, CPVC, SOLDÁVEL, DN 42MM, INSTALADO EM PRUMADA DE ÁGUA   FORNECIMENTO E INSTALAÇÃO. AF_06/2022</t>
  </si>
  <si>
    <t>TE, PVC, SERIE NORMAL, ESGOTO PREDIAL, DN 50 X 50 MM, JUNTA ELÁSTICA, FORNECIDO E INSTALADO EM PRUMADA DE ESGOTO SANITÁRIO OU VENTILAÇÃO. AF_08/2022</t>
  </si>
  <si>
    <t>LUVA DE TRANSIÇÃO, CPVC, SOLDÁVEL, DN42MM X 1.1/2 , INSTALADO EM PRUMADA DE ÁGUA   FORNECIMENTO E INSTALAÇÃO. AF_06/2022</t>
  </si>
  <si>
    <t>JUNÇÃO SIMPLES, PVC, SERIE NORMAL, ESGOTO PREDIAL, DN 50 X 50 MM, JUNTA ELÁSTICA, FORNECIDO E INSTALADO EM PRUMADA DE ESGOTO SANITÁRIO OU VENTILAÇÃO. AF_08/2022</t>
  </si>
  <si>
    <t>UNIÃO, CPVC, SOLDÁVEL, DN42MM, INSTALADO EM PRUMADA DE ÁGUA   FORNECIMENTO E INSTALAÇÃO. AF_06/2022</t>
  </si>
  <si>
    <t>TE, PVC, SERIE NORMAL, ESGOTO PREDIAL, DN 75 X 75 MM, JUNTA ELÁSTICA, FORNECIDO E INSTALADO EM PRUMADA DE ESGOTO SANITÁRIO OU VENTILAÇÃO. AF_08/2022</t>
  </si>
  <si>
    <t>JUNÇÃO SIMPLES, PVC, SERIE NORMAL, ESGOTO PREDIAL, DN 75 X 75 MM, JUNTA ELÁSTICA, FORNECIDO E INSTALADO EM PRUMADA DE ESGOTO SANITÁRIO OU VENTILAÇÃO. AF_08/2022</t>
  </si>
  <si>
    <t>CONECTOR, CPVC, SOLDÁVEL, DN 42MM X 1.1/2 , INSTALADO EM PRUMADA DE ÁGUA   FORNECIMENTO E INSTALAÇÃO. AF_06/2022</t>
  </si>
  <si>
    <t>BUCHA DE REDUÇÃO, CPVC, SOLDÁVEL, DN 42MM X 22MM, INSTALADO EM RAMAL DE DISTRIBUIÇÃO DE ÁGUA - FORNECIMENTO E INSTALAÇÃO. AF_06/2022</t>
  </si>
  <si>
    <t>TE, PVC, SERIE NORMAL, ESGOTO PREDIAL, DN 100 X 100 MM, JUNTA ELÁSTICA, FORNECIDO E INSTALADO EM PRUMADA DE ESGOTO SANITÁRIO OU VENTILAÇÃO. AF_08/2022</t>
  </si>
  <si>
    <t>JUNÇÃO SIMPLES, PVC, SERIE NORMAL, ESGOTO PREDIAL, DN 100 X 100 MM, JUNTA ELÁSTICA, FORNECIDO E INSTALADO EM PRUMADA DE ESGOTO SANITÁRIO OU VENTILAÇÃO. AF_08/2022</t>
  </si>
  <si>
    <t>LUVA, CPVC, SOLDÁVEL, DN 54MM, INSTALADO EM PRUMADA DE ÁGUA   FORNECIMENTO E INSTALAÇÃO. AF_06/2022</t>
  </si>
  <si>
    <t>LUVA DE TRANSIÇÃO, CPVC, SOLDÁVEL, DN 54MM X 2 , INSTALADO EM PRUMADA DE ÁGUA   FORNECIMENTO E INSTALAÇÃO. AF_06/2022</t>
  </si>
  <si>
    <t>UNIÃO, CPVC, SOLDÁVEL, DN 54MM, INSTALADO EM PRUMADA DE ÁGUA   FORNECIMENTO E INSTALAÇÃO. AF_06/2022</t>
  </si>
  <si>
    <t>LUVA, CPVC, SOLDÁVEL, DN 73MM, INSTALADO EM PRUMADA DE ÁGUA   FORNECIMENTO E INSTALAÇÃO. AF_06/2022</t>
  </si>
  <si>
    <t>UNIÃO, CPVC, SOLDÁVEL, DN 73MM, INSTALADO EM PRUMADA DE ÁGUA   FORNECIMENTO E INSTALAÇÃO. AF_06/2022</t>
  </si>
  <si>
    <t>LUVA, CPVC, SOLDÁVEL, DN 89MM, INSTALADO EM PRUMADA DE ÁGUA   FORNECIMENTO E INSTALAÇÃO. AF_06/2022</t>
  </si>
  <si>
    <t>UNIÃO, CPVC, SOLDÁVEL, DN 89MM, INSTALADO EM PRUMADA DE ÁGUA   FORNECIMENTO E INSTALAÇÃO. AF_06/2022</t>
  </si>
  <si>
    <t>TÊ, CPVC, SOLDÁVEL, DN 35MM, INSTALADO EM PRUMADA DE ÁGUA   FORNECIMENTO E INSTALAÇÃO. AF_06/2022</t>
  </si>
  <si>
    <t>TE, CPVC, SOLDÁVEL, DN  42MM, INSTALADO EM PRUMADA DE ÁGUA   FORNECIMENTO E INSTALAÇÃO. AF_06/2022</t>
  </si>
  <si>
    <t>TÊ, CPVC, SOLDÁVEL, DN 54 MM, INSTALADO EM PRUMADA DE ÁGUA   FORNECIMENTO E INSTALAÇÃO. AF_06/2022</t>
  </si>
  <si>
    <t>TÊ, CPVC, SOLDÁVEL, DN 73MM, INSTALADO EM PRUMADA DE ÁGUA   FORNECIMENTO E INSTALAÇÃO. AF_06/2022</t>
  </si>
  <si>
    <t>TÊ, CPVC, SOLDÁVEL, DN 89MM, INSTALADO EM PRUMADA DE ÁGUA   FORNECIMENTO E INSTALAÇÃO. AF_06/2022</t>
  </si>
  <si>
    <t>JOELHO 90 GRAUS, PVC, SERIE NORMAL, ESGOTO PREDIAL, DN 100 MM, JUNTA ELÁSTICA, FORNECIDO E INSTALADO EM SUBCOLETOR AÉREO DE ESGOTO SANITÁRIO. AF_08/2022</t>
  </si>
  <si>
    <t>JOELHO 45 GRAUS, PVC, SERIE NORMAL, ESGOTO PREDIAL, DN 100 MM, JUNTA ELÁSTICA, FORNECIDO E INSTALADO EM SUBCOLETOR AÉREO DE ESGOTO SANITÁRIO. AF_08/2022</t>
  </si>
  <si>
    <t>CURVA CURTA 90 GRAUS, PVC, SERIE NORMAL, ESGOTO PREDIAL, DN 100 MM, JUNTA ELÁSTICA, FORNECIDO E INSTALADO EM SUBCOLETOR AÉREO DE ESGOTO SANITÁRIO. AF_08/2022</t>
  </si>
  <si>
    <t>CURVA LONGA 90 GRAUS, PVC, SERIE NORMAL, ESGOTO PREDIAL, DN 100 MM, JUNTA ELÁSTICA, FORNECIDO E INSTALADO EM SUBCOLETOR AÉREO DE ESGOTO SANITÁRIO. AF_08/2022</t>
  </si>
  <si>
    <t>JOELHO 90 GRAUS, PVC, SERIE NORMAL, ESGOTO PREDIAL, DN 150 MM, JUNTA ELÁSTICA, FORNECIDO E INSTALADO EM SUBCOLETOR AÉREO DE ESGOTO SANITÁRIO. AF_08/2022</t>
  </si>
  <si>
    <t>JOELHO 45 GRAUS, PVC, SERIE NORMAL, ESGOTO PREDIAL, DN 150 MM, JUNTA ELÁSTICA, FORNECIDO E INSTALADO EM SUBCOLETOR AÉREO DE ESGOTO SANITÁRIO. AF_08/2022</t>
  </si>
  <si>
    <t>LUVA SIMPLES, PVC, SERIE NORMAL, ESGOTO PREDIAL, DN 100 MM, JUNTA ELÁSTICA, FORNECIDO E INSTALADO EM SUBCOLETOR AÉREO DE ESGOTO SANITÁRIO. AF_08/2022</t>
  </si>
  <si>
    <t>LUVA DE CORRER, PVC, SERIE NORMAL, ESGOTO PREDIAL, DN 100 MM, JUNTA ELÁSTICA, FORNECIDO E INSTALADO EM SUBCOLETOR AÉREO DE ESGOTO SANITÁRIO. AF_08/2022</t>
  </si>
  <si>
    <t>TE, PVC, SERIE NORMAL, ESGOTO PREDIAL, DN 100 X 100 MM, JUNTA ELÁSTICA, FORNECIDO E INSTALADO EM SUBCOLETOR AÉREO DE ESGOTO SANITÁRIO. AF_08/2022</t>
  </si>
  <si>
    <t>JUNÇÃO SIMPLES, PVC, SERIE NORMAL, ESGOTO PREDIAL, DN 100 X 100 MM, JUNTA ELÁSTICA, FORNECIDO E INSTALADO EM SUBCOLETOR AÉREO DE ESGOTO SANITÁRIO. AF_08/2022</t>
  </si>
  <si>
    <t>JOELHO 90 GRAUS, PVC, SOLDÁVEL, DN 25MM, INSTALADO EM DRENO DE AR-CONDICIONADO - FORNECIMENTO E INSTALAÇÃO. AF_08/2022</t>
  </si>
  <si>
    <t>JOELHO 45 GRAUS, PVC, SOLDÁVEL, DN 25MM, INSTALADO EM DRENO DE AR-CONDICIONADO - FORNECIMENTO E INSTALAÇÃO. AF_08/2022</t>
  </si>
  <si>
    <t>LUVA, PVC, SOLDÁVEL, DN 25MM, INSTALADO EM DRENO DE AR-CONDICIONADO - FORNECIMENTO E INSTALAÇÃO. AF_08/2022</t>
  </si>
  <si>
    <t>TE, PVC, SOLDÁVEL, DN 25MM, INSTALADO EM DRENO DE AR-CONDICIONADO - FORNECIMENTO E INSTALAÇÃO. AF_08/2022</t>
  </si>
  <si>
    <t>LUVA COM BUCHA DE LATÃO, PVC, SOLDÁVEL, DN 32MM X 1 , INSTALADO EM RAMAL OU SUB-RAMAL DE ÁGUA   FORNECIMENTO E INSTALAÇÃO. AF_06/2022</t>
  </si>
  <si>
    <t>LUVA SOLDÁVEL E COM BUCHA DE LATÃO, PVC, SOLDÁVEL, DN 32MM X 1 , INSTALADO EM PRUMADA DE ÁGUA   FORNECIMENTO E INSTALAÇÃO. AF_06/2022</t>
  </si>
  <si>
    <t>JOELHO 90 GRAUS COM BUCHA DE LATÃO, PVC, SOLDÁVEL, DN 25MM, X 1/2  INSTALADO EM RAMAL OU SUB-RAMAL DE ÁGUA - FORNECIMENTO E INSTALAÇÃO. AF_06/2022</t>
  </si>
  <si>
    <t>TÊ COM BUCHA DE LATÃO NA BOLSA CENTRAL, PVC, SOLDÁVEL, DN 25MM X 3/4 , INSTALADO EM RAMAL OU SUB-RAMAL DE ÁGUA - FORNECIMENTO E INSTALAÇÃO. AF_06/2022</t>
  </si>
  <si>
    <t>COTOVELO EM COBRE, DN 22 MM, 90 GRAUS, SEM ANEL DE SOLDA, INSTALADO EM PRUMADA DE HIDRÁULICA PREDIAL - FORNECIMENTO E INSTALAÇÃO. AF_04/2022</t>
  </si>
  <si>
    <t>COTOVELO EM COBRE, DN 28 MM, 90 GRAUS, SEM ANEL DE SOLDA, INSTALADO EM PRUMADA DE HIDRÁULICA PREDIAL - FORNECIMENTO E INSTALAÇÃO. AF_04/2022</t>
  </si>
  <si>
    <t>COTOVELO EM COBRE, DN 35 MM, 90 GRAUS, SEM ANEL DE SOLDA, INSTALADO EM PRUMADA DE HIDRÁULICA PREDIAL - FORNECIMENTO E INSTALAÇÃO. AF_04/2022</t>
  </si>
  <si>
    <t>COTOVELO EM COBRE, DN 42 MM, 90 GRAUS, SEM ANEL DE SOLDA, INSTALADO EM PRUMADA DE HIDRÁULICA PREDIAL - FORNECIMENTO E INSTALAÇÃO. AF_04/2022</t>
  </si>
  <si>
    <t>COTOVELO EM COBRE, DN 54 MM, 90 GRAUS, SEM ANEL DE SOLDA, INSTALADO EM PRUMADA DE HIDRÁULICA PREDIAL - FORNECIMENTO E INSTALAÇÃO. AF_04/2022</t>
  </si>
  <si>
    <t>COTOVELO EM COBRE, DN 66 MM, 90 GRAUS, SEM ANEL DE SOLDA, INSTALADO EM PRUMADA DE HIDRÁULICA PREDIAL - FORNECIMENTO E INSTALAÇÃO. AF_04/2022</t>
  </si>
  <si>
    <t>LUVA EM COBRE, DN 22 MM, SEM ANEL DE SOLDA, INSTALADO EM PRUMADA DE HIDRÁULICA PREDIAL - FORNECIMENTO E INSTALAÇÃO. AF_04/2022</t>
  </si>
  <si>
    <t>LUVA EM COBRE, DN 28 MM, SEM ANEL DE SOLDA, INSTALADO EM PRUMADA DE HIDRÁULICA PREDIAL - FORNECIMENTO E INSTALAÇÃO. AF_04/2022</t>
  </si>
  <si>
    <t>LUVA EM COBRE, DN 35 MM, SEM ANEL DE SOLDA, INSTALADO EM PRUMADA DE HIDRÁULICA PREDIAL - FORNECIMENTO E INSTALAÇÃO. AF_04/2022</t>
  </si>
  <si>
    <t>LUVA EM COBRE, DN 42 MM, SEM ANEL DE SOLDA, INSTALADO EM PRUMADA DE HIDRÁULICA PREDIAL - FORNECIMENTO E INSTALAÇÃO. AF_04/2022</t>
  </si>
  <si>
    <t>LUVA EM COBRE, DN 54 MM, SEM ANEL DE SOLDA, INSTALADO EM PRUMADA DE HIDRÁULICA PREDIAL - FORNECIMENTO E INSTALAÇÃO. AF_04/2022</t>
  </si>
  <si>
    <t>LUVA EM COBRE, DN 66 MM, SEM ANEL DE SOLDA, INSTALADO EM PRUMADA DE HIDRÁULICA PREDIAL - FORNECIMENTO E INSTALAÇÃO. AF_04/2022</t>
  </si>
  <si>
    <t>TE EM COBRE, DN 22 MM, SEM ANEL DE SOLDA, INSTALADO EM PRUMADA DE HIDRÁULICA PREDIAL - FORNECIMENTO E INSTALAÇÃO. AF_04/2022</t>
  </si>
  <si>
    <t>TE EM COBRE, DN 28 MM, SEM ANEL DE SOLDA, INSTALADO EM PRUMADA DE HIDRÁULICA PREDIAL - FORNECIMENTO E INSTALAÇÃO. AF_04/2022</t>
  </si>
  <si>
    <t>TE EM COBRE, DN 35 MM, SEM ANEL DE SOLDA, INSTALADO EM PRUMADA DE HIDRÁULICA PREDIAL - FORNECIMENTO E INSTALAÇÃO. AF_04/2022</t>
  </si>
  <si>
    <t>TE EM COBRE, DN 42 MM, SEM ANEL DE SOLDA, INSTALADO EM PRUMADA DE HIDRÁULICA PREDIAL - FORNECIMENTO E INSTALAÇÃO. AF_04/2022</t>
  </si>
  <si>
    <t>TE EM COBRE, DN 54 MM, SEM ANEL DE SOLDA, INSTALADO EM PRUMADA DE HIDRÁULICA PREDIAL - FORNECIMENTO E INSTALAÇÃO. AF_04/2022</t>
  </si>
  <si>
    <t>TE EM COBRE, DN 66 MM, SEM ANEL DE SOLDA, INSTALADO EM PRUMADA DE HIDRÁULICA PREDIAL - FORNECIMENTO E INSTALAÇÃO. AF_04/2022</t>
  </si>
  <si>
    <t>COTOVELO EM COBRE, DN 15 MM, 90 GRAUS, SEM ANEL DE SOLDA, INSTALADO EM RAMAL DE DISTRIBUIÇÃO   FORNECIMENTO E INSTALAÇÃO. AF_04/2022</t>
  </si>
  <si>
    <t>COTOVELO EM COBRE, DN 22 MM, 90 GRAUS, SEM ANEL DE SOLDA, INSTALADO EM RAMAL DE DISTRIBUIÇÃO DE HIDRÁULICA PREDIAL - FORNECIMENTO E INSTALAÇÃO. AF_04/2022</t>
  </si>
  <si>
    <t>COTOVELO EM COBRE, DN 28 MM, 90 GRAUS, SEM ANEL DE SOLDA, INSTALADO EM RAMAL DE DISTRIBUIÇÃO DE HIDRÁULICA PREDIAL - FORNECIMENTO E INSTALAÇÃO. AF_04/2022</t>
  </si>
  <si>
    <t>LUVA EM COBRE, DN 15 MM, SEM ANEL DE SOLDA, INSTALADO EM RAMAL DE DISTRIBUIÇÃO DE HIDRÁULICA PREDIAL - FORNECIMENTO E INSTALAÇÃO. AF_04/2022</t>
  </si>
  <si>
    <t>LUVA EM COBRE, DN 22 MM, SEM ANEL DE SOLDA, INSTALADO EM RAMAL DE DISTRIBUIÇÃO DE HIDRÁULICA PREDIAL - FORNECIMENTO E INSTALAÇÃO. AF_04/2022</t>
  </si>
  <si>
    <t>LUVA EM COBRE, DN 28 MM, SEM ANEL DE SOLDA, INSTALADO EM RAMAL DE DISTRIBUIÇÃO DE HIDRÁULICA PREDIAL - FORNECIMENTO E INSTALAÇÃO. AF_04/2022</t>
  </si>
  <si>
    <t>TE EM COBRE, DN 15 MM, SEM ANEL DE SOLDA, INSTALADO EM RAMAL DE DISTRIBUIÇÃO DE HIDRÁULICA PREDIAL - FORNECIMENTO E INSTALAÇÃO. AF_04/2022</t>
  </si>
  <si>
    <t>TE EM COBRE, DN 22 MM, SEM ANEL DE SOLDA, INSTALADO EM RAMAL DE DISTRIBUIÇÃO DE HIDRÁULICA PREDIAL - FORNECIMENTO E INSTALAÇÃO. AF_04/2022</t>
  </si>
  <si>
    <t>TE EM COBRE, DN 28 MM, SEM ANEL DE SOLDA, INSTALADO EM RAMAL DE DISTRIBUIÇÃO DE HIDRÁULICA PREDIAL - FORNECIMENTO E INSTALAÇÃO. AF_04/2022</t>
  </si>
  <si>
    <t>COTOVELO EM COBRE, DN 15 MM, 90 GRAUS, SEM ANEL DE SOLDA, INSTALADO EM RAMAL E SUB-RAMAL DE HIDRÁULICA PREDIAL - FORNECIMENTO E INSTALAÇÃO. AF_04/2022</t>
  </si>
  <si>
    <t>COTOVELO EM COBRE, DN 22 MM, 90 GRAUS, SEM ANEL DE SOLDA, INSTALADO EM RAMAL E SUB-RAMAL DE HIDRÁULICA PREDIAL - FORNECIMENTO E INSTALAÇÃO. AF_04/2022</t>
  </si>
  <si>
    <t>COTOVELO EM COBRE, DN 28 MM, 90 GRAUS, SEM ANEL DE SOLDA, INSTALADO EM RAMAL E SUB-RAMAL DE HIDRÁULICA PREDIAL - FORNECIMENTO E INSTALAÇÃO. AF_04/2022</t>
  </si>
  <si>
    <t>LUVA EM COBRE, DN 15 MM, SEM ANEL DE SOLDA, INSTALADO EM RAMAL E SUB-RAMAL DE HIDRÁULICA PREDIAL - FORNECIMENTO E INSTALAÇÃO. AF_04/2022</t>
  </si>
  <si>
    <t>LUVA EM COBRE, DN 22 MM, SEM ANEL DE SOLDA, INSTALADO EM RAMAL E SUB-RAMAL DE HIDRÁULICA PREDIAL - FORNECIMENTO E INSTALAÇÃO. AF_04/2022</t>
  </si>
  <si>
    <t>LUVA EM COBRE, DN 28 MM, SEM ANEL DE SOLDA, INSTALADO EM RAMAL E SUB-RAMAL DE HIDRÁULICA PREDIAL - FORNECIMENTO E INSTALAÇÃO. AF_04/2022</t>
  </si>
  <si>
    <t>TE EM COBRE, DN 15 MM, SEM ANEL DE SOLDA, INSTALADO EM RAMAL E SUB-RAMAL DE HIDRÁULICA PREDIAL - FORNECIMENTO E INSTALAÇÃO. AF_04/2022</t>
  </si>
  <si>
    <t>TE EM COBRE, DN 22 MM, SEM ANEL DE SOLDA, INSTALADO EM RAMAL E SUB-RAMAL DE HIDRÁULICA PREDIAL - FORNECIMENTO E INSTALAÇÃO. AF_04/2022</t>
  </si>
  <si>
    <t>TE EM COBRE, DN 28 MM, SEM ANEL DE SOLDA, INSTALADO EM RAMAL E SUB-RAMAL DE HIDRÁULICA PREDIAL - FORNECIMENTO E INSTALAÇÃO. AF_04/2022</t>
  </si>
  <si>
    <t>NIPLE, EM FERRO GALVANIZADO, DN 50 (2"), CONEXÃO ROSQUEADA, INSTALADO EM PRUMADAS - FORNECIMENTO E INSTALAÇÃO. AF_10/2020</t>
  </si>
  <si>
    <t>LUVA, EM FERRO GALVANIZADO, DN 50 (2"), CONEXÃO ROSQUEADA, INSTALADO EM PRUMADAS - FORNECIMENTO E INSTALAÇÃO. AF_10/2020</t>
  </si>
  <si>
    <t>NIPLE, EM FERRO GALVANIZADO, DN 65 (2 1/2"), CONEXÃO ROSQUEADA, INSTALADO EM PRUMADAS - FORNECIMENTO E INSTALAÇÃO. AF_10/2020</t>
  </si>
  <si>
    <t>LUVA, EM FERRO GALVANIZADO, DN 65 (2 1/2"), CONEXÃO ROSQUEADA, INSTALADO EM PRUMADAS - FORNECIMENTO E INSTALAÇÃO. AF_10/2020</t>
  </si>
  <si>
    <t>NIPLE, EM FERRO GALVANIZADO, DN 80 (3"), CONEXÃO ROSQUEADA, INSTALADO EM PRUMADAS - FORNECIMENTO E INSTALAÇÃO. AF_10/2020</t>
  </si>
  <si>
    <t>LUVA, EM FERRO GALVANIZADO, DN 80 (3"), CONEXÃO ROSQUEADA, INSTALADO EM PRUMADAS - FORNECIMENTO E INSTALAÇÃO. AF_10/2020</t>
  </si>
  <si>
    <t>JOELHO 45 GRAUS, EM FERRO GALVANIZADO, DN 50 (2"), CONEXÃO ROSQUEADA, INSTALADO EM PRUMADAS - FORNECIMENTO E INSTALAÇÃO. AF_10/2020</t>
  </si>
  <si>
    <t>JOELHO 90 GRAUS, EM FERRO GALVANIZADO, DN 50 (2"), CONEXÃO ROSQUEADA, INSTALADO EM PRUMADAS - FORNECIMENTO E INSTALAÇÃO. AF_10/2020</t>
  </si>
  <si>
    <t>JOELHO 45 GRAUS, EM FERRO GALVANIZADO, DN 65 (2 1/2"), CONEXÃO ROSQUEADA, INSTALADO EM PRUMADAS - FORNECIMENTO E INSTALAÇÃO. AF_10/2020</t>
  </si>
  <si>
    <t>JOELHO 90 GRAUS, EM FERRO GALVANIZADO, DN 65 (2 1/2"), CONEXÃO ROSQUEADA, INSTALADO EM PRUMADAS - FORNECIMENTO E INSTALAÇÃO. AF_10/2020</t>
  </si>
  <si>
    <t>JOELHO 45 GRAUS, EM FERRO GALVANIZADO, DN 80 (3"), CONEXÃO ROSQUEADA, INSTALADO EM PRUMADAS - FORNECIMENTO E INSTALAÇÃO. AF_10/2020</t>
  </si>
  <si>
    <t>JOELHO 90 GRAUS, EM FERRO GALVANIZADO, DN 80 (3"), CONEXÃO ROSQUEADA, INSTALADO EM PRUMADAS - FORNECIMENTO E INSTALAÇÃO. AF_10/2020</t>
  </si>
  <si>
    <t>TÊ, EM FERRO GALVANIZADO, DN 50 (2"), CONEXÃO ROSQUEADA, INSTALADO EM PRUMADAS - FORNECIMENTO E INSTALAÇÃO. AF_10/2020</t>
  </si>
  <si>
    <t>TÊ, EM FERRO GALVANIZADO, DN 65 (2 1/2"), CONEXÃO ROSQUEADA, INSTALADO EM PRUMADAS - FORNECIMENTO E INSTALAÇÃO. AF_10/2020</t>
  </si>
  <si>
    <t>TÊ, EM FERRO GALVANIZADO, DN 80 (3"), CONEXÃO ROSQUEADA, INSTALADO EM PRUMADAS - FORNECIMENTO E INSTALAÇÃO. AF_10/2020</t>
  </si>
  <si>
    <t>NIPLE, EM FERRO GALVANIZADO, DN 25 (1"), CONEXÃO ROSQUEADA, INSTALADO EM REDE DE ALIMENTAÇÃO PARA HIDRANTE - FORNECIMENTO E INSTALAÇÃO. AF_10/2020</t>
  </si>
  <si>
    <t>LUVA, EM FERRO GALVANIZADO, DN 25 (1"), CONEXÃO ROSQUEADA, INSTALADO EM REDE DE ALIMENTAÇÃO PARA HIDRANTE - FORNECIMENTO E INSTALAÇÃO. AF_10/2020</t>
  </si>
  <si>
    <t>NIPLE, EM FERRO GALVANIZADO, DN 32 (1 1/4"), CONEXÃO ROSQUEADA, INSTALADO EM REDE DE ALIMENTAÇÃO PARA HIDRANTE - FORNECIMENTO E INSTALAÇÃO. AF_10/2020</t>
  </si>
  <si>
    <t>LUVA, EM FERRO GALVANIZADO, DN 32 (1 1/4"), CONEXÃO ROSQUEADA, INSTALADO EM REDE DE ALIMENTAÇÃO PARA HIDRANTE - FORNECIMENTO E INSTALAÇÃO. AF_10/2020</t>
  </si>
  <si>
    <t>NIPLE, EM FERRO GALVANIZADO, DN 40 (1 1/2"), CONEXÃO ROSQUEADA, INSTALADO EM REDE DE ALIMENTAÇÃO PARA HIDRANTE - FORNECIMENTO E INSTALAÇÃO. AF_10/2020</t>
  </si>
  <si>
    <t>LUVA, EM FERRO GALVANIZADO, DN 40 (1 1/2"), CONEXÃO ROSQUEADA, INSTALADO EM REDE DE ALIMENTAÇÃO PARA HIDRANTE - FORNECIMENTO E INSTALAÇÃO. AF_10/2020</t>
  </si>
  <si>
    <t>NIPLE, EM FERRO GALVANIZADO, DN 50 (2"), CONEXÃO ROSQUEADA, INSTALADO EM REDE DE ALIMENTAÇÃO PARA HIDRANTE - FORNECIMENTO E INSTALAÇÃO. AF_10/2020</t>
  </si>
  <si>
    <t>LUVA, EM FERRO GALVANIZADO, DN 50 (2"), CONEXÃO ROSQUEADA, INSTALADO EM REDE DE ALIMENTAÇÃO PARA HIDRANTE - FORNECIMENTO E INSTALAÇÃO. AF_10/2020</t>
  </si>
  <si>
    <t>NIPLE, EM FERRO GALVANIZADO, DN 65 (2 1/2"), CONEXÃO ROSQUEADA, INSTALADO EM REDE DE ALIMENTAÇÃO PARA HIDRANTE - FORNECIMENTO E INSTALAÇÃO. AF_10/2020</t>
  </si>
  <si>
    <t>LUVA, EM FERRO GALVANIZADO, DN 65 (2 1/2"), CONEXÃO ROSQUEADA, INSTALADO EM REDE DE ALIMENTAÇÃO PARA HIDRANTE - FORNECIMENTO E INSTALAÇÃO. AF_10/2020</t>
  </si>
  <si>
    <t>NIPLE, EM FERRO GALVANIZADO, DN 80 (3"), CONEXÃO ROSQUEADA, INSTALADO EM REDE DE ALIMENTAÇÃO PARA HIDRANTE - FORNECIMENTO E INSTALAÇÃO. AF_10/2020</t>
  </si>
  <si>
    <t>LUVA, EM FERRO GALVANIZADO, DN 80 (3"), CONEXÃO ROSQUEADA, INSTALADO EM REDE DE ALIMENTAÇÃO PARA HIDRANTE - FORNECIMENTO E INSTALAÇÃO. AF_10/2020</t>
  </si>
  <si>
    <t>JOELHO 45 GRAUS, EM FERRO GALVANIZADO, DN 25 (1"), CONEXÃO ROSQUEADA, INSTALADO EM REDE DE ALIMENTAÇÃO PARA HIDRANTE - FORNECIMENTO E INSTALAÇÃO. AF_10/2020</t>
  </si>
  <si>
    <t>JOELHO 90 GRAUS, EM FERRO GALVANIZADO, DN 25 (1"), CONEXÃO ROSQUEADA, INSTALADO EM REDE DE ALIMENTAÇÃO PARA HIDRANTE - FORNECIMENTO E INSTALAÇÃO. AF_10/2020</t>
  </si>
  <si>
    <t>JOELHO 45 GRAUS, EM FERRO GALVANIZADO, DN 32 (1 1/4"), CONEXÃO ROSQUEADA, INSTALADO EM REDE DE ALIMENTAÇÃO PARA HIDRANTE - FORNECIMENTO E INSTALAÇÃO. AF_10/2020</t>
  </si>
  <si>
    <t>JOELHO 90 GRAUS, EM FERRO GALVANIZADO, DN 32 (1 1/4"), CONEXÃO ROSQUEADA, INSTALADO EM REDE DE ALIMENTAÇÃO PARA HIDRANTE - FORNECIMENTO E INSTALAÇÃO. AF_10/2020</t>
  </si>
  <si>
    <t>JOELHO 45 GRAUS, EM FERRO GALVANIZADO, DN 40 (1 1/2"), CONEXÃO ROSQUEADA, INSTALADO EM REDE DE ALIMENTAÇÃO PARA HIDRANTE - FORNECIMENTO E INSTALAÇÃO. AF_10/2020</t>
  </si>
  <si>
    <t>JOELHO 90 GRAUS, EM FERRO GALVANIZADO, DN 40 (1 1/2"), CONEXÃO ROSQUEADA, INSTALADO EM REDE DE ALIMENTAÇÃO PARA HIDRANTE - FORNECIMENTO E INSTALAÇÃO. AF_10/2020</t>
  </si>
  <si>
    <t>JOELHO 45 GRAUS, EM FERRO GALVANIZADO, DN 50 (2"), CONEXÃO ROSQUEADA, INSTALADO EM REDE DE ALIMENTAÇÃO PARA HIDRANTE - FORNECIMENTO E INSTALAÇÃO. AF_10/2020</t>
  </si>
  <si>
    <t>JOELHO 90 GRAUS, EM FERRO GALVANIZADO, DN 50 (2"), CONEXÃO ROSQUEADA, INSTALADO EM REDE DE ALIMENTAÇÃO PARA HIDRANTE - FORNECIMENTO E INSTALAÇÃO. AF_10/2020</t>
  </si>
  <si>
    <t>JOELHO 45 GRAUS, EM FERRO GALVANIZADO, DN 65 (2 1/2"), CONEXÃO ROSQUEADA, INSTALADO EM REDE DE ALIMENTAÇÃO PARA HIDRANTE - FORNECIMENTO E INSTALAÇÃO. AF_10/2020</t>
  </si>
  <si>
    <t>JOELHO 90 GRAUS, EM FERRO GALVANIZADO, DN 65 (2 1/2"), CONEXÃO ROSQUEADA, INSTALADO EM REDE DE ALIMENTAÇÃO PARA HIDRANTE - FORNECIMENTO E INSTALAÇÃO. AF_10/2020</t>
  </si>
  <si>
    <t>JOELHO 45 GRAUS, EM FERRO GALVANIZADO, CONEXÃO ROSQUEADA, DN 80 (3"), INSTALADO EM REDE DE ALIMENTAÇÃO PARA HIDRANTE - FORNECIMENTO E INSTALAÇÃO. AF_10/2020</t>
  </si>
  <si>
    <t>JOELHO 90 GRAUS, EM FERRO GALVANIZADO, CONEXÃO ROSQUEADA, DN 80 (3"), INSTALADO EM REDE DE ALIMENTAÇÃO PARA HIDRANTE - FORNECIMENTO E INSTALAÇÃO. AF_10/2020</t>
  </si>
  <si>
    <t>TÊ, EM FERRO GALVANIZADO, CONEXÃO ROSQUEADA, DN 25 (1"), INSTALADO EM REDE DE ALIMENTAÇÃO PARA HIDRANTE - FORNECIMENTO E INSTALAÇÃO. AF_10/2020</t>
  </si>
  <si>
    <t>TÊ, EM FERRO GALVANIZADO, CONEXÃO ROSQUEADA, DN 32 (1 1/4"), INSTALADO EM REDE DE ALIMENTAÇÃO PARA HIDRANTE - FORNECIMENTO E INSTALAÇÃO. AF_10/2020</t>
  </si>
  <si>
    <t>TÊ, EM FERRO GALVANIZADO, CONEXÃO ROSQUEADA, DN 40 (1 1/2"), INSTALADO EM REDE DE ALIMENTAÇÃO PARA HIDRANTE - FORNECIMENTO E INSTALAÇÃO. AF_10/2020</t>
  </si>
  <si>
    <t>TÊ, EM FERRO GALVANIZADO, CONEXÃO ROSQUEADA, DN 50 (2"), INSTALADO EM REDE DE ALIMENTAÇÃO PARA HIDRANTE - FORNECIMENTO E INSTALAÇÃO. AF_10/2020</t>
  </si>
  <si>
    <t>TÊ, EM FERRO GALVANIZADO, CONEXÃO ROSQUEADA, DN 65 (2 1/2"), INSTALADO EM REDE DE ALIMENTAÇÃO PARA HIDRANTE - FORNECIMENTO E INSTALAÇÃO. AF_10/2020</t>
  </si>
  <si>
    <t>TÊ, EM FERRO GALVANIZADO, CONEXÃO ROSQUEADA, DN 80 (3"), INSTALADO EM REDE DE ALIMENTAÇÃO PARA HIDRANTE - FORNECIMENTO E INSTALAÇÃO. AF_10/2020</t>
  </si>
  <si>
    <t>NIPLE, EM FERRO GALVANIZADO, CONEXÃO ROSQUEADA, DN 25 (1"), INSTALADO EM REDE DE ALIMENTAÇÃO PARA SPRINKLER - FORNECIMENTO E INSTALAÇÃO. AF_10/2020</t>
  </si>
  <si>
    <t>LUVA, EM FERRO GALVANIZADO, CONEXÃO ROSQUEADA, DN 25 (1"), INSTALADO EM REDE DE ALIMENTAÇÃO PARA SPRINKLER - FORNECIMENTO E INSTALAÇÃO. AF_10/2020</t>
  </si>
  <si>
    <t>NIPLE, EM FERRO GALVANIZADO, CONEXÃO ROSQUEADA, DN 32 (1 1/4"), INSTALADO EM REDE DE ALIMENTAÇÃO PARA SPRINKLER - FORNECIMENTO E INSTALAÇÃO. AF_10/2020</t>
  </si>
  <si>
    <t>LUVA, EM FERRO GALVANIZADO, CONEXÃO ROSQUEADA, DN 32 (1 1/4"), INSTALADO EM REDE DE ALIMENTAÇÃO PARA SPRINKLER - FORNECIMENTO E INSTALAÇÃO. AF_10/2020</t>
  </si>
  <si>
    <t>NIPLE, EM FERRO GALVANIZADO, CONEXÃO ROSQUEADA, DN 40 (1 1/2"), INSTALADO EM REDE DE ALIMENTAÇÃO PARA SPRINKLER - FORNECIMENTO E INSTALAÇÃO. AF_10/2020</t>
  </si>
  <si>
    <t>LUVA, EM FERRO GALVANIZADO, CONEXÃO ROSQUEADA, DN 40 (1 1/2"), INSTALADO EM REDE DE ALIMENTAÇÃO PARA SPRINKLER - FORNECIMENTO E INSTALAÇÃO. AF_10/2020</t>
  </si>
  <si>
    <t>NIPLE, EM FERRO GALVANIZADO, CONEXÃO ROSQUEADA, DN 50 (2"), INSTALADO EM REDE DE ALIMENTAÇÃO PARA SPRINKLER - FORNECIMENTO E INSTALAÇÃO. AF_10/2020</t>
  </si>
  <si>
    <t>LUVA, EM FERRO GALVANIZADO, CONEXÃO ROSQUEADA, DN 50 (2"), INSTALADO EM REDE DE ALIMENTAÇÃO PARA SPRINKLER - FORNECIMENTO E INSTALAÇÃO. AF_10/2020</t>
  </si>
  <si>
    <t>NIPLE, EM FERRO GALVANIZADO, CONEXÃO ROSQUEADA, DN 65 (2 1/2"), INSTALADO EM REDE DE ALIMENTAÇÃO PARA SPRINKLER - FORNECIMENTO E INSTALAÇÃO. AF_10/2020</t>
  </si>
  <si>
    <t>LUVA, EM FERRO GALVANIZADO, CONEXÃO ROSQUEADA, DN 65 (2 1/2"), INSTALADO EM REDE DE ALIMENTAÇÃO PARA SPRINKLER - FORNECIMENTO E INSTALAÇÃO. AF_10/2020</t>
  </si>
  <si>
    <t>NIPLE, EM FERRO GALVANIZADO, CONEXÃO ROSQUEADA, DN 80 (3"), INSTALADO EM REDE DE ALIMENTAÇÃO PARA SPRINKLER - FORNECIMENTO E INSTALAÇÃO. AF_10/2020</t>
  </si>
  <si>
    <t>LUVA, EM FERRO GALVANIZADO, CONEXÃO ROSQUEADA, DN 80 (3"), INSTALADO EM REDE DE ALIMENTAÇÃO PARA SPRINKLER - FORNECIMENTO E INSTALAÇÃO. AF_10/2020</t>
  </si>
  <si>
    <t>JOELHO 45 GRAUS, EM FERRO GALVANIZADO, CONEXÃO ROSQUEADA, DN 25 (1"), INSTALADO EM REDE DE ALIMENTAÇÃO PARA SPRINKLER - FORNECIMENTO E INSTALAÇÃO. AF_10/2020</t>
  </si>
  <si>
    <t>JOELHO 90 GRAUS, EM FERRO GALVANIZADO, CONEXÃO ROSQUEADA, DN 25 (1"), INSTALADO EM REDE DE ALIMENTAÇÃO PARA SPRINKLER - FORNECIMENTO E INSTALAÇÃO. AF_10/2020</t>
  </si>
  <si>
    <t>JOELHO 45 GRAUS, EM FERRO GALVANIZADO, CONEXÃO ROSQUEADA, DN 32 (1 1/4"), INSTALADO EM REDE DE ALIMENTAÇÃO PARA SPRINKLER - FORNECIMENTO E INSTALAÇÃO. AF_10/2020</t>
  </si>
  <si>
    <t>JOELHO 90 GRAUS, EM FERRO GALVANIZADO, CONEXÃO ROSQUEADA, DN 32 (1 1/4"), INSTALADO EM REDE DE ALIMENTAÇÃO PARA SPRINKLER - FORNECIMENTO E INSTALAÇÃO. AF_10/2020</t>
  </si>
  <si>
    <t>JOELHO 45 GRAUS, EM FERRO GALVANIZADO, CONEXÃO ROSQUEADA, DN 40 (1 1/2"), INSTALADO EM REDE DE ALIMENTAÇÃO PARA SPRINKLER - FORNECIMENTO E INSTALAÇÃO. AF_10/2020</t>
  </si>
  <si>
    <t>JOELHO 90 GRAUS, EM FERRO GALVANIZADO, CONEXÃO ROSQUEADA, DN 40 (1 1/2"), INSTALADO EM REDE DE ALIMENTAÇÃO PARA SPRINKLER - FORNECIMENTO E INSTALAÇÃO. AF_10/2020</t>
  </si>
  <si>
    <t>JOELHO 45 GRAUS, EM FERRO GALVANIZADO, CONEXÃO ROSQUEADA, DN 50 (2"), INSTALADO EM REDE DE ALIMENTAÇÃO PARA SPRINKLER - FORNECIMENTO E INSTALAÇÃO. AF_10/2020</t>
  </si>
  <si>
    <t>JOELHO 90 GRAUS, EM FERRO GALVANIZADO, CONEXÃO ROSQUEADA, DN 50 (2"), INSTALADO EM REDE DE ALIMENTAÇÃO PARA SPRINKLER - FORNECIMENTO E INSTALAÇÃO. AF_10/2020</t>
  </si>
  <si>
    <t>JOELHO 45 GRAUS, EM FERRO GALVANIZADO, CONEXÃO ROSQUEADA, DN 65 (2 1/2"), INSTALADO EM REDE DE ALIMENTAÇÃO PARA SPRINKLER - FORNECIMENTO E INSTALAÇÃO. AF_10/2020</t>
  </si>
  <si>
    <t>JOELHO 90 GRAUS, EM FERRO GALVANIZADO, CONEXÃO ROSQUEADA, DN 65 (2 1/2"), INSTALADO EM REDE DE ALIMENTAÇÃO PARA SPRINKLER - FORNECIMENTO E INSTALAÇÃO. AF_10/2020</t>
  </si>
  <si>
    <t>JOELHO 45 GRAUS, EM FERRO GALVANIZADO, CONEXÃO ROSQUEADA, DN 80 (3"), INSTALADO EM REDE DE ALIMENTAÇÃO PARA SPRINKLER - FORNECIMENTO E INSTALAÇÃO. AF_10/2020</t>
  </si>
  <si>
    <t>JOELHO 90 GRAUS, EM FERRO GALVANIZADO, CONEXÃO ROSQUEADA, DN 80 (3"), INSTALADO EM REDE DE ALIMENTAÇÃO PARA SPRINKLER - FORNECIMENTO E INSTALAÇÃO. AF_10/2020</t>
  </si>
  <si>
    <t>TÊ, EM FERRO GALVANIZADO, CONEXÃO ROSQUEADA, DN 25 (1"), INSTALADO EM REDE DE ALIMENTAÇÃO PARA SPRINKLER - FORNECIMENTO E INSTALAÇÃO. AF_10/2020</t>
  </si>
  <si>
    <t>TÊ, EM FERRO GALVANIZADO, CONEXÃO ROSQUEADA, DN 32 (1 1/4"), INSTALADO EM REDE DE ALIMENTAÇÃO PARA SPRINKLER - FORNECIMENTO E INSTALAÇÃO. AF_10/2020</t>
  </si>
  <si>
    <t>TÊ, EM FERRO GALVANIZADO, CONEXÃO ROSQUEADA, DN 40 (1 1/2"), INSTALADO EM REDE DE ALIMENTAÇÃO PARA SPRINKLER - FORNECIMENTO E INSTALAÇÃO. AF_10/2020</t>
  </si>
  <si>
    <t>TÊ, EM FERRO GALVANIZADO, CONEXÃO ROSQUEADA, DN 50 (2"), INSTALADO EM REDE DE ALIMENTAÇÃO PARA SPRINKLER - FORNECIMENTO E INSTALAÇÃO. AF_10/2020</t>
  </si>
  <si>
    <t>TÊ, EM FERRO GALVANIZADO, CONEXÃO ROSQUEADA, DN 65 (2 1/2"), INSTALADO EM REDE DE ALIMENTAÇÃO PARA SPRINKLER - FORNECIMENTO E INSTALAÇÃO. AF_10/2020</t>
  </si>
  <si>
    <t>TÊ, EM FERRO GALVANIZADO, CONEXÃO ROSQUEADA, DN 80 (3"), INSTALADO EM REDE DE ALIMENTAÇÃO PARA SPRINKLER - FORNECIMENTO E INSTALAÇÃO. AF_10/2020</t>
  </si>
  <si>
    <t>NIPLE, EM FERRO GALVANIZADO, CONEXÃO ROSQUEADA, DN 15 (1/2"), INSTALADO EM RAMAIS E SUB-RAMAIS DE GÁS - FORNECIMENTO E INSTALAÇÃO. AF_10/2020</t>
  </si>
  <si>
    <t>LUVA, EM FERRO GALVANIZADO, CONEXÃO ROSQUEADA, DN 15 (1/2"), INSTALADO EM RAMAIS E SUB-RAMAIS DE GÁS - FORNECIMENTO E INSTALAÇÃO. AF_10/2020</t>
  </si>
  <si>
    <t>NIPLE, EM FERRO GALVANIZADO, CONEXÃO ROSQUEADA, DN 20 (3/4"), INSTALADO EM RAMAIS E SUB-RAMAIS DE GÁS - FORNECIMENTO E INSTALAÇÃO. AF_10/2020</t>
  </si>
  <si>
    <t>LUVA, EM FERRO GALVANIZADO, CONEXÃO ROSQUEADA, DN 20 (3/4"), INSTALADO EM RAMAIS E SUB-RAMAIS DE GÁS - FORNECIMENTO E INSTALAÇÃO. AF_10/2020</t>
  </si>
  <si>
    <t>NIPLE, EM FERRO GALVANIZADO, CONEXÃO ROSQUEADA, DN 25 (1"), INSTALADO EM RAMAIS E SUB-RAMAIS DE GÁS - FORNECIMENTO E INSTALAÇÃO. AF_10/2020</t>
  </si>
  <si>
    <t>LUVA, EM FERRO GALVANIZADO, CONEXÃO ROSQUEADA, DN 25 (1"), INSTALADO EM RAMAIS E SUB-RAMAIS DE GÁS - FORNECIMENTO E INSTALAÇÃO. AF_10/2020</t>
  </si>
  <si>
    <t>JOELHO 45 GRAUS, EM FERRO GALVANIZADO, CONEXÃO ROSQUEADA, DN 15 (1/2"), INSTALADO EM RAMAIS E SUB-RAMAIS DE GÁS - FORNECIMENTO E INSTALAÇÃO. AF_10/2020</t>
  </si>
  <si>
    <t>JOELHO 90 GRAUS, EM FERRO GALVANIZADO, CONEXÃO ROSQUEADA, DN 15 (1/2"), INSTALADO EM RAMAIS E SUB-RAMAIS DE GÁS - FORNECIMENTO E INSTALAÇÃO. AF_10/2020</t>
  </si>
  <si>
    <t>JOELHO 45 GRAUS, EM FERRO GALVANIZADO, CONEXÃO ROSQUEADA, DN 20 (3/4"), INSTALADO EM RAMAIS E SUB-RAMAIS DE GÁS - FORNECIMENTO E INSTALAÇÃO. AF_10/2020</t>
  </si>
  <si>
    <t>JOELHO 90 GRAUS, EM FERRO GALVANIZADO, CONEXÃO ROSQUEADA, DN 20 (3/4"), INSTALADO EM RAMAIS E SUB-RAMAIS DE GÁS - FORNECIMENTO E INSTALAÇÃO. AF_10/2020</t>
  </si>
  <si>
    <t>JOELHO 45 GRAUS, EM FERRO GALVANIZADO, CONEXÃO ROSQUEADA, DN 25 (1"), INSTALADO EM RAMAIS E SUB-RAMAIS DE GÁS - FORNECIMENTO E INSTALAÇÃO. AF_10/2020</t>
  </si>
  <si>
    <t>JOELHO 90 GRAUS, EM FERRO GALVANIZADO, CONEXÃO ROSQUEADA, DN 25 (1"), INSTALADO EM RAMAIS E SUB-RAMAIS DE GÁS - FORNECIMENTO E INSTALAÇÃO. AF_10/2020</t>
  </si>
  <si>
    <t>TÊ, EM FERRO GALVANIZADO, CONEXÃO ROSQUEADA, DN 15 (1/2"), INSTALADO EM RAMAIS E SUB-RAMAIS DE GÁS - FORNECIMENTO E INSTALAÇÃO. AF_10/2020</t>
  </si>
  <si>
    <t>TÊ, EM FERRO GALVANIZADO, CONEXÃO ROSQUEADA, DN 20 (3/4"), INSTALADO EM RAMAIS E SUB-RAMAIS DE GÁS - FORNECIMENTO E INSTALAÇÃO. AF_10/2020</t>
  </si>
  <si>
    <t>TÊ, EM FERRO GALVANIZADO, CONEXÃO ROSQUEADA, DN 25 (1"), INSTALADO EM RAMAIS E SUB-RAMAIS DE GÁS - FORNECIMENTO E INSTALAÇÃO. AF_10/2020</t>
  </si>
  <si>
    <t>UNIÃO, EM FERRO GALVANIZADO, DN 50 (2"), CONEXÃO ROSQUEADA, INSTALADO EM PRUMADAS - FORNECIMENTO E INSTALAÇÃO. AF_10/2020</t>
  </si>
  <si>
    <t>UNIÃO, EM FERRO GALVANIZADO, DN 65 (2 1/2"), CONEXÃO ROSQUEADA, INSTALADO EM PRUMADAS - FORNECIMENTO E INSTALAÇÃO. AF_10/2020</t>
  </si>
  <si>
    <t>UNIÃO, EM FERRO GALVANIZADO, DN 80 (3"), CONEXÃO ROSQUEADA, INSTALADO EM PRUMADAS - FORNECIMENTO E INSTALAÇÃO. AF_10/2020</t>
  </si>
  <si>
    <t>UNIÃO, EM FERRO GALVANIZADO, DN 25 (1"), CONEXÃO ROSQUEADA, INSTALADO EM REDE DE ALIMENTAÇÃO PARA HIDRANTE - FORNECIMENTO E INSTALAÇÃO. AF_10/2020</t>
  </si>
  <si>
    <t>UNIÃO, EM FERRO GALVANIZADO, DN 32 (1 1/4"), CONEXÃO ROSQUEADA, INSTALADO EM REDE DE ALIMENTAÇÃO PARA HIDRANTE - FORNECIMENTO E INSTALAÇÃO. AF_10/2020</t>
  </si>
  <si>
    <t>UNIÃO, EM FERRO GALVANIZADO, DN 40 (1 1/2"), CONEXÃO ROSQUEADA, INSTALADO EM REDE DE ALIMENTAÇÃO PARA HIDRANTE - FORNECIMENTO E INSTALAÇÃO. AF_10/2020</t>
  </si>
  <si>
    <t>UNIÃO, EM FERRO GALVANIZADO, DN 50 (2"), CONEXÃO ROSQUEADA, INSTALADO EM REDE DE ALIMENTAÇÃO PARA HIDRANTE - FORNECIMENTO E INSTALAÇÃO. AF_10/2020</t>
  </si>
  <si>
    <t>UNIÃO, EM FERRO GALVANIZADO, DN 65 (2 1/2"), CONEXÃO ROSQUEADA, INSTALADO EM REDE DE ALIMENTAÇÃO PARA HIDRANTE - FORNECIMENTO E INSTALAÇÃO. AF_10/2020</t>
  </si>
  <si>
    <t>UNIÃO, EM FERRO GALVANIZADO, DN 80 (3"), CONEXÃO ROSQUEADA, INSTALADO EM REDE DE ALIMENTAÇÃO PARA HIDRANTE - FORNECIMENTO E INSTALAÇÃO. AF_10/2020</t>
  </si>
  <si>
    <t>UNIÃO, EM FERRO GALVANIZADO, CONEXÃO ROSQUEADA, DN 25 (1"), INSTALADO EM REDE DE ALIMENTAÇÃO PARA SPRINKLER - FORNECIMENTO E INSTALAÇÃO. AF_10/2020</t>
  </si>
  <si>
    <t>UNIÃO, EM FERRO GALVANIZADO, CONEXÃO ROSQUEADA, DN 32 (1 1/4"), INSTALADO EM REDE DE ALIMENTAÇÃO PARA SPRINKLER - FORNECIMENTO E INSTALAÇÃO. AF_10/2020</t>
  </si>
  <si>
    <t>UNIÃO, EM FERRO GALVANIZADO, CONEXÃO ROSQUEADA, DN 40 (1 1/2"), INSTALADO EM REDE DE ALIMENTAÇÃO PARA SPRINKLER - FORNECIMENTO E INSTALAÇÃO. AF_10/2020</t>
  </si>
  <si>
    <t>UNIÃO, EM FERRO GALVANIZADO, CONEXÃO ROSQUEADA, DN 50 (2"), INSTALADO EM REDE DE ALIMENTAÇÃO PARA SPRINKLER - FORNECIMENTO E INSTALAÇÃO. AF_10/2020</t>
  </si>
  <si>
    <t>UNIÃO, EM FERRO GALVANIZADO, CONEXÃO ROSQUEADA, DN 65 (2 1/2"), INSTALADO EM REDE DE ALIMENTAÇÃO PARA SPRINKLER - FORNECIMENTO E INSTALAÇÃO. AF_10/2020</t>
  </si>
  <si>
    <t>UNIÃO, EM FERRO GALVANIZADO, CONEXÃO ROSQUEADA, DN 80 (3"), INSTALADO EM REDE DE ALIMENTAÇÃO PARA SPRINKLER - FORNECIMENTO E INSTALAÇÃO. AF_10/2020</t>
  </si>
  <si>
    <t>UNIÃO, EM FERRO GALVANIZADO, CONEXÃO ROSQUEADA, DN 15 (1/2"), INSTALADO EM RAMAIS E SUB-RAMAIS DE GÁS - FORNECIMENTO E INSTALAÇÃO. AF_10/2020</t>
  </si>
  <si>
    <t>UNIÃO, EM FERRO GALVANIZADO, CONEXÃO ROSQUEADA, DN 20 (3/4"), INSTALADO EM RAMAIS E SUB-RAMAIS DE GÁS - FORNECIMENTO E INSTALAÇÃO. AF_10/2020</t>
  </si>
  <si>
    <t>UNIÃO, EM FERRO GALVANIZADO, CONEXÃO ROSQUEADA, DN 25 (1"), INSTALADO EM RAMAIS E SUB-RAMAIS DE GÁS - FORNECIMENTO E INSTALAÇÃO. AF_10/2020</t>
  </si>
  <si>
    <t>LUVA DE REDUÇÃO, EM FERRO GALVANIZADO, 2" X 1 1/2", CONEXÃO ROSQUEADA, INSTALADO EM PRUMADAS - FORNECIMENTO E INSTALAÇÃO. AF_10/2020</t>
  </si>
  <si>
    <t>LUVA DE REDUÇÃO, EM FERRO GALVANIZADO, 2" X 1 1/4", CONEXÃO ROSQUEADA, INSTALADO EM PRUMADAS - FORNECIMENTO E INSTALAÇÃO. AF_10/2020</t>
  </si>
  <si>
    <t>LUVA DE REDUÇÃO, EM FERRO GALVANIZADO, 2" X 1", CONEXÃO ROSQUEADA, INSTALADO EM PRUMADAS - FORNECIMENTO E INSTALAÇÃO. AF_10/2020</t>
  </si>
  <si>
    <t>LUVA DE REDUÇÃO, EM FERRO GALVANIZADO, 2 1/2" X 1 1/2", CONEXÃO ROSQUEADA, INSTALADO EM PRUMADAS - FORNECIMENTO E INSTALAÇÃO. AF_10/2020</t>
  </si>
  <si>
    <t>LUVA DE REDUÇÃO, EM FERRO GALVANIZADO, 2 1/2" X 2", CONEXÃO ROSQUEADA, INSTALADO EM PRUMADAS - FORNECIMENTO E INSTALAÇÃO. AF_10/2020</t>
  </si>
  <si>
    <t>LUVA DE REDUÇÃO, EM FERRO GALVANIZADO, 3" X 1 1/2", CONEXÃO ROSQUEADA, INSTALADO EM PRUMADAS - FORNECIMENTO E INSTALAÇÃO. AF_10/2020</t>
  </si>
  <si>
    <t>LUVA DE REDUÇÃO, EM FERRO GALVANIZADO, 3" X 2 1/2", CONEXÃO ROSQUEADA, INSTALADO EM PRUMADAS - FORNECIMENTO E INSTALAÇÃO. AF_10/2020</t>
  </si>
  <si>
    <t>LUVA DE REDUÇÃO, EM FERRO GALVANIZADO, 3" X 2", CONEXÃO ROSQUEADA, INSTALADO EM PRUMADAS - FORNECIMENTO E INSTALAÇÃO. AF_10/2020</t>
  </si>
  <si>
    <t>LUVA DE REDUÇÃO, EM FERRO GALVANIZADO, 1" X 1/2", CONEXÃO ROSQUEADA, INSTALADO EM REDE DE ALIMENTAÇÃO PARA HIDRANTE - FORNECIMENTO E INSTALAÇÃO. AF_10/2020</t>
  </si>
  <si>
    <t>LUVA DE REDUÇÃO, EM FERRO GALVANIZADO, 1" X 3/4", CONEXÃO ROSQUEADA, INSTALADO EM REDE DE ALIMENTAÇÃO PARA HIDRANTE - FORNECIMENTO E INSTALAÇÃO. AF_10/2020</t>
  </si>
  <si>
    <t>LUVA DE REDUÇÃO, EM FERRO GALVANIZADO, 1 1/4" X 1", CONEXÃO ROSQUEADA, INSTALADO EM REDE DE ALIMENTAÇÃO PARA HIDRANTE - FORNECIMENTO E INSTALAÇÃO. AF_10/2020</t>
  </si>
  <si>
    <t>LUVA DE REDUÇÃO, EM FERRO GALVANIZADO, 1 1/4" X 1/2", CONEXÃO ROSQUEADA, INSTALADO EM REDE DE ALIMENTAÇÃO PARA HIDRANTE - FORNECIMENTO E INSTALAÇÃO. AF_10/2020</t>
  </si>
  <si>
    <t>LUVA DE REDUÇÃO, EM FERRO GALVANIZADO, 1 1/4" X 3/4", CONEXÃO ROSQUEADA, INSTALADO EM REDE DE ALIMENTAÇÃO PARA HIDRANTE - FORNECIMENTO E INSTALAÇÃO. AF_10/2020</t>
  </si>
  <si>
    <t>LUVA DE REDUÇÃO, EM FERRO GALVANIZADO, 1 1/2" X 1 1/4", CONEXÃO ROSQUEADA, INSTALADO EM REDE DE ALIMENTAÇÃO PARA HIDRANTE - FORNECIMENTO E INSTALAÇÃO. AF_10/2020</t>
  </si>
  <si>
    <t>LUVA DE REDUÇÃO, EM FERRO GALVANIZADO, 1 1/2" X 1", CONEXÃO ROSQUEADA, INSTALADO EM REDE DE ALIMENTAÇÃO PARA HIDRANTE - FORNECIMENTO E INSTALAÇÃO. AF_10/2020</t>
  </si>
  <si>
    <t>LUVA DE REDUÇÃO, EM FERRO GALVANIZADO, 1 1/2" X 3/4", CONEXÃO ROSQUEADA, INSTALADO EM REDE DE ALIMENTAÇÃO PARA HIDRANTE - FORNECIMENTO E INSTALAÇÃO. AF_10/2020</t>
  </si>
  <si>
    <t>LUVA DE REDUÇÃO, EM FERRO GALVANIZADO, 2" X 1 1/2", CONEXÃO ROSQUEADA, INSTALADO EM REDE DE ALIMENTAÇÃO PARA HIDRANTE - FORNECIMENTO E INSTALAÇÃO. AF_10/2020</t>
  </si>
  <si>
    <t>LUVA DE REDUÇÃO, EM FERRO GALVANIZADO, 2" X 1 1/4", CONEXÃO ROSQUEADA, INSTALADO EM REDE DE ALIMENTAÇÃO PARA HIDRANTE - FORNECIMENTO E INSTALAÇÃO. AF_10/2020</t>
  </si>
  <si>
    <t>LUVA DE REDUÇÃO, EM FERRO GALVANIZADO, 2" X 1", CONEXÃO ROSQUEADA, INSTALADO EM REDE DE ALIMENTAÇÃO PARA HIDRANTE - FORNECIMENTO E INSTALAÇÃO. AF_10/2020</t>
  </si>
  <si>
    <t>LUVA DE REDUÇÃO, EM FERRO GALVANIZADO, 2 1/2" X 1 1/2", CONEXÃO ROSQUEADA, INSTALADO EM REDE DE ALIMENTAÇÃO PARA HIDRANTE - FORNECIMENTO E INSTALAÇÃO. AF_10/2020</t>
  </si>
  <si>
    <t>LUVA DE REDUÇÃO, EM FERRO GALVANIZADO, 2 1/2" X 2", CONEXÃO ROSQUEADA, INSTALADO EM REDE DE ALIMENTAÇÃO PARA HIDRANTE - FORNECIMENTO E INSTALAÇÃO. AF_10/2020</t>
  </si>
  <si>
    <t>LUVA DE REDUÇÃO, EM FERRO GALVANIZADO, 3" X 2 1/2", CONEXÃO ROSQUEADA, INSTALADO EM REDE DE ALIMENTAÇÃO PARA HIDRANTE - FORNECIMENTO E INSTALAÇÃO. AF_10/2020</t>
  </si>
  <si>
    <t>LUVA DE REDUÇÃO, EM FERRO GALVANIZADO, 3" X 2", CONEXÃO ROSQUEADA, INSTALADO EM REDE DE ALIMENTAÇÃO PARA HIDRANTE - FORNECIMENTO E INSTALAÇÃO. AF_10/2020</t>
  </si>
  <si>
    <t>LUVA DE REDUÇÃO, EM FERRO GALVANIZADO, 1" X 1/2", CONEXÃO ROSQUEADA, INSTALADO EM REDE DE ALIMENTAÇÃO PARA SPRINKLER - FORNECIMENTO E INSTALAÇÃO. AF_10/2020</t>
  </si>
  <si>
    <t>LUVA DE REDUÇÃO, EM FERRO GALVANIZADO, 1" X 3/4", CONEXÃO ROSQUEADA, INSTALADO EM REDE DE ALIMENTAÇÃO PARA SPRINKLER - FORNECIMENTO E INSTALAÇÃO. AF_10/2020</t>
  </si>
  <si>
    <t>LUVA DE REDUÇÃO, EM FERRO GALVANIZADO, 1 1/4" X 1", CONEXÃO ROSQUEADA, INSTALADO EM REDE DE ALIMENTAÇÃO PARA SPRINKLER - FORNECIMENTO E INSTALAÇÃO. AF_10/2020</t>
  </si>
  <si>
    <t>LUVA DE REDUÇÃO, EM FERRO GALVANIZADO, 1 1/4" X 1/2", CONEXÃO ROSQUEADA, INSTALADO EM REDE DE ALIMENTAÇÃO PARA SPRINKLER - FORNECIMENTO E INSTALAÇÃO. AF_10/2020</t>
  </si>
  <si>
    <t>LUVA DE REDUÇÃO, EM FERRO GALVANIZADO, 1 1/4" X 3/4", CONEXÃO ROSQUEADA, INSTALADO EM REDE DE ALIMENTAÇÃO PARA SPRINKLER - FORNECIMENTO E INSTALAÇÃO. AF_10/2020</t>
  </si>
  <si>
    <t>LUVA DE REDUÇÃO, EM FERRO GALVANIZADO, 1 1/2" X 1 1/4", CONEXÃO ROSQUEADA, INSTALADO EM REDE DE ALIMENTAÇÃO PARA SPRINKLER - FORNECIMENTO E INSTALAÇÃO. AF_10/2020</t>
  </si>
  <si>
    <t>LUVA DE REDUÇÃO, EM FERRO GALVANIZADO, 1 1/2" X 1", CONEXÃO ROSQUEADA, INSTALADO EM REDE DE ALIMENTAÇÃO PARA SPRINKLER - FORNECIMENTO E INSTALAÇÃO. AF_10/2020</t>
  </si>
  <si>
    <t>LUVA DE REDUÇÃO, EM FERRO GALVANIZADO, 1 1/2" X 3/4", CONEXÃO ROSQUEADA, INSTALADO EM REDE DE ALIMENTAÇÃO PARA SPRINKLER - FORNECIMENTO E INSTALAÇÃO. AF_10/2020</t>
  </si>
  <si>
    <t>LUVA DE REDUÇÃO, EM FERRO GALVANIZADO, 2" X 1 1/2", CONEXÃO ROSQUEADA, INSTALADO EM REDE DE ALIMENTAÇÃO PARA SPRINKLER - FORNECIMENTO E INSTALAÇÃO. AF_10/2020</t>
  </si>
  <si>
    <t>LUVA DE REDUÇÃO, EM FERRO GALVANIZADO, 2" X 1 1/4", CONEXÃO ROSQUEADA, INSTALADO EM REDE DE ALIMENTAÇÃO PARA SPRINKLER - FORNECIMENTO E INSTALAÇÃO. AF_10/2020</t>
  </si>
  <si>
    <t>LUVA DE REDUÇÃO, EM FERRO GALVANIZADO, 2" X 1", CONEXÃO ROSQUEADA, INSTALADO EM REDE DE ALIMENTAÇÃO PARA SPRINKLER - FORNECIMENTO E INSTALAÇÃO. AF_10/2020</t>
  </si>
  <si>
    <t>LUVA DE REDUÇÃO, EM FERRO GALVANIZADO, 2 1/2" X 1 1/2", CONEXÃO ROSQUEADA, INSTALADO EM REDE DE ALIMENTAÇÃO PARA SPRINKLER - FORNECIMENTO E INSTALAÇÃO. AF_10/2020</t>
  </si>
  <si>
    <t>LUVA DE REDUÇÃO, EM FERRO GALVANIZADO, 2 1/2" X 2", CONEXÃO ROSQUEADA, INSTALADO EM REDE DE ALIMENTAÇÃO PARA SPRINKLER - FORNECIMENTO E INSTALAÇÃO. AF_10/2020</t>
  </si>
  <si>
    <t>LUVA DE REDUÇÃO, EM FERRO GALVANIZADO, 3" X 2 1/2", CONEXÃO ROSQUEADA, INSTALADO EM REDE DE ALIMENTAÇÃO PARA SPRINKLER - FORNECIMENTO E INSTALAÇÃO. AF_10/2020</t>
  </si>
  <si>
    <t>LUVA DE REDUÇÃO, EM FERRO GALVANIZADO, 3" X 2", CONEXÃO ROSQUEADA, INSTALADO EM REDE DE ALIMENTAÇÃO PARA SPRINKLER - FORNECIMENTO E INSTALAÇÃO. AF_10/2020</t>
  </si>
  <si>
    <t>LUVA DE REDUÇÃO, EM FERRO GALVANIZADO, 3/4" X 1/2", CONEXÃO ROSQUEADA, INSTALADO EM RAMAIS E SUB-RAMAIS DE GÁS - FORNECIMENTO E INSTALAÇÃO. AF_10/2020</t>
  </si>
  <si>
    <t>LUVA PASSANTE EM COBRE, DN 22 MM, SEM ANEL DE SOLDA, INSTALADO EM PRUMADA DE HIDRÁULICA PREDIAL - FORNECIMENTO E INSTALAÇÃO. AF_04/2022</t>
  </si>
  <si>
    <t>JUNTA DE EXPANSÃO EM COBRE, DN 22 MM, PONTA X PONTA, INSTALADO EM PRUMADA DE HIDRÁULICA PREDIAL - FORNECIMENTO E INSTALAÇÃO. AF_04/2022</t>
  </si>
  <si>
    <t>CONECTOR EM BRONZE/LATÃO, DN 22 MM X 3/4", SEM ANEL DE SOLDA, BOLSA X ROSCA F, INSTALADO EM PRUMADA DE HIDRÁULICA PREDIAL - FORNECIMENTO E INSTALAÇÃO. AF_04/2022</t>
  </si>
  <si>
    <t>CURVA DE TRANSPOSIÇÃO EM BRONZE/LATÃO, DN 22 MM, SEM ANEL DE SOLDA, BOLSA X BOLSA, INSTALADO EM PRUMADA DE HIDRÁULICA PREDIAL - FORNECIMENTO E INSTALAÇÃO. AF_04/2022</t>
  </si>
  <si>
    <t>LUVA PASSANTE EM COBRE, DN 28 MM, SEM ANEL DE SOLDA, INSTALADO EM PRUMADA DE HIDRÁULICA PREDIAL - FORNECIMENTO E INSTALAÇÃO. AF_04/2022</t>
  </si>
  <si>
    <t>BUCHA DE REDUÇÃO EM COBRE, DN 28 MM X 22 MM, SEM ANEL DE SOLDA, PONTA X BOLSA, INSTALADO EM PRUMADA DE HIDRÁULICA PREDIAL - FORNECIMENTO E INSTALAÇÃO. AF_04/2022</t>
  </si>
  <si>
    <t>JUNTA DE EXPANSÃO EM COBRE, DN 28 MM, PONTA X PONTA, INSTALADO EM PRUMADA DE HIDRÁULICA PREDIAL - FORNECIMENTO E INSTALAÇÃO. AF_04/2022</t>
  </si>
  <si>
    <t>CONECTOR EM BRONZE/LATÃO, DN 28 MM X 1/2", SEM ANEL DE SOLDA, BOLSA X ROSCA F, INSTALADO EM PRUMADA DE HIDRÁULICA PREDIAL - FORNECIMENTO E INSTALAÇÃO. AF_04/2022</t>
  </si>
  <si>
    <t>CURVA DE TRANSPOSIÇÃO EM BRONZE/LATÃO, DN 28 MM, SEM ANEL DE SOLDA, BOLSA X BOLSA, INSTALADO EM PRUMADA DE HIDRÁULICA PREDIAL - FORNECIMENTO E INSTALAÇÃO. AF_04/2022</t>
  </si>
  <si>
    <t>LUVA PASSANTE EM COBRE, DN 35 MM, SEM ANEL DE SOLDA, INSTALADO EM PRUMADA DE HIDRÁULICA PREDIAL - FORNECIMENTO E INSTALAÇÃO. AF_04/2022</t>
  </si>
  <si>
    <t>BUCHA DE REDUÇÃO EM COBRE, DN 35 MM X 28 MM, SEM ANEL DE SOLDA, PONTA X BOLSA, INSTALADO EM PRUMADA DE HIDRÁULICA PREDIAL - FORNECIMENTO E INSTALAÇÃO. AF_04/2022</t>
  </si>
  <si>
    <t>JUNTA DE EXPANSÃO EM BRONZE/LATÃO, DN 35 MM, PONTA X PONTA, INSTALADO EM PRUMADA DE HIDRÁULICA PREDIAL - FORNECIMENTO E INSTALAÇÃO. AF_04/2022</t>
  </si>
  <si>
    <t>LUVA PASSANTE EM COBRE, DN 42 MM, SEM ANEL DE SOLDA, INSTALADO EM PRUMADA DE HIDRÁULICA PREDIAL - FORNECIMENTO E INSTALAÇÃO. AF_04/2022</t>
  </si>
  <si>
    <t>BUCHA DE REDUÇÃO EM COBRE, DN 42 MM X 35 MM, SEM ANEL DE SOLDA, PONTA X BOLSA, INSTALADO EM PRUMADA DE HIDRÁULICA PREDIAL - FORNECIMENTO E INSTALAÇÃO. AF_04/2022</t>
  </si>
  <si>
    <t>JUNTA DE EXPANSÃO EM BRONZE/LATÃO, DN 42 MM, PONTA X PONTA, INSTALADO EM PRUMADA DE HIDRÁULICA PREDIAL - FORNECIMENTO E INSTALAÇÃO. AF_04/2022</t>
  </si>
  <si>
    <t>LUVA PASSANTE EM COBRE, DN 54 MM, SEM ANEL DE SOLDA, INSTALADO EM PRUMADA DE HIDRÁULICA PREDIAL - FORNECIMENTO E INSTALAÇÃO. AF_04/2022</t>
  </si>
  <si>
    <t>BUCHA DE REDUÇÃO EM COBRE, DN 54 MM X 42 MM, SEM ANEL DE SOLDA, PONTA X BOLSA, INSTALADO EM PRUMADA DE HIDRÁULICA PREDIAL - FORNECIMENTO E INSTALAÇÃO. AF_04/2022</t>
  </si>
  <si>
    <t>JUNTA DE EXPANSÃO EM BRONZE/LATÃO, DN 54 MM, PONTA X PONTA, INSTALADO EM PRUMADA DE HIDRÁULICA PREDIAL - FORNECIMENTO E INSTALAÇÃO. AF_04/2022</t>
  </si>
  <si>
    <t>LUVA PASSANTE EM COBRE, DN 66 MM, SEM ANEL DE SOLDA, INSTALADO EM PRUMADA DE HIDRÁULICA PREDIAL - FORNECIMENTO E INSTALAÇÃO. AF_04/2022</t>
  </si>
  <si>
    <t>BUCHA DE REDUÇÃO EM COBRE, DN 66 MM X 54 MM, SEM ANEL DE SOLDA, PONTA X BOLSA, INSTALADO EM PRUMADA DE HIDRÁULICA PREDIAL - FORNECIMENTO E INSTALAÇÃO. AF_04/2022</t>
  </si>
  <si>
    <t>JUNTA DE EXPANSÃO EM BRONZE/LATÃO, DN 66 MM, PONTA X PONTA, INSTALADO EM PRUMADA DE HIDRÁULICA PREDIAL - FORNECIMENTO E INSTALAÇÃO. AF_04/2022</t>
  </si>
  <si>
    <t>CURVA EM COBRE, DN 15 MM, 45 GRAUS, SEM ANEL DE SOLDA, BOLSA X BOLSA, INSTALADO EM RAMAL DE DISTRIBUIÇÃO DE HIDRÁULICA PREDIAL - FORNECIMENTO E INSTALAÇÃO. AF_04/2022</t>
  </si>
  <si>
    <t>COTOVELO EM BRONZE/LATÃO, DN 15 MM X 1/2", 90 GRAUS, SEM ANEL DE SOLDA, BOLSA X ROSCA F, INSTALADO EM RAMAL DE DISTRIBUIÇÃO DE HIDRÁULICA PREDIAL - FORNECIMENTO E INSTALAÇÃO. AF_04/2022</t>
  </si>
  <si>
    <t>CURVA EM COBRE, DN 22 MM, 45 GRAUS, SEM ANEL DE SOLDA, BOLSA X BOLSA, INSTALADO EM RAMAL DE DISTRIBUIÇÃO DE HIDRÁULICA PREDIAL - FORNECIMENTO E INSTALAÇÃO. AF_04/2022</t>
  </si>
  <si>
    <t>COTOVELO EM BRONZE/LATÃO, DN 22 MM X 1/2", 90 GRAUS, SEM ANEL DE SOLDA, BOLSA X ROSCA F, INSTALADO EM RAMAL DE DISTRIBUIÇÃO DE HIDRÁULICA PREDIAL - FORNECIMENTO E INSTALAÇÃO. AF_04/2022</t>
  </si>
  <si>
    <t>COTOVELO EM BRONZE/LATÃO, DN 22 MM X 3/4", 90 GRAUS, SEM ANEL DE SOLDA, BOLSA X ROSCA F, INSTALADO EM RAMAL DE DISTRIBUIÇÃO DE HIDRÁULICA PREDIAL - FORNECIMENTO E INSTALAÇÃO. AF_04/2022</t>
  </si>
  <si>
    <t>CURVA EM COBRE, DN 28 MM, 45 GRAUS, SEM ANEL DE SOLDA, BOLSA X BOLSA, INSTALADO EM RAMAL DE DISTRIBUIÇÃO DE HIDRÁULICA PREDIAL - FORNECIMENTO E INSTALAÇÃO. AF_04/2022</t>
  </si>
  <si>
    <t>LUVA PASSANTE EM COBRE, DN 15 MM, SEM ANEL DE SOLDA, INSTALADO EM RAMAL DE DISTRIBUIÇÃO DE HIDRÁULICA PREDIAL - FORNECIMENTO E INSTALAÇÃO. AF_04/2022</t>
  </si>
  <si>
    <t>CONECTOR EM BRONZE/LATÃO, DN 15 MM X 1/2", SEM ANEL DE SOLDA, BOLSA X ROSCA F, INSTALADO EM RAMAL DE DISTRIBUIÇÃO DE HIDRÁULICA PREDIAL - FORNECIMENTO E INSTALAÇÃO. AF_04/2022</t>
  </si>
  <si>
    <t>CURVA DE TRANSPOSIÇÃO EM BRONZE/LATÃO, DN 15 MM, SEM ANEL DE SOLDA, BOLSA X BOLSA, INSTALADO EM RAMAL DE DISTRIBUIÇÃO DE HIDRÁULICA PREDIAL - FORNECIMENTO E INSTALAÇÃO. AF_04/2022</t>
  </si>
  <si>
    <t>JUNTA DE EXPANSÃO EM COBRE, DN 15 MM, PONTA X PONTA, INSTALADO EM RAMAL DE DISTRIBUIÇÃO DE HIDRÁULICA PREDIAL - FORNECIMENTO E INSTALAÇÃO. AF_04/2022</t>
  </si>
  <si>
    <t>LUVA PASSANTE EM COBRE, DN 22 MM, SEM ANEL DE SOLDA, INSTALADO EM RAMAL DE DISTRIBUIÇÃO DE HIDRÁULICA PREDIAL - FORNECIMENTO E INSTALAÇÃO. AF_04/2022</t>
  </si>
  <si>
    <t>BUCHA DE REDUÇÃO EM COBRE, DN 22 MM X 15 MM, SEM ANEL DE SOLDA, PONTA X BOLSA, INSTALADO EM RAMAL DE DISTRIBUIÇÃO DE HIDRÁULICA PREDIAL - FORNECIMENTO E INSTALAÇÃO. AF_04/2022</t>
  </si>
  <si>
    <t>JUNTA DE EXPANSÃO EM COBRE, DN 22 MM, PONTA X PONTA, INSTALADO EM RAMAL DE DISTRIBUIÇÃO DE HIDRÁULICA PREDIAL - FORNECIMENTO E INSTALAÇÃO. AF_04/2022</t>
  </si>
  <si>
    <t>CONECTOR EM BRONZE/LATÃO, DN 22 MM X 1/2", SEM ANEL DE SOLDA, BOLSA X ROSCA F, INSTALADO EM RAMAL DE DISTRIBUIÇÃO DE HIDRÁULICA PREDIAL - FORNECIMENTO E INSTALAÇÃO. AF_04/2022</t>
  </si>
  <si>
    <t>CONECTOR EM BRONZE/LATÃO, DN 22 MM X 3/4", SEM ANEL DE SOLDA, BOLSA X ROSCA F, INSTALADO EM RAMAL DE DISTRIBUIÇÃO DE HIDRÁULICA PREDIAL - FORNECIMENTO E INSTALAÇÃO. AF_04/2022</t>
  </si>
  <si>
    <t>CURVA DE TRANSPOSIÇÃO EM BRONZE/LATÃO, DN 22 MM, SEM ANEL DE SOLDA, BOLSA X BOLSA, INSTALADO EM RAMAL DE DISTRIBUIÇÃO DE HIDRÁULICA PREDIAL - FORNECIMENTO E INSTALAÇÃO. AF_04/2022</t>
  </si>
  <si>
    <t>LUVA PASSANTE EM COBRE, DN 28 MM, SEM ANEL DE SOLDA, INSTALADO EM RAMAL DE DISTRIBUIÇÃO DE HIDRÁULICA PREDIAL - FORNECIMENTO E INSTALAÇÃO. AF_04/2022</t>
  </si>
  <si>
    <t>BUCHA DE REDUÇÃO EM COBRE, DN 28 MM X 22 MM, SEM ANEL DE SOLDA, INSTALADO EM RAMAL DE DISTRIBUIÇÃO DE HIDRÁULICA PREDIAL - FORNECIMENTO E INSTALAÇÃO. AF_04/2022</t>
  </si>
  <si>
    <t>JUNTA DE EXPANSÃO EM COBRE, DN 28 MM, PONTA X PONTA, INSTALADO EM RAMAL DE DISTRIBUIÇÃO DE HIDRÁULICA PREDIAL - FORNECIMENTO E INSTALAÇÃO. AF_04/2022</t>
  </si>
  <si>
    <t>CONECTOR EM BRONZE/LATÃO, DN 28 MM X 1/2", SEM ANEL DE SOLDA, BOLSA X ROSCA F, INSTALADO EM RAMAL DE DISTRIBUIÇÃO DE HIDRÁULICA PREDIAL - FORNECIMENTO E INSTALAÇÃO. AF_04/2022</t>
  </si>
  <si>
    <t>CURVA DE TRANSPOSIÇÃO EM BRONZE/LATÃO, DN 28 MM, SEM ANEL DE SOLDA, BOLSA X BOLSA, INSTALADO EM RAMAL DE DISTRIBUIÇÃO DE HIDRÁULICA PREDIAL - FORNECIMENTO E INSTALAÇÃO. AF_04/2022</t>
  </si>
  <si>
    <t>CURVA EM COBRE, DN 15 MM, 45 GRAUS, SEM ANEL DE SOLDA, BOLSA X BOLSA, INSTALADO EM RAMAL E SUB-RAMAL DE HIDRÁULICA PREDIAL - FORNECIMENTO E INSTALAÇÃO. AF_04/2022</t>
  </si>
  <si>
    <t>COTOVELO EM BRONZE/LATÃO, DN 15 MM X 1/2", 90 GRAUS, SEM ANEL DE SOLDA, BOLSA X ROSCA F, INSTALADO EM RAMAL E SUB-RAMAL DE HIDRÁULICA PREDIAL - FORNECIMENTO E INSTALAÇÃO. AF_04/2022</t>
  </si>
  <si>
    <t>CURVA EM COBRE, DN 22 MM, 45 GRAUS, SEM ANEL DE SOLDA, BOLSA X BOLSA, INSTALADO EM RAMAL E SUB-RAMAL DE HIDRÁULICA PREDIAL - FORNECIMENTO E INSTALAÇÃO. AF_04/2022</t>
  </si>
  <si>
    <t>COTOVELO EM BRONZE/LATÃO, DN 22 MM X 1/2", 90 GRAUS, SEM ANEL DE SOLDA, BOLSA X ROSCA F, INSTALADO EM RAMAL E SUB-RAMAL DE HIDRÁULICA PREDIAL - FORNECIMENTO E INSTALAÇÃO. AF_04/2022</t>
  </si>
  <si>
    <t>COTOVELO EM BRONZE/LATÃO, DN 22 MM X 3/4", 90 GRAUS, SEM ANEL DE SOLDA, BOLSA X ROSCA F, INSTALADO EM RAMAL E SUB-RAMAL DE HIDRÁULICA PREDIAL - FORNECIMENTO E INSTALAÇÃO. AF_04/2022</t>
  </si>
  <si>
    <t>CURVA EM COBRE, DN 28 MM, 45 GRAUS, SEM ANEL DE SOLDA, BOLSA X BOLSA, INSTALADO EM RAMAL E SUB-RAMAL DE HIDRÁULICA PREDIAL - FORNECIMENTO E INSTALAÇÃO. AF_04/2022</t>
  </si>
  <si>
    <t>LUVA PASSANTE EM COBRE, DN 15 MM, SEM ANEL DE SOLDA, INSTALADO EM RAMAL E SUB-RAMAL DE HIDRÁULICA PREDIAL - FORNECIMENTO E INSTALAÇÃO. AF_04/2022</t>
  </si>
  <si>
    <t>CONECTOR EM BRONZE/LATÃO, DN 15 MM X 1/2", SEM ANEL DE SOLDA, BOLSA X ROSCA F, INSTALADO EM RAMAL E SUB-RAMAL DE HIDRÁULICA PREDIAL - FORNECIMENTO E INSTALAÇÃO. AF_04/2022</t>
  </si>
  <si>
    <t>CURVA DE TRANSPOSIÇÃO EM BRONZE/LATÃO, DN 15 MM, SEM ANEL DE SOLDA, BOLSA X BOLSA, INSTALADO EM RAMAL E SUB-RAMAL DE HIDRÁULICA PREDIAL - FORNECIMENTO E INSTALAÇÃO. AF_04/2022</t>
  </si>
  <si>
    <t>JUNTA DE EXPANSÃO EM COBRE, DN 15 MM, PONTA X PONTA, INSTALADO EM RAMAL E SUB-RAMAL DE HIDRÁULICA PREDIAL - FORNECIMENTO E INSTALAÇÃO. AF_04/2022</t>
  </si>
  <si>
    <t>LUVA PASSANTE EM COBRE, DN 22 MM, SEM ANEL DE SOLDA, INSTALADO EM RAMAL E SUB-RAMAL DE HIDRÁULICA PREDIAL - FORNECIMENTO E INSTALAÇÃO. AF_04/2022</t>
  </si>
  <si>
    <t>BUCHA DE REDUÇÃO EM COBRE, DN 22 MM X 15 MM, SEM ANEL DE SOLDA, PONTA X BOLSA, INSTALADO EM RAMAL E SUB-RAMAL DE HIDRÁULICA PREDIAL - FORNECIMENTO E INSTALAÇÃO. AF_04/2022</t>
  </si>
  <si>
    <t>JUNTA DE EXPANSÃO EM COBRE, DN 22 MM, PONTA X PONTA, INSTALADO EM RAMAL E SUB-RAMAL DE HIDRÁULICA PREDIAL - FORNECIMENTO E INSTALAÇÃO. AF_04/2022</t>
  </si>
  <si>
    <t>CONECTOR EM BRONZE/LATÃO, DN 22 MM X 1/2", SEM ANEL DE SOLDA, BOLSA X ROSCA F, INSTALADO EM RAMAL E SUB-RAMAL DE HIDRÁULICA PREDIAL - FORNECIMENTO E INSTALAÇÃO. AF_04/2022</t>
  </si>
  <si>
    <t>CONECTOR EM BRONZE/LATÃO, DN 22 MM X 3/4", SEM ANEL DE SOLDA, BOLSA X ROSCA F, INSTALADO EM RAMAL E SUB-RAMAL DE HIDRÁULICA PREDIAL - FORNECIMENTO E INSTALAÇÃO. AF_04/2022</t>
  </si>
  <si>
    <t>CURVA DE TRANSPOSIÇÃO EM BRONZE/LATÃO, DN 22 MM, SEM ANEL DE SOLDA, BOLSA X BOLSA, INSTALADO EM RAMAL E SUB-RAMAL DE HIDRÁULICA PREDIAL - FORNECIMENTO E INSTALAÇÃO. AF_04/2022</t>
  </si>
  <si>
    <t>LUVA PASSANTE EM COBRE, DN 28 MM, SEM ANEL DE SOLDA, INSTALADO EM RAMAL E SUB-RAMAL  DE HIDRÁULICA PREDIAL - FORNECIMENTO E INSTALAÇÃO. AF_04/2022</t>
  </si>
  <si>
    <t>CONECTOR EM BRONZE/LATÃO, DN 28 MM X 1/2", SEM ANEL DE SOLDA, BOLSA X ROSCA F, INSTALADO EM RAMAL E SUB-RAMAL DE HIDRÁULICA PREDIAL - FORNECIMENTO E INSTALAÇÃO. AF_04/2022</t>
  </si>
  <si>
    <t>CURVA DE TRANSPOSIÇÃO EM BRONZE/LATÃO, DN 28 MM, SEM ANEL DE SOLDA, BOLSA X BOLSA, INSTALADO EM RAMAL E SUB-RAMAL DE HIDRÁULICA PREDIAL - FORNECIMENTO E INSTALAÇÃO. AF_04/2022</t>
  </si>
  <si>
    <t>JUNTA DE EXPANSÃO EM COBRE, DN 28 MM, PONTA X PONTA, INSTALADO EM RAMAL E SUB-RAMAL DE HIDRÁULICA PREDIAL - FORNECIMENTO E INSTALAÇÃO. AF_04/2022</t>
  </si>
  <si>
    <t>TE DUPLA CURVA EM BRONZE/LATÃO, DN 1/2" X 15 MM X 1/2", SEM ANEL DE SOLDA, ROSCA F X BOLSA X ROSCA F, INSTALADO EM RAMAL E SUB-RAMAL DE HIDRÁULICA PREDIAL - FORNECIMENTO E INSTALAÇÃO. AF_04/2022</t>
  </si>
  <si>
    <t>TE DUPLA CURVA EM BRONZE/LATÃO, DN 3/4" X 22 MM X 3/4", SEM ANEL DE SOLDA, ROSCA F X BOLSA X ROSCA F, INSTALADO EM RAMAL E SUB-RAMAL DE HIDRÁULICA PREDIAL - FORNECIMENTO E INSTALAÇÃO. AF_04/2022</t>
  </si>
  <si>
    <t>CURVA EM COBRE, DN 22 MM, 45 GRAUS, SEM ANEL DE SOLDA, BOLSA X BOLSA, INSTALADO EM PRUMADA DE HIDRÁULICA PREDIAL - FORNECIMENTO E INSTALAÇÃO. AF_04/2022</t>
  </si>
  <si>
    <t>COTOVELO EM BRONZE/LATÃO, DN 22 MM X 1/2", 90 GRAUS, SEM ANEL DE SOLDA, BOLSA X ROSCA F, INSTALADO EM PRUMADA DE HIDRÁULICA PREDIAL - FORNECIMENTO E INSTALAÇÃO. AF_04/2022</t>
  </si>
  <si>
    <t>COTOVELO EM BRONZE/LATÃO, DN 22 MM X 3/4", 90 GRAUS, SEM ANEL DE SOLDA, BOLSA X ROSCA F, INSTALADO EM PRUMADA DE HIDRÁULICA PREDIAL - FORNECIMENTO E INSTALAÇÃO. AF_04/2022</t>
  </si>
  <si>
    <t>CURVA EM COBRE, DN 28 MM, 45 GRAUS, SEM ANEL DE SOLDA, BOLSA X BOLSA, INSTALADO EM PRUMADA DE HIDRÁULICA PREDIAL - FORNECIMENTO E INSTALAÇÃO. AF_04/2022</t>
  </si>
  <si>
    <t>CURVA EM COBRE, DN 35 MM, 45 GRAUS, SEM ANEL DE SOLDA, BOLSA X BOLSA, INSTALADO EM PRUMADA DE HIDRÁULICA PREDIAL -  FORNECIMENTO E INSTALAÇÃO. AF_04/2022</t>
  </si>
  <si>
    <t>CURVA EM COBRE, DN 42 MM, 45 GRAUS, SEM ANEL DE SOLDA, BOLSA X BOLSA, INSTALADO EM PRUMADA DE HIDRÁULICA PREDIAL - FORNECIMENTO E INSTALAÇÃO. AF_04/2022</t>
  </si>
  <si>
    <t>CURVA EM COBRE, DN 54 MM, 45 GRAUS, SEM ANEL DE SOLDA, BOLSA X BOLSA, INSTALADO EM PRUMADA DE HIDRÁULICA PREDIAL - FORNECIMENTO E INSTALAÇÃO. AF_04/2022</t>
  </si>
  <si>
    <t>CURVA EM COBRE, DN 66 MM, 45 GRAUS, SEM ANEL DE SOLDA, BOLSA X BOLSA, INSTALADO EM PRUMADA DE HIDRÁULICA PREDIAL - FORNECIMENTO E INSTALAÇÃO. AF_04/2022</t>
  </si>
  <si>
    <t>BUCHA DE REDUÇÃO EM COBRE, DN 28 MM X 22 MM, SEM ANEL DE SOLDA, INSTALADO EM RAMAL E SUB-RAMAL DE HIDRÁULICA PREDIAL - FORNECIMENTO E INSTALAÇÃO. AF_04/2022</t>
  </si>
  <si>
    <t>LUVA COM BUCHA DE LATÃO, PVC, SOLDÁVEL, DN 32MM X 1 , INSTALADO EM RAMAL DE DISTRIBUIÇÃO DE ÁGUA   FORNECIMENTO E INSTALAÇÃO. AF_06/2022</t>
  </si>
  <si>
    <t>LUVA SIMPLES, PVC, SÉRIE NORMAL, ESGOTO PREDIAL, DN 150 MM, JUNTA ELÁSTICA, FORNECIDO E INSTALADO EM SUBCOLETOR AÉREO DE ESGOTO SANITÁRIO. AF_08/2022</t>
  </si>
  <si>
    <t>CURVA 90 GRAUS, PVC, SERIE R, ÁGUA PLUVIAL, DN 100 MM, JUNTA ELÁSTICA, FORNECIDO E INSTALADO EM RAMAL DE ENCAMINHAMENTO. AF_06/2022</t>
  </si>
  <si>
    <t>CURVA 90 GRAUS, PVC, SERIE R, ÁGUA PLUVIAL, DN 100 MM, JUNTA ELÁSTICA, FORNECIDO E INSTALADO EM CONDUTORES VERTICAIS DE ÁGUAS PLUVIAIS. AF_06/2022</t>
  </si>
  <si>
    <t>SPRINKLER TIPO PENDENTE, 68 °C, UNIÃO POR ROSCA DN 15 (1/2") - FORNECIMENTO E INSTALAÇÃO. AF_10/2020</t>
  </si>
  <si>
    <t>JOELHO 90 GRAUS, PPR, DN 25 MM, CLASSE PN 25, INSTALADO EM RAMAL OU SUB-RAMAL DE ÁGUA   FORNECIMENTO E INSTALAÇÃO. AF_08/2022</t>
  </si>
  <si>
    <t>JOELHO 45 GRAUS, PPR, DN 25 MM, CLASSE PN 25, INSTALADO EM RAMAL OU SUB-RAMAL DE ÁGUA   FORNECIMENTO E INSTALAÇÃO. AF_08/2022</t>
  </si>
  <si>
    <t>LUVA, PPR, DN 25 MM, CLASSE PN 25, INSTALADO EM RAMAL OU SUB-RAMAL DE ÁGUA   FORNECIMENTO E INSTALAÇÃO. AF_08/2022</t>
  </si>
  <si>
    <t>CONECTOR MACHO, PPR, 25 X 1/2  , CLASSE PN 25, INSTALADO EM RAMAL OU SUB-RAMAL DE ÁGUA   FORNECIMENTO E INSTALAÇÃO. AF_08/2022</t>
  </si>
  <si>
    <t>CONECTOR FÊMEA, PPR, 25 X 1/2  , CLASSE PN 25, INSTALADO EM RAMAL OU SUB-RAMAL DE ÁGUA   FORNECIMENTO E INSTALAÇÃO. AF_08/2022</t>
  </si>
  <si>
    <t>TÊ NORMAL, PPR, DN 25 MM, CLASSE PN 25, INSTALADO EM RAMAL OU SUB-RAMAL DE ÁGUA   FORNECIMENTO E INSTALAÇÃO. AF_08/2022</t>
  </si>
  <si>
    <t>TÊ MISTURADOR, PPR, 25 X 3/4   , CLASSE PN 25, INSTALADO EM RAMAL OU SUB-RAMAL DE ÁGUA   FORNECIMENTO E INSTALAÇÃO. AF_08/2022</t>
  </si>
  <si>
    <t>JOELHO 90 GRAUS, PPR, DN 25 MM, CLASSE PN 25, INSTALADO EM RAMAL DE DISTRIBUIÇÃO   FORNECIMENTO E INSTALAÇÃO. AF_08/2022</t>
  </si>
  <si>
    <t>JOELHO 45 GRAUS, PPR, DN 25 MM, CLASSE PN 25, INSTALADO EM RAMAL DE DISTRIBUIÇÃO DE ÁGUA   FORNECIMENTO E INSTALAÇÃO. AF_08/2022</t>
  </si>
  <si>
    <t>JOELHO 90 GRAUS, PPR, DN 32 MM, CLASSE PN 25, INSTALADO EM RAMAL DE DISTRIBUIÇÃO - FORNECIMENTO E INSTALAÇÃO. AF_08/2022</t>
  </si>
  <si>
    <t>JOELHO 45 GRAUS, PPR, DN 32 MM, CLASSE PN 25, INSTALADO EM RAMAL DE DISTRIBUIÇÃO DE ÁGUA - FORNECIMENTO E INSTALAÇÃO. AF_08/2022</t>
  </si>
  <si>
    <t>JOELHO 90 GRAUS, PPR, DN 40 MM, CLASSE PN 25, INSTALADO EM RAMAL DE DISTRIBUIÇÃO - FORNECIMENTO E INSTALAÇÃO. AF_08/2022</t>
  </si>
  <si>
    <t>JOELHO 45 GRAUS, PPR, DN 40 MM, CLASSE PN 25, INSTALADO EM RAMAL DE DISTRIBUIÇÃO DE ÁGUA - FORNECIMENTO E INSTALAÇÃO. AF_08/2022</t>
  </si>
  <si>
    <t>LUVA, PPR, DN 25 MM, CLASSE PN 25, INSTALADO EM RAMAL DE DISTRIBUIÇÃO DE ÁGUA   FORNECIMENTO E INSTALAÇÃO. AF_08/2022</t>
  </si>
  <si>
    <t>CONECTOR MACHO, PPR, 25 X 1/2, CLASSE PN 25, INSTALADO EM RAMAL DE DISTRIBUIÇÃO DE ÁGUA   FORNECIMENTO E INSTALAÇÃO. AF_08/2022</t>
  </si>
  <si>
    <t>CONECTOR FÊMEA, PPR, 25 X 1/2  , CLASSE PN 25, INSTALADO EM RAMAL DE DISTRIBUIÇÃO DE ÁGUA   FORNECIMENTO E INSTALAÇÃO. AF_08/2022</t>
  </si>
  <si>
    <t>LUVA, PPR, DN 32 MM, CLASSE PN 25, INSTALADO EM RAMAL DE DISTRIBUIÇÃO DE ÁGUA   FORNECIMENTO E INSTALAÇÃO. AF_08/2022</t>
  </si>
  <si>
    <t>BUCHA DE REDUÇÃO, PPR, 32 X 25, CLASSE PN 25, INSTALADO EM RAMAL DE DISTRIBUIÇÃO DE ÁGUA   FORNECIMENTO E INSTALAÇÃO. AF_08/2022</t>
  </si>
  <si>
    <t>LUVA, PPR, DN 40 MM, CLASSE PN 25, INSTALADO EM RAMAL DE DISTRIBUIÇÃO DE ÁGUA   FORNECIMENTO E INSTALAÇÃO. AF_08/2022</t>
  </si>
  <si>
    <t>BUCHA DE REDUÇÃO, PPR, 40 X 25, CLASSE PN 25, INSTALADO EM RAMAL DE DISTRIBUIÇÃO DE ÁGUA   FORNECIMENTO E INSTALAÇÃO. AF_08/2022</t>
  </si>
  <si>
    <t>TÊ NORMAL, PPR, DN 25 MM, CLASSE PN 25, INSTALADO EM RAMAL DE DISTRIBUIÇÃO DE ÁGUA   FORNECIMENTO E INSTALAÇÃO. AF_08/2022</t>
  </si>
  <si>
    <t>TÊ NORMAL, PPR, DN 32 MM, CLASSE PN 25, INSTALADO EM RAMAL DE DISTRIBUIÇÃO DE ÁGUA   FORNECIMENTO E INSTALAÇÃO. AF_08/2022</t>
  </si>
  <si>
    <t>TÊ NORMAL, PPR, DN 40 MM, CLASSE PN 25, INSTALADO EM RAMAL DE DISTRIBUIÇÃO DE ÁGUA   FORNECIMENTO E INSTALAÇÃO. AF_08/2022</t>
  </si>
  <si>
    <t>JOELHO 90 GRAUS, PPR, DN 25 MM, CLASSE PN 25, INSTALADO EM PRUMADA DE ÁGUA   FORNECIMENTO E INSTALAÇÃO . AF_08/2022</t>
  </si>
  <si>
    <t>JOELHO 45 GRAUS, PPR, DN 25 MM, CLASSE PN 25, INSTALADO EM PRUMADA DE ÁGUA   FORNECIMENTO E INSTALAÇÃO . AF_08/2022</t>
  </si>
  <si>
    <t>JOELHO 90 GRAUS, PPR, DN 32 MM, CLASSE PN 25, INSTALADO EM PRUMADA DE ÁGUA   FORNECIMENTO E INSTALAÇÃO . AF_08/2022</t>
  </si>
  <si>
    <t>JOELHO 45 GRAUS, PPR, DN 32 MM, CLASSE PN 25, INSTALADO EM PRUMADA DE ÁGUA   FORNECIMENTO E INSTALAÇÃO . AF_08/2022</t>
  </si>
  <si>
    <t>JOELHO 90 GRAUS, PPR, DN 40 MM, CLASSE PN 25, INSTALADO EM PRUMADA DE ÁGUA   FORNECIMENTO E INSTALAÇÃO . AF_08/2022</t>
  </si>
  <si>
    <t>JOELHO 45 GRAUS, PPR, DN 40 MM, CLASSE PN 25, INSTALADO EM PRUMADA DE ÁGUA   FORNECIMENTO E INSTALAÇÃO . AF_08/2022</t>
  </si>
  <si>
    <t>JOELHO 90 GRAUS, PPR, DN 50 MM, CLASSE PN 25, INSTALADO EM PRUMADA DE ÁGUA   FORNECIMENTO E INSTALAÇÃO . AF_08/2022</t>
  </si>
  <si>
    <t>JOELHO 45 GRAUS, PPR, DN 50 MM, CLASSE PN 25, INSTALADO EM PRUMADA DE ÁGUA   FORNECIMENTO E INSTALAÇÃO . AF_08/2022</t>
  </si>
  <si>
    <t>JOELHO 90 GRAUS, PPR, DN 63 MM, CLASSE PN 25, INSTALADO EM PRUMADA DE ÁGUA   FORNECIMENTO E INSTALAÇÃO . AF_08/2022</t>
  </si>
  <si>
    <t>JOELHO 45 GRAUS, PPR, DN 63 MM, CLASSE PN 25, INSTALADO EM PRUMADA DE ÁGUA   FORNECIMENTO E INSTALAÇÃO . AF_08/2022</t>
  </si>
  <si>
    <t>JOELHO 90 GRAUS, PPR, DN 75 MM, CLASSE PN 25, INSTALADO EM PRUMADA DE ÁGUA   FORNECIMENTO E INSTALAÇÃO . AF_08/2022</t>
  </si>
  <si>
    <t>JOELHO 45 GRAUS, PPR, DN 75 MM, CLASSE PN 25, INSTALADO EM PRUMADA DE ÁGUA   FORNECIMENTO E INSTALAÇÃO . AF_08/2022</t>
  </si>
  <si>
    <t>JOELHO 90 GRAUS, PPR, DN 90 MM, CLASSE PN 25, INSTALADO EM PRUMADA DE ÁGUA   FORNECIMENTO E INSTALAÇÃO . AF_08/2022</t>
  </si>
  <si>
    <t>JOELHO 90 GRAUS, PPR, DN 110 MM, CLASSE PN 25, INSTALADO EM PRUMADA DE ÁGUA   FORNECIMENTO E INSTALAÇÃO . AF_08/2022</t>
  </si>
  <si>
    <t>LUVA, PPR, DN 25 MM, CLASSE PN 25, INSTALADO EM PRUMADA DE ÁGUA   FORNECIMENTO E INSTALAÇÃO . AF_08/2022</t>
  </si>
  <si>
    <t>LUVA, PPR, DN 32 MM, CLASSE PN 25, INSTALADO EM PRUMADA DE ÁGUA   FORNECIMENTO E INSTALAÇÃO. AF_08/2022</t>
  </si>
  <si>
    <t>BUCHA DE REDUÇÃO, PPR, 32 X 25, CLASSE PN 25, INSTALADO EM PRUMADA DE ÁGUA   FORNECIMENTO E INSTALAÇÃO . AF_08/2022</t>
  </si>
  <si>
    <t>LUVA, PPR, DN 40 MM, CLASSE PN 25, INSTALADO EM PRUMADA DE ÁGUA   FORNECIMENTO E INSTALAÇÃO. AF_08/2022</t>
  </si>
  <si>
    <t>BUCHA DE REDUÇÃO, PPR, 40 X 25, CLASSE PN 25, INSTALADO EM PRUMADA DE ÁGUA   FORNECIMENTO E INSTALAÇÃO . AF_08/2022</t>
  </si>
  <si>
    <t>LUVA, PPR, DN 50 MM, CLASSE PN 25, INSTALADO EM PRUMADA DE ÁGUA   FORNECIMENTO E INSTALAÇÃO. AF_08/2022</t>
  </si>
  <si>
    <t>LUVA, PPR, DN 63 MM, CLASSE PN 25, INSTALADO EM PRUMADA DE ÁGUA   FORNECIMENTO E INSTALAÇÃO. AF_08/2022</t>
  </si>
  <si>
    <t>LUVA, PPR, DN 75 MM, CLASSE PN 25, INSTALADO EM PRUMADA DE ÁGUA   FORNECIMENTO E INSTALAÇÃO. AF_08/2022</t>
  </si>
  <si>
    <t>LUVA, PPR, DN 90 MM, CLASSE PN 25, INSTALADO EM PRUMADA DE ÁGUA   FORNECIMENTO E INSTALAÇÃO. AF_08/2022</t>
  </si>
  <si>
    <t>LUVA, PPR, DN 110 MM, CLASSE PN 25, INSTALADO EM PRUMADA DE ÁGUA   FORNECIMENTO E INSTALAÇÃO. AF_08/2022</t>
  </si>
  <si>
    <t>TÊ NORMAL, PPR, DN 25 MM, CLASSE PN 25, INSTALADO EM PRUMADA DE ÁGUA   FORNECIMENTO E INSTALAÇÃO . AF_08/2022</t>
  </si>
  <si>
    <t>TÊ NORMAL, PPR, DN 32 MM, CLASSE PN 25, INSTALADO EM PRUMADA DE ÁGUA   FORNECIMENTO E INSTALAÇÃO . AF_08/2022</t>
  </si>
  <si>
    <t>TÊ NORMAL, PPR, DN 40 MM, CLASSE PN 25, INSTALADO EM PRUMADA DE ÁGUA   FORNECIMENTO E INSTALAÇÃO . AF_08/2022</t>
  </si>
  <si>
    <t>TÊ NORMAL, PPR, DN 50 MM, CLASSE PN 25, INSTALADO EM PRUMADA DE ÁGUA   FORNECIMENTO E INSTALAÇÃO . AF_08/2022</t>
  </si>
  <si>
    <t>TÊ NORMAL, PPR, DN 63 MM, CLASSE PN 25, INSTALADO EM PRUMADA DE ÁGUA   FORNECIMENTO E INSTALAÇÃO . AF_08/2022</t>
  </si>
  <si>
    <t>TÊ NORMAL, PPR, DN 75 MM, CLASSE PN 25, INSTALADO EM PRUMADA DE ÁGUA   FORNECIMENTO E INSTALAÇÃO . AF_08/2022</t>
  </si>
  <si>
    <t>TÊ NORMAL, PPR, DN 90 MM, CLASSE PN 25, INSTALADO EM PRUMADA DE ÁGUA   FORNECIMENTO E INSTALAÇÃO . AF_08/2022</t>
  </si>
  <si>
    <t>TÊ NORMAL, PPR, DN 110 MM, CLASSE PN 25, INSTALADO EM PRUMADA DE ÁGUA   FORNECIMENTO E INSTALAÇÃO . AF_08/2022</t>
  </si>
  <si>
    <t>KIT CHASSI PEX, PRÉ-FABRICADO, PARA CHUVEIRO, INCLUSO QUADRO METÁLICO, TUBOS, REGISTROS DE PRESSÃO E CONEXÕES POR CRIMPAGEM - FORNECIMENTO E INSTALAÇÃO. AF_02/2023</t>
  </si>
  <si>
    <t>KIT CHASSI PEX, PRÉ-FABRICADO, PARA COZINHA COM CUBA SIMPLES, INCLUSO QUADRO METÁLICO, TUBOS E CONEXÕES POR CRIMPAGEM - FORNECIMENTO E INSTALAÇÃO. AF_02/2023</t>
  </si>
  <si>
    <t>KIT CHASSI PEX, PRÉ-FABRICADO, PARA ÁREA DE SERVIÇO COM TANQUE E MÁQUINA DE LAVAR ROUPA, INCLUSO QUADRO METÁLICO, TUBOS E CONEXÕES POR CRIMPAGEM - FORNECIMENTO E INSTALAÇÃO. AF_02/2023</t>
  </si>
  <si>
    <t>KIT CHASSI PEX, PRÉ-FABRICADO, PARA CHUVEIRO, INCLUSO QUADRO METÁLICO, TUBOS, REGISTROS DE PRESSÃO E CONEXÕES POR ANEL DESLIZANTE - FORNECIMENTO E INSTALAÇÃO. AF_02/2023</t>
  </si>
  <si>
    <t>KIT CHASSI PEX, PRÉ-FABRICADO, PARA COZINHA COM CUBA SIMPLES, INCLUSO QUADRO METÁLICO, TUBOS E CONEXÕES POR ANEL DESLIZANTE - FORNECIMENTO E INSTALAÇÃO. AF_02/2023</t>
  </si>
  <si>
    <t>KIT CHASSI PEX, PRÉ-FABRICADO, PARA ÁREA DE SERVIÇO COM TANQUE E MÁQUINA DE LAVAR ROUPA, INCLUSO QUADRO METÁLICO, TUBOS E CONEXÕES POR ANEL DESLIZANTE - FORNECIMENTO E INSTALAÇÃO. AF_02/2023</t>
  </si>
  <si>
    <t>UNIÃO METÁLICA PARA INSTALAÇÕES EM PEX ÁGUA, DN 16 MM, COM ANEL DESLIZANTE - FORNECIMENTO E INSTALAÇÃO. AF_02/2023</t>
  </si>
  <si>
    <t>CONEXÃO FIXA, ROSCA FÊMEA, METÁLICA, PARA INSTALAÇÕES EM PEX ÁGUA, DN 16 MM X 1/2", COM ANEL DESLIZANTE. FORNECIMENTO E INSTALAÇÃO. AF_02/2023</t>
  </si>
  <si>
    <t>CONEXÃO MÓVEL, ROSCA FÊMEA, METÁLICA, PARA INSTALAÇÕES EM PEX ÁGUA, DN 16 MM X 3/4", COM ANEL DESLIZANTE. FORNECIMENTO E INSTALAÇÃO. AF_02/2023</t>
  </si>
  <si>
    <t>UNIÃO METÁLICA PARA INSTALAÇÕES EM PEX ÁGUA, DN 20 MM, COM ANEL DESLIZANTE - FORNECIMENTO E INSTALAÇÃO. AF_02/2023</t>
  </si>
  <si>
    <t>CONEXÃO FIXA, ROSCA FÊMEA, METÁLICA, PARA INSTALAÇÕES EM PEX ÁGUA, DN 20 MM X 1/2", COM ANEL DESLIZANTE. FORNECIMENTO E INSTALAÇÃO. AF_02/2023</t>
  </si>
  <si>
    <t>CONEXÃO FIXA, ROSCA FÊMEA, METÁLICA, PARA INSTALAÇÕES EM PEX ÁGUA, DN 20 MM X 3/4", COM ANEL DESLIZANTE. FORNECIMENTO E INSTALAÇÃO. AF_02/2023</t>
  </si>
  <si>
    <t>UNIÃO DE REDUÇÃO, METÁLICA, PARA INSTALAÇÕES EM PEX ÁGUA, DN 20 X 16 MM, CONEXÃO POR ANEL DESLIZANTE - FORNECIMENTO E INSTALAÇÃO. AF_02/2023</t>
  </si>
  <si>
    <t>UNIÃO METÁLICA PARA INSTALAÇÕES EM PEX ÁGUA, DN 25 MM, COM ANEL DESLIZANTE - FORNECIMENTO E INSTALAÇÃO. AF_02/2023</t>
  </si>
  <si>
    <t>CONEXÃO FIXA, ROSCA FÊMEA, METÁLICA, PARA INSTALAÇÕES EM PEX ÁGUA, DN 25 MM X 3/4", COM ANEL DESLIZANTE - FORNECIMENTO E INSTALAÇÃO. AF_02/2023</t>
  </si>
  <si>
    <t>CONEXÃO FIXA, ROSCA FÊMEA, METÁLICA, PARA INSTALAÇÕES EM PEX ÁGUA, DN 25 MM X 1", COM ANEL DESLIZANTE - FORNECIMENTO E INSTALAÇÃO. AF_02/2023</t>
  </si>
  <si>
    <t>UNIÃO DE REDUÇÃO, METÁLICA, PARA INSTALAÇÕES EM PEX ÁGUA, DN 25 X 16 MM, CONEXÃO POR ANEL DESLIZANTE - FORNECIMENTO E INSTALAÇÃO. AF_02/2023</t>
  </si>
  <si>
    <t>UNIÃO DE REDUÇÃO, METÁLICA, PARA INSTALAÇÕES EM PEX ÁGUA, DN 25 X 20 MM, CONEXÃO POR ANEL DESLIZANTE - FORNECIMENTO E INSTALAÇÃO. AF_02/2023</t>
  </si>
  <si>
    <t>UNIÃO METÁLICA PARA INSTALAÇÕES EM PEX ÁGUA, DN 32 MM, COM ANEL DESLIZANTE - FORNECIMENTO E INSTALAÇÃO. AF_02/2023</t>
  </si>
  <si>
    <t>CONEXÃO FIXA, ROSCA FÊMEA, METÁLICA, PARA INSTALAÇÕES EM PEX ÁGUA, DN 32 MM X 1", COM ANEL DESLIZANTE - FORNECIMENTO E INSTALAÇÃO. AF_02/2023</t>
  </si>
  <si>
    <t>UNIÃO DE REDUÇÃO, METÁLICA, PARA INSTALAÇÕES EM PEX ÁGUA, DN 32 X 25 MM, CONEXÃO POR ANEL DESLIZANTE - FORNECIMENTO E INSTALAÇÃO. AF_02/2023</t>
  </si>
  <si>
    <t>LUVA PARA INSTALAÇÕES EM PEX ÁGUA, DN 16 MM, CONEXÃO POR CRIMPAGEM - FORNECIMENTO E INSTALAÇÃO. AF_02/2023</t>
  </si>
  <si>
    <t>CONEXÃO FIXA, ROSCA FÊMEA, PARA INSTALAÇÕES EM PEX ÁGUA, DN 16MM X 1/2", CONEXÃO POR CRIMPAGEM - FORNECIMENTO E INSTALAÇÃO. AF_02/2023</t>
  </si>
  <si>
    <t>LUVA PARA INSTALAÇÕES EM PEX ÁGUA, DN 20 MM, CONEXÃO POR CRIMPAGEM - FORNECIMENTO E INSTALAÇÃO. AF_02/2023</t>
  </si>
  <si>
    <t>CONEXÃO FIXA, ROSCA FÊMEA, PARA INSTALAÇÕES EM PEX ÁGUA, DN 20MM X 1/2", CONEXÃO POR CRIMPAGEM - FORNECIMENTO E INSTALAÇÃO. AF_02/2023</t>
  </si>
  <si>
    <t>CONEXÃO FIXA, ROSCA FÊMEA, PARA INSTALAÇÕES EM PEX ÁGUA, DN 20MM X 3/4", CONEXÃO POR CRIMPAGEM - FORNECIMENTO E INSTALAÇÃO. AF_02/2023</t>
  </si>
  <si>
    <t>LUVA DE REDUÇÃO PARA INSTALAÇÕES EM PEX ÁGUA, DN 20 X 16 MM, CONEXÃO POR CRIMPAGEM - FORNECIMENTO E INSTALAÇÃO. AF_02/2023</t>
  </si>
  <si>
    <t>LUVA PARA INSTALAÇÕES EM PEX ÁGUA, DN 25 MM, CONEXÃO POR CRIMPAGEM - FORNECIMENTO E INSTALAÇÃO. AF_02/2023</t>
  </si>
  <si>
    <t>CONEXÃO FIXA, ROSCA FÊMEA, PARA INSTALAÇÕES EM PEX ÁGUA, DN 25MM X 3/4", CONEXÃO POR CRIMPAGEM - FORNECIMENTO E INSTALAÇÃO. AF_02/2023</t>
  </si>
  <si>
    <t>LUVA DE REDUÇÃO PARA INSTALAÇÕES EM PEX ÁGUA, DN 25 X 16 MM, CONEXÃO POR CRIMPAGEM - FORNECIMENTO E INSTALAÇÃO. AF_02/2023</t>
  </si>
  <si>
    <t>LUVA PARA INSTALAÇÕES EM PEX ÁGUA, DN 32 MM, CONEXÃO POR CRIMPAGEM - FORNECIMENTO E INSTALAÇÃO. AF_02/2023</t>
  </si>
  <si>
    <t>LUVA DE REDUÇÃO PARA INSTALAÇÕES EM PEX ÁGUA, DN 32 X 25 MM, CONEXÃO POR CRIMPAGEM - FORNECIMENTO E INSTALAÇÃO. AF_02/2023</t>
  </si>
  <si>
    <t>JOELHO 90 GRAUS, METÁLICO, PARA INSTALAÇÕES EM PEX ÁGUA, DN 16 MM, CONEXÃO POR ANEL DESLIZANTE - FORNECIMENTO E INSTALAÇÃO. AF_02/2023</t>
  </si>
  <si>
    <t>JOELHO 90 GRAUS, ROSCA FÊMEA TERMINAL, METÁLICO, PARA INSTALAÇÕES EM PEX ÁGUA, DN 16MM X 1/2", CONEXÃO POR ANEL DESLIZANTE - FORNECIMENTO E INSTALAÇÃO. AF_02/2023</t>
  </si>
  <si>
    <t>JOELHO, ROSCA FÊMEA, COM BASE FIXA, METÁLICO, PARA INSTALAÇÕES EM PEX ÁGUA, DN 16MM X 1/2", CONEXÃO POR ANEL DESLIZANTE - FORNECIMENTO E INSTALAÇÃO. AF_02/2023</t>
  </si>
  <si>
    <t>JOELHO 90 GRAUS, METÁLICO, PARA INSTALAÇÕES EM PEX ÁGUA, DN 20 MM, CONEXÃO POR ANEL DESLIZANTE - FORNECIMENTO E INSTALAÇÃO. AF_02/2023</t>
  </si>
  <si>
    <t>JOELHO 90 GRAUS, ROSCA FÊMEA TERMINAL, METÁLICO, PARA INSTALAÇÕES EM PEX ÁGUA, DN 20 MM X 1/2", CONEXÃO POR ANEL DESLIZANTE - FORNECIMENTO E INSTALAÇÃO. AF_02/2023</t>
  </si>
  <si>
    <t>JOELHO 90 GRAUS, ROSCA FÊMEA TERMINAL, METÁLICO, PARA INSTALAÇÕES EM PEX ÁGUA, DN 20 MM X 3/4", CONEXÃO POR ANEL DESLIZANTE - FORNECIMENTO E INSTALAÇÃO. AF_02/2023</t>
  </si>
  <si>
    <t>JOELHO ROSCA FÊMEA, COM BASE FIXA, METÁLICO, PARA INSTALAÇÕES EM PEX ÁGUA, DN 20MM X 1/2", CONEXÃO POR ANEL DESLIZANTE - FORNECIMENTO E INSTALAÇÃO. AF_02/2023</t>
  </si>
  <si>
    <t>JOELHO ROSCA FÊMEA, MÓVEL, METÁLICO, PARA INSTALAÇÕES EM PEX ÁGUA, DN 20MM X 3/4", CONEXÃO POR ANEL DESLIZANTE - FORNECIMENTO E INSTALAÇÃO. AF_02/2023</t>
  </si>
  <si>
    <t>JOELHO 90 GRAUS, METÁLICO, PARA INSTALAÇÕES EM PEX ÁGUA, DN 25 MM, CONEXÃO POR ANEL DESLIZANTE - FORNECIMENTO E INSTALAÇÃO. AF_02/2023</t>
  </si>
  <si>
    <t>JOELHO 90 GRAUS, ROSCA FÊMEA TERMINAL, METÁLICO, PARA INSTALAÇÕES EM PEX ÁGUA, DN 25 MM X 3/4", CONEXÃO POR ANEL DESLIZANTE - FORNECIMENTO E INSTALAÇÃO. AF_02/2023</t>
  </si>
  <si>
    <t>JOELHO ROSCA FÊMEA, COM BASE FIXA, METÁLICO, PARA INSTALAÇÕES EM PEX ÁGUA, DN 25MM X 3/4", CONEXÃO POR ANEL DESLIZANTE - FORNECIMENTO E INSTALAÇÃO. AF_02/2023</t>
  </si>
  <si>
    <t>JOELHO 90 GRAUS, METÁLICO, PARA INSTALAÇÕES EM PEX ÁGUA, DN 32 MM, CONEXÃO POR ANEL DESLIZANTE - FORNECIMENTO E INSTALAÇÃO. AF_02/2023</t>
  </si>
  <si>
    <t>JOELHO 90 GRAUS, PARA INSTALAÇÕES EM PEX ÁGUA, DN 16 MM, CONEXÃO POR CRIMPAGEM - FORNECIMENTO E INSTALAÇÃO. AF_02/2023</t>
  </si>
  <si>
    <t>JOELHO 90 GRAUS, ROSCA FÊMEA TERMINAL, PARA INSTALAÇÕES EM PEX ÁGUA, DN 16MM X 1/2", CONEXÃO POR CRIMPAGEM - FORNECIMENTO E INSTALAÇÃO. AF_02/2023</t>
  </si>
  <si>
    <t>JOELHO 90 GRAUS, PARA INSTALAÇÕES EM PEX ÁGUA, DN 20 MM, CONEXÃO POR CRIMPAGEM - FORNECIMENTO E INSTALAÇÃO. AF_02/2023</t>
  </si>
  <si>
    <t>JOELHO 90 GRAUS, ROSCA FÊMEA TERMINAL, PARA INSTALAÇÕES EM PEX ÁGUA, DN 20MM X 1/2", CONEXÃO POR CRIMPAGEM - FORNECIMENTO E INSTALAÇÃO. AF_02/2023</t>
  </si>
  <si>
    <t>JOELHO 90 GRAUS, ROSCA FÊMEA TERMINAL, PARA INSTALAÇÕES EM PEX ÁGUA, DN 20MM X 3/4", CONEXÃO POR CRIMPAGEM - FORNECIMENTO E INSTALAÇÃO. AF_02/2023</t>
  </si>
  <si>
    <t>JOELHO 90 GRAUS, PARA INSTALAÇÕES EM PEX ÁGUA, DN 25 MM, CONEXÃO POR CRIMPAGEM - FORNECIMENTO E INSTALAÇÃO. AF_02/2023</t>
  </si>
  <si>
    <t>JOELHO 90 GRAUS, ROSCA FÊMEA TERMINAL, PARA INSTALAÇÕES EM PEX ÁGUA, DN 25MM X 1/2", CONEXÃO POR CRIMPAGEM - FORNECIMENTO E INSTALAÇÃO. AF_02/2023</t>
  </si>
  <si>
    <t>TÊ, METÁLICO, PARA INSTALAÇÕES EM PEX ÁGUA, DN 16 MM, CONEXÃO POR ANEL DESLIZANTE - FORNECIMENTO E INSTALAÇÃO. AF_02/2023</t>
  </si>
  <si>
    <t>TÊ, METÁLICO, PARA INSTALAÇÕES EM PEX ÁGUA, DN 20 MM, CONEXÃO POR ANEL DESLIZANTE - FORNECIMENTO E INSTALAÇÃO. AF_02/2023</t>
  </si>
  <si>
    <t>TÊ, ROSCA FÊMEA, METÁLICO, PARA INSTALAÇÕES EM PEX ÁGUA, DN 20 MM X 1/2", CONEXÃO POR ANEL DESLIZANTE - FORNECIMENTO E INSTALAÇÃO. AF_02/2023</t>
  </si>
  <si>
    <t>TÊ, METÁLICO, PARA INSTALAÇÕES EM PEX ÁGUA, DN 25 MM, CONEXÃO POR ANEL DESLIZANTE - FORNECIMENTO E INSTALAÇÃO. AF_02/2023</t>
  </si>
  <si>
    <t>TÊ, ROSCA FÊMEA, METÁLICO, PARA INSTALAÇÕES EM PEX ÁGUA, DN 25 MM X 3/4", CONEXÃO POR ANEL DESLIZANTE - FORNECIMENTO E INSTALAÇÃO. AF_02/2023</t>
  </si>
  <si>
    <t>TÊ, METÁLICO, PARA INSTALAÇÕES EM PEX ÁGUA, DN 32 MM, CONEXÃO POR ANEL DESLIZANTE - FORNECIMENTO E INSTALAÇÃO. AF_02/2023</t>
  </si>
  <si>
    <t>TÊ, PARA INSTALAÇÕES EM PEX ÁGUA, DN 16 MM, CONEXÃO POR CRIMPAGEM - FORNECIMENTO E INSTALAÇÃO. AF_02/2023</t>
  </si>
  <si>
    <t>TÊ, PARA INSTALAÇÕES EM PEX ÁGUA, DN 20 MM, CONEXÃO POR CRIMPAGEM - FORNECIMENTO E INSTALAÇÃO. AF_02/2023</t>
  </si>
  <si>
    <t>TÊ, PARA INSTALAÇÕES EM PEX ÁGUA, DN 25 MM, CONEXÃO POR CRIMPAGEM - FORNECIMENTO E INSTALAÇÃO. AF_02/2023</t>
  </si>
  <si>
    <t>TÊ, PARA INSTALAÇÕES EM PEX ÁGUA, DN 32 MM, CONEXÃO POR CRIMPAGEM - FORNECIMENTO E INSTALAÇÃO. AF_02/2023</t>
  </si>
  <si>
    <t>DISTRIBUIDOR 2 SAÍDAS, METÁLICO, PARA INSTALAÇÕES EM PEX ÁGUA, ENTRADA DE 3/4" X 2 SAÍDAS DE 1/2", CONEXÃO POR ANEL DESLIZANTE - FORNECIMENTO E INSTALAÇÃO. AF_02/2023</t>
  </si>
  <si>
    <t>DISTRIBUIDOR 2 SAÍDAS, METÁLICO, PARA INSTALAÇÕES EM PEX ÁGUA, ENTRADA DE 1" X 2 SAÍDAS DE 1/2", CONEXÃO POR ANEL DESLIZANTE - FORNECIMENTO E INSTALAÇÃO. AF_02/2023</t>
  </si>
  <si>
    <t>DISTRIBUIDOR 3 SAÍDAS, METÁLICO, PARA INSTALAÇÕES EM PEX ÁGUA, ENTRADA DE 3/4" X 3 SAÍDAS DE 1/2", CONEXÃO POR ANEL DESLIZANTE - FORNECIMENTO E INSTALAÇÃO. AF_02/2023</t>
  </si>
  <si>
    <t>DISTRIBUIDOR 3 SAÍDAS, METÁLICO, PARA INSTALAÇÕES EM PEX ÁGUA, ENTRADA DE 1" X 3 SAÍDAS DE 1/2", CONEXÃO POR ANEL DESLIZANTE - FORNECIMENTO E INSTALAÇÃO. AF_02/2023</t>
  </si>
  <si>
    <t>DISTRIBUIDOR 2 SAÍDAS, PARA INSTALAÇÕES EM PEX ÁGUA, ENTRADA DE 32 MM X 2 SAÍDAS DE 16 MM, CONEXÃO POR CRIMPAGEM FORNECIMENTO E INSTALAÇÃO. AF_02/2023</t>
  </si>
  <si>
    <t>DISTRIBUIDOR 2 SAÍDAS, PARA INSTALAÇÕES EM PEX ÁGUA, ENTRADA DE 32 MM X 2 SAÍDAS DE 25 MM, CONEXÃO POR CRIMPAGEM - FORNECIMENTO E INSTALAÇÃO. AF_02/2023</t>
  </si>
  <si>
    <t>DISTRIBUIDOR 3 SAÍDAS, PARA INSTALAÇÕES EM PEX ÁGUA, ENTRADA DE 32 MM X 3 SAÍDAS DE 16 MM, CONEXÃO POR CRIMPAGEM - FORNECIMENTO E INSTALAÇÃO. AF_02/2023</t>
  </si>
  <si>
    <t>DISTRIBUIDOR 3 SAÍDAS, PARA INSTALAÇÕES EM PEX ÁGUA, ENTRADA DE 32 MM X 3 SAÍDAS DE 25 MM, CONEXÃO POR CRIMPAGEM - FORNECIMENTO E INSTALAÇÃO. AF_02/2023</t>
  </si>
  <si>
    <t>ACOPLAMENTO RÍGIDO EM AÇO, CONEXÃO RANHURADA, DN 50 (2"), INSTALADO EM PRUMADAS - FORNECIMENTO E INSTALAÇÃO. AF_10/2020</t>
  </si>
  <si>
    <t>ACOPLAMENTO RÍGIDO EM AÇO, CONEXÃO RANHURADA, DN 65 (2 1/2"), INSTALADO EM PRUMADAS - FORNECIMENTO E INSTALAÇÃO. AF_10/2020</t>
  </si>
  <si>
    <t>ACOPLAMENTO RÍGIDO EM AÇO, CONEXÃO RANHURADA, DN 80 (3"), INSTALADO EM PRUMADAS - FORNECIMENTO E INSTALAÇÃO. AF_10/2020</t>
  </si>
  <si>
    <t>CURVA 45 GRAUS, EM AÇO, CONEXÃO RANHURADA, DN 50 (2"), INSTALADO EM PRUMADAS - FORNECIMENTO E INSTALAÇÃO. AF_10/2020</t>
  </si>
  <si>
    <t>CURVA 90 GRAUS, EM AÇO, CONEXÃO RANHURADA, DN 50 (2"), INSTALADO EM PRUMADAS - FORNECIMENTO E INSTALAÇÃO. AF_10/2020</t>
  </si>
  <si>
    <t>CURVA 45 GRAUS, EM AÇO, CONEXÃO RANHURADA, DN 65 (2 1/2"), INSTALADO EM PRUMADAS - FORNECIMENTO E INSTALAÇÃO. AF_10/2020</t>
  </si>
  <si>
    <t>CURVA 90 GRAUS, EM AÇO, CONEXÃO RANHURADA, DN 65 (2 1/2"), INSTALADO EM PRUMADAS - FORNECIMENTO E INSTALAÇÃO. AF_10/2020</t>
  </si>
  <si>
    <t>CURVA 90 GRAUS, EM AÇO, CONEXÃO RANHURADA, DN 80 (3"), INSTALADO EM PRUMADAS - FORNECIMENTO E INSTALAÇÃO. AF_10/2020</t>
  </si>
  <si>
    <t>TÊ, EM AÇO, CONEXÃO RANHURADA, DN 50 (2"), INSTALADO EM PRUMADAS - FORNECIMENTO E INSTALAÇÃO. AF_10/2020</t>
  </si>
  <si>
    <t>TÊ, EM AÇO, CONEXÃO RANHURADA, DN 65 (2 1/2"), INSTALADO EM PRUMADAS - FORNECIMENTO E INSTALAÇÃO. AF_10/2020</t>
  </si>
  <si>
    <t>TÊ, EM AÇO, CONEXÃO RANHURADA, DN 80 (3"), INSTALADO EM PRUMADAS - FORNECIMENTO E INSTALAÇÃO. AF_10/2020</t>
  </si>
  <si>
    <t>LUVA, EM AÇO, CONEXÃO SOLDADA, DN 50 (2"), INSTALADO EM PRUMADAS - FORNECIMENTO E INSTALAÇÃO. AF_10/2020</t>
  </si>
  <si>
    <t>LUVA COM REDUÇÃO, EM AÇO, CONEXÃO SOLDADA, DN 50 X 40 MM (2  X 1 1/2"), INSTALADO EM PRUMADAS - FORNECIMENTO E INSTALAÇÃO. AF_10/2020</t>
  </si>
  <si>
    <t>LUVA, EM AÇO, CONEXÃO SOLDADA, DN 65 (2 1/2"), INSTALADO EM PRUMADAS - FORNECIMENTO E INSTALAÇÃO. AF_10/2020</t>
  </si>
  <si>
    <t>LUVA COM REDUÇÃO, EM AÇO, CONEXÃO SOLDADA, DN 65 X 50 MM (2 1/2" X 2"), INSTALADO EM PRUMADAS - FORNECIMENTO E INSTALAÇÃO. AF_10/2020</t>
  </si>
  <si>
    <t>LUVA, EM AÇO, CONEXÃO SOLDADA, DN 80 (3"), INSTALADO EM PRUMADAS - FORNECIMENTO E INSTALAÇÃO. AF_10/2020</t>
  </si>
  <si>
    <t>LUVA COM REDUÇÃO, EM AÇO, CONEXÃO SOLDADA, DN 80 X 65 MM (3" X 2 1/2"), INSTALADO EM PRUMADAS - FORNECIMENTO E INSTALAÇÃO. AF_10/2020</t>
  </si>
  <si>
    <t>CURVA 45 GRAUS, EM AÇO, CONEXÃO SOLDADA, DN 50 (2"), INSTALADO EM PRUMADAS - FORNECIMENTO E INSTALAÇÃO. AF_10/2020</t>
  </si>
  <si>
    <t>CURVA 90 GRAUS, EM AÇO, CONEXÃO SOLDADA, DN 50 (2"), INSTALADO EM PRUMADAS - FORNECIMENTO E INSTALAÇÃO. AF_10/2020</t>
  </si>
  <si>
    <t>CURVA 45 GRAUS, EM AÇO, CONEXÃO SOLDADA, DN 65 (2 1/2"), INSTALADO EM PRUMADAS - FORNECIMENTO E INSTALAÇÃO. AF_10/2020</t>
  </si>
  <si>
    <t>CURVA 90 GRAUS, EM AÇO, CONEXÃO SOLDADA, DN 65 (2 1/2"), INSTALADO EM PRUMADAS - FORNECIMENTO E INSTALAÇÃO. AF_10/2020</t>
  </si>
  <si>
    <t>CURVA 45 GRAUS, EM AÇO, CONEXÃO SOLDADA, DN 80 (3"), INSTALADO EM PRUMADAS - FORNECIMENTO E INSTALAÇÃO. AF_10/2020</t>
  </si>
  <si>
    <t>CURVA 90 GRAUS, EM AÇO, CONEXÃO SOLDADA, DN 80 (3"), INSTALADO EM PRUMADAS - FORNECIMENTO E INSTALAÇÃO. AF_10/2020</t>
  </si>
  <si>
    <t>TÊ, EM AÇO, CONEXÃO SOLDADA, DN 50 (2"), INSTALADO EM PRUMADAS - FORNECIMENTO E INSTALAÇÃO. AF_10/2020</t>
  </si>
  <si>
    <t>TÊ, EM AÇO, CONEXÃO SOLDADA, DN 65 (2 1/2"), INSTALADO EM PRUMADAS - FORNECIMENTO E INSTALAÇÃO. AF_10/2020</t>
  </si>
  <si>
    <t>TÊ, EM AÇO, CONEXÃO SOLDADA, DN 80 (3"), INSTALADO EM PRUMADAS - FORNECIMENTO E INSTALAÇÃO. AF_10/2020</t>
  </si>
  <si>
    <t>LUVA, EM AÇO, CONEXÃO SOLDADA, DN 25 (1"), INSTALADO EM REDE DE ALIMENTAÇÃO PARA HIDRANTE - FORNECIMENTO E INSTALAÇÃO. AF_10/2020</t>
  </si>
  <si>
    <t>LUVA COM REDUÇÃO, EM AÇO, CONEXÃO SOLDADA, DN 25 X 20 MM (1  X 3/4"), INSTALADO EM REDE DE ALIMENTAÇÃO PARA HIDRANTE - FORNECIMENTO E INSTALAÇÃO. AF_10/2020</t>
  </si>
  <si>
    <t>LUVA, EM AÇO, CONEXÃO SOLDADA, DN 32 (1 1/4"), INSTALADO EM REDE DE ALIMENTAÇÃO PARA HIDRANTE - FORNECIMENTO E INSTALAÇÃO. AF_10/2020</t>
  </si>
  <si>
    <t>LUVA COM REDUÇÃO, EM AÇO, CONEXÃO SOLDADA, DN 32 X 25 MM (1 1/4"  X 1"), INSTALADO EM REDE DE ALIMENTAÇÃO PARA HIDRANTE - FORNECIMENTO E INSTALAÇÃO. AF_10/2020</t>
  </si>
  <si>
    <t>LUVA, EM AÇO, CONEXÃO SOLDADA, DN 40 (1 1/2"), INSTALADO EM REDE DE ALIMENTAÇÃO PARA HIDRANTE - FORNECIMENTO E INSTALAÇÃO. AF_10/2020</t>
  </si>
  <si>
    <t>LUVA COM REDUÇÃO, EM AÇO, CONEXÃO SOLDADA, DN 40  X 32 MM (1 1/2" X 1 1/4"), INSTALADO EM REDE DE ALIMENTAÇÃO PARA HIDRANTE - FORNECIMENTO E INSTALAÇÃO. AF_10/2020</t>
  </si>
  <si>
    <t>LUVA, EM AÇO, CONEXÃO SOLDADA, DN 50 (2"), INSTALADO EM REDE DE ALIMENTAÇÃO PARA HIDRANTE - FORNECIMENTO E INSTALAÇÃO. AF_10/2020</t>
  </si>
  <si>
    <t>LUVA COM REDUÇÃO, EM AÇO, CONEXÃO SOLDADA, DN 50 X 40 MM (2" X 1 1/2"), INSTALADO EM REDE DE ALIMENTAÇÃO PARA HIDRANTE - FORNECIMENTO E INSTALAÇÃO. AF_10/2020</t>
  </si>
  <si>
    <t>LUVA, EM AÇO, CONEXÃO SOLDADA, DN 65 (2 1/2"), INSTALADO EM REDE DE ALIMENTAÇÃO PARA HIDRANTE - FORNECIMENTO E INSTALAÇÃO. AF_10/2020</t>
  </si>
  <si>
    <t>LUVA COM REDUÇÃO, EM AÇO, CONEXÃO SOLDADA, DN 65 X 50 MM (2 1/2" X 2"), INSTALADO EM REDE DE ALIMENTAÇÃO PARA HIDRANTE - FORNECIMENTO E INSTALAÇÃO. AF_10/2020</t>
  </si>
  <si>
    <t>LUVA, EM AÇO, CONEXÃO SOLDADA, DN 80 (3"), INSTALADO EM REDE DE ALIMENTAÇÃO PARA HIDRANTE - FORNECIMENTO E INSTALAÇÃO. AF_10/2020</t>
  </si>
  <si>
    <t>LUVA COM REDUÇÃO, EM AÇO, CONEXÃO SOLDADA, DN 80 X 65 MM (3" X 2 1/2"), INSTALADO EM REDE DE ALIMENTAÇÃO PARA HIDRANTE - FORNECIMENTO E INSTALAÇÃO. AF_10/2020</t>
  </si>
  <si>
    <t>CURVA 45 GRAUS, EM AÇO, CONEXÃO SOLDADA, DN 25 (1"), INSTALADO EM REDE DE ALIMENTAÇÃO PARA HIDRANTE - FORNECIMENTO E INSTALAÇÃO. AF_10/2020</t>
  </si>
  <si>
    <t>CURVA 90 GRAUS, EM AÇO, CONEXÃO SOLDADA, DN 25 (1"), INSTALADO EM REDE DE ALIMENTAÇÃO PARA HIDRANTE - FORNECIMENTO E INSTALAÇÃO. AF_10/2020</t>
  </si>
  <si>
    <t>CURVA 45 GRAUS, EM AÇO, CONEXÃO SOLDADA, DN 32 (1 1/4"), INSTALADO EM REDE DE ALIMENTAÇÃO PARA HIDRANTE - FORNECIMENTO E INSTALAÇÃO. AF_10/2020</t>
  </si>
  <si>
    <t>CURVA 90 GRAUS, EM AÇO, CONEXÃO SOLDADA, DN 32 (1 1/4"), INSTALADO EM REDE DE ALIMENTAÇÃO PARA HIDRANTE - FORNECIMENTO E INSTALAÇÃO. AF_10/2020</t>
  </si>
  <si>
    <t>CURVA 45 GRAUS, EM AÇO, CONEXÃO SOLDADA, DN 40 (1 1/2"), INSTALADO EM REDE DE ALIMENTAÇÃO PARA HIDRANTE - FORNECIMENTO E INSTALAÇÃO. AF_10/2020</t>
  </si>
  <si>
    <t>CURVA 90 GRAUS, EM AÇO, CONEXÃO SOLDADA, DN 40 (1 1/2"), INSTALADO EM REDE DE ALIMENTAÇÃO PARA HIDRANTE - FORNECIMENTO E INSTALAÇÃO. AF_10/2020</t>
  </si>
  <si>
    <t>CURVA 45 GRAUS, EM AÇO, CONEXÃO SOLDADA, DN 50 (2"), INSTALADO EM REDE DE ALIMENTAÇÃO PARA HIDRANTE - FORNECIMENTO E INSTALAÇÃO. AF_10/2020</t>
  </si>
  <si>
    <t>CURVA 90 GRAUS, EM AÇO, CONEXÃO SOLDADA, DN 50 (2"), INSTALADO EM REDE DE ALIMENTAÇÃO PARA HIDRANTE - FORNECIMENTO E INSTALAÇÃO. AF_10/2020</t>
  </si>
  <si>
    <t>CURVA 45 GRAUS, EM AÇO, CONEXÃO SOLDADA, DN 65 (2 1/2"), INSTALADO EM REDE DE ALIMENTAÇÃO PARA HIDRANTE - FORNECIMENTO E INSTALAÇÃO. AF_10/2020</t>
  </si>
  <si>
    <t>CURVA 90 GRAUS, EM AÇO, CONEXÃO SOLDADA, DN 65 (2 1/2"), INSTALADO EM REDE DE ALIMENTAÇÃO PARA HIDRANTE - FORNECIMENTO E INSTALAÇÃO. AF_10/2020</t>
  </si>
  <si>
    <t>CURVA 45 GRAUS, EM AÇO, CONEXÃO SOLDADA, DN 80 (3"), INSTALADO EM REDE DE ALIMENTAÇÃO PARA HIDRANTE - FORNECIMENTO E INSTALAÇÃO. AF_10/2020</t>
  </si>
  <si>
    <t>CURVA 90 GRAUS, EM AÇO, CONEXÃO SOLDADA, DN 80 (3"), INSTALADO EM REDE DE ALIMENTAÇÃO PARA HIDRANTE - FORNECIMENTO E INSTALAÇÃO. AF_10/2020</t>
  </si>
  <si>
    <t>TÊ, EM AÇO, CONEXÃO SOLDADA, DN 25 (1"), INSTALADO EM REDE DE ALIMENTAÇÃO PARA HIDRANTE - FORNECIMENTO E INSTALAÇÃO. AF_10/2020</t>
  </si>
  <si>
    <t>TÊ, EM AÇO, CONEXÃO SOLDADA, DN 32 (1 1/4"), INSTALADO EM REDE DE ALIMENTAÇÃO PARA HIDRANTE - FORNECIMENTO E INSTALAÇÃO. AF_10/2020</t>
  </si>
  <si>
    <t>TÊ, EM AÇO, CONEXÃO SOLDADA, DN 40 (1 1/2"), INSTALADO EM REDE DE ALIMENTAÇÃO PARA HIDRANTE - FORNECIMENTO E INSTALAÇÃO. AF_10/2020</t>
  </si>
  <si>
    <t>TÊ, EM AÇO, CONEXÃO SOLDADA, DN 50 (2"), INSTALADO EM REDE DE ALIMENTAÇÃO PARA HIDRANTE - FORNECIMENTO E INSTALAÇÃO. AF_10/2020</t>
  </si>
  <si>
    <t>TÊ, EM AÇO, CONEXÃO SOLDADA, DN 65 (2 1/2"), INSTALADO EM REDE DE ALIMENTAÇÃO PARA HIDRANTE - FORNECIMENTO E INSTALAÇÃO. AF_10/2020</t>
  </si>
  <si>
    <t>TÊ, EM AÇO, CONEXÃO SOLDADA, DN 80 (3"), INSTALADO EM REDE DE ALIMENTAÇÃO PARA HIDRANTE - FORNECIMENTO E INSTALAÇÃO. AF_10/2020</t>
  </si>
  <si>
    <t>LUVA, EM AÇO, CONEXÃO SOLDADA, DN 25 (1"), INSTALADO EM REDE DE ALIMENTAÇÃO PARA SPRINKLER - FORNECIMENTO E INSTALAÇÃO. AF_10/2020</t>
  </si>
  <si>
    <t>LUVA COM REDUÇÃO, EM AÇO, CONEXÃO SOLDADA, DN 25 X 20 MM (1" X 3/4"), INSTALADO EM REDE DE ALIMENTAÇÃO PARA SPRINKLER - FORNECIMENTO E INSTALAÇÃO. AF_10/2020</t>
  </si>
  <si>
    <t>LUVA, EM AÇO, CONEXÃO SOLDADA, DN 32 (1 1/4"), INSTALADO EM REDE DE ALIMENTAÇÃO PARA SPRINKLER - FORNECIMENTO E INSTALAÇÃO. AF_10/2020</t>
  </si>
  <si>
    <t>LUVA COM REDUÇÃO, EM AÇO, CONEXÃO SOLDADA, DN 32 X 25 MM (1 1/4"  X 1"), INSTALADO EM REDE DE ALIMENTAÇÃO PARA SPRINKLER - FORNECIMENTO E INSTALAÇÃO. AF_10/2020</t>
  </si>
  <si>
    <t>LUVA, EM AÇO, CONEXÃO SOLDADA, DN 40 (1 1/2"), INSTALADO EM REDE DE ALIMENTAÇÃO PARA SPRINKLER - FORNECIMENTO E INSTALAÇÃO. AF_10/2020</t>
  </si>
  <si>
    <t>LUVA COM REDUÇÃO, EM AÇO, CONEXÃO SOLDADA, DN 40  X 32 MM (1 1/2" X 1 1/4"), INSTALADO EM REDE DE ALIMENTAÇÃO PARA SPRINKLER - FORNECIMENTO E INSTALAÇÃO. AF_10/2020</t>
  </si>
  <si>
    <t>LUVA, EM AÇO, CONEXÃO SOLDADA, DN 50 (2"), INSTALADO EM REDE DE ALIMENTAÇÃO PARA SPRINKLER - FORNECIMENTO E INSTALAÇÃO. AF_10/2020</t>
  </si>
  <si>
    <t>LUVA COM REDUÇÃO, EM AÇO, CONEXÃO SOLDADA, DN 50 X 40 MM (2" X 1 1/2"), INSTALADO EM REDE DE ALIMENTAÇÃO PARA SPRINKLER - FORNECIMENTO E INSTALAÇÃO. AF_10/2020</t>
  </si>
  <si>
    <t>LUVA, EM AÇO, CONEXÃO SOLDADA, DN 65 (2 1/2"), INSTALADO EM REDE DE ALIMENTAÇÃO PARA SPRINKLER - FORNECIMENTO E INSTALAÇÃO. AF_10/2020</t>
  </si>
  <si>
    <t>LUVA COM REDUÇÃO, EM AÇO, CONEXÃO SOLDADA, DN 65 X 50 MM (2 1/2" X 2"), INSTALADO EM REDE DE ALIMENTAÇÃO PARA SPRINKLER - FORNECIMENTO E INSTALAÇÃO. AF_10/2020</t>
  </si>
  <si>
    <t>LUVA, EM AÇO, CONEXÃO SOLDADA, DN 80 (3"), INSTALADO EM REDE DE ALIMENTAÇÃO PARA SPRINKLER - FORNECIMENTO E INSTALAÇÃO. AF_10/2020</t>
  </si>
  <si>
    <t>LUVA COM REDUÇÃO, EM AÇO, CONEXÃO SOLDADA, DN 80 X 65 MM (3" X 2 1/2"), INSTALADO EM REDE DE ALIMENTAÇÃO PARA SPRINKLER - FORNECIMENTO E INSTALAÇÃO. AF_10/2020</t>
  </si>
  <si>
    <t>CURVA 45 GRAUS, EM AÇO, CONEXÃO SOLDADA, DN 25 (1"), INSTALADO EM REDE DE ALIMENTAÇÃO PARA SPRINKLER - FORNECIMENTO E INSTALAÇÃO. AF_10/2020</t>
  </si>
  <si>
    <t>CURVA 90 GRAUS, EM AÇO, CONEXÃO SOLDADA, DN 25 (1"), INSTALADO EM REDE DE ALIMENTAÇÃO PARA SPRINKLER - FORNECIMENTO E INSTALAÇÃO. AF_10/2020</t>
  </si>
  <si>
    <t>CURVA 45 GRAUS, EM AÇO, CONEXÃO SOLDADA, DN 32 (1 1/4"), INSTALADO EM REDE DE ALIMENTAÇÃO PARA SPRINKLER - FORNECIMENTO E INSTALAÇÃO. AF_10/2020</t>
  </si>
  <si>
    <t>CURVA 90 GRAUS, EM AÇO, CONEXÃO SOLDADA, DN 32 (1 1/4"), INSTALADO EM REDE DE ALIMENTAÇÃO PARA SPRINKLER - FORNECIMENTO E INSTALAÇÃO. AF_10/2020</t>
  </si>
  <si>
    <t>CURVA 45 GRAUS, EM AÇO, CONEXÃO SOLDADA, DN 40 (1 1/2"), INSTALADO EM REDE DE ALIMENTAÇÃO PARA SPRINKLER - FORNECIMENTO E INSTALAÇÃO. AF_10/2020</t>
  </si>
  <si>
    <t>CURVA 90 GRAUS, EM AÇO, CONEXÃO SOLDADA, DN 40 (1 1/2"), INSTALADO EM REDE DE ALIMENTAÇÃO PARA SPRINKLER - FORNECIMENTO E INSTALAÇÃO. AF_10/2020</t>
  </si>
  <si>
    <t>CURVA 45 GRAUS, EM AÇO, CONEXÃO SOLDADA, DN 50 (2"), INSTALADO EM REDE DE ALIMENTAÇÃO PARA SPRINKLER - FORNECIMENTO E INSTALAÇÃO. AF_10/2020</t>
  </si>
  <si>
    <t>CURVA 90 GRAUS, EM AÇO, CONEXÃO SOLDADA, DN 50 (2"), INSTALADO EM REDE DE ALIMENTAÇÃO PARA SPRINKLER - FORNECIMENTO E INSTALAÇÃO. AF_10/2020</t>
  </si>
  <si>
    <t>CURVA 45 GRAUS, EM AÇO, CONEXÃO SOLDADA, DN 65 (2 1/2"), INSTALADO EM REDE DE ALIMENTAÇÃO PARA SPRINKLER - FORNECIMENTO E INSTALAÇÃO. AF_10/2020</t>
  </si>
  <si>
    <t>CURVA 90 GRAUS, EM AÇO, CONEXÃO SOLDADA, DN 65 (2 1/2"), INSTALADO EM REDE DE ALIMENTAÇÃO PARA SPRINKLER - FORNECIMENTO E INSTALAÇÃO. AF_10/2020</t>
  </si>
  <si>
    <t>CURVA 45 GRAUS, EM AÇO, CONEXÃO SOLDADA, DN 80 (3"), INSTALADO EM REDE DE ALIMENTAÇÃO PARA SPRINKLER - FORNECIMENTO E INSTALAÇÃO. AF_10/2020</t>
  </si>
  <si>
    <t>CURVA 90 GRAUS, EM AÇO, CONEXÃO SOLDADA, DN 80 (3"), INSTALADO EM REDE DE ALIMENTAÇÃO PARA SPRINKLER - FORNECIMENTO E INSTALAÇÃO. AF_10/2020</t>
  </si>
  <si>
    <t>TÊ, EM AÇO, CONEXÃO SOLDADA, DN 25 (1"), INSTALADO EM REDE DE ALIMENTAÇÃO PARA SPRINKLER - FORNECIMENTO E INSTALAÇÃO. AF_10/2020</t>
  </si>
  <si>
    <t>TÊ, EM AÇO, CONEXÃO SOLDADA, DN 32 (1 1/4"), INSTALADO EM REDE DE ALIMENTAÇÃO PARA SPRINKLER - FORNECIMENTO E INSTALAÇÃO. AF_10/2020</t>
  </si>
  <si>
    <t>TÊ, EM AÇO, CONEXÃO SOLDADA, DN 40 (1 1/2"), INSTALADO EM REDE DE ALIMENTAÇÃO PARA SPRINKLER - FORNECIMENTO E INSTALAÇÃO. AF_10/2020</t>
  </si>
  <si>
    <t>TÊ, EM AÇO, CONEXÃO SOLDADA, DN 50 (2"), INSTALADO EM REDE DE ALIMENTAÇÃO PARA SPRINKLER - FORNECIMENTO E INSTALAÇÃO. AF_10/2020</t>
  </si>
  <si>
    <t>TÊ, EM AÇO, CONEXÃO SOLDADA, DN 65 (2 1/2"), INSTALADO EM REDE DE ALIMENTAÇÃO PARA SPRINKLER - FORNECIMENTO E INSTALAÇÃO. AF_10/2020</t>
  </si>
  <si>
    <t>TÊ, EM AÇO, CONEXÃO SOLDADA, DN 80 (3"), INSTALADO EM REDE DE ALIMENTAÇÃO PARA SPRINKLER - FORNECIMENTO E INSTALAÇÃO. AF_10/2020</t>
  </si>
  <si>
    <t>LUVA, EM AÇO, CONEXÃO SOLDADA, DN 15 (1/2"), INSTALADO EM RAMAIS E SUB-RAMAIS DE GÁS - FORNECIMENTO E INSTALAÇÃO. AF_10/2020</t>
  </si>
  <si>
    <t>LUVA, EM AÇO, CONEXÃO SOLDADA, DN 20 (3/4"), INSTALADO EM RAMAIS E SUB-RAMAIS DE GÁS - FORNECIMENTO E INSTALAÇÃO. AF_10/2020</t>
  </si>
  <si>
    <t>LUVA COM REDUÇÃO, EM AÇO, CONEXÃO SOLDADA, DN 20 X 15 MM (3/4" X 1/2"), INSTALADO EM RAMAIS E SUB-RAMAIS DE GÁS - FORNECIMENTO E INSTALAÇÃO. AF_10/2020</t>
  </si>
  <si>
    <t>LUVA, EM AÇO, CONEXÃO SOLDADA, DN 25 (1"), INSTALADO EM RAMAIS E SUB-RAMAIS DE GÁS - FORNECIMENTO E INSTALAÇÃO. AF_10/2020</t>
  </si>
  <si>
    <t>LUVA COM REDUÇÃO, EM AÇO, CONEXÃO SOLDADA, DN 25 X 20 MM (1" X 3/4"), INSTALADO EM RAMAIS E SUB-RAMAIS DE GÁS - FORNECIMENTO E INSTALAÇÃO. AF_10/2020</t>
  </si>
  <si>
    <t>CURVA 45 GRAUS, EM AÇO, CONEXÃO SOLDADA, DN 15 (1/2"), INSTALADO EM RAMAIS E SUB-RAMAIS DE GÁS - FORNECIMENTO E INSTALAÇÃO. AF_10/2020</t>
  </si>
  <si>
    <t>CURVA 90 GRAUS, EM AÇO, CONEXÃO SOLDADA, DN 15 (1/2"), INSTALADO EM RAMAIS E SUB-RAMAIS DE GÁS - FORNECIMENTO E INSTALAÇÃO. AF_10/2020</t>
  </si>
  <si>
    <t>CURVA 45 GRAUS, EM AÇO, CONEXÃO SOLDADA, DN 20 (3/4"), INSTALADO EM RAMAIS E SUB-RAMAIS DE GÁS - FORNECIMENTO E INSTALAÇÃO. AF_10/2020</t>
  </si>
  <si>
    <t>CURVA 90 GRAUS, EM AÇO, CONEXÃO SOLDADA, DN 20 (3/4"), INSTALADO EM RAMAIS E SUB-RAMAIS DE GÁS - FORNECIMENTO E INSTALAÇÃO. AF_10/2020</t>
  </si>
  <si>
    <t>CURVA 45 GRAUS, EM AÇO, CONEXÃO SOLDADA, DN 25 (1"), INSTALADO EM RAMAIS E SUB-RAMAIS DE GÁS - FORNECIMENTO E INSTALAÇÃO. AF_10/2020</t>
  </si>
  <si>
    <t>CURVA 90 GRAUS, EM AÇO, CONEXÃO SOLDADA, DN 25 (1"), INSTALADO EM RAMAIS E SUB-RAMAIS DE GÁS - FORNECIMENTO E INSTALAÇÃO. AF_10/2020</t>
  </si>
  <si>
    <t>TÊ, EM AÇO, CONEXÃO SOLDADA, DN 15 (1/2"), INSTALADO EM RAMAIS E SUB-RAMAIS DE GÁS - FORNECIMENTO E INSTALAÇÃO. AF_10/2020</t>
  </si>
  <si>
    <t>TÊ, EM AÇO, CONEXÃO SOLDADA, DN 20 (3/4"), INSTALADO EM RAMAIS E SUB-RAMAIS DE GÁS - FORNECIMENTO E INSTALAÇÃO. AF_10/2020</t>
  </si>
  <si>
    <t>TÊ, EM AÇO, CONEXÃO SOLDADA, DN 25 (1"), INSTALADO EM RAMAIS E SUB-RAMAIS DE GÁS - FORNECIMENTO E INSTALAÇÃO. AF_10/2020</t>
  </si>
  <si>
    <t>CONECTOR EM BRONZE/LATÃO, DN 22 MM X 1/2", SEM ANEL DE SOLDA, BOLSA X ROSCA F, INSTALADO EM PRUMADA DE HIDRÁULICA PREDIAL - FORNECIMENTO E INSTALAÇÃO. AF_04/2022</t>
  </si>
  <si>
    <t>COTOVELO EM COBRE, DN 15 MM, 90 GRAUS, SEM ANEL DE SOLDA, INSTALADO EM RAMAL E SUB-RAMAL DE GÁS COMBUSTÍVEL - FORNECIMENTO E INSTALAÇÃO. AF_04/2022</t>
  </si>
  <si>
    <t>CURVA EM COBRE, DN 15 MM, 45 GRAUS, SEM ANEL DE SOLDA, BOLSA X BOLSA, INSTALADO EM RAMAL E SUB-RAMAL DE GÁS COMBUSTÍVEL - FORNECIMENTO E INSTALAÇÃO. AF_04/2022</t>
  </si>
  <si>
    <t>COTOVELO EM COBRE, DN 22 MM, 90 GRAUS, SEM ANEL DE SOLDA, INSTALADO EM RAMAL E SUB-RAMAL DE GÁS COMBUSTÍVEL - FORNECIMENTO E INSTALAÇÃO. AF_04/2022</t>
  </si>
  <si>
    <t>CURVA EM COBRE, DN 22 MM, 45 GRAUS, SEM ANEL DE SOLDA, BOLSA X BOLSA, INSTALADO EM RAMAL E SUB-RAMAL DE GÁS COMBUSTÍVEL - FORNECIMENTO E INSTALAÇÃO. AF_04/2022</t>
  </si>
  <si>
    <t>COTOVELO EM COBRE, DN 28 MM, 90 GRAUS, SEM ANEL DE SOLDA, INSTALADO EM RAMAL E SUB-RAMAL DE GÁS COMBUSTÍVEL - FORNECIMENTO E INSTALAÇÃO. AF_04/2022</t>
  </si>
  <si>
    <t>CURVA EM COBRE, DN 28 MM, 45 GRAUS, SEM ANEL DE SOLDA, BOLSA X BOLSA, INSTALADO EM RAMAL E SUB-RAMAL DE GÁS COMBUSTÍVEL - FORNECIMENTO E INSTALAÇÃO. AF_04/2022</t>
  </si>
  <si>
    <t>LUVA EM COBRE, DN 15 MM, SEM ANEL DE SOLDA, INSTALADO EM RAMAL E SUB-RAMAL DE GÁS COMBUSTÍVEL - FORNECIMENTO E INSTALAÇÃO. AF_04/2022</t>
  </si>
  <si>
    <t>LUVA PASSANTE EM COBRE, DN 15 MM, SEM ANEL DE SOLDA, INSTALADO EM RAMAL E SUB-RAMAL DE GÁS COMBUSTÍVEL - FORNECIMENTO E INSTALAÇÃO. AF_04/2022</t>
  </si>
  <si>
    <t>CURVA DE TRANSPOSIÇÃO EM BRONZE/LATÃO, DN 15 MM, SEM ANEL DE SOLDA, BOLSA X BOLSA, INSTALADO EM RAMAL E SUB-RAMAL DE GÁS COMBUSTÍVEL - FORNECIMENTO E INSTALAÇÃO. AF_04/2022</t>
  </si>
  <si>
    <t>JUNTA DE EXPANSÃO EM COBRE, DN 15 MM, PONTA X PONTA, INSTALADO EM RAMAL E SUB-RAMAL DE GÁS COMBUSTÍVEL - FORNECIMENTO E INSTALAÇÃO. AF_04/2022</t>
  </si>
  <si>
    <t>LUVA EM COBRE, DN 22 MM, SEM ANEL DE SOLDA, INSTALADO EM RAMAL E SUB-RAMAL DE GÁS COMBUSTÍVEL - FORNECIMENTO E INSTALAÇÃO. AF_04/2022</t>
  </si>
  <si>
    <t>LUVA PASSANTE EM COBRE, DN 22 MM, SEM ANEL DE SOLDA, INSTALADO EM RAMAL E SUB-RAMAL DE GÁS COMBUSTÍVEL - FORNECIMENTO E INSTALAÇÃO. AF_04/2022</t>
  </si>
  <si>
    <t>JUNTA DE EXPANSÃO EM COBRE, DN 22 MM, PONTA X PONTA, INSTALADO EM RAMAL E SUB-RAMAL DE GÁS COMBUSTÍVEL - FORNECIMENTO E INSTALAÇÃO. AF_04/2022</t>
  </si>
  <si>
    <t>CURVA DE TRANSPOSIÇÃO EM BRONZE/LATÃO, DN 22 MM, SEM ANEL DE SOLDA, BOLSA X BOLSA, INSTALADO EM RAMAL E SUB-RAMAL DE GÁS COMBUSTÍVEL - FORNECIMENTO E INSTALAÇÃO. AF_04/2022</t>
  </si>
  <si>
    <t>BUCHA DE REDUÇÃO EM COBRE, DN 22 MM X 15 MM, SEM ANEL DE SOLDA, PONTA X BOLSA, INSTALADO EM RAMAL E SUB-RAMAL DE GÁS COMBUSTÍVEL - FORNECIMENTO E INSTALAÇÃO. AF_04/2022</t>
  </si>
  <si>
    <t>LUVA EM COBRE, DN 28 MM, SEM ANEL DE SOLDA, INSTALADO EM RAMAL E SUB-RAMAL DE GÁS COMBUSTÍVEL - FORNECIMENTO E INSTALAÇÃO. AF_04/2022</t>
  </si>
  <si>
    <t>LUVA PASSANTE EM COBRE, DN 28 MM, SEM ANEL DE SOLDA, INSTALADO EM RAMAL E SUB-RAMAL DE GÁS COMBUSTÍVEL - FORNECIMENTO E INSTALAÇÃO. AF_04/2022</t>
  </si>
  <si>
    <t>CURVA DE TRANSPOSIÇÃO EM BRONZE/LATÃO, DN 28 MM, SEM ANEL DE SOLDA, BOLSA X BOLSA, INSTALADO EM RAMAL E SUB-RAMAL DE GÁS COMBUSTÍVEL - FORNECIMENTO E INSTALAÇÃO. AF_04/2022</t>
  </si>
  <si>
    <t>JUNTA DE EXPANSÃO EM COBRE, DN 28 MM, PONTA X PONTA, INSTALADO EM RAMAL E SUB-RAMAL DE GÁS COMBUSTÍVEL - FORNECIMENTO E INSTALAÇÃO. AF_04/2022</t>
  </si>
  <si>
    <t>BUCHA DE REDUÇÃO EM COBRE, DN 28 MM X 22 MM, SEM ANEL DE SOLDA, INSTALADO EM RAMAL E SUB-RAMAL DE GÁS COMBUSTÍVEL - FORNECIMENTO E INSTALAÇÃO. AF_04/2022</t>
  </si>
  <si>
    <t>TÊ EM COBRE, DN 15 MM, SEM ANEL DE SOLDA, INSTALADO EM RAMAL E SUB-RAMAL DE GÁS COMBUSTÍVEL - FORNECIMENTO E INSTALAÇÃO. AF_04/2022</t>
  </si>
  <si>
    <t>TE EM COBRE, DN 22 MM, SEM ANEL DE SOLDA, INSTALADO EM RAMAL E SUB-RAMAL DE GÁS COMBUSTÍVEL - FORNECIMENTO E INSTALAÇÃO. AF_04/2022</t>
  </si>
  <si>
    <t>TÊ EM COBRE, DN 28 MM, SEM ANEL DE SOLDA, INSTALADO EM RAMAL E SUB-RAMAL DE GÁS COMBUSTÍVEL - FORNECIMENTO E INSTALAÇÃO. AF_04/2022</t>
  </si>
  <si>
    <t>COTOVELO EM COBRE, DN 15 MM, 90 GRAUS, SEM ANEL DE SOLDA, INSTALADO EM RAMAL E SUB-RAMAL DE GÁS MEDICINAL - FORNECIMENTO E INSTALAÇÃO. AF_04/2022</t>
  </si>
  <si>
    <t>CURVA EM COBRE, DN 15 MM, 45 GRAUS, SEM ANEL DE SOLDA, BOLSA X BOLSA, INSTALADO EM RAMAL E SUB-RAMAL DE GÁS MEDICINAL - FORNECIMENTO E INSTALAÇÃO. AF_04/2022</t>
  </si>
  <si>
    <t>COTOVELO EM COBRE, DN 22 MM, 90 GRAUS, SEM ANEL DE SOLDA, INSTALADO EM RAMAL E SUB-RAMAL DE GÁS MEDICINAL - FORNECIMENTO E INSTALAÇÃO. AF_04/2022</t>
  </si>
  <si>
    <t>CURVA EM COBRE, DN 22 MM, 45 GRAUS, SEM ANEL DE SOLDA, BOLSA X BOLSA, INSTALADO EM RAMAL E SUB-RAMAL DE GÁS MEDICINAL - FORNECIMENTO E INSTALAÇÃO. AF_04/2022</t>
  </si>
  <si>
    <t>COTOVELO EM COBRE, DN 28 MM, 90 GRAUS, SEM ANEL DE SOLDA, INSTALADO EM RAMAL E SUB-RAMAL DE GÁS MEDICINAL - FORNECIMENTO E INSTALAÇÃO. AF_04/2022</t>
  </si>
  <si>
    <t>CURVA EM COBRE, DN 28 MM, 45 GRAUS, SEM ANEL DE SOLDA, BOLSA X BOLSA, INSTALADO EM RAMAL E SUB-RAMAL DE GÁS MEDICINAL - FORNECIMENTO E INSTALAÇÃO. AF_04/2022</t>
  </si>
  <si>
    <t>LUVA EM COBRE, DN 15 MM, SEM ANEL DE SOLDA, INSTALADO EM RAMAL E SUB-RAMAL DE GÁS MEDICINAL - FORNECIMENTO E INSTALAÇÃO. AF_04/2022</t>
  </si>
  <si>
    <t>LUVA PASSANTE EM COBRE, DN 15 MM, SEM ANEL DE SOLDA, INSTALADO EM RAMAL E SUB-RAMAL DE GÁS MEDICINAL - FORNECIMENTO E INSTALAÇÃO. AF_04/2022</t>
  </si>
  <si>
    <t>CURVA DE TRANSPOSIÇÃO EM BRONZE/LATÃO, DN 15 MM, SEM ANEL DE SOLDA, BOLSA X BOLSA, INSTALADO EM RAMAL E SUB-RAMAL DE GÁS MEDICINAL - FORNECIMENTO E INSTALAÇÃO. AF_04/2022</t>
  </si>
  <si>
    <t>JUNTA DE EXPANSÃO EM COBRE, DN 15 MM, PONTA X PONTA, INSTALADO EM RAMAL E SUB-RAMAL DE GÁS MEDICINAL - FORNECIMENTO E INSTALAÇÃO. AF_04/2022</t>
  </si>
  <si>
    <t>LUVA EM COBRE, DN 22 MM, SEM ANEL DE SOLDA, INSTALADO EM RAMAL E SUB-RAMAL DE GÁS MEDICINAL - FORNECIMENTO E INSTALAÇÃO. AF_04/2022</t>
  </si>
  <si>
    <t>LUVA PASSANTE EM COBRE, DN 22 MM, SEM ANEL DE SOLDA, INSTALADO EM RAMAL E SUB-RAMAL DE GÁS MEDICINAL - FORNECIMENTO E INSTALAÇÃO. AF_04/2022</t>
  </si>
  <si>
    <t>JUNTA DE EXPANSÃO EM COBRE, DN 22 MM, PONTA X PONTA, INSTALADO EM RAMAL E SUB-RAMAL DE GÁS MEDICINAL - FORNECIMENTO E INSTALAÇÃO. AF_04/2022</t>
  </si>
  <si>
    <t>CURVA DE TRANSPOSIÇÃO EM BRONZE/LATÃO, DN 22 MM, SEM ANEL DE SOLDA, BOLSA X BOLSA, INSTALADO EM RAMAL E SUB-RAMAL DE GÁS MEDICINAL - FORNECIMENTO E INSTALAÇÃO. AF_04/2022</t>
  </si>
  <si>
    <t>BUCHA DE REDUÇÃO EM COBRE, DN 22 MM X 15 MM, SEM ANEL DE SOLDA, PONTA X BOLSA, INSTALADO EM RAMAL E SUB-RAMAL DE GÁS MEDICINAL - FORNECIMENTO E INSTALAÇÃO. AF_04/2022</t>
  </si>
  <si>
    <t>CONECTOR EM BRONZE/LATÃO, DN 22 MM X 1/2", SEM ANEL DE SOLDA, BOLSA X ROSCA F, INSTALADO EM RAMAL E SUB-RAMAL DE GÁS MEDICINAL - FORNECIMENTO E INSTALAÇÃO. AF_04/2022</t>
  </si>
  <si>
    <t>CONECTOR EM BRONZE/LATÃO, DN 22 MM X 3/4", SEM ANEL DE SOLDA, BOLSA X ROSCA F, INSTALADO EM RAMAL E SUB-RAMAL DE GÁS MEDICINAL - FORNECIMENTO E INSTALAÇÃO. AF_04/2022</t>
  </si>
  <si>
    <t>LUVA EM COBRE, DN 28 MM, SEM ANEL DE SOLDA, INSTALADO EM RAMAL E SUB-RAMAL DE GÁS MEDICINAL - FORNECIMENTO E INSTALAÇÃO. AF_04/2022</t>
  </si>
  <si>
    <t>LUVA PASSANTE EM COBRE, DN 28 MM, SEM ANEL DE SOLDA, INSTALADO EM RAMAL E SUB-RAMAL DE GÁS MEDICINAL - FORNECIMENTO E INSTALAÇÃO. AF_04/2022</t>
  </si>
  <si>
    <t>CURVA DE TRANSPOSIÇÃO EM BRONZE/LATÃO, DN 28 MM, SEM ANEL DE SOLDA, BOLSA X BOLSA, INSTALADO EM RAMAL E SUB-RAMAL DE GÁS MEDICINAL - FORNECIMENTO E INSTALAÇÃO. AF_04/2022</t>
  </si>
  <si>
    <t>JUNTA DE EXPANSÃO EM COBRE, DN 28 MM, PONTA X PONTA, INSTALADO EM RAMAL E SUB-RAMAL DE GÁS MEDICINAL - FORNECIMENTO E INSTALAÇÃO. AF_04/2022</t>
  </si>
  <si>
    <t>CONECTOR EM BRONZE/LATÃO, DN 28 MM X 1/2", SEM ANEL DE SOLDA, BOLSA X ROSCA F, INSTALADO EM RAMAL E SUB-RAMAL DE GÁS MEDICINAL - FORNECIMENTO E INSTALAÇÃO. AF_04/2022</t>
  </si>
  <si>
    <t>BUCHA DE REDUÇÃO EM COBRE, DN 28 MM X 22 MM, SEM ANEL DE SOLDA, INSTALADO EM RAMAL E SUB-RAMAL DE GÁS MEDICINAL - FORNECIMENTO E INSTALAÇÃO. AF_04/2022</t>
  </si>
  <si>
    <t>TÊ EM COBRE, DN 15 MM, SEM ANEL DE SOLDA, INSTALADO EM RAMAL E SUB-RAMAL DE GÁS MEDICINAL - FORNECIMENTO E INSTALAÇÃO. AF_04/2022</t>
  </si>
  <si>
    <t>TÊ EM COBRE, DN 22 MM, SEM ANEL DE SOLDA, INSTALADO EM RAMAL E SUB-RAMAL DE GÁS MEDICINAL - FORNECIMENTO E INSTALAÇÃO. AF_04/2022</t>
  </si>
  <si>
    <t>TÊ EM COBRE, DN 28 MM, SEM ANEL DE SOLDA, INSTALADO EM RAMAL E SUB-RAMAL DE GÁS MEDICINAL - FORNECIMENTO E INSTALAÇÃO. AF_04/2022</t>
  </si>
  <si>
    <t>COTOVELO EM COBRE, DN 15 MM, 90 GRAUS, SEM ANEL DE SOLDA, INSTALADO EM RAMAL E SUB-RAMAL DE AQUECIMENTO SOLAR - FORNECIMENTO E INSTALAÇÃO. AF_04/2022</t>
  </si>
  <si>
    <t>CURVA EM COBRE, DN 15 MM, 45 GRAUS, SEM ANEL DE SOLDA, BOLSA X BOLSA, INSTALADO EM RAMAL E SUB-RAMAL DE AQUECIMENTO SOLAR - FORNECIMENTO E INSTALAÇÃO. AF_04/2022</t>
  </si>
  <si>
    <t>COTOVELO EM BRONZE/LATÃO, DN 15 MM X 1/2", 90 GRAUS, SEM ANEL DE SOLDA, BOLSA X ROSCA F, INSTALADO EM RAMAL E SUB-RAMAL DE AQUECIMENTO SOLAR - FORNECIMENTO E INSTALAÇÃO. AF_04/2022</t>
  </si>
  <si>
    <t>COTOVELO EM COBRE, DN 22 MM, 90 GRAUS, SEM ANEL DE SOLDA, INSTALADO EM RAMAL E SUB-RAMAL DE AQUECIMENTO SOLAR - FORNECIMENTO E INSTALAÇÃO. AF_04/2022</t>
  </si>
  <si>
    <t>CURVA EM COBRE, DN 22 MM, 45 GRAUS, SEM ANEL DE SOLDA, BOLSA X BOLSA, INSTALADO EM RAMAL E SUB-RAMAL DE AQUECIMENTO SOLAR - FORNECIMENTO E INSTALAÇÃO. AF_04/2022</t>
  </si>
  <si>
    <t>COTOVELO EM BRONZE/LATÃO, DN 22 MM X 1/2", 90 GRAUS, SEM ANEL DE SOLDA, BOLSA X ROSCA F, INSTALADO EM RAMAL E SUB-RAMAL DE AQUECIMENTO SOLAR - FORNECIMENTO E INSTALAÇÃO. AF_04/2022</t>
  </si>
  <si>
    <t>COTOVELO EM BRONZE/LATÃO, DN 22 MM X 3/4", 90 GRAUS, SEM ANEL DE SOLDA, BOLSA X ROSCA F, INSTALADO EM RAMAL E SUB-RAMAL DE AQUECIMENTO SOLAR - FORNECIMENTO E INSTALAÇÃO. AF_04/2022</t>
  </si>
  <si>
    <t>COTOVELO EM COBRE, DN 28 MM, 90 GRAUS, SEM ANEL DE SOLDA, INSTALADO EM RAMAL E SUB-RAMAL DE AQUECIMENTO SOLAR - FORNECIMENTO E INSTALAÇÃO. AF_04/2022</t>
  </si>
  <si>
    <t>CURVA EM COBRE, DN 28 MM, 45 GRAUS, SEM ANEL DE SOLDA, BOLSA X BOLSA, INSTALADO EM RAMAL E SUB-RAMAL DE AQUECIMENTO SOLAR - FORNECIMENTO E INSTALAÇÃO. AF_04/2022</t>
  </si>
  <si>
    <t>LUVA EM COBRE, DN 15 MM, SEM ANEL DE SOLDA, INSTALADO EM RAMAL E SUB-RAMAL DE AQUECIMENTO SOLAR - FORNECIMENTO E INSTALAÇÃO. AF_04/2022</t>
  </si>
  <si>
    <t>LUVA PASSANTE EM COBRE, DN 15 MM, SEM ANEL DE SOLDA, INSTALADO EM RAMAL E SUB-RAMAL DE AQUECIMENTO SOLAR - FORNECIMENTO E INSTALAÇÃO. AF_04/2022</t>
  </si>
  <si>
    <t>CURVA DE TRANSPOSIÇÃO EM BRONZE/LATÃO, DN 15 MM, SEM ANEL DE SOLDA, BOLSA X BOLSA, INSTALADO EM RAMAL E SUB-RAMAL DE AQUECIMENTO SOLAR - FORNECIMENTO E INSTALAÇÃO. AF_04/2022</t>
  </si>
  <si>
    <t>JUNTA DE EXPANSÃO EM COBRE, DN 15 MM, PONTA X PONTA, INSTALADO EM RAMAL E SUB-RAMAL DE AQUECIMENTO SOLAR - FORNECIMENTO E INSTALAÇÃO. AF_04/2022</t>
  </si>
  <si>
    <t>CONECTOR EM BRONZE/LATÃO, DN 15 MM X 1/2", SEM ANEL DE SOLDA, BOLSA X ROSCA F, INSTALADO EM RAMAL E SUB-RAMAL DE AQUECIMENTO SOLAR - FORNECIMENTO E INSTALAÇÃO. AF_04/2022</t>
  </si>
  <si>
    <t>LUVA EM COBRE, DN 22 MM, SEM ANEL DE SOLDA, INSTALADO EM RAMAL E SUB-RAMAL DE AQUECIMENTO SOLAR - FORNECIMENTO E INSTALAÇÃO. AF_04/2022</t>
  </si>
  <si>
    <t>LUVA PASSANTE EM COBRE, DN 22 MM, SEM ANEL DE SOLDA, INSTALADO EM RAMAL E SUB-RAMAL DE AQUECIMENTO SOLAR - FORNECIMENTO E INSTALAÇÃO. AF_04/2022</t>
  </si>
  <si>
    <t>JUNTA DE EXPANSÃO EM COBRE, DN 22 MM, PONTA X PONTA, INSTALADO EM RAMAL E SUB-RAMAL DE AQUECIMENTO SOLAR - FORNECIMENTO E INSTALAÇÃO. AF_04/2022</t>
  </si>
  <si>
    <t>CURVA DE TRANSPOSIÇÃO EM BRONZE/LATÃO, DN 22 MM, SEM ANEL DE SOLDA, BOLSA X BOLSA, INSTALADO EM RAMAL E SUB-RAMAL DE AQUECIMENTO SOLAR - FORNECIMENTO E INSTALAÇÃO. AF_04/2022</t>
  </si>
  <si>
    <t>BUCHA DE REDUÇÃO EM COBRE, DN 22 MM X 15 MM, SEM ANEL DE SOLDA, PONTA X BOLSA, INSTALADO EM RAMAL E SUB-RAMAL DE AQUECIMENTO SOLAR - FORNECIMENTO E INSTALAÇÃO. AF_04/2022</t>
  </si>
  <si>
    <t>CONECTOR EM BRONZE/LATÃO, DN 22 MM X 1/2", SEM ANEL DE SOLDA, BOLSA X ROSCA F, INSTALADO EM RAMAL E SUB-RAMAL DE AQUECIMENTO SOLAR - FORNECIMENTO E INSTALAÇÃO. AF_04/2022</t>
  </si>
  <si>
    <t>CONECTOR EM BRONZE/LATÃO, DN 22 MM X 3/4", SEM ANEL DE SOLDA, BOLSA X ROSCA F, INSTALADO EM RAMAL E SUB-RAMAL DE AQUECIMENTO SOLAR - FORNECIMENTO E INSTALAÇÃO. AF_04/2022</t>
  </si>
  <si>
    <t>LUVA EM COBRE, DN 28 MM, SEM ANEL DE SOLDA, INSTALADO EM RAMAL E SUB-RAMAL DE AQUECIMENTO SOLAR - FORNECIMENTO E INSTALAÇÃO. AF_04/2022</t>
  </si>
  <si>
    <t>LUVA PASSANTE EM COBRE, DN 28 MM, SEM ANEL DE SOLDA, INSTALADO EM RAMAL E SUB-RAMAL DE AQUECIMENTO SOLAR - FORNECIMENTO E INSTALAÇÃO. AF_04/2022</t>
  </si>
  <si>
    <t>CURVA DE TRANSPOSIÇÃO EM BRONZE/LATÃO, DN 28 MM, SEM ANEL DE SOLDA, BOLSA X BOLSA, INSTALADO EM RAMAL E SUB-RAMAL DE AQUECIMENTO SOLAR - FORNECIMENTO E INSTALAÇÃO. AF_04/2022</t>
  </si>
  <si>
    <t>JUNTA DE EXPANSÃO EM COBRE, DN 28 MM, PONTA X PONTA, INSTALADO EM RAMAL E SUB-RAMAL DE AQUECIMENTO SOLAR - FORNECIMENTO E INSTALAÇÃO. AF_04/2022</t>
  </si>
  <si>
    <t>CONECTOR EM BRONZE/LATÃO, DN 28 MM X 1/2", SEM ANEL DE SOLDA, BOLSA X ROSCA F, INSTALADO EM RAMAL E SUB-RAMAL DE AQUECIMENTO SOLAR - FORNECIMENTO E INSTALAÇÃO. AF_04/2022</t>
  </si>
  <si>
    <t>BUCHA DE REDUÇÃO EM COBRE, DN 28 MM X 22 MM, SEM ANEL DE SOLDA, INSTALADO EM RAMAL E SUB-RAMAL DE AQUECIMENTO SOLAR - FORNECIMENTO E INSTALAÇÃO. AF_04/2022</t>
  </si>
  <si>
    <t>TÊ EM COBRE, DN 15 MM, SEM ANEL DE SOLDA, INSTALADO EM RAMAL E SUB-RAMAL DE AQUECIMENTO SOLAR - FORNECIMENTO E INSTALAÇÃO. AF_04/2022</t>
  </si>
  <si>
    <t>TÊ EM COBRE, DN 22 MM, SEM ANEL DE SOLDA, INSTALADO EM RAMAL E SUB-RAMAL DE AQUECIMENTO SOLAR - FORNECIMENTO E INSTALAÇÃO. AF_04/2022</t>
  </si>
  <si>
    <t>TÊ EM COBRE, DN 28 MM, SEM ANEL DE SOLDA, INSTALADO EM RAMAL E SUB-RAMAL DE AQUECIMENTO SOLAR - FORNECIMENTO E INSTALAÇÃO. AF_04/2022</t>
  </si>
  <si>
    <t>BUCHA DE REDUÇÃO, CURTA, PVC, SOLDÁVEL, DN 25 X 20 MM, INSTALADO EM RAMAL OU SUB-RAMAL DE ÁGUA - FORNECIMENTO E INSTALAÇÃO. AF_06/2022</t>
  </si>
  <si>
    <t>BUCHA DE REDUÇÃO, CURTA, PVC, SOLDÁVEL, DN 32 X 25 MM, INSTALADO EM RAMAL OU SUB-RAMAL DE ÁGUA - FORNECIMENTO E INSTALAÇÃO. AF_06/2022</t>
  </si>
  <si>
    <t>BUCHA DE REDUÇÃO, LONGA, PVC, SOLDÁVEL, DN 32 X 20 MM, INSTALADO EM RAMAL OU SUB-RAMAL DE ÁGUA - FORNECIMENTO E INSTALAÇÃO. AF_06/2022</t>
  </si>
  <si>
    <t>JOELHO DE REDUÇÃO, 90 GRAUS, PVC, SOLDÁVEL, DN 25 MM X 20 MM, INSTALADO EM RAMAL OU SUB-RAMAL DE ÁGUA - FORNECIMENTO E INSTALAÇÃO. AF_06/2022</t>
  </si>
  <si>
    <t>JOELHO DE REDUÇÃO, 90 GRAUS, PVC, SOLDÁVEL, DN 32 MM X 25 MM, INSTALADO EM RAMAL OU SUB-RAMAL DE ÁGUA - FORNECIMENTO E INSTALAÇÃO. AF_06/2022</t>
  </si>
  <si>
    <t>BUCHA DE REDUÇÃO, CURTA, PVC, SOLDÁVEL, DN 25 X 20 MM, INSTALADO EM RAMAL DE DISTRIBUIÇÃO DE ÁGUA - FORNECIMENTO E INSTALAÇÃO. AF_06/2022</t>
  </si>
  <si>
    <t>BUCHA DE REDUÇÃO, CURTA, PVC, SOLDÁVEL, DN 32 X 25 MM, INSTALADO EM RAMAL DE DISTRIBUIÇÃO DE ÁGUA - FORNECIMENTO E INSTALAÇÃO. AF_06/2022</t>
  </si>
  <si>
    <t>BUCHA DE REDUÇÃO, LONGA, PVC, SOLDÁVEL, DN 32 X 20 MM, INSTALADO EM RAMAL DE DISTRIBUIÇÃO DE ÁGUA - FORNECIMENTO E INSTALAÇÃO. AF_06/2022</t>
  </si>
  <si>
    <t>JOELHO DE REDUÇÃO, 90 GRAUS, PVC, SOLDÁVEL, DN 25 MM X 20 MM, INSTALADO EM RAMAL DE DISTRIBUIÇÃO DE ÁGUA - FORNECIMENTO E INSTALAÇÃO. AF_06/2022</t>
  </si>
  <si>
    <t>JOELHO DE REDUÇÃO, 90 GRAUS, PVC, SOLDÁVEL, DN 32 MM X 25 MM, INSTALADO EM RAMAL DE DISTRIBUIÇÃO DE ÁGUA - FORNECIMENTO E INSTALAÇÃO. AF_06/2022</t>
  </si>
  <si>
    <t>BUCHA DE REDUÇÃO, CURTA, PVC, SOLDÁVEL, DN 32 X 25 MM, INSTALADO EM PRUMADA DE ÁGUA - FORNECIMENTO E INSTALAÇÃO. AF_06/2022</t>
  </si>
  <si>
    <t>BUCHA DE REDUÇÃO, CURTA, PVC, SOLDÁVEL, DN 50 X 40 MM, INSTALADO EM PRUMADA DE ÁGUA - FORNECIMENTO E INSTALAÇÃO. AF_06/2022</t>
  </si>
  <si>
    <t>BUCHA DE REDUÇÃO, CURTA, PVC, SOLDÁVEL, DN 60 X 50 MM, INSTALADO EM PRUMADA DE ÁGUA - FORNECIMENTO E INSTALAÇÃO. AF_06/2022</t>
  </si>
  <si>
    <t>BUCHA DE REDUÇÃO, LONGA, PVC, SOLDÁVEL, DN 32 X 20 MM, INSTALADO EM PRUMADA DE ÁGUA - FORNECIMENTO E INSTALAÇÃO. AF_06/2022</t>
  </si>
  <si>
    <t>BUCHA DE REDUÇÃO, LONGA, PVC, SOLDÁVEL, DN 40 X 25 MM, INSTALADO EM PRUMADA DE ÁGUA - FORNECIMENTO E INSTALAÇÃO. AF_06/2022</t>
  </si>
  <si>
    <t>BUCHA DE REDUÇÃO, LONGA, PVC, SOLDÁVEL, DN 50 X 25 MM, INSTALADO EM PRUMADA DE ÁGUA - FORNECIMENTO E INSTALAÇÃO. AF_06/2022</t>
  </si>
  <si>
    <t>BUCHA DE REDUÇÃO , LONGA, PVC, SOLDÁVEL, DN 50 X 32 MM, INSTALADO EM PRUMADA DE ÁGUA - FORNECIMENTO E INSTALAÇÃO. AF_06/2022</t>
  </si>
  <si>
    <t>BUCHA DE REDUÇÃO, LONGA, PVC, SOLDÁVEL, DN 60 X 25 MM, INSTALADO EM PRUMADA DE ÁGUA - FORNECIMENTO E INSTALAÇÃO. AF_06/2022</t>
  </si>
  <si>
    <t>BUCHA DE REDUÇÃO, LONGA, PVC, SOLDÁVEL, DN 60 X 32 MM, INSTALADO EM PRUMADA DE ÁGUA - FORNECIMENTO E INSTALAÇÃO. AF_06/2022</t>
  </si>
  <si>
    <t>BUCHA DE REDUÇÃO, LONGA, PVC, SOLDÁVEL, DN 60 X 50 MM, INSTALADO EM PRUMADA DE ÁGUA - FORNECIMENTO E INSTALAÇÃO. AF_06/2022</t>
  </si>
  <si>
    <t>BUCHA DE REDUÇÃO, LONGA, PVC, SOLDÁVEL, DN 75 X 50 MM, INSTALADO EM PRUMADA DE ÁGUA - FORNECIMENTO E INSTALAÇÃO. AF_06/2022</t>
  </si>
  <si>
    <t>JOELHO DE REDUÇÃO, 90 GRAUS, PVC, SOLDÁVEL, DN 32 MM X 25 MM, INSTALADO EM PRUMADA DE ÁGUA - FORNECIMENTO E INSTALAÇÃO. AF_06/2022</t>
  </si>
  <si>
    <t>TE DE REDUÇÃO, 90 GRAUS, PVC, SOLDÁVEL, DN 50 MM X 20 MM, INSTALADO EM PRUMADA DE ÁGUA - FORNECIMENTO E INSTALAÇÃO. AF_06/2022</t>
  </si>
  <si>
    <t>TE DE REDUÇÃO, 90 GRAUS, PVC, SOLDÁVEL, DN 50 MM X 32 MM, INSTALADO EM PRUMADA DE ÁGUA - FORNECIMENTO E INSTALAÇÃO. AF_06/2022</t>
  </si>
  <si>
    <t>JOELHO 90 GRAUS, PVC, SOLDÁVEL, DN 40MM, INSTALADO EM RAMAL DE DISTRIBUIÇÃO DE ÁGUA - FORNECIMENTO E INSTALAÇÃO. AF_06/2022</t>
  </si>
  <si>
    <t>JOELHO 45 GRAUS, PVC, SOLDÁVEL, DN 40MM, INSTALADO EM RAMAL DE DISTRIBUIÇÃO DE ÁGUA - FORNECIMENTO E INSTALAÇÃO. AF_06/2022</t>
  </si>
  <si>
    <t>CURVA 90 GRAUS, PVC, SOLDÁVEL, DN 40MM, INSTALADO EM RAMAL DE DISTRIBUIÇÃO DE ÁGUA - FORNECIMENTO E INSTALAÇÃO. AF_06/2022</t>
  </si>
  <si>
    <t>CURVA 45 GRAUS, PVC, SOLDÁVEL, DN 40MM, INSTALADO EM RAMAL DE DISTRIBUIÇÃO DE ÁGUA - FORNECIMENTO E INSTALAÇÃO. AF_06/2022</t>
  </si>
  <si>
    <t>JOELHO 90 GRAUS, PVC, SOLDÁVEL, DN 50MM, INSTALADO EM RAMAL DE DISTRIBUIÇÃO DE ÁGUA - FORNECIMENTO E INSTALAÇÃO. AF_06/2022</t>
  </si>
  <si>
    <t>JOELHO 45 GRAUS, PVC, SOLDÁVEL, DN 50MM, INSTALADO EM RAMAL DE DISTRIBUIÇÃO DE ÁGUA - FORNECIMENTO E INSTALAÇÃO. AF_06/2022</t>
  </si>
  <si>
    <t>CURVA 90 GRAUS, PVC, SOLDÁVEL, DN 50MM, INSTALADO EM RAMAL DE DISTRIBUIÇÃO DE ÁGUA - FORNECIMENTO E INSTALAÇÃO. AF_06/2022</t>
  </si>
  <si>
    <t>CURVA 45 GRAUS, PVC, SOLDÁVEL, DN 50MM, INSTALADO EM RAMAL DE DISTRIBUIÇÃO DE ÁGUA - FORNECIMENTO E INSTALAÇÃO. AF_06/2022</t>
  </si>
  <si>
    <t>LUVA, PVC, SOLDÁVEL, DN 40MM, INSTALADO EM RAMAL DE DISTRIBUIÇÃO DE ÁGUA - FORNECIMENTO E INSTALAÇÃO. AF_06/2022</t>
  </si>
  <si>
    <t>UNIÃO, PVC, SOLDÁVEL, DN 40MM, INSTALADO EM RAMAL DE DISTRIBUIÇÃO DE ÁGUA - FORNECIMENTO E INSTALAÇÃO. AF_06/2022</t>
  </si>
  <si>
    <t>BUCHA DE REDUÇÃO, PVC, SOLDÁVEL, DN 40MM X 32MM, INSTALADO EM RAMAL DE DISTRIBUIÇÃO DE ÁGUA - FORNECIMENTO E INSTALAÇÃO. AF_06/2022</t>
  </si>
  <si>
    <t>LUVA, PVC, SOLDÁVEL, DN 50MM, INSTALADO EM RAMAL DE DISTRIBUIÇÃO DE ÁGUA - FORNECIMENTO E INSTALAÇÃO. AF_06/2022</t>
  </si>
  <si>
    <t>LUVA DE CORRER, PVC, SOLDÁVEL, DN 50MM, INSTALADO EM RAMAL DE DISTRIBUIÇÃO DE ÁGUA - FORNECIMENTO E INSTALAÇÃO. AF_06/2022</t>
  </si>
  <si>
    <t>UNIÃO, PVC, SOLDÁVEL, DN 50MM, INSTALADO EM RAMAL DE DISTRIBUIÇÃO DE ÁGUA - FORNECIMENTO E INSTALAÇÃO. AF_06/2022</t>
  </si>
  <si>
    <t>LUVA DE REDUÇÃO, PVC, SOLDÁVEL, DN 50MM X 25MM, INSTALADO EM RAMAL DE DISTRIBUIÇÃO DE ÁGUA   FORNECIMENTO E INSTALAÇÃO. AF_06/2022</t>
  </si>
  <si>
    <t>BUCHA DE REDUÇÃO, LONGA, PVC, SOLDÁVEL, DN 50 X 25 MM, INSTALADO EM RAMAL DE DISTRIBUIÇÃO DE ÁGUA - FORNECIMENTO E INSTALAÇÃO. AF_06/2022</t>
  </si>
  <si>
    <t>BUCHA DE REDUÇÃO , LONGA, PVC, SOLDÁVEL, DN 50 X 32 MM, INSTALADO EM RAMAL DE DISTRIBUIÇÃO DE ÁGUA - FORNECIMENTO E INSTALAÇÃO. AF_06/2022</t>
  </si>
  <si>
    <t>TE, PVC, SOLDÁVEL, DN 50MM, INSTALADO EM RAMAL DE DISTRIBUIÇÃO DE ÁGUA - FORNECIMENTO E INSTALAÇÃO. AF_06/2022</t>
  </si>
  <si>
    <t>TÊ DE REDUÇÃO, PVC, SOLDÁVEL, DN 50MM X 40MM, INSTALADO EM RAMAL DE DISTRIBUIÇÃO DE ÁGUA - FORNECIMENTO E INSTALAÇÃO. AF_06/2022</t>
  </si>
  <si>
    <t>TÊ DE REDUÇÃO, PVC, SOLDÁVEL, DN 50MM X 25MM, INSTALADO EM RAMAL DE DISTRIBUIÇÃO DE ÁGUA - FORNECIMENTO E INSTALAÇÃO. AF_06/2022</t>
  </si>
  <si>
    <t>TE DE REDUÇÃO, 90 GRAUS, PVC, SOLDÁVEL, DN 50 MM X 20 MM, INSTALADO EM RAMAL DE DISTRIBUIÇÃO DE ÁGUA - FORNECIMENTO E INSTALAÇÃO. AF_06/2022</t>
  </si>
  <si>
    <t>TE DE REDUÇÃO, 90 GRAUS, PVC, SOLDÁVEL, DN 50 MM X 32 MM, INSTALADO EM RAMAL DE DISTRIBUIÇÃO DE ÁGUA - FORNECIMENTO E INSTALAÇÃO. AF_06/2022</t>
  </si>
  <si>
    <t>BUCHA DE REDUÇÃO, CURTA, PVC, SOLDÁVEL, DN 50 X 40 MM, INSTALADO EM RAMAL DE DISTRIBUIÇÃO DE ÁGUA - FORNECIMENTO E INSTALAÇÃO. AF_06/2022</t>
  </si>
  <si>
    <t>TE, PVC, SOLDÁVEL, DN 40MM, INSTALADO EM RAMAL DE DISTRIBUIÇÃO DE ÁGUA - FORNECIMENTO E INSTALAÇÃO. AF_06/2022</t>
  </si>
  <si>
    <t>TÊ DE REDUÇÃO, PVC, SOLDÁVEL, DN 40MM X 32MM, INSTALADO EM RAMAL DE DISTRIBUIÇÃO DE ÁGUA - FORNECIMENTO E INSTALAÇÃO. AF_06/2022</t>
  </si>
  <si>
    <t>BUCHA DE REDUÇÃO, LONGA, PVC, SOLDÁVEL, DN 40 X 25 MM, INSTALADO EM RAMAL DE DISTRIBUIÇÃO DE ÁGUA - FORNECIMENTO E INSTALAÇÃO. AF_06/2022</t>
  </si>
  <si>
    <t>TE DE REDUÇÃO, CPVC, SOLDÁVEL, DN 22 X 15 MM, INSTALADO EM RAMAL OU SUB-RAMAL DE ÁGUA - FORNECIMENTO E INSTALAÇÃO. AF_06/2022</t>
  </si>
  <si>
    <t>TE DE REDUÇÃO, CPVC, SOLDÁVEL, DN 28 X 22 MM, INSTALADO EM RAMAL OU SUB-RAMAL DE ÁGUA - FORNECIMENTO E INSTALAÇÃO. AF_06/2022</t>
  </si>
  <si>
    <t>TE DE REDUÇÃO, CPVC, SOLDÁVEL, DN 35 X 28 MM, INSTALADO EM RAMAL OU SUB-RAMAL DE ÁGUA - FORNECIMENTO E INSTALAÇÃO. AF_06/2022</t>
  </si>
  <si>
    <t>TE DE REDUÇÃO, CPVC, SOLDÁVEL, DN 28 X 22 MM, INSTALADO EM RAMAL DE DISTRIBUIÇÃO DE ÁGUA - FORNECIMENTO E INSTALAÇÃO. AF_06/2022</t>
  </si>
  <si>
    <t>TE DE REDUÇÃO, CPVC, SOLDÁVEL, DN 35 X 28 MM, INSTALADO EM RAMAL DE DISTRIBUIÇÃO DE ÁGUA - FORNECIMENTO E INSTALAÇÃO. AF_06/2022</t>
  </si>
  <si>
    <t>TE DE REDUÇÃO, CPVC, SOLDÁVEL, DN 42 X 35 MM, INSTALADO EM PRUMADA DE ÁGUA - FORNECIMENTO E INSTALAÇÃO. AF_06/2022</t>
  </si>
  <si>
    <t>UNIÃO, CPVC, SOLDÁVEL, DN 42MM, INSTALADO EM RAMAL DE DISTRIBUIÇÃO DE ÁGUA   FORNECIMENTO E INSTALAÇÃO. AF_06/2022</t>
  </si>
  <si>
    <t>TE DE REDUÇÃO, CPVC, SOLDÁVEL, DN 42 X 35 MM, INSTALADO EM RAMAL DE DISTRIBUIÇÃO DE ÁGUA - FORNECIMENTO E INSTALAÇÃO. AF_06/2022</t>
  </si>
  <si>
    <t>JOELHO 90 GRAUS, PVC, SERIE R, ÁGUA PLUVIAL, DN 150 MM, JUNTA ELÁSTICA, FORNECIDO E INSTALADO EM RAMAL DE ENCAMINHAMENTO. AF_06/2022</t>
  </si>
  <si>
    <t>JOELHO 45 GRAUS, PVC, SERIE R, ÁGUA PLUVIAL, DN 150 MM, JUNTA ELÁSTICA, FORNECIDO E INSTALADO EM RAMAL DE ENCAMINHAMENTO. AF_06/2022</t>
  </si>
  <si>
    <t>CURVA 87 GRAUS E 30 MINUTOS, PVC, SERIE R, ÁGUA PLUVIAL, DN 150 MM, JUNTA ELÁSTICA, FORNECIDO E INSTALADO EM RAMAL DE ENCAMINHAMENTO. AF_06/2022</t>
  </si>
  <si>
    <t>LUVA SIMPLES, PVC, SERIE R, ÁGUA PLUVIAL, DN 150 MM, JUNTA ELÁSTICA, FORNECIDO E INSTALADO EM RAMAL DE ENCAMINHAMENTO. AF_06/2022</t>
  </si>
  <si>
    <t>LUVA DE CORRER, PVC, SERIE R, ÁGUA PLUVIAL, DN 150 MM, JUNTA ELÁSTICA, FORNECIDO E INSTALADO EM RAMAL DE ENCAMINHAMENTO. AF_06/2022</t>
  </si>
  <si>
    <t>TÊ DE INSPEÇÃO, PVC, SERIE R, ÁGUA PLUVIAL, DN 150 MM, JUNTA ELÁSTICA, FORNECIDO E INSTALADO EM RAMAL DE ENCAMINHAMENTO. AF_06/2022</t>
  </si>
  <si>
    <t>REDUÇÃO EXCÊNTRICA, PVC, SERIE R, ÁGUA PLUVIAL, DN 150 X 100 MM, JUNTA ELÁSTICA, FORNECIDO E INSTALADO EM RAMAL DE ENCAMINHAMENTO. AF_06/2022</t>
  </si>
  <si>
    <t>JUNÇÃO SIMPLES, PVC, SERIE R, ÁGUA PLUVIAL, DN 150 X 100 MM, JUNTA ELÁSTICA, FORNECIDO E INSTALADO EM RAMAL DE ENCAMINHAMENTO. AF_06/2022</t>
  </si>
  <si>
    <t>TÊ, PVC, SERIE R, ÁGUA PLUVIAL, DN 150 X 100 MM, JUNTA ELÁSTICA, FORNECIDO E INSTALADO EM RAMAL DE ENCAMINHAMENTO. AF_06/2022</t>
  </si>
  <si>
    <t>JUNÇÃO SIMPLES, PVC, SERIE R, ÁGUA PLUVIAL, DN 150 X 150 MM, JUNTA ELÁSTICA, FORNECIDO E INSTALADO EM RAMAL DE ENCAMINHAMENTO. AF_06/2022</t>
  </si>
  <si>
    <t>TÊ, PVC, SERIE R, ÁGUA PLUVIAL, DN 150 X 150 MM, JUNTA ELÁSTICA, FORNECIDO E INSTALADO EM RAMAL DE ENCAMINHAMENTO. AF_06/2022</t>
  </si>
  <si>
    <t>CAP, PVC, SERIE R, ÁGUA PLUVIAL, DN 100 MM, JUNTA ELÁSTICA, FORNECIDO E INSTALADO EM RAMAL DE ENCAMINHAMENTO. AF_06/2022</t>
  </si>
  <si>
    <t>CAP, PVC, SERIE R, ÁGUA PLUVIAL, DN 150 MM, JUNTA ELÁSTICA, FORNECIDO E INSTALADO EM RAMAL DE ENCAMINHAMENTO. AF_06/2022</t>
  </si>
  <si>
    <t>BUCHA DE REDUÇÃO, PPR, DN 25 X 20 MM, INSTALADO EM RAMAL OU SUB-RAMAL DE ÁGUA - FORNECIMENTO E INSTALAÇÃO. AF_08/2022</t>
  </si>
  <si>
    <t>TÊ MISTURADOR, PPR, F M M, DN 25 X 25 MM, INSTALADO EM RAMAL OU SUB-RAMAL DE ÁGUA - FORNECIMENTO E INSTALAÇÃO. AF_08/2022</t>
  </si>
  <si>
    <t>JOELHO 45 GRAUS, PPR, F/ F, DN 90 MM, INSTALADO EM PRUMADA DE ÁGUA - FORNECIMENTO E INSTALAÇÃO. AF_08/2022</t>
  </si>
  <si>
    <t>CURVA 90 GRAUS, PPR, DN 20 MM, INSTALADO EM RAMAL OU SUB-RAMAL DE ÁGUA - FORNECIMENTO E INSTALAÇÃO. AF_08/2022</t>
  </si>
  <si>
    <t>CURVA 90 GRAUS, PPR, DN 25 MM, INSTALADO EM RAMAL OU SUB-RAMAL DE ÁGUA - FORNECIMENTO E INSTALAÇÃO. AF_08/2022</t>
  </si>
  <si>
    <t>JOELHO 45 GRAUS, PPR, DN 20 MM, INSTALADO EM RAMAL OU SUB-RAMAL DE ÁGUA - FORNECIMENTO E INSTALAÇÃO. AF_08/2022</t>
  </si>
  <si>
    <t>JOELHO 90 GRAUS, PPR, DN 20 MM, INSTALADO EM RAMAL OU SUB-RAMAL DE ÁGUA - FORNECIMENTO E INSTALAÇÃO. AF_08/2022</t>
  </si>
  <si>
    <t>LUVA, PPR, DN 20 MM, INSTALADO EM RAMAL OU SUB-RAMAL DE ÁGUA - FORNECIMENTO E INSTALAÇÃO. AF_08/2022</t>
  </si>
  <si>
    <t>TÊ MISTURADOR, PPR, F M M, DN 20 X 20 MM, INSTALADO EM RAMAL OU SUB-RAMAL DE ÁGUA - FORNECIMENTO E INSTALAÇÃO. AF_08/2022</t>
  </si>
  <si>
    <t>TÊ NORMAL, PPR, 90 GRAUS, DN 20 X 20 X 20 MM, INSTALADO EM RAMAL OU SUB-RAMAL DE ÁGUA - FORNECIMENTO E INSTALAÇÃO. AF_08/2022</t>
  </si>
  <si>
    <t>JOELHO 90 GRAUS, PVC, SOLDÁVEL, DN 20 MM, INSTALADO EM DRENO DE AR CONDICIONADO - FORNECIMENTO E INSTALAÇÃO. AF_08/2022</t>
  </si>
  <si>
    <t>JOELHO 45 GRAUS, PVC, SOLDÁVEL, DN 20 MM, INSTALADO EM DRENO DE AR CONDICIONADO - FORNECIMENTO E INSTALAÇÃO. AF_08/2022</t>
  </si>
  <si>
    <t>JOELHO 90 GRAUS, PVC, SOLDÁVEL, DN 32 MM, INSTALADO EM DRENO DE AR CONDICIONADO - FORNECIMENTO E INSTALAÇÃO. AF_08/2022</t>
  </si>
  <si>
    <t>JOELHO 45 GRAUS, PVC, SOLDÁVEL, DN 32 MM, INSTALADO EM DRENO DE AR CONDICIONADO - FORNECIMENTO E INSTALAÇÃO. AF_08/2022</t>
  </si>
  <si>
    <t>LUVA, PVC, SOLDÁVEL, DN 20 MM, INSTALADO EM DRENO DE AR CONDICIONADO - FORNECIMENTO E INSTALAÇÃO. AF_08/2022</t>
  </si>
  <si>
    <t>LUVA, PVC, SOLDÁVEL, DN 32 MM, INSTALADO EM DRENO DE AR CONDICIONADO - FORNECIMENTO E INSTALAÇÃO. AF_08/2022</t>
  </si>
  <si>
    <t>TE, PVC, SOLDÁVEL, DN 20 MM, INSTALADO EM DRENO DE AR CONDICIONADO - FORNECIMENTO E INSTALAÇÃO. AF_08/2022</t>
  </si>
  <si>
    <t>TE, PVC, SOLDÁVEL, DN 32 MM, INSTALADO EM DRENO DE AR CONDICIONADO - FORNECIMENTO E INSTALAÇÃO. AF_08/2022</t>
  </si>
  <si>
    <t>BUCHA DE REDUÇÃO LONGA, PVC, SÉRIE NORMAL, ESGOTO PREDIAL, DN 50 X 40 MM, JUNTA SOLDÁVEL E ELÁSTICA, FORNECIDO E INSTALADO EM RAMAL DE DESCARGA OU RAMAL DE ESGOTO SANITÁRIO. AF_08/2022</t>
  </si>
  <si>
    <t>JUNÇÃO DE REDUÇÃO INVERTIDA, PVC, SÉRIE NORMAL, ESGOTO PREDIAL, DN 75 X 50 MM, JUNTA ELÁSTICA, FORNECIDO E INSTALADO EM RAMAL DE DESCARGA OU RAMAL DE ESGOTO SANITÁRIO. AF_08/2022</t>
  </si>
  <si>
    <t>TE, PVC, SÉRIE NORMAL, ESGOTO PREDIAL, DN 100 X 50 MM, JUNTA ELÁSTICA, FORNECIDO E INSTALADO EM RAMAL DE DESCARGA OU RAMAL DE ESGOTO SANITÁRIO. AF_08/2022</t>
  </si>
  <si>
    <t>JUNÇÃO DE REDUÇÃO INVERTIDA, PVC, SÉRIE NORMAL, ESGOTO PREDIAL, DN 100 X 50 MM, JUNTA ELÁSTICA, FORNECIDO E INSTALADO EM RAMAL DE DESCARGA OU RAMAL DE ESGOTO SANITÁRIO. AF_08/2022</t>
  </si>
  <si>
    <t>TE, PVC, SÉRIE NORMAL, ESGOTO PREDIAL, DN 100 X 75 MM, JUNTA ELÁSTICA, FORNECIDO E INSTALADO EM RAMAL DE DESCARGA OU RAMAL DE ESGOTO SANITÁRIO. AF_08/2022</t>
  </si>
  <si>
    <t>JUNÇÃO DE REDUCAO INVERTIDA, PVC, SÉRIE NORMAL, ESGOTO PREDIAL, DN 100 X 75 MM, JUNTA ELÁSTICA, FORNECIDO E INSTALADO EM RAMAL DE DESCARGA OU RAMAL DE ESGOTO SANITÁRIO. AF_08/2022</t>
  </si>
  <si>
    <t>TERMINAL DE VENTILAÇÃO, PVC, SÉRIE NORMAL, ESGOTO PREDIAL, DN 50 MM, JUNTA SOLDÁVEL, FORNECIDO E INSTALADO EM PRUMADA DE ESGOTO SANITÁRIO OU VENTILAÇÃO. AF_08/2022</t>
  </si>
  <si>
    <t>JUNÇÃO DE REDUÇÃO INVERTIDA, PVC, SÉRIE NORMAL, ESGOTO PREDIAL, DN 75 X 50 MM, JUNTA ELÁSTICA, FORNECIDO E INSTALADO EM PRUMADA DE ESGOTO SANITÁRIO OU VENTILAÇÃO. AF_08/2022</t>
  </si>
  <si>
    <t>TERMINAL DE VENTILAÇÃO, PVC, SÉRIE NORMAL, ESGOTO PREDIAL, DN 75 MM, JUNTA SOLDÁVEL, FORNECIDO E INSTALADO EM PRUMADA DE ESGOTO SANITÁRIO OU VENTILAÇÃO. AF_08/2022</t>
  </si>
  <si>
    <t>TE, PVC, SÉRIE NORMAL, ESGOTO PREDIAL, DN 100 X 50 MM, JUNTA ELÁSTICA, FORNECIDO E INSTALADO EM PRUMADA DE ESGOTO SANITÁRIO OU VENTILAÇÃO. AF_08/2022</t>
  </si>
  <si>
    <t>JUNÇÃO DE REDUÇÃO INVERTIDA, PVC, SÉRIE NORMAL, ESGOTO PREDIAL, DN 100 X 50 MM, JUNTA ELÁSTICA, FORNECIDO E INSTALADO EM PRUMADA DE ESGOTO SANITÁRIO OU VENTILAÇÃO. AF_08/2022</t>
  </si>
  <si>
    <t>TE, PVC, SÉRIE NORMAL, ESGOTO PREDIAL, DN 100 X 75 MM, JUNTA ELÁSTICA, FORNECIDO E INSTALADO EM PRUMADA DE ESGOTO SANITÁRIO OU VENTILAÇÃO. AF_08/2022</t>
  </si>
  <si>
    <t>JUNÇÃO DE REDUCAO INVERTIDA, PVC, SÉRIE NORMAL, ESGOTO PREDIAL, DN 100 X 75 MM, JUNTA ELÁSTICA, FORNECIDO E INSTALADO EM PRUMADA DE ESGOTO SANITÁRIO OU VENTILAÇÃO. AF_08/2022</t>
  </si>
  <si>
    <t>TERMINAL DE VENTILAÇÃO, PVC, SÉRIE NORMAL, ESGOTO PREDIAL, DN 100 MM, JUNTA SOLDÁVEL, FORNECIDO E INSTALADO EM PRUMADA DE ESGOTO SANITÁRIO OU VENTILAÇÃO. AF_08/2022</t>
  </si>
  <si>
    <t>CAP, PVC, SÉRIE NORMAL, ESGOTO PREDIAL, DN 100 MM, JUNTA ELÁSTICA, FORNECIDO E INSTALADO EM SUBCOLETOR AÉREO DE ESGOTO SANITÁRIO. AF_08/2022</t>
  </si>
  <si>
    <t>LUVA DE REDUÇÃO, PARA INSTALAÇÕES EM PEX ÁGUA, DN 20 X 16 MM, COM ANEL DESLIZANTE - FORNECIMENTO E INSTALAÇÃO. AF_02/2023</t>
  </si>
  <si>
    <t>LUVA DE REDUÇÃO, PARA INSTALAÇÕES EM PEX ÁGUA, DN 25 X 16 MM, COM ANEL DESLIZANTE - FORNECIMENTO E INSTALAÇÃO. AF_02/2023</t>
  </si>
  <si>
    <t>LUVA DE REDUÇÃO, PARA INSTALAÇÕES EM PEX ÁGUA, DN 25 X 20 MM, COM ANEL DESLIZANTE - FORNECIMENTO E INSTALAÇÃO. AF_02/2023</t>
  </si>
  <si>
    <t>LUVA DE REDUÇÃO, PARA INSTALAÇÕES EM PEX ÁGUA, DN 32 X 25 MM, COM ANEL DESLIZANTE - FORNECIMENTO E INSTALAÇÃO. AF_02/2023</t>
  </si>
  <si>
    <t>LUVA , PARA INSTALAÇÕES EM PEX ÁGUA, DN 16 MM, COM ANEL DESLIZANTE - FORNECIMENTO E INSTALAÇÃO. AF_02/2023</t>
  </si>
  <si>
    <t>LUVA , PARA INSTALAÇÕES EM PEX ÁGUA, DN 20 MM, COM ANEL DESLIZANTE - FORNECIMENTO E INSTALAÇÃO. AF_02/2023</t>
  </si>
  <si>
    <t>LUVA , PARA INSTALAÇÕES EM PEX ÁGUA, DN 25 MM, COM ANEL DESLIZANTE - FORNECIMENTO E INSTALAÇÃO. AF_02/2023</t>
  </si>
  <si>
    <t>LUVA , PARA INSTALAÇÕES EM PEX ÁGUA, DN 32 MM, COM ANEL DESLIZANTE - FORNECIMENTO E INSTALAÇÃO. AF_02/2023</t>
  </si>
  <si>
    <t>CAIXA ENTERRADA HIDRÁULICA RETANGULAR, EM CONCRETO PRÉ-MOLDADO, DIMENSÕES INTERNAS: 0,3X0,3X0,3 M. AF_12/2020</t>
  </si>
  <si>
    <t>CAIXA ENTERRADA HIDRÁULICA RETANGULAR, EM CONCRETO PRÉ-MOLDADO, DIMENSÕES INTERNAS: 0,4X0,4X0,4 M. AF_12/2020</t>
  </si>
  <si>
    <t>CAIXA ENTERRADA HIDRÁULICA RETANGULAR, EM CONCRETO PRÉ-MOLDADO, DIMENSÕES INTERNAS: 0,6X0,6X0,5 M. AF_12/2020</t>
  </si>
  <si>
    <t>CAIXA ENTERRADA HIDRÁULICA RETANGULAR, EM CONCRETO PRÉ-MOLDADO, DIMENSÕES INTERNAS: 0,8X0,8X0,5 M. AF_12/2020</t>
  </si>
  <si>
    <t>CAIXA ENTERRADA HIDRÁULICA RETANGULAR EM ALVENARIA COM TIJOLOS CERÂMICOS MACIÇOS, DIMENSÕES INTERNAS: 0,3X0,3X0,3 M PARA REDE DE ESGOTO. AF_12/2020</t>
  </si>
  <si>
    <t>CAIXA ENTERRADA HIDRÁULICA RETANGULAR EM ALVENARIA COM TIJOLOS CERÂMICOS MACIÇOS, DIMENSÕES INTERNAS: 0,4X0,4X0,4 M PARA REDE DE ESGOTO. AF_12/2020</t>
  </si>
  <si>
    <t>CAIXA ENTERRADA HIDRÁULICA RETANGULAR EM ALVENARIA COM TIJOLOS CERÂMICOS MACIÇOS, DIMENSÕES INTERNAS: 0,6X0,6X0,6 M PARA REDE DE ESGOTO. AF_12/2020</t>
  </si>
  <si>
    <t>CAIXA ENTERRADA HIDRÁULICA RETANGULAR EM ALVENARIA COM TIJOLOS CERÂMICOS MACIÇOS, DIMENSÕES INTERNAS: 0,8X0,8X0,6 M PARA REDE DE ESGOTO. AF_12/2020</t>
  </si>
  <si>
    <t>CAIXA ENTERRADA HIDRÁULICA RETANGULAR EM ALVENARIA COM TIJOLOS CERÂMICOS MACIÇOS, DIMENSÕES INTERNAS: 1X1X0,6 M PARA REDE DE ESGOTO. AF_12/2020</t>
  </si>
  <si>
    <t>CAIXA ENTERRADA HIDRÁULICA RETANGULAR, EM ALVENARIA COM BLOCOS DE CONCRETO, DIMENSÕES INTERNAS: 0,4X0,4X0,4 M PARA REDE DE ESGOTO. AF_12/2020</t>
  </si>
  <si>
    <t>CAIXA ENTERRADA HIDRÁULICA RETANGULAR, EM ALVENARIA COM BLOCOS DE CONCRETO, DIMENSÕES INTERNAS: 0,6X0,6X0,6 M PARA REDE DE ESGOTO. AF_12/2020</t>
  </si>
  <si>
    <t>CAIXA ENTERRADA HIDRÁULICA RETANGULAR, EM ALVENARIA COM BLOCOS DE CONCRETO, DIMENSÕES INTERNAS: 0,8X0,8X0,6 M PARA REDE DE ESGOTO. AF_12/2020</t>
  </si>
  <si>
    <t>CAIXA ENTERRADA HIDRÁULICA RETANGULAR, EM ALVENARIA COM BLOCOS DE CONCRETO, DIMENSÕES INTERNAS: 1X1X0,6 M PARA REDE DE ESGOTO. AF_12/2020</t>
  </si>
  <si>
    <t>CAIXA DE GORDURA SIMPLES, CIRCULAR, EM CONCRETO PRÉ-MOLDADO, DIÂMETRO INTERNO = 0,4 M, ALTURA INTERNA = 0,4 M. AF_12/2020</t>
  </si>
  <si>
    <t>CAIXA DE GORDURA SIMPLES (CAPACIDADE: 36L), RETANGULAR, EM ALVENARIA COM TIJOLOS CERÂMICOS MACIÇOS, DIMENSÕES INTERNAS = 0,2X0,4 M, ALTURA INTERNA = 0,8 M. AF_12/2020</t>
  </si>
  <si>
    <t>CAIXA DE GORDURA DUPLA (CAPACIDADE: 126 L), RETANGULAR, EM ALVENARIA COM TIJOLOS CERÂMICOS MACIÇOS, DIMENSÕES INTERNAS = 0,4X0,7 M, ALTURA INTERNA = 0,8 M. AF_12/2020</t>
  </si>
  <si>
    <t>CAIXA DE GORDURA ESPECIAL (CAPACIDADE: 312 L - PARA ATÉ 146 PESSOAS SERVIDAS NO PICO), RETANGULAR, EM ALVENARIA COM TIJOLOS CERÂMICOS MACIÇOS, DIMENSÕES INTERNAS = 0,4X1,2 M, ALTURA INTERNA = 1 M. AF_12/2020</t>
  </si>
  <si>
    <t>CAIXA DE GORDURA SIMPLES (CAPACIDADE: 36 L), RETANGULAR, EM ALVENARIA COM BLOCOS DE CONCRETO, DIMENSÕES INTERNAS = 0,2X0,4 M, ALTURA INTERNA = 0,8 M. AF_12/2020</t>
  </si>
  <si>
    <t>CAIXA DE GORDURA DUPLA (CAPACIDADE: 126 L), RETANGULAR, EM ALVENARIA COM BLOCOS DE CONCRETO, DIMENSÕES INTERNAS = 0,4X0,7 M, ALTURA INTERNA = 0,8 M. AF_12/2020</t>
  </si>
  <si>
    <t>CAIXA ENTERRADA HIDRÁULICA RETANGULAR EM ALVENARIA COM TIJOLOS CERÂMICOS MACIÇOS, DIMENSÕES INTERNAS: 0,3X0,3X0,3 M PARA REDE DE DRENAGEM. AF_12/2020</t>
  </si>
  <si>
    <t>CAIXA ENTERRADA HIDRÁULICA RETANGULAR EM ALVENARIA COM TIJOLOS CERÂMICOS MACIÇOS, DIMENSÕES INTERNAS: 0,4X0,4X0,4 M PARA REDE DE DRENAGEM. AF_12/2020</t>
  </si>
  <si>
    <t>CAIXA ENTERRADA HIDRÁULICA RETANGULAR EM ALVENARIA COM TIJOLOS CERÂMICOS MACIÇOS, DIMENSÕES INTERNAS: 0,6X0,6X0,6 M PARA REDE DE DRENAGEM. AF_12/2020</t>
  </si>
  <si>
    <t>CAIXA ENTERRADA HIDRÁULICA RETANGULAR EM ALVENARIA COM TIJOLOS CERÂMICOS MACIÇOS, DIMENSÕES INTERNAS: 0,8X0,8X0,6 M PARA REDE DE DRENAGEM. AF_12/2020</t>
  </si>
  <si>
    <t>CAIXA ENTERRADA HIDRÁULICA RETANGULAR EM ALVENARIA COM TIJOLOS CERÂMICOS MACIÇOS, DIMENSÕES INTERNAS: 1X1X0,6 M PARA REDE DE DRENAGEM. AF_12/2020</t>
  </si>
  <si>
    <t>CAIXA ENTERRADA HIDRÁULICA RETANGULAR, EM ALVENARIA COM BLOCOS DE CONCRETO, DIMENSÕES INTERNAS: 0,4X0,4X0,4 M PARA REDE DE DRENAGEM. AF_12/2020</t>
  </si>
  <si>
    <t>CAIXA ENTERRADA HIDRÁULICA RETANGULAR, EM ALVENARIA COM BLOCOS DE CONCRETO, DIMENSÕES INTERNAS: 0,6X0,6X0,6 M PARA REDE DE DRENAGEM. AF_12/2020</t>
  </si>
  <si>
    <t>CAIXA ENTERRADA HIDRÁULICA RETANGULAR, EM ALVENARIA COM BLOCOS DE CONCRETO, DIMENSÕES INTERNAS: 0,8X0,8X0,6 M PARA REDE DE DRENAGEM. AF_12/2020</t>
  </si>
  <si>
    <t>CAIXA ENTERRADA HIDRÁULICA RETANGULAR, EM ALVENARIA COM BLOCOS DE CONCRETO, DIMENSÕES INTERNAS: 1X1X0,6 M PARA REDE DE DRENAGEM. AF_12/2020</t>
  </si>
  <si>
    <t>FURO EM CAIXA D'ÁGUA COM ESPESSURA DE 2 ATÉ 5 MM E DIÂMETRO DE 15 MM. AF_06/2021</t>
  </si>
  <si>
    <t>FURO EM CAIXA D'ÁGUA COM ESPESSURA DE 6 ATÉ 8 MM E DIÂMETRO DE 15 MM. AF_06/2021</t>
  </si>
  <si>
    <t>FURO EM CAIXA D'ÁGUA COM ESPESSURA DE 2 ATÉ 5 MM E DIÂMETRO DE 20 MM. AF_06/2021</t>
  </si>
  <si>
    <t>FURO EM CAIXA D'ÁGUA COM ESPESSURA DE 6 ATÉ 8 MM E DIÂMETRO DE 20 MM. AF_06/2021</t>
  </si>
  <si>
    <t>FURO EM CAIXA D'ÁGUA COM ESPESSURA DE 2 ATÉ 5 MM E DIÂMETRO DE 25 MM. AF_06/2021</t>
  </si>
  <si>
    <t>FURO EM CAIXA D'ÁGUA COM ESPESSURA DE 6 ATÉ 8 MM E DIÂMETRO DE 25 MM. AF_06/2021</t>
  </si>
  <si>
    <t>FURO EM CAIXA D'ÁGUA COM ESPESSURA DE 2 ATÉ 5 MM E DIÂMETRO DE 32 MM. AF_06/2021</t>
  </si>
  <si>
    <t>FURO EM CAIXA D'ÁGUA COM ESPESSURA DE 6 ATÉ 8 MM E DIÂMETRO DE 32 MM. AF_06/2021</t>
  </si>
  <si>
    <t>FURO EM CAIXA D'ÁGUA COM ESPESSURA DE 2 ATÉ 5 MM E DIÂMETRO DE 40 MM. AF_06/2021</t>
  </si>
  <si>
    <t>FURO EM CAIXA D'ÁGUA COM ESPESSURA DE 6 ATÉ 8 MM E DIÂMETRO DE 40 MM. AF_06/2021</t>
  </si>
  <si>
    <t>FURO EM CAIXA D'ÁGUA COM ESPESSURA DE 2 ATÉ 5 MM E DIÂMETRO DE 50 MM. AF_06/2021</t>
  </si>
  <si>
    <t>FURO EM CAIXA D'ÁGUA COM ESPESSURA DE 6 ATÉ 8 MM E DIÂMETRO DE 50 MM. AF_06/2021</t>
  </si>
  <si>
    <t>FURO EM CAIXA D'ÁGUA COM ESPESSURA DE 2 ATÉ 5 MM E DIÂMETRO DE 60 MM. AF_06/2021</t>
  </si>
  <si>
    <t>FURO EM CAIXA D'ÁGUA COM ESPESSURA DE 6 ATÉ 8 MM E DIÂMETRO DE 60 MM. AF_06/2021</t>
  </si>
  <si>
    <t>FURO EM CAIXA D'ÁGUA COM ESPESSURA DE 2 ATÉ 5 MM E DIÂMETRO DE 75 MM. AF_06/2021</t>
  </si>
  <si>
    <t>FURO EM CAIXA D'ÁGUA COM ESPESSURA DE 6 ATÉ 8 MM E DIÂMETRO DE 75 MM. AF_06/2021</t>
  </si>
  <si>
    <t>FURO EM CAIXA D'ÁGUA COM ESPESSURA DE 2 ATÉ 5 MM E DIÂMETRO DE 100 MM. AF_06/2021</t>
  </si>
  <si>
    <t>FURO EM CAIXA D'ÁGUA COM ESPESSURA DE 6 ATÉ 8 MM E DIÂMETRO DE 100 MM. AF_06/2021</t>
  </si>
  <si>
    <t>CAIXA D´ÁGUA EM POLIETILENO, 500 LITROS - FORNECIMENTO E INSTALAÇÃO. AF_06/2021</t>
  </si>
  <si>
    <t>CAIXA D´ÁGUA EM POLIETILENO, 750 LITROS - FORNECIMENTO E INSTALAÇÃO. AF_06/2021</t>
  </si>
  <si>
    <t>CAIXA D´ÁGUA EM POLIETILENO, 1000 LITROS - FORNECIMENTO E INSTALAÇÃO. AF_06/2021</t>
  </si>
  <si>
    <t>CAIXA D´ÁGUA EM POLIETILENO, 1500 LITROS - FORNECIMENTO E INSTALAÇÃO. AF_06/2021</t>
  </si>
  <si>
    <t>CAIXA D´ÁGUA EM POLIETILENO, 2000 LITROS - FORNECIMENTO E INSTALAÇÃO. AF_06/2021</t>
  </si>
  <si>
    <t>CAIXA D´ÁGUA EM POLIETILENO, 3000 LITROS - FORNECIMENTO E INSTALAÇÃO. AF_06/2021</t>
  </si>
  <si>
    <t>CAIXA D´ÁGUA EM POLIÉSTER REFORÇADO COM FIBRA DE VIDRO, 500 LITROS - FORNECIMENTO E INSTALAÇÃO. AF_06/2021</t>
  </si>
  <si>
    <t>CAIXA D´ÁGUA EM POLIÉSTER REFORÇADO COM FIBRA DE VIDRO, 750 LITROS - FORNECIMENTO E INSTALAÇÃO. AF_06/2021</t>
  </si>
  <si>
    <t>CAIXA D´ÁGUA EM POLIÉSTER REFORÇADO COM FIBRA DE VIDRO, 1000 LITROS - FORNECIMENTO E INSTALAÇÃO. AF_06/2021</t>
  </si>
  <si>
    <t>CAIXA D´ÁGUA EM POLIÉSTER REFORÇADO COM FIBRA DE VIDRO, 1500 LITROS - FORNECIMENTO E INSTALAÇÃO. AF_06/2021</t>
  </si>
  <si>
    <t>CAIXA D´ÁGUA EM POLIÉSTER REFORÇADO COM FIBRA DE VIDRO, 2000 LITROS - FORNECIMENTO E INSTALAÇÃO. AF_06/2021</t>
  </si>
  <si>
    <t>CAIXA D´ÁGUA EM POLIÉSTER REFORÇADO COM FIBRA DE VIDRO, 3000 LITROS - FORNECIMENTO E INSTALAÇÃO. AF_06/2021</t>
  </si>
  <si>
    <t>CAIXA D´ÁGUA EM POLIÉSTER REFORÇADO COM FIBRA DE VIDRO, 5000 LITROS - FORNECIMENTO E INSTALAÇÃO. AF_06/2021</t>
  </si>
  <si>
    <t>CAIXA D´ÁGUA EM POLIÉSTER REFORÇADO COM FIBRA DE VIDRO, 7000 LITROS - FORNECIMENTO E INSTALAÇÃO. AF_06/2021</t>
  </si>
  <si>
    <t>CAIXA D´ÁGUA EM POLIÉSTER REFORÇADO COM FIBRA DE VIDRO, 10000 LITROS - FORNECIMENTO E INSTALAÇÃO. AF_06/2021</t>
  </si>
  <si>
    <t>CAIXA D´ÁGUA EM POLIÉSTER REFORÇADO COM FIBRA DE VIDRO, 15000 LITROS - FORNECIMENTO E INSTALAÇÃO. AF_06/2021</t>
  </si>
  <si>
    <t>CAIXA D´ÁGUA EM POLIÉSTER REFORÇADO COM FIBRA DE VIDRO, 20000 LITROS - FORNECIMENTO E INSTALAÇÃO. AF_06/2021</t>
  </si>
  <si>
    <t>CAIXA D´ÁGUA EM POLIETILENO, 500 LITROS (INCLUSOS TUBOS, CONEXÕES E TORNEIRA DE BÓIA) - FORNECIMENTO E INSTALAÇÃO. AF_06/2021</t>
  </si>
  <si>
    <t>CAIXA D´ÁGUA EM POLIETILENO, 1000 LITROS (INCLUSOS TUBOS, CONEXÕES E TORNEIRA DE BÓIA) - FORNECIMENTO E INSTALAÇÃO. AF_06/2021</t>
  </si>
  <si>
    <t>CAIXA SIFONADA, PVC, DN 100 X 100 X 50 MM, FORNECIDA E INSTALADA EM RAMAIS DE ENCAMINHAMENTO DE ÁGUA PLUVIAL. AF_06/2022</t>
  </si>
  <si>
    <t>CAIXA SIFONADA, PVC, DN 150 X 185 X 75 MM, FORNECIDA E INSTALADA EM RAMAIS DE ENCAMINHAMENTO DE ÁGUA PLUVIAL. AF_06/2022</t>
  </si>
  <si>
    <t>RALO SIFONADO, PVC, DN 100 X 40 MM, JUNTA SOLDÁVEL, FORNECIDO E INSTALADO EM RAMAIS DE ENCAMINHAMENTO DE ÁGUA PLUVIAL. AF_06/2022</t>
  </si>
  <si>
    <t>CAIXA SIFONADA, PVC, DN 100 X 100 X 50 MM, JUNTA ELÁSTICA, FORNECIDA E INSTALADA EM RAMAL DE DESCARGA OU EM RAMAL DE ESGOTO SANITÁRIO. AF_08/2022</t>
  </si>
  <si>
    <t>CAIXA SIFONADA, PVC, DN 150 X 185 X 75 MM, JUNTA ELÁSTICA, FORNECIDA E INSTALADA EM RAMAL DE DESCARGA OU EM RAMAL DE ESGOTO SANITÁRIO. AF_08/2022</t>
  </si>
  <si>
    <t>RALO SIFONADO, PVC, DN 100 X 40 MM, JUNTA SOLDÁVEL, FORNECIDO E INSTALADO EM RAMAL DE DESCARGA OU EM RAMAL DE ESGOTO SANITÁRIO. AF_08/2022</t>
  </si>
  <si>
    <t>RALO SECO, PVC, DN 100 X 40 MM, JUNTA SOLDÁVEL, FORNECIDO E INSTALADO EM RAMAL DE DESCARGA OU EM RAMAL DE ESGOTO SANITÁRIO. AF_08/2022</t>
  </si>
  <si>
    <t>RALO SECO CÔNICO, PVC, DN 100 X 40 MM, JUNTA SOLDÁVEL, FORNECIDO E INSTALADO EM RAMAL DE DESCARGA OU EM RAMAL DE ESGOTO SANITÁRIO. AF_08/2022</t>
  </si>
  <si>
    <t>RALO SIFONADO REDONDO, PVC, DN 100 X 40 MM, JUNTA SOLDÁVEL, FORNECIDO E INSTALADO EM RAMAL DE DESCARGA OU EM RAMAL DE ESGOTO SANITÁRIO. AF_08/2022</t>
  </si>
  <si>
    <t>CAIXA SIFONADA, COM GRELHA QUADRADA, PVC, DN 150 X 150 X 50 MM, JUNTA SOLDÁVEL, FORNECIDA E INSTALADA EM RAMAL DE DESCARGA OU EM RAMAL DE ESGOTO SANITÁRIO. AF_08/2022</t>
  </si>
  <si>
    <t>CAIXA SIFONADA, COM GRELHA REDONDA, PVC, DN 150 X 150 X 50 MM, JUNTA SOLDÁVEL, FORNECIDA E INSTALADA EM RAMAL DE DESCARGA OU EM RAMAL DE ESGOTO SANITÁRIO. AF_08/2022</t>
  </si>
  <si>
    <t>TANQUE DE LOUÇA BRANCA COM COLUNA, 30L OU EQUIVALENTE - FORNECIMENTO E INSTALAÇÃO. AF_01/2020</t>
  </si>
  <si>
    <t>TANQUE DE LOUÇA BRANCA SUSPENSO, 18L OU EQUIVALENTE - FORNECIMENTO E INSTALAÇÃO. AF_01/2020</t>
  </si>
  <si>
    <t>TANQUE DE MÁRMORE SINTÉTICO COM COLUNA, 22L OU EQUIVALENTE   FORNECIMENTO E INSTALAÇÃO. AF_01/2020</t>
  </si>
  <si>
    <t>TANQUE DE MÁRMORE SINTÉTICO SUSPENSO, 22L OU EQUIVALENTE - FORNECIMENTO E INSTALAÇÃO. AF_01/2020</t>
  </si>
  <si>
    <t>SIFÃO DO TIPO FLEXÍVEL EM PVC 1  X 1.1/2  - FORNECIMENTO E INSTALAÇÃO. AF_01/2020</t>
  </si>
  <si>
    <t>ENGATE FLEXÍVEL EM INOX, 1/2  X 30CM - FORNECIMENTO E INSTALAÇÃO. AF_01/2020</t>
  </si>
  <si>
    <t>ENGATE FLEXÍVEL EM INOX, 1/2  X 40CM - FORNECIMENTO E INSTALAÇÃO. AF_01/2020</t>
  </si>
  <si>
    <t>VASO SANITÁRIO SIFONADO COM CAIXA ACOPLADA LOUÇA BRANCA - FORNECIMENTO E INSTALAÇÃO. AF_01/2020</t>
  </si>
  <si>
    <t>BANCADA DE GRANITO CINZA POLIDO, DE 1,50 X 0,60 M, PARA PIA DE COZINHA - FORNECIMENTO E INSTALAÇÃO. AF_01/2020</t>
  </si>
  <si>
    <t>BANCADA DE MÁRMORE BRANCO POLIDO, DE 1,50 X 0,60 M, PARA PIA DE COZINHA - FORNECIMENTO E INSTALAÇÃO. AF_01/2020</t>
  </si>
  <si>
    <t>BANCADA DE MÁRMORE SINTÉTICO, DE 120 X 60CM, COM CUBA INTEGRADA - FORNECIMENTO E INSTALAÇÃO. AF_01/2020</t>
  </si>
  <si>
    <t>BANCADA DE GRANITO CINZA POLIDO, DE 0,50 X 0,60 M, PARA LAVATÓRIO - FORNECIMENTO E INSTALAÇÃO. AF_01/2020</t>
  </si>
  <si>
    <t>BANCADA DE MÁRMORE BRANCO POLIDO, DE 0,50 X 0,60 M, PARA LAVATÓRIO - FORNECIMENTO E INSTALAÇÃO. AF_01/2020</t>
  </si>
  <si>
    <t>CUBA DE EMBUTIR RETANGULAR DE AÇO INOXIDÁVEL, 46 X 30 X 12 CM - FORNECIMENTO E INSTALAÇÃO. AF_01/2020</t>
  </si>
  <si>
    <t>CUBA DE EMBUTIR OVAL EM LOUÇA BRANCA, 35 X 50CM OU EQUIVALENTE - FORNECIMENTO E INSTALAÇÃO. AF_01/2020</t>
  </si>
  <si>
    <t>LAVATÓRIO LOUÇA BRANCA COM COLUNA, *44 X 35,5* CM, PADRÃO POPULAR - FORNECIMENTO E INSTALAÇÃO. AF_01/2020</t>
  </si>
  <si>
    <t>LAVATÓRIO LOUÇA BRANCA COM COLUNA, 45 X 55CM OU EQUIVALENTE, PADRÃO MÉDIO - FORNECIMENTO E INSTALAÇÃO. AF_01/2020</t>
  </si>
  <si>
    <t>LAVATÓRIO LOUÇA BRANCA SUSPENSO, 29,5 X 39CM OU EQUIVALENTE, PADRÃO POPULAR - FORNECIMENTO E INSTALAÇÃO. AF_01/2020</t>
  </si>
  <si>
    <t>APARELHO MISTURADOR DE MESA PARA LAVATÓRIO, PADRÃO MÉDIO - FORNECIMENTO E INSTALAÇÃO. AF_01/2020</t>
  </si>
  <si>
    <t>APARELHO MISTURADOR DE MESA PARA PIA DE COZINHA, PADRÃO MÉDIO - FORNECIMENTO E INSTALAÇÃO. AF_01/2020</t>
  </si>
  <si>
    <t>TANQUE DE LOUÇA BRANCA COM COLUNA, 30L OU EQUIVALENTE, INCLUSO SIFÃO FLEXÍVEL EM PVC, VÁLVULA METÁLICA E TORNEIRA DE METAL CROMADO PADRÃO MÉDIO - FORNECIMENTO E INSTALAÇÃO. AF_01/2020</t>
  </si>
  <si>
    <t>TANQUE DE LOUÇA BRANCA COM COLUNA, 30L OU EQUIVALENTE, INCLUSO SIFÃO FLEXÍVEL EM PVC, VÁLVULA PLÁSTICA E TORNEIRA DE METAL CROMADO PADRÃO POPULAR - FORNECIMENTO E INSTALAÇÃO. AF_01/2020</t>
  </si>
  <si>
    <t>TANQUE DE LOUÇA BRANCA COM COLUNA, 30L OU EQUIVALENTE, INCLUSO SIFÃO FLEXÍVEL EM PVC, VÁLVULA PLÁSTICA E TORNEIRA DE PLÁSTICO - FORNECIMENTO E INSTALAÇÃO. AF_01/2020</t>
  </si>
  <si>
    <t>TANQUE DE LOUÇA BRANCA SUSPENSO, 18L OU EQUIVALENTE, INCLUSO SIFÃO TIPO GARRAFA EM METAL CROMADO, VÁLVULA METÁLICA E TORNEIRA DE METAL CROMADO PADRÃO MÉDIO - FORNECIMENTO E INSTALAÇÃO. AF_01/2020</t>
  </si>
  <si>
    <t>TANQUE DE LOUÇA BRANCA SUSPENSO, 18L OU EQUIVALENTE, INCLUSO SIFÃO TIPO GARRAFA EM PVC, VÁLVULA PLÁSTICA E TORNEIRA DE METAL CROMADO PADRÃO POPULAR - FORNECIMENTO E INSTALAÇÃO. AF_01/2020</t>
  </si>
  <si>
    <t>TANQUE DE LOUÇA BRANCA SUSPENSO, 18L OU EQUIVALENTE, INCLUSO SIFÃO TIPO GARRAFA EM PVC, VÁLVULA PLÁSTICA E TORNEIRA DE PLÁSTICO - FORNECIMENTO E INSTALAÇÃO. AF_01/2020</t>
  </si>
  <si>
    <t>TANQUE DE MÁRMORE SINTÉTICO COM COLUNA, 22L OU EQUIVALENTE, INCLUSO SIFÃO FLEXÍVEL EM PVC, VÁLVULA PLÁSTICA E TORNEIRA DE METAL CROMADO PADRÃO POPULAR - FORNECIMENTO E INSTALAÇÃO. AF_01/2020</t>
  </si>
  <si>
    <t>TANQUE DE MÁRMORE SINTÉTICO COM COLUNA, 22L OU EQUIVALENTE, INCLUSO SIFÃO FLEXÍVEL EM PVC, VÁLVULA PLÁSTICA E TORNEIRA DE PLÁSTICO - FORNECIMENTO E INSTALAÇÃO. AF_01/2020</t>
  </si>
  <si>
    <t>TANQUE DE MÁRMORE SINTÉTICO SUSPENSO, 22L OU EQUIVALENTE, INCLUSO SIFÃO TIPO GARRAFA EM PVC, VÁLVULA PLÁSTICA E TORNEIRA DE METAL CROMADO PADRÃO POPULAR - FORNEC. E INSTALAÇÃO. AF_01/2020</t>
  </si>
  <si>
    <t>TANQUE DE MÁRMORE SINTÉTICO SUSPENSO, 22L OU EQUIVALENTE, INCLUSO SIFÃO TIPO GARRAFA EM PVC, VÁLVULA PLÁSTICA E TORNEIRA DE PLÁSTICO - FORNECIMENTO E INSTALAÇÃO. AF_01/2020</t>
  </si>
  <si>
    <t>TANQUE DE MÁRMORE SINTÉTICO SUSPENSO, 22L OU EQUIVALENTE, INCLUSO SIFÃO FLEXÍVEL EM PVC, VÁLVULA PLÁSTICA E TORNEIRA DE METAL CROMADO PADRÃO POPULAR - FORNECIMENTO E INSTALAÇÃO. AF_01/2020</t>
  </si>
  <si>
    <t>TANQUE DE MÁRMORE SINTÉTICO SUSPENSO, 22L OU EQUIVALENTE, INCLUSO SIFÃO FLEXÍVEL EM PVC, VÁLVULA PLÁSTICA E TORNEIRA DE PLÁSTICO - FORNECIMENTO E INSTALAÇÃO. AF_01/2020</t>
  </si>
  <si>
    <t>VASO SANITÁRIO SIFONADO COM CAIXA ACOPLADA LOUÇA BRANCA, INCLUSO ENGATE FLEXÍVEL EM PLÁSTICO BRANCO, 1/2  X 40CM - FORNECIMENTO E INSTALAÇÃO. AF_01/2020</t>
  </si>
  <si>
    <t>VASO SANITÁRIO SIFONADO COM CAIXA ACOPLADA LOUÇA BRANCA - PADRÃO MÉDIO, INCLUSO ENGATE FLEXÍVEL EM METAL CROMADO, 1/2  X 40CM - FORNECIMENTO E INSTALAÇÃO. AF_01/2020</t>
  </si>
  <si>
    <t>BANCADA DE MÁRMORE SINTÉTICO 120 X 60CM, COM CUBA INTEGRADA, INCLUSO SIFÃO TIPO GARRAFA EM PVC, VÁLVULA EM PLÁSTICO CROMADO TIPO AMERICANA E TORNEIRA CROMADA LONGA, DE PAREDE, PADRÃO POPULAR - FORNECIMENTO E INSTALAÇÃO. AF_01/2020</t>
  </si>
  <si>
    <t>BANCADA DE MÁRMORE SINTÉTICO 120 X 60CM, COM CUBA INTEGRADA, INCLUSO SIFÃO TIPO FLEXÍVEL EM PVC, VÁLVULA EM PLÁSTICO CROMADO TIPO AMERICANA E TORNEIRA CROMADA LONGA, DE PAREDE, PADRÃO POPULAR - FORNECIMENTO E INSTALAÇÃO. AF_01/2020</t>
  </si>
  <si>
    <t>CUBA DE EMBUTIR DE AÇO INOXIDÁVEL MÉDIA, INCLUSO VÁLVULA TIPO AMERICANA EM METAL CROMADO E SIFÃO FLEXÍVEL EM PVC - FORNECIMENTO E INSTALAÇÃO. AF_01/2020</t>
  </si>
  <si>
    <t>CUBA DE EMBUTIR DE AÇO INOXIDÁVEL MÉDIA, INCLUSO VÁLVULA TIPO AMERICANA E SIFÃO TIPO GARRAFA EM METAL CROMADO - FORNECIMENTO E INSTALAÇÃO. AF_01/2020</t>
  </si>
  <si>
    <t>CUBA DE EMBUTIR OVAL EM LOUÇA BRANCA, 35 X 50CM OU EQUIVALENTE, INCLUSO VÁLVULA EM METAL CROMADO E SIFÃO FLEXÍVEL EM PVC - FORNECIMENTO E INSTALAÇÃO. AF_01/2020</t>
  </si>
  <si>
    <t>CUBA DE EMBUTIR OVAL EM LOUÇA BRANCA, 35 X 50CM OU EQUIVALENTE, INCLUSO VÁLVULA E SIFÃO TIPO GARRAFA EM METAL CROMADO - FORNECIMENTO E INSTALAÇÃO. AF_01/2020</t>
  </si>
  <si>
    <t>LAVATÓRIO LOUÇA BRANCA COM COLUNA, *44 X 35,5* CM, PADRÃO POPULAR, INCLUSO SIFÃO FLEXÍVEL EM PVC, VÁLVULA E ENGATE FLEXÍVEL 30CM EM PLÁSTICO E COM TORNEIRA CROMADA PADRÃO POPULAR - FORNECIMENTO E INSTALAÇÃO. AF_01/2020</t>
  </si>
  <si>
    <t>LAVATÓRIO LOUÇA BRANCA COM COLUNA, 45 X 55CM OU EQUIVALENTE, PADRÃO MÉDIO, INCLUSO SIFÃO TIPO GARRAFA, VÁLVULA E ENGATE FLEXÍVEL DE 40CM EM METAL CROMADO, COM APARELHO MISTURADOR PADRÃO MÉDIO - FORNECIMENTO E INSTALAÇÃO. AF_01/2020</t>
  </si>
  <si>
    <t>LAVATÓRIO LOUÇA BRANCA COM COLUNA, 45 X 55CM OU EQUIVALENTE, PADRÃO MÉDIO, INCLUSO SIFÃO TIPO GARRAFA, VÁLVULA E ENGATE FLEXÍVEL DE 40CM EM METAL CROMADO, COM TORNEIRA CROMADA DE MESA, PADRÃO MÉDIO - FORNECIMENTO E INSTALAÇÃO. AF_01/2020</t>
  </si>
  <si>
    <t>LAVATÓRIO LOUÇA BRANCA SUSPENSO, 29,5 X 39CM OU EQUIVALENTE, PADRÃO POPULAR, INCLUSO SIFÃO TIPO GARRAFA EM PVC, VÁLVULA E ENGATE FLEXÍVEL 30CM EM PLÁSTICO E TORNEIRA CROMADA DE MESA, PADRÃO POPULAR - FORNECIMENTO E INSTALAÇÃO. AF_01/2020</t>
  </si>
  <si>
    <t>LAVATÓRIO LOUÇA BRANCA SUSPENSO, 29,5 X 39CM OU EQUIVALENTE, PADRÃO POPULAR, INCLUSO SIFÃO FLEXÍVEL EM PVC, VÁLVULA E ENGATE FLEXÍVEL 30CM EM PLÁSTICO E TORNEIRA CROMADA DE MESA, PADRÃO POPULAR - FORNECIMENTO E INSTALAÇÃO. AF_01/2020</t>
  </si>
  <si>
    <t>BANCADA MÁRMORE BRANCO, 50 X 60 CM, INCLUSO CUBA DE EMBUTIR OVAL EM LOUÇA BRANCA 35 X 50 CM, VÁLVULA, SIFÃO TIPO GARRAFA E ENGATE FLEXÍVEL 40 CM EM METAL CROMADO E APARELHO MISTURADOR DE MESA, PADRÃO MÉDIO - FORNEC. E INSTALAÇÃO. AF_01/2020</t>
  </si>
  <si>
    <t>BANCADA GRANITO CINZA,  50 X 60 CM, INCL. CUBA DE EMBUTIR OVAL LOUÇA BRANCA 35 X 50 CM, VÁLVULA METAL CROMADO, SIFÃO FLEXÍVEL PVC, ENGATE 30 CM FLEXÍVEL PLÁSTICO E TORNEIRA CROMADA DE MESA, PADRÃO POPULAR - FORNEC. E INSTALAÇÃO. AF_01/2020</t>
  </si>
  <si>
    <t>VASO SANITARIO SIFONADO CONVENCIONAL COM  LOUÇA BRANCA - FORNECIMENTO E INSTALAÇÃO. AF_01/2020</t>
  </si>
  <si>
    <t>VASO SANITARIO SIFONADO CONVENCIONAL PARA PCD SEM FURO FRONTAL COM  LOUÇA BRANCA SEM ASSENTO -  FORNECIMENTO E INSTALAÇÃO. AF_01/2020</t>
  </si>
  <si>
    <t>VASO SANITARIO SIFONADO CONVENCIONAL PARA PCD SEM FURO FRONTAL COM LOUÇA BRANCA SEM ASSENTO, INCLUSO CONJUNTO DE LIGAÇÃO PARA BACIA SANITÁRIA AJUSTÁVEL - FORNECIMENTO E INSTALAÇÃO. AF_01/2020</t>
  </si>
  <si>
    <t>PORTA TOALHA ROSTO EM METAL CROMADO, TIPO ARGOLA, INCLUSO FIXAÇÃO. AF_01/2020</t>
  </si>
  <si>
    <t>PORTA TOALHA BANHO EM METAL CROMADO, TIPO BARRA, INCLUSO FIXAÇÃO. AF_01/2020</t>
  </si>
  <si>
    <t>PAPELEIRA DE PAREDE EM METAL CROMADO SEM TAMPA, INCLUSO FIXAÇÃO. AF_01/2020</t>
  </si>
  <si>
    <t>SABONETEIRA DE PAREDE EM METAL CROMADO, INCLUSO FIXAÇÃO. AF_01/2020</t>
  </si>
  <si>
    <t>KIT DE ACESSORIOS PARA BANHEIRO EM METAL CROMADO, 5 PECAS, INCLUSO FIXAÇÃO. AF_01/2020</t>
  </si>
  <si>
    <t>SABONETEIRA PLASTICA TIPO DISPENSER PARA SABONETE LIQUIDO COM RESERVATORIO 800 A 1500 ML, INCLUSO FIXAÇÃO. AF_01/2020</t>
  </si>
  <si>
    <t>VASO SANITÁRIO INFANTIL LOUÇA BRANCA - FORNECIMENTO E INSTALACAO. AF_01/2020</t>
  </si>
  <si>
    <t>ASSENTO SANITÁRIO CONVENCIONAL - FORNECIMENTO E INSTALACAO. AF_01/2020</t>
  </si>
  <si>
    <t>ASSENTO SANITÁRIO INFANTIL - FORNECIMENTO E INSTALACAO. AF_01/2020</t>
  </si>
  <si>
    <t>CUBA DE EMBUTIR RETANGULAR DE AÇO INOXIDÁVEL, 56 X 33 X 12 CM - FORNECIMENTO E INSTALAÇÃO. AF_01/2020</t>
  </si>
  <si>
    <t>TORNEIRA CROMADA DE MESA PARA LAVATORIO, TIPO MONOCOMANDO. AF_01/2020</t>
  </si>
  <si>
    <t>TORNEIRA CROMADA DE MESA PARA LAVATÓRIO COM SENSOR DE PRESENCA. AF_01/2020</t>
  </si>
  <si>
    <t>SUPORTE MÃO FRANCESA EM AÇO, ABAS IGUAIS 30 CM, CAPACIDADE MINIMA 60 KG, BRANCO - FORNECIMENTO E INSTALAÇÃO. AF_01/2020</t>
  </si>
  <si>
    <t>SUPORTE MÃO FRANCESA EM ACO, ABAS IGUAIS 40 CM, CAPACIDADE MINIMA 70 KG, BRANCO - FORNECIMENTO E INSTALAÇÃO. AF_01/2020</t>
  </si>
  <si>
    <t>BARRA DE APOIO EM "L", EM ACO INOX POLIDO 70 X 70 CM, FIXADA NA PAREDE - FORNECIMENTO E INSTALACAO. AF_01/2020</t>
  </si>
  <si>
    <t>BARRA DE APOIO EM "L", EM ACO INOX POLIDO 80 X 80 CM, FIXADA NA PAREDE - FORNECIMENTO E INSTALACAO. AF_01/2020</t>
  </si>
  <si>
    <t>BARRA DE APOIO LATERAL ARTICULADA, COM TRAVA, EM ACO INOX POLIDO, FIXADA NA PAREDE - FORNECIMENTO E INSTALAÇÃO. AF_01/2020</t>
  </si>
  <si>
    <t>BARRA DE APOIO RETA, EM ACO INOX POLIDO, COMPRIMENTO 60CM, FIXADA NA PAREDE - FORNECIMENTO E INSTALAÇÃO. AF_01/2020</t>
  </si>
  <si>
    <t>BARRA DE APOIO RETA, EM ACO INOX POLIDO, COMPRIMENTO 70 CM,  FIXADA NA PAREDE - FORNECIMENTO E INSTALAÇÃO. AF_01/2020</t>
  </si>
  <si>
    <t>BARRA DE APOIO RETA, EM ACO INOX POLIDO, COMPRIMENTO 80 CM,  FIXADA NA PAREDE - FORNECIMENTO E INSTALAÇÃO. AF_01/2020</t>
  </si>
  <si>
    <t>BARRA DE APOIO RETA, EM ACO INOX POLIDO, COMPRIMENTO 90 CM,  FIXADA NA PAREDE - FORNECIMENTO E INSTALAÇÃO. AF_01/2020</t>
  </si>
  <si>
    <t>BARRA DE APOIO RETA, EM ALUMINIO, COMPRIMENTO 60 CM,  FIXADA NA PAREDE - FORNECIMENTO E INSTALAÇÃO. AF_01/2020</t>
  </si>
  <si>
    <t>BARRA DE APOIO RETA, EM ALUMINIO, COMPRIMENTO 70 CM,  FIXADA NA PAREDE - FORNECIMENTO E INSTALAÇÃO. AF_01/2020</t>
  </si>
  <si>
    <t>BARRA DE APOIO RETA, EM ALUMINIO, COMPRIMENTO 80 CM,  FIXADA NA PAREDE - FORNECIMENTO E INSTALAÇÃO. AF_01/2020</t>
  </si>
  <si>
    <t>BARRA DE APOIO RETA, EM ALUMINIO, COMPRIMENTO 90 CM,  FIXADA NA PAREDE - FORNECIMENTO E INSTALAÇÃO. AF_01/2020</t>
  </si>
  <si>
    <t>PUXADOR PARA PCD, FIXADO NA PORTA - FORNECIMENTO E INSTALAÇÃO. AF_01/2020</t>
  </si>
  <si>
    <t>BANCO ARTICULADO, EM ACO INOX, PARA PCD, FIXADO NA PAREDE - FORNECIMENTO E INSTALAÇÃO. AF_01/2020</t>
  </si>
  <si>
    <t>VASO SANITÁRIO SIFONADO COM CAIXA ACOPLADA, LOUÇA BRANCA - PADRÃO ALTO - FORNECIMENTO E INSTALAÇÃO. AF_01/2020</t>
  </si>
  <si>
    <t>TANQUE SÉPTICO RETANGULAR, EM ALVENARIA COM TIJOLOS CERÂMICOS MACIÇOS, DIMENSÕES INTERNAS: 1,0 X 2,0 X H=1,4 M, VOLUME ÚTIL: 2000 L (PARA 5 CONTRIBUINTES). AF_12/2020</t>
  </si>
  <si>
    <t>TANQUE SÉPTICO RETANGULAR, EM ALVENARIA COM TIJOLOS CERÂMICOS MACIÇOS, DIMENSÕES INTERNAS: 1,2 X 2,4 X H=1,6 M, VOLUME ÚTIL: 3456 L (PARA 13 CONTRIBUINTES). AF_12/2020</t>
  </si>
  <si>
    <t>TANQUE SÉPTICO RETANGULAR, EM ALVENARIA COM TIJOLOS CERÂMICOS MACIÇOS, DIMENSÕES INTERNAS: 1,4 X 3,2 X H=1,8 M, VOLUME ÚTIL: 6272 L (PARA 32 CONTRIBUINTES). AF_12/2020</t>
  </si>
  <si>
    <t>TANQUE SÉPTICO RETANGULAR, EM ALVENARIA COM TIJOLOS CERÂMICOS MACIÇOS, DIMENSÕES INTERNAS: 1,6 X 4,4 X H=1,8 M, VOLUME ÚTIL: 9856 L (PARA 68 CONTRIBUINTES). AF_12/2020</t>
  </si>
  <si>
    <t>TANQUE SÉPTICO RETANGULAR, EM ALVENARIA COM TIJOLOS CERÂMICOS MACIÇOS, DIMENSÕES INTERNAS: 1,6 X 4,8 X H=2,0 M, VOLUME ÚTIL: 12288 L (PARA 86 CONTRIBUINTES). AF_12/2020</t>
  </si>
  <si>
    <t>TANQUE SÉPTICO RETANGULAR, EM ALVENARIA COM TIJOLOS CERÂMICOS MACIÇOS, DIMENSÕES INTERNAS: 1,6 X 4,6 X H=2,4 M, VOLUME ÚTIL: 14720 L (PARA 105 CONTRIBUINTES). AF_12/2020</t>
  </si>
  <si>
    <t>FILTRO ANAERÓBIO RETANGULAR, EM ALVENARIA COM TIJOLOS CERÂMICOS MACIÇOS, DIMENSÕES INTERNAS: 0,8 X 1,2 X H=1,67 M, VOLUME ÚTIL: 1152 L (PARA 5 CONTRIBUINTES). AF_12/2020</t>
  </si>
  <si>
    <t>FILTRO ANAERÓBIO RETANGULAR, EM ALVENARIA COM TIJOLOS CERÂMICOS MACIÇOS, DIMENSÕES INTERNAS: 1,2 X 1,8 X H=1,67 M, VOLUME ÚTIL: 2592 L (PARA 13 CONTRIBUINTES). AF_12/2020</t>
  </si>
  <si>
    <t>FILTRO ANAERÓBIO RETANGULAR, EM ALVENARIA COM TIJOLOS CERÂMICOS MACIÇOS, DIMENSÕES INTERNAS: 1,4 X 3,0 X H=1,67 M, VOLUME ÚTIL: 5040 L (PARA 32 CONTRIBUINTES). AF_12/2020</t>
  </si>
  <si>
    <t>FILTRO ANAERÓBIO RETANGULAR, EM ALVENARIA COM TIJOLOS CERÂMICOS MACIÇOS, DIMENSÕES INTERNAS: 1,4 X 4,2 X H=1,67 M, VOLUME ÚTIL: 7056 L (PARA 67 CONTRIBUINTES). AF_12/2020</t>
  </si>
  <si>
    <t>FILTRO ANAERÓBIO RETANGULAR, EM ALVENARIA COM TIJOLOS CERÂMICOS MACIÇOS, DIMENSÕES INTERNAS: 1,6 X 4,6 X H=1,67 M, VOLUME ÚTIL: 8832 L (PARA 84 CONTRIBUINTES). AF_12/2020</t>
  </si>
  <si>
    <t>FILTRO ANAERÓBIO RETANGULAR, EM ALVENARIA COM TIJOLOS CERÂMICOS MACIÇOS, DIMENSÕES INTERNAS: 1,6 X 5,6 X H=1,67 M, VOLUME ÚTIL: 10752 L (PARA 103 CONTRIBUINTES). AF_12/2020</t>
  </si>
  <si>
    <t>SUMIDOURO RETANGULAR, EM ALVENARIA COM TIJOLOS CERÂMICOS MACIÇOS, DIMENSÕES INTERNAS: 0,8 X 1,4 X H=3,0 M, ÁREA DE INFILTRAÇÃO: 13,2 M² (PARA 5 CONTRIBUINTES). AF_12/2020</t>
  </si>
  <si>
    <t>SUMIDOURO RETANGULAR, EM ALVENARIA COM TIJOLOS CERÂMICOS MACIÇOS, DIMENSÕES INTERNAS: 1,0 X 3,0 X H=3,0 M, ÁREA DE INFILTRAÇÃO: 25 M² (PARA 10 CONTRIBUINTES). AF_12/2020</t>
  </si>
  <si>
    <t>SUMIDOURO RETANGULAR, EM ALVENARIA COM TIJOLOS CERÂMICOS MACIÇOS, DIMENSÕES INTERNAS: 1,6 X 3,4 X H=3,0 M, ÁREA DE INFILTRAÇÃO: 32,9 M² (PARA 13 CONTRIBUINTES). AF_12/2020</t>
  </si>
  <si>
    <t>SUMIDOURO RETANGULAR, EM ALVENARIA COM TIJOLOS CERÂMICOS MACIÇOS, DIMENSÕES INTERNAS: 1,6 X 5,8 X H=3,0 M, ÁREA DE INFILTRAÇÃO: 50 M² (PARA 20 CONTRIBUINTES). AF_12/2020</t>
  </si>
  <si>
    <t>TANQUE SÉPTICO RETANGULAR, EM ALVENARIA COM BLOCOS DE CONCRETO, DIMENSÕES INTERNAS: 1,0 X 2,0 X H=1,4 M, VOLUME ÚTIL: 2000 L (PARA 5 CONTRIBUINTES). AF_12/2020</t>
  </si>
  <si>
    <t>TANQUE SÉPTICO RETANGULAR, EM ALVENARIA COM BLOCOS DE CONCRETO, DIMENSÕES INTERNAS: 1,2 X 2,4 X H=1,6 M, VOLUME ÚTIL: 3456 L (PARA 13 CONTRIBUINTES). AF_12/2020</t>
  </si>
  <si>
    <t>TANQUE SÉPTICO RETANGULAR, EM ALVENARIA COM BLOCOS DE CONCRETO, DIMENSÕES INTERNAS: 1,4 X 3,2 X H=1,8 M, VOLUME ÚTIL: 6272 L (PARA 32 CONTRIBUINTES). AF_12/2020</t>
  </si>
  <si>
    <t>TANQUE SÉPTICO RETANGULAR, EM ALVENARIA COM BLOCOS DE CONCRETO, DIMENSÕES INTERNAS: 1,6 X 4,4 X H=1,8 M, VOLUME ÚTIL: 9856 L (PARA 68 CONTRIBUINTES). AF_12/2020</t>
  </si>
  <si>
    <t>TANQUE SÉPTICO RETANGULAR, EM ALVENARIA COM BLOCOS DE CONCRETO, DIMENSÕES INTERNAS: 1,6 X 4,8 X H=2,0 M, VOLUME ÚTIL: 12288 L (PARA 86 CONTRIBUINTES). AF_12/2020</t>
  </si>
  <si>
    <t>TANQUE SÉPTICO RETANGULAR, EM ALVENARIA COM BLOCOS DE CONCRETO, DIMENSÕES INTERNAS: 1,6 X 4,6 X H=2,4 M, VOLUME ÚTIL: 14720 L (PARA 105 CONTRIBUINTES). AF_12/2020</t>
  </si>
  <si>
    <t>FILTRO ANAERÓBIO RETANGULAR, EM ALVENARIA COM BLOCOS DE CONCRETO, DIMENSÕES INTERNAS: 0,8 X 1,2 X H=1,67 M, VOLUME ÚTIL: 1152 L (PARA 5 CONTRIBUINTES). AF_12/2020</t>
  </si>
  <si>
    <t>FILTRO ANAERÓBIO RETANGULAR, EM ALVENARIA COM BLOCOS DE CONCRETO, DIMENSÕES INTERNAS: 1,2 X 1,8 X H=1,67 M, VOLUME ÚTIL: 2592 L (PARA 13 CONTRIBUINTES). AF_12/2020</t>
  </si>
  <si>
    <t>FILTRO ANAERÓBIO RETANGULAR, EM ALVENARIA COM BLOCOS DE CONCRETO, DIMENSÕES INTERNAS: 1,4 X 3,0 X H=1,67 M, VOLUME ÚTIL: 5040 L (PARA 32 CONTRIBUINTES). AF_12/2020</t>
  </si>
  <si>
    <t>FILTRO ANAERÓBIO RETANGULAR, EM ALVENARIA COM BLOCOS DE CONCRETO, DIMENSÕES INTERNAS: 1,4 X 4,2 X H=1,67 M, VOLUME ÚTIL: 7056 L (PARA 67 CONTRIBUINTES). AF_12/2020</t>
  </si>
  <si>
    <t>FILTRO ANAERÓBIO RETANGULAR, EM ALVENARIA COM BLOCOS DE CONCRETO, DIMENSÕES INTERNAS: 1,6 X 4,6 X H=1,67 M, VOLUME ÚTIL: 8832 L (PARA 84 CONTRIBUINTES). AF_12/2020</t>
  </si>
  <si>
    <t>FILTRO ANAERÓBIO RETANGULAR, EM ALVENARIA COM BLOCOS DE CONCRETO, DIMENSÕES INTERNAS: 1,6 X 5,6 X H=1,67 M, VOLUME ÚTIL: 10752 L (PARA 103 CONTRIBUINTES). AF_12/2020</t>
  </si>
  <si>
    <t>SUMIDOURO RETANGULAR, EM ALVENARIA COM BLOCOS DE CONCRETO, DIMENSÕES INTERNAS: 0,8 X 1,4 X H=3,0 M, ÁREA DE INFILTRAÇÃO: 13,2 M² (PARA 5 CONTRIBUINTES). AF_12/2020</t>
  </si>
  <si>
    <t>SUMIDOURO RETANGULAR, EM ALVENARIA COM BLOCOS DE CONCRETO, DIMENSÕES INTERNAS: 1,0 X 3,0 X H=3,0 M, ÁREA DE INFILTRAÇÃO: 25 M² (PARA 10 CONTRIBUINTES). AF_12/2020</t>
  </si>
  <si>
    <t>SUMIDOURO RETANGULAR, EM ALVENARIA COM BLOCOS DE CONCRETO, DIMENSÕES INTERNAS: 1,6 X 3,4 X H=3,0 M, ÁREA DE INFILTRAÇÃO: 32,9 M² (PARA 13 CONTRIBUINTES). . AF_12/2020</t>
  </si>
  <si>
    <t>SUMIDOURO RETANGULAR, EM ALVENARIA COM BLOCOS DE CONCRETO, DIMENSÕES INTERNAS: 1,6 X 5,8 X H=3,0 M, ÁREA DE INFILTRAÇÃO: 50 M² (PARA 20 CONTRIBUINTES). . AF_12/2020</t>
  </si>
  <si>
    <t>CAIXA DE GORDURA ESPECIAL (CAPACIDADE: 312 L - PARA ATÉ 146 PESSOAS SERVIDAS NO PICO), RETANGULAR, EM ALVENARIA COM BLOCOS DE CONCRETO, DIMENSÕES INTERNAS = 0,4X1,2 M, ALTURA INTERNA = 1 M. AF_12/2020</t>
  </si>
  <si>
    <t>CAIXA DE GORDURA PEQUENA (CAPACIDADE: 19 L), CIRCULAR, EM PVC, DIÂMETRO INTERNO= 0,3 M. AF_12/2020</t>
  </si>
  <si>
    <t>CAIXA DE INSPEÇÃO PARA ATERRAMENTO, CIRCULAR, EM POLIETILENO, DIÂMETRO INTERNO = 0,3 M. AF_12/2020</t>
  </si>
  <si>
    <t>TIL (TUBO DE INSPEÇÃO E LIMPEZA) CONDOMINIAL PARA ESGOTO, EM PVC, DN 100 X 100 MM. AF_12/2020</t>
  </si>
  <si>
    <t>TAMPA CIRCULAR PARA ESGOTO E DRENAGEM, EM FERRO FUNDIDO, DIÂMETRO INTERNO = 0,6 M. AF_12/2020</t>
  </si>
  <si>
    <t>TAMPA CIRCULAR PARA ESGOTO E DRENAGEM, EM CONCRETO PRÉ-MOLDADO, DIÂMETRO INTERNO = 0,60 M E ALTURA = 0,10 M. AF_12/2020</t>
  </si>
  <si>
    <t>REGISTRO DE PRESSÃO BRUTO, LATÃO, ROSCÁVEL, 1/2" - FORNECIMENTO E INSTALAÇÃO. AF_08/2021</t>
  </si>
  <si>
    <t>REGISTRO DE PRESSÃO BRUTO, LATÃO,  ROSCÁVEL, 3/4'' - FORNECIMENTO E INSTALAÇÃO. AF_08/2021</t>
  </si>
  <si>
    <t>REGISTRO DE GAVETA BRUTO, LATÃO, ROSCÁVEL, 1/2" - FORNECIMENTO E INSTALAÇÃO. AF_08/2021</t>
  </si>
  <si>
    <t>REGISTRO DE GAVETA BRUTO, LATÃO, ROSCÁVEL, 3/4" - FORNECIMENTO E INSTALAÇÃO. AF_08/2021</t>
  </si>
  <si>
    <t>MISTURADOR MONOCOMANDO PARA CHUVEIRO, BASE BRUTA E ACABAMENTO CROMADO - FORNECIMENTO E INSTALAÇÃO. AF_08/2021</t>
  </si>
  <si>
    <t>REGISTRO DE PRESSÃO BRUTO, LATÃO, ROSCÁVEL, 1/2", COM ACABAMENTO E CANOPLA CROMADOS - FORNECIMENTO E INSTALAÇÃO. AF_08/2021</t>
  </si>
  <si>
    <t>REGISTRO DE PRESSÃO BRUTO, LATÃO, ROSCÁVEL, 3/4", COM ACABAMENTO E CANOPLA CROMADOS - FORNECIMENTO E INSTALAÇÃO. AF_08/2021</t>
  </si>
  <si>
    <t>REGISTRO DE GAVETA BRUTO, LATÃO, ROSCÁVEL, 1/2", COM ACABAMENTO E CANOPLA CROMADOS - FORNECIMENTO E INSTALAÇÃO. AF_08/2021</t>
  </si>
  <si>
    <t>REGISTRO DE GAVETA BRUTO, LATÃO, ROSCÁVEL, 3/4", COM ACABAMENTO E CANOPLA CROMADOS - FORNECIMENTO E INSTALAÇÃO. AF_08/2021</t>
  </si>
  <si>
    <t>REGISTRO DE ESFERA, PVC, ROSCÁVEL, COM VOLANTE, 3/4" - FORNECIMENTO E INSTALAÇÃO. AF_08/2021</t>
  </si>
  <si>
    <t>REGISTRO DE ESFERA, PVC, SOLDÁVEL, COM VOLANTE, DN  25 MM - FORNECIMENTO E INSTALAÇÃO. AF_08/2021</t>
  </si>
  <si>
    <t>REGISTRO DE ESFERA, PVC, SOLDÁVEL, COM VOLANTE, DN  32 MM - FORNECIMENTO E INSTALAÇÃO. AF_08/2021</t>
  </si>
  <si>
    <t>REGISTRO DE ESFERA, PVC, SOLDÁVEL, COM VOLANTE, DN  40 MM - FORNECIMENTO E INSTALAÇÃO. AF_08/2021</t>
  </si>
  <si>
    <t>REGISTRO DE ESFERA, PVC, SOLDÁVEL, COM VOLANTE, DN  50 MM - FORNECIMENTO E INSTALAÇÃO. AF_08/2021</t>
  </si>
  <si>
    <t>REGISTRO DE ESFERA, PVC, SOLDÁVEL, COM VOLANTE, DN  60 MM - FORNECIMENTO E INSTALAÇÃO. AF_08/2021</t>
  </si>
  <si>
    <t>REGISTRO DE GAVETA BRUTO, LATÃO, ROSCÁVEL, 1" - FORNECIMENTO E INSTALAÇÃO. AF_08/2021</t>
  </si>
  <si>
    <t>REGISTRO DE GAVETA BRUTO, LATÃO, ROSCÁVEL, 1 1/4" - FORNECIMENTO E INSTALAÇÃO. AF_08/2021</t>
  </si>
  <si>
    <t>REGISTRO DE GAVETA BRUTO, LATÃO, ROSCÁVEL, 1 1/2" - FORNECIMENTO E INSTALAÇÃO. AF_08/2021</t>
  </si>
  <si>
    <t>REGISTRO DE GAVETA BRUTO, LATÃO, ROSCÁVEL, 2" - FORNECIMENTO E INSTALAÇÃO. AF_08/2021</t>
  </si>
  <si>
    <t>REGISTRO DE GAVETA BRUTO, LATÃO, ROSCÁVEL, 2 1/2" - FORNECIMENTO E INSTALAÇÃO. AF_08/2021</t>
  </si>
  <si>
    <t>REGISTRO DE GAVETA BRUTO, LATÃO, ROSCÁVEL, 3" - FORNECIMENTO E INSTALAÇÃO. AF_08/2021</t>
  </si>
  <si>
    <t>REGISTRO DE GAVETA BRUTO, LATÃO, ROSCÁVEL, 4" - FORNECIMENTO E INSTALAÇÃO. AF_08/2021</t>
  </si>
  <si>
    <t>REGISTRO DE GAVETA BRUTO, LATÃO, ROSCÁVEL, 1", COM ACABAMENTO E CANOPLA CROMADOS - FORNECIMENTO E INSTALAÇÃO. AF_08/2021</t>
  </si>
  <si>
    <t>REGISTRO DE GAVETA BRUTO, LATÃO, ROSCÁVEL, 1 1/4", COM ACABAMENTO E CANOPLA CROMADOS - FORNECIMENTO E INSTALAÇÃO. AF_08/2021</t>
  </si>
  <si>
    <t>REGISTRO DE GAVETA BRUTO, LATÃO, ROSCÁVEL, 1 1/2", COM ACABAMENTO E CANOPLA CROMADOS - FORNECIMENTO E INSTALAÇÃO. AF_08/2021</t>
  </si>
  <si>
    <t>TORNEIRA DE BOIA PARA CAIXA D'ÁGUA, ROSCÁVEL, 1/2" - FORNECIMENTO E INSTALAÇÃO. AF_08/2021</t>
  </si>
  <si>
    <t>TORNEIRA DE BOIA PARA CAIXA D'ÁGUA, ROSCÁVEL, 3/4" - FORNECIMENTO E INSTALAÇÃO. AF_08/2021</t>
  </si>
  <si>
    <t>TORNEIRA DE BOIA PARA CAIXA D'ÁGUA, ROSCÁVEL, 1" - FORNECIMENTO E INSTALAÇÃO. AF_08/2021</t>
  </si>
  <si>
    <t>TORNEIRA DE BOIA PARA CAIXA D'ÁGUA, ROSCÁVEL, 1 1/4" - FORNECIMENTO E INSTALAÇÃO. AF_08/2021</t>
  </si>
  <si>
    <t>TORNEIRA DE BOIA PARA CAIXA D'ÁGUA, ROSCÁVEL, 1 1/2" - FORNECIMENTO E INSTALAÇÃO. AF_08/2021</t>
  </si>
  <si>
    <t>TORNEIRA DE BOIA PARA CAIXA D'ÁGUA, ROSCÁVEL, 2" - FORNECIMENTO E INSTALAÇÃO. AF_08/2021</t>
  </si>
  <si>
    <t>VÁLVULA DE ESFERA BRUTA, BRONZE, ROSCÁVEL, 1/2" - FORNECIMENTO E INSTALAÇÃO. AF_08/2021</t>
  </si>
  <si>
    <t>VÁLVULA DE ESFERA BRUTA, BRONZE, ROSCÁVEL, 3/4'' - FORNECIMENTO E INSTALAÇÃO. AF_08/2021</t>
  </si>
  <si>
    <t>VÁLVULA DE ESFERA BRUTA, BRONZE, ROSCÁVEL, 1'' - FORNECIMENTO E INSTALAÇÃO. AF_08/2021</t>
  </si>
  <si>
    <t>VÁLVULA DE ESFERA BRUTA, BRONZE, ROSCÁVEL, 1 1/4'' - FORNECIMENTO E INSTALAÇÃO. AF_08/2021</t>
  </si>
  <si>
    <t>VÁLVULA DE ESFERA BRUTA, BRONZE, ROSCÁVEL, 1 1/2'' - FORNECIMENTO E INSTALAÇÃO. AF_08/2021</t>
  </si>
  <si>
    <t>VÁLVULA DE ESFERA BRUTA, BRONZE, ROSCÁVEL, 2'' - FORNECIMENTO E INSTALAÇÃO. AF_08/2021</t>
  </si>
  <si>
    <t>VÁLVULA DE RETENÇÃO HORIZONTAL, DE BRONZE, ROSCÁVEL, 3/4" - FORNECIMENTO E INSTALAÇÃO. AF_08/2021</t>
  </si>
  <si>
    <t>VÁLVULA DE RETENÇÃO HORIZONTAL, DE BRONZE, ROSCÁVEL, 1" - FORNECIMENTO E INSTALAÇÃO. AF_08/2021</t>
  </si>
  <si>
    <t>VÁLVULA DE RETENÇÃO HORIZONTAL, DE BRONZE, ROSCÁVEL, 1 1/4" - FORNECIMENTO E INSTALAÇÃO. AF_08/2021</t>
  </si>
  <si>
    <t>VÁLVULA DE RETENÇÃO HORIZONTAL, DE BRONZE, ROSCÁVEL, 1 1/2"  - FORNECIMENTO E INSTALAÇÃO. AF_08/2021</t>
  </si>
  <si>
    <t>VÁLVULA DE RETENÇÃO HORIZONTAL, DE BRONZE, ROSCÁVEL, 2"  - FORNECIMENTO E INSTALAÇÃO. AF_08/2021</t>
  </si>
  <si>
    <t>VÁLVULA DE RETENÇÃO HORIZONTAL, DE BRONZE, ROSCÁVEL, 2 1/2" - FORNECIMENTO E INSTALAÇÃO. AF_08/2021</t>
  </si>
  <si>
    <t>VÁLVULA DE RETENÇÃO HORIZONTAL, DE BRONZE, ROSCÁVEL, 3" - FORNECIMENTO E INSTALAÇÃO. AF_08/2021</t>
  </si>
  <si>
    <t>VÁLVULA DE RETENÇÃO HORIZONTAL, DE BRONZE, ROSCÁVEL, 4" - FORNECIMENTO E INSTALAÇÃO. AF_08/2021</t>
  </si>
  <si>
    <t>VÁLVULA DE RETENÇÃO VERTICAL, DE BRONZE, ROSCÁVEL, 1/2" - FORNECIMENTO E INSTALAÇÃO. AF_08/2021</t>
  </si>
  <si>
    <t>VÁLVULA DE RETENÇÃO VERTICAL, DE BRONZE, ROSCÁVEL, 3/4" - FORNECIMENTO E INSTALAÇÃO. AF_08/2021</t>
  </si>
  <si>
    <t>VÁLVULA DE RETENÇÃO VERTICAL, DE BRONZE, ROSCÁVEL, 1" - FORNECIMENTO E INSTALAÇÃO. AF_08/2021</t>
  </si>
  <si>
    <t>VÁLVULA DE RETENÇÃO VERTICAL, DE BRONZE, ROSCÁVEL, 1 1/4" - FORNECIMENTO E INSTALAÇÃO. AF_08/2021</t>
  </si>
  <si>
    <t>VÁLVULA DE RETENÇÃO VERTICAL, DE BRONZE, ROSCÁVEL, 1 1/2" - FORNECIMENTO E INSTALAÇÃO. AF_08/2021</t>
  </si>
  <si>
    <t>VÁLVULA DE RETENÇÃO VERTICAL, DE BRONZE, ROSCÁVEL, 2" - FORNECIMENTO E INSTALAÇÃO. AF_08/2021</t>
  </si>
  <si>
    <t>VÁLVULA DE RETENÇÃO VERTICAL, DE BRONZE, ROSCÁVEL, 3" - FORNECIMENTO E INSTALAÇÃO. AF_08/2021</t>
  </si>
  <si>
    <t>VÁLVULA DE RETENÇÃO VERTICAL, DE BRONZE, ROSCÁVEL, 4" - FORNECIMENTO E INSTALAÇÃO. AF_08/2021</t>
  </si>
  <si>
    <t>VÁLVULA DE DESCARGA METÁLICA, BASE 1 1/2", ACABAMENTO METALICO CROMADO - FORNECIMENTO E INSTALAÇÃO. AF_08/2021</t>
  </si>
  <si>
    <t>VÁLVULA DE RETENÇÃO HORIZONTAL, DE BRONZE, ROSCÁVEL, 1/2" - FORNECIMENTO E INSTALAÇÃO. AF_08/2021</t>
  </si>
  <si>
    <t>VÁLVULA DE RETENÇÃO VERTICAL, DE BRONZE, ROSCÁVEL, 2 1/2" - FORNECIMENTO E INSTALAÇÃO. AF_08/2021</t>
  </si>
  <si>
    <t>VÁLVULA DE RETENÇÃO, DE BRONZE, PÉ COM CRIVOS, ROSCÁVEL, 3/4" - FORNECIMENTO E INSTALAÇÃO. AF_08/2021</t>
  </si>
  <si>
    <t>VÁLVULA DE RETENÇÃO, DE BRONZE, PÉ COM CRIVOS, ROSCÁVEL, 1" - FORNECIMENTO E INSTALAÇÃO. AF_08/2021</t>
  </si>
  <si>
    <t>VÁLVULA DE RETENÇÃO, DE BRONZE, PÉ COM CRIVOS, ROSCÁVEL, 1 1/4" - FORNECIMENTO E INSTALAÇÃO. AF_08/2021</t>
  </si>
  <si>
    <t>VÁLVULA DE RETENÇÃO, DE BRONZE, PÉ COM CRIVOS, ROSCÁVEL, 1 1/2" - FORNECIMENTO E INSTALAÇÃO. AF_08/2021</t>
  </si>
  <si>
    <t>VÁLVULA DE RETENÇÃO, DE BRONZE, PÉ COM CRIVOS, ROSCÁVEL, 2" - FORNECIMENTO E INSTALAÇÃO. AF_08/2021</t>
  </si>
  <si>
    <t>VÁLVULA DE RETENÇÃO, DE BRONZE, PÉ COM CRIVOS, ROSCÁVEL, 2 1/2" - FORNECIMENTO E INSTALAÇÃO. AF_08/2021</t>
  </si>
  <si>
    <t>VÁLVULA DE RETENÇÃO, DE BRONZE, PÉ COM CRIVOS, ROSCÁVEL, 3" - FORNECIMENTO E INSTALAÇÃO. AF_08/2021</t>
  </si>
  <si>
    <t>VÁLVULA DE RETENÇÃO, DE BRONZE, PÉ COM CRIVOS, ROSCÁVEL, 4" - FORNECIMENTO E INSTALAÇÃO. AF_08/2021</t>
  </si>
  <si>
    <t>VÁLVULA DE DESCARGA METÁLICA, BASE 1 1/4", ACABAMENTO METALICO CROMADO - FORNECIMENTO E INSTALAÇÃO. AF_08/2021</t>
  </si>
  <si>
    <t>REGISTRO OU VÁLVULA GLOBO ANGULAR EM LATÃO, PARA HIDRANTES EM INSTALAÇÃO PREDIAL DE INCÊNDIO, 45 GRAUS, 2 1/2" - FORNECIMENTO E INSTALAÇÃO. AF_08/2021</t>
  </si>
  <si>
    <t>REGISTRO OU REGULADOR DE GÁS DE COZINHA - FORNECIMENTO E INSTALAÇÃO. AF_08/2021</t>
  </si>
  <si>
    <t>REGISTRO DE ESFERA, PVC, ROSCÁVEL, COM VOLANTE, 1/2" - FORNECIMENTO E INSTALAÇÃO. AF_08/2021</t>
  </si>
  <si>
    <t>REGISTRO DE ESFERA, PVC, ROSCÁVEL, COM VOLANTE, 1" - FORNECIMENTO E INSTALAÇÃO. AF_08/2021</t>
  </si>
  <si>
    <t>REGISTRO DE ESFERA, PVC, ROSCÁVEL, COM VOLANTE, 1 1/4" - FORNECIMENTO E INSTALAÇÃO. AF_08/2021</t>
  </si>
  <si>
    <t>REGISTRO DE ESFERA, PVC, ROSCÁVEL, COM VOLANTE, 1 1/2" - FORNECIMENTO E INSTALAÇÃO. AF_08/2021</t>
  </si>
  <si>
    <t>REGISTRO DE ESFERA, PVC, ROSCÁVEL, COM VOLANTE, 2" - FORNECIMENTO E INSTALAÇÃO. AF_08/2021</t>
  </si>
  <si>
    <t>REGISTRO DE ESFERA, PVC, ROSCÁVEL, COM BORBOLETA, 1/2" - FORNECIMENTO E INSTALAÇÃO. AF_08/2021</t>
  </si>
  <si>
    <t>REGISTRO DE ESFERA, PVC, ROSCÁVEL, COM BORBOLETA, 3/4" - FORNECIMENTO E INSTALAÇÃO. AF_08/2021</t>
  </si>
  <si>
    <t>REGISTRO DE ESFERA, PVC, ROSCÁVEL, COM CABEÇA QUADRADA, 1/2" - FORNECIMENTO E INSTALAÇÃO. AF_08/2021</t>
  </si>
  <si>
    <t>REGISTRO DE ESFERA, PVC, ROSCÁVEL, COM CABEÇA QUADRADA, 3/4" - FORNECIMENTO E INSTALAÇÃO. AF_08/2021</t>
  </si>
  <si>
    <t>REGISTRO DE PRESSÃO, PVC, ROSCÁVEL, VOLANTE SIMPLES, 1/2" - FORNECIMENTO E INSTALAÇÃO. AF_08/2021</t>
  </si>
  <si>
    <t>REGISTRO DE PRESSÃO, PVC, ROSCÁVEL, VOLANTE SIMPLES, 3/4" - FORNECIMENTO E INSTALAÇÃO. AF_08/2021</t>
  </si>
  <si>
    <t>REGISTRO DE ESFERA, PVC, SOLDÁVEL, COM VOLANTE, DN  20 MM - FORNECIMENTO E INSTALAÇÃO. AF_08/2021</t>
  </si>
  <si>
    <t>REGISTRO DE PRESSÃO, PVC, SOLDÁVEL, VOLANTE SIMPLES, DN  20 MM - FORNECIMENTO E INSTALAÇÃO. AF_08/2021</t>
  </si>
  <si>
    <t>REGISTRO DE PRESSÃO, PVC, SOLDÁVEL, VOLANTE SIMPLES, DN  25 MM - FORNECIMENTO E INSTALAÇÃO. AF_08/2021</t>
  </si>
  <si>
    <t>SUBSTITUIÇÃO DE REGISTRO OU VÁLVULA, ROSCÁVEL, DN  20 MM. AF_08/2021</t>
  </si>
  <si>
    <t>SUBSTITUIÇÃO DE REGISTRO OU VÁLVULA, ROSCÁVEL, DN  25 MM. AF_08/2021</t>
  </si>
  <si>
    <t>SUBSTITUIÇÃO DE REGISTRO OU VÁLVULA, ROSCÁVEL, DN  32 MM. AF_08/2021</t>
  </si>
  <si>
    <t>FURO MANUAL EM ALVENARIA, PARA INSTALAÇÕES HIDRÁULICAS, DIÂMETROS MENORES OU IGUAIS A 40 MM. AF_09/2023</t>
  </si>
  <si>
    <t>FURO MANUAL EM ALVENARIA, PARA INSTALAÇÕES HIDRÁULICAS, DIÂMETROS MAIORES QUE 40 MM E MENORES OU IGUAIS A 75 MM. AF_09/2023</t>
  </si>
  <si>
    <t>FURO MANUAL EM ALVENARIA, PARA INSTALAÇÕES HIDRÁULICAS, DIÂMETROS MAIORES QUE 75 MM E MENORES OU IGUAIS A 100 MM. AF_09/2023</t>
  </si>
  <si>
    <t>FURO MECANIZADO EM CONCRETO, COM MARTELO DEMOLIDOR, PARA INSTALAÇÕES HIDRÁULICAS, DIÂMETROS MENORES OU IGUAIS A 40 MM. AF_09/2023</t>
  </si>
  <si>
    <t>FURO MECANIZADO EM CONCRETO, COM MARTELO DEMOLIDOR, PARA INSTALAÇÕES HIDRÁULICAS, DIÂMETROS MAIORES QUE 40 MM E MENORES OU IGUAIS A 75 MM. AF_09/2023</t>
  </si>
  <si>
    <t>FURO MECANIZADO EM CONCRETO, COM MARTELO DEMOLIDOR, PARA INSTALAÇÕES HIDRÁULICAS, DIÂMETROS MAIORES QUE 75 MM E MENORES OU IGUAIS A 150 MM. AF_09/2023</t>
  </si>
  <si>
    <t>RASGO LINEAR MANUAL EM ALVENARIA, PARA RAMAIS/ DISTRIBUIÇÃO DE INSTALAÇÕES HIDRÁULICAS, DIÂMETROS MENORES OU IGUAIS A 40 MM. AF_09/2023</t>
  </si>
  <si>
    <t>RASGO LINEAR MECANIZADO EM CONTRAPISO, PARA RAMAIS/ DISTRIBUIÇÃO DE INSTALAÇÕES HIDRÁULICAS, DIÂMETROS MENORES OU IGUAIS A 40 MM. AF_09/2023_PS</t>
  </si>
  <si>
    <t>RASGO LINEAR MECANIZADO EM CONTRAPISO, PARA RAMAIS/ DISTRIBUIÇÃO DE INSTALAÇÕES HIDRÁULICAS, DIÂMETROS MAIORES QUE 40 MM E MENORES OU IGUAIS A 75 MM. AF_09/2023_PS</t>
  </si>
  <si>
    <t>RASGO LINEAR MECANIZADO EM CONTRAPISO, PARA RAMAIS/ DISTRIBUIÇÃO DE INSTALAÇÕES HIDRÁULICAS, DIÂMETROS MAIORES QUE 75 MM E MENORES OU IGUAIS A 100 MM. AF_09/2023_PS</t>
  </si>
  <si>
    <t>RASGO LINEAR MANUAL EM ALVENARIA, PARA ELETRODUTOS, DIÂMETROS MENORES OU IGUAIS A 40 MM. AF_09/2023</t>
  </si>
  <si>
    <t>PASSANTE TIPO PEÇA EM POLIESTIRENO (ISOPOR), FIXADO EM LAJE, PARA ABERTURA PARA PASSAGEM DE 1 TUBO DE ATÉ 50 MM DE DIÂMETRO. AF_09/2023</t>
  </si>
  <si>
    <t>PASSANTE TIPO PEÇA EM POLIESTIRENO (ISOPOR), FIXADO EM LAJE, PARA PASSAGEM DE NO MÁXIMO 5 TUBOS DE 50 MM DE DIÂMETRO. AF_09/2023</t>
  </si>
  <si>
    <t>PASSANTE TIPO TUBO COM DIÂMETRO DE 40 MM, FIXADO EM LAJE, PARA PASSAGEM DE TUBULAÇÕES COM NO MÁXIMO 32 MM DE DIÂMETRO. AF_09/2023</t>
  </si>
  <si>
    <t>PASSANTE TIPO TUBO COM DIÂMETRO DE 75 MM, FIXADO EM LAJE, PARA PASSAGEM DE TUBULAÇÕES COM NO MÁXIMO 50 MM DE DIÂMETRO. AF_09/2023</t>
  </si>
  <si>
    <t>PASSANTE TIPO TUBO COM DIÂMETRO DE 100 MM, FIXADO EM LAJE, PARA PASSAGEM DE TUBULAÇÕES COM NO MÁXIMO 75 MM DE DIÂMETRO. AF_09/2023</t>
  </si>
  <si>
    <t>QUEBRA EM ALVENARIA PARA INSTALAÇÃO DE CAIXA DE TOMADA (4X4 OU 4X2). AF_09/2023</t>
  </si>
  <si>
    <t>QUEBRA EM ALVENARIA PARA INSTALAÇÃO DE QUADRO DISTRIBUIÇÃO PEQUENO (19X25 CM). AF_09/2023</t>
  </si>
  <si>
    <t>QUEBRA EM ALVENARIA PARA INSTALAÇÃO DE QUADRO DISTRIBUIÇÃO GRANDE (76X40 CM). AF_09/2023</t>
  </si>
  <si>
    <t>QUEBRA EM ALVENARIA PARA INSTALAÇÃO DE ABRIGO PARA MANGUEIRAS (90X60 CM). AF_09/2023</t>
  </si>
  <si>
    <t>SUPORTE PARA 2 TUBOS HORIZONTAIS, ESPAÇADO A CADA 56 CM, EM PERFILADO COM COMPRIMENTO DE 25 CM FIXADO EM LAJE, POR METRO DE TUBULAÇÃO FIXADA. AF_09/2023</t>
  </si>
  <si>
    <t>SUPORTE PARA 4 TUBOS HORIZONTAIS, ESPAÇADO A CADA 56 CM, EM PERFILADO COM COMPRIMENTO DE 42 CM FIXADO EM LAJE, POR METRO DE TUBULAÇÃO FIXADA. AF_09/2023</t>
  </si>
  <si>
    <t>SUPORTE PARA 2 TUBOS VERTICAIS, ESPAÇADO A CADA 150 CM, EM PERFILADO COM COMPRIMENTO DE 25 CM FIXADO EM PAREDE, POR METRO DE TUBULAÇÃO FIXADA. AF_09/2023</t>
  </si>
  <si>
    <t>SUPORTE PARA 4 TUBOS VERTICAIS, ESPAÇADO A CADA 150 CM, EM PERFILADO COM COMPRIMENTO DE 42 CM FIXADO EM PAREDE, POR METRO DE TUBULAÇÃO FIXADA. AF_09/2023</t>
  </si>
  <si>
    <t>CHUMBAMENTO LINEAR EM ALVENARIA PARA RAMAIS/DISTRIBUIÇÃO DE INSTALAÇÕES HIDRÁULICAS COM DIÂMETROS MENORES OU IGUAIS A 40 MM. AF_09/2023</t>
  </si>
  <si>
    <t>CHUMBAMENTO LINEAR EM ALVENARIA PARA RAMAIS/DISTRIBUIÇÃO DE INSTALAÇÕES HIDRÁULICAS COM DIÂMETROS MAIORES QUE 40 MM E MENORES OU IGUAIS A 75 MM. AF_09/2023</t>
  </si>
  <si>
    <t>CHUMBAMENTO LINEAR EM CONTRAPISO PARA RAMAIS/DISTRIBUIÇÃO DE INSTALAÇÕES HIDRÁULICAS COM DIÂMETROS MENORES OU IGUAIS A 40 MM. AF_09/2023</t>
  </si>
  <si>
    <t>CHUMBAMENTO LINEAR EM CONTRAPISO PARA RAMAIS/DISTRIBUIÇÃO DE INSTALAÇÕES HIDRÁULICAS COM DIÂMETROS MAIORES QUE 40 MM E MENORES OU IGUAIS A 75 MM. AF_09/2023</t>
  </si>
  <si>
    <t>CHUMBAMENTO LINEAR EM CONTRAPISO PARA RAMAIS/DISTRIBUIÇÃO DE INSTALAÇÕES HIDRÁULICAS COM DIÂMETROS MAIORES QUE 75 MM E MENORES OU IGUAIS A 100 MM. AF_09/2023</t>
  </si>
  <si>
    <t>FIXAÇÃO DE TUBOS HORIZONTAIS DE PEX OU MULTICAMADAS, DIÂMETROS IGUAIS OU INFERIORES A 40 MM, COM ABRAÇADEIRA PLÁSTICA FIXADA EM LAJE. AF_09/2023_PE</t>
  </si>
  <si>
    <t>FIXAÇÃO DE TUBOS HORIZONTAIS DE PVC ÁGUA/PVC ESGOTO/PVC PLUVIAL/CPVC/PPR/COBRE OU AÇO, DIÂMETROS MENORES OU IGUAIS A 40 MM, COM ABRAÇADEIRA METÁLICA RÍGIDA TIPO  D  COM PARAFUSO DE FIXAÇÃO 1 1/4", FIXADA DIRETAMENTE NA LAJE OU PAREDE. AF_09/2023</t>
  </si>
  <si>
    <t>FIXAÇÃO DE TUBOS HORIZONTAIS DE PVC ÁGUA/PVC ESGOTO/PVC PLUVIAL/CPVC/PPR/COBRE OU AÇO, DIÂMETROS MAIORES QUE 40 MM E MENORES OU IGUAIS A 75 MM, COM ABRAÇADEIRA TIPO  D  COM PARAFUSO DE FIXAÇÃO 2 1/2", FIXADA DIRETAMENTE NA LAJE OU PAREDE. AF_09/2023</t>
  </si>
  <si>
    <t>FIXAÇÃO DE TUBOS HORIZONTAIS DE  PVC ÁGUA/PVC ESGOTO/PVC PLUVIAL/CPVC/PPR/COBRE OU AÇO, DIÂMETROS MAIORES QUE 75 MM E MENORES OU IGUAIS A 100 MM, COM ABRAÇADEIRA TIPO  D  COM PARAFUSO DE FIXAÇÃO 4", FIXADA DIRETAMENTE NA LAJE OU PAREDE. AF_09/2023</t>
  </si>
  <si>
    <t>FIXAÇÃO DE TUBOS HORIZONTAIS DE PPR, DIÂMETROS MENORES OU IGUAIS A 40 MM, COM ABRAÇADEIRA METÁLICA FLEXÍVEL 18 MM, FIXADA DIRETAMENTE NA LAJE. AF_09/2023</t>
  </si>
  <si>
    <t>FIXAÇÃO DE TUBOS HORIZONTAIS DE PVC ÁGUA, PVC ESGOTO, PVC ÁGUA PLUVIAL, CPVC, PPR, COBRE OU AÇO, DIÂMETROS MENORES OU IGUAIS A 40 MM, COM ABRAÇADEIRA METÁLICA FLEXÍVEL 18 MM, FIXADA DIRETAMENTE NA LAJE. AF_09/2023</t>
  </si>
  <si>
    <t>FIXAÇÃO DE TUBOS HORIZONTAIS DE PVC ÁGUA, PVC ESGOTO, PVC ÁGUA PLUVIAL, CPVC, PPR, COBRE OU AÇO, DIÂMETROS MAIORES QUE 40 MM E MENORES OU IGUAIS A 75 MM, COM ABRAÇADEIRA METÁLICA FLEXÍVEL 18 MM, FIXADA DIRETAMENTE NA LAJE. AF_09/2023</t>
  </si>
  <si>
    <t>FIXAÇÃO DE TUBOS HORIZONTAIS DE PVC ÁGUA, PVC ESGOTO, PVC ÁGUA PLUVIAL, CPVC, PPR, COBRE OU AÇO, DIÂMETROS MAIORES QUE 75 MM E MENORES OU IGUAIS A 100 MM, COM ABRAÇADEIRA METÁLICA FLEXÍVEL 18 MM, FIXADA DIRETAMENTE NA LAJE. AF_09/2023</t>
  </si>
  <si>
    <t>CHUMBAMENTO PONTUAL DE ABERTURA EM LAJE COM PASSAGEM DE 1 TUBO COM DIÂMETRO DE  50 MM. AF_09/2023</t>
  </si>
  <si>
    <t>CHUMBAMENTO PONTUAL DE ABERTURA EM LAJE COM PASSAGEM DE 5 TUBOS COM  DIÂMETROS DE  50 MM. AF_09/2023</t>
  </si>
  <si>
    <t>CHUMBAMENTO PONTUAL EM PASSAGEM DE TUBO COM DIÂMETRO MENOR OU IGUAL A 40 MM. AF_09/2023</t>
  </si>
  <si>
    <t>CHUMBAMENTO PONTUAL EM PASSAGEM DE TUBO COM DIÂMETROS ENTRE 40 MM E 75 MM. AF_09/2023</t>
  </si>
  <si>
    <t>CHUMBAMENTO PONTUAL EM PASSAGEM DE TUBO COM DIÂMETRO MAIOR QUE 75 MM E MENORES OU IGUAIS A 150 MM. AF_09/2023</t>
  </si>
  <si>
    <t>RASGO LINEAR MANUAL EM ALVENARIA, PARA RAMAIS/ DISTRIBUIÇÃO DE INSTALAÇÕES HIDRÁULICAS, DIÂMETROS MAIORES QUE 40 MM E MENORES OU IGUAIS A 75 MM. AF_09/2023</t>
  </si>
  <si>
    <t>FIXAÇÃO DE DUTOS FLEXÍVEIS CIRCULARES,  DIÂMETRO 109 MM OU 4", COM ABRAÇADEIRA METÁLICA FLEXÍVEL FIXADA DIRETAMENTE NA LAJE, SOMENTE MÃO DE OBRA. AF_09/2023</t>
  </si>
  <si>
    <t>SUPORTE PARA DUTO EM CHAPA GALVANIZADA BITOLA 26, EM PERFILADO COM COMPRIMENTO DE 35 CM FIXADO EM LAJE, POR METRO DE DUTO FIXADO. AF_09/2023</t>
  </si>
  <si>
    <t>SUPORTE PARA DUTO EM CHAPA GALVANIZADA BITOLA 24, EM PERFILADO COM COMPRIMENTO DE 55 CM FIXADO EM LAJE, POR METRO DE DUTO FIXADO. AF_09/2023</t>
  </si>
  <si>
    <t>SUPORTE PARA ELETROCALHA LISA OU PERFURADA EM AÇO GALVANIZADO, LARGURA 400 MM, EM PERFILADO COM COMPRIMENTO DE 45 CM FIXADO EM LAJE, POR METRO DE ELETROCALHA FIXADA. AF_09/2023</t>
  </si>
  <si>
    <t>SUPORTE PARA ELETROCALHA LISA OU PERFURADA EM AÇO GALVANIZADO, LARGURA 800 MM, EM PERFILADO COM COMPRIMENTO DE 85 CM FIXADO EM LAJE, POR METRO DE ELETROCALHA FIXADA. AF_09/2023</t>
  </si>
  <si>
    <t>TIL (TUBO DE INSPEÇÃO E LIMPEZA) RADIAL PARA ESGOTO, EM PVC, DN 300X200 MM. AF_12/2020</t>
  </si>
  <si>
    <t>CAIXA ENTERRADA RETENTORA DE AREIA RETANGULAR, EM ALVENARIA COM BLOCOS DE CONCRETO, DIMENSÕES INTERNAS: 1,00 X 1,00 X 1,20 M, EXCLUINDO TAMPÃO. AF_12/2020</t>
  </si>
  <si>
    <t>CAIXA ENTERRADA SEPARADORA DE ÓLEO RETANGULAR, EM ALVENARIA COM BLOCOS DE CONCRETO, DIMENSÕES INTERNAS: 0,6 X 0,6 X 1,00 M, EXCLUINDO TAMPÃO. AF_12/2020</t>
  </si>
  <si>
    <t>CAIXA ENTERRADA SEPARADORA DE ÓLEO RETANGULAR, EM ALVENARIA COM BLOCOS DE CONCRETO, DIMENSÕES INTERNAS: 0,8 X 0,8 X 1,00 M, EXCLUINDO TAMPÃO. AF_12/2020</t>
  </si>
  <si>
    <t>CAIXA ENTERRADA SEPARADORA DE ÓLEO RETANGULAR, EM ALVENARIA COM BLOCOS DE CONCRETO, DIMENSÕES INTERNAS: 1,00 X 1,00 X 1,00 M, EXCLUINDO TAMPÃO. AF_12/2020</t>
  </si>
  <si>
    <t>BOMBA CENTRÍFUGA, MONOFÁSICA, 0,5 CV OU 0,49 HP, HM 6 A 20 M, Q 1,2 A 8,3 M3/H - FORNECIMENTO E INSTALAÇÃO. AF_12/2020</t>
  </si>
  <si>
    <t>BOMBA CENTRÍFUGA, MONOFÁSICA, 0,5 CV OU 0,49 HP, HM 6 A 20 M, Q 1,2 A 8,3 M3/H (NÃO INCLUI O FORNECIMENTO DA BOMBA). AF_12/2020</t>
  </si>
  <si>
    <t>BOMBA CENTRÍFUGA, TRIFÁSICA, 1 CV OU 0,99 HP, HM 14 A 40 M, Q 0,6 A 8,4 M3/H - FORNECIMENTO E INSTALAÇÃO. AF_12/2020</t>
  </si>
  <si>
    <t>BOMBA CENTRÍFUGA, TRIFÁSICA, 1 CV OU 0,99 HP, HM 14 A 40 M, Q 0,6 A 8,4 M3/H (NÃO INCLUI O FORNECIMENTO DA BOMBA). AF_12/2020</t>
  </si>
  <si>
    <t>BOMBA CENTRÍFUGA, TRIFÁSICA, 1,5 CV OU 1,48 HP, HM 10 A 70 M, Q 1,8 A 5,3 M3/H - FORNECIMENTO E INSTALAÇÃO. AF_12/2020</t>
  </si>
  <si>
    <t>BOMBA CENTRÍFUGA, TRIFÁSICA, 1,5 CV OU 1,48 HP, HM 10 A 24 M, Q 6,1 A 21,9 M3/H - FORNECIMENTO E INSTALAÇÃO. AF_12/2020</t>
  </si>
  <si>
    <t>BOMBA CENTRÍFUGA, TRIFÁSICA, 1,5 CV OU 1,48 HP (NÃO INCLUI O FORNECIMENTO DA BOMBA). AF_12/2020</t>
  </si>
  <si>
    <t>BOMBA CENTRÍFUGA, TRIFÁSICA, 3 CV OU 2,96 HP, HM 34 A 40 M, Q 8,6 A 14,8 M3/H - FORNECIMENTO E INSTALAÇÃO. AF_12/2020</t>
  </si>
  <si>
    <t>BOMBA CENTRÍFUGA, TRIFÁSICA, 3 CV OU 2,96 HP, HM 34 A 40 M, Q 8,6 A 14,8 M3/H (NÃO INCLUI O FORNECIMENTO DA BOMBA). AF_12/2020</t>
  </si>
  <si>
    <t>MOTO BOMBA HORIZONTAL ATÉ 10 CV, HM 75 A 80 M, Q 25,4 A 48 (NÃO INCLUI O FORNECIMENTO DA BOMBA). AF_12/2020</t>
  </si>
  <si>
    <t>BOMBA CENTRÍFUGA, TRIFÁSICA, 10 CV OU 9,86 HP, HM 85 A 140 M, Q 4,2 A 14,9 M3/H - FORNECIMENTO E INSTALAÇÃO. AF_12/2020</t>
  </si>
  <si>
    <t>BOMBA CENTRÍFUGA, TRIFÁSICA, 10 CV OU 9,86 HP, HM 85 A 140 M, Q 4,2 A 14,9 M3/H (NÃO INCLUI O FORNECIMENTO DA BOMBA). AF_12/2020</t>
  </si>
  <si>
    <t>INSTALAÇÃO DE QUADRO ELÉTRICO PARA BOMBAS TRIFÁSICAS ATÉ 25 CV (NÃO INCLUI O FORNECIMENTO DO QUADRO). AF_12/2020</t>
  </si>
  <si>
    <t>CHAVE DE BOIA AUTOMÁTICA SUPERIOR/INFERIOR 15A/250V - FORNECIMENTO E INSTALAÇÃO. AF_12/2020</t>
  </si>
  <si>
    <t>MOTO BOMBA HORIZONTAL DE 12,5 A 25 CV, HM 140 M (NÃO INCLUI O FORNECIMENTO DA BOMBA). AF_12/2020</t>
  </si>
  <si>
    <t>AQUECEDOR SOLAR COMPACTO, KIT PARA 1 COLETOR SOLAR EM VIDRO TEMPERADO E SERPENTINA EM TUBO DE COBRE COM SUPORTE, RESERVATÓRIO, FIXAÇÕES E TUBOS - FORNECIMENTO E INSTALAÇÃO. AF_12/2021</t>
  </si>
  <si>
    <t>BLOCO CONCRETADO NO LOCAL, 20X20X15CM, PARA BASE DE FIXAÇÃO DA ESTRUTURA SOLAR PARA LAJE DE CONCRETO - FORNECIMENTO E INSTALAÇÃO. AF_12/2021</t>
  </si>
  <si>
    <t>RESERVATÓRIO TÉRMICO/BOILER SOLAR EM AÇO INOX 400 L COM 2 PLACAS COLETORAS EM VIDRO TEMPERADO COM SERPENTINA EM TUBO DE COBRE 2 X 1 M - FORNECIMENTO E INSTALAÇÃO. AF_12/2021</t>
  </si>
  <si>
    <t>RESERVATÓRIO TÉRMICO/BOILER SOLAR EM AÇO INOX 600 L COM 3 PLACAS COLETORAS EM VIDRO TEMPERADO COM SERPENTINA EM TUBO DE COBRE 2 X 1 M - FORNECIMENTO E INSTALAÇÃO. AF_12/2021</t>
  </si>
  <si>
    <t>RESERVATÓRIO TÉRMICO/BOILER SOLAR EM AÇO INOX 800 L COM 4 PLACAS COLETORAS EM VIDRO TEMPERADO COM SERPENTINA EM TUBO DE COBRE 2 X 1 M - FORNECIMENTO E INSTALAÇÃO. AF_12/2021</t>
  </si>
  <si>
    <t>RESERVATÓRIO TÉRMICO/BOILER SOLAR EM AÇO INOX 1000 L COM 5 PLACAS COLETORAS EM VIDRO TEMPERADO COM SERPENTINA EM TUBO DE COBRE 2 X 1 M - FORNECIMENTO E INSTALAÇÃO. AF_12/2021</t>
  </si>
  <si>
    <t>FURO MECANIZADO EM ALVENARIA, PARA INSTALAÇÕES HIDRÁULICAS, DIÂMETROS MENORES OU IGUAIS A 40 MM. AF_09/2023</t>
  </si>
  <si>
    <t>FURO MECANIZADO EM ALVENARIA, PARA INSTALAÇÕES HIDRÁULICAS, DIÂMETROS MAIORES QUE 40 MM E MENORES OU IGUAIS A 75 MM. AF_09/2023</t>
  </si>
  <si>
    <t>FURO MECANIZADO EM ALVENARIA, PARA INSTALAÇÕES HIDRÁULICAS, DIÂMETROS MAIORES QUE 75 MM E MENORES OU IGUAIS A 100 MM. AF_09/2023</t>
  </si>
  <si>
    <t>FURO MECANIZADO EM CONCRETO, COM PERFURATRIZ, PARA INSTALAÇÕES HIDRÁULICAS, DIÂMETROS MENORES OU IGUAIS A 40 MM. AF_09/2023</t>
  </si>
  <si>
    <t>FURO MECANIZADO EM CONCRETO, COM PERFURATRIZ, PARA INSTALAÇÕES HIDRÁULICAS, DIÂMETROS MAIORES QUE 40 MM E MENORES OU IGUAIS A 75 MM. AF_09/2023</t>
  </si>
  <si>
    <t>FURO MECANIZADO EM CONCRETO, COM PERFURATRIZ, PARA INSTALAÇÕES HIDRÁULICAS, DIÂMETROS MAIORES QUE 75 MM E MENORES OU IGUAIS A 150 MM. AF_09/2023</t>
  </si>
  <si>
    <t>RASGO LINEAR MECANIZADO EM ALVENARIA, PARA RAMAIS/ DISTRIBUIÇÃO DE INSTALAÇÕES HIDRÁULICAS, DIÂMETROS MENORES OU IGUAIS A 40 MM. AF_09/2023</t>
  </si>
  <si>
    <t>RASGO LINEAR MECANIZADO EM ALVENARIA, PARA RAMAIS/ DISTRIBUIÇÃO DE INSTALAÇÕES HIDRÁULICAS, DIÂMETROS MAIORES QUE 40 MM E MENORES OU IGUAIS A 75 MM. AF_09/2023</t>
  </si>
  <si>
    <t>PASSANTE TIPO PEÇA EM FÔRMA DE MADEIRA, FIXADO EM LAJE, PARA PASSAGEM DE NO MÁXIMO 5 TUBOS DE 50 MM DE DIÂMETRO. AF_09/2023</t>
  </si>
  <si>
    <t>PASSANTE TIPO TUBO COM DIÂMETRO DE 50 MM, FIXADO EM LAJE, PARA PASSAGEM DE TUBULAÇÕES COM NO MÁXIMO 40 MM DE DIÂMETRO. AF_09/2023</t>
  </si>
  <si>
    <t>PASSANTE TIPO TUBO COM DIÂMETRO DE 150 MM, FIXADO EM LAJE, PARA PASSAGEM DE TUBULAÇÕES COM NO MÁXIMO 100 MM DE DIÂMETRO. AF_09/2023</t>
  </si>
  <si>
    <t>RASGO LINEAR MECANIZADO EM CONCRETO, PARA RAMAIS/ DISTRIBUIÇÃO DE INSTALAÇÕES HIDRÁULICAS, DIÂMETROS MENORES OU IGUAIS A 40 MM. AF_09/2023</t>
  </si>
  <si>
    <t>RASGO LINEAR MECANIZADO EM CONCRETO, PARA RAMAIS/ DISTRIBUIÇÃO DE INSTALAÇÕES HIDRÁULICAS, DIÂMETROS MAIORES QUE 40 MM E MENORES OU IGUAIS A 75 MM. AF_09/2023</t>
  </si>
  <si>
    <t>RASGO LINEAR MECANIZADO EM CONCRETO, PARA RAMAIS/ DISTRIBUIÇÃO DE INSTALAÇÕES HIDRÁULICAS, DIÂMETROS MAIORES QUE 75 MM E MENORES OU IGUAIS A 100 MM. AF_09/2023</t>
  </si>
  <si>
    <t>COLAR DE TOMADA, PVC, COM TRAVAS, DE 60 MM X 1/2" OU 60 MM X 3/4", PARA LIGAÇÃO PREDIAL DE ÁGUA. AF_06/2022</t>
  </si>
  <si>
    <t>COLAR DE TOMADA, PVC, COM TRAVAS, DE 75 MM X 1/2" OU 75 MM X 3/4", PARA LIGAÇÃO PREDIAL DE ÁGUA. AF_06/2022</t>
  </si>
  <si>
    <t>COLAR DE TOMADA, PVC, COM TRAVAS, DE 85 MM X 1/2" OU 85 MM X 3/4", PARA LIGAÇÃO PREDIAL DE ÁGUA. AF_06/2022</t>
  </si>
  <si>
    <t>COLAR DE TOMADA, PVC, COM TRAVAS, DE 110 MM X 1/2" OU 110 MM X 3/4", PARA LIGAÇÃO PREDIAL DE ÁGUA. AF_06/2022</t>
  </si>
  <si>
    <t>COLAR DE TOMADA, POLIPROPILENO, COM PARAFUSOS, 63 MM X 1/2", PARA LIGAÇÃO PREDIAL DE ÁGUA. AF_06/2022</t>
  </si>
  <si>
    <t>COLAR DE TOMADA, POLIPROPILENO, COM PARAFUSOS, 63 MM X 3/4", PARA LIGAÇÃO PREDIAL DE ÁGUA. AF_06/2022</t>
  </si>
  <si>
    <t>TÊ DE SERVIÇO INTEGRADO, POLIPROPILENO, PARA TUBOS EM PEAD, 63 MM X 20 MM, PARA LIGAÇÃO PREDIAL DE ÁGUA. AF_06/2022</t>
  </si>
  <si>
    <t>ADAPTADOR, POLIPROPILENO, PARA TUBOS EM PEAD, 20 MM X 1/2", PARA LIGAÇÃO PREDIAL DE ÁGUA. AF_06/2022</t>
  </si>
  <si>
    <t>ADAPTADOR, POLIPROPILENO, PARA TUBOS EM PEAD, 20 MM X 3/4", PARA LIGAÇÃO PREDIAL DE ÁGUA. AF_06/2022</t>
  </si>
  <si>
    <t>ADAPTADOR, POLIPROPILENO, PARA TUBOS EM PEAD, 32 MM X 1", PARA LIGAÇÃO PREDIAL DE ÁGUA. AF_06/2022</t>
  </si>
  <si>
    <t>COTOVELO/JOELHO COM ADAPTADOR, POLIPROPILENO, PARA TUBOS EM PEAD, 20 MM X 1/2", PARA LIGAÇÃO PREDIAL DE ÁGUA. AF_06/2022</t>
  </si>
  <si>
    <t>COTOVELO/JOELHO COM ADAPTADOR, POLIPROPILENO, PARA TUBOS EM PEAD, 20 MM X 3/4", PARA LIGAÇÃO PREDIAL DE ÁGUA. AF_06/2022</t>
  </si>
  <si>
    <t>COTOVELO/JOELHO COM ADAPTADOR, POLIPROPILENO, PARA TUBOS EM PEAD, 32 MM X 1", PARA LIGAÇÃO PREDIAL DE ÁGUA. AF_06/2022</t>
  </si>
  <si>
    <t>ADAPTADOR, PVC, CURTO COM BOLSA E ROSCA, 20 MM X 1/2", PARA LIGAÇÃO PREDIAL DE ÁGUA. AF_06/2022</t>
  </si>
  <si>
    <t>ADAPTADOR, PVC, CURTO COM BOLSA E ROSCA, 32 MM X 1", PARA LIGAÇÃO PREDIAL DE ÁGUA. AF_06/2022</t>
  </si>
  <si>
    <t>COTOVELO/JOELHO 90°, POLIPROPILENO, PARA TUBOS EM PEAD, 20 X 20 MM, PARA LIGAÇÃO PREDIAL DE ÁGUA. AF_06/2022</t>
  </si>
  <si>
    <t>COTOVELO/JOELHO 90°, POLIPROPILENO, PARA TUBOS EM PEAD, 32 X 32 MM, PARA LIGAÇÃO PREDIAL DE ÁGUA. AF_06/2022</t>
  </si>
  <si>
    <t>UNIÃO, POLIPROPILENO, PARA TUBOS EM PEAD, 20 MM, PARA LIGAÇÃO PREDIAL DE ÁGUA. AF_06/2022</t>
  </si>
  <si>
    <t>UNIÃO, POLIPROPILENO, PARA TUBOS EM PEAD, 32 MM, PARA LIGAÇÃO PREDIAL DE ÁGUA. AF_06/2022</t>
  </si>
  <si>
    <t>REGISTRO ESFERA, PVC, DE PASSEIO, PARA POLIETILENO, 20 MM, PARA LIGAÇÃO PREDIAL DE ÁGUA. AF_06/2022</t>
  </si>
  <si>
    <t>REGISTRO ESFERA, PVC, COM ROSCA, 1/2", PARA LIGAÇÃO PREDIAL DE ÁGUA. AF_06/2022</t>
  </si>
  <si>
    <t>LUVA, PVC, ROSCÁVEL, 1/2", PARA LIGAÇÃO PREDIAL DE ÁGUA. AF_06/2022</t>
  </si>
  <si>
    <t>LUVA, PVC, ROSCÁVEL, 1", PARA LIGAÇÃO PREDIAL DE ÁGUA. AF_06/2022</t>
  </si>
  <si>
    <t>TUBO, PEAD, PE-80, DE = 20 MM X 2,3 MM, PARA LIGAÇÃO PREDIAL DE ÁGUA. AF_06/2022</t>
  </si>
  <si>
    <t>TUBO, PEAD, PE-80, DE = 32 MM X 3,0 MM, PARA LIGAÇÃO PREDIAL DE ÁGUA. AF_06/2022</t>
  </si>
  <si>
    <t>CURVA LONGA, 90 GRAUS, PVC OCRE, JUNTA ELÁSTICA, DN 100 MM, PARA COLETOR PREDIAL DE ESGOTO. AF_06/2022</t>
  </si>
  <si>
    <t>CURVA LONGA, 45 GRAUS, PVC OCRE, JUNTA ELÁSTICA, DN 100 MM, PARA COLETOR PREDIAL DE ESGOTO. AF_06/2022</t>
  </si>
  <si>
    <t>CURVA LONGA, 90 GRAUS, PVC OCRE, JUNTA ELÁSTICA, DN 150 MM, PARA COLETOR PREDIAL DE ESGOTO. AF_06/2022</t>
  </si>
  <si>
    <t>CURVA LONGA, 45 GRAUS, PVC OCRE, JUNTA ELÁSTICA, DN 150 MM, PARA COLETOR PREDIAL DE ESGOTO. AF_06/2022</t>
  </si>
  <si>
    <t>TÊ, PVC OCRE, JUNTA ELÁSTICA, DN 200 MM, PARA COLETOR PREDIAL DE ESGOTO. AF_06/2022</t>
  </si>
  <si>
    <t>SELIM, PVC OCRE, COM TRAVA, DN 125 X 100 MM OU 150 X 100 MM, PARA COLETOR PREDIAL DE ESGOTO. AF_06/2022</t>
  </si>
  <si>
    <t>PLUG, PVC OCRE, JUNTA ELÁSTICA, DN 100 MM, PARA COLETOR PREDIAL DE ESGOTO. AF_06/2022</t>
  </si>
  <si>
    <t>PLUG, PVC OCRE, JUNTA ELÁSTICA, DN 150 MM, PARA COLETOR PREDIAL DE ESGOTO. AF_06/2022</t>
  </si>
  <si>
    <t>CAP, PVC OCRE, JUNTA ELÁSTICA, DN 150 MM, PARA COLETOR PREDIAL DE ESGOTO. AF_06/2022</t>
  </si>
  <si>
    <t>TUBO, PVC OCRE, JUNTA ELÁSTICA, DN 100 MM, PARA COLETOR PREDIAL DE ESGOTO. AF_06/2022</t>
  </si>
  <si>
    <t>TUBO, PVC OCRE, JUNTA ELÁSTICA, DN 150 MM, PARA COLETOR PREDIAL DE ESGOTO. AF_06/2022</t>
  </si>
  <si>
    <t>ESCAVAÇÃO MECANIZADA PARA BLOCO DE COROAMENTO OU SAPATA COM RETROESCAVADEIRA (SEM ESCAVAÇÃO PARA COLOCAÇÃO DE FÔRMAS). AF_01/2024</t>
  </si>
  <si>
    <t>ESCAVAÇÃO MECANIZADA PARA BLOCO DE COROAMENTO OU SAPATA COM RETROESCAVADEIRA (INCLUINDO ESCAVAÇÃO PARA COLOCAÇÃO DE FÔRMAS). AF_01/2024</t>
  </si>
  <si>
    <t>ESCAVAÇÃO MANUAL PARA BLOCO DE COROAMENTO OU SAPATA (SEM ESCAVAÇÃO PARA COLOCAÇÃO DE FÔRMAS). AF_01/2024</t>
  </si>
  <si>
    <t>ESCAVAÇÃO MANUAL PARA BLOCO DE COROAMENTO OU SAPATA (INCLUINDO ESCAVAÇÃO PARA COLOCAÇÃO DE FÔRMAS). AF_01/2024</t>
  </si>
  <si>
    <t>ESCAVAÇÃO MECANIZADA PARA VIGA BALDRAME OU SAPATA CORRIDA COM MINI-ESCAVADEIRA (SEM ESCAVAÇÃO PARA COLOCAÇÃO DE FÔRMAS). AF_01/2024</t>
  </si>
  <si>
    <t>ESCAVAÇÃO MECANIZADA PARA VIGA BALDRAME OU SAPATA CORRIDA COM MINI-ESCAVADEIRA (INCLUINDO ESCAVAÇÃO PARA COLOCAÇÃO DE FÔRMAS). AF_01/2024</t>
  </si>
  <si>
    <t>ESCAVAÇÃO MANUAL PARA VIGA BALDRAME OU SAPATA CORRIDA (SEM ESCAVAÇÃO PARA COLOCAÇÃO DE FÔRMAS). AF_01/2024</t>
  </si>
  <si>
    <t>ESCAVAÇÃO MANUAL PARA VIGA BALDRAME OU SAPATA CORRIDA (INCLUINDO ESCAVAÇÃO PARA COLOCAÇÃO DE FÔRMAS). AF_01/2024</t>
  </si>
  <si>
    <t>FABRICAÇÃO, MONTAGEM E DESMONTAGEM DE FÔRMA PARA BLOCO DE COROAMENTO, EM MADEIRA SERRADA, E=25 MM, 1 UTILIZAÇÃO. AF_01/2024</t>
  </si>
  <si>
    <t>ESCAVAÇÃO HORIZONTAL EM SOLO DE 1A CATEGORIA COM TRATOR DE ESTEIRAS (100HP/LÂMINA: 2,19M3). AF_07/2020</t>
  </si>
  <si>
    <t>ESCAVAÇÃO HORIZONTAL EM SOLO DE 1A CATEGORIA COM TRATOR DE ESTEIRAS (150HP/LÂMINA: 3,18M3). AF_07/2020</t>
  </si>
  <si>
    <t>ESCAVAÇÃO HORIZONTAL EM SOLO DE 1A CATEGORIA COM TRATOR DE ESTEIRAS (170HP/LÂMINA: 5,20M3). AF_07/2020</t>
  </si>
  <si>
    <t>ESCAVAÇÃO HORIZONTAL EM SOLO DE 1A CATEGORIA COM TRATOR DE ESTEIRAS (347HP/LÂMINA: 8,70M3). AF_07/2020</t>
  </si>
  <si>
    <t>ESCAVAÇÃO HORIZONTAL EM SOLO DE 1A CATEGORIA COM TRATOR DE ESTEIRAS (125HP/LÂMINA: 2,70M3). AF_07/2020</t>
  </si>
  <si>
    <t>ESCAVAÇÃO HORIZONTAL, INCLUINDO ESCARIFICAÇÃO EM SOLO DE 2A CATEGORIA COM TRATOR DE ESTEIRAS (100HP/LÂMINA: 2,19M3). AF_07/2020</t>
  </si>
  <si>
    <t>ESCAVAÇÃO HORIZONTAL, INCLUINDO ESCARIFICAÇÃO EM SOLO DE 2A CATEGORIA COM TRATOR DE ESTEIRAS (150HP/LÂMINA: 3,18M3). AF_07/2020</t>
  </si>
  <si>
    <t>ESCAVAÇÃO HORIZONTAL, INCLUINDO ESCARIFICAÇÃO EM SOLO DE 2A CATEGORIA COM TRATOR DE ESTEIRAS (170HP/LÂMINA: 5,20M3). AF_07/2020</t>
  </si>
  <si>
    <t>ESCAVAÇÃO HORIZONTAL, INCLUINDO ESCARIFICAÇÃO EM SOLO DE 2A CATEGORIA COM TRATOR DE ESTEIRAS (347HP/LÂMINA: 8,70M3). AF_07/2020</t>
  </si>
  <si>
    <t>ESCAVAÇÃO HORIZONTAL, INCLUINDO ESCARIFICAÇÃO EM SOLO DE 2A CATEGORIA COM TRATOR DE ESTEIRAS (125HP/LÂMINA: 2,70M3). AF_07/2020</t>
  </si>
  <si>
    <t>ESCAVAÇÃO HORIZONTAL, INCLUINDO CARGA E DESCARGA EM SOLO DE 1A CATEGORIA COM TRATOR DE ESTEIRAS (100HP/LÂMINA: 2,19M3). AF_07/2020</t>
  </si>
  <si>
    <t>ESCAVAÇÃO HORIZONTAL, INCLUINDO CARGA E DESCARGA EM SOLO DE 1A CATEGORIA COM TRATOR DE ESTEIRAS (150HP/LÂMINA: 3,18M3). AF_07/2020</t>
  </si>
  <si>
    <t>ESCAVAÇÃO HORIZONTAL, INCLUINDO CARGA E DESCARGA EM SOLO DE 1A CATEGORIA COM TRATOR DE ESTEIRAS (170HP/LÂMINA: 5,20M3). AF_07/2020</t>
  </si>
  <si>
    <t>ESCAVAÇÃO HORIZONTAL, INCLUINDO CARGA E DESCARGA EM SOLO DE 1A CATEGORIA COM TRATOR DE ESTEIRAS (347HP/LÂMINA: 8,70M3). AF_07/2020</t>
  </si>
  <si>
    <t>ESCAVAÇÃO HORIZONTAL, INCLUINDO CARGA E DESCARGA EM SOLO DE 1A CATEGORIA COM TRATOR DE ESTEIRAS (125HP/LÂMINA: 2,70M3). AF_07/2020</t>
  </si>
  <si>
    <t>ESCAVAÇÃO HORIZONTAL, INCLUINDO ESCARIFICAÇÃO, CARGA E DESCARGA EM SOLO DE 2A CATEGORIA COM TRATOR DE ESTEIRAS (100HP/LÂMINA: 2,19M3). AF_07/2020</t>
  </si>
  <si>
    <t>ESCAVAÇÃO HORIZONTAL, INCLUINDO ESCARIFICAÇÃO, CARGA E DESCARGA EM SOLO DE 2A CATEGORIA COM TRATOR DE ESTEIRAS (150HP/LÂMINA: 3,18M3). AF_07/2020</t>
  </si>
  <si>
    <t>ESCAVAÇÃO HORIZONTAL, INCLUINDO ESCARIFICAÇÃO, CARGA E DESCARGA EM SOLO DE 2A CATEGORIA COM TRATOR DE ESTEIRAS (170HP/LÂMINA: 5,20M3). AF_07/2020</t>
  </si>
  <si>
    <t>ESCAVAÇÃO HORIZONTAL, INCLUINDO ESCARIFICAÇÃO, CARGA E DESCARGA EM SOLO DE 2A CATEGORIA COM TRATOR DE ESTEIRAS (347HP/LÂMINA: 8,70M3). AF_07/2020</t>
  </si>
  <si>
    <t>ESCAVAÇÃO HORIZONTAL, INCLUINDO ESCARIFICAÇÃO, CARGA E DESCARGA EM SOLO DE 2A CATEGORIA COM TRATOR DE ESTEIRAS (125HP/LÂMINA: 2,70M3). AF_07/2020</t>
  </si>
  <si>
    <t>ESCAVAÇÃO HORIZONTAL, INCLUINDO CARGA, DESCARGA E TRANSPORTE EM SOLO DE 1A CATEGORIA COM TRATOR DE ESTEIRAS (100HP/LÂMINA: 2,19M3) E CAMINHÃO BASCULANTE DE 10M3, DMT ATÉ 200M. AF_07/2020</t>
  </si>
  <si>
    <t>ESCAVAÇÃO HORIZONTAL, INCLUINDO CARGA, DESCARGA E TRANSPORTE EM SOLO DE 1A CATEGORIA COM TRATOR DE ESTEIRAS (150HP/LÂMINA: 3,18M3) E CAMINHÃO BASCULANTE DE 10M3, DMT ATÉ 200M AF_07/2020</t>
  </si>
  <si>
    <t>ESCAVAÇÃO HORIZONTAL, INCLUINDO CARGA, DESCARGA E TRANSPORTE EM SOLO DE 1A CATEGORIA COM TRATOR DE ESTEIRAS (170HP/LÂMINA: 5,20M3) E CAMINHÃO BASCULANTE DE 10M3, DMT ATÉ 200M. AF_07/2020</t>
  </si>
  <si>
    <t>ESCAVAÇÃO HORIZONTAL, INCLUINDO CARGA, DESCARGA E TRANSPORTE EM SOLO DE 1A CATEGORIA COM TRATOR DE ESTEIRAS (347HP/LÂMINA: 8,70M3) E CAMINHÃO BASCULANTE DE 10M3, DMT ATÉ 200M. AF_07/2020</t>
  </si>
  <si>
    <t>ESCAVAÇÃO HORIZONTAL, INCLUINDO CARGA, DESCARGA E TRANSPORTE EM SOLO DE 1A CATEGORIA COM TRATOR DE ESTEIRAS (125HP/LÂMINA: 2,70M3) E CAMINHÃO BASCULANTE DE 10M3, DMT ATÉ 200M. AF_07/2020</t>
  </si>
  <si>
    <t>ESCAVAÇÃO HORIZONTAL, INCLUINDO  ESCARIFICAÇÃO, CARGA, DESCARGA E TRANSPORTE EM SOLO DE 2A CATEGORIA COM TRATOR DE ESTEIRAS (100HP/LÂMINA: 2,19M3) E CAMINHÃO BASCULANTE DE 10M3, DMT ATÉ 200M. AF_07/2020</t>
  </si>
  <si>
    <t>ESCAVAÇÃO HORIZONTAL, INCLUINDO ESCARIFICAÇÃO, CARGA, DESCARGA E TRANSPORTE EM SOLO DE 2A CATEGORIA COM TRATOR DE ESTEIRAS (150HP/LÂMINA: 3,18M3) E CAMINHÃO BASCULANTE DE 10M3, DMT ATÉ 200M. AF_07/2020</t>
  </si>
  <si>
    <t>ESCAVAÇÃO HORIZONTAL, INCLUINDO ESCARIFICAÇÃO, CARGA, DESCARGA E TRANSPORTE EM SOLO DE 2A CATEGORIA COM TRATOR DE ESTEIRAS (170HP/LÂMINA: 5,20M3) E CAMINHÃO BASCULANTE DE 10M3, DMT ATÉ 200M. AF_07/2020</t>
  </si>
  <si>
    <t>ESCAVAÇÃO HORIZONTAL, INCLUINDO ESCARIFICAÇÃO, CARGA, DESCARGA E TRANSPORTE EM SOLO DE 2A CATEGORIA COM TRATOR DE ESTEIRAS (347HP/LÂMINA: 8,70M3) E CAMINHÃO BASCULANTE DE 10M3, DMT ATÉ 200M. AF_07/2020</t>
  </si>
  <si>
    <t>ESCAVAÇÃO HORIZONTAL, INCLUINDO ESCARIFICAÇÃO, CARGA, DESCARGA E TRANSPORTE EM SOLO DE 2A CATEGORIA COM TRATOR DE ESTEIRAS (125HP/LÂMINA: 2,70M3) E CAMINHÃO BASCULANTE DE 10M3, DMT ATÉ 200M. AF_07/2020</t>
  </si>
  <si>
    <t>ESCAVAÇÃO HORIZONTAL, INCLUINDO CARGA, DESCARGA E TRANSPORTE EM SOLO DE 1A CATEGORIA COM TRATOR DE ESTEIRAS (100HP/LÂMINA: 2,19M3) E CAMINHÃO BASCULANTE DE 14M3, DMT ATÉ 200M. AF_07/2020</t>
  </si>
  <si>
    <t>ESCAVAÇÃO HORIZONTAL, INCLUINDO CARGA, DESCARGA E TRANSPORTE EM SOLO DE 1A CATEGORIA COM TRATOR DE ESTEIRAS (150HP/LÂMINA: 3,18M3) E CAMINHÃO BASCULANTE DE 14M3, DMT ATÉ 200M. AF_07/2020</t>
  </si>
  <si>
    <t>ESCAVAÇÃO HORIZONTAL, INCLUINDO CARGA, DESCARGA E TRANSPORTE EM SOLO DE 1A CATEGORIA COM TRATOR DE ESTEIRAS (170HP/LÂMINA: 5,20M3) E CAMINHÃO BASCULANTE DE 14M3, DMT ATÉ 200M. AF_07/2020</t>
  </si>
  <si>
    <t>ESCAVAÇÃO HORIZONTAL, INCLUINDO CARGA, DESCARGA E TRANSPORTE EM SOLO DE 1A CATEGORIA COM TRATOR DE ESTEIRAS (347HP/LÂMINA: 8,70M3) E CAMINHÃO BASCULANTE DE 14M3, DMT ATÉ 200M. AF_07/2020</t>
  </si>
  <si>
    <t>ESCAVAÇÃO HORIZONTAL, INCLUINDO CARGA, DESCARGA E TRANSPORTE EM SOLO DE 1A CATEGORIA COM TRATOR DE ESTEIRAS (125HP/LÂMINA: 2,70M3) E CAMINHÃO BASCULANTE DE 14M3, DMT ATÉ 200M. AF_07/2020</t>
  </si>
  <si>
    <t>ESCAVAÇÃO HORIZONTAL, INCLUINDO ESCARIFICAÇÃO, CARGA, DESCARGA E TRANSPORTE EM SOLO DE 2A CATEGORIA COM TRATOR DE ESTEIRAS (100HP/LÂMINA: 2,19M3) E CAMINHÃO BASCULANTE DE 14M3, DMT ATÉ 200M. AF_07/2020</t>
  </si>
  <si>
    <t>ESCAVAÇÃO HORIZONTAL, INCLUINDO ESCARIFICAÇÃO, CARGA, DESCARGA E TRANSPORTE EM SOLO DE 2A CATEGORIA COM TRATOR DE ESTEIRAS (150HP/LÂMINA: 3,18M3) E CAMINHÃO BASCULANTE DE 14M3, DMT ATÉ 200M. AF_07/2020</t>
  </si>
  <si>
    <t>ESCAVAÇÃO HORIZONTAL, INCLUINDO ESCARIFICAÇÃO, CARGA, DESCARGA E TRANSPORTE EM SOLO DE 2A CATEGORIA COM TRATOR DE ESTEIRAS (170HP/LÂMINA: 5,20M3) E CAMINHÃO BASCULANTE DE 14M3, DMT ATÉ 200M. AF_07/2020</t>
  </si>
  <si>
    <t>ESCAVAÇÃO HORIZONTAL, INCLUINDO ESCARIFICAÇÃO, CARGA, DESCARGA E TRANSPORTE EM SOLO DE 2A CATEGORIA COM TRATOR DE ESTEIRAS (347HP/LÂMINA: 8,70M3) E CAMINHÃO BASCULANTE DE 14M3, DMT ATÉ 200M. AF_07/2020</t>
  </si>
  <si>
    <t>ESCAVAÇÃO HORIZONTAL, INCLUINDO ESCARIFICAÇÃO, CARGA, DESCARGA E TRANSPORTE EM SOLO DE 2A CATEGORIA COM TRATOR DE ESTEIRAS (125HP/LÂMINA: 2,70M3) E CAMINHÃO BASCULANTE DE 14M3, DMT ATÉ 200M. AF_07/2020</t>
  </si>
  <si>
    <t>ESCAVAÇÃO VERTICAL PARA  EDIFICAÇÃO, COM CARGA, DESCARGA E TRANSPORTE DE SOLO DE 1ª CATEGORIA, COM ESCAVADEIRA HIDRÁULICA (CAÇAMBA: 0,8 M³ / 111 HP), FROTA DE 3 CAMINHÕES BASCULANTES DE 14 M³, DMT ATÉ 1 KM E VELOCIDADE MÉDIA 14 KM/H. AF_05/2020</t>
  </si>
  <si>
    <t>ESCAVAÇÃO VERTICAL PARA EDIFICAÇÃO, COM CARGA, DESCARGA E TRANSPORTE DE SOLO DE 1ª CATEGORIA, COM ESCAVADEIRA HIDRÁULICA (CAÇAMBA: 0,8 M³ / 111 HP), FROTA DE 2 CAMINHÕES BASCULANTES DE 18 M³, DMT ATÉ 1 KM E VELOCIDADE MÉDIA 14 KM/H. AF_05/2020</t>
  </si>
  <si>
    <t>ESCAVAÇÃO VERTICAL PARA  EDIFICAÇÃO, COM CARGA, DESCARGA E TRANSPORTE DE SOLO DE 1ª CATEGORIA, COM ESCAVADEIRA HIDRÁULICA (CAÇAMBA: 1,2 M³ / 155 HP), FROTA DE 3 CAMINHÕES BASCULANTES DE 14 M³, DMT ATÉ 1 KM E VELOCIDADE MÉDIA 14 KM/H. AF_05/2020</t>
  </si>
  <si>
    <t>ESCAVAÇÃO VERTICAL PARA  EDIFICAÇÃO, COM CARGA, DESCARGA E TRANSPORTE DE SOLO DE 1ª CATEGORIA, COM ESCAVADEIRA HIDRÁULICA (CAÇAMBA: 1,2 M³ / 155 HP), FROTA DE 3 CAMINHÕES BASCULANTES DE 18 M³, DMT ATÉ 1 KM E VELOCIDADE MÉDIA 14 KM/H. AF_05/2020</t>
  </si>
  <si>
    <t>ESCAVAÇÃO VERTICAL PARA  EDIFICAÇÃO, COM CARGA, DESCARGA E TRANSPORTE DE SOLO DE 1ª CATEGORIA, COM ESCAVADEIRA HIDRÁULICA (CAÇAMBA: 0,8 M³ / 111 HP), FROTA DE 4 CAMINHÕES BASCULANTES DE 14 M³, DMT DE 1,5 KM E VELOCIDADE MÉDIA 18 KM/H. AF_05/2020</t>
  </si>
  <si>
    <t>ESCAVAÇÃO VERTICAL PARA  EDIFICAÇÃO, COM CARGA, DESCARGA E TRANSPORTE DE SOLO DE 1ª CATEGORIA, COM ESCAVADEIRA HIDRÁULICA (CAÇAMBA: 0,8 M³ / 111 HP), FROTA DE 4 CAMINHÕES BASCULANTES DE 14 M³, DMT DE 2 KM E VELOCIDADE MÉDIA 19 KM/H. AF_05/2020</t>
  </si>
  <si>
    <t>ESCAVAÇÃO VERTICAL PARA  EDIFICAÇÃO, COM CARGA, DESCARGA E TRANSPORTE DE SOLO DE 1ª CATEGORIA, COM ESCAVADEIRA HIDRÁULICA (CAÇAMBA: 0,8 M³ / 111 HP), FROTA DE 5 CAMINHÕES BASCULANTES DE 14 M³, DMT DE 3 KM E VELOCIDADE MÉDIA 20 KM/H. AF_05/2020</t>
  </si>
  <si>
    <t>ESCAVAÇÃO VERTICAL PARA  EDIFICAÇÃO, COM CARGA, DESCARGA E TRANSPORTE DE SOLO DE 1ª CATEGORIA, COM ESCAVADEIRA HIDRÁULICA (CAÇAMBA: 0,8 M³ / 111 HP), FROTA DE 6 CAMINHÕES BASCULANTES DE 14 M³, DMT DE 4 KM E VELOCIDADE MÉDIA 22 KM/H. AF_05/2020</t>
  </si>
  <si>
    <t>ESCAVAÇÃO VERTICAL PARA  EDIFICAÇÃO, COM CARGA, DESCARGA E TRANSPORTE DE SOLO DE 1ª CATEGORIA, COM ESCAVADEIRA HIDRÁULICA (CAÇAMBA: 0,8 M³ / 111 HP), FROTA DE 7 CAMINHÕES BASCULANTES DE 14 M³, DMT DE 6 KM E VELOCIDADE MÉDIA 22 KM/H. AF_05/2020</t>
  </si>
  <si>
    <t>ESCAVAÇÃO VERTICAL PARA  EDIFICAÇÃO, COM CARGA, DESCARGA E TRANSPORTE DE SOLO DE 1ª CATEGORIA, COM ESCAVADEIRA HIDRÁULICA (CAÇAMBA: 0,8 M³ / 111 HP), FROTA DE 4 CAMINHÕES BASCULANTES DE 18 M³, DMT DE 1,5 KM E VELOCIDADE MÉDIA 18 KM/H. AF_05/2020</t>
  </si>
  <si>
    <t>ESCAVAÇÃO VERTICAL PARA  EDIFICAÇÃO, COM CARGA, DESCARGA E TRANSPORTE DE SOLO DE 1ª CATEGORIA, COM ESCAVADEIRA HIDRÁULICA (CAÇAMBA: 0,8 M³ / 111 HP), FROTA DE 4 CAMINHÕES BASCULANTES DE 18 M³, DMT DE 2 KM E VELOCIDADE MÉDIA 19 KM/H. AF_05/2020</t>
  </si>
  <si>
    <t>ESCAVAÇÃO VERTICAL PARA  EDIFICAÇÃO, COM CARGA, DESCARGA E TRANSPORTE DE SOLO DE 1ª CATEGORIA, COM ESCAVADEIRA HIDRÁULICA (CAÇAMBA: 0,8 M³ / 111 HP), FROTA DE 5 CAMINHÕES BASCULANTES DE 18 M³, DMT DE 3 KM E VELOCIDADE MÉDIA 20 KM/H. AF_05/2020</t>
  </si>
  <si>
    <t>ESCAVAÇÃO VERTICAL PARA  EDIFICAÇÃO, COM CARGA, DESCARGA E TRANSPORTE DE SOLO DE 1ª CATEGORIA, COM ESCAVADEIRA HIDRÁULICA (CAÇAMBA: 0,8 M³ / 111 HP), FROTA DE 5 CAMINHÕES BASCULANTES DE 18 M³, DMT DE 4 KM E VELOCIDADE MÉDIA 22 KM/H. AF_05/2020</t>
  </si>
  <si>
    <t>ESCAVAÇÃO VERTICAL PARA  EDIFICAÇÃO, COM CARGA, DESCARGA E TRANSPORTE DE SOLO DE 1ª CATEGORIA, COM ESCAVADEIRA HIDRÁULICA (CAÇAMBA: 0,8 M³ / 111 HP), FROTA DE 6 CAMINHÕES BASCULANTES DE 18 M³, DMT DE 6 KM E VELOCIDADE MÉDIA 22 KM/H. AF_05/2020</t>
  </si>
  <si>
    <t>ESCAVAÇÃO VERTICAL PARA  EDIFICAÇÃO, COM CARGA, DESCARGA E TRANSPORTE DE SOLO DE 1ª CATEGORIA, COM ESCAVADEIRA HIDRÁULICA (CAÇAMBA: 1,2 M³ / 155 HP), FROTA DE 5 CAMINHÕES BASCULANTES DE 14 M³, DMT DE 1,5 KM E VELOCIDADE MÉDIA 18 KM/H. AF_05/2020</t>
  </si>
  <si>
    <t>ESCAVAÇÃO VERTICAL PARA  EDIFICAÇÃO, COM CARGA, DESCARGA E TRANSPORTE DE SOLO DE 1ª CATEGORIA, COM ESCAVADEIRA HIDRÁULICA (CAÇAMBA: 1,2 M³ / 155 HP), FROTA DE 5 CAMINHÕES BASCULANTES DE 14 M³, DMT DE 2 KM E VELOCIDADE MÉDIA 19 KM/H. AF_05/2020</t>
  </si>
  <si>
    <t>ESCAVAÇÃO VERTICAL PARA  EDIFICAÇÃO, COM CARGA, DESCARGA E TRANSPORTE DE SOLO DE 1ª CATEGORIA, COM ESCAVADEIRA HIDRÁULICA (CAÇAMBA: 1,2 M³ / 155 HP), FROTA DE 6 CAMINHÕES BASCULANTES DE 14 M³, DMT DE 3 KM E VELOCIDADE MÉDIA 20 KM/H. AF_05/2020</t>
  </si>
  <si>
    <t>ESCAVAÇÃO VERTICAL PARA  EDIFICAÇÃO, COM CARGA, DESCARGA E TRANSPORTE DE SOLO DE 1ª CATEGORIA, COM ESCAVADEIRA HIDRÁULICA (CAÇAMBA: 1,2 M³ / 155 HP), FROTA DE 7 CAMINHÕES BASCULANTES DE 14 M³, DMT DE 4 KM E VELOCIDADE MÉDIA 22 KM/H. AF_05/2020</t>
  </si>
  <si>
    <t>ESCAVAÇÃO VERTICAL PARA  EDIFICAÇÃO, COM CARGA, DESCARGA E TRANSPORTE DE SOLO DE 1ª CATEGORIA, COM ESCAVADEIRA HIDRÁULICA (CAÇAMBA: 1,2 M³ / 155 HP), FROTA DE 9 CAMINHÕES BASCULANTES DE 14 M³, DMT DE 6 KM E VELOCIDADE MÉDIA 22 KM/H. AF_05/2020</t>
  </si>
  <si>
    <t>ESCAVAÇÃO VERTICAL PARA  EDIFICAÇÃO, COM CARGA, DESCARGA E TRANSPORTE DE SOLO DE 1ª CATEGORIA, COM ESCAVADEIRA HIDRÁULICA (CAÇAMBA: 1,2 M³ / 155 HP), FROTA DE 5 CAMINHÕES BASCULANTES DE 18 M³, DMT DE 1,5 KM E VELOCIDADE MÉDIA 18 KM/H. AF_05/2020</t>
  </si>
  <si>
    <t>ESCAVAÇÃO VERTICAL PARA  EDIFICAÇÃO, COM CARGA, DESCARGA E TRANSPORTE DE SOLO DE 1ª CATEGORIA, COM ESCAVADEIRA HIDRÁULICA (CAÇAMBA: 1,2 M³ / 155 HP), FROTA DE 5 CAMINHÕES BASCULANTES DE 18 M³, DMT DE 2 KM E VELOCIDADE MÉDIA 19 KM/H. AF_05/2020</t>
  </si>
  <si>
    <t>ESCAVAÇÃO VERTICAL PARA  EDIFICAÇÃO, COM CARGA, DESCARGA E TRANSPORTE DE SOLO DE 1ª CATEGORIA, COM ESCAVADEIRA HIDRÁULICA (CAÇAMBA: 1,2 M³ / 155 HP), FROTA DE 6 CAMINHÕES BASCULANTES DE 18 M³, DMT DE 3 KM E VELOCIDADE MÉDIA 20 KM/H. AF_05/2020</t>
  </si>
  <si>
    <t>ESCAVAÇÃO VERTICAL PARA  EDIFICAÇÃO, COM CARGA, DESCARGA E TRANSPORTE DE SOLO DE 1ª CATEGORIA, COM ESCAVADEIRA HIDRÁULICA (CAÇAMBA: 1,2 M³ / 155 HP), FROTA DE 6 CAMINHÕES BASCULANTES DE 18 M³, DMT DE 4 KM E VELOCIDADE MÉDIA 22 KM/H. AF_05/2020</t>
  </si>
  <si>
    <t>ESCAVAÇÃO VERTICAL PARA  EDIFICAÇÃO, COM CARGA, DESCARGA E TRANSPORTE DE SOLO DE 1ª CATEGORIA, COM ESCAVADEIRA HIDRÁULICA (CAÇAMBA: 1,2 M³ / 155 HP), FROTA DE 8 CAMINHÕES BASCULANTES DE 18 M³, DMT DE 6 KM E VELOCIDADE MÉDIA 22 KM/H. AF_05/2020</t>
  </si>
  <si>
    <t>ESCAVAÇÃO VERTICAL PARA INFRAESTRUTURA, COM CARGA, DESCARGA E TRANSPORTE DE SOLO DE 1ª CATEGORIA, COM ESCAVADEIRA HIDRÁULICA (CAÇAMBA: 0,8 M³ / 111 HP), FROTA DE 3 CAMINHÕES BASCULANTES DE 14 M³, DMT ATÉ 1 KM E VELOCIDADE MÉDIA14 KM/H. AF_05/2020</t>
  </si>
  <si>
    <t>ESCAVAÇÃO VERTICAL PARA INFRAESTRUTURA, COM CARGA, DESCARGA E TRANSPORTE DE SOLO DE 1ª CATEGORIA, COM ESCAVADEIRA HIDRÁULICA (CAÇAMBA: 0,8 M³ / 111 HP), FROTA DE 3 CAMINHÕES BASCULANTES DE 18 M³, DMT ATÉ 1 KM E VELOCIDADE MÉDIA14 KM/H. AF_05/2020</t>
  </si>
  <si>
    <t>ESCAVAÇÃO VERTICAL PARA INFRAESTRUTURA, COM CARGA, DESCARGA E TRANSPORTE DE SOLO DE 1ª CATEGORIA, COM ESCAVADEIRA HIDRÁULICA (CAÇAMBA: 1,2 M³ / 155 HP), FROTA DE 3 CAMINHÕES BASCULANTES DE 14 M³, DMT ATÉ 1 KM E VELOCIDADE MÉDIA14 KM/H. AF_05/2020</t>
  </si>
  <si>
    <t>ESCAVAÇÃO VERTICAL PARA INFRAESTRUTURA, COM CARGA, DESCARGA E TRANSPORTE DE SOLO DE 1ª CATEGORIA, COM ESCAVADEIRA HIDRÁULICA (CAÇAMBA: 1,2 M³ / 155 HP), FROTA DE 3 CAMINHÕES BASCULANTES DE 18 M³, DMT ATÉ 1 KM E VELOCIDADE MÉDIA14 KM/H. AF_05/2020</t>
  </si>
  <si>
    <t>ESCAVAÇÃO VERTICAL PARA INFRAESTRUTURA, COM CARGA, DESCARGA E TRANSPORTE DE SOLO DE 1ª CATEGORIA, COM ESCAVADEIRA HIDRÁULICA (CAÇAMBA: 0,8 M³ / 111HP), FROTA DE 5 CAMINHÕES BASCULANTES DE 14 M³, DMT DE 1,5 KM E VELOCIDADE MÉDIA18 KM/H. AF_05/2020</t>
  </si>
  <si>
    <t>ESCAVAÇÃO VERTICAL PARA INFRAESTRUTURA, COM CARGA, DESCARGA E TRANSPORTE DE SOLO DE 1ª CATEGORIA, COM ESCAVADEIRA HIDRÁULICA (CAÇAMBA: 0,8 M³ / 111HP), FROTA DE 5 CAMINHÕES BASCULANTES DE 14 M³, DMT DE 2 KM E VELOCIDADE MÉDIA 19 KM/H. AF_05/2020</t>
  </si>
  <si>
    <t>ESCAVAÇÃO VERTICAL PARA INFRAESTRUTURA, COM CARGA, DESCARGA E TRANSPORTE DE SOLO DE 1ª CATEGORIA, COM ESCAVADEIRA HIDRÁULICA (CAÇAMBA: 0,8 M³ / 111HP), FROTA DE 6 CAMINHÕES BASCULANTES DE 14 M³, DMT DE 3 KM E VELOCIDADE MÉDIA 20 KM/H. AF_05/2020</t>
  </si>
  <si>
    <t>ESCAVAÇÃO VERTICAL PARA INFRAESTRUTURA, COM CARGA, DESCARGA E TRANSPORTE DE SOLO DE 1ª CATEGORIA, COM ESCAVADEIRA HIDRÁULICA (CAÇAMBA: 0,8 M³ / 111HP), FROTA DE 6 CAMINHÕES BASCULANTES DE 14 M³, DMT DE 4 KM E VELOCIDADE MÉDIA 22 KM/H. AF_05/2020</t>
  </si>
  <si>
    <t>ESCAVAÇÃO VERTICAL PARA INFRAESTRUTURA, COM CARGA, DESCARGA E TRANSPORTE DE SOLO DE 1ª CATEGORIA, COM ESCAVADEIRA HIDRÁULICA (CAÇAMBA: 0,8 M³ / 111HP), FROTA DE 8 CAMINHÕES BASCULANTES DE 14 M³, DMT DE 6 KM E VELOCIDADE MÉDIA 22 KM/H. AF_05/2020</t>
  </si>
  <si>
    <t>ESCAVAÇÃO VERTICAL PARA INFRAESTRUTURA, COM CARGA, DESCARGA E TRANSPORTE DE SOLO DE 1ª CATEGORIA, COM ESCAVADEIRA HIDRÁULICA (CAÇAMBA: 0,8 M³ / 111HP), FROTA DE 4 CAMINHÕES BASCULANTES DE 18 M³, DMT DE 1,5 KM E VELOCIDADE MÉDIA18 KM/H. AF_05/2020</t>
  </si>
  <si>
    <t>ESCAVAÇÃO VERTICAL PARA INFRAESTRUTURA, COM CARGA, DESCARGA E TRANSPORTE DE SOLO DE 1ª CATEGORIA, COM ESCAVADEIRA HIDRÁULICA (CAÇAMBA: 0,8 M³ / 111HP), FROTA DE 4 CAMINHÕES BASCULANTES DE 18 M³, DMT DE 2 KM E VELOCIDADE MÉDIA 19 KM/H. AF_05/2020</t>
  </si>
  <si>
    <t>ESCAVAÇÃO VERTICAL PARA INFRAESTRUTURA, COM CARGA, DESCARGA E TRANSPORTE DE SOLO DE 1ª CATEGORIA, COM ESCAVADEIRA HIDRÁULICA (CAÇAMBA: 0,8 M³ / 111HP), FROTA DE 5 CAMINHÕES BASCULANTES DE 18 M³, DMT DE 3 KM E VELOCIDADE MÉDIA 20 KM/H. AF_05/2020</t>
  </si>
  <si>
    <t>ESCAVAÇÃO VERTICAL PARA INFRAESTRUTURA, COM CARGA, DESCARGA E TRANSPORTE DE SOLO DE 1ª CATEGORIA, COM ESCAVADEIRA HIDRÁULICA (CAÇAMBA: 0,8 M³ / 111HP), FROTA DE 6 CAMINHÕES BASCULANTES DE 18 M³, DMT DE 4 KM E VELOCIDADE MÉDIA 22 KM/H. AF_05/2020</t>
  </si>
  <si>
    <t>ESCAVAÇÃO VERTICAL PARA INFRAESTRUTURA, COM CARGA, DESCARGA E TRANSPORTE DE SOLO DE 1ª CATEGORIA, COM ESCAVADEIRA HIDRÁULICA (CAÇAMBA: 0,8 M³ / 111HP), FROTA DE 7 CAMINHÕES BASCULANTES DE 18 M³, DMT DE 6 KM E VELOCIDADE MÉDIA 22 KM/H. AF_05/2020</t>
  </si>
  <si>
    <t>ESCAVAÇÃO VERTICAL PARA INFRAESTRUTURA, COM CARGA, DESCARGA E TRANSPORTE DE SOLO DE 1ª CATEGORIA, COM ESCAVADEIRA HIDRÁULICA (CAÇAMBA: 1,2M³ / 155HP), FROTA DE 6 CAMINHÕES BASCULANTES DE 14 M³, DMT DE 1,5 KM E VELOCIDADE MÉDIA18 KM/H. AF_05/2020</t>
  </si>
  <si>
    <t>ESCAVAÇÃO VERTICAL PARA INFRAESTRUTURA, COM CARGA, DESCARGA E TRANSPORTE DE SOLO DE 1ª CATEGORIA, COM ESCAVADEIRA HIDRÁULICA (CAÇAMBA: 1,2 M³ / 155HP), FROTA DE 6 CAMINHÕES BASCULANTES DE 14 M³, DMT DE 2 KM E VELOCIDADE MÉDIA 19 KM/H. AF_05/2020</t>
  </si>
  <si>
    <t>ESCAVAÇÃO VERTICAL PARA INFRAESTRUTURA, COM CARGA, DESCARGA E TRANSPORTE DE SOLO DE 1ª CATEGORIA, COM ESCAVADEIRA HIDRÁULICA (CAÇAMBA: 1,2 M³ / 155HP), FROTA DE 7 CAMINHÕES BASCULANTES DE 14 M³, DMT DE 3 KM E VELOCIDADE MÉDIA 20 KM/H. AF_05/2020</t>
  </si>
  <si>
    <t>ESCAVAÇÃO VERTICAL PARA INFRAESTRUTURA, COM CARGA, DESCARGA E TRANSPORTE DE SOLO DE 1ª CATEGORIA, COM ESCAVADEIRA HIDRÁULICA (CAÇAMBA: 1,2 M³ / 155HP), FROTA DE 8 CAMINHÕES BASCULANTES DE 14 M³, DMT DE 4 KM E VELOCIDADE MÉDIA 22 KM/H. AF_05/2020</t>
  </si>
  <si>
    <t>ESCAVAÇÃO VERTICAL PARA INFRAESTRUTURA, COM CARGA, DESCARGA E TRANSPORTE DE SOLO DE 1ª CATEGORIA, COM ESCAVADEIRA HIDRÁULICA (CAÇAMBA: 1,2 M³ / 155HP), FROTA DE 10 CAMINHÕES BASCULANTES DE 14 M³, DMT DE 6 KM E VELOCIDADE MÉDIA22 KM/H. AF_05/2020</t>
  </si>
  <si>
    <t>ESCAVAÇÃO VERTICAL PARA INFRAESTRUTURA, COM CARGA, DESCARGA E TRANSPORTE DE SOLO DE 1ª CATEGORIA, COM ESCAVADEIRA HIDRÁULICA (CAÇAMBA: 1,2 M³ / 155HP), FROTA DE 5 CAMINHÕES BASCULANTES DE 18 M³, DMT DE 1,5 KM E VELOCIDADE MÉDIA18 KM/H. AF_05/2020</t>
  </si>
  <si>
    <t>ESCAVAÇÃO VERTICAL PARA INFRAESTRUTURA, COM CARGA, DESCARGA E TRANSPORTE DE SOLO DE 1ª CATEGORIA, COM ESCAVADEIRA HIDRÁULICA (CAÇAMBA: 1,2 M³ / 155HP), FROTA DE 6 CAMINHÕES BASCULANTES DE 18 M³, DMT DE 2 KM E VELOCIDADE MÉDIA 19 KM/H. AF_05/2020</t>
  </si>
  <si>
    <t>ESCAVAÇÃO VERTICAL PARA INFRAESTRUTURA, COM CARGA, DESCARGA E TRANSPORTE DE SOLO DE 1ª CATEGORIA, COM ESCAVADEIRA HIDRÁULICA (CAÇAMBA: 1,2 M³ / 155HP), FROTA DE 6 CAMINHÕES BASCULANTES DE 18 M³, DMT DE 3 KM E VELOCIDADE MÉDIA 20 KM/H. AF_05/2020</t>
  </si>
  <si>
    <t>ESCAVAÇÃO VERTICAL PARA INFRAESTRUTURA, COM CARGA, DESCARGA E TRANSPORTE DE SOLO DE 1ª CATEGORIA, COM ESCAVADEIRA HIDRÁULICA (CAÇAMBA: 1,2 M³ / 155HP), FROTA DE 7 CAMINHÕES BASCULANTES DE 18 M³, DMT DE 4 KM E VELOCIDADE MÉDIA 22 KM/H. AF_05/2020</t>
  </si>
  <si>
    <t>ESCAVAÇÃO VERTICAL PARA INFRAESTRUTURA, COM CARGA, DESCARGA E TRANSPORTE DE SOLO DE 1ª CATEGORIA, COM ESCAVADEIRA HIDRÁULICA (CAÇAMBA: 1,2 M³ / 155HP), FROTA DE 9 CAMINHÕES BASCULANTES DE 18 M³, DMT DE 6 KM E VELOCIDADE MÉDIA 22 KM/H. AF_05/2020</t>
  </si>
  <si>
    <t>ESCAVAÇÃO VERTICAL PARA  EDIFICAÇÃO, COM CARGA, DESCARGA E TRANSPORTE DE SOLO DE 1ª CATEGORIA, COM ESCAVADEIRA HIDRÁULICA (CAÇAMBA: 0,8 M³ / 111HP), FROTA DE 3 CAMINHÕES BASCULANTES DE 10 M³, DMT ATÉ 1 KM E VELOCIDADE MÉDIA 14 KM/H. AF_05/2020</t>
  </si>
  <si>
    <t>ESCAVAÇÃO VERTICAL PARA  EDIFICAÇÃO, COM CARGA, DESCARGA E TRANSPORTE DE SOLO DE 1ª CATEGORIA, COM ESCAVADEIRA HIDRÁULICA (CAÇAMBA: 1,2 M³ / 155HP), FROTA DE 3 CAMINHÕES BASCULANTES DE 10 M³, DMT ATÉ 1 KM E VELOCIDADE MÉDIA 14 KM/H. AF_05/2020</t>
  </si>
  <si>
    <t>ESCAVAÇÃO VERTICAL PARA  EDIFICAÇÃO, COM CARGA, DESCARGA E TRANSPORTE DE SOLO DE 1ª CATEGORIA, COM ESCAVADEIRA HIDRÁULICA (CAÇAMBA: 0,8 M³ / 111HP), FROTA DE 5 CAMINHÕES BASCULANTES DE 10 M³, DMT DE 1,5 KM E VELOCIDADE MÉDIA 18 KM/H. AF_05/2020</t>
  </si>
  <si>
    <t>ESCAVAÇÃO VERTICAL PARA  EDIFICAÇÃO, COM CARGA, DESCARGA E TRANSPORTE DE SOLO DE 1ª CATEGORIA, COM ESCAVADEIRA HIDRÁULICA (CAÇAMBA: 0,8 M³ / 111HP), FROTA DE 5 CAMINHÕES BASCULANTES DE 10 M³, DMT DE 2 KM E VELOCIDADE MÉDIA 19 KM/H. AF_05/2020</t>
  </si>
  <si>
    <t>ESCAVAÇÃO VERTICAL PARA  EDIFICAÇÃO, COM CARGA, DESCARGA E TRANSPORTE DE SOLO DE 1ª CATEGORIA, COM ESCAVADEIRA HIDRÁULICA (CAÇAMBA: 0,8 M³ / 111HP), FROTA DE 6 CAMINHÕES BASCULANTES DE 10 M³, DMT DE 3 KM E VELOCIDADE MÉDIA 20 KM/H. AF_05/2020</t>
  </si>
  <si>
    <t>ESCAVAÇÃO VERTICAL PARA  EDIFICAÇÃO, COM CARGA, DESCARGA E TRANSPORTE DE SOLO DE 1ª CATEGORIA, COM ESCAVADEIRA HIDRÁULICA (CAÇAMBA: 0,8 M³ / 111HP), FROTA DE 7 CAMINHÕES BASCULANTES DE 10 M³, DMT DE 4 KM E VELOCIDADE MÉDIA 22 KM/H. AF_05/2020</t>
  </si>
  <si>
    <t>ESCAVAÇÃO VERTICAL PARA  EDIFICAÇÃO, COM CARGA, DESCARGA E TRANSPORTE DE SOLO DE 1ª CATEGORIA, COM ESCAVADEIRA HIDRÁULICA (CAÇAMBA: 0,8 M³ / 111HP), FROTA DE 9 CAMINHÕES BASCULANTES DE 10 M³, DMT DE 6 KM E VELOCIDADE MÉDIA 22 KM/H. AF_05/2020</t>
  </si>
  <si>
    <t>ESCAVAÇÃO VERTICAL PARA  EDIFICAÇÃO, COM CARGA, DESCARGA E TRANSPORTE DE SOLO DE 1ª CATEGORIA, COM ESCAVADEIRA HIDRÁULICA (CAÇAMBA: 1,2 M³ / 155HP), FROTA DE 6 CAMINHÕES BASCULANTES DE 10 M³, DMT DE 1,5 KM E VELOCIDADE MÉDIA 18 KM/H. AF_05/2020</t>
  </si>
  <si>
    <t>ESCAVAÇÃO VERTICAL PARA  EDIFICAÇÃO, COM CARGA, DESCARGA E TRANSPORTE DE SOLO DE 1ª CATEGORIA, COM ESCAVADEIRA HIDRÁULICA (CAÇAMBA: 1,2 M³ / 155HP), FROTA DE 6 CAMINHÕES BASCULANTES DE 10 M³, DMT DE 2 KM E VELOCIDADE MÉDIA 19 KM/H. AF_05/2020</t>
  </si>
  <si>
    <t>ESCAVAÇÃO VERTICAL PARA  EDIFICAÇÃO, COM CARGA, DESCARGA E TRANSPORTE DE SOLO DE 1ª CATEGORIA, COM ESCAVADEIRA HIDRÁULICA (CAÇAMBA: 1,2 M³ / 155HP), FROTA DE 7 CAMINHÕES BASCULANTES DE 10 M³, DMT DE 3 KM E VELOCIDADE MÉDIA 20 KM/H. AF_05/2020</t>
  </si>
  <si>
    <t>ESCAVAÇÃO VERTICAL PARA  EDIFICAÇÃO, COM CARGA, DESCARGA E TRANSPORTE DE SOLO DE 1ª CATEGORIA, COM ESCAVADEIRA HIDRÁULICA (CAÇAMBA: 1,2 M³ / 155HP), FROTA DE 8 CAMINHÕES BASCULANTES DE 10 M³, DMT DE 4 KM E VELOCIDADE MÉDIA 22 KM/H. AF_05/2020</t>
  </si>
  <si>
    <t>ESCAVAÇÃO VERTICAL PARA  EDIFICAÇÃO, COM CARGA, DESCARGA E TRANSPORTE DE SOLO DE 1ª CATEGORIA, COM ESCAVADEIRA HIDRÁULICA (CAÇAMBA: 1,2 M³ / 155HP), FROTA DE 10 CAMINHÕES BASCULANTES DE 10 M³, DMT DE 6 KM E VELOCIDADE MÉDIA 22 KM/H. AF_05/2020</t>
  </si>
  <si>
    <t>ESCAVAÇÃO VERTICAL PARA INFRAESTRUTURA, COM CARGA, DESCARGA E TRANSPORTE DE SOLO DE 1ª CATEGORIA, COM ESCAVADEIRA HIDRÁULICA (CAÇAMBA: 0,8 M³ / 111HP), FROTA DE 3 CAMINHÕES BASCULANTES DE 10 M³, DMT ATÉ 1 KM E VELOCIDADE MÉDIA14 KM/H. AF_05/2020</t>
  </si>
  <si>
    <t>ESCAVAÇÃO VERTICAL PARA INFRAESTRUTURA, COM CARGA, DESCARGA E TRANSPORTE DE SOLO DE 1ª CATEGORIA, COM ESCAVADEIRA HIDRÁULICA (CAÇAMBA: 1,2 M³ / 155HP), FROTA DE 4 CAMINHÕES BASCULANTES DE 10 M³, DMT ATÉ 1 KM E VELOCIDADE MÉDIA14 KM/H. AF_05/2020</t>
  </si>
  <si>
    <t>ESCAVAÇÃO VERTICAL PARA INFRAESTRUTURA, COM CARGA, DESCARGA E TRANSPORTE DE SOLO DE 1ª CATEGORIA, COM ESCAVADEIRA HIDRÁULICA (CAÇAMBA: 0,8 M³ / 111HP), FROTA DE 5 CAMINHÕES BASCULANTES DE 10 M³, DMT DE 1,5 KM E VELOCIDADE MÉDIA18 KM/H. AF_05/2020</t>
  </si>
  <si>
    <t>ESCAVAÇÃO VERTICAL PARA INFRAESTRUTURA, COM CARGA, DESCARGA E TRANSPORTE DE SOLO DE 1ª CATEGORIA, COM ESCAVADEIRA HIDRÁULICA (CAÇAMBA: 0,8 M³ / 111HP), FROTA DE 6 CAMINHÕES BASCULANTES DE 10 M³, DMT DE 2 KM E VELOCIDADE MÉDIA 19 KM/H. AF_05/2020</t>
  </si>
  <si>
    <t>ESCAVAÇÃO VERTICAL PARA INFRAESTRUTURA, COM CARGA, DESCARGA E TRANSPORTE DE SOLO DE 1ª CATEGORIA, COM ESCAVADEIRA HIDRÁULICA (CAÇAMBA: 0,8 M³ / 111HP), FROTA DE 7 CAMINHÕES BASCULANTES DE 10 M³, DMT DE 3 KM E VELOCIDADE MÉDIA 20 KM/H. AF_05/2020</t>
  </si>
  <si>
    <t>ESCAVAÇÃO VERTICAL PARA INFRAESTRUTURA, COM CARGA, DESCARGA E TRANSPORTE DE SOLO DE 1ª CATEGORIA, COM ESCAVADEIRA HIDRÁULICA (CAÇAMBA: 0,8 M³ / 111HP), FROTA DE 8 CAMINHÕES BASCULANTES DE 10 M³, DMT DE 4 KM E VELOCIDADE MÉDIA 22 KM/H. AF_05/2020</t>
  </si>
  <si>
    <t>ESCAVAÇÃO VERTICAL PARA INFRAESTRUTURA, COM CARGA, DESCARGA E TRANSPORTE DE SOLO DE 1ª CATEGORIA, COM ESCAVADEIRA HIDRÁULICA (CAÇAMBA: 0,8 M³ / 111HP), FROTA DE 10 CAMINHÕES BASCULANTES DE 10 M³, DMT DE 6 KM E VELOCIDADE MÉDIA22 KM/H. AF_05/2020</t>
  </si>
  <si>
    <t>ESCAVAÇÃO VERTICAL PARA INFRAESTRUTURA, COM CARGA, DESCARGA E TRANSPORTE DE SOLO DE 1ª CATEGORIA, COM ESCAVADEIRA HIDRÁULICA (CAÇAMBA: 1,2 M³ / 155HP), FROTA DE 6 CAMINHÕES BASCULANTES DE 10 M³, DMT DE 1,5 KM E VELOCIDADE MÉDIA18 KM/H. AF_05/2020</t>
  </si>
  <si>
    <t>ESCAVAÇÃO VERTICAL PARA INFRAESTRUTURA, COM CARGA, DESCARGA E TRANSPORTE DE SOLO DE 1ª CATEGORIA, COM ESCAVADEIRA HIDRÁULICA (CAÇAMBA: 1,2 M³ / 155HP), FROTA DE 7 CAMINHÕES BASCULANTES DE 10 M³, DMT DE 2 KM E VELOCIDADE MÉDIA 19 KM/H. AF_05/2020</t>
  </si>
  <si>
    <t>ESCAVAÇÃO VERTICAL PARA INFRAESTRUTURA, COM CARGA, DESCARGA E TRANSPORTE DE SOLO DE 1ª CATEGORIA, COM ESCAVADEIRA HIDRÁULICA (CAÇAMBA: 1,2 M³ / 155HP), FROTA DE 8 CAMINHÕES BASCULANTES DE 10 M³, DMT DE 3 KM E VELOCIDADE MÉDIA 20 KM/H. AF_05/2020</t>
  </si>
  <si>
    <t>ESCAVAÇÃO VERTICAL PARA INFRAESTRUTURA, COM CARGA, DESCARGA E TRANSPORTE DE SOLO DE 1ª CATEGORIA, COM ESCAVADEIRA HIDRÁULICA (CAÇAMBA: 1,2 M³ / 155HP), FROTA DE 9 CAMINHÕES BASCULANTES DE 10 M³, DMT DE 4 KM E VELOCIDADE MÉDIA 22 KM/H. AF_05/2020</t>
  </si>
  <si>
    <t>ESCAVAÇÃO VERTICAL PARA INFRAESTRUTURA, COM CARGA, DESCARGA E TRANSPORTE DE SOLO DE 1ª CATEGORIA, COM ESCAVADEIRA HIDRÁULICA (CAÇAMBA: 1,2 M³ / 155HP), FROTA DE 12 CAMINHÕES BASCULANTES DE 10 M³, DMT DE 6 KM E VELOCIDADE MÉDIA22 KM/H. AF_05/2020</t>
  </si>
  <si>
    <t>RETIRADA DE MATERIAL DE 3ª CATEGORIA (APÓS ESCAVAÇÃO/DESMONTE) EM VALAS, COM ESCAVADEIRA HIDRÁULICA - EXCLUSIVE CARGA E TRANSPORTE. AF_03/2021</t>
  </si>
  <si>
    <t>RETIRADA DE MATERIAL DE 3ª CATEGORIA (APÓS ESCAVAÇÃO/DESMONTE) EM VALAS, COM RETROESCAVADEIRA - EXCLUSIVE CARGA E TRANSPORTE. AF_03/2021</t>
  </si>
  <si>
    <t>ATERRO MECANIZADO DE VALA COM ESCAVADEIRA HIDRÁULICA (CAPACIDADE DA CAÇAMBA: 0,8 M³ / POTÊNCIA: 111 HP), LARGURA ATÉ 2,5 M, PROFUNDIDADE ATÉ 1,5 M, COM SOLO ARGILO-ARENOSO. AF_08/2023</t>
  </si>
  <si>
    <t>ATERRO MECANIZADO DE VALA COM ESCAVADEIRA HIDRÁULICA (CAPACIDADE DA CAÇAMBA: 0,8 M³ / POTÊNCIA: 111 HP), LARGURA ATÉ 2,5 M, PROFUNDIDADE DE 1,5 A 3,0 M, COM SOLO ARGILO-ARENOSO. AF_08/2023</t>
  </si>
  <si>
    <t>ATERRO MECANIZADO DE VALA COM ESCAVADEIRA HIDRÁULICA (CAPACIDADE DA CAÇAMBA: 0,8 M³/POTÊNCIA: 111 HP), LARGURA ATÉ 2,5 M, PROFUNDIDADE DE 3,0 A 6,0 M, COM SOLO ARGILO-ARENOSO. AF_08/2023</t>
  </si>
  <si>
    <t>ATERRO MECANIZADO DE VALA COM RETROESCAVADEIRA (CAPACIDADE DA CAÇAMBA DA RETRO: 0,26 M³ / POTÊNCIA: 88 HP), LARGURA ATÉ 1,5 M, PROFUNDIDADE ATÉ 1,5 M, COM SOLO ARGILO-ARENOSO. AF_08/2023</t>
  </si>
  <si>
    <t>ATERRO MECANIZADO DE VALA COM RETROESCAVADEIRA (CAPACIDADE DA CAÇAMBA DA RETRO: 0,26 M³ / POTÊNCIA: 88 HP), LARGURA ATÉ 1,5 M, PROFUNDIDADE DE 1,5 A 3,0 M, COM SOLO ARGILO-ARENOSO. AF_08/2023</t>
  </si>
  <si>
    <t>ATERRO MANUAL DE VALAS COM SOLO ARGILO-ARENOSO. AF_08/2023</t>
  </si>
  <si>
    <t>ATERRO MECANIZADO DE VALA COM ESCAVADEIRA HIDRÁULICA (CAPACIDADE DA CAÇAMBA: 0,8 M³/POTÊNCIA: 111 HP), LARGURA ATÉ 2,5 M, PROFUNDIDADE ATÉ 1,5 M, COM AREIA PARA ATERRO. AF_08/2023</t>
  </si>
  <si>
    <t>ATERRO MECANIZADO DE VALA COM ESCAVADEIRA HIDRÁULICA (CAPACIDADE DA CAÇAMBA: 0,8 M³/POTÊNCIA: 111 HP), LARGURA ATÉ 2,5 M, PROFUNDIDADE DE 1,5 A 3,0 M, COM AREIA PARA ATERRO. AF_08/2023</t>
  </si>
  <si>
    <t>ATERRO MECANIZADO DE VALA COM ESCAVADEIRA HIDRÁULICA (CAPACIDADE DA CAÇAMBA: 0,8 M³/POTÊNCIA: 111 HP), LARGURA ATÉ 2,5 M, PROFUNDIDADE DE 3,0 A 6,0 M, COM AREIA PARA ATERRO. AF_08/2023</t>
  </si>
  <si>
    <t>ATERRO MECANIZADO DE VALA COM RETROESCAVADEIRA (CAPACIDADE DA CAÇAMBA DA RETRO: 0,26 M³/POTÊNCIA: 88 HP), LARGURA ATÉ 1,5 M, PROFUNDIDADE ATÉ 1,5 M, COM AREIA PARA ATERRO. AF_08/2023</t>
  </si>
  <si>
    <t>ATERRO MECANIZADO DE VALA COM RETROESCAVADEIRA (CAPACIDADE DA CAÇAMBA DA RETRO: 0,26 M³/POTÊNCIA: 88 HP), LARGURA ATÉ 1,5 M, PROFUNDIDADE DE 1,5 A 3,0 M, COM AREIA PARA ATERRO. AF_08/2023</t>
  </si>
  <si>
    <t>ATERRO MANUAL DE VALAS COM AREIA PARA ATERRO. AF_08/2023</t>
  </si>
  <si>
    <t>REATERRO MECANIZADO DE VALA COM ESCAVADEIRA HIDRÁULICA (CAPACIDADE DA CAÇAMBA: 0,8 M³/POTÊNCIA: 111 HP), LARGURA DE 1,5 A 2,5 M, PROFUNDIDADE ATÉ 1,5 M, COM SOLO (SEM SUBSTITUIÇÃO) DE 1ª CATEGORIA, COM COMPACTADOR DE SOLOS DE PERCUSSÃO. AF_08/2023</t>
  </si>
  <si>
    <t>REATERRO MECANIZADO DE VALA COM ESCAVADEIRA HIDRÁULICA (CAPACIDADE DA CAÇAMBA: 0,8 M³/POTÊNCIA: 111 HP), LARGURA ATÉ 1,5 M, PROFUNDIDADE DE 1,5 A 3,0 M, COM SOLO (SEM SUBSTITUIÇÃO) DE 1ª CATEGORIA, COM COMPACTADOR DE SOLOS DE PERCUSSÃO. AF_08/2023</t>
  </si>
  <si>
    <t>REATERRO MECANIZADO DE VALA COM ESCAVADEIRA HIDRÁULICA (CAPACIDADE DA CAÇAMBA: 0,8 M³/POTÊNCIA: 111 HP), LARGURA 1,5 A 2,5 M, PROFUNDIDADE 1,5 A 3,0 M, COM SOLO (SEM SUBSTITUIÇÃO) DE 1ª CATEGORIA, COM COMPACTADOR DE SOLOS DE PERCUSSÃO. AF_08/2023</t>
  </si>
  <si>
    <t>REATERRO MECANIZADO DE VALA COM ESCAVADEIRA HIDRÁULICA (CAPACIDADE DA CAÇAMBA: 0,8 M³/POTÊNCIA: 111 HP), LARGURA ATÉ 1,5 M, PROFUNDIDADE DE 3,0 A 6,0 M, COM SOLO (SEM SUBSTITUIÇÃO) DE 1ª CATEGORIA, COM COMPACTADOR DE SOLOS DE PERCUSSÃO. AF_08/2023</t>
  </si>
  <si>
    <t>REATERRO MECANIZADO DE VALA COM ESCAVADEIRA HIDRÁULICA (CAPACIDADE DA CAÇAMBA: 0,8 M³/POTÊNCIA: 111 HP), LARGURA 1,5 A 2,5 M, PROFUNDIDADE 3,0 A 6,0 M, COM SOLO (SEM SUBSTITUIÇÃO) DE 1ª CATEGORIA, COM COMPACTADOR DE SOLOS DE PERCUSSÃO. AF_08/2023</t>
  </si>
  <si>
    <t>REATERRO MECANIZADO DE VALA COM RETROESCAVADEIRA (CAPACIDADE DA CAÇAMBA   DA RETRO: 0,26 M³/POTÊNCIA: 88 HP), LARGURA ATÉ 0,8 M, PROFUNDIDADE ATÉ 1,5 M, COM SOLO (SEM SUBSTITUIÇÃO) DE 1ª CATEGORIA, COM COMPACTADOR DE SOLOS DE PERCUSSÃO. AF_08/2023</t>
  </si>
  <si>
    <t>REATERRO MECANIZADO DE VALA COM RETROESCAVADEIRA (CAPACIDADE DA CAÇAMBA   DA RETRO: 0,26 M³/POTÊNCIA: 88 HP), LARGURA 0,8 A 1,5 M, PROFUNDIDADE ATÉ 1,5 M, COM SOLO (SEM SUBSTITUIÇÃO) DE 1ª CATEGORIA, COM COMPACTADOR DE SOLOS DE PERCUSSÃO AF_08/2023</t>
  </si>
  <si>
    <t>REATERRO MECANIZADO DE VALA COM RETROESCAVADEIRA (CAPACIDADE DA CAÇAMBA   DA RETRO: 0,26 M³/POTÊNCIA: 88 HP), LARGURA ATÉ 0,8 M, PROFUNDIDADE 1,5 A 3,0 M, COM SOLO (SEM SUBSTITUIÇÃO) DE 1ª CATEGORIA, COM COMPACTADOR DE SOLOS DE PERCUSSÃO AF_08/2023</t>
  </si>
  <si>
    <t>REATERRO MANUAL DE VALAS, COM COMPACTADOR DE SOLOS DE PERCUSSÃO. AF_08/2023</t>
  </si>
  <si>
    <t>REATERRO MECANIZADO DE VALA COM ESCAVADEIRA HIDRÁULICA (CAPACIDADE DA CAÇAMBA: 0,8 M³/POTÊNCIA: 111 HP), LARGURA DE 1,5 A 2,5 M, PROFUNDIDADE ATÉ 1,5 M, COM SOLO (SEM SUBSTITUIÇÃO) DE 1ª CATEGORIA, COM PLACA VIBRATÓRIA. AF_08/2023</t>
  </si>
  <si>
    <t>REATERRO MECANIZADO DE VALA COM ESCAVADEIRA HIDRÁULICA (CAPACIDADE DA CAÇAMBA: 0,8 M³/POTÊNCIA: 111 HP), LARGURA ATÉ 1,5 M, PROFUNDIDADE DE 1,5 A 3,0 M, COM SOLO (SEM SUBSTITUIÇÃO) DE 1ª CATEGORIA, COM PLACA VIBRATÓRIA. AF_08/2023</t>
  </si>
  <si>
    <t>REATERRO MECANIZADO DE VALA COM ESCAVADEIRA HIDRÁULICA (CAPACIDADE DA CAÇAMBA: 0,8 M³/POTÊNCIA: 111 HP), LARGURA DE 1,5 A 2,5 M, PROFUNDIDADE DE 1,5 A 3,0 M, COM SOLO (SEM SUBSTITUIÇÃO) DE 1ª CATEGORIA, COM PLACA VIBRATÓRIA. AF_08/2023</t>
  </si>
  <si>
    <t>REATERRO MECANIZADO DE VALA COM ESCAVADEIRA HIDRÁULICA (CAPACIDADE DA CAÇAMBA: 0,8 M³/POTÊNCIA: 111 HP), LARGURA ATÉ 1,5 M, PROFUNDIDADE DE 3,0 A 6,0 M, COM SOLO (SEM SUBSTITUIÇÃO) DE 1ª CATEGORIA, COM PLACA VIBRATÓRIA. AF_08/2023</t>
  </si>
  <si>
    <t>REATERRO MECANIZADO DE VALA COM ESCAVADEIRA HIDRÁULICA (CAPACIDADE DA CAÇAMBA: 0,8 M³/POTÊNCIA: 111 HP), LARGURA DE 1,5 A 2,5 M, PROFUNDIDADE DE 3,0 A 6,0 M, COM SOLO (SEM SUBSTITUIÇÃO) DE 1ª CATEGORIA, COM PLACA VIBRATÓRIA. AF_08/2023</t>
  </si>
  <si>
    <t>REATERRO MECANIZADO DE VALA COM RETROESCAVADEIRA (CAPACIDADE   DA   CAÇAMBA   DA RETRO: 0,26 M³/POTÊNCIA: 88 HP), LARGURA ATÉ 0,8 M, PROFUNDIDADE ATÉ 1,5 M, COM SOLO (SEM SUBSTITUIÇÃO) DE 1ª CATEGORIA, COM PLACA VIBRATÓRIA. AF_08/2023</t>
  </si>
  <si>
    <t>REATERRO MECANIZADO DE VALA COM RETROESCAVADEIRA (CAPACIDADE   DA   CAÇAMBA   DA RETRO: 0,26 M³/POTÊNCIA: 88 HP), LARGURA DE 0,8 A 1,5 M, PROFUNDIDADE ATÉ 1,5 M, COM SOLO (SEM SUBSTITUIÇÃO) DE 1ª CATEGORIA, COM PLACA VIBRATÓRIA. AF_08/2023</t>
  </si>
  <si>
    <t>REATERRO MECANIZADO DE VALA COM RETROESCAVADEIRA (CAPACIDADE   DA   CAÇAMBA   DA RETRO: 0,26 M³/POTÊNCIA: 88 HP), LARGURA ATÉ 0,8 M, PROFUNDIDADE DE 1,5 A 3,0 M, COM SOLO (SEM SUBSTITUIÇÃO) DE 1ª CATEGORIA, COM PLACA VIBRATÓRIA. AF_08/2023</t>
  </si>
  <si>
    <t>REATERRO MECANIZADO DE VALA COM RETROESCAVADEIRA (CAPACIDADE   DA   CAÇAMBA   DA RETRO: 0,26 M³/POTÊNCIA: 88 HP), LARGURA DE 0,8 A 1,5 M, PROFUNDIDADE DE 1,5 A 3,0 M, COM SOLO (SEM SUBSTITUIÇÃO) DE 1ª CATEGORIA, COM PLACA VIBRATÓRIA. AF_08/2023</t>
  </si>
  <si>
    <t>REATERRO MANUAL DE VALAS, COM PLACA VIBRATÓRIA. AF_08/2023</t>
  </si>
  <si>
    <t>ATERRO MECANIZADO DE VALA COM MINICARREGADEIRA, COM SOLO ARGILO-ARENOSO. AF_08/2023</t>
  </si>
  <si>
    <t>ATERRO MECANIZADO DE VALA COM MINICARREGADEIRA, COM AREIA PARA ATERRO. AF_08/2023</t>
  </si>
  <si>
    <t>REATERRO MECANIZADO DE VALA COM MINICARREGADEIRA, COM COMPACTADOR DE SOLOS DE PERCUSSÃO. AF_08/2023</t>
  </si>
  <si>
    <t>REATERRO MECANIZADO DE VALA COM MINICARREGADEIRA, COM PLACA VIBRATÓRIA. AF_08/2023</t>
  </si>
  <si>
    <t>COMPACTAÇÃO DE VALAS COM ROLO COMPRESSOR. AF_08/2023</t>
  </si>
  <si>
    <t>TRANSPORTE COM CAMINHÃO BASCULANTE DE 6 M³, EM VIA URBANA EM LEITO NATURAL (UNIDADE: TXKM). AF_07/2020</t>
  </si>
  <si>
    <t>TRANSPORTE COM CAMINHÃO BASCULANTE DE 6 M³, EM VIA URBANA EM REVESTIMENTO PRIMÁRIO (UNIDADE: TXKM). AF_07/2020</t>
  </si>
  <si>
    <t>TRANSPORTE COM CAMINHÃO BASCULANTE DE 6 M³, EM VIA URBANA PAVIMENTADA, DMT ATÉ 30 KM (UNIDADE: TXKM). AF_07/2020</t>
  </si>
  <si>
    <t>TRANSPORTE COM CAMINHÃO BASCULANTE DE 6 M³, EM VIA URBANA PAVIMENTADA, ADICIONAL PARA DMT EXCEDENTE A 30 KM (UNIDADE: TXKM). AF_07/2020</t>
  </si>
  <si>
    <t>PREPARO DE FUNDO DE VALA COM LARGURA MENOR QUE 1,5 M (ACERTO DO SOLO NATURAL). AF_08/2020</t>
  </si>
  <si>
    <t>PREPARO DE FUNDO DE VALA COM LARGURA MAIOR OU IGUAL A 1,5 M E MENOR QUE 2,5 M (ACERTO DO SOLO NATURAL). AF_08/2020</t>
  </si>
  <si>
    <t>PREPARO DE FUNDO DE VALA COM LARGURA MENOR QUE 1,5 M, COM CAMADA DE AREIA, LANÇAMENTO MANUAL. AF_08/2020</t>
  </si>
  <si>
    <t>PREPARO DE FUNDO DE VALA COM LARGURA MENOR QUE 1,5 M, COM CAMADA DE BRITA, LANÇAMENTO MANUAL. AF_08/2020</t>
  </si>
  <si>
    <t>PREPARO DE FUNDO DE VALA COM LARGURA MAIOR OU IGUAL A 1,5 M E MENOR QUE 2,5 M, COM CAMADA DE AREIA, LANÇAMENTO MANUAL. AF_08/2020</t>
  </si>
  <si>
    <t>PREPARO DE FUNDO DE VALA COM LARGURA MAIOR OU IGUAL A 1,5 M E MENOR QUE 2,5 M, COM CAMADA DE BRITA, LANÇAMENTO MANUAL. AF_08/2020</t>
  </si>
  <si>
    <t>PREPARO DE FUNDO DE VALA COM LARGURA MENOR QUE 1,5 M, COM CAMADA DE AREIA, LANÇAMENTO MECANIZADO. AF_08/2020</t>
  </si>
  <si>
    <t>PREPARO DE FUNDO DE VALA COM LARGURA MENOR QUE 1,5 M, COM CAMADA DE BRITA, LANÇAMENTO MECANIZADO. AF_08/2020</t>
  </si>
  <si>
    <t>PREPARO DE FUNDO DE VALA COM LARGURA MAIOR OU IGUAL A 1,5 M E MENOR QUE 2,5 M, COM CAMADA DE BRITA, LANÇAMENTO MECANIZADO. AF_08/2020</t>
  </si>
  <si>
    <t>PREPARO DE FUNDO DE VALA COM LARGURA MAIOR OU IGUAL A 1,5 M E MENOR QUE 2,5 M, COM CAMADA DE AREIA, LANÇAMENTO MECANIZADO. AF_08/2020</t>
  </si>
  <si>
    <t>ALVENARIA DE VEDAÇÃO DE BLOCOS CERÂMICOS MACIÇOS DE 5X10X20CM (ESPESSURA 10CM) E ARGAMASSA DE ASSENTAMENTO COM PREPARO EM BETONEIRA. AF_05/2020</t>
  </si>
  <si>
    <t>ALVENARIA DE VEDAÇÃO DE BLOCOS CERÂMICOS FURADOS NA VERTICAL DE 9X19X39 CM (ESPESSURA 9 CM) E ARGAMASSA DE ASSENTAMENTO COM PREPARO EM BETONEIRA. AF_12/2021</t>
  </si>
  <si>
    <t>ALVENARIA DE VEDAÇÃO DE BLOCOS CERÂMICOS FURADOS NA VERTICAL DE 9X19X39 CM (ESPESSURA 9 CM) E ARGAMASSA DE ASSENTAMENTO COM PREPARO MANUAL. AF_12/2021</t>
  </si>
  <si>
    <t>ALVENARIA DE VEDAÇÃO DE BLOCOS CERÂMICOS FURADOS NA VERTICAL DE 14X19X39 CM (ESPESSURA 14 CM) E ARGAMASSA DE ASSENTAMENTO COM PREPARO EM BETONEIRA. AF_12/2021</t>
  </si>
  <si>
    <t>ALVENARIA DE VEDAÇÃO DE BLOCOS CERÂMICOS FURADOS NA VERTICAL DE 14X19X39 CM (ESPESSURA 14 CM) E ARGAMASSA DE ASSENTAMENTO COM PREPARO MANUAL. AF_12/2021</t>
  </si>
  <si>
    <t>ALVENARIA DE VEDAÇÃO DE BLOCOS CERÂMICOS FURADOS NA VERTICAL DE 19X19X39 CM (ESPESSURA 19 CM) E ARGAMASSA DE ASSENTAMENTO COM PREPARO EM BETONEIRA. AF_12/2021</t>
  </si>
  <si>
    <t>ALVENARIA DE VEDAÇÃO DE BLOCOS CERÂMICOS FURADOS NA VERTICAL DE 19X19X39 CM (ESPESSURA 19 CM) E ARGAMASSA DE ASSENTAMENTO COM PREPARO MANUAL. AF_12/2021</t>
  </si>
  <si>
    <t>ALVENARIA DE VEDAÇÃO DE BLOCOS CERÂMICOS FURADOS NA HORIZONTAL DE 9X19X19 CM (ESPESSURA 9 CM) E ARGAMASSA DE ASSENTAMENTO COM PREPARO EM BETONEIRA. AF_12/2021</t>
  </si>
  <si>
    <t>ALVENARIA DE VEDAÇÃO DE BLOCOS CERÂMICOS FURADOS NA HORIZONTAL DE 9X19X19 CM (ESPESSURA 9 CM) E ARGAMASSA DE ASSENTAMENTO COM PREPARO MANUAL. AF_12/2021</t>
  </si>
  <si>
    <t>ALVENARIA DE VEDAÇÃO DE BLOCOS CERÂMICOS FURADOS NA HORIZONTAL DE 11,5X19X19 CM (ESPESSURA 11,5 CM) E ARGAMASSA DE ASSENTAMENTO COM PREPARO EM BETONEIRA. AF_12/2021</t>
  </si>
  <si>
    <t>ALVENARIA DE VEDAÇÃO DE BLOCOS CERÂMICOS FURADOS NA HORIZONTAL DE 11,5X19X19 CM (ESPESSURA 11,5 CM) E ARGAMASSA DE ASSENTAMENTO COM PREPARO MANUAL. AF_12/2021</t>
  </si>
  <si>
    <t>ALVENARIA DE VEDAÇÃO DE BLOCOS CERÂMICOS FURADOS NA HORIZONTAL DE 9X14X19 CM (ESPESSURA 9 CM) E ARGAMASSA DE ASSENTAMENTO COM PREPARO EM BETONEIRA. AF_12/2021</t>
  </si>
  <si>
    <t>ALVENARIA DE VEDAÇÃO DE BLOCOS CERÂMICOS FURADOS NA HORIZONTAL DE 9X14X19 CM (ESPESSURA 9 CM) E ARGAMASSA DE ASSENTAMENTO COM PREPARO MANUAL. AF_12/2021</t>
  </si>
  <si>
    <t>ALVENARIA DE VEDAÇÃO DE BLOCOS CERÂMICOS FURADOS NA HORIZONTAL DE 14X9X19 CM (ESPESSURA 14 CM, BLOCO DEITADO) E ARGAMASSA DE ASSENTAMENTO COM PREPARO EM BETONEIRA. AF_12/2021</t>
  </si>
  <si>
    <t>ALVENARIA DE VEDAÇÃO DE BLOCOS CERÂMICOS FURADOS NA HORIZONTAL DE 14X9X19 CM (ESPESSURA 14 CM, BLOCO DEITADO) E ARGAMASSA DE ASSENTAMENTO COM PREPARO MANUAL. AF_12/2021</t>
  </si>
  <si>
    <t>ALVENARIA DE VEDAÇÃO DE BLOCOS CERÂMICOS FURADOS NA HORIZONTAL DE 9X9X19 CM (ESPESSURA 9 CM) E ARGAMASSA DE ASSENTAMENTO COM PREPARO EM BETONEIRA. AF_12/2021</t>
  </si>
  <si>
    <t>ALVENARIA DE VEDAÇÃO DE BLOCOS CERÂMICOS FURADOS NA HORIZONTAL DE 9X9X19 CM (ESPESSURA 9 CM) E ARGAMASSA DE ASSENTAMENTO COM PREPARO MANUAL. AF_12/2021</t>
  </si>
  <si>
    <t>ALVENARIA DE VEDAÇÃO DE BLOCOS CERÂMICOS FURADOS NA HORIZONTAL DE 9X19X29 CM (ESPESSURA 9 CM) E ARGAMASSA DE ASSENTAMENTO COM PREPARO EM BETONEIRA. AF_12/2021</t>
  </si>
  <si>
    <t>ALVENARIA DE VEDAÇÃO DE BLOCOS CERÂMICOS FURADOS NA HORIZONTAL DE 9X19X29 CM (ESPESSURA 9 CM) E ARGAMASSA DE ASSENTAMENTO COM PREPARO MANUAL. AF_12/2021</t>
  </si>
  <si>
    <t>ALVENARIA ESTRUTURAL DE BLOCOS CERÂMICOS 14X19X39, (ESPESSURA DE 14 CM), UTILIZANDO PALHETA E ARGAMASSA DE ASSENTAMENTO COM PREPARO EM BETONEIRA. AF_03/2023</t>
  </si>
  <si>
    <t>ALVENARIA ESTRUTURAL DE BLOCOS CERÂMICOS 14X19X39, (ESPESSURA DE 14 CM), UTILIZANDO PALHETA E ARGAMASSA DE ASSENTAMENTO COM PREPARO MANUAL. AF_03/2023</t>
  </si>
  <si>
    <t>ALVENARIA ESTRUTURAL DE BLOCOS CERÂMICOS 14X19X29, (ESPESSURA DE 14 CM), UTILIZANDO PALHETA E ARGAMASSA DE ASSENTAMENTO COM PREPARO EM BETONEIRA. AF_03/2023</t>
  </si>
  <si>
    <t>ALVENARIA ESTRUTURAL DE BLOCOS CERÂMICOS 14X19X29, (ESPESSURA DE 14 CM), UTILIZANDO PALHETA E ARGAMASSA DE ASSENTAMENTO COM PREPARO MANUAL. AF_03/2023</t>
  </si>
  <si>
    <t>ALVENARIA ESTRUTURAL DE BLOCOS CERÂMICOS 14X19X39, (ESPESSURA DE 14 CM), UTILIZANDO COLHER DE PEDREIRO E ARGAMASSA DE ASSENTAMENTO COM PREPARO EM BETONEIRA. AF_03/2023</t>
  </si>
  <si>
    <t>ALVENARIA ESTRUTURAL DE BLOCOS CERÂMICOS 14X19X39, (ESPESSURA DE 14 CM), UTILIZANDO COLHER DE PEDREIRO E ARGAMASSA DE ASSENTAMENTO COM PREPARO MANUAL. AF_03/2023</t>
  </si>
  <si>
    <t>ALVENARIA ESTRUTURAL DE BLOCOS CERÂMICOS 14X19X29, (ESPESSURA DE 14 CM), UTILIZANDO COLHER DE PEDREIRO E ARGAMASSA DE ASSENTAMENTO COM PREPARO EM BETONEIRA. AF_03/2023</t>
  </si>
  <si>
    <t>ALVENARIA ESTRUTURAL DE BLOCOS CERÂMICOS 14X19X29, (ESPESSURA DE 14 CM), UTILIZANDO COLHER DE PEDREIRO E ARGAMASSA DE ASSENTAMENTO COM PREPARO MANUAL. AF_03/2023</t>
  </si>
  <si>
    <t>ALVENARIA DE VEDAÇÃO DE BLOCOS DE GESSO DE 7X50X66CM (ESPESSURA 7CM). AF_05/2020</t>
  </si>
  <si>
    <t>ALVENARIA DE VEDAÇÃO DE BLOCOS DE GESSO DE 10X50X66CM (ESPESSURA 10CM). AF_05/2020</t>
  </si>
  <si>
    <t>ALVENARIA DE VEDAÇÃO COM ELEMENTO VAZADO DE CERÂMICA (COBOGÓ) DE 7X20X20CM E ARGAMASSA DE ASSENTAMENTO COM PREPARO EM BETONEIRA. AF_05/2020</t>
  </si>
  <si>
    <t>ALVENARIA DE VEDAÇÃO DE BLOCOS VAZADOS DE CONCRETO DE 9X19X39 CM (ESPESSURA 9 CM) E ARGAMASSA DE ASSENTAMENTO COM PREPARO EM BETONEIRA. AF_12/2021</t>
  </si>
  <si>
    <t>ALVENARIA DE VEDAÇÃO DE BLOCOS VAZADOS DE CONCRETO DE 9X19X39 CM (ESPESSURA 9 CM) E ARGAMASSA DE ASSENTAMENTO COM PREPARO MANUAL. AF_12/2021</t>
  </si>
  <si>
    <t>ALVENARIA DE VEDAÇÃO DE BLOCOS VAZADOS DE CONCRETO DE 14X19X39 CM (ESPESSURA 14 CM)  E ARGAMASSA DE ASSENTAMENTO COM PREPARO EM BETONEIRA. AF_12/2021</t>
  </si>
  <si>
    <t>ALVENARIA DE VEDAÇÃO DE BLOCOS VAZADOS DE CONCRETO DE 14X19X39 CM (ESPESSURA 14 CM) E ARGAMASSA DE ASSENTAMENTO COM PREPARO MANUAL. AF_12/2021</t>
  </si>
  <si>
    <t>ALVENARIA DE VEDAÇÃO DE BLOCOS VAZADOS DE CONCRETO DE 19X19X39 CM (ESPESSURA 19 CM) E ARGAMASSA DE ASSENTAMENTO COM PREPARO EM BETONEIRA. AF_12/2021</t>
  </si>
  <si>
    <t>ALVENARIA DE VEDAÇÃO DE BLOCOS VAZADOS DE CONCRETO DE 19X19X39 CM (ESPESSURA 19 CM) E ARGAMASSA DE ASSENTAMENTO COM PREPARO MANUAL. AF_12/2021</t>
  </si>
  <si>
    <t>ALVENARIA DE VEDAÇÃO DE BLOCOS  VAZADOS DE CONCRETO APARENTE DE 9X19X39 CM (ESPESSURA 9 CM) E ARGAMASSA DE ASSENTAMENTO COM PREPARO EM BETONEIRA. AF_12/2021</t>
  </si>
  <si>
    <t>ALVENARIA DE VEDAÇÃO DE BLOCOS  VAZADOS DE CONCRETO APARENTE DE 9X19X39 CM (ESPESSURA 9 CM) E ARGAMASSA DE ASSENTAMENTO COM PREPARO MANUAL. AF_12/2021</t>
  </si>
  <si>
    <t>ALVENARIA DE VEDAÇÃO DE BLOCOS  VAZADOS DE CONCRETO APARENTE DE 14X19X39 CM (ESPESSURA 14 CM) E ARGAMASSA DE ASSENTAMENTO COM PREPARO EM BETONEIRA. AF_12/2021</t>
  </si>
  <si>
    <t>ALVENARIA DE VEDAÇÃO DE BLOCOS  VAZADOS DE CONCRETO APARENTE DE 14X19X39 CM (ESPESSURA 14 CM) E ARGAMASSA DE ASSENTAMENTO COM PREPARO MANUAL. AF_12/2021</t>
  </si>
  <si>
    <t>ALVENARIA DE VEDAÇÃO DE BLOCOS  VAZADOS DE CONCRETO APARENTE DE 19X19X39 CM (ESPESSURA 19 CM) E ARGAMASSA DE ASSENTAMENTO COM PREPARO EM BETONEIRA. AF_12/2021</t>
  </si>
  <si>
    <t>ALVENARIA DE VEDAÇÃO DE BLOCOS  VAZADOS DE CONCRETO APARENTE DE 19X19X39 CM (ESPESSURA 19 CM) E ARGAMASSA DE ASSENTAMENTO COM PREPARO MANUAL. AF_12/2021</t>
  </si>
  <si>
    <t>ALVENARIA DE VEDAÇÃO DE BLOCOS  VAZADOS DE CONCRETO DE 14X19X29 CM (ESPESSURA 14 CM) E ARGAMASSA DE ASSENTAMENTO COM PREPARO EM BETONEIRA. AF_12/2021</t>
  </si>
  <si>
    <t>ALVENARIA DE VEDAÇÃO DE BLOCOS  VAZADOS DE CONCRETO DE 14X19X29 CM (ESPESSURA 14 CM) E ARGAMASSA DE ASSENTAMENTO COM PREPARO MANUAL. AF_12/2021</t>
  </si>
  <si>
    <t>ALVENARIA DE BLOCOS DE CONCRETO ESTRUTURAL 14X19X39 CM (ESPESSURA 14 CM), FBK = 4,5 MPA, UTILIZANDO PALHETA. AF_10/2022</t>
  </si>
  <si>
    <t>ALVENARIA DE BLOCOS DE CONCRETO ESTRUTURAL 14X19X39 CM (ESPESSURA 14 CM), FBK = 14 MPA, UTILIZANDO PALHETA. AF_10/2022</t>
  </si>
  <si>
    <t>ALVENARIA DE BLOCOS DE CONCRETO ESTRUTURAL 14X19X29 CM (ESPESSURA 14 CM), FBK = 4,5 MPA, UTILIZANDO PALHETA. AF_10/2022</t>
  </si>
  <si>
    <t>ALVENARIA DE BLOCOS DE CONCRETO ESTRUTURAL 14X19X29 CM (ESPESSURA 14 CM), FBK = 14,0 MPA, UTILIZANDO PALHETA. AF_10/2022</t>
  </si>
  <si>
    <t>ALVENARIA DE BLOCOS DE CONCRETO ESTRUTURAL 14X19X39 CM (ESPESSURA 14 CM), FBK = 4,5 MPA, UTILIZANDO COLHER DE PEDREIRO. AF_10/2022</t>
  </si>
  <si>
    <t>ALVENARIA DE BLOCOS DE CONCRETO ESTRUTURAL 14X19X39 CM (ESPESSURA 14 CM), FBK = 14 MPA, UTILIZANDO COLHER DE PEDREIRO. AF_10/2022</t>
  </si>
  <si>
    <t>ALVENARIA DE BLOCOS DE CONCRETO ESTRUTURAL 14X19X29 CM (ESPESSURA 14 CM), FBK = 4,5 MPA, UTILIZANDO COLHER DE PEDREIRO. AF_10/2022</t>
  </si>
  <si>
    <t>ALVENARIA DE BLOCOS DE CONCRETO ESTRUTURAL 14X19X29 CM (ESPESSURA 14 CM), FBK = 14 MPA, UTILIZANDO COLHER DE PEDREIRO. AF_10/2022</t>
  </si>
  <si>
    <t>ALVENARIA DE VEDAÇÃO COM ELEMENTO VAZADO DE CONCRETO (COBOGÓ) DE 7X50X50CM E ARGAMASSA DE ASSENTAMENTO COM PREPARO EM BETONEIRA. AF_05/2020</t>
  </si>
  <si>
    <t>ALVENARIA DE VEDAÇÃO COM BLOCO DE VIDRO VAZADO, TIPO VENEZIANA, DE 6X20X20CM E ARGAMASSA DE ASSENTAMENTO COM PREPARO EM BETONEIRA. AF_05/2020</t>
  </si>
  <si>
    <t>ALVENARIA DE VEDAÇÃO COM BLOCO DE VIDRO, TIPO CANELADO, DE 8X19X19CM E ARGAMASSA DE ASSENTAMENTO COM PREPARO EM BETONEIRA. AF_05/2020</t>
  </si>
  <si>
    <t>PAREDE COM SISTEMA EM CHAPAS DE GESSO PARA DRYWALL, USO INTERNO, COM DUAS FACES SIMPLES E ESTRUTURA METÁLICA COM GUIAS SIMPLES, SEM VÃOS. AF_07/2023_PS</t>
  </si>
  <si>
    <t>PAREDE COM SISTEMA EM CHAPAS DE GESSO PARA DRYWALL, USO INTERNO, COM DUAS FACES SIMPLES E ESTRUTURA METÁLICA COM GUIAS SIMPLES PARA PAREDES COM ÁREA LÍQUIDA MAIOR OU IGUAL A 6 M2, COM VÃOS. AF_07/2023_PS</t>
  </si>
  <si>
    <t>PAREDE COM SISTEMA EM CHAPAS DE GESSO PARA DRYWALL, USO INTERNO, COM DUAS FACES SIMPLES E ESTRUTURA METÁLICA COM GUIAS DUPLAS, SEM VÃOS. AF_07/2023_PS</t>
  </si>
  <si>
    <t>PAREDE COM SISTEMA EM CHAPAS DE GESSO PARA DRYWALL, USO INTERNO, COM DUAS FACES SIMPLES E ESTRUTURA METÁLICA COM GUIAS DUPLAS PARA PAREDES COM ÁREA LÍQUIDA MAIOR OU IGUAL A 6 M2, COM VÃOS. AF_07/2023_PS</t>
  </si>
  <si>
    <t>PAREDE COM SISTEMA EM CHAPAS DE GESSO PARA DRYWALL, USO INTERNO, COM UMA FACE SIMPLES E OUTRA FACE DUPLA E ESTRUTURA METÁLICA COM GUIAS SIMPLES, SEM VÃOS. AF_07/2023_PS</t>
  </si>
  <si>
    <t>PAREDE COM SISTEMA EM CHAPAS DE GESSO PARA DRYWALL, USO INTERNO, COM UMA FACE SIMPLES E OUTRA FACE DUPLA E ESTRUTURA METÁLICA COM GUIAS SIMPLES PARA PAREDES COM ÁREA LÍQUIDA MAIOR OU IGUAL A 6 M2, COM VÃOS. AF_07/2023_PS</t>
  </si>
  <si>
    <t>PAREDE COM SISTEMA EM CHAPAS DE GESSO PARA DRYWALL, USO INTERNO COM UMA FACE SIMPLES E OUTRA FACE DUPLA E ESTRUTURA METÁLICA COM GUIAS DUPLAS, SEM VÃOS. AF_07/2023_PS</t>
  </si>
  <si>
    <t>PAREDE COM SISTEMA EM CHAPAS DE GESSO PARA DRYWALL, USO INTERNO, COM UMA FACE SIMPLES E OUTRA FACE DUPLA E   ESTRUTURA METÁLICA COM GUIAS DUPLAS PARA PAREDES COM ÁREA LÍQUIDA MAIOR OU IGUAL A 6 M2, COM VÃOS. AF_07/2023_PS</t>
  </si>
  <si>
    <t>PAREDE COM SISTEMA EM CHAPAS DE GESSO PARA DRYWALL, USO INTERNO, COM DUAS FACES DUPLAS E ESTRUTURA METÁLICA COM GUIAS SIMPLES, SEM VÃOS. AF_07/2023_PS</t>
  </si>
  <si>
    <t>PAREDE COM SISTEMA EM CHAPAS DE GESSO PARA DRYWALL, USO INTERNO, COM DUAS FACES DUPLAS E ESTRUTURA METÁLICA COM GUIAS SIMPLES PARA PAREDES COM ÁREA LÍQUIDA MAIOR OU IGUAL A 6 M2, COM VÃOS. AF_07/2023_PS</t>
  </si>
  <si>
    <t>PAREDE COM SISTEMA EM CHAPAS DE GESSO PARA DRYWALL, USO INTERNO COM DUAS FACES DUPLAS E ESTRUTURA METÁLICA COM GUIAS DUPLAS, SEM VÃOS. AF_07/2023_PS</t>
  </si>
  <si>
    <t>PAREDE COM SISTEMA EM CHAPAS DE GESSO PARA DRYWALL, USO INTERNO, COM DUAS FACES DUPLAS E ESTRUTURA METÁLICA COM GUIAS DUPLAS PARA PAREDES COM ÁREA LÍQUIDA MAIOR OU IGUAL A 6 M2, COM VÃOS. AF_07/2023_PS</t>
  </si>
  <si>
    <t>PAREDE COM SISTEMA EM CHAPAS DE GESSO PARA DRYWALL, USO INTERNO, COM UMA FACE SIMPLES E ESTRUTURA METÁLICA COM GUIAS SIMPLES, SEM VÃOS. AF_07/2023_PS</t>
  </si>
  <si>
    <t>PAREDE COM SISTEMA EM CHAPAS DE GESSO PARA DRYWALL, USO INTERNO, COM UMA FACE SIMPLES E ESTRUTURA METÁLICA COM GUIAS SIMPLES PARA PAREDES COM ÁREA LÍQUIDA MAIOR OU IGUAL A 6 M2, COM VÃOS. AF_07/2023_PS</t>
  </si>
  <si>
    <t>INSTALAÇÃO DE REFORÇO METÁLICO EM PAREDE DRYWALL. AF_07/2023</t>
  </si>
  <si>
    <t>INSTALAÇÃO DE REFORÇO DE MADEIRA EM PAREDE DRYWALL. AF_07/2023</t>
  </si>
  <si>
    <t>DIVISÓRIA FIXA EM VIDRO TEMPERADO 10 MM, SEM ABERTURA. AF_01/2021_PS</t>
  </si>
  <si>
    <t>DIVISORIA SANITÁRIA, TIPO CABINE, EM GRANITO CINZA POLIDO, ESP = 3CM, ASSENTADO COM ARGAMASSA COLANTE AC III-E, EXCLUSIVE FERRAGENS. AF_01/2021</t>
  </si>
  <si>
    <t>DIVISORIA SANITÁRIA, TIPO CABINE, EM MÁRMORE BRANCO POLIDO, ESP = 3CM, ASSENTADO COM ARGAMASSA COLANTE AC III-E, EXCLUSIVE FERRAGENS. AF_01/2021</t>
  </si>
  <si>
    <t>TAPA VISTA DE MICTÓRIO EM GRANITO CINZA POLIDO, ESP = 3CM, ASSENTADO COM ARGAMASSA COLANTE AC III-E . AF_01/2021</t>
  </si>
  <si>
    <t>TAPA VISTA DE MICTÓRIO EM MÁRMORE BRANCO POLIDO, ESP = 3CM, ASSENTADO COM ARGAMASSA COLANTE AC III-E . AF_01/2021</t>
  </si>
  <si>
    <t>DIVISORIA SANITÁRIA, TIPO CABINE, EM PAINEL DE GRANILITE, ESP = 3CM, ASSENTADO COM ARGAMASSA COLANTE AC III-E, EXCLUSIVE FERRAGENS. AF_01/2021</t>
  </si>
  <si>
    <t>TAPA VISTA DE MICTÓRIO EM PAINEL DE GRANILITE, ESP = 3CM, ASSENTADO COM ARGAMASSA COLANTE AC III-E . AF_01/2021</t>
  </si>
  <si>
    <t>PAREDE COM SISTEMA EM CHAPAS DE GESSO PARA DRYWALL, USO INTERNO, COM DUAS FACES SIMPLES E ESTRUTURA METÁLICA COM GUIAS SIMPLES PARA PAREDES COM ÁREA LÍQUIDA MENOR QUE 6 M2, COM VÃOS. AF_07/2023_PS</t>
  </si>
  <si>
    <t>PAREDE COM SISTEMA EM CHAPAS DE GESSO PARA DRYWALL, USO INTERNO, COM DUAS FACES SIMPLES E ESTRUTURA METÁLICA COM GUIAS DUPLAS PARA PAREDES COM ÁREA LÍQUIDA MENOR QUE 6 M2, COM VÃOS. AF_07/2023_PS</t>
  </si>
  <si>
    <t>PAREDE COM SISTEMA EM CHAPAS DE GESSO PARA DRYWALL, USO INTERNO, COM UMA FACE SIMPLES E OUTRA FACE DUPLA E ESTRUTURA METÁLICA COM GUIAS SIMPLES PARA PAREDES COM ÁREA LÍQUIDA MENOR QUE 6 M2, COM VÃOS. AF_07/2023_PS</t>
  </si>
  <si>
    <t>PAREDE COM SISTEMA EM CHAPAS DE GESSO PARA DRYWALL, USO INTERNO, COM UMA FACE SIMPLES E OUTRA FACE DUPLA E ESTRUTURA METÁLICA COM GUIAS DUPLAS PARA PAREDES COM ÁREA LÍQUIDA MENOR QUE 6 M2, COM VÃOS. AF_07/2023_PS</t>
  </si>
  <si>
    <t>PAREDE COM SISTEMA EM CHAPAS DE GESSO PARA DRYWALL, USO INTERNO, COM DUAS FACES DUPLAS E ESTRUTURA METÁLICA COM GUIAS SIMPLES PARA PAREDES COM ÁREA LÍQUIDA MENOR QUE 6 M2, COM VÃOS. AF_07/2023_PS</t>
  </si>
  <si>
    <t>PAREDE COM SISTEMA EM CHAPAS DE GESSO PARA DRYWALL, USO INTERNO, COM DUAS FACES DUPLAS E ESTRUTURA METÁLICA COM GUIAS DUPLAS PARA PAREDES COM ÁREA LÍQUIDA MENOR QUE 6 M2, COM VÃOS. AF_07/2023_PS</t>
  </si>
  <si>
    <t>PAREDE COM SISTEMA EM CHAPAS DE GESSO PARA DRYWALL, USO INTERNO, COM UMA FACE SIMPLES E ESTRUTURA METÁLICA COM GUIAS SIMPLES PARA PAREDES COM ÁREA LÍQUIDA MENOR QUE 6 M2, COM VÃOS. AF_07/2023_PS</t>
  </si>
  <si>
    <t>ALVENARIA DE VEDAÇÃO DE BLOCOS DE CONCRETO CELULAR DE 10X30X60CM (ESPESSURA 10CM) E ARGAMASSA DE ASSENTAMENTO COM PREPARO EM BETONEIRA. AF_05/2020</t>
  </si>
  <si>
    <t>ALVENARIA DE VEDAÇÃO DE BLOCOS DE CONCRETO CELULAR DE 15X30X60CM (ESPESSURA 15CM) E ARGAMASSA DE ASSENTAMENTO COM PREPARO EM BETONEIRA. AF_05/2020</t>
  </si>
  <si>
    <t>ALVENARIA DE VEDAÇÃO DE BLOCOS DE CONCRETO CELULAR DE 20X30X60CM (ESPESSURA 20CM) E ARGAMASSA DE ASSENTAMENTO COM PREPARO EM BETONEIRA. AF_05/2020</t>
  </si>
  <si>
    <t>RECOMPOSIÇÃO DE PAVIMENTOS EM PEDRA POLIÉDRICA, REJUNTAMENTO COM PÓ DE PEDRA, COM REAPROVEITAMENTO DAS PEDRAS POLIÉDRICAS PARA O FECHAMENTO DE VALAS - INCLUSO RETIRADA E COLOCAÇÃO DO MATERIAL. AF_12/2020</t>
  </si>
  <si>
    <t>RECOMPOSIÇÃO DE PAVIMENTO EM PEDRAS POLIÉDRICAS, REJUNTAMENTO COM ARGAMASSA, COM REAPROVEITAMENTO DAS PEDRAS POLIÉDRICAS, PARA O FECHAMENTO DE VALAS - INCLUSO RETIRADA E COLOCAÇÃO DO MATERIAL. AF_12/2020</t>
  </si>
  <si>
    <t>RECOMPOSIÇÃO DE PAVIMENTO EM PARALELEPÍPEDOS, REJUNTAMENTO COM PÓ DE PEDRA, COM REAPROVEITAMENTO DOS PARALELEPÍPEDOS, PARA O FECHAMENTO DE VALAS - INCLUSO RETIRADA E COLOCAÇÃO DO MATERIAL. AF_12/2020</t>
  </si>
  <si>
    <t>RECOMPOSIÇÃO DE PAVIMENTO EM PARALELEPÍPEDOS, REJUNTAMENTO COM ARGAMASSA, COM REAPROVEITAMENTO DOS PARALELEPÍPEDOS, PARA O FECHAMENTO DE VALAS - INCLUSO RETIRADA E COLOCAÇÃO DO MATERIAL. AF_12/2020</t>
  </si>
  <si>
    <t>RECOMPOSIÇÃO DE PAVIMENTO EM PISO INTERTRAVADO SEXTAVADO, COM REAPROVEITAMENTO DOS BLOCOS SEXTAVADO, PARA O FECHAMENTO DE VALAS - INCLUSO RETIRADA E COLOCAÇÃO DO MATERIAL. AF_12/2020</t>
  </si>
  <si>
    <t>RECOMPOSIÇÃO DE BASE E OU SUB-BASE PARA REMENDO PROFUNDO DE SOLOS DE COMPORTAMENTO LATERÍTICO (ARENOSO) - INCLUSO RETIRADA E COLOCAÇÃO DO MATERIAL. AF_12/2020</t>
  </si>
  <si>
    <t>RECOMPOSIÇÃO DE BASE E OU SUB-BASE PARA REMENDO PROFUNDO DE SOLO MELHORADO COM CIMENTO (TEOR DE 2%) - INCLUSO RETIRADA E COLOCAÇÃO DO MATERIAL. AF_12/2020</t>
  </si>
  <si>
    <t>RECOMPOSIÇÃO DE BASE E OU SUB-BASE PARA REMENDO PROFUNDO DE SOLO MELHORADO COM CIMENTO (TEOR DE 4%) - INCLUSO RETIRADA E COLOCAÇÃO DO MATERIAL. AF_12/2020</t>
  </si>
  <si>
    <t>RECOMPOSIÇÃO DE BASE E OU SUB-BASE PARA REMENDO PROFUNDO DE SOLO COM CIMENTO (TEOR DE 6%) - INCLUSO RETIRADA E COLOCAÇÃO DO MATERIAL. AF_12/2020</t>
  </si>
  <si>
    <t>RECOMPOSIÇÃO DE BASE E OU SUB-BASE PARA REMENDO PROFUNDO DE SOLO COM CIMENTO (TEOR DE 8%) - INCLUSO RETIRADA E COLOCAÇÃO DO MATERIAL. AF_12/2020</t>
  </si>
  <si>
    <t>RECOMPOSIÇÃO DE BASE E OU SUB-BASE PARA REMENDO PROFUNDO DE SOLO BRITA (40/60) - INCLUSO RETIRADA E COLOCAÇÃO DO MATERIAL. AF_12/2020</t>
  </si>
  <si>
    <t>RECOMPOSIÇÃO DE BASE E OU SUB-BASE PARA REMENDO PROFUNDO DE SOLO BRITA (50/50) - INCLUSO RETIRADA E COLOCAÇÃO DO MATERIAL. AF_12/2020</t>
  </si>
  <si>
    <t>RECOMPOSIÇÃO DE BASE E OU SUB-BASE PARA REMENDO PROFUNDO DE SOLO BRITA (40/60) COM CIMENTO (TEOR DE 4%) - INCLUSO RETIRADA E COLOCAÇÃO DO MATERIAL. AF_12/2020</t>
  </si>
  <si>
    <t>RECOMPOSIÇÃO DE BASE E OU SUB-BASE PARA REMENDO PROFUNDO DE SOLO BRITA (40/60) COM CIMENTO (TEOR DE 6%) - INCLUSO RETIRADA E COLOCAÇÃO DO MATERIAL. AF_12/2020</t>
  </si>
  <si>
    <t>RECOMPOSIÇÃO DE BASE E OU SUB-BASE PARA REMENDO PROFUNDO DE SOLO BRITA (40/60) COM CIMENTO (TEOR DE 8%) - INCLUSO RETIRADA E COLOCAÇÃO DO MATERIAL. AF_12/2020</t>
  </si>
  <si>
    <t>RECOMPOSIÇÃO DE BASE E OU SUB-BASE PARA REMENDO PROFUNDO DE SOLO BRITA (50/50) COM CIMENTO (TEOR DE 4%) - INCLUSO RETIRADA E COLOCAÇÃO DO MATERIAL. AF_12/2020</t>
  </si>
  <si>
    <t>RECOMPOSIÇÃO DE BASE E OU SUB-BASE PARA REMENDO PROFUNDO DE SOLO BRITA (50/50) COM CIMENTO (TEOR DE 6%) - INCLUSO RETIRADA E COLOCAÇÃO DO MATERIAL. AF_12/2020</t>
  </si>
  <si>
    <t>RECOMPOSIÇÃO DE BASE E OU SUB-BASE PARA REMENDO PROFUNDO DE SOLO BRITA (50/50) COM CIMENTO (TEOR DE 8%) - INCLUSO RETIRADA E COLOCAÇÃO DO MATERIAL. AF_12/2020</t>
  </si>
  <si>
    <t>RECOMPOSIÇÃO DE BASE E OU SUB-BASE PARA REMENDO PROFUNDO DE BRITA GRADUADA SIMPLES - INCLUSO RETIRADA E COLOCAÇÃO DO MATERIAL. AF_12/2020</t>
  </si>
  <si>
    <t>RECOMPOSIÇÃO DE BASE E OU SUB-BASE PARA FECHAMENTO DE VALAS DE SOLOS DE COMPORTAMENTO LATERÍTICO (ARENOSO) - INCLUSO RETIRADA E COLOCAÇÃO DO MATERIAL. AF_12/2020</t>
  </si>
  <si>
    <t>RECOMPOSIÇÃO DE BASE E OU SUB-BASE PARA FECHAMENTO DE VALAS DE SOLO MELHORADO COM CIMENTO (TEOR DE 2%) - INCLUSO RETIRADA E COLOCAÇÃO DO MATERIAL. AF_12/2020</t>
  </si>
  <si>
    <t>RECOMPOSIÇÃO DE BASE E OU SUB-BASE PARA FECHAMENTO DE VALAS DE SOLO MELHORADO COM CIMENTO (TEOR DE 4%) - INCLUSO RETIRADA E COLOCAÇÃO DO MATERIAL. AF_12/2020</t>
  </si>
  <si>
    <t>RECOMPOSIÇÃO DE BASE E OU SUB-BASE PARA FECHAMENTO DE VALAS DE SOLO COM CIMENTO (TEOR DE 6%) - INCLUSO RETIRADA E COLOCAÇÃO DO MATERIAL. AF_12/2020</t>
  </si>
  <si>
    <t>RECOMPOSIÇÃO DE BASE E OU SUB-BASE PARA FECHAMENTO DE VALAS DE SOLO COM CIMENTO (TEOR DE 8%) - INCLUSO RETIRADA E COLOCAÇÃO DO MATERIAL. AF_12/2020</t>
  </si>
  <si>
    <t>RECOMPOSIÇÃO DE BASE E OU SUB-BASE PARA FECHAMENTO DE VALAS DE SOLO BRITA (40/60) - INCLUSO RETIRADA E COLOCAÇÃO DO MATERIAL. AF_12/2020</t>
  </si>
  <si>
    <t>RECOMPOSIÇÃO DE BASE E OU SUB-BASE PARA FECHAMENTO DE VALAS DE SOLO BRITA (50/50) - INCLUSO RETIRADA E COLOCAÇÃO DO MATERIAL. AF_12/2020</t>
  </si>
  <si>
    <t>RECOMPOSIÇÃO DE BASE E OU SUB-BASE PARA FECHAMENTO DE VALAS DE SOLO BRITA (40/60) COM CIMENTO (TEOR DE 4%) - INCLUSO RETIRADA E COLOCAÇÃO DO MATERIAL. AF_12/2020</t>
  </si>
  <si>
    <t>RECOMPOSIÇÃO DE BASE E OU SUB-BASE PARA FECHAMENTO DE VALAS DE SOLO BRITA (40/60) COM CIMENTO (TEOR DE 6%) - INCLUSO RETIRADA E COLOCAÇÃO DO MATERIAL. AF_12/2020</t>
  </si>
  <si>
    <t>RECOMPOSIÇÃO DE BASE E OU SUB-BASE PARA FECHAMENTO DE VALAS DE SOLO BRITA (40/60) COM CIMENTO (TEOR DE 8%) - INCLUSO RETIRADA E COLOCAÇÃO DO MATERIAL. AF_12/2020</t>
  </si>
  <si>
    <t>RECOMPOSIÇÃO DE BASE E OU SUB-BASE PARA FECHAMENTO DE VALAS DE SOLO BRITA (50/50) COM CIMENTO (TEOR DE 4%) - INCLUSO RETIRADA E COLOCAÇÃO DO MATERIAL. AF_12/2020</t>
  </si>
  <si>
    <t>RECOMPOSIÇÃO DE BASE E OU SUB-BASE PARA FECHAMENTO DE VALAS DE SOLO BRITA (50/50) COM CIMENTO (TEOR DE 6%) - INCLUSO RETIRADA E COLOCAÇÃO DO MATERIAL. AF_12/2020</t>
  </si>
  <si>
    <t>RECOMPOSIÇÃO DE BASE E OU SUB-BASE PARA FECHAMENTO DE VALAS DE SOLO BRITA (50/50) COM CIMENTO (TEOR DE 8%) - INCLUSO RETIRADA E COLOCAÇÃO DO MATERIAL. AF_12/2020</t>
  </si>
  <si>
    <t>RECOMPOSIÇÃO DE BASE E OU SUB-BASE PARA FECHAMENTO DE VALAS DE BRITA GRADUADA SIMPLES - INCLUSO RETIRADA E COLOCAÇÃO DO MATERIAL. AF_12/2020</t>
  </si>
  <si>
    <t>REASSENTAMENTO DE PARALELEPÍPEDOS, REJUNTAMENTO COM PÓ DE PEDRA, COM REAPROVEITAMENTO DOS PARALELEPÍPEDOS - INCLUSO RETIRADA E COLOCAÇÃO DO MATERIAL. AF_12/2020</t>
  </si>
  <si>
    <t>REASSENTAMENTO DE PARALELEPÍPEDOS, REJUNTAMENTO COM ARGAMASSA, COM REAPROVEITAMENTO DOS PARALELEPÍPEDOS - INCLUSO RETIRADA E COLOCAÇÃO DO MATERIAL. AF_12/2020</t>
  </si>
  <si>
    <t>REASSENTAMENTO DE PEDRAS POLIÉDRICAS, REJUNTAMENTO COM PÓ DE PEDRA, COM REAPROVEITAMENTO DAS PEDRAS POLIÉDRICAS - INCLUSO RETIRADA E COLOCAÇÃO DO MATERIAL.  AF_12/2020</t>
  </si>
  <si>
    <t>REASSENTAMENTO DE PEDRAS POLIÉDRICAS, REJUNTAMENTO COM ARGAMASSA, COM REAPROVEITAMENTO DAS PEDRAS POLIÉDRICAS - INCLUSO RETIRADA E COLOCAÇÃO DO MATERIAL. AF_12/2020</t>
  </si>
  <si>
    <t>REASSENTAMENTO DE BLOCOS PISOGRAMA PARA PISO INTERTRAVADO, COM REAPROVEITAMENTO DOS BLOCOS PISOGRAMA - INCLUSO RETIRADA E COLOCAÇÃO DO MATERIAL. AF_12/2020</t>
  </si>
  <si>
    <t>REASSENTAMENTO DE BLOCOS SEXTAVADO PARA PISO INTERTRAVADO, ESPESSURA DE 6 CM, EM CALÇADA, COM REAPROVEITAMENTO DOS BLOCOS SEXTAVADOS - INCLUSO RETIRADA E COLOCAÇÃO DO MATERIAL. AF_12/2020</t>
  </si>
  <si>
    <t>REASSENTAMENTO DE BLOCOS SEXTAVADO PARA PISO INTERTRAVADO, ESPESSURA DE 6 CM, EM VIA/ESTACIONAMENTO, COM REAPROVEITAMENTO DOS BLOCOS SEXTAVADO - INCLUSO RETIRADA E COLOCAÇÃO DO MATERIAL. AF_12/2020</t>
  </si>
  <si>
    <t>REASSENTAMENTO DE BLOCOS SEXTAVADO PARA PISO INTERTRAVADO, ESPESSURA DE 8 CM, EM VIA/ESTACIONAMENTO, COM REAPROVEITAMENTO DOS BLOCOS SEXTAVADO - INCLUSO RETIRADA E COLOCAÇÃO DO MATERIAL. AF_12/2020</t>
  </si>
  <si>
    <t>REASSENTAMENTO DE BLOCOS SEXTAVADO PARA PISO INTERTRAVADO, ESPESSURA DE 10 CM, EM VIA/ESTACIONAMENTO, COM REAPROVEITAMENTO DOS BLOCOS SEXTAVADO - INCLUSO RETIRADA E COLOCAÇÃO DO MATERIAL. AF_12/2020</t>
  </si>
  <si>
    <t>REASSENTAMENTO DE BLOCOS RETANGULAR PARA PISO INTERTRAVADO, ESPESSURA DE 4  CM, EM CALÇADA, COM REAPROVEITAMENTO DOS BLOCOS RETANGULAR - INCLUSO RETIRADA E COLOCAÇÃO DO MATERIAL. AF_12/2020</t>
  </si>
  <si>
    <t>REASSENTAMENTO DE BLOCOS RETANGULAR PARA PISO INTERTRAVADO, ESPESSURA DE 6 CM, EM CALÇADA, COM REAPROVEITAMENTO DOS BLOCOS RETANGULAR - INCLUSO RETIRADA E COLOCAÇÃO DO MATERIAL. AF_12/2020</t>
  </si>
  <si>
    <t>REASSENTAMENTO DE BLOCOS RETANGULAR PARA PISO INTERTRAVADO, ESPESSURA DE 6 CM, EM VIA/ESTACIONAMENTO, COM REAPROVEITAMENTO DOS BLOCOS RETANGULAR - INCLUSO RETIRADA E COLOCAÇÃO DO MATERIAL. AF_12/2020</t>
  </si>
  <si>
    <t>REASSENTAMENTO DE BLOCOS RETANGULAR PARA PISO INTERTRAVADO, ESPESSURA DE 8 CM, EM VIA/ESTACIONAMENTO, COM REAPROVEITAMENTO DOS BLOCOS RETANGULAR - INCLUSO RETIRADA E COLOCAÇÃO DO MATERIAL. AF_12/2020</t>
  </si>
  <si>
    <t>REASSENTAMENTO DE BLOCOS RETANGULAR PARA PISO INTERTRAVADO, ESPESSURA DE 10 CM, EM VIA/ESTACIONAMENTO, COM REAPROVEITAMENTO DOS BLOCOS RETANGULAR - INCLUSO RETIRADA E COLOCAÇÃO DO MATERIAL. AF_12/2020</t>
  </si>
  <si>
    <t>REASSENTAMENTO DE BLOCOS 16 FACES PARA PISO INTERTRAVADO, ESPESSURA DE 4  CM, EM CALÇADA, COM REAPROVEITAMENTO DOS BLOCOS 16 FACES - INCLUSO RETIRADA E COLOCAÇÃO DO MATERIAL. AF_12/2020</t>
  </si>
  <si>
    <t>REASSENTAMENTO DE BLOCOS 16 FACES PARA PISO INTERTRAVADO, ESPESSURA DE 6 CM, EM CALÇADA, COM REAPROVEITAMENTO DOS BLOCOS 16 FACES - INCLUSO RETIRADA E COLOCAÇÃO DO MATERIAL. AF_12/2020</t>
  </si>
  <si>
    <t>REASSENTAMENTO DE BLOCOS 16 FACES PARA PISO INTERTRAVADO, ESPESSURA DE 6 CM, EM VIA/ESTACIONAMENTO, COM REAPROVEITAMENTO DOS BLOCOS 16 FACES - INCLUSO RETIRADA E COLOCAÇÃO DO MATERIAL. AF_12/2020</t>
  </si>
  <si>
    <t>REASSENTAMENTO DE BLOCOS 16 FACES PARA PISO INTERTRAVADO, ESPESSURA DE 8 CM, EM VIA/ESTACIONAMENTO, COM REAPROVEITAMENTO DOS BLOCOS 16 FACES - INCLUSO RETIRADA E COLOCAÇÃO DO MATERIAL. AF_12/2020</t>
  </si>
  <si>
    <t>REASSENTAMENTO DE BLOCOS 16 FACES PARA PISO INTERTRAVADO, ESPESSURA DE 10 CM, EM VIA/ESTACIONAMENTO, COM REAPROVEITAMENTO DOS BLOCOS 16 FACES - INCLUSO RETIRADA E COLOCAÇÃO DO MATERIAL. AF_12/2020</t>
  </si>
  <si>
    <t>RECOMPOSIÇÃO DE REVESTIMENTO EM CONCRETO ASFÁLTICO (AQUISIÇÃO EM USINA), PARA O FECHAMENTO DE VALAS - INCLUSO DEMOLIÇÃO DO PAVIMENTO. AF_12/2020</t>
  </si>
  <si>
    <t>RECOMPOSIÇÃO DE PAVIMENTO EM PISO INTERTRAVADO, COM REAPROVEITAMENTO DOS BLOCOS INTERTRAVADOS, PARA FECHAMENTO DE VALAS - INCLUSO RETIRADA E COLOCAÇÃO DO MATERIAL. AF_12/2020</t>
  </si>
  <si>
    <t>EXECUÇÃO DE PAVIMENTO EM PISO INTERTRAVADO, COM BLOCO PISOGRAMA DE 35 X 15 CM, ESPESSURA 6 CM. AF_10/2022</t>
  </si>
  <si>
    <t>EXECUÇÃO DE PAVIMENTO EM PISO INTERTRAVADO, COM BLOCO PISOGRAMA DE 35 X 15 CM, ESPESSURA 8 CM. AF_10/2022</t>
  </si>
  <si>
    <t>EXECUÇÃO DE PAVIMENTO EM PISO INTERTRAVADO, COM BLOCO SEXTAVADO DE 25 X 25 CM, ESPESSURA 6 CM. AF_10/2022</t>
  </si>
  <si>
    <t>EXECUÇÃO DE PAVIMENTO EM PISO INTERTRAVADO, COM BLOCO SEXTAVADO DE 25 X 25 CM, ESPESSURA 8 CM. AF_10/2022</t>
  </si>
  <si>
    <t>EXECUÇÃO DE PAVIMENTO EM PISO INTERTRAVADO, COM BLOCO SEXTAVADO DE 25 X 25 CM, ESPESSURA 10 CM. AF_10/2022</t>
  </si>
  <si>
    <t>EXECUÇÃO DE PASSEIO EM PISO INTERTRAVADO, COM BLOCO RETANGULAR COR NATURAL DE 20 X 10 CM, ESPESSURA 6 CM. AF_10/2022</t>
  </si>
  <si>
    <t>EXECUÇÃO DE PAVIMENTO EM PISO INTERTRAVADO, COM BLOCO RETANGULAR COR NATURAL DE 20 X 10 CM, ESPESSURA 6 CM. AF_10/2022</t>
  </si>
  <si>
    <t>EXECUÇÃO DE PAVIMENTO EM PISO INTERTRAVADO, COM BLOCO RETANGULAR COR NATURAL DE 20 X 10 CM, ESPESSURA 8 CM. AF_10/2022</t>
  </si>
  <si>
    <t>EXECUÇÃO DE PAVIMENTO EM PISO INTERTRAVADO, COM BLOCO RETANGULAR DE 20 X 10 CM, ESPESSURA 10 CM. AF_10/2022</t>
  </si>
  <si>
    <t>EXECUÇÃO DE PASSEIO EM PISO INTERTRAVADO, COM BLOCO 16 FACES DE 22 X 11 CM, ESPESSURA 6 CM. AF_10/2022</t>
  </si>
  <si>
    <t>EXECUÇÃO DE PAVIMENTO EM PISO INTERTRAVADO, COM BLOCO 16 FACES DE 22 X 11 CM, ESPESSURA 6 CM. AF_10/2022</t>
  </si>
  <si>
    <t>EXECUÇÃO DE PAVIMENTO EM PISO INTERTRAVADO, COM BLOCO 16 FACES DE 22 X 11 CM, ESPESSURA 8 CM. AF_10/2022</t>
  </si>
  <si>
    <t>EXECUÇÃO DE PAVIMENTO EM PISO INTERTRAVADO, COM BLOCO 16 FACES DE 22 X 11 CM, ESPESSURA 10 CM. AF_10/2022</t>
  </si>
  <si>
    <t>EXECUÇÃO DE PASSEIO EM PISO INTERTRAVADO, COM BLOCO RETANGULAR COLORIDO DE 20 X 10 CM, ESPESSURA 6 CM. AF_10/2022</t>
  </si>
  <si>
    <t>EXECUÇÃO DE PAVIMENTO EM PISO INTERTRAVADO, COM BLOCO RETANGULAR COLORIDO DE 20 X 10 CM, ESPESSURA 6 CM. AF_10/2022</t>
  </si>
  <si>
    <t>EXECUÇÃO DE PAVIMENTO EM PISO INTERTRAVADO, COM BLOCO RETANGULAR COLORIDO DE 20 X 10 CM, ESPESSURA 8 CM. AF_10/2022</t>
  </si>
  <si>
    <t>EXECUÇÃO DE PAVIMENTO DE CONCRETO SIMPLES (PCS), FCK = 40 MPA, ESPESSURA DE 15,0 CM. AF_04/2022</t>
  </si>
  <si>
    <t>EXECUÇÃO DE PAVIMENTO DE CONCRETO SIMPLES (PCS), FCK = 40 MPA, ESPESSURA DE 17,5 CM. AF_04/2022</t>
  </si>
  <si>
    <t>EXECUÇÃO DE PAVIMENTO DE CONCRETO SIMPLES (PCS), FCK = 40 MPA, ESPESSURA DE 20,0 CM. AF_04/2022</t>
  </si>
  <si>
    <t>EXECUÇÃO DE PAVIMENTO DE CONCRETO SIMPLES (PCS), FCK = 40 MPA, ESPESSURA DE 22,5 CM. AF_04/2022</t>
  </si>
  <si>
    <t>EXECUÇÃO DE PAVIMENTO DE CONCRETO SIMPLES (PCS), FCK = 40 MPA, ESPESSURA DE 25,0 CM. AF_04/2022</t>
  </si>
  <si>
    <t>EXECUÇÃO DE PAVIMENTO DE CONCRETO SIMPLES (PCS), FCK = 40 MPA, ESPESSURA DE 27,5 CM. AF_04/2022</t>
  </si>
  <si>
    <t>EXECUÇÃO DE PAVIMENTO DE CONCRETO ARMADO (PCA), FCK = 30 MPA, ESPESSURA DE 15,0 CM. AF_04/2022</t>
  </si>
  <si>
    <t>EXECUÇÃO DE PAVIMENTO DE CONCRETO ARMADO (PCA), FCK = 30 MPA, ESPESSURA DE 17,5 CM. AF_04/2022</t>
  </si>
  <si>
    <t>APLICAÇÃO DE LONA PLÁSTICA PARA EXECUÇÃO DE PAVIMENTOS DE CONCRETO. AF_04/2022</t>
  </si>
  <si>
    <t>EXECUÇÃO DE JUNTAS DE CONTRAÇÃO PARA PAVIMENTOS DE CONCRETO. AF_04/2022</t>
  </si>
  <si>
    <t>APLICAÇÃO DE GRAXA EM BARRAS DE TRANSFERÊNCIA PARA EXECUÇÃO DE PAVIMENTO DE CONCRETO. AF_04/2022</t>
  </si>
  <si>
    <t>EXECUÇÃO DE PAVIMENTO EM PARALELEPÍPEDOS, REJUNTAMENTO COM PÓ DE PEDRA. AF_05/2020</t>
  </si>
  <si>
    <t>EXECUÇÃO DE PAVIMENTO EM PARALELEPÍPEDOS, REJUNTAMENTO COM ARGAMASSA TRAÇO 1:3 (CIMENTO E AREIA). AF_05/2020</t>
  </si>
  <si>
    <t>EXECUÇÃO DE PAVIMENTO EM PEDRAS POLIÉDRICAS, REJUNTAMENTO COM PÓ DE PEDRA. AF_05/2020</t>
  </si>
  <si>
    <t>EXECUÇÃO DE PAVIMENTO EM PEDRAS POLIÉDRICAS, REJUNTAMENTO COM ARGAMASSA TRAÇO 1:3 (CIMENTO E AREIA). AF_05/2020</t>
  </si>
  <si>
    <t>EXECUÇÃO DE PAVIMENTO DE CONCRETO SIMPLES (PCS), FCK = 35 MPA, ESPESSURA DE 15,0 CM. AF_04/2022</t>
  </si>
  <si>
    <t>EXECUÇÃO DE PAVIMENTO DE CONCRETO SIMPLES (PCS), FCK = 35 MPA, ESPESSURA DE 16,0 CM. AF_04/2022</t>
  </si>
  <si>
    <t>EXECUÇÃO DE PAVIMENTO DE CONCRETO SIMPLES (PCS), FCK = 40 MPA, ESPESSURA DE 16,0 CM. AF_04/2022</t>
  </si>
  <si>
    <t>EXECUÇÃO DE PAVIMENTO DE CONCRETO SIMPLES (PCS), FCK = 35 MPA, ESPESSURA DE 17,5 CM. AF_04/2022</t>
  </si>
  <si>
    <t>EXECUÇÃO PAVIMENTO DE CONCRETO SIMPLES (PCS), FCK = 35 MPA, ESPESSURA DE 20,0 CM. AF_04/2022</t>
  </si>
  <si>
    <t>EXECUÇÃO PAVIMENTO DE CONCRETO SIMPLES (PCS), FCK = 35 MPA, ESPESSURA DE 22,5 CM. AF_04/2022</t>
  </si>
  <si>
    <t>EXECUÇÃO DE PAVIMENTO DE CONCRETO SIMPLES (PCS), FCK = 35 MPA, ESPESSURA DE 25,0 CM. AF_04/2022</t>
  </si>
  <si>
    <t>EXECUÇÃO PAVIMENTO DE CONCRETO SIMPLES (PCS), FCK = 35 MPA, ESPESSURA DE 27,5 CM. AF_04/2022</t>
  </si>
  <si>
    <t>EXECUÇÃO DE PISO INDUSTRIAL DE CONCRETO ARMADO, FCK = 20 MPA, ESPESSURA DE 12,0 CM. AF_04/2022</t>
  </si>
  <si>
    <t>EXECUÇÃO DE PISO INDUSTRIAL DE CONCRETO ARMADO, FCK = 20 MPA, ESPESSURA DE 14,0 CM. AF_04/2022</t>
  </si>
  <si>
    <t>EXECUÇÃO DE PISO INDUSTRIAL DE CONCRETO ARMADO, FCK = 20 MPA, ESPESSURA DE 15,0 CM. AF_04/2022</t>
  </si>
  <si>
    <t>EXECUÇÃO DE PISO INDUSTRIAL DE CONCRETO ARMADO, FCK = 20 MPA, ESPESSURA DE 18,0 CM. AF_04/2022</t>
  </si>
  <si>
    <t>EXECUÇÃO DE PISO INDUSTRIAL DE CONCRETO ARMADO, FCK = 20 MPA, ESPESSURA DE 20,0 CM. AF_04/2022</t>
  </si>
  <si>
    <t>EXECUÇÃO DE PISO INDUSTRIAL DE CONCRETO ARMADO, FCK = 20 MPA, ESPESSURA DE 22,0 CM. AF_04/2022</t>
  </si>
  <si>
    <t>EXECUÇÃO DE PASSEIO EM PISO INTERTRAVADO, COM BLOCO RAQUETE  22 X 13,5 CM, ESPESSURA 6 CM. AF_10/2022</t>
  </si>
  <si>
    <t>EXECUÇÃO DE PAVIMENTO EM PISO INTERTRAVADO, COM BLOCO RAQUETE  22 X 13,5 CM, ESPESSURA 6 CM. AF_10/2022</t>
  </si>
  <si>
    <t>FORNECIMENTO E INSTALAÇÃO DE PLACA DE OBRA COM CHAPA GALVANIZADA E ESTRUTURA DE MADEIRA. AF_03/2022_PS</t>
  </si>
  <si>
    <t>FORNECIMENTO E INSTALAÇÃO DE SUPORTE DE MADEIRA  PARA PLACAS DE SINALIZAÇÃO, EM SOLO, COM H= DE 2,5 M E SEÇÃO DE 7,5 X 7,5 CM. AF_03/2022</t>
  </si>
  <si>
    <t>FORNECIMENTO E INSTALAÇÃO DE SUPORTE DE MADEIRA PARA PLACAS DE SINALIZAÇÃO, EM SOLO, COM H= DE 2,0 M E SEÇÃO DE 7,5 X 7,5 CM. AF_03/2022</t>
  </si>
  <si>
    <t>FORNECIMENTO E INSTALAÇÃO DE SUPORTE DE MADEIRA PARA PLACAS DE SINALIZAÇÃO EM CONCRETO, COM H= DE 2,5 M E SEÇÃO DE 7,5 X 7,5 CM. AF_03/2022</t>
  </si>
  <si>
    <t>FORNECIMENTO E INSTALAÇÃO DE SUPORTE DE MADEIRA PARA PLACAS DE SINALIZAÇÃO, EM BASE DE CONCRETO, COM H= DE 2,0 M E SEÇÃO DE 7,5 X 7,5 CM. AF_03/2022</t>
  </si>
  <si>
    <t>EXECUÇÃO DE PAVIMENTO COM APLICAÇÃO DE CONCRETO ASFÁLTICO, CAMADA DE ROLAMENTO - EXCLUSIVE CARGA E TRANSPORTE. AF_11/2019</t>
  </si>
  <si>
    <t>EXECUÇÃO DE PAVIMENTO COM APLICAÇÃO DE CONCRETO ASFÁLTICO, CAMADA DE BINDER - EXCLUSIVE CARGA E TRANSPORTE. AF_11/2019</t>
  </si>
  <si>
    <t>FRESAGEM DE PAVIMENTO ASFÁLTICO (PROFUNDIDADE ATÉ 5,0 CM) - EXCLUSIVE TRANSPORTE. AF_11/2019</t>
  </si>
  <si>
    <t>USINAGEM DE BRITA GRADUADA SIMPLES. AF_03/2020</t>
  </si>
  <si>
    <t>USINAGEM DE BRITA GRADUADA TRATADA COM CIMENTO. AF_03/2020</t>
  </si>
  <si>
    <t>USINAGEM DE CONCRETO PARA COMPACTAÇÃO COM ROLO. AF_03/2020</t>
  </si>
  <si>
    <t>FUNDO SELADOR ACRÍLICO, APLICAÇÃO MANUAL EM TETO, UMA DEMÃO. AF_04/2023</t>
  </si>
  <si>
    <t>FUNDO SELADOR ACRÍLICO, APLICAÇÃO MANUAL EM PAREDE, UMA DEMÃO. AF_04/2023</t>
  </si>
  <si>
    <t>PINTURA LÁTEX ACRÍLICA PREMIUM, APLICAÇÃO MANUAL EM TETO, DUAS DEMÃOS. AF_04/2023</t>
  </si>
  <si>
    <t>PINTURA LÁTEX ACRÍLICA PREMIUM, APLICAÇÃO MANUAL EM PAREDES, DUAS DEMÃOS. AF_04/2023</t>
  </si>
  <si>
    <t>EMASSAMENTO COM MASSA LÁTEX, APLICAÇÃO EM TETO, UMA DEMÃO, LIXAMENTO MANUAL. AF_04/2023</t>
  </si>
  <si>
    <t>EMASSAMENTO COM MASSA LÁTEX, APLICAÇÃO EM PAREDE, UMA DEMÃO, LIXAMENTO MANUAL. AF_04/2023</t>
  </si>
  <si>
    <t>EMASSAMENTO COM MASSA LÁTEX, APLICAÇÃO EM TETO, DUAS DEMÃOS, LIXAMENTO MANUAL. AF_04/2023</t>
  </si>
  <si>
    <t>EMASSAMENTO COM MASSA LÁTEX, APLICAÇÃO EM PAREDE, DUAS DEMÃOS, LIXAMENTO MANUAL. AF_04/2023</t>
  </si>
  <si>
    <t>TEXTURA ACRÍLICA, APLICAÇÃO MANUAL EM PAREDE, UMA DEMÃO. AF_04/2023</t>
  </si>
  <si>
    <t>TEXTURA ACRÍLICA, APLICAÇÃO MANUAL EM TETO, UMA DEMÃO. AF_04/2023</t>
  </si>
  <si>
    <t>PINTURA LÁTEX ACRÍLICA ECONÔMICA, APLICAÇÃO MANUAL EM TETO, DUAS DEMÃOS. AF_04/2023</t>
  </si>
  <si>
    <t>PINTURA LÁTEX ACRÍLICA STANDARD, APLICAÇÃO MANUAL EM TETO, DUAS DEMÃOS. AF_04/2023</t>
  </si>
  <si>
    <t>PINTURA LÁTEX ACRÍLICA ECONÔMICA, APLICAÇÃO MANUAL EM PAREDES, DUAS DEMÃOS. AF_04/2023</t>
  </si>
  <si>
    <t>PINTURA LÁTEX ACRÍLICA STANDARD, APLICAÇÃO MANUAL EM PAREDES, DUAS DEMÃOS. AF_04/2023</t>
  </si>
  <si>
    <t>LIXAMENTO DE MADEIRA PARA APLICAÇÃO DE FUNDO OU PINTURA. AF_01/2021</t>
  </si>
  <si>
    <t>LIXAMENTO DE MASSA PARA MADEIRA. AF_01/2021</t>
  </si>
  <si>
    <t>PINTURA FUNDO NIVELADOR ALQUÍDICO BRANCO EM MADEIRA. AF_01/2021</t>
  </si>
  <si>
    <t>APLICAÇÃO MASSA ALQUÍDICA PARA MADEIRA, PARA PINTURA COM TINTA DE ACABAMENTO (PIGMENTADA). AF_01/2021</t>
  </si>
  <si>
    <t>APLICAÇÃO MASSA ACRÍLICA PARA MADEIRA, PARA PINTURA COM TINTA DE ACABAMENTO (PIGMENTADA). AF_01/2021</t>
  </si>
  <si>
    <t>APLICAÇÃO MASSA EPÓXI PARA MADEIRA, PARA PINTURA COM TINTA PU DE ACABAMENTO (PIGMENTADA). AF_01/2021</t>
  </si>
  <si>
    <t>PINTURA VERNIZ (INCOLOR) ALQUÍDICO EM MADEIRA, USO INTERNO E EXTERNO, 1 DEMÃO. AF_01/2021</t>
  </si>
  <si>
    <t>PINTURA VERNIZ (INCOLOR) ALQUÍDICO EM MADEIRA, USO INTERNO, 1 DEMÃO. AF_01/2021</t>
  </si>
  <si>
    <t>PINTURA VERNIZ (INCOLOR) POLIURETÂNICO (RESINA ALQUÍDICA MODIFICADA) EM MADEIRA, 1 DEMÃO. AF_01/2021</t>
  </si>
  <si>
    <t>PINTURA TINTA DE ACABAMENTO (PIGMENTADA) A ÓLEO EM MADEIRA, 1 DEMÃO. AF_01/2021</t>
  </si>
  <si>
    <t>PINTURA TINTA DE ACABAMENTO (PIGMENTADA) ESMALTE SINTÉTICO FOSCO EM MADEIRA, 1 DEMÃO. AF_01/2021</t>
  </si>
  <si>
    <t>PINTURA TINTA DE ACABAMENTO (PIGMENTADA) ESMALTE SINTÉTICO ACETINADO EM MADEIRA, 1 DEMÃO. AF_01/2021</t>
  </si>
  <si>
    <t>PINTURA TINTA DE ACABAMENTO (PIGMENTADA) ESMALTE SINTÉTICO BRILHANTE EM MADEIRA, 1 DEMÃO. AF_01/2021</t>
  </si>
  <si>
    <t>PINTURA VERNIZ (INCOLOR) ALQUÍDICO EM MADEIRA, USO INTERNO E EXTERNO, 2 DEMÃOS. AF_01/2021</t>
  </si>
  <si>
    <t>PINTURA VERNIZ (INCOLOR) ALQUÍDICO EM MADEIRA, USO INTERNO, 2 DEMÃOS. AF_01/2021</t>
  </si>
  <si>
    <t>PINTURA VERNIZ (INCOLOR) POLIURETÂNICO (RESINA ALQUÍDICA MODIFICADA) EM MADEIRA, 2 DEMÃOS. AF_01/2021</t>
  </si>
  <si>
    <t>PINTURA TINTA DE ACABAMENTO (PIGMENTADA) A ÓLEO EM MADEIRA, 2 DEMÃOS. AF_01/2021</t>
  </si>
  <si>
    <t>PINTURA TINTA DE ACABAMENTO (PIGMENTADA) ESMALTE SINTÉTICO FOSCO EM MADEIRA, 2 DEMÃOS. AF_01/2021</t>
  </si>
  <si>
    <t>PINTURA TINTA DE ACABAMENTO (PIGMENTADA) ESMALTE SINTÉTICO ACETINADO EM MADEIRA, 2 DEMÃOS. AF_01/2021</t>
  </si>
  <si>
    <t>PINTURA TINTA DE ACABAMENTO (PIGMENTADA) ESMALTE SINTÉTICO BRILHANTE EM MADEIRA, 2 DEMÃOS. AF_01/2021</t>
  </si>
  <si>
    <t>PINTURA VERNIZ (INCOLOR) ALQUÍDICO EM MADEIRA, USO INTERNO E EXTERNO, 3 DEMÃOS. AF_01/2021</t>
  </si>
  <si>
    <t>PINTURA VERNIZ (INCOLOR) ALQUÍDICO EM MADEIRA, USO INTERNO, 3 DEMÃOS. AF_01/2021</t>
  </si>
  <si>
    <t>PINTURA VERNIZ (INCOLOR) POLIURETÂNICO (RESINA ALQUÍDICA MODIFICADA) EM MADEIRA, 3 DEMÃOS. AF_01/2021</t>
  </si>
  <si>
    <t>PINTURA TINTA DE ACABAMENTO (PIGMENTADA) A ÓLEO EM MADEIRA, 3 DEMÃOS. AF_01/2021</t>
  </si>
  <si>
    <t>PINTURA TINTA DE ACABAMENTO (PIGMENTADA) ESMALTE SINTÉTICO FOSCO EM MADEIRA, 3 DEMÃOS. AF_01/2021</t>
  </si>
  <si>
    <t>PINTURA TINTA DE ACABAMENTO (PIGMENTADA) ESMALTE SINTÉTICO ACETINADO EM MADEIRA, 3 DEMÃOS. AF_01/2021</t>
  </si>
  <si>
    <t>PINTURA TINTA DE ACABAMENTO (PIGMENTADA) ESMALTE SINTÉTICO BRILHANTE EM MADEIRA, 3 DEMÃOS. AF_01/2021</t>
  </si>
  <si>
    <t>PINTURA IMUNIZANTE PARA MADEIRA, 1 DEMÃO. AF_01/2021</t>
  </si>
  <si>
    <t>PINTURA IMUNIZANTE PARA MADEIRA, 2 DEMÃOS. AF_01/2021</t>
  </si>
  <si>
    <t>JATEAMENTO ABRASIVO COM GRANALHA DE AÇO EM PERFIL METÁLICO EM FÁBRICA. AF_01/2020</t>
  </si>
  <si>
    <t>LIXAMENTO MANUAL EM SUPERFÍCIES METÁLICAS EM OBRA. AF_01/2020</t>
  </si>
  <si>
    <t>COLOCAÇÃO DE FITA PROTETORA PARA PINTURA. AF_01/2020</t>
  </si>
  <si>
    <t>PINTURA COM TINTA ALQUÍDICA DE FUNDO (TIPO ZARCÃO) PULVERIZADA SOBRE PERFIL METÁLICO EXECUTADO EM FÁBRICA (POR DEMÃO). AF_01/2020_PE</t>
  </si>
  <si>
    <t>PINTURA COM TINTA ALQUÍDICA DE FUNDO (TIPO ZARCÃO) APLICADA A ROLO OU PINCEL SOBRE PERFIL METÁLICO EXECUTADO EM FÁBRICA (POR DEMÃO). AF_01/2020</t>
  </si>
  <si>
    <t>PINTURA COM TINTA ALQUÍDICA DE FUNDO (TIPO ZARCÃO) PULVERIZADA SOBRE SUPERFÍCIES METÁLICAS (EXCETO PERFIL) EXECUTADO EM OBRA (POR DEMÃO). AF_01/2020_PE</t>
  </si>
  <si>
    <t>PINTURA COM TINTA ALQUÍDICA DE FUNDO (TIPO ZARCÃO) APLICADA A ROLO OU PINCEL SOBRE SUPERFÍCIES METÁLICAS (EXCETO PERFIL) EXECUTADO EM OBRA (POR DEMÃO). AF_01/2020</t>
  </si>
  <si>
    <t>PINTURA COM TINTA ALQUÍDICA DE FUNDO E ACABAMENTO (ESMALTE SINTÉTICO GRAFITE) PULVERIZADA SOBRE PERFIL METÁLICO EXECUTADO EM FÁBRICA (POR DEMÃO). AF_01/2020_PE</t>
  </si>
  <si>
    <t>PINTURA COM TINTA ALQUÍDICA DE FUNDO E ACABAMENTO (ESMALTE SINTÉTICO GRAFITE) APLICADA A ROLO OU PINCEL SOBRE PERFIL METÁLICO EXECUTADO EM FÁBRICA (POR DEMÃO). AF_01/2020</t>
  </si>
  <si>
    <t>PINTURA COM TINTA ALQUÍDICA DE FUNDO E ACABAMENTO (ESMALTE SINTÉTICO GRAFITE) PULVERIZADA SOBRE SUPERFÍCIES METÁLICAS (EXCETO PERFIL) EXECUTADO EM OBRA (POR DEMÃO). AF_01/2020_PE</t>
  </si>
  <si>
    <t>PINTURA COM TINTA ALQUÍDICA DE FUNDO E ACABAMENTO (ESMALTE SINTÉTICO GRAFITE) APLICADA A ROLO OU PINCEL SOBRE SUPERFÍCIES METÁLICAS (EXCETO PERFIL) EXECUTADO EM OBRA (POR DEMÃO). AF_01/2020</t>
  </si>
  <si>
    <t>PINTURA COM TINTA EPOXÍDICA DE FUNDO PULVERIZADA SOBRE PERFIL METÁLICO EXECUTADO EM FÁBRICA (POR DEMÃO). AF_01/2020_PE</t>
  </si>
  <si>
    <t>PINTURA COM TINTA EPOXÍDICA DE FUNDO APLICADA A ROLO OU PINCEL SOBRE PERFIL METÁLICO EXECUTADO EM FÁBRICA (POR DEMÃO). AF_01/2020</t>
  </si>
  <si>
    <t>PINTURA COM TINTA EPOXÍDICA DE ACABAMENTO PULVERIZADA SOBRE PERFIL METÁLICO EXECUTADO EM FÁBRICA (POR DEMÃO). AF_01/2020_PE</t>
  </si>
  <si>
    <t>PINTURA COM TINTA EPOXÍDICA DE ACABAMENTO APLICADA A ROLO OU PINCEL SOBRE PERFIL METÁLICO EXECUTADO EM FÁBRICA (POR DEMÃO). AF_01/2020</t>
  </si>
  <si>
    <t>PINTURA COM TINTA ACRÍLICA DE FUNDO PULVERIZADA SOBRE SUPERFÍCIES METÁLICAS (EXCETO PERFIL) EXECUTADO EM OBRA (POR DEMÃO). AF_01/2020_PE</t>
  </si>
  <si>
    <t>PINTURA COM TINTA ACRÍLICA DE FUNDO APLICADA A ROLO OU PINCEL SOBRE SUPERFÍCIES METÁLICAS (EXCETO PERFIL) EXECUTADO EM OBRA (POR DEMÃO). AF_01/2020</t>
  </si>
  <si>
    <t>PINTURA COM TINTA ACRÍLICA DE ACABAMENTO PULVERIZADA SOBRE SUPERFÍCIES METÁLICAS (EXCETO PERFIL) EXECUTADO EM OBRA (POR DEMÃO). AF_01/2020_PE</t>
  </si>
  <si>
    <t>PINTURA COM TINTA ACRÍLICA DE ACABAMENTO APLICADA A ROLO OU PINCEL SOBRE SUPERFÍCIES METÁLICAS (EXCETO PERFIL) EXECUTADO EM OBRA (POR DEMÃO). AF_01/2020</t>
  </si>
  <si>
    <t>PINTURA COM TINTA ALQUÍDICA DE ACABAMENTO (ESMALTE SINTÉTICO ACETINADO) PULVERIZADA SOBRE PERFIL METÁLICO EXECUTADO EM FÁBRICA (POR DEMÃO). AF_01/2020_PE</t>
  </si>
  <si>
    <t>PINTURA COM TINTA ALQUÍDICA DE ACABAMENTO (ESMALTE SINTÉTICO ACETINADO) APLICADA A ROLO OU PINCEL SOBRE PERFIL METÁLICO EXECUTADO EM FÁBRICA (POR DEMÃO). AF_01/2020</t>
  </si>
  <si>
    <t>PINTURA COM TINTA ALQUÍDICA DE ACABAMENTO (ESMALTE SINTÉTICO ACETINADO) PULVERIZADA SOBRE SUPERFÍCIES METÁLICAS (EXCETO PERFIL) EXECUTADO EM OBRA (POR DEMÃO). AF_01/2020_PE</t>
  </si>
  <si>
    <t>PINTURA COM TINTA ALQUÍDICA DE ACABAMENTO (ESMALTE SINTÉTICO ACETINADO) APLICADA A ROLO OU PINCEL SOBRE SUPERFÍCIES METÁLICAS (EXCETO PERFIL) EXECUTADO EM OBRA (POR DEMÃO). AF_01/2020</t>
  </si>
  <si>
    <t>PINTURA COM TINTA ALQUÍDICA DE ACABAMENTO (ESMALTE SINTÉTICO BRILHANTE) PULVERIZADA SOBRE PERFIL METÁLICO EXECUTADO EM FÁBRICA  (POR DEMÃO). AF_01/2020_PE</t>
  </si>
  <si>
    <t>PINTURA COM TINTA ALQUÍDICA DE ACABAMENTO (ESMALTE SINTÉTICO BRILHANTE) APLICADA A ROLO OU PINCEL SOBRE PERFIL METÁLICO EXECUTADO EM FÁBRICA (POR DEMÃO). AF_01/2020</t>
  </si>
  <si>
    <t>PINTURA COM TINTA ALQUÍDICA DE ACABAMENTO (ESMALTE SINTÉTICO BRILHANTE) PULVERIZADA SOBRE SUPERFÍCIES METÁLICAS (EXCETO PERFIL) EXECUTADO EM OBRA  (POR DEMÃO). AF_01/2020_PE</t>
  </si>
  <si>
    <t>PINTURA COM TINTA ALQUÍDICA DE ACABAMENTO (ESMALTE SINTÉTICO BRILHANTE) APLICADA A ROLO OU PINCEL SOBRE SUPERFÍCIES METÁLICAS (EXCETO PERFIL) EXECUTADO EM OBRA (POR DEMÃO). AF_01/2020</t>
  </si>
  <si>
    <t>PINTURA COM TINTA ALQUÍDICA DE ACABAMENTO (ESMALTE SINTÉTICO FOSCO) PULVERIZADA SOBRE PERFIL METÁLICO EXECUTADO EM FÁBRICA (POR DEMÃO). AF_01/2020_PE</t>
  </si>
  <si>
    <t>PINTURA COM TINTA ALQUÍDICA DE ACABAMENTO (ESMALTE SINTÉTICO FOSCO) APLICADA A ROLO OU PINCEL SOBRE PERFIL METÁLICO EXECUTADO EM FÁBRICA (POR DEMÃO). AF_01/2020</t>
  </si>
  <si>
    <t>PINTURA COM TINTA ALQUÍDICA DE ACABAMENTO (ESMALTE SINTÉTICO FOSCO) PULVERIZADA SOBRE SUPERFÍCIES METÁLICAS (EXCETO PERFIL) EXECUTADO EM OBRA (POR DEMÃO). AF_01/2020_PE</t>
  </si>
  <si>
    <t>PINTURA COM TINTA ALQUÍDICA DE ACABAMENTO (ESMALTE SINTÉTICO FOSCO) APLICADA A ROLO OU PINCEL SOBRE SUPERFÍCIES METÁLICAS (EXCETO PERFIL) EXECUTADO EM OBRA (POR DEMÃO). AF_01/2020</t>
  </si>
  <si>
    <t>PINTURA COM TINTA EPOXÍDICA DE ACABAMENTO PULVERIZADA SOBRE PERFIL METÁLICO EXECUTADO EM FÁBRICA (02 DEMÃOS). AF_01/2020_PE</t>
  </si>
  <si>
    <t>PINTURA COM TINTA EPOXÍDICA DE ACABAMENTO APLICADA A ROLO OU PINCEL SOBRE PERFIL METÁLICO EXECUTADO EM FÁBRICA (02 DEMÃOS). AF_01/2020</t>
  </si>
  <si>
    <t>PINTURA COM TINTA ACRÍLICA DE ACABAMENTO PULVERIZADA SOBRE SUPERFÍCIES METÁLICAS (EXCETO PERFIL) EXECUTADO EM OBRA (02 DEMÃOS). AF_01/2020_PE</t>
  </si>
  <si>
    <t>PINTURA COM TINTA ACRÍLICA DE ACABAMENTO APLICADA A ROLO OU PINCEL SOBRE SUPERFÍCIES METÁLICAS (EXCETO PERFIL) EXECUTADO EM OBRA (02 DEMÃOS). AF_01/2020</t>
  </si>
  <si>
    <t>PINTURA COM TINTA ALQUÍDICA DE ACABAMENTO (ESMALTE SINTÉTICO ACETINADO) PULVERIZADA SOBRE SUPERFÍCIES METÁLICAS (EXCETO PERFIL) EXECUTADO EM OBRA (02 DEMÃOS). AF_01/2020_PE</t>
  </si>
  <si>
    <t>PINTURA COM TINTA ALQUÍDICA DE ACABAMENTO (ESMALTE SINTÉTICO ACETINADO) APLICADA A ROLO OU PINCEL SOBRE SUPERFÍCIES METÁLICAS (EXCETO PERFIL) EXECUTADO EM OBRA (02 DEMÃOS). AF_01/2020</t>
  </si>
  <si>
    <t>PINTURA COM TINTA ALQUÍDICA DE ACABAMENTO (ESMALTE SINTÉTICO BRILHANTE) PULVERIZADA SOBRE SUPERFÍCIES METÁLICAS (EXCETO PERFIL) EXECUTADO EM OBRA (02 DEMÃOS). AF_01/2020_PE</t>
  </si>
  <si>
    <t>PINTURA COM TINTA ALQUÍDICA DE ACABAMENTO (ESMALTE SINTÉTICO BRILHANTE) APLICADA A ROLO OU PINCEL SOBRE SUPERFÍCIES METÁLICAS (EXCETO PERFIL) EXECUTADO EM OBRA (02 DEMÃOS). AF_01/2020</t>
  </si>
  <si>
    <t>PINTURA COM TINTA ALQUÍDICA DE ACABAMENTO (ESMALTE SINTÉTICO FOSCO) PULVERIZADA SOBRE SUPERFÍCIES METÁLICAS (EXCETO PERFIL) EXECUTADO EM OBRA (02 DEMÃOS). AF_01/2020_PE</t>
  </si>
  <si>
    <t>PINTURA COM TINTA ALQUÍDICA DE ACABAMENTO (ESMALTE SINTÉTICO FOSCO) APLICADA A ROLO OU PINCEL SOBRE SUPERFÍCIES METÁLICAS (EXCETO PERFIL) EXECUTADO EM OBRA (02 DEMÃOS). AF_01/2020</t>
  </si>
  <si>
    <t>PREPARO DO PISO CIMENTADO PARA PINTURA - LIXAMENTO E LIMPEZA. AF_05/2021</t>
  </si>
  <si>
    <t>PINTURA HIDROFUGANTE COM SILICONE, APLICAÇÃO MANUAL, 2 DEMÃOS. AF_05/2021</t>
  </si>
  <si>
    <t>PINTURA DE PISO COM TINTA ACRÍLICA, APLICAÇÃO MANUAL, 2 DEMÃOS, INCLUSO FUNDO PREPARADOR. AF_05/2021</t>
  </si>
  <si>
    <t>PINTURA DE PISO COM TINTA ACRÍLICA, APLICAÇÃO MANUAL, 3 DEMÃOS, INCLUSO FUNDO PREPARADOR. AF_05/2021</t>
  </si>
  <si>
    <t>PINTURA DE PISO COM TINTA EPÓXI, APLICAÇÃO MANUAL, 2 DEMÃOS, INCLUSO PRIMER EPÓXI. AF_05/2021</t>
  </si>
  <si>
    <t>PINTURA DE RODAPÉ COM TINTA EPÓXI, APLICAÇÃO MANUAL, 2 DEMÃOS, INCLUSÃO PRIMER EPÓXI. AF_05/2021</t>
  </si>
  <si>
    <t>PINTURA DE RODAPÉ EM PEDRA DECORATIVA COM VERNIZ DE POLIURETANO, APLICAÇÃO MANUAL, 3 DEMÃOS. AF_05/2021</t>
  </si>
  <si>
    <t>PINTURA DE MEIO-FIO COM TINTA BRANCA A BASE DE CAL (CAIAÇÃO). AF_05/2021</t>
  </si>
  <si>
    <t>ENCERAMENTO DE PISO EM MADEIRA. AF_05/2021</t>
  </si>
  <si>
    <t>PINTURA DE DEMARCAÇÃO DE VAGA COM TINTA ACRÍLICA, E = 10 CM, APLICAÇÃO MANUAL. AF_05/2021</t>
  </si>
  <si>
    <t>PINTURA DE FAIXA DE PEDESTRE OU ZEBRADA COM TINTA ACRÍLICA, E  = 30 CM, APLICAÇÃO MANUAL. AF_05/2021</t>
  </si>
  <si>
    <t>PINTURA DE DEMARCAÇÃO DE QUADRA POLIESPORTIVA COM TINTA ACRÍLICA, E = 5 CM, APLICAÇÃO MANUAL. AF_05/2021</t>
  </si>
  <si>
    <t>PINTURA DE DEMARCAÇÃO DE QUADRA POLIESPORTIVA COM BORRACHA CLORADA, E = 5 CM, APLICAÇÃO MANUAL. AF_05/2021</t>
  </si>
  <si>
    <t>PINTURA DE DEMARCAÇÃO DE QUADRA POLIESPORTIVA COM TINTA EPÓXI, E = 5 CM, APLICAÇÃO MANUAL. AF_05/2021</t>
  </si>
  <si>
    <t>PINTURA DE DEMARCAÇÃO DE VAGA COM TINTA EPÓXI, E = 10 CM, APLICAÇÃO MANUAL. AF_05/2021</t>
  </si>
  <si>
    <t>PINTURA DE FAIXA DE PEDESTRE OU ZEBRADA COM TINTA EPÓXI, E  = 30 CM, APLICAÇÃO MANUAL. AF_05/2021</t>
  </si>
  <si>
    <t>PINTURA DE FAIXA DE PEDESTRE OU ZEBRADA TINTA RETRORREFLETIVA A BASE DE RESINA ACRÍLICA COM MICROESFERAS DE VIDRO, E = 30 CM, APLICAÇÃO MANUAL. AF_05/2021</t>
  </si>
  <si>
    <t>PINTURA DE EIXO VIÁRIO SOBRE ASFALTO COM TINTA RETRORREFLETIVA A BASE DE RESINA ACRÍLICA COM MICROESFERAS DE VIDRO, APLICAÇÃO MECÂNICA COM DEMARCADORA AUTOPROPELIDA. AF_05/2021</t>
  </si>
  <si>
    <t>PINTURA DE SÍMBOLOS E TEXTOS COM TINTA ACRÍLICA, DEMARCAÇÃO COM FITA ADESIVA E APLICAÇÃO COM ROLO. AF_05/2021</t>
  </si>
  <si>
    <t>PINTURA DE SINALIZAÇÃO VERTICAL DE SEGURANÇA, FAIXAS AMARELA E PRETA, APLICAÇÃO MANUAL, 2 DEMÃOS. AF_05/2021</t>
  </si>
  <si>
    <t>PISO CIMENTADO, TRAÇO 1:3 (CIMENTO E AREIA), ACABAMENTO LISO, ESPESSURA 4,0 CM, PREPARO MECÂNICO DA ARGAMASSA. AF_09/2020</t>
  </si>
  <si>
    <t>PISO CIMENTADO, TRAÇO 1:3 (CIMENTO E AREIA), ACABAMENTO RÚSTICO, ESPESSURA 4,0 CM, PREPARO MECÂNICO DA ARGAMASSA. AF_09/2020</t>
  </si>
  <si>
    <t>PISO EM TACO DE MADEIRA 7X42CM, FIXADO COM COLA BASE DE PVA. AF_09/2020</t>
  </si>
  <si>
    <t>ASSOALHO DE MADEIRA. AF_09/2020</t>
  </si>
  <si>
    <t>PISO EM TACO DE MADEIRA 7X21CM, FIXADO COM COLA BASE DE PVA. AF_09/2020</t>
  </si>
  <si>
    <t>REVESTIMENTO CERÂMICO PARA PISO COM PLACAS TIPO PORCELANATO DE DIMENSÕES 60X60 CM APLICADA EM AMBIENTES DE ÁREA MENOR QUE 5 M². AF_02/2023_PE</t>
  </si>
  <si>
    <t>REVESTIMENTO CERÂMICO PARA PISO COM PLACAS TIPO PORCELANATO DE DIMENSÕES 60X60 CM APLICADA EM AMBIENTES DE ÁREA ENTRE 5 M² E 10 M². AF_02/2023_PE</t>
  </si>
  <si>
    <t>REVESTIMENTO CERÂMICO PARA PISO COM PLACAS TIPO PORCELANATO DE DIMENSÕES 60X60 CM APLICADA EM AMBIENTES DE ÁREA MAIOR QUE 10 M². AF_02/2023_PE</t>
  </si>
  <si>
    <t>REVESTIMENTO CERÂMICO PARA PISO COM PLACAS TIPO PORCELANATO DE DIMENSÕES 80X80 CM APLICADA EM AMBIENTES DE ÁREA MENOR QUE 5 M². AF_02/2023_PE</t>
  </si>
  <si>
    <t>REVESTIMENTO CERÂMICO PARA PISO COM PLACAS TIPO PORCELANATO DE DIMENSÕES 80X80 CM APLICADA EM AMBIENTES DE ÁREA ENTRE 5 M² E 10 M². AF_02/2023_PE</t>
  </si>
  <si>
    <t>REVESTIMENTO CERÂMICO PARA PISO COM PLACAS TIPO PORCELANATO DE DIMENSÕES 80X80 CM APLICADA EM AMBIENTES DE ÁREA MAIOR QUE 10 M². AF_02/2023_PE</t>
  </si>
  <si>
    <t>PISO EM GRANITO APLICADO EM AMBIENTES INTERNOS. AF_09/2020</t>
  </si>
  <si>
    <t>PISO EM MÁRMORE APLICADO EM AMBIENTES INTERNOS. AF_09/2020</t>
  </si>
  <si>
    <t>PISO ELEVADO COM ESTRUTURA EM AÇO, COMPOSTO POR PEDESTAIS E LONGARINAS. AF_09/2020</t>
  </si>
  <si>
    <t>PISO CIMENTADO, TRAÇO 1:3 (CIMENTO E AREIA), ACABAMENTO LISO, ESPESSURA 2,0 CM, PREPARO MECÂNICO DA ARGAMASSA. AF_09/2020</t>
  </si>
  <si>
    <t>PISO CIMENTADO, TRAÇO 1:3 (CIMENTO E AREIA), ACABAMENTO LISO, ESPESSURA 3,0 CM, PREPARO MECÂNICO DA ARGAMASSA. AF_09/2020</t>
  </si>
  <si>
    <t>PISO CIMENTADO, TRAÇO 1:3 (CIMENTO E AREIA), ACABAMENTO RÚSTICO, ESPESSURA 2,0 CM, PREPARO MECÂNICO DA ARGAMASSA. AF_09/2020</t>
  </si>
  <si>
    <t>PISO CIMENTADO, TRAÇO 1:3 (CIMENTO E AREIA), ACABAMENTO RÚSTICO, ESPESSURA 3,0 CM, PREPARO MECÂNICO DA ARGAMASSA. AF_09/2020</t>
  </si>
  <si>
    <t>RODAPÉ EM GRANITO, ALTURA 10 CM. AF_09/2020</t>
  </si>
  <si>
    <t>RODAPÉ EM LADRILHO HIDRÁULICO, ALTURA 7 CM. AF_09/2020</t>
  </si>
  <si>
    <t>RODAPÉ EM POLIESTIRENO, ALTURA 5 CM. AF_09/2020</t>
  </si>
  <si>
    <t>SOLEIRA EM GRANITO, LARGURA 15 CM, ESPESSURA 2,0 CM. AF_09/2020</t>
  </si>
  <si>
    <t>PISO EM PEDRA PORTUGUESA ASSENTADO SOBRE ARGAMASSA SECA DE CIMENTO E AREIA, TRAÇO 1:3, REJUNTADO COM CIMENTO COMUM. AF_05/2020</t>
  </si>
  <si>
    <t>PISO EM LADRILHO HIDRÁULICO APLICADO EM AMBIENTES EXTERNOS. AF_05/2020</t>
  </si>
  <si>
    <t>PISO EM LADRILHO HIDRÁULICO APLICADO EM AMBIENTES INTERNOS DE ÁREA MENOR QUE 5 M², INCLUSO APLICAÇÃO DE RESINA. AF_09/2020</t>
  </si>
  <si>
    <t>PISO EM LADRILHO HIDRÁULICO APLICADO EM AMBIENTES INTERNOS DE ÁREA ENTRE 5 E 15 M², INCLUSO APLICAÇÃO DE RESINA. AF_09/2020</t>
  </si>
  <si>
    <t>PISO EM PEDRA  ASSENTADO SOBRE ARGAMASSA 1:3 (CIMENTO E AREIA). AF_09/2020</t>
  </si>
  <si>
    <t>PISO EM PEDRA ARDÓSIA ASSENTADO SOBRE ARGAMASSA 1:3 (CIMENTO E AREIA). AF_09/2020</t>
  </si>
  <si>
    <t>PISO PODOTÁTIL DE ALERTA OU DIRECIONAL, DE BORRACHA, ASSENTADO SOBRE ARGAMASSA. AF_05/2020</t>
  </si>
  <si>
    <t>PISO VINÍLICO SEMI-FLEXÍVEL EM PLACAS, PADRÃO LISO, ESPESSURA 3,2 MM, FIXADO COM COLA. AF_09/2020</t>
  </si>
  <si>
    <t>PISO DE BORRACHA PASTILHADO/FRISADO, ESPESSURA 7MM, ASSENTADO COM ARGAMASSA. AF_09/2020</t>
  </si>
  <si>
    <t>PISO DE BORRACHA PASTILHADO, ESPESSURA 15MM, ASSENTADO COM ARGAMASSA. AF_09/2020</t>
  </si>
  <si>
    <t>PISO DE BORRACHA ESPORTIVO, ESPESSURA 15MM, ASSENTADO COM ARGAMASSA. AF_09/2020</t>
  </si>
  <si>
    <t>PISO DE BORRACHA PASTILHADO, ESPESSURA 3,5MM, FIXADO COM ADESIVO ACRÍLICO. AF_09/2020</t>
  </si>
  <si>
    <t>PISO DE BORRACHA CANELADO, ESPESSURA 3,5MM, FIXADO COM ADESIVO ACRÍLICO. AF_09/2020</t>
  </si>
  <si>
    <t>PREPARO DE CONTRAPISO COM POLITRIZ. AF_09/2020</t>
  </si>
  <si>
    <t>PISO EM GRANILITE, MARMORITE OU GRANITINA EM AMBIENTES INTERNOS, COM ESPESSURA DE 8 MM, INCLUSO MISTURA EM BETONEIRA, COLOCAÇÃO DAS JUNTAS, APLICAÇÃO DO PISO, 4 POLIMENTOS COM POLITRIZ, ESTUCAMENTO, SELADOR E CERA. AF_06/2022</t>
  </si>
  <si>
    <t>PISO EM GRANITO APLICADO EM CALÇADAS OU PISOS EXTERNOS. AF_05/2020</t>
  </si>
  <si>
    <t>PISO EM MÁRMORE APLICADO EM CALÇADAS OU PISOS EXTERNOS. AF_05/2020</t>
  </si>
  <si>
    <t>SOLEIRA EM MÁRMORE, LARGURA 15 CM, ESPESSURA 2,0 CM. AF_09/2020</t>
  </si>
  <si>
    <t>RODAPÉ EM MÁRMORE, ALTURA 7 CM. AF_09/2020</t>
  </si>
  <si>
    <t>RODAPÉ EM MADEIRA, ALTURA 7CM, FIXADO COM COLA. AF_09/2020</t>
  </si>
  <si>
    <t>RODAPÉ EM MADEIRA, ALTURA 7CM, FIXADO COM COLA E PARAFUSOS. AF_09/2020</t>
  </si>
  <si>
    <t>RODAPÉ EM ARDÓSIA ALTURA 10CM. AF_09/2020</t>
  </si>
  <si>
    <t>RODAPÉ EM MARMORITE, ALTURA 10CM. AF_09/2020</t>
  </si>
  <si>
    <t>EXECUÇÃO DE PASSEIO (CALÇADA) OU PISO DE CONCRETO COM CONCRETO MOLDADO IN LOCO, FEITO EM OBRA, ACABAMENTO CONVENCIONAL, NÃO ARMADO. AF_08/2022</t>
  </si>
  <si>
    <t>EXECUÇÃO DE PASSEIO (CALÇADA) OU PISO DE CONCRETO COM CONCRETO MOLDADO IN LOCO, USINADO C20, ACABAMENTO CONVENCIONAL, NÃO ARMADO. AF_08/2022</t>
  </si>
  <si>
    <t>EXECUÇÃO DE PASSEIO (CALÇADA) OU PISO DE CONCRETO COM CONCRETO MOLDADO IN LOCO, FEITO EM OBRA, ACABAMENTO CONVENCIONAL, ESPESSURA 6 CM, ARMADO. AF_08/2022</t>
  </si>
  <si>
    <t>EXECUÇÃO DE PASSEIO (CALÇADA) OU PISO DE CONCRETO COM CONCRETO MOLDADO IN LOCO, USINADO, ACABAMENTO CONVENCIONAL, ESPESSURA 6 CM, ARMADO. AF_08/2022</t>
  </si>
  <si>
    <t>EXECUÇÃO DE PASSEIO (CALÇADA) OU PISO DE CONCRETO COM CONCRETO MOLDADO IN LOCO, FEITO EM OBRA, ACABAMENTO CONVENCIONAL, ESPESSURA 8 CM, ARMADO. AF_08/2022</t>
  </si>
  <si>
    <t>EXECUÇÃO DE PASSEIO (CALÇADA) OU PISO DE CONCRETO COM CONCRETO MOLDADO IN LOCO, USINADO, ACABAMENTO CONVENCIONAL, ESPESSURA 8 CM, ARMADO. AF_08/2022</t>
  </si>
  <si>
    <t>PISO EM CONCRETO 20 MPA PREPARO MECÂNICO, ESPESSURA 7CM. AF_09/2020</t>
  </si>
  <si>
    <t>EXECUÇÃO DE PASSEIO (CALÇADA) OU PISO DE CONCRETO COM CONCRETO MOLDADO IN LOCO, USINADO C25, ACABAMENTO CONVENCIONAL, NÃO ARMADO. AF_03/2023</t>
  </si>
  <si>
    <t>CONTRAPISO EM ARGAMASSA TRAÇO 1:4 (CIMENTO E AREIA), PREPARO MECÂNICO COM BETONEIRA 400 L, APLICADO EM ÁREAS SECAS SOBRE LAJE, ADERIDO, ACABAMENTO NÃO REFORÇADO, ESPESSURA 2CM. AF_07/2021</t>
  </si>
  <si>
    <t>CONTRAPISO EM ARGAMASSA TRAÇO 1:4 (CIMENTO E AREIA), PREPARO MANUAL, APLICADO EM ÁREAS SECAS SOBRE LAJE, ADERIDO, ACABAMENTO NÃO REFORÇADO, ESPESSURA 2CM. AF_07/2021</t>
  </si>
  <si>
    <t>CONTRAPISO EM ARGAMASSA PRONTA, PREPARO MECÂNICO COM MISTURADOR 300 KG, APLICADO EM ÁREAS SECAS SOBRE LAJE, ADERIDO, ACABAMENTO NÃO REFORÇADO, ESPESSURA 2CM. AF_07/2021</t>
  </si>
  <si>
    <t>CONTRAPISO EM ARGAMASSA PRONTA, PREPARO MANUAL, APLICADO EM ÁREAS SECAS SOBRE LAJE, ADERIDO, ACABAMENTO NÃO REFORÇADO, ESPESSURA 2CM. AF_07/2021</t>
  </si>
  <si>
    <t>CONTRAPISO EM ARGAMASSA TRAÇO 1:4 (CIMENTO E AREIA), PREPARO MECÂNICO COM BETONEIRA 400 L, APLICADO EM ÁREAS SECAS SOBRE LAJE, ADERIDO, ACABAMENTO NÃO REFORÇADO, ESPESSURA 3CM. AF_07/2021</t>
  </si>
  <si>
    <t>CONTRAPISO EM ARGAMASSA TRAÇO 1:4 (CIMENTO E AREIA), PREPARO MANUAL, APLICADO EM ÁREAS SECAS SOBRE LAJE, ADERIDO, ACABAMENTO NÃO REFORÇADO, ESPESSURA 3CM. AF_07/2021</t>
  </si>
  <si>
    <t>CONTRAPISO EM ARGAMASSA PRONTA, PREPARO MECÂNICO COM MISTURADOR 300 KG, APLICADO EM ÁREAS SECAS SOBRE LAJE, ADERIDO, ACABAMENTO NÃO REFORÇADO, ESPESSURA 3CM. AF_07/2021</t>
  </si>
  <si>
    <t>CONTRAPISO EM ARGAMASSA PRONTA, PREPARO MANUAL, APLICADO EM ÁREAS SECAS SOBRE LAJE, ADERIDO, ACABAMENTO NÃO REFORÇADO, ESPESSURA 3CM. AF_07/2021</t>
  </si>
  <si>
    <t>CONTRAPISO EM ARGAMASSA TRAÇO 1:4 (CIMENTO E AREIA), PREPARO MECÂNICO COM BETONEIRA 400 L, APLICADO EM ÁREAS SECAS SOBRE LAJE, ADERIDO, ACABAMENTO NÃO REFORÇADO, ESPESSURA 4CM. AF_07/2021</t>
  </si>
  <si>
    <t>CONTRAPISO EM ARGAMASSA TRAÇO 1:4 (CIMENTO E AREIA), PREPARO MANUAL, APLICADO EM ÁREAS SECAS SOBRE LAJE, ADERIDO, ACABAMENTO NÃO REFORÇADO, ESPESSURA 4CM. AF_07/2021</t>
  </si>
  <si>
    <t>CONTRAPISO EM ARGAMASSA PRONTA, PREPARO MECÂNICO COM MISTURADOR 300 KG, APLICADO EM ÁREAS SECAS SOBRE LAJE, ADERIDO, ACABAMENTO NÃO REFORÇADO, ESPESSURA 4CM. AF_07/2021</t>
  </si>
  <si>
    <t>CONTRAPISO EM ARGAMASSA PRONTA, PREPARO MANUAL, APLICADO EM ÁREAS SECAS SOBRE LAJE, ADERIDO, ACABAMENTO NÃO REFORÇADO, ESPESSURA 4CM. AF_07/2021</t>
  </si>
  <si>
    <t>CONTRAPISO EM ARGAMASSA TRAÇO 1:4 (CIMENTO E AREIA), PREPARO MECÂNICO COM BETONEIRA 400 L, APLICADO EM ÁREAS SECAS SOBRE LAJE, NÃO ADERIDO, ACABAMENTO NÃO REFORÇADO, ESPESSURA 4CM. AF_07/2021</t>
  </si>
  <si>
    <t>CONTRAPISO EM ARGAMASSA TRAÇO 1:4 (CIMENTO E AREIA), PREPARO MANUAL, APLICADO EM ÁREAS SECAS SOBRE LAJE, NÃO ADERIDO, ACABAMENTO NÃO REFORÇADO, ESPESSURA 4CM. AF_07/2021</t>
  </si>
  <si>
    <t>CONTRAPISO EM ARGAMASSA PRONTA, PREPARO MECÂNICO COM MISTURADOR 300 KG, APLICADO EM ÁREAS SECAS SOBRE LAJE, NÃO ADERIDO, ACABAMENTO NÃO REFORÇADO, ESPESSURA 4CM. AF_07/2021</t>
  </si>
  <si>
    <t>CONTRAPISO EM ARGAMASSA PRONTA, PREPARO MANUAL, APLICADO EM ÁREAS SECAS SOBRE LAJE, NÃO ADERIDO, ACABAMENTO NÃO REFORÇADO, ESPESSURA 4CM. AF_07/2021</t>
  </si>
  <si>
    <t>CONTRAPISO EM ARGAMASSA TRAÇO 1:4 (CIMENTO E AREIA), PREPARO MECÂNICO COM BETONEIRA 400 L, APLICADO EM ÁREAS SECAS SOBRE LAJE, NÃO ADERIDO, ACABAMENTO NÃO REFORÇADO, ESPESSURA 5CM. AF_07/2021</t>
  </si>
  <si>
    <t>CONTRAPISO EM ARGAMASSA TRAÇO 1:4 (CIMENTO E AREIA), PREPARO MANUAL, APLICADO EM ÁREAS SECAS SOBRE LAJE, NÃO ADERIDO, ACABAMENTO NÃO REFORÇADO, ESPESSURA 5CM. AF_07/2021</t>
  </si>
  <si>
    <t>CONTRAPISO EM ARGAMASSA PRONTA, PREPARO MECÂNICO COM MISTURADOR 300 KG, APLICADO EM ÁREAS SECAS SOBRE LAJE, NÃO ADERIDO, ESPESSURA 5CM. AF_07/2021</t>
  </si>
  <si>
    <t>CONTRAPISO EM ARGAMASSA PRONTA, PREPARO MANUAL, APLICADO EM ÁREAS SECAS SOBRE LAJE, NÃO ADERIDO, ACABAMENTO NÃO REFORÇADO, ESPESSURA 5CM. AF_07/2021</t>
  </si>
  <si>
    <t>CONTRAPISO EM ARGAMASSA TRAÇO 1:4 (CIMENTO E AREIA), PREPARO MECÂNICO COM BETONEIRA 400 L, APLICADO EM ÁREAS SECAS SOBRE LAJE, NÃO ADERIDO, ACABAMENTO NÃO REFORÇADO, ESPESSURA 6CM. AF_07/2021</t>
  </si>
  <si>
    <t>CONTRAPISO EM ARGAMASSA TRAÇO 1:4 (CIMENTO E AREIA), PREPARO MANUAL, APLICADO EM ÁREAS SECAS SOBRE LAJE, NÃO ADERIDO, ACABAMENTO NÃO REFORÇADO, ESPESSURA 6CM. AF_07/2021</t>
  </si>
  <si>
    <t>CONTRAPISO EM ARGAMASSA PRONTA, PREPARO MECÂNICO COM MISTURADOR 300 KG, APLICADO EM ÁREAS SECAS SOBRE LAJE, NÃO ADERIDO, ACABAMENTO NÃO REFORÇADO, ESPESSURA 6CM. AF_07/2021</t>
  </si>
  <si>
    <t>CONTRAPISO EM ARGAMASSA PRONTA, PREPARO MANUAL, APLICADO EM ÁREAS SECAS SOBRE LAJE, NÃO ADERIDO, ACABAMENTO NÃO REFORÇADO, ESPESSURA 6CM. AF_07/2021</t>
  </si>
  <si>
    <t>CONTRAPISO EM ARGAMASSA TRAÇO 1:4 (CIMENTO E AREIA), PREPARO MECÂNICO COM BETONEIRA 400 L, APLICADO EM ÁREAS MOLHADAS SOBRE LAJE, ADERIDO, ACABAMENTO NÃO REFORÇADO, ESPESSURA 2CM. AF_07/2021</t>
  </si>
  <si>
    <t>CONTRAPISO EM ARGAMASSA TRAÇO 1:4 (CIMENTO E AREIA), PREPARO MANUAL, APLICADO EM ÁREAS MOLHADAS SOBRE LAJE, ADERIDO, ACABAMENTO NÃO REFORÇADO, ESPESSURA 2CM. AF_07/2021</t>
  </si>
  <si>
    <t>CONTRAPISO EM ARGAMASSA PRONTA, PREPARO MECÂNICO COM MISTURADOR 300 KG, APLICADO EM ÁREAS MOLHADAS SOBRE LAJE, ADERIDO, ACABAMENTO NÃO REFORÇADO, ESPESSURA 2CM. AF_07/2021</t>
  </si>
  <si>
    <t>CONTRAPISO EM ARGAMASSA PRONTA, PREPARO MANUAL, APLICADO EM ÁREAS MOLHADAS SOBRE LAJE, ADERIDO, ACABAMENTO NÃO REFORÇADO, ESPESSURA 2CM. AF_07/2021</t>
  </si>
  <si>
    <t>CONTRAPISO EM ARGAMASSA TRAÇO 1:4 (CIMENTO E AREIA), PREPARO MECÂNICO COM BETONEIRA 400 L, APLICADO EM ÁREAS MOLHADAS SOBRE LAJE, ADERIDO, ACABAMENTO NÃO REFORÇADO, ESPESSURA 3CM. AF_07/2021</t>
  </si>
  <si>
    <t>CONTRAPISO EM ARGAMASSA TRAÇO 1:4 (CIMENTO E AREIA), PREPARO MANUAL, APLICADO EM ÁREAS MOLHADAS SOBRE LAJE, ADERIDO, ACABAMENTO NÃO REFORÇADO, ESPESSURA 3CM. AF_07/2021</t>
  </si>
  <si>
    <t>CONTRAPISO EM ARGAMASSA PRONTA, PREPARO MECÂNICO COM MISTURADOR 300 KG, APLICADO EM ÁREAS MOLHADAS SOBRE LAJE, ADERIDO, ACABAMENTO NÃO REFORÇADO, ESPESSURA 3CM. AF_07/2021</t>
  </si>
  <si>
    <t>CONTRAPISO EM ARGAMASSA PRONTA, PREPARO MANUAL, APLICADO EM ÁREAS MOLHADAS SOBRE LAJE, ADERIDO, ACABAMENTO NÃO REFORÇADO, ESPESSURA 3CM. AF_07/2021</t>
  </si>
  <si>
    <t>CONTRAPISO EM ARGAMASSA TRAÇO 1:4 (CIMENTO E AREIA), PREPARO MECÂNICO COM BETONEIRA 400 L, APLICADO EM ÁREAS MOLHADAS SOBRE IMPERMEABILIZAÇÃO, ACABAMENTO NÃO REFORÇADO, ESPESSURA 3CM. AF_07/2021</t>
  </si>
  <si>
    <t>CONTRAPISO EM ARGAMASSA TRAÇO 1:4 (CIMENTO E AREIA), PREPARO MANUAL, APLICADO EM ÁREAS MOLHADAS SOBRE IMPERMEABILIZAÇÃO, ACABAMENTO NÃO REFORÇADO, ESPESSURA 3CM. AF_07/2021</t>
  </si>
  <si>
    <t>CONTRAPISO EM ARGAMASSA PRONTA, PREPARO MECÂNICO COM MISTURADOR 300 KG, APLICADO EM ÁREAS MOLHADAS SOBRE IMPERMEABILIZAÇÃO, ACABAMENTO NÃO REFORÇADO, ESPESSURA 3CM. AF_07/2021</t>
  </si>
  <si>
    <t>CONTRAPISO EM ARGAMASSA PRONTA, PREPARO MANUAL, APLICADO EM ÁREAS MOLHADAS SOBRE IMPERMEABILIZAÇÃO, ACABAMENTO NÃO REFORÇADO, ESPESSURA 3CM. AF_07/2021</t>
  </si>
  <si>
    <t>CONTRAPISO EM ARGAMASSA TRAÇO 1:4 (CIMENTO E AREIA), PREPARO MECÂNICO COM BETONEIRA 400 L, APLICADO EM ÁREAS MOLHADAS SOBRE IMPERMEABILIZAÇÃO, ACABAMENTO NÃO REFORÇADO, ESPESSURA 4CM. AF_07/2021</t>
  </si>
  <si>
    <t>CONTRAPISO EM ARGAMASSA TRAÇO 1:4 (CIMENTO E AREIA), PREPARO MANUAL, APLICADO EM ÁREAS MOLHADAS SOBRE IMPERMEABILIZAÇÃO, ACABAMENTO NÃO REFORÇADO, ESPESSURA 4CM. AF_07/2021</t>
  </si>
  <si>
    <t>CONTRAPISO EM ARGAMASSA PRONTA, PREPARO MECÂNICO COM MISTURADOR 300 KG, APLICADO EM ÁREAS MOLHADAS SOBRE IMPERMEABILIZAÇÃO, ACABAMENTO NÃO REFORÇADO, ESPESSURA 4CM. AF_07/2021</t>
  </si>
  <si>
    <t>CONTRAPISO EM ARGAMASSA PRONTA, PREPARO MANUAL, APLICADO EM ÁREAS MOLHADAS SOBRE IMPERMEABILIZAÇÃO, ACABAMENTO NÃO REFORÇADO, ESPESSURA 4CM. AF_07/2021</t>
  </si>
  <si>
    <t>CONTRAPISO COM ARGAMASSA AUTONIVELANTE, APLICADO SOBRE LAJE, NÃO ADERIDO, ESPESSURA 3CM. AF_07/2021</t>
  </si>
  <si>
    <t>CONTRAPISO COM ARGAMASSA AUTONIVELANTE, APLICADO SOBRE LAJE, NÃO ADERIDO, ESPESSURA 4CM. AF_07/2021</t>
  </si>
  <si>
    <t>CONTRAPISO COM ARGAMASSA AUTONIVELANTE, APLICADO SOBRE LAJE, NÃO ADERIDO, ESPESSURA 5CM. AF_07/2021</t>
  </si>
  <si>
    <t>CONTRAPISO COM ARGAMASSA AUTONIVELANTE, APLICADO SOBRE LAJE, ADERIDO, ESPESSURA 2CM. AF_07/2021</t>
  </si>
  <si>
    <t>CONTRAPISO COM ARGAMASSA AUTONIVELANTE, APLICADO SOBRE LAJE, ADERIDO, ESPESSURA 3CM. AF_07/2021</t>
  </si>
  <si>
    <t>CONTRAPISO COM ARGAMASSA AUTONIVELANTE, APLICADO SOBRE LAJE, ADERIDO, ESPESSURA 4CM. AF_07/2021</t>
  </si>
  <si>
    <t>CONTRAPISO ACÚSTICO EM ARGAMASSA TRAÇO 1:4 (CIMENTO E AREIA), PREPARO MECÂNICO COM BETONEIRA 400L, APLICADO EM ÁREAS SECAS, ACABAMENTO NÃO REFORÇADO, ESPESSURA 5CM. AF_07/2021</t>
  </si>
  <si>
    <t>CONTRAPISO ACÚSTICO EM ARGAMASSA TRAÇO 1:4 (CIMENTO E AREIA), PREPARO MANUAL, APLICADO EM ÁREAS SECAS, ACABAMENTO NÃO REFORÇADO, ESPESSURA 5CM. AF_07/2021</t>
  </si>
  <si>
    <t>CONTRAPISO ACÚSTICO EM ARGAMASSA PRONTA, PREPARO MECÂNICO COM MISTURADOR 300 KG, APLICADO EM ÁREAS SECAS, ACABAMENTO NÃO REFORÇADO, ESPESSURA 5CM. AF_07/2021</t>
  </si>
  <si>
    <t>CONTRAPISO ACÚSTICO EM ARGAMASSA PRONTA, PREPARO MANUAL, APLICADO EM ÁREAS SECAS, ACABAMENTO NÃO REFORÇADO, ESPESSURA 5CM. AF_07/2021</t>
  </si>
  <si>
    <t>CONTRAPISO ACÚSTICO EM ARGAMASSA TRAÇO 1:4 (CIMENTO E AREIA), PREPARO MECÂNICO COM BETONEIRA 400L, APLICADO EM ÁREAS SECAS, ACABAMENTO NÃO REFORÇADO, ESPESSURA 6CM. AF_07/2021</t>
  </si>
  <si>
    <t>CONTRAPISO ACÚSTICO EM ARGAMASSA TRAÇO 1:4 (CIMENTO E AREIA), PREPARO MANUAL, APLICADO EM ÁREAS SECAS, ACABAMENTO NÃO REFORÇADO, ESPESSURA 6CM. AF_07/2021</t>
  </si>
  <si>
    <t>CONTRAPISO ACÚSTICO EM ARGAMASSA PRONTA, PREPARO MECÂNICO COM MISTURADOR 300 KG, APLICADO EM ÁREAS SECAS, ACABAMENTO NÃO REFORÇADO, ESPESSURA 6CM. AF_07/2021</t>
  </si>
  <si>
    <t>CONTRAPISO ACÚSTICO EM ARGAMASSA PRONTA, PREPARO MANUAL, APLICADO EM ÁREAS SECA, ACABAMENTO NÃO REFORÇADO, ESPESSURA 6CM. AF_07/2021</t>
  </si>
  <si>
    <t>CONTRAPISO ACÚSTICO EM ARGAMASSA TRAÇO 1:4 (CIMENTO E AREIA), PREPARO MECÂNICO COM BETONEIRA 400L, APLICADO EM ÁREAS SECAS, ACABAMENTO NÃO REFORÇADO, ESPESSURA 7CM. AF_07/2021</t>
  </si>
  <si>
    <t>CONTRAPISO ACÚSTICO EM ARGAMASSA TRAÇO 1:4 (CIMENTO E AREIA), PREPARO MANUAL, APLICADO EM ÁREAS SECAS, ACABAMENTO NÃO REFORÇADO, ESPESSURA 7CM. AF_07/2021</t>
  </si>
  <si>
    <t>CONTRAPISO ACÚSTICO EM ARGAMASSA PRONTA, PREPARO MECÂNICO COM MISTURADOR 300 KG, APLICADO EM ÁREAS SECAS, ACABAMENTO NÃO REFORÇADO, ESPESSURA 7CM. AF_07/2021</t>
  </si>
  <si>
    <t>CONTRAPISO ACÚSTICO EM ARGAMASSA PRONTA, PREPARO MANUAL, APLICADO EM ÁREAS SECAS, ACABAMENTO NÃO REFORÇADO, ESPESSURA 7CM. AF_07/2021</t>
  </si>
  <si>
    <t>REFORÇO SUPERFICIAL PARA CONTRAPISOS DE ARGAMASSA SEMI-SECA. AF_07/2021</t>
  </si>
  <si>
    <t>RODAPÉ BORRACHA LISO, ALTURA = 7CM, ESPESSURA = 2 MM, PARA ARGAMASSA. AF_09/2020</t>
  </si>
  <si>
    <t>CHAPISCO APLICADO EM ALVENARIAS E ESTRUTURAS DE CONCRETO INTERNAS, COM COLHER DE PEDREIRO.  ARGAMASSA TRAÇO 1:3 COM PREPARO MANUAL. AF_10/2022</t>
  </si>
  <si>
    <t>CHAPISCO APLICADO EM ALVENARIAS E ESTRUTURAS DE CONCRETO INTERNAS, COM COLHER DE PEDREIRO.  ARGAMASSA TRAÇO 1:3 COM PREPARO EM BETONEIRA 400L. AF_10/2022</t>
  </si>
  <si>
    <t>CHAPISCO APLICADO NO TETO OU EM ALVENARIA E ESTRUTURA, COM ROLO PARA TEXTURA ACRÍLICA. ARGAMASSA TRAÇO 1:4 E EMULSÃO POLIMÉRICA (ADESIVO) COM PREPARO MANUAL. AF_10/2022</t>
  </si>
  <si>
    <t>CHAPISCO APLICADO NO TETO OU EM ALVENARIA E ESTRUTURA, COM ROLO PARA TEXTURA ACRÍLICA. ARGAMASSA TRAÇO 1:4 E EMULSÃO POLIMÉRICA (ADESIVO) COM PREPARO EM BETONEIRA 400L. AF_10/2022</t>
  </si>
  <si>
    <t>CHAPISCO APLICADO NO TETO OU EM ALVENARIA E ESTRUTURA, COM ROLO PARA TEXTURA ACRÍLICA. ARGAMASSA INDUSTRIALIZADA COM PREPARO MANUAL. AF_10/2022</t>
  </si>
  <si>
    <t>CHAPISCO APLICADO NO TETO OU EM ALVENARIA E ESTRUTURA, COM ROLO PARA TEXTURA ACRÍLICA. ARGAMASSA INDUSTRIALIZADA COM PREPARO EM MISTURADOR 300 KG. AF_10/2022</t>
  </si>
  <si>
    <t>CHAPISCO APLICADO NO TETO OU EM ESTRUTURA, COM DESEMPENADEIRA DENTADA. ARGAMASSA INDUSTRIALIZADA COM PREPARO MANUAL. AF_10/2022</t>
  </si>
  <si>
    <t>CHAPISCO APLICADO NO TETO OU EM ESTRUTURA, COM DESEMPENADEIRA DENTADA. ARGAMASSA INDUSTRIALIZADA COM PREPARO EM MISTURADOR 300 KG. AF_10/2022</t>
  </si>
  <si>
    <t>CHAPISCO APLICADO EM ALVENARIA (SEM PRESENÇA DE VÃOS) E ESTRUTURAS DE CONCRETO DE FACHADA, COM ROLO PARA TEXTURA ACRÍLICA.  ARGAMASSA TRAÇO 1:4 E EMULSÃO POLIMÉRICA (ADESIVO) COM PREPARO MANUAL. AF_10/2022</t>
  </si>
  <si>
    <t>CHAPISCO APLICADO EM ALVENARIA (SEM PRESENÇA DE VÃOS) E ESTRUTURAS DE CONCRETO DE FACHADA, COM ROLO PARA TEXTURA ACRÍLICA.  ARGAMASSA TRAÇO 1:4 E EMULSÃO POLIMÉRICA (ADESIVO) COM PREPARO EM BETONEIRA 400L. AF_10/2022</t>
  </si>
  <si>
    <t>CHAPISCO APLICADO EM ALVENARIA (SEM PRESENÇA DE VÃOS) E ESTRUTURAS DE CONCRETO DE FACHADA, COM ROLO PARA TEXTURA ACRÍLICA. ARGAMASSA INDUSTRIALIZADA COM PREPARO MANUAL. AF_10/2022</t>
  </si>
  <si>
    <t>CHAPISCO APLICADO EM ALVENARIA (SEM PRESENÇA DE VÃOS) E ESTRUTURAS DE CONCRETO DE FACHADA, COM ROLO PARA TEXTURA ACRÍLICA.  ARGAMASSA INDUSTRIALIZADA COM PREPARO EM MISTURADOR 300 KG. AF_10/2022</t>
  </si>
  <si>
    <t>CHAPISCO APLICADO EM ALVENARIA (SEM PRESENÇA DE VÃOS) E ESTRUTURAS DE CONCRETO DE FACHADA, COM COLHER DE PEDREIRO.  ARGAMASSA TRAÇO 1:3 COM PREPARO MANUAL. AF_10/2022</t>
  </si>
  <si>
    <t>CHAPISCO APLICADO EM ALVENARIA (SEM PRESENÇA DE VÃOS) E ESTRUTURAS DE CONCRETO DE FACHADA, COM COLHER DE PEDREIRO.  ARGAMASSA TRAÇO 1:3 COM PREPARO EM BETONEIRA 400L. AF_10/2022</t>
  </si>
  <si>
    <t>CHAPISCO APLICADO EM ALVENARIA (SEM PRESENÇA DE VÃOS) E ESTRUTURAS DE CONCRETO DE FACHADA, COM EQUIPAMENTO DE PROJEÇÃO. ARGAMASSA TRAÇO 1:3 COM PREPARO MANUAL. AF_10/2022</t>
  </si>
  <si>
    <t>CHAPISCO APLICADO EM ALVENARIA (SEM PRESENÇA DE VÃOS) E ESTRUTURAS DE CONCRETO DE FACHADA, COM EQUIPAMENTO DE PROJEÇÃO.  ARGAMASSA TRAÇO 1:3 COM PREPARO EM BETONEIRA 400 L. AF_10/2022</t>
  </si>
  <si>
    <t>CHAPISCO APLICADO EM ALVENARIA (COM PRESENÇA DE VÃOS) E ESTRUTURAS DE CONCRETO DE FACHADA, COM ROLO PARA TEXTURA ACRÍLICA.  ARGAMASSA TRAÇO 1:4 E EMULSÃO POLIMÉRICA (ADESIVO) COM PREPARO MANUAL. AF_10/2022</t>
  </si>
  <si>
    <t>CHAPISCO APLICADO EM ALVENARIA (COM PRESENÇA DE VÃOS) E ESTRUTURAS DE CONCRETO DE FACHADA, COM ROLO PARA TEXTURA ACRÍLICA.  ARGAMASSA TRAÇO 1:4 E EMULSÃO POLIMÉRICA (ADESIVO) COM PREPARO EM BETONEIRA 400L. AF_10/2022</t>
  </si>
  <si>
    <t>CHAPISCO APLICADO EM ALVENARIA (COM PRESENÇA DE VÃOS) E ESTRUTURAS DE CONCRETO DE FACHADA, COM ROLO PARA TEXTURA ACRÍLICA.  ARGAMASSA INDUSTRIALIZADA COM PREPARO MANUAL. AF_10/2022</t>
  </si>
  <si>
    <t>CHAPISCO APLICADO EM ALVENARIA (COM PRESENÇA DE VÃOS) E ESTRUTURAS DE CONCRETO DE FACHADA, COM ROLO PARA TEXTURA ACRÍLICA.  ARGAMASSA INDUSTRIALIZADA COM PREPARO EM MISTURADOR 300 KG. AF_10/2022</t>
  </si>
  <si>
    <t>CHAPISCO APLICADO EM ALVENARIA (COM PRESENÇA DE VÃOS) E ESTRUTURAS DE CONCRETO DE FACHADA, COM COLHER DE PEDREIRO.  ARGAMASSA TRAÇO 1:3 COM PREPARO MANUAL. AF_10/2022</t>
  </si>
  <si>
    <t>CHAPISCO APLICADO EM ALVENARIA (COM PRESENÇA DE VÃOS) E ESTRUTURAS DE CONCRETO DE FACHADA, COM COLHER DE PEDREIRO.  ARGAMASSA TRAÇO 1:3 COM PREPARO EM BETONEIRA 400L. AF_10/2022</t>
  </si>
  <si>
    <t>CHAPISCO APLICADO EM ALVENARIA (COM PRESENÇA DE VÃOS) E ESTRUTURAS DE CONCRETO DE FACHADA, COM EQUIPAMENTO DE PROJEÇÃO.  ARGAMASSA TRAÇO 1:3 COM PREPARO MANUAL. AF_10/2022</t>
  </si>
  <si>
    <t>CHAPISCO APLICADO EM ALVENARIA (COM PRESENÇA DE VÃOS) E ESTRUTURAS DE CONCRETO DE FACHADA, COM EQUIPAMENTO DE PROJEÇÃO.  ARGAMASSA TRAÇO 1:3 COM PREPARO EM BETONEIRA 400 L. AF_10/2022</t>
  </si>
  <si>
    <t>CHAPISCO APLICADO SOMENTE NA ESTRUTURA DE CONCRETO DA FACHADA, COM DESEMPENADEIRA DENTADA. ARGAMASSA INDUSTRIALIZADA COM PREPARO MANUAL. AF_10/2022</t>
  </si>
  <si>
    <t>CHAPISCO APLICADO SOMENTE NA ESTRUTURA DE CONCRETO DA FACHADA, COM DESEMPENADEIRA DENTADA. ARGAMASSA INDUSTRIALIZADA COM PREPARO EM MISTURADOR 300 KG. AF_10/2022</t>
  </si>
  <si>
    <t>CHAPISCO APLICADO EM ALVENARIA E ESTRUTURAS DE CONCRETO INTERNAS, COM EQUIPAMENTO DE PROJEÇÃO.  ARGAMASSA TRAÇO 1:3 COM PREPARO MANUAL. AF_10/2022</t>
  </si>
  <si>
    <t>CHAPISCO APLICADO EM ALVENARIA E ESTRUTURAS DE CONCRETO INTERNAS, COM EQUIPAMENTO DE PROJEÇÃO.  ARGAMASSA TRAÇO 1:3 COM PREPARO EM BETONEIRA 400 L. AF_10/2022</t>
  </si>
  <si>
    <t>APLICAÇÃO MANUAL DE GESSO DESEMPENADO (SEM TALISCAS) EM TETO DE AMBIENTES DE ÁREA MAIOR QUE 10M², ESPESSURA DE 0,5CM. AF_03/2023</t>
  </si>
  <si>
    <t>APLICAÇÃO MANUAL DE GESSO DESEMPENADO (SEM TALISCAS) EM TETO DE AMBIENTES DE ÁREA ENTRE 5M² E 10M², ESPESSURA DE 0,5CM. AF_03/2023</t>
  </si>
  <si>
    <t>APLICAÇÃO MANUAL DE GESSO DESEMPENADO (SEM TALISCAS) EM TETO DE AMBIENTES DE ÁREA MENOR QUE 5M², ESPESSURA DE 0,5CM. AF_03/2023</t>
  </si>
  <si>
    <t>APLICAÇÃO MANUAL DE GESSO DESEMPENADO (SEM TALISCAS) EM TETO DE AMBIENTES DE ÁREA MAIOR QUE 10M², ESPESSURA DE 1,0CM. AF_03/2023</t>
  </si>
  <si>
    <t>APLICAÇÃO MANUAL DE GESSO DESEMPENADO (SEM TALISCAS) EM TETO DE AMBIENTES DE ÁREA ENTRE 5M² E 10M², ESPESSURA DE 1,0CM. AF_03/2023</t>
  </si>
  <si>
    <t>APLICAÇÃO MANUAL DE GESSO DESEMPENADO (SEM TALISCAS) EM TETO DE AMBIENTES DE ÁREA MENOR QUE 5M², ESPESSURA DE 1,0CM. AF_03/2023</t>
  </si>
  <si>
    <t>APLICAÇÃO MANUAL DE GESSO DESEMPENADO (SEM TALISCAS) EM PAREDES, ESPESSURA DE 0,5CM. AF_03/2023</t>
  </si>
  <si>
    <t>APLICAÇÃO MANUAL DE GESSO DESEMPENADO (SEM TALISCAS) EM PAREDES, ESPESSURA DE 1,0CM. AF_03/2023</t>
  </si>
  <si>
    <t>APLICAÇÃO MANUAL DE GESSO SARRAFEADO (COM TALISCAS) EM PAREDES, ESPESSURA DE 1,0CM. AF_03/2023</t>
  </si>
  <si>
    <t>APLICAÇÃO MANUAL DE GESSO SARRAFEADO (COM TALISCAS) EM PAREDES, ESPESSURA DE 1,5CM. AF_03/2023</t>
  </si>
  <si>
    <t>APLICAÇÃO DE GESSO PROJETADO COM EQUIPAMENTO DE PROJEÇÃO EM PAREDES, DESEMPENADO (SEM TALISCAS), ESPESSURA DE 0,5CM. AF_03/2023</t>
  </si>
  <si>
    <t>APLICAÇÃO DE GESSO PROJETADO COM EQUIPAMENTO DE PROJEÇÃO EM PAREDES, DESEMPENADO (SEM TALISCAS), ESPESSURA DE 1,0CM. AF_03/2023</t>
  </si>
  <si>
    <t>APLICAÇÃO DE GESSO PROJETADO COM EQUIPAMENTO DE PROJEÇÃO EM PAREDES, SARRAFEADO (COM TALISCAS), ESPESSURA DE 1,0CM. AF_03/2023</t>
  </si>
  <si>
    <t>APLICAÇÃO DE GESSO PROJETADO COM EQUIPAMENTO DE PROJEÇÃO EM PAREDES, SARRAFEADO (COM TALISCAS), ESPESSURA DE 1,5CM. AF_03/2023</t>
  </si>
  <si>
    <t>EMBOÇO OU MASSA ÚNICA EM ARGAMASSA TRAÇO 1:2:8, PREPARO MECÂNICO COM BETONEIRA 400 L, APLICADA MANUALMENTE EM PANOS DE FACHADA COM PRESENÇA DE VÃOS, ESPESSURA DE 25 MM. AF_08/2022</t>
  </si>
  <si>
    <t>EMBOÇO OU MASSA ÚNICA EM ARGAMASSA TRAÇO 1:2:8, PREPARO MANUAL, APLICADA MANUALMENTE EM PANOS DE FACHADA COM PRESENÇA DE VÃOS, ESPESSURA DE 25 MM. AF_08/2022</t>
  </si>
  <si>
    <t>EMBOÇO OU MASSA ÚNICA EM ARGAMASSA INDUSTRIALIZADA, PREPARO MECÂNICO E APLICAÇÃO COM EQUIPAMENTO DE MISTURA E PROJEÇÃO DE 1,5 M3/H DE ARGAMASSA EM PANOS DE FACHADA COM PRESENÇA DE VÃOS, ESPESSURA DE 25 MM. AF_08/2022</t>
  </si>
  <si>
    <t>EMBOÇO OU MASSA ÚNICA EM ARGAMASSA TRAÇO 1:2:8, PREPARO MECÂNICO COM BETONEIRA 400 L, APLICADA MANUALMENTE EM PANOS DE FACHADA COM PRESENÇA DE VÃOS, ESPESSURA DE 35 MM. AF_08/2022</t>
  </si>
  <si>
    <t>EMBOÇO OU MASSA ÚNICA EM ARGAMASSA TRAÇO 1:2:8, PREPARO MANUAL, APLICADA MANUALMENTE EM PANOS DE FACHADA COM PRESENÇA DE VÃOS, ESPESSURA DE 35 MM. AF_08/2022</t>
  </si>
  <si>
    <t>EMBOÇO OU MASSA ÚNICA EM ARGAMASSA INDUSTRIALIZADA, PREPARO MECÂNICO E APLICAÇÃO COM EQUIPAMENTO DE MISTURA E PROJEÇÃO DE 1,5 M3/H DE ARGAMASSA EM PANOS DE FACHADA COM PRESENÇA DE VÃOS, ESPESSURA DE 35 MM. AF_08/2022</t>
  </si>
  <si>
    <t>EMBOÇO OU MASSA ÚNICA EM ARGAMASSA TRAÇO 1:2:8, PREPARO MECÂNICO COM BETONEIRA 400 L, APLICADA MANUALMENTE EM PANOS DE FACHADA COM PRESENÇA DE VÃOS, ESPESSURA DE 45 MM. AF_08/2022</t>
  </si>
  <si>
    <t>EMBOÇO OU MASSA ÚNICA EM ARGAMASSA TRAÇO 1:2:8, PREPARO MANUAL, APLICADA MANUALMENTE EM PANOS DE FACHADA COM PRESENÇA DE VÃOS, ESPESSURA DE 45 MM. AF_08/2022</t>
  </si>
  <si>
    <t>EMBOÇO OU MASSA ÚNICA EM ARGAMASSA INDUSTRIALIZADA, PREPARO MECÂNICO E APLICAÇÃO COM EQUIPAMENTO DE MISTURA E PROJEÇÃO DE 1,5 M3/H DE ARGAMASSA EM PANOS DE FACHADA COM PRESENÇA DE VÃOS, ESPESSURA DE 45 MM. AF_08/2022</t>
  </si>
  <si>
    <t>EMBOÇO OU MASSA ÚNICA EM ARGAMASSA TRAÇO 1:2:8, PREPARO MECÂNICO COM BETONEIRA 400 L, APLICADA MANUALMENTE EM PANOS DE FACHADA COM PRESENÇA DE VÃOS, ESPESSURA MAIOR OU IGUAL A 50 MM. AF_08/2022</t>
  </si>
  <si>
    <t>EMBOÇO OU MASSA ÚNICA EM ARGAMASSA INDUSTRIALIZADA, PREPARO MECÂNICO E APLICAÇÃO COM EQUIPAMENTO DE MISTURA E PROJEÇÃO DE 1,5 M3/H DE ARGAMASSA EM PANOS DE FACHADA COM PRESENÇA DE VÃOS, ESPESSURA MAIOR OU IGUAL A 50 MM. AF_08/2022</t>
  </si>
  <si>
    <t>EMBOÇO OU MASSA ÚNICA EM ARGAMASSA TRAÇO 1:2:8, PREPARO MECÂNICO COM BETONEIRA 400 L, APLICADA MANUALMENTE EM PANOS CEGOS DE FACHADA (SEM PRESENÇA DE VÃOS), ESPESSURA DE 25 MM. AF_08/2022</t>
  </si>
  <si>
    <t>EMBOÇO OU MASSA ÚNICA EM ARGAMASSA TRAÇO 1:2:8, PREPARO MANUAL, APLICADA MANUALMENTE EM PANOS CEGOS DE FACHADA (SEM PRESENÇA DE VÃOS), ESPESSURA DE 25 MM. AF_09/2022</t>
  </si>
  <si>
    <t>EMBOÇO OU MASSA ÚNICA EM ARGAMASSA INDUSTRIALIZADA, PREPARO MECÂNICO E APLICAÇÃO COM EQUIPAMENTO DE MISTURA E PROJEÇÃO DE 1,5 M3/H DE ARGAMASSA EM PANOS CEGOS DE FACHADA (SEM PRESENÇA DE VÃOS), ESPESSURA DE 25 MM. AF_08/2022</t>
  </si>
  <si>
    <t>EMBOÇO OU MASSA ÚNICA EM ARGAMASSA TRAÇO 1:2:8, PREPARO MECÂNICO COM BETONEIRA 400 L, APLICADA MANUALMENTE EM PANOS CEGOS DE FACHADA (SEM PRESENÇA DE VÃOS), ESPESSURA DE 35 MM. AF_08/2022</t>
  </si>
  <si>
    <t>EMBOÇO OU MASSA ÚNICA EM ARGAMASSA TRAÇO 1:2:8, PREPARO MANUAL, APLICADA MANUALMENTE EM PANOS CEGOS DE FACHADA (SEM PRESENÇA DE VÃOS), ESPESSURA DE 35 MM. AF_08/2022</t>
  </si>
  <si>
    <t>EMBOÇO OU MASSA ÚNICA EM ARGAMASSA INDUSTRIALIZADA, PREPARO MECÂNICO E APLICAÇÃO COM EQUIPAMENTO DE MISTURA E PROJEÇÃO DE 1,5 M3/H DE ARGAMASSA EM PANOS CEGOS DE FACHADA (SEM PRESENÇA DE VÃOS), ESPESSURA DE 35 MM. AF_08/2022</t>
  </si>
  <si>
    <t>EMBOÇO OU MASSA ÚNICA EM ARGAMASSA TRAÇO 1:2:8, PREPARO MECÂNICO COM BETONEIRA 400 L, APLICADA MANUALMENTE EM PANOS CEGOS DE FACHADA (SEM PRESENÇA DE VÃOS), ESPESSURA DE 45 MM. AF_08/2022</t>
  </si>
  <si>
    <t>EMBOÇO OU MASSA ÚNICA EM ARGAMASSA TRAÇO 1:2:8, PREPARO MANUAL, APLICADA MANUALMENTE EM PANOS CEGOS DE FACHADA (SEM PRESENÇA DE VÃOS), ESPESSURA DE 45 MM. AF_08/2022</t>
  </si>
  <si>
    <t>EMBOÇO OU MASSA ÚNICA EM ARGAMASSA INDUSTRIALIZADA, PREPARO MECÂNICO E APLICAÇÃO COM EQUIPAMENTO DE MISTURA E PROJEÇÃO DE 1,5 M3/H DE ARGAMASSA EM PANOS CEGOS DE FACHADA (SEM PRESENÇA DE VÃOS), ESPESSURA DE 45 MM. AF_08/2022</t>
  </si>
  <si>
    <t>EMBOÇO OU MASSA ÚNICA EM ARGAMASSA TRAÇO 1:2:8, PREPARO MECÂNICO COM BETONEIRA 400 L, APLICADA MANUALMENTE EM PANOS CEGOS DE FACHADA (SEM PRESENÇA DE VÃOS), ESPESSURA MAIOR OU IGUAL A 50 MM. AF_08/2022</t>
  </si>
  <si>
    <t>EMBOÇO OU MASSA ÚNICA EM ARGAMASSA TRAÇO 1:2:8, PREPARO MANUAL, APLICADA MANUALMENTE EM PANOS CEGOS DE FACHADA (SEM PRESENÇA DE VÃOS), ESPESSURA MAIOR OU IGUAL A 50 MM. AF_08/2022</t>
  </si>
  <si>
    <t>EMBOÇO OU MASSA ÚNICA EM ARGAMASSA INDUSTRIALIZADA, PREPARO MECÂNICO E APLICAÇÃO COM EQUIPAMENTO DE MISTURA E PROJEÇÃO DE 1,5 M3/H DE ARGAMASSA EM PANOS CEGOS DE FACHADA (SEM PRESENÇA DE VÃOS), ESPESSURA MAIOR OU IGUAL A 50 MM. AF_08/2022</t>
  </si>
  <si>
    <t>EMBOÇO OU MASSA ÚNICA EM ARGAMASSA TRAÇO 1:2:8, PREPARO MECÂNICO COM BETONEIRA 400 L, APLICADA MANUALMENTE EM SUPERFÍCIES EXTERNAS DA SACADA, ESPESSURA DE 25 MM, SEM USO DE TELA METÁLICA DE REFORÇO CONTRA FISSURAÇÃO. AF_08/2022</t>
  </si>
  <si>
    <t>EMBOÇO OU MASSA ÚNICA EM ARGAMASSA TRAÇO 1:2:8, PREPARO MANUAL, APLICADA MANUALMENTE EM SUPERFÍCIES EXTERNAS DA SACADA, ESPESSURA DE 25 MM, SEM USO DE TELA METÁLICA DE REFORÇO CONTRA FISSURAÇÃO. AF_08/2022</t>
  </si>
  <si>
    <t>EMBOÇO OU MASSA ÚNICA EM ARGAMASSA INDUSTRIALIZADA, PREPARO MECÂNICO E APLICAÇÃO COM EQUIPAMENTO DE MISTURA E PROJEÇÃO DE 1,5 M3/H EM SUPERFÍCIES EXTERNAS DA SACADA, ESPESSURA 25 MM, SEM USO DE TELA METÁLICA. AF_08/2022</t>
  </si>
  <si>
    <t>EMBOÇO OU MASSA ÚNICA EM ARGAMASSA TRAÇO 1:2:8, PREPARO MECÂNICO COM BETONEIRA 400 L, APLICADA MANUALMENTE EM SUPERFÍCIES EXTERNAS DA SACADA, ESPESSURA DE 35 MM, SEM USO DE TELA METÁLICA DE REFORÇO CONTRA FISSURAÇÃO. AF_08/2022</t>
  </si>
  <si>
    <t>EMBOÇO OU MASSA ÚNICA EM ARGAMASSA TRAÇO 1:2:8, PREPARO MANUAL, APLICADA MANUALMENTE EM SUPERFÍCIES EXTERNAS DA SACADA, ESPESSURA DE 35 MM, SEM USO DE TELA METÁLICA DE REFORÇO CONTRA FISSURAÇÃO. AF_08/2022</t>
  </si>
  <si>
    <t>EMBOÇO OU MASSA ÚNICA EM ARGAMASSA INDUSTRIALIZADA, PREPARO MECÂNICO E APLICAÇÃO COM EQUIPAMENTO DE MISTURA E PROJEÇÃO DE 1,5 M3/H EM SUPERFÍCIES EXTERNAS DA SACADA, ESPESSURA 35 MM, SEM USO DE TELA METÁLICA. AF_08/2022</t>
  </si>
  <si>
    <t>EMBOÇO OU MASSA ÚNICA EM ARGAMASSA TRAÇO 1:2:8, PREPARO MECÂNICO COM BETONEIRA 400 L, APLICADA MANUALMENTE EM SUPERFÍCIES EXTERNAS DA SACADA, ESPESSURA DE 45 MM, SEM USO DE TELA METÁLICA DE REFORÇO CONTRA FISSURAÇÃO. AF_08/2022</t>
  </si>
  <si>
    <t>EMBOÇO OU MASSA ÚNICA EM ARGAMASSA TRAÇO 1:2:8, PREPARO MANUAL, APLICADA MANUALMENTE EM SUPERFÍCIES EXTERNAS DA SACADA, ESPESSURA DE 45 MM, SEM USO DE TELA METÁLICA DE REFORÇO CONTRA FISSURAÇÃO. AF_08/2022</t>
  </si>
  <si>
    <t>EMBOÇO OU MASSA ÚNICA EM ARGAMASSA INDUSTRIALIZADA, PREPARO MECÂNICO E APLICAÇÃO COM EQUIPAMENTO DE MISTURA E PROJEÇÃO DE 1,5 M3/H EM SUPERFÍCIES EXTERNAS DA SACADA, ESPESSURA 45 MM, SEM USO DE TELA METÁLICA. AF_08/2022</t>
  </si>
  <si>
    <t>EMBOÇO OU MASSA ÚNICA EM ARGAMASSA TRAÇO 1:2:8, PREPARO MECÂNICO COM BETONEIRA 400 L, APLICADA MANUALMENTE EM SUPERFÍCIES EXTERNAS DA SACADA, ESPESSURA MAIOR OU IGUAL A 50 MM, SEM USO DE TELA METÁLICA DE REFORÇO CONTRA FISSURAÇÃO. AF_08/2022</t>
  </si>
  <si>
    <t>EMBOÇO OU MASSA ÚNICA EM ARGAMASSA TRAÇO 1:2:8, PREPARO MANUAL, APLICADA MANUALMENTE EM SUPERFÍCIES EXTERNAS DA SACADA, ESPESSURA MAIOR OU IGUAL A 50 MM, SEM USO DE TELA METÁLICA DE REFORÇO CONTRA FISSURAÇÃO. AF_08/2022</t>
  </si>
  <si>
    <t>EMBOÇO OU MASSA ÚNICA EM ARGAMASSA INDUSTRIALIZADA, PREPARO MECÂNICO E APLICAÇÃO COM EQUIPAMENTO DE MISTURA E PROJEÇÃO DE 1,5 M3/H EM SUPERFÍCIES EXTERNAS DA SACADA, ESPESSURA MAIOR OU IGUAL A 50 MM, SEM USO DE TELA METÁLICA. AF_08/2022</t>
  </si>
  <si>
    <t>EMBOÇO OU MASSA ÚNICA EM ARGAMASSA TRAÇO 1:2:8, PREPARO MECÂNICO COM BETONEIRA 400 L, APLICADA MANUALMENTE NAS PAREDES INTERNAS DA SACADA, ESPESSURA DE 25 MM, SEM USO DE TELA METÁLICA DE REFORÇO CONTRA FISSURAÇÃO. AF_08/2022</t>
  </si>
  <si>
    <t>EMBOÇO OU MASSA ÚNICA EM ARGAMASSA TRAÇO 1:2:8, PREPARO MANUAL, APLICADA MANUALMENTE NAS PAREDES INTERNAS DA SACADA, ESPESSURA DE 25 MM, SEM USO DE TELA METÁLICA DE REFORÇO CONTRA FISSURAÇÃO. AF_08/2022</t>
  </si>
  <si>
    <t>EMBOÇO OU MASSA ÚNICA EM ARGAMASSA INDUSTRIALIZADA, PREPARO MECÂNICO E APLICAÇÃO COM EQUIPAMENTO DE MISTURA E PROJEÇÃO DE 1,5 M3/H NAS PAREDES INTERNAS DA SACADA, ESPESSURA 25 MM, SEM USO DE TELA METÁLICA. AF_08/2022</t>
  </si>
  <si>
    <t>EMBOÇO OU MASSA ÚNICA EM ARGAMASSA TRAÇO 1:2:8, PREPARO MECÂNICO COM BETONEIRA 400 L, APLICADA MANUALMENTE NAS PAREDES INTERNAS DA SACADA, ESPESSURA DE 35 MM, SEM USO DE TELA METÁLICA DE REFORÇO CONTRA FISSURAÇÃO. AF_08/2022</t>
  </si>
  <si>
    <t>EMBOÇO OU MASSA ÚNICA EM ARGAMASSA TRAÇO 1:2:8, PREPARO MANUAL, APLICADA MANUALMENTE NAS PAREDES INTERNAS DA SACADA, ESPESSURA DE 35 MM, SEM USO DE TELA METÁLICA DE REFORÇO CONTRA FISSURAÇÃO. AF_08/2022</t>
  </si>
  <si>
    <t>EMBOÇO OU MASSA ÚNICA EM ARGAMASSA INDUSTRIALIZADA, PREPARO MECÂNICO E APLICAÇÃO COM EQUIPAMENTO DE MISTURA E PROJEÇÃO DE 1,5 M3/H DE ARGAMASSA NAS PAREDES INTERNAS DA SACADA, ESPESSURA 35 MM, SEM USO DE TELA METÁLICA. AF_08/2022</t>
  </si>
  <si>
    <t>EMBOÇO OU MASSA ÚNICA EM ARGAMASSA TRAÇO 1:2:8, PREPARO MECÂNICA COM BETONEIRA 400 L, APLICADA COM PROJETOR TIPO CANEQUINHA EM PANOS DE FACHADA COM PRESENÇA DE VÃOS, ESPESSURA DE 25 MM, ACESSO POR BALANCIM MANUAL. AF_08/2022</t>
  </si>
  <si>
    <t>EMBOÇO OU MASSA ÚNICA EM ARGAMASSA TRAÇO 1:2:8, PREPARO MECÂNICA COM BETONEIRA 400 L, APLICADA COM PROJETOR TIPO CANEQUINHA EM PANOS DE FACHADA COM PRESENÇA DE VÃOS, ESPESSURA DE 35 MM, ACESSO POR BALANCIM MANUAL. AF_08/2022</t>
  </si>
  <si>
    <t>EMBOÇO OU MASSA ÚNICA EM ARGAMASSA TRAÇO 1:2:8, PREPARO MECÂNICA COM BETONEIRA 400 L, APLICADA COM PROJETOR TIPO CANEQUINHA EM PANOS DE FACHADA COM PRESENÇA DE VÃOS, ESPESSURA DE 45 MM, ACESSO POR BALANCIM MANUAL. AF_08/2022</t>
  </si>
  <si>
    <t>EMBOÇO OU MASSA ÚNICA EM ARGAMASSA TRAÇO 1:2:8, PREPARO MECÂNICA COM BETONEIRA 400 L, APLICADA COM PROJETOR TIPO CANEQUINHA EM PANOS DE FACHADA COM PRESENÇA DE VÃOS, ESPESSURA DE 50 MM, ACESSO POR BALANCIM MANUAL. AF_08/2022</t>
  </si>
  <si>
    <t>EMBOÇO OU MASSA ÚNICA EM ARGAMASSA TRAÇO 1:2:8, PREPARO MECÂNICA COM BETONEIRA 400 L, APLICADA COM PROJETOR TIPO CANEQUINHA EM PANOS DE FACHADA SEM PRESENÇA DE VÃOS, ESPESSURA DE 25 MM, ACESSO POR BALANCIM MANUAL. AF_08/2022</t>
  </si>
  <si>
    <t>EMBOÇO OU MASSA ÚNICA EM ARGAMASSA TRAÇO 1:2:8, PREPARO MECÂNICA COM BETONEIRA 400 L, APLICADA COM PROJETOR TIPO CANEQUINHA EM PANOS DE FACHADA SEM PRESENÇA DE VÃOS, ESPESSURA DE 35 MM, ACESSO POR BALANCIM MANUAL. AF_08/2022</t>
  </si>
  <si>
    <t>EMBOÇO OU MASSA ÚNICA EM ARGAMASSA TRAÇO 1:2:8, PREPARO MECÂNICA COM BETONEIRA 400 L, APLICADA COM PROJETOR TIPO CANEQUINHA EM PANOS DE FACHADA SEM PRESENÇA DE VÃOS, ESPESSURA DE 45 MM, ACESSO POR BALANCIM MANUAL. AF_08/2022</t>
  </si>
  <si>
    <t>EMBOÇO OU MASSA ÚNICA EM ARGAMASSA TRAÇO 1:2:8, PREPARO MECÂNICA COM BETONEIRA 400 L, APLICADA COM PROJETOR TIPO CANEQUINHA EM PANOS DE FACHADA SEM PRESENÇA DE VÃOS, ESPESSURA DE 50 MM, ACESSO POR BALANCIM MANUAL. AF_08/2022</t>
  </si>
  <si>
    <t>EMBOÇO OU MASSA ÚNICA EM ARGAMASSA TRAÇO 1:2:8, PREPARO MECÂNICA COM BETONEIRA 400 L, APLICADA COM PROJETOR TIPO CANEQUINHA EM SUPERFÍCIES EXTERNAS DA SACADA, ESPESSURA DE 25 MM, ACESSO POR BALANCIM MANUAL, SEM USO DE TELA METÁLICA. AF_08/2022</t>
  </si>
  <si>
    <t>EMBOÇO OU MASSA ÚNICA EM ARGAMASSA TRAÇO 1:2:8, PREPARO MECÂNICA COM BETONEIRA 400 L, APLICADA COM PROJETOR TIPO CANEQUINHA EM SUPERFÍCIES EXTERNAS DA SACADA, ESPESSURA DE 35 MM, ACESSO POR BALANCIM MANUAL, SEM USO DE TELA METÁLICA. AF_08/2022</t>
  </si>
  <si>
    <t>EMBOÇO OU MASSA ÚNICA EM ARGAMASSA TRAÇO 1:2:8, PREPARO MECÂNICA COM BETONEIRA 400 L, APLICADA COM PROJETOR TIPO CANEQUINHA EM SUPERFÍCIES EXTERNAS DA SACADA, ESPESSURA DE 45 MM, ACESSO POR BALANCIM MANUAL, SEM USO DE TELA METÁLICA. AF_08/2022</t>
  </si>
  <si>
    <t>EMBOÇO OU MASSA ÚNICA EM ARGAMASSA TRAÇO 1:2:8, PREPARO MECÂNICA COM BETONEIRA 400 L, APLICADA COM PROJETOR TIPO CANEQUINHA EM SUPERFÍCIES EXTERNAS DA SACADA, ESPESSURA DE 50 MM, ACESSO POR BALANCIM MANUAL, SEM USO DE TELA METÁLICA. AF_08/2022</t>
  </si>
  <si>
    <t>EMBOÇO OU MASSA ÚNICA EM ARGAMASSA TRAÇO 1:2:8, PREPARO MECÂNICA COM BETONEIRA 400 L, APLICADA COM PROJETOR TIPO CANEQUINHA EM SUPERFÍCIES INTERNAS DA SACADA, ESPESSURA DE 25 MM,  SEM USO DE TELA METÁLICA. AF_08/2022</t>
  </si>
  <si>
    <t>EMBOÇO OU MASSA ÚNICA EM ARGAMASSA TRAÇO 1:2:8, PREPARO MECÂNICA COM BETONEIRA 400 L, APLICADA COM PROJETOR TIPO CANEQUINHA EM SUPERFÍCIES INTERNAS DA SACADA, ESPESSURA DE 35 MM, SEM USO DE TELA METÁLICA. AF_08/2022</t>
  </si>
  <si>
    <t>EMBOÇO OU MASSA ÚNICA EM ARGAMASSA TRAÇO 1:2:8, PREPARO MECÂNICA COM BETONEIRA 400 L, APLICADA MANUALMENTE EM PANOS DE FACHADA COM PRESENÇA DE VÃOS, ESPESSURA DE 25 MM, ACESSO POR ANDAIME. AF_08/2022</t>
  </si>
  <si>
    <t>EMBOÇO OU MASSA ÚNICA EM ARGAMASSA TRAÇO 1:2:8, PREPARO MANUAL, APLICADA MANUALMENTE EM PANOS DE FACHADA COM PRESENÇA DE VÃOS, ESPESSURA DE 25 MM, ACESSO POR ANDAIME. AF_08/2022</t>
  </si>
  <si>
    <t>EMBOÇO OU MASSA ÚNICA EM ARGAMASSA INDUSTRIALIZADA, PREPARO MECÂNICA E APLICAÇÃO COM EQUIPAMENTO DE MISTURA E PROJEÇÃO DE 1,5 M3/H DE ARGAMASSA EM PANOS DE FACHADA COM PRESENÇA DE VÃOS, ESPESSURA DE 25 MM, ACESSO POR ANDAIME. AF_08/2022</t>
  </si>
  <si>
    <t>EMBOÇO OU MASSA ÚNICA EM ARGAMASSA TRAÇO 1:2:8, PREPARO MECÂNICA COM BETONEIRA 400 L, APLICADA COM PROJETOR TIPO CANEQUINHA EM PANOS DE FACHADA COM PRESENÇA DE VÃOS, ESPESSURA DE 25 MM, ACESSO POR ANDAIME. AF_08/2022</t>
  </si>
  <si>
    <t>EMBOÇO OU MASSA ÚNICA EM ARGAMASSA TRAÇO 1:2:8, PREPARO MECÂNICA COM BETONEIRA 400 L, APLICADA MANUALMENTE EM PANOS DE FACHADA COM PRESENÇA DE VÃOS, ESPESSURA DE 35 MM, ACESSO POR ANDAIME. AF_08/2022</t>
  </si>
  <si>
    <t>EMBOÇO OU MASSA ÚNICA EM ARGAMASSA TRAÇO 1:2:8, PREPARO MANUAL, APLICADA MANUALMENTE EM PANOS DE FACHADA COM PRESENÇA DE VÃOS, ESPESSURA DE 35 MM, ACESSO POR ANDAIME. AF_08/2022</t>
  </si>
  <si>
    <t>EMBOÇO OU MASSA ÚNICA EM ARGAMASSA INDUSTRIALIZADA, PREPARO MECÂNICA E APLICAÇÃO COM EQUIPAMENTO DE MISTURA E PROJEÇÃO DE 1,5 M3/H DE ARGAMASSA EM PANOS DE FACHADA COM PRESENÇA DE VÃOS, ESPESSURA DE 35 MM, ACESSO POR ANDAIME. AF_08/2022</t>
  </si>
  <si>
    <t>EMBOÇO OU MASSA ÚNICA EM ARGAMASSA TRAÇO 1:2:8, PREPARO MECÂNICA COM BETONEIRA 400 L, APLICADA COM PROJETOR TIPO CANEQUINHA EM PANOS DE FACHADA COM PRESENÇA DE VÃOS, ESPESSURA DE 35 MM, ACESSO POR ANDAIME. AF_08/2022</t>
  </si>
  <si>
    <t>EMBOÇO OU MASSA ÚNICA EM ARGAMASSA TRAÇO 1:2:8, PREPARO MECÂNICA COM BETONEIRA 400 L, APLICADA MANUALMENTE EM PANOS DE FACHADA COM PRESENÇA DE VÃOS, ESPESSURA DE 45 MM, ACESSO POR ANDAIME. AF_08/2022</t>
  </si>
  <si>
    <t>EMBOÇO OU MASSA ÚNICA EM ARGAMASSA TRAÇO 1:2:8, PREPARO MANUAL, APLICADA MANUALMENTE EM PANOS DE FACHADA COM PRESENÇA DE VÃOS, ESPESSURA DE 45 MM, ACESSO POR ANDAIME. AF_08/2022</t>
  </si>
  <si>
    <t>EMBOÇO OU MASSA ÚNICA EM ARGAMASSA INDUSTRIALIZADA, PREPARO MECÂNICA E APLICAÇÃO COM EQUIPAMENTO DE MISTURA E PROJEÇÃO DE 1,5 M3/H DE ARGAMASSA EM PANOS DE FACHADA COM PRESENÇA DE VÃOS, ESPESSURA DE 45 MM, ACESSO POR ANDAIME. AF_08/2022</t>
  </si>
  <si>
    <t>EMBOÇO OU MASSA ÚNICA EM ARGAMASSA TRAÇO 1:2:8, PREPARO MECÂNICA COM BETONEIRA 400 L, APLICADA COM PROJETOR TIPO CANEQUINHA EM PANOS DE FACHADA COM PRESENÇA DE VÃOS, ESPESSURA DE 45 MM, ACESSO POR ANDAIME. AF_08/2022</t>
  </si>
  <si>
    <t>EMBOÇO OU MASSA ÚNICA EM ARGAMASSA TRAÇO 1:2:8, PREPARO MECÂNICA COM BETONEIRA 400 L, APLICADA MANUALMENTE EM PANOS DE FACHADA COM PRESENÇA DE VÃOS, ESPESSURA DE 50 MM, ACESSO POR ANDAIME. AF_08/2022</t>
  </si>
  <si>
    <t>EMBOÇO OU MASSA ÚNICA EM ARGAMASSA TRAÇO 1:2:8, PREPARO MANUAL, APLICADA MANUALMENTE EM PANOS DE FACHADA COM PRESENÇA DE VÃOS, ESPESSURA DE 50 MM, ACESSO POR ANDAIME. AF_08/2022</t>
  </si>
  <si>
    <t>EMBOÇO OU MASSA ÚNICA EM ARGAMASSA INDUSTRIALIZADA, PREPARO MECÂNICA E APLICAÇÃO COM EQUIPAMENTO DE MISTURA E PROJEÇÃO DE 1,5 M3/H DE ARGAMASSA EM PANOS DE FACHADA COM PRESENÇA DE VÃOS, ESPESSURA DE 50 MM, ACESSO POR ANDAIME. AF_08/2022</t>
  </si>
  <si>
    <t>EMBOÇO OU MASSA ÚNICA EM ARGAMASSA TRAÇO 1:2:8, PREPARO MECÂNICA COM BETONEIRA 400 L, APLICADA COM PROJETOR TIPO CANEQUINHA EM PANOS DE FACHADA COM PRESENÇA DE VÃOS, ESPESSURA DE 50 MM, ACESSO POR ANDAIME. AF_08/2022</t>
  </si>
  <si>
    <t>EMBOÇO OU MASSA ÚNICA EM ARGAMASSA TRAÇO 1:2:8, PREPARO MECÂNICA COM BETONEIRA 400 L, APLICADA MANUALMENTE EM PANOS DE FACHADA SEM PRESENÇA DE VÃOS, ESPESSURA DE 25 MM, ACESSO POR ANDAIME. AF_08/2022</t>
  </si>
  <si>
    <t>EMBOÇO OU MASSA ÚNICA EM ARGAMASSA TRAÇO 1:2:8, PREPARO MANUAL, APLICADA MANUALMENTE EM PANOS DE FACHADA SEM PRESENÇA DE VÃOS, ESPESSURA DE 25 MM, ACESSO POR ANDAIME. AF_08/2022</t>
  </si>
  <si>
    <t>EMBOÇO OU MASSA ÚNICA EM ARGAMASSA INDUSTRIALIZADA, PREPARO MECÂNICA E APLICAÇÃO COM EQUIPAMENTO DE MISTURA E PROJEÇÃO DE 1,5 M3/H DE ARGAMASSA EM PANOS DE FACHADA SEM PRESENÇA DE VÃOS, ESPESSURA DE 25 MM, ACESSO POR ANDAIME. AF_08/2022</t>
  </si>
  <si>
    <t>EMBOÇO OU MASSA ÚNICA EM ARGAMASSA TRAÇO 1:2:8, PREPARO MECÂNICA COM BETONEIRA 400 L, APLICADA COM PROJETOR TIPO CANEQUINHA EM PANOS DE FACHADA SEM PRESENÇA DE VÃOS, ESPESSURA DE 25 MM, ACESSO POR ANDAIME. AF_08/2022</t>
  </si>
  <si>
    <t>EMBOÇO OU MASSA ÚNICA EM ARGAMASSA TRAÇO 1:2:8, PREPARO MECÂNICA COM BETONEIRA 400 L, APLICADA MANUALMENTE EM PANOS DE FACHADA SEM PRESENÇA DE VÃOS, ESPESSURA DE 35 MM, ACESSO POR ANDAIME. AF_08/2022</t>
  </si>
  <si>
    <t>EMBOÇO OU MASSA ÚNICA EM ARGAMASSA TRAÇO 1:2:8, PREPARO MANUAL, APLICADA MANUALMENTE EM PANOS DE FACHADA SEM PRESENÇA DE VÃOS, ESPESSURA DE 35 MM, ACESSO POR ANDAIME. AF_08/2022</t>
  </si>
  <si>
    <t>EMBOÇO OU MASSA ÚNICA EM ARGAMASSA INDUSTRIALIZADA, PREPARO MECÂNICA E APLICAÇÃO COM EQUIPAMENTO DE MISTURA E PROJEÇÃO DE 1,5 M3/H DE ARGAMASSA EM PANOS DE FACHADA SEM PRESENÇA DE VÃOS, ESPESSURA DE 35 MM, ACESSO POR ANDAIME. AF_08/2022</t>
  </si>
  <si>
    <t>EMBOÇO OU MASSA ÚNICA EM ARGAMASSA TRAÇO 1:2:8, PREPARO MECÂNICA COM BETONEIRA 400 L, APLICADA COM PROJETOR TIPO CANEQUINHA EM PANOS DE FACHADA SEM PRESENÇA DE VÃOS, ESPESSURA DE 35 MM, ACESSO POR ANDAIME. AF_08/2022</t>
  </si>
  <si>
    <t>EMBOÇO OU MASSA ÚNICA EM ARGAMASSA TRAÇO 1:2:8, PREPARO MECÂNICA COM BETONEIRA 400 L, APLICADA MANUALMENTE EM PANOS DE FACHADA SEM PRESENÇA DE VÃOS, ESPESSURA DE 45 MM, ACESSO POR ANDAIME. AF_08/2022</t>
  </si>
  <si>
    <t>EMBOÇO OU MASSA ÚNICA EM ARGAMASSA TRAÇO 1:2:8, PREPARO MANUAL, APLICADA MANUALMENTE EM PANOS DE FACHADA SEM PRESENÇA DE VÃOS, ESPESSURA DE 45 MM, ACESSO POR ANDAIME. AF_08/2022</t>
  </si>
  <si>
    <t>EMBOÇO OU MASSA ÚNICA EM ARGAMASSA INDUSTRIALIZADA, PREPARO MECÂNICA E APLICAÇÃO COM EQUIPAMENTO DE MISTURA E PROJEÇÃO DE 1,5 M3/H DE ARGAMASSA EM PANOS DE FACHADA SEM PRESENÇA DE VÃOS, ESPESSURA DE 45 MM, ACESSO POR ANDAIME. AF_08/2022</t>
  </si>
  <si>
    <t>EMBOÇO OU MASSA ÚNICA EM ARGAMASSA TRAÇO 1:2:8, PREPARO MECÂNICA COM BETONEIRA 400 L, APLICADA COM PROJETOR TIPO CANEQUINHA EM PANOS DE FACHADA SEM PRESENÇA DE VÃOS, ESPESSURA DE 45 MM, ACESSO POR ANDAIME. AF_08/2022</t>
  </si>
  <si>
    <t>EMBOÇO OU MASSA ÚNICA EM ARGAMASSA TRAÇO 1:2:8, PREPARO MECÂNICA COM BETONEIRA 400 L, APLICADA MANUALMENTE EM PANOS DE FACHADA SEM PRESENÇA DE VÃOS, ESPESSURA DE 50 MM, ACESSO POR ANDAIME. AF_08/2022</t>
  </si>
  <si>
    <t>EMBOÇO OU MASSA ÚNICA EM ARGAMASSA TRAÇO 1:2:8, PREPARO MANUAL, APLICADA MANUALMENTE EM PANOS DE FACHADA SEM PRESENÇA DE VÃOS, ESPESSURA DE 50 MM, ACESSO POR ANDAIME. AF_08/2022</t>
  </si>
  <si>
    <t>EMBOÇO OU MASSA ÚNICA EM ARGAMASSA INDUSTRIALIZADA, PREPARO MECÂNICA E APLICAÇÃO COM EQUIPAMENTO DE MISTURA E PROJEÇÃO DE 1,5 M3/H DE ARGAMASSA EM PANOS DE FACHADA SEM PRESENÇA DE VÃOS, ESPESSURA DE 50 MM, ACESSO POR ANDAIME. AF_08/2022</t>
  </si>
  <si>
    <t>EMBOÇO OU MASSA ÚNICA EM ARGAMASSA TRAÇO 1:2:8, PREPARO MECÂNICA COM BETONEIRA 400 L, APLICADA COM PROJETOR TIPO CANEQUINHA EM PANOS DE FACHADA SEM PRESENÇA DE VÃOS, ESPESSURA DE 50 MM, ACESSO POR ANDAIME. AF_08/2022</t>
  </si>
  <si>
    <t>EMBOÇO OU MASSA ÚNICA EM ARGAMASSA TRAÇO 1:2:8, PREPARO MECÂNICA COM BETONEIRA 400 L, APLICADA MANUALMENTE EM SUPERFÍCIES EXTERNAS DA SACADA, ESPESSURA DE 25 MM, ACESSO POR ANDAIME, SEM USO DE TELA METÁLICA. AF_08/2022</t>
  </si>
  <si>
    <t>EMBOÇO OU MASSA ÚNICA EM ARGAMASSA TRAÇO 1:2:8, PREPARO MANUAL, APLICADA MANUALMENTE EM SUPERFÍCIES EXTERNAS DA SACADA, ESPESSURA DE 25 MM, ACESSO POR ANDAIME, SEM USO DE TELA METÁLICA. AF_08/2022</t>
  </si>
  <si>
    <t>EMBOÇO OU MASSA ÚNICA EM ARGAMASSA TRAÇO 1:2:8, PREPARO MECÂNICA COM BETONEIRA 400 L, APLICADA COM PROJETOR TIPO CANEQUINHA EM SUPERFÍCIES EXTERNAS DA SACADA, ESPESSURA DE 25 MM, ACESSO POR ANDAIME, SEM USO DE TELA METÁLICA. AF_08/2022</t>
  </si>
  <si>
    <t>EMBOÇO OU MASSA ÚNICA EM ARGAMASSA TRAÇO 1:2:8, PREPARO MECÂNICA COM BETONEIRA 400 L, APLICADA MANUALMENTE EM SUPERFÍCIES EXTERNAS DA SACADA, ESPESSURA DE 35 MM, ACESSO POR ANDAIME, SEM USO DE TELA METÁLICA. AF_08/2022</t>
  </si>
  <si>
    <t>EMBOÇO OU MASSA ÚNICA EM ARGAMASSA TRAÇO 1:2:8, PREPARO MANUAL, APLICADA MANUALMENTE EM SUPERFÍCIES EXTERNAS DA SACADA, ESPESSURA DE 35 MM, ACESSO POR ANDAIME, SEM USO DE TELA METÁLICA. AF_08/2022</t>
  </si>
  <si>
    <t>EMBOÇO OU MASSA ÚNICA EM ARGAMASSA TRAÇO 1:2:8, PREPARO MECÂNICO COM BETONEIRA 400 L, APLICADA COM PROJETOR TIPO CANEQUINHA EM SUPERFÍCIES EXTERNAS DA SACADA, ESPESSURA DE 35 MM, ACESSO POR ANDAIME, SEM USO DE TELA METÁLICA. AF_08/2022</t>
  </si>
  <si>
    <t>EMBOÇO OU MASSA ÚNICA EM ARGAMASSA TRAÇO 1:2:8, PREPARO MECÂNICO COM BETONEIRA 400 L, APLICADA MANUALMENTE EM SUPERFÍCIES EXTERNAS DA SACADA, ESPESSURA DE 45 MM, ACESSO POR ANDAIME, SEM USO DE TELA METÁLICA. AF_08/2022</t>
  </si>
  <si>
    <t>EMBOÇO OU MASSA ÚNICA EM ARGAMASSA TRAÇO 1:2:8, PREPARO MANUAL, APLICADA MANUALMENTE EM SUPERFÍCIES EXTERNAS DA SACADA, ESPESSURA DE 45 MM, ACESSO POR ANDAIME, SEM USO DE TELA METÁLICA. AF_08/2022</t>
  </si>
  <si>
    <t>EMBOÇO OU MASSA ÚNICA EM ARGAMASSA TRAÇO 1:2:8, PREPARO MECÂNICO COM BETONEIRA 400 L, APLICADA COM PROJETOR TIPO CANEQUINHA EM SUPERFÍCIES EXTERNAS DA SACADA, ESPESSURA DE 45 MM, ACESSO POR ANDAIME, SEM USO DE TELA METÁLICA. AF_08/2022</t>
  </si>
  <si>
    <t>EMBOÇO OU MASSA ÚNICA EM ARGAMASSA TRAÇO 1:2:8, PREPARO MECÂNICO COM BETONEIRA 400 L, APLICADA MANUALMENTE EM SUPERFÍCIES EXTERNAS DA SACADA, ESPESSURA DE 50 MM, ACESSO POR ANDAIME, SEM USO DE TELA METÁLICA. AF_08/2022</t>
  </si>
  <si>
    <t>EMBOÇO OU MASSA ÚNICA EM ARGAMASSA TRAÇO 1:2:8, PREPARO MANUAL, APLICADA MANUALMENTE EM SUPERFÍCIES EXTERNAS DA SACADA, ESPESSURA DE 50 MM, ACESSO POR ANDAIME, SEM USO DE TELA METÁLICA. AF_08/2022</t>
  </si>
  <si>
    <t>EMBOÇO OU MASSA ÚNICA EM ARGAMASSA TRAÇO 1:2:8, PREPARO MECÂNICO COM BETONEIRA 400 L, APLICADA COM PROJETOR TIPO CANEQUINHA EM SUPERFÍCIES EXTERNAS DA SACADA, ESPESSURA DE 50 MM, ACESSO POR ANDAIME, SEM USO DE TELA METÁLICA. AF_08/2022</t>
  </si>
  <si>
    <t>APLICAÇÃO MANUAL DE GESSO DESEMPENADO (SEM TALISCAS) EM TETO DE AMBIENTES COM PAREDES EM PÉ DIREITO DUPLO E ÁREA MAIOR QUE 10M², ESPESSURA DE 0,5CM. AF_03/2023</t>
  </si>
  <si>
    <t>APLICAÇÃO MANUAL DE GESSO DESEMPENADO (SEM TALISCAS) EM TETO DE AMBIENTES COM PAREDES EM PÉ DIREITO DUPLO E ÁREA ENTRE 5M² E 10M², ESPESSURA DE 0,5CM. AF_03/2023</t>
  </si>
  <si>
    <t>APLICAÇÃO MANUAL DE GESSO DESEMPENADO (SEM TALISCAS) EM TETO DE AMBIENTES COM PAREDES EM PÉ DIREITO DUPLO E ÁREA MENOR QUE 5M², ESPESSURA DE 0,5CM. AF_03/2023</t>
  </si>
  <si>
    <t>APLICAÇÃO MANUAL DE GESSO DESEMPENADO (SEM TALISCAS) EM TETO DE AMBIENTES COM PAREDES EM PÉ DIREITO DUPLO E ÁREA MAIOR QUE 10M², ESPESSURA DE 1,0CM. AF_03/2023</t>
  </si>
  <si>
    <t>APLICAÇÃO MANUAL DE GESSO DESEMPENADO (SEM TALISCAS) EM TETO DE AMBIENTES COM PAREDES EM PÉ DIREITO DUPLO E ÁREA ENTRE 5M² E 10M², ESPESSURA DE 1,0CM. AF_03/2023</t>
  </si>
  <si>
    <t>APLICAÇÃO MANUAL DE GESSO DESEMPENADO (SEM TALISCAS) EM TETO DE AMBIENTES COM PAREDES EM PÉ DIREITO DUPLO E ÁREA MENOR QUE 5M², ESPESSURA DE 1,0CM. AF_03/2023</t>
  </si>
  <si>
    <t>APLICAÇÃO MANUAL DE GESSO DESEMPENADO (SEM TALISCAS) EM PAREDES COM PÉ DIREITO DUPLO, ESPESSURA DE 0,5CM. AF_03/2023</t>
  </si>
  <si>
    <t>APLICAÇÃO MANUAL DE GESSO DESEMPENADO (SEM TALISCAS) EM PAREDES COM PÉ DIREITO DUPLO, ESPESSURA DE 1,0CM. AF_03/2023</t>
  </si>
  <si>
    <t>APLICAÇÃO MANUAL DE GESSO SARRAFEADO (COM TALISCAS) EM PAREDES COM PÉ DIREITO DUPLO, ESPESSURA DE 1,0CM. AF_03/2023</t>
  </si>
  <si>
    <t>APLICAÇÃO MANUAL DE GESSO SARRAFEADO (COM TALISCAS) EM PAREDES COM PÉ DIREITO DUPLO, ESPESSURA DE 1,5CM. AF_03/2023</t>
  </si>
  <si>
    <t>REVESTIMENTO CERÂMICO PARA PAREDES EXTERNAS EM PASTILHAS DE PORCELANA 5 X 5 CM (PLACAS DE 30 X 30 CM), ALINHADAS A PRUMO. AF_02/2023</t>
  </si>
  <si>
    <t>REVESTIMENTO CERÂMICO PARA PAREDES EXTERNAS EM PASTILHAS DE PORCELANA 5 X 5 CM (PLACAS DE 30 X 30 CM), ALINHADAS A PRUMO, APLICADO EM SUPERFÍCIES INTERNAS DE SACADA. AF_02/2023</t>
  </si>
  <si>
    <t>REVESTIMENTO CERÂMICO PARA PAREDES EXTERNAS EM PASTILHAS DE PORCELANA 2,5 X 2,5 CM (PLACAS DE 30 X 30 CM), ALINHADAS A PRUMO. AF_02/2023</t>
  </si>
  <si>
    <t>REVESTIMENTO CERÂMICO PARA PAREDES EXTERNAS EM PASTILHAS DE PORCELANA 2,5 X 2,5 CM (PLACAS DE 30 X 30 CM), ALINHADAS A PRUMO, APLICADO EM SUPERFÍCIES INTERNAS DE SACADA. AF_02/2023</t>
  </si>
  <si>
    <t>REVESTIMENTO CERÂMICO PARA PAREDES INTERNAS COM PLACAS TIPO PASTILHA DE DIMENSÕES 5 X 5 CM (PLACAS DE 30 X 30 CM) CM APLICADAS NA ALTURA INTEIRA DAS PAREDES. AF_02/2023</t>
  </si>
  <si>
    <t>REVESTIMENTO CERÂMICO PARA PAREDES INTERNAS COM PLACAS TIPO PASTILHA DE DIMENSÕES 2,5 X 2,5 CM (PLACAS DE 30 X 30 CM) CM APLICADAS NA ALTURA INTEIRA DAS PAREDES. AF_02/2023</t>
  </si>
  <si>
    <t>REVESTIMENTO CERÂMICO PARA PAREDES INTERNAS COM PLACAS TIPO PASTILHA DE DIMENSÕES 5 X 5 CM (PLACAS DE 30 X 30 CM) CM APLICADAS A MEIA ALTURA DAS PAREDES. AF_02/2023</t>
  </si>
  <si>
    <t>REVESTIMENTO CERÂMICO PARA PAREDES INTERNAS COM PLACAS TIPO PASTILHA DE DIMENSÕES 2,5 X 2,5 CM (PLACAS DE 30 X 30 CM) CM APLICADAS A MEIA ALTURA DAS PAREDES. AF_02/2023</t>
  </si>
  <si>
    <t>CHAPIM SOBRE MUROS LINEARES, EM GRANITO OU MÁRMORE, L = 25 CM, ASSENTADO COM ARGAMASSA 1:6 COM ADITIVO. AF_11/2020</t>
  </si>
  <si>
    <t>CHAPIM (RUFO CAPA) EM AÇO GALVANIZADO, CORTE 33. AF_11/2020</t>
  </si>
  <si>
    <t>FORRO EM MADEIRA PINUS, PARA AMBIENTES RESIDENCIAIS, INCLUSIVE ESTRUTURA UNIDIRECIONAL DE FIXAÇÃO. AF_08/2023</t>
  </si>
  <si>
    <t>ACABAMENTOS PARA FORRO (RODA-FORRO EM MADEIRA PINUS). AF_08/2023</t>
  </si>
  <si>
    <t>FORRO EM MADEIRA PINUS, PARA AMBIENTES RESIDENCIAIS E COMERCIAIS, INCLUSIVE ESTRUTURA BIDIRECIONAL DE FIXAÇÃO. AF_08/2023</t>
  </si>
  <si>
    <t>FORRO EM PLACAS DE GESSO, PARA AMBIENTES RESIDENCIAIS. AF_08/2023_PS</t>
  </si>
  <si>
    <t>FORRO EM DRYWALL PARA AMBIENTES RESIDENCIAIS, INCLUSIVE ESTRUTURA UNIDIRECIONAL DE FIXAÇÃO. AF_08/2023_PS</t>
  </si>
  <si>
    <t>FORRO EM PLACAS DE GESSO, PARA AMBIENTES COMERCIAIS. AF_08/2023_PS</t>
  </si>
  <si>
    <t>FORRO EM DRYWALL, PARA AMBIENTES COMERCIAIS, INCLUSIVE ESTRUTURA BIRECIONAL DE FIXAÇÃO. AF_08/2023_PS</t>
  </si>
  <si>
    <t>ACABAMENTOS PARA FORRO (MOLDURA DE GESSO). AF_08/2023</t>
  </si>
  <si>
    <t>ACABAMENTOS PARA FORRO (MOLDURA EM DRYWALL, COM LARGURA DE 15 CM). AF_08/2023_PS</t>
  </si>
  <si>
    <t>ACABAMENTOS PARA FORRO (SANCA DE GESSO, MONTADA NA OBRA). AF_08/2023_PS</t>
  </si>
  <si>
    <t>FORRO EM RÉGUAS DE PVC, FRISADO, PARA AMBIENTES RESIDENCIAIS, INCLUSIVE ESTRUTURA UNIDIRECIONAL DE FIXAÇÃO. AF_08/2023_PS</t>
  </si>
  <si>
    <t>FORRO EM RÉGUAS DE PVC, FRISADO, PARA AMBIENTES COMERCIAIS, INCLUSIVE ESTRUTURA BIDIRECIONAL DE FIXAÇÃO. AF_08/2023_PS</t>
  </si>
  <si>
    <t>ACABAMENTOS PARA FORRO (RODA-FORRO EM PERFIL METÁLICO E PLÁSTICO). AF_08/2023</t>
  </si>
  <si>
    <t>FORRO EM RÉGUAS DE PVC, LISO, PARA AMBIENTES RESIDENCIAIS, INCLUSIVE ESTRUTURA UNIDIRECIONAL DE FIXAÇÃO. AF_08/2023_PS</t>
  </si>
  <si>
    <t>FORRO EM RÉGUAS DE PVC, LISO, PARA AMBIENTES COMERCIAIS, INCLUSIVE ESTRUTURA BIDIRECIONAL DE FIXAÇÃO. AF_08/2023_PS</t>
  </si>
  <si>
    <t>ARGAMASSA TRAÇO 1:7 (EM VOLUME DE CIMENTO E AREIA MÉDIA ÚMIDA) COM ADIÇÃO DE PLASTIFICANTE PARA EMBOÇO/MASSA ÚNICA/ASSENTAMENTO DE ALVENARIA DE VEDAÇÃO, PREPARO MECÂNICO COM BETONEIRA 400 L. AF_08/2019</t>
  </si>
  <si>
    <t>ARGAMASSA TRAÇO 1:7 (EM VOLUME DE CIMENTO E AREIA MÉDIA ÚMIDA) COM ADIÇÃO DE PLASTIFICANTE PARA EMBOÇO/MASSA ÚNICA/ASSENTAMENTO DE ALVENARIA DE VEDAÇÃO, PREPARO MECÂNICO COM BETONEIRA 600 L. AF_08/2019</t>
  </si>
  <si>
    <t>ARGAMASSA TRAÇO 1:6 (EM VOLUME DE CIMENTO E AREIA MÉDIA ÚMIDA) COM ADIÇÃO DE PLASTIFICANTE PARA EMBOÇO/MASSA ÚNICA/ASSENTAMENTO DE ALVENARIA DE VEDAÇÃO, PREPARO MECÂNICO COM BETONEIRA 400 L. AF_08/2019</t>
  </si>
  <si>
    <t>ARGAMASSA TRAÇO 1:6 (EM VOLUME DE CIMENTO E AREIA MÉDIA ÚMIDA) COM ADIÇÃO DE PLASTIFICANTE PARA EMBOÇO/MASSA ÚNICA/ASSENTAMENTO DE ALVENARIA DE VEDAÇÃO, PREPARO MECÂNICO COM BETONEIRA 600 L. AF_08/2019</t>
  </si>
  <si>
    <t>ARGAMASSA TRAÇO 1:1:6 (EM VOLUME DE CIMENTO, CAL E AREIA MÉDIA ÚMIDA) PARA EMBOÇO/MASSA ÚNICA/ASSENTAMENTO DE ALVENARIA DE VEDAÇÃO, PREPARO MECÂNICO COM BETONEIRA 400 L. AF_08/2019</t>
  </si>
  <si>
    <t>ARGAMASSA TRAÇO 1:1:6 (EM VOLUME DE CIMENTO, CAL E AREIA MÉDIA ÚMIDA) PARA EMBOÇO/MASSA ÚNICA/ASSENTAMENTO DE ALVENARIA DE VEDAÇÃO, PREPARO MECÂNICO COM BETONEIRA 600 L. AF_08/2019</t>
  </si>
  <si>
    <t>ARGAMASSA TRAÇO 1:1,5:7,5 (EM VOLUME DE CIMENTO, CAL E AREIA MÉDIA ÚMIDA) PARA EMBOÇO/MASSA ÚNICA/ASSENTAMENTO DE ALVENARIA DE VEDAÇÃO, PREPARO MECÂNICO COM BETONEIRA 400 L. AF_08/2019</t>
  </si>
  <si>
    <t>ARGAMASSA TRAÇO 1:1,5:7,5 (EM VOLUME DE CIMENTO, CAL E AREIA MÉDIA ÚMIDA) PARA EMBOÇO/MASSA ÚNICA/ASSENTAMENTO DE ALVENARIA DE VEDAÇÃO, PREPARO MECÂNICO COM BETONEIRA 600 L. AF_08/2019</t>
  </si>
  <si>
    <t>ARGAMASSA TRAÇO 1:2:8 (EM VOLUME DE CIMENTO, CAL E AREIA MÉDIA ÚMIDA) PARA EMBOÇO/MASSA ÚNICA/ASSENTAMENTO DE ALVENARIA DE VEDAÇÃO, PREPARO MECÂNICO COM BETONEIRA 400 L. AF_08/2019</t>
  </si>
  <si>
    <t>ARGAMASSA TRAÇO 1:2:9 (EM VOLUME DE CIMENTO, CAL E AREIA MÉDIA ÚMIDA) PARA EMBOÇO/MASSA ÚNICA/ASSENTAMENTO DE ALVENARIA DE VEDAÇÃO, PREPARO MECÂNICO COM BETONEIRA 600 L. AF_08/2019</t>
  </si>
  <si>
    <t>ARGAMASSA TRAÇO 1:3:12 (EM VOLUME DE CIMENTO, CAL E AREIA MÉDIA ÚMIDA) PARA EMBOÇO/MASSA ÚNICA/ASSENTAMENTO DE ALVENARIA DE VEDAÇÃO, PREPARO MECÂNICO COM BETONEIRA 400 L. AF_08/2019</t>
  </si>
  <si>
    <t>ARGAMASSA TRAÇO 1:3:12 (EM VOLUME DE CIMENTO, CAL E AREIA MÉDIA ÚMIDA) PARA EMBOÇO/MASSA ÚNICA/ASSENTAMENTO DE ALVENARIA DE VEDAÇÃO, PREPARO MECÂNICO COM BETONEIRA 600 L. AF_08/2019</t>
  </si>
  <si>
    <t>ARGAMASSA TRAÇO 1:3 (EM VOLUME DE CIMENTO E AREIA MÉDIA ÚMIDA) PARA CONTRAPISO, PREPARO MECÂNICO COM BETONEIRA 400 L. AF_08/2019</t>
  </si>
  <si>
    <t>ARGAMASSA TRAÇO 1:3 (EM VOLUME DE CIMENTO E AREIA MÉDIA ÚMIDA) PARA CONTRAPISO, PREPARO MECÂNICO COM BETONEIRA 600 L. AF_08/2019</t>
  </si>
  <si>
    <t>ARGAMASSA TRAÇO 1:4 (EM VOLUME DE CIMENTO E AREIA MÉDIA ÚMIDA) PARA CONTRAPISO, PREPARO MECÂNICO COM BETONEIRA 400 L. AF_08/2019</t>
  </si>
  <si>
    <t>ARGAMASSA TRAÇO 1:4 (EM VOLUME DE CIMENTO E AREIA MÉDIA ÚMIDA) PARA CONTRAPISO, PREPARO MECÂNICO COM BETONEIRA 600 L. AF_08/2019</t>
  </si>
  <si>
    <t>ARGAMASSA TRAÇO 1:5 (EM VOLUME DE CIMENTO E AREIA MÉDIA ÚMIDA) PARA CONTRAPISO, PREPARO MECÂNICO COM BETONEIRA 400 L. AF_08/2019</t>
  </si>
  <si>
    <t>ARGAMASSA TRAÇO 1:5 (EM VOLUME DE CIMENTO E AREIA MÉDIA ÚMIDA) PARA CONTRAPISO, PREPARO MECÂNICO COM BETONEIRA 600 L. AF_08/2019</t>
  </si>
  <si>
    <t>ARGAMASSA TRAÇO 1:6 (EM VOLUME DE CIMENTO E AREIA MÉDIA ÚMIDA) PARA CONTRAPISO, PREPARO MECÂNICO COM BETONEIRA 400 L. AF_08/2019</t>
  </si>
  <si>
    <t>ARGAMASSA TRAÇO 1:6 (EM VOLUME DE CIMENTO E AREIA MÉDIA ÚMIDA) PARA CONTRAPISO, PREPARO MECÂNICO COM BETONEIRA 600 L. AF_08/2019</t>
  </si>
  <si>
    <t>ARGAMASSA TRAÇO 1:5 (EM VOLUME DE CIMENTO E AREIA GROSSA ÚMIDA) PARA CHAPISCO CONVENCIONAL, PREPARO MECÂNICO COM BETONEIRA 400 L. AF_08/2019</t>
  </si>
  <si>
    <t>ARGAMASSA TRAÇO 1:5 (EM VOLUME DE CIMENTO E AREIA GROSSA ÚMIDA) PARA CHAPISCO CONVENCIONAL, PREPARO MECÂNICO COM BETONEIRA 600 L. AF_08/2019</t>
  </si>
  <si>
    <t>ARGAMASSA TRAÇO 1:3 (EM VOLUME DE CIMENTO E AREIA GROSSA ÚMIDA) PARA CHAPISCO CONVENCIONAL, PREPARO MECÂNICO COM BETONEIRA 400 L. AF_08/2019</t>
  </si>
  <si>
    <t>ARGAMASSA TRAÇO 1:3 (EM VOLUME DE CIMENTO E AREIA GROSSA ÚMIDA) PARA CHAPISCO CONVENCIONAL, PREPARO MECÂNICO COM BETONEIRA 600 L. AF_08/2019</t>
  </si>
  <si>
    <t>ARGAMASSA TRAÇO 1:4 (EM VOLUME DE CIMENTO E AREIA GROSSA ÚMIDA) PARA CHAPISCO CONVENCIONAL, PREPARO MECÂNICO COM BETONEIRA 400 L. AF_08/2019</t>
  </si>
  <si>
    <t>ARGAMASSA TRAÇO 1:4 (EM VOLUME DE CIMENTO E AREIA GROSSA ÚMIDA) PARA CHAPISCO CONVENCIONAL, PREPARO MECÂNICO COM BETONEIRA 600 L. AF_08/2019</t>
  </si>
  <si>
    <t>ARGAMASSA TRAÇO 1:5 (EM VOLUME DE CIMENTO E AREIA GROSSA ÚMIDA) COM ADIÇÃO DE EMULSÃO POLIMÉRICA PARA CHAPISCO ROLADO, PREPARO MECÂNICO COM BETONEIRA 400 L. AF_08/2019</t>
  </si>
  <si>
    <t>ARGAMASSA TRAÇO 1:5 (EM VOLUME DE CIMENTO E AREIA GROSSA ÚMIDA) COM ADIÇÃO DE EMULSÃO POLIMÉRICA PARA CHAPISCO ROLADO, PREPARO MECÂNICO COM BETONEIRA 600 L. AF_08/2019</t>
  </si>
  <si>
    <t>ARGAMASSA TRAÇO 1:3 (EM VOLUME DE CIMENTO E AREIA GROSSA ÚMIDA) COM ADIÇÃO DE EMULSÃO POLIMÉRICA PARA CHAPISCO ROLADO, PREPARO MECÂNICO COM BETONEIRA 400 L. AF_08/2019</t>
  </si>
  <si>
    <t>ARGAMASSA TRAÇO 1:3 (EM VOLUME DE CIMENTO E AREIA GROSSA ÚMIDA) COM ADIÇÃO DE EMULSÃO POLIMÉRICA PARA CHAPISCO ROLADO, PREPARO MECÂNICO COM BETONEIRA 600 L. AF_08/2019</t>
  </si>
  <si>
    <t>ARGAMASSA TRAÇO 1:4 (EM VOLUME DE CIMENTO E AREIA GROSSA ÚMIDA) COM ADIÇÃO DE EMULSÃO POLIMÉRICA PARA CHAPISCO ROLADO, PREPARO MECÂNICO COM BETONEIRA 400 L. AF_08/2019</t>
  </si>
  <si>
    <t>ARGAMASSA TRAÇO 1:4 (EM VOLUME DE CIMENTO E AREIA GROSSA ÚMIDA) COM ADIÇÃO DE EMULSÃO POLIMÉRICA PARA CHAPISCO ROLADO, PREPARO MECÂNICO COM BETONEIRA 600 L. AF_08/2019</t>
  </si>
  <si>
    <t>ARGAMASSA TRAÇO 1:7 (EM VOLUME DE CIMENTO E AREIA MÉDIA ÚMIDA) COM ADIÇÃO DE PLASTIFICANTE PARA EMBOÇO/MASSA ÚNICA/ASSENTAMENTO DE ALVENARIA DE VEDAÇÃO, PREPARO MECÂNICO COM MISTURADOR DE EIXO HORIZONTAL DE 300 KG. AF_08/2019</t>
  </si>
  <si>
    <t>ARGAMASSA TRAÇO 1:7 (EM VOLUME DE CIMENTO E AREIA MÉDIA ÚMIDA) COM ADIÇÃO DE PLASTIFICANTE PARA EMBOÇO/MASSA ÚNICA/ASSENTAMENTO DE ALVENARIA DE VEDAÇÃO, PREPARO MECÂNICO COM MISTURADOR DE EIXO HORIZONTAL DE 600 KG. AF_08/2019</t>
  </si>
  <si>
    <t>ARGAMASSA TRAÇO 1:6 (EM VOLUME DE CIMENTO E AREIA MÉDIA ÚMIDA) COM ADIÇÃO DE PLASTIFICANTE PARA EMBOÇO/MASSA ÚNICA/ASSENTAMENTO DE ALVENARIA DE VEDAÇÃO, PREPARO MECÂNICO COM MISTURADOR DE EIXO HORIZONTAL DE 300 KG. AF_08/2019</t>
  </si>
  <si>
    <t>ARGAMASSA TRAÇO 1:6 (EM VOLUME DE CIMENTO E AREIA MÉDIA ÚMIDA) COM ADIÇÃO DE PLASTIFICANTE PARA EMBOÇO/MASSA ÚNICA/ASSENTAMENTO DE ALVENARIA DE VEDAÇÃO, PREPARO MECÂNICO COM MISTURADOR DE EIXO HORIZONTAL DE 600 KG. AF_08/2019</t>
  </si>
  <si>
    <t>ARGAMASSA TRAÇO 1:1:6 (EM VOLUME DE CIMENTO, CAL E AREIA MÉDIA ÚMIDA) PARA EMBOÇO/MASSA ÚNICA/ASSENTAMENTO DE ALVENARIA DE VEDAÇÃO, PREPARO MECÂNICO COM MISTURADOR DE EIXO HORIZONTAL DE 300 KG. AF_08/2019</t>
  </si>
  <si>
    <t>ARGAMASSA TRAÇO 1:1:6 (EM VOLUME DE CIMENTO, CAL E AREIA MÉDIA ÚMIDA) PARA EMBOÇO/MASSA ÚNICA/ASSENTAMENTO DE ALVENARIA DE VEDAÇÃO, PREPARO MECÂNICO COM MISTURADOR DE EIXO HORIZONTAL DE 600 KG. AF_08/2019</t>
  </si>
  <si>
    <t>ARGAMASSA TRAÇO 1:1,5:7,5 (EM VOLUME DE CIMENTO, CAL E AREIA MÉDIA ÚMIDA) PARA EMBOÇO/MASSA ÚNICA/ASSENTAMENTO DE ALVENARIA DE VEDAÇÃO, PREPARO MECÂNICO COM MISTURADOR DE EIXO HORIZONTAL DE 300 KG. AF_08/2019</t>
  </si>
  <si>
    <t>ARGAMASSA TRAÇO 1:1,5:7,5 (EM VOLUME DE CIMENTO, CAL E AREIA MÉDIA ÚMIDA) PARA EMBOÇO/MASSA ÚNICA/ASSENTAMENTO DE ALVENARIA DE VEDAÇÃO, PREPARO MECÂNICO COM MISTURADOR DE EIXO HORIZONTAL DE 600 KG. AF_08/2019</t>
  </si>
  <si>
    <t>ARGAMASSA TRAÇO 1:2:8 (EM VOLUME DE CIMENTO, CAL E AREIA MÉDIA ÚMIDA) PARA EMBOÇO/MASSA ÚNICA/ASSENTAMENTO DE ALVENARIA DE VEDAÇÃO, PREPARO MECÂNICO COM MISTURADOR DE EIXO HORIZONTAL DE 300 KG. AF_08/2019</t>
  </si>
  <si>
    <t>ARGAMASSA TRAÇO 1:2:8 (EM VOLUME DE CIMENTO, CAL E AREIA MÉDIA ÚMIDA) PARA EMBOÇO/MASSA ÚNICA/ASSENTAMENTO DE ALVENARIA DE VEDAÇÃO, PREPARO MECÂNICO COM MISTURADOR DE EIXO HORIZONTAL DE 600 KG. AF_08/2019</t>
  </si>
  <si>
    <t>ARGAMASSA TRAÇO 1:2:9 (EM VOLUME DE CIMENTO, CAL E AREIA MÉDIA ÚMIDA) PARA EMBOÇO/MASSA ÚNICA/ASSENTAMENTO DE ALVENARIA DE VEDAÇÃO, PREPARO MECÂNICO COM MISTURADOR DE EIXO HORIZONTAL DE 300 KG. AF_08/2019</t>
  </si>
  <si>
    <t>ARGAMASSA TRAÇO 1:3:12 (EM VOLUME DE CIMENTO, CAL E AREIA MÉDIA ÚMIDA) PARA EMBOÇO/MASSA ÚNICA/ASSENTAMENTO DE ALVENARIA DE VEDAÇÃO, PREPARO MECÂNICO COM MISTURADOR DE EIXO HORIZONTAL DE 600 KG. AF_08/2019</t>
  </si>
  <si>
    <t>ARGAMASSA TRAÇO 1:3 (EM VOLUME DE CIMENTO E AREIA MÉDIA ÚMIDA) PARA CONTRAPISO, PREPARO MECÂNICO COM MISTURADOR DE EIXO HORIZONTAL DE 160 KG. AF_08/2019</t>
  </si>
  <si>
    <t>ARGAMASSA TRAÇO 1:3 (EM VOLUME DE CIMENTO E AREIA MÉDIA ÚMIDA) PARA CONTRAPISO, PREPARO MECÂNICO COM MISTURADOR DE EIXO HORIZONTAL DE 300 KG. AF_08/2019</t>
  </si>
  <si>
    <t>ARGAMASSA TRAÇO 1:3 (EM VOLUME DE CIMENTO E AREIA MÉDIA ÚMIDA) PARA CONTRAPISO, PREPARO MECÂNICO COM MISTURADOR DE EIXO HORIZONTAL DE 600 KG. AF_08/2019</t>
  </si>
  <si>
    <t>ARGAMASSA TRAÇO 1:4 (EM VOLUME DE CIMENTO E AREIA MÉDIA ÚMIDA) PARA CONTRAPISO, PREPARO MECÂNICO COM MISTURADOR DE EIXO HORIZONTAL DE 160 KG. AF_08/2019</t>
  </si>
  <si>
    <t>ARGAMASSA TRAÇO 1:4 (EM VOLUME DE CIMENTO E AREIA MÉDIA ÚMIDA) PARA CONTRAPISO, PREPARO MECÂNICO COM MISTURADOR DE EIXO HORIZONTAL DE 300 KG. AF_08/2019</t>
  </si>
  <si>
    <t>ARGAMASSA TRAÇO 1:4 (EM VOLUME DE CIMENTO E AREIA MÉDIA ÚMIDA) PARA CONTRAPISO, PREPARO MECÂNICO COM MISTURADOR DE EIXO HORIZONTAL DE 600 KG. AF_08/2019</t>
  </si>
  <si>
    <t>ARGAMASSA TRAÇO 1:5 (EM VOLUME DE CIMENTO E AREIA MÉDIA ÚMIDA) PARA CONTRAPISO, PREPARO MECÂNICO COM MISTURADOR DE EIXO HORIZONTAL DE 160 KG. AF_08/2019</t>
  </si>
  <si>
    <t>ARGAMASSA TRAÇO 1:5 (EM VOLUME DE CIMENTO E AREIA MÉDIA ÚMIDA) PARA CONTRAPISO, PREPARO MECÂNICO COM MISTURADOR DE EIXO HORIZONTAL DE 300 KG. AF_08/2019</t>
  </si>
  <si>
    <t>ARGAMASSA TRAÇO 1:5 (EM VOLUME DE CIMENTO E AREIA MÉDIA ÚMIDA) PARA CONTRAPISO, PREPARO MECÂNICO COM MISTURADOR DE EIXO HORIZONTAL DE 600 KG. AF_08/2019</t>
  </si>
  <si>
    <t>ARGAMASSA TRAÇO 1:6 (EM VOLUME DE CIMENTO E AREIA MÉDIA ÚMIDA) PARA CONTRAPISO, PREPARO MECÂNICO COM MISTURADOR DE EIXO HORIZONTAL DE 160 KG. AF_08/2019</t>
  </si>
  <si>
    <t>ARGAMASSA TRAÇO 1:6 (EM VOLUME DE CIMENTO E AREIA MÉDIA ÚMIDA) PARA CONTRAPISO, PREPARO MECÂNICO COM MISTURADOR DE EIXO HORIZONTAL DE 600 KG. AF_08/2019</t>
  </si>
  <si>
    <t>ARGAMASSA TRAÇO 1:5 (EM VOLUME DE CIMENTO E AREIA GROSSA ÚMIDA) PARA CHAPISCO CONVENCIONAL, PREPARO MECÂNICO COM MISTURADOR DE EIXO HORIZONTAL DE 300 KG. AF_08/2019</t>
  </si>
  <si>
    <t>ARGAMASSA TRAÇO 1:5 (EM VOLUME DE CIMENTO E AREIA GROSSA ÚMIDA) PARA CHAPISCO CONVENCIONAL, PREPARO MECÂNICO COM MISTURADOR DE EIXO HORIZONTAL DE 600 KG. AF_08/2019</t>
  </si>
  <si>
    <t>ARGAMASSA TRAÇO 1:3 (EM VOLUME DE CIMENTO E AREIA GROSSA ÚMIDA) PARA CHAPISCO CONVENCIONAL, PREPARO MECÂNICO COM MISTURADOR DE EIXO HORIZONTAL DE 160 KG. AF_08/2019</t>
  </si>
  <si>
    <t>ARGAMASSA TRAÇO 1:3 (EM VOLUME DE CIMENTO E AREIA GROSSA ÚMIDA) PARA CHAPISCO CONVENCIONAL, PREPARO MECÂNICO COM MISTURADOR DE EIXO HORIZONTAL DE 300 KG. AF_08/2019</t>
  </si>
  <si>
    <t>ARGAMASSA TRAÇO 1:3 (EM VOLUME DE CIMENTO E AREIA GROSSA ÚMIDA) PARA CHAPISCO CONVENCIONAL, PREPARO MECÂNICO COM MISTURADOR DE EIXO HORIZONTAL DE 600 KG. AF_08/2019</t>
  </si>
  <si>
    <t>ARGAMASSA TRAÇO 1:4 (EM VOLUME DE CIMENTO E AREIA GROSSA ÚMIDA) PARA CHAPISCO CONVENCIONAL, PREPARO MECÂNICO COM MISTURADOR DE EIXO HORIZONTAL DE 160 KG. AF_08/2019</t>
  </si>
  <si>
    <t>ARGAMASSA TRAÇO 1:4 (EM VOLUME DE CIMENTO E AREIA GROSSA ÚMIDA) PARA CHAPISCO CONVENCIONAL, PREPARO MECÂNICO COM MISTURADOR DE EIXO HORIZONTAL DE 300 KG. AF_08/2019</t>
  </si>
  <si>
    <t>ARGAMASSA TRAÇO 1:4 (EM VOLUME DE CIMENTO E AREIA GROSSA ÚMIDA) PARA CHAPISCO CONVENCIONAL, PREPARO MECÂNICO COM MISTURADOR DE EIXO HORIZONTAL DE 600 KG. AF_08/2019</t>
  </si>
  <si>
    <t>ARGAMASSA TRAÇO 1:5 (EM VOLUME DE CIMENTO E AREIA GROSSA ÚMIDA) COM ADIÇÃO DE EMULSÃO POLIMÉRICA PARA CHAPISCO ROLADO, PREPARO MECÂNICO COM MISTURADOR DE EIXO HORIZONTAL DE 300 KG. AF_08/2019</t>
  </si>
  <si>
    <t>ARGAMASSA TRAÇO 1:5 (EM VOLUME DE CIMENTO E AREIA GROSSA ÚMIDA) COM ADIÇÃO DE EMULSÃO POLIMÉRICA PARA CHAPISCO ROLADO, PREPARO MECÂNICO COM MISTURADOR DE EIXO HORIZONTAL DE 600 KG. AF_08/2019</t>
  </si>
  <si>
    <t>ARGAMASSA TRAÇO 1:3 (EM VOLUME DE CIMENTO E AREIA GROSSA ÚMIDA) COM ADIÇÃO DE EMULSÃO POLIMÉRICA PARA CHAPISCO ROLADO, PREPARO MECÂNICO COM MISTURADOR DE EIXO HORIZONTAL DE 160 KG. AF_08/2019</t>
  </si>
  <si>
    <t>ARGAMASSA TRAÇO 1:3 (EM VOLUME DE CIMENTO E AREIA GROSSA ÚMIDA) COM ADIÇÃO DE EMULSÃO POLIMÉRICA PARA CHAPISCO ROLADO, PREPARO MECÂNICO COM MISTURADOR DE EIXO HORIZONTAL DE 300 KG. AF_08/2019</t>
  </si>
  <si>
    <t>ARGAMASSA TRAÇO 1:3 (EM VOLUME DE CIMENTO E AREIA GROSSA ÚMIDA) COM ADIÇÃO DE EMULSÃO POLIMÉRICA PARA CHAPISCO ROLADO, PREPARO MECÂNICO COM MISTURADOR DE EIXO HORIZONTAL DE 600 KG. AF_08/2019</t>
  </si>
  <si>
    <t>ARGAMASSA TRAÇO 1:4 (EM VOLUME DE CIMENTO E AREIA GROSSA ÚMIDA) COM ADIÇÃO DE EMULSÃO POLIMÉRICA PARA CHAPISCO ROLADO, PREPARO MECÂNICO COM MISTURADOR DE EIXO HORIZONTAL DE 300 KG. AF_08/2019</t>
  </si>
  <si>
    <t>ARGAMASSA TRAÇO 1:4 (EM VOLUME DE CIMENTO E AREIA GROSSA ÚMIDA) COM ADIÇÃO DE EMULSÃO POLIMÉRICA PARA CHAPISCO ROLADO, PREPARO MECÂNICO COM MISTURADOR DE EIXO HORIZONTAL DE 600 KG. AF_08/2019</t>
  </si>
  <si>
    <t>ARGAMASSA TRAÇO 1:7 (EM VOLUME DE CIMENTO E AREIA MÉDIA ÚMIDA) COM ADIÇÃO DE PLASTIFICANTE PARA EMBOÇO/MASSA ÚNICA/ASSENTAMENTO DE ALVENARIA DE VEDAÇÃO, PREPARO MANUAL. AF_08/2019</t>
  </si>
  <si>
    <t>ARGAMASSA TRAÇO 1:6 (EM VOLUME DE CIMENTO E AREIA MÉDIA ÚMIDA) COM ADIÇÃO DE PLASTIFICANTE PARA EMBOÇO/MASSA ÚNICA/ASSENTAMENTO DE ALVENARIA DE VEDAÇÃO, PREPARO MANUAL. AF_08/2019</t>
  </si>
  <si>
    <t>ARGAMASSA TRAÇO 1:1:6 (EM VOLUME DE CIMENTO, CAL E AREIA MÉDIA ÚMIDA) PARA EMBOÇO/MASSA ÚNICA/ASSENTAMENTO DE ALVENARIA DE VEDAÇÃO, PREPARO MANUAL. AF_08/2019</t>
  </si>
  <si>
    <t>ARGAMASSA TRAÇO 1:1,5:7,5 (EM VOLUME DE CIMENTO, CAL E AREIA MÉDIA ÚMIDA) PARA EMBOÇO/MASSA ÚNICA/ASSENTAMENTO DE ALVENARIA DE VEDAÇÃO, PREPARO MANUAL. AF_08/2019</t>
  </si>
  <si>
    <t>ARGAMASSA TRAÇO 1:2:8 (EM VOLUME DE CIMENTO, CAL E AREIA MÉDIA ÚMIDA) PARA EMBOÇO/MASSA ÚNICA/ASSENTAMENTO DE ALVENARIA DE VEDAÇÃO, PREPARO MANUAL. AF_08/2019</t>
  </si>
  <si>
    <t>ARGAMASSA TRAÇO 1:2:9 (EM VOLUME DE CIMENTO, CAL E AREIA MÉDIA ÚMIDA) PARA EMBOÇO/MASSA ÚNICA/ASSENTAMENTO DE ALVENARIA DE VEDAÇÃO, PREPARO MANUAL. AF_08/2019</t>
  </si>
  <si>
    <t>ARGAMASSA TRAÇO 1:3:12 (EM VOLUME DE CIMENTO, CAL E AREIA MÉDIA ÚMIDA) PARA EMBOÇO/MASSA ÚNICA/ASSENTAMENTO DE ALVENARIA DE VEDAÇÃO, PREPARO MANUAL. AF_08/2019</t>
  </si>
  <si>
    <t>ARGAMASSA TRAÇO 1:3 (EM VOLUME DE CIMENTO E AREIA MÉDIA ÚMIDA) PARA CONTRAPISO, PREPARO MANUAL. AF_08/2019</t>
  </si>
  <si>
    <t>ARGAMASSA TRAÇO 1:4 (EM VOLUME DE CIMENTO E AREIA MÉDIA ÚMIDA) PARA CONTRAPISO, PREPARO MANUAL. AF_08/2019</t>
  </si>
  <si>
    <t>ARGAMASSA TRAÇO 1:5 (EM VOLUME DE CIMENTO E AREIA MÉDIA ÚMIDA) PARA CONTRAPISO, PREPARO MANUAL. AF_08/2019</t>
  </si>
  <si>
    <t>ARGAMASSA TRAÇO 1:6 (EM VOLUME DE CIMENTO E AREIA MÉDIA ÚMIDA) PARA CONTRAPISO, PREPARO MANUAL. AF_08/2019</t>
  </si>
  <si>
    <t>ARGAMASSA TRAÇO 1:5 (EM VOLUME DE CIMENTO E AREIA GROSSA ÚMIDA) PARA CHAPISCO CONVENCIONAL, PREPARO MANUAL. AF_08/2019</t>
  </si>
  <si>
    <t>ARGAMASSA TRAÇO 1:3 (EM VOLUME DE CIMENTO E AREIA GROSSA ÚMIDA) PARA CHAPISCO CONVENCIONAL, PREPARO MANUAL. AF_08/2019</t>
  </si>
  <si>
    <t>ARGAMASSA TRAÇO 1:4 (EM VOLUME DE CIMENTO E AREIA GROSSA ÚMIDA) PARA CHAPISCO CONVENCIONAL, PREPARO MANUAL. AF_08/2019</t>
  </si>
  <si>
    <t>ARGAMASSA TRAÇO 1:5 (EM VOLUME DE CIMENTO E AREIA GROSSA ÚMIDA) COM ADIÇÃO DE EMULSÃO POLIMÉRICA PARA CHAPISCO ROLADO, PREPARO MANUAL. AF_08/2019</t>
  </si>
  <si>
    <t>ARGAMASSA TRAÇO 1:3 (EM VOLUME DE CIMENTO E AREIA GROSSA ÚMIDA) COM ADIÇÃO DE EMULSÃO POLIMÉRICA PARA CHAPISCO ROLADO, PREPARO MANUAL. AF_08/2019</t>
  </si>
  <si>
    <t>ARGAMASSA TRAÇO 1:4 (EM VOLUME DE CIMENTO E AREIA GROSSA ÚMIDA) COM ADIÇÃO DE EMULSÃO POLIMÉRICA PARA CHAPISCO ROLADO, PREPARO MANUAL. AF_08/2019</t>
  </si>
  <si>
    <t>ARGAMASSA INDUSTRIALIZADA MULTIUSO PARA REVESTIMENTOS E ASSENTAMENTO DA ALVENARIA, PREPARO COM MISTURADOR DE EIXO HORIZONTAL DE 160 KG. AF_08/2019</t>
  </si>
  <si>
    <t>ARGAMASSA INDUSTRIALIZADA MULTIUSO PARA REVESTIMENTOS E ASSENTAMENTO DA ALVENARIA, PREPARO COM MISTURADOR DE EIXO HORIZONTAL DE 300 KG. AF_08/2019</t>
  </si>
  <si>
    <t>ARGAMASSA INDUSTRIALIZADA MULTIUSO PARA REVESTIMENTOS E ASSENTAMENTO DA ALVENARIA, PREPARO COM MISTURADOR DE EIXO HORIZONTAL DE 600 KG. AF_08/2019</t>
  </si>
  <si>
    <t>ARGAMASSA PRONTA PARA CONTRAPISO, PREPARO COM MISTURADOR DE EIXO HORIZONTAL DE 160 KG. AF_08/2019</t>
  </si>
  <si>
    <t>ARGAMASSA PRONTA PARA CONTRAPISO, PREPARO COM MISTURADOR DE EIXO HORIZONTAL DE 300 KG. AF_08/2019</t>
  </si>
  <si>
    <t>ARGAMASSA PRONTA PARA CONTRAPISO, PREPARO COM MISTURADOR DE EIXO HORIZONTAL DE 600 KG. AF_08/2019</t>
  </si>
  <si>
    <t>ARGAMASSA PARA REVESTIMENTO DECORATIVO MONOCAMADA (MONOCAPA), PREPARO COM MISTURADOR DE EIXO HORIZONTAL DE 160 KG. AF_08/2019</t>
  </si>
  <si>
    <t>ARGAMASSA PARA REVESTIMENTO DECORATIVO MONOCAMADA (MONOCAPA), PREPARO COM MISTURADOR DE EIXO HORIZONTAL DE 300 KG. AF_08/2019</t>
  </si>
  <si>
    <t>ARGAMASSA PARA REVESTIMENTO DECORATIVO MONOCAMADA (MONOCAPA), PREPARO COM MISTURADOR DE EIXO HORIZONTAL DE 600 KG. AF_08/2019</t>
  </si>
  <si>
    <t>ARGAMASSA INDUSTRIALIZADA PARA CHAPISCO ROLADO, PREPARO COM MISTURADOR DE EIXO HORIZONTAL DE 160 KG. AF_08/2019</t>
  </si>
  <si>
    <t>ARGAMASSA INDUSTRIALIZADA PARA CHAPISCO ROLADO, PREPARO COM MISTURADOR DE EIXO HORIZONTAL DE 300 KG. AF_08/2019</t>
  </si>
  <si>
    <t>ARGAMASSA INDUSTRIALIZADA PARA CHAPISCO ROLADO, PREPARO COM MISTURADOR DE EIXO HORIZONTAL DE 600 KG. AF_08/2019</t>
  </si>
  <si>
    <t>ARGAMASSA INDUSTRIALIZADA PARA CHAPISCO COLANTE, PREPARO COM MISTURADOR DE EIXO HORIZONTAL DE 160 KG. AF_08/2019</t>
  </si>
  <si>
    <t>ARGAMASSA INDUSTRIALIZADA PARA CHAPISCO COLANTE, PREPARO COM MISTURADOR DE EIXO HORIZONTAL DE 300 KG. AF_08/2019</t>
  </si>
  <si>
    <t>ARGAMASSA INDUSTRIALIZADA PARA CHAPISCO COLANTE, PREPARO COM MISTURADOR DE EIXO HORIZONTAL DE 600 KG. AF_08/2019</t>
  </si>
  <si>
    <t>ARGAMASSA INDUSTRIALIZADA MULTIUSO PARA REVESTIMENTOS E ASSENTAMENTO DA ALVENARIA, PREPARO MANUAL. AF_08/2019</t>
  </si>
  <si>
    <t>ARGAMASSA PRONTA PARA CONTRAPISO, PREPARO MANUAL. AF_08/2019</t>
  </si>
  <si>
    <t>ARGAMASSA INDUSTRIALIZADA PARA CHAPISCO ROLADO, PREPARO MANUAL. AF_08/2019</t>
  </si>
  <si>
    <t>ARGAMASSA INDUSTRIALIZADA PARA CHAPISCO COLANTE, PREPARO MANUAL. AF_08/2019</t>
  </si>
  <si>
    <t>ARGAMASSA PARA REVESTIMENTO DECORATIVO MONOCAMADA (MONOCAPA), MISTURA E PROJEÇÃO DE 1,5 M3/H DE ARGAMASSA. AF_08/2019</t>
  </si>
  <si>
    <t>ARGAMASSA INDUSTRIALIZADA PARA REVESTIMENTOS, MISTURA E PROJEÇÃO DE 1,5 M³/H DE ARGAMASSA. AF_08/2019</t>
  </si>
  <si>
    <t>ARGAMASSA À BASE DE GESSO, MISTURA E PROJEÇÃO DE 1,5 M³/H DE ARGAMASSA. AF_08/2019</t>
  </si>
  <si>
    <t>ARGAMASSA TRAÇO 1:0,5:4,5 (EM VOLUME DE CIMENTO, CAL E AREIA MÉDIA ÚMIDA), PREPARO MECÂNICO COM BETONEIRA 400 L. AF_08/2019</t>
  </si>
  <si>
    <t>ARGAMASSA TRAÇO 1:0,5:4,5 (EM VOLUME DE CIMENTO, CAL E AREIA MÉDIA ÚMIDA) PARA ASSENTAMENTO DE ALVENARIA, PREPARO MANUAL. AF_08/2019</t>
  </si>
  <si>
    <t>ARGAMASSA TRAÇO 1:3 (EM VOLUME DE CIMENTO E AREIA MÉDIA ÚMIDA), PREPARO MECÂNICO COM BETONEIRA 400 L. AF_08/2019</t>
  </si>
  <si>
    <t>ARGAMASSA TRAÇO 1:3 (EM VOLUME DE CIMENTO E AREIA MÉDIA ÚMIDA), PREPARO MANUAL. AF_08/2019</t>
  </si>
  <si>
    <t>ARGAMASSA TRAÇO 1:4 (EM VOLUME DE CIMENTO E AREIA MÉDIA ÚMIDA), PREPARO MANUAL. AF_08/2019</t>
  </si>
  <si>
    <t>ARGAMASSA TRAÇO 1:2:9 (EM VOLUME DE CIMENTO, CAL E AREIA MÉDIA ÚMIDA) PARA EMBOÇO/MASSA ÚNICA/ASSENTAMENTO DE ALVENARIA DE VEDAÇÃO, PREPARO MECÂNICO COM BETONEIRA 400 L. AF_08/2019</t>
  </si>
  <si>
    <t>ARGAMASSA TRAÇO 1:0,5:4,5  (EM VOLUME DE CIMENTO, CAL E AREIA MÉDIA ÚMIDA), PREPARO MECÂNICO COM MISTURADOR DE EIXO HORIZONTAL DE 160 KG. AF_08/2019</t>
  </si>
  <si>
    <t>ARGAMASSA TRAÇO 1:0,5:4,5  (EM VOLUME DE CIMENTO, CAL E AREIA MÉDIA ÚMIDA), PREPARO MECÂNICO COM MISTURADOR DE EIXO HORIZONTAL DE 300 KG. AF_08/2019</t>
  </si>
  <si>
    <t>ARGAMASSA TRAÇO 1:0,5:4,5  (EM VOLUME DE CIMENTO, CAL E AREIA MÉDIA ÚMIDA), PREPARO MECÂNICO COM MISTURADOR DE EIXO HORIZONTAL DE 600 KG. AF_08/2019</t>
  </si>
  <si>
    <t>ARGAMASSA TRAÇO 1:3 (EM VOLUME DE CIMENTO E AREIA MÉDIA ÚMIDA), PREPARO MECÂNICO COM MISTURADOR DE EIXO HORIZONTAL DE 160 KG. AF_08/2019</t>
  </si>
  <si>
    <t>ARGAMASSA TRAÇO 1:3 (EM VOLUME DE CIMENTO E AREIA MÉDIA ÚMIDA), PREPARO MECÂNICO COM MISTURADOR DE EIXO HORIZONTAL DE 300 KG. AF_08/2019</t>
  </si>
  <si>
    <t>ARGAMASSA TRAÇO 1:3 (EM VOLUME DE CIMENTO E AREIA MÉDIA ÚMIDA), PREPARO MECÂNICO COM MISTURADOR DE EIXO HORIZONTAL DE 600 KG. AF_08/2019</t>
  </si>
  <si>
    <t>ARGAMASSA TRAÇO 1:4 (EM VOLUME DE CIMENTO E AREIA MÉDIA ÚMIDA), PREPARO MECÂNICO COM MISTURADOR DE EIXO HORIZONTAL DE 160 KG. AF_08/2019</t>
  </si>
  <si>
    <t>ARGAMASSA TRAÇO 1:4 (EM VOLUME DE CIMENTO E AREIA MÉDIA ÚMIDA), PREPARO MECÂNICO COM MISTURADOR DE EIXO HORIZONTAL DE 300 KG. AF_08/2019</t>
  </si>
  <si>
    <t>ARGAMASSA TRAÇO 1:4 (EM VOLUME DE CIMENTO E AREIA MÉDIA ÚMIDA), PREPARO MECÂNICO COM MISTURADOR DE EIXO HORIZONTAL DE 600 KG. AF_08/2019</t>
  </si>
  <si>
    <t>ARGAMASSA TRAÇO 1:3 (EM VOLUME DE CIMENTO E AREIA MÉDIA ÚMIDA) COM ADIÇÃO DE IMPERMEABILIZANTE, PREPARO MECÂNICO COM BETONEIRA 400 L. AF_08/2019</t>
  </si>
  <si>
    <t>ARGAMASSA TRAÇO 1:3 (EM VOLUME DE CIMENTO E AREIA MÉDIA ÚMIDA) COM ADIÇÃO DE IMPERMEABILIZANTE, PREPARO MECÂNICO COM MISTURADOR DE EIXO HORIZONTAL DE 160 KG. AF_08/2019</t>
  </si>
  <si>
    <t>ARGAMASSA TRAÇO 1:3 (EM VOLUME DE CIMENTO E AREIA MÉDIA ÚMIDA) COM ADIÇÃO DE IMPERMEABILIZANTE, PREPARO MECÂNICO COM MISTURADOR DE EIXO HORIZONTAL DE 300 KG. AF_08/2019</t>
  </si>
  <si>
    <t>ARGAMASSA TRAÇO 1:3 (EM VOLUME DE CIMENTO E AREIA MÉDIA ÚMIDA) COM ADIÇÃO DE IMPERMEABILIZANTE, PREPARO MECÂNICO COM MISTURADOR DE EIXO HORIZONTAL DE 600 KG. AF_08/2019</t>
  </si>
  <si>
    <t>ARGAMASSA TRAÇO 1:3 (EM VOLUME DE CIMENTO E AREIA MÉDIA ÚMIDA) COM ADIÇÃO DE IMPERMEABILIZANTE, PREPARO MANUAL. AF_08/2019</t>
  </si>
  <si>
    <t>ARGAMASSA TRAÇO 1:4 (EM VOLUME DE CIMENTO E AREIA MÉDIA ÚMIDA) COM ADIÇÃO DE IMPERMEABILIZANTE, PREPARO MECÂNICO COM BETONEIRA 400 L. AF_08/2019</t>
  </si>
  <si>
    <t>ARGAMASSA TRAÇO 1:4 (EM VOLUME DE CIMENTO E AREIA MÉDIA ÚMIDA) COM ADIÇÃO DE IMPERMEABILIZANTE, PREPARO MECÂNICO COM MISTURADOR DE EIXO HORIZONTAL DE 160 KG. AF_08/2019</t>
  </si>
  <si>
    <t>ARGAMASSA TRAÇO 1:4 (EM VOLUME DE CIMENTO E AREIA MÉDIA ÚMIDA) COM ADIÇÃO DE IMPERMEABILIZANTE, PREPARO MECÂNICO COM MISTURADOR DE EIXO HORIZONTAL DE 300 KG. AF_08/2019</t>
  </si>
  <si>
    <t>ARGAMASSA TRAÇO 1:4 (EM VOLUME DE CIMENTO E AREIA MÉDIA ÚMIDA) COM ADIÇÃO DE IMPERMEABILIZANTE, PREPARO MECÂNICO COM MISTURADOR DE EIXO HORIZONTAL DE 600 KG. AF_08/2019</t>
  </si>
  <si>
    <t>ARGAMASSA TRAÇO 1:4 (EM VOLUME DE CIMENTO E AREIA MÉDIA ÚMIDA) COM ADIÇÃO DE IMPERMEABILIZANTE, PREPARO MANUAL. AF_08/2019</t>
  </si>
  <si>
    <t>ARGAMASSA TRAÇO 1:2:9 (EM VOLUME DE CIMENTO, CAL E AREIA MÉDIA ÚMIDA) PARA EMBOÇO/MASSA ÚNICA/ASSENTAMENTO DE ALVENARIA DE VEDAÇÃO, PREPARO MECÂNICO COM MISTURADOR DE EIXO HORIZONTAL DE 600 KG. AF_08/2019</t>
  </si>
  <si>
    <t>ARGAMASSA TRAÇO 1:0,5:4,5 (EM VOLUME DE CIMENTO, CAL E AREIA MÉDIA ÚMIDA), PREPARO MECÂNICO COM BETONEIRA 600 L. AF_08/2019</t>
  </si>
  <si>
    <t>ARGAMASSA TRAÇO 1:3 (EM VOLUME DE CIMENTO E AREIA MÉDIA ÚMIDA), PREPARO MECÂNICO COM BETONEIRA 600 L. AF_08/2019</t>
  </si>
  <si>
    <t>ARGAMASSA TRAÇO 1:4 (EM VOLUME DE CIMENTO E AREIA MÉDIA ÚMIDA), PREPARO MECÂNICO COM BETONEIRA 600 L. AF_08/2019</t>
  </si>
  <si>
    <t>ARGAMASSA TRAÇO 1:3 (EM VOLUME DE CIMENTO E AREIA MÉDIA ÚMIDA) COM ADIÇÃO DE IMPERMEABILIZANTE, PREPARO MECÂNICO COM BETONEIRA 600 L. AF_08/2019</t>
  </si>
  <si>
    <t>ARGAMASSA TRAÇO 1:4 (EM VOLUME DE CIMENTO E AREIA MÉDIA ÚMIDA) COM ADIÇÃO DE IMPERMEABILIZANTE, PREPARO MECÂNICO COM BETONEIRA 600 L. AF_08/2019</t>
  </si>
  <si>
    <t>PENEIRAMENTO DE AREIA COM PENEIRA ELÉTRICA. AF_11/2015</t>
  </si>
  <si>
    <t>PENEIRAMENTO DE AREIA COM PENEIRA MANUAL. AF_11/2015</t>
  </si>
  <si>
    <t>ENSACAMENTO DE AREIA. AF_11/2015</t>
  </si>
  <si>
    <t>TRANSPORTE HORIZONTAL MANUAL, DE SACOS DE 50 KG (UNIDADE: KGXKM). AF_07/2019</t>
  </si>
  <si>
    <t>TRANSPORTE HORIZONTAL MANUAL, DE SACOS DE 30 KG (UNIDADE: KGXKM). AF_07/2019</t>
  </si>
  <si>
    <t>TRANSPORTE HORIZONTAL MANUAL, DE SACOS DE 20 KG (UNIDADE: KGXKM). AF_07/2019</t>
  </si>
  <si>
    <t>TRANSPORTE HORIZONTAL COM CARRINHO PLATAFORMA, DE SACOS DE 50 KG (UNIDADE: KGXKM). AF_07/2019</t>
  </si>
  <si>
    <t>TRANSPORTE HORIZONTAL COM CARRINHO PLATAFORMA, DE SACOS DE 30 KG (UNIDADE: KGXKM). AF_07/2019</t>
  </si>
  <si>
    <t>TRANSPORTE HORIZONTAL COM CARRINHO PLATAFORMA, DE SACOS DE 20 KG (UNIDADE: KGXKM). AF_07/2019</t>
  </si>
  <si>
    <t>TRANSPORTE HORIZONTAL COM CARRINHO DE MÃO, DE SACOS DE 50 KG (UNIDADE: KGXKM). AF_07/2019</t>
  </si>
  <si>
    <t>TRANSPORTE HORIZONTAL COM CARRINHO DE MÃO, DE SACOS DE 30 KG (UNIDADE: KGXKM). AF_07/2019</t>
  </si>
  <si>
    <t>TRANSPORTE HORIZONTAL COM CARRINHO DE MÃO, DE SACOS DE 20 KG (UNIDADE: KGXKM). AF_07/2019</t>
  </si>
  <si>
    <t>TRANSPORTE HORIZONTAL COM MANIPULADOR TELESCÓPICO, DE PÁLETE DE SACOS (UNIDADE: KGXKM). AF_07/2019</t>
  </si>
  <si>
    <t>TRANSPORTE HORIZONTAL COM JERICA DE 60 L, DE MASSA/ GRANEL (UNIDADE: M3XKM). AF_07/2019</t>
  </si>
  <si>
    <t>TRANSPORTE HORIZONTAL COM JERICA DE 90 L, DE MASSA/ GRANEL (UNIDADE: M3XKM). AF_07/2019</t>
  </si>
  <si>
    <t>TRANSPORTE HORIZONTAL COM CARREGADEIRA, DE MASSA/ GRANEL (UNIDADE: M3XKM). AF_07/2019</t>
  </si>
  <si>
    <t>TRANSPORTE HORIZONTAL MANUAL, DE BLOCOS VAZADOS DE CONCRETO OU CERÂMICO DE 19X19X39CM (UNIDADE: BLOCOXKM). AF_07/2019</t>
  </si>
  <si>
    <t>TRANSPORTE HORIZONTAL MANUAL, DE BLOCOS CERÂMICOS FURADOS NA HORIZONTAL DE 9X19X19CM (UNIDADE: BLOCOXKM). AF_07/2019</t>
  </si>
  <si>
    <t>TRANSPORTE HORIZONTAL COM CARRINHO DE MÃO, DE BLOCOS VAZADOS DE CONCRETO OU CERÂMICO DE 19X19X39CM (UNIDADE: BLOCOXKM). AF_07/2019</t>
  </si>
  <si>
    <t>TRANSPORTE HORIZONTAL COM CARRINHO DE MÃO, DE BLOCOS CERÂMICOS FURADOS NA HORIZONTAL DE 9X19X19CM (UNIDADE: BLOCOXKM). AF_07/2019</t>
  </si>
  <si>
    <t>TRANSPORTE HORIZONTAL COM CARRINHO PLATAFORMA, DE BLOCOS VAZADOS DE CONCRETO OU CERÂMICO DE 19X19X39CM (UNIDADE: BLOCOXKM). AF_07/2019</t>
  </si>
  <si>
    <t>TRANSPORTE HORIZONTAL COM CARRINHO PLATAFORMA, DE BLOCOS CERÂMICOS FURADOS NA HORIZONTAL DE 9X19X19CM (UNIDADE: BLOCOXKM). AF_07/2019</t>
  </si>
  <si>
    <t>TRANSPORTE HORIZONTAL COM CARRINHO MINI PÁLETES, DE BLOCOS VAZADOS DE CONCRETO DE 19X19X39CM (UNIDADE: BLOCOXKM). AF_07/2019</t>
  </si>
  <si>
    <t>TRANSPORTE HORIZONTAL COM CARRINHO MINI PÁLETES, DE BLOCOS CERÂMICOS FURADOS NA VERTICAL DE 19X19X39CM (UNIDADE: BLOCOXKM). AF_07/2019</t>
  </si>
  <si>
    <t>TRANSPORTE HORIZONTAL COM CARRINHO MINI PÁLETES, DE BLOCOS CERÂMICOS FURADOS NA HORIZONTAL DE 9X19X19CM (UNIDADE: BLOCOXKM). AF_07/2019</t>
  </si>
  <si>
    <t>TRANSPORTE HORIZONTAL COM MANIPULADOR TELESCÓPICO, DE BLOCOS VAZADOS DE CONCRETO DE 19X19X39CM (UNIDADE: BLOCOXKM). AF_07/2019</t>
  </si>
  <si>
    <t>TRANSPORTE HORIZONTAL COM MANIPULADOR TELESCÓPICO, DE BLOCOS CERÂMICOS FURADOS NA VERTICAL DE 19X19X39CM (UNIDADE: BLOCOXKM). AF_07/2019</t>
  </si>
  <si>
    <t>TRANSPORTE HORIZONTAL COM MANIPULADOR TELESCÓPICO, DE BLOCOS CERÂMICOS FURADOS NA HORIZONTAL DE 9X19X19CM (UNIDADE: BLOCOXKM). AF_07/2019</t>
  </si>
  <si>
    <t>TRANSPORTE HORIZONTAL MANUAL, DE CAIXA COM REVESTIMENTO CERÂMICO (UNIDADE: M2XKM). AF_07/2019</t>
  </si>
  <si>
    <t>TRANSPORTE HORIZONTAL COM CARRINHO DE MÃO, DE CAIXA COM REVESTIMENTO CERÂMICO (UNIDADE: M2XKM). AF_07/2019</t>
  </si>
  <si>
    <t>TRANSPORTE HORIZONTAL COM CARRINHO PLATAFORMA, DE CAIXA COM REVESTIMENTO CERÂMICO (UNIDADE: M2XKM). AF_07/2019</t>
  </si>
  <si>
    <t>TRANSPORTE HORIZONTAL COM CARRINHO MINI PÁLETES, DE CAIXA COM REVESTIMENTO CERÂMICO (UNIDADE: M2XKM). AF_07/2019</t>
  </si>
  <si>
    <t>TRANSPORTE HORIZONTAL COM MANIPULADOR TELESCÓPICO, DE CAIXA COM REVESTIMENTO CERÂMICO (UNIDADE: M2XKM). AF_07/2019</t>
  </si>
  <si>
    <t>TRANSPORTE HORIZONTAL MANUAL, DE LATA DE 18 LITROS (UNIDADE: LXKM). AF_07/2019</t>
  </si>
  <si>
    <t>TRANSPORTE HORIZONTAL COM CARRINHO PLATAFORMA, DE LATA DE 18 LITROS (UNIDADE: LXKM). AF_07/2019</t>
  </si>
  <si>
    <t>TRANSPORTE HORIZONTAL COM CARRINHO RACIONAL, DE LATA DE 18 LITROS (UNIDADE: LXKM). AF_07/2019</t>
  </si>
  <si>
    <t>TRANSPORTE HORIZONTAL COM MANIPULADOR TELESCÓPICO, DE LATA DE 18 LITROS (UNIDADE: LXKM). AF_07/2019</t>
  </si>
  <si>
    <t>TRANSPORTE VERTICAL MANUAL, 1 PAVIMENTO, DE SACOS DE 50 KG (UNIDADE: KG). AF_07/2019</t>
  </si>
  <si>
    <t>TRANSPORTE VERTICAL MANUAL, 1 PAVIMENTO, DE SACOS DE 30 KG (UNIDADE: KG). AF_07/2019</t>
  </si>
  <si>
    <t>TRANSPORTE VERTICAL MANUAL, 1 PAVIMENTO, DE SACOS DE 20 KG (UNIDADE: KG). AF_07/2019</t>
  </si>
  <si>
    <t>TRANSPORTE VERTICAL MANUAL, 1 PAVIMENTO, DE BLOCOS VAZADOS DE CONCRETO OU CERÂMICO DE 19X19X39CM (UNIDADE: BLOCO). AF_07/2019</t>
  </si>
  <si>
    <t>TRANSPORTE VERTICAL MANUAL, 1 PAVIMENTO, DE BLOCOS CERÂMICOS FURADOS NA HORIZONTAL DE 9X19X19CM (UNIDADE: BLOCO). AF_07/2019</t>
  </si>
  <si>
    <t>TRANSPORTE VERTICAL MANUAL, 1 PAVIMENTO, DE CAIXA COM REVESTIMENTO CERÂMICO (UNIDADE: M2). AF_07/2019</t>
  </si>
  <si>
    <t>TRANSPORTE VERTICAL MANUAL, 1 PAVIMENTO, DE LATA DE 18 LITROS (UNIDADE: L). AF_07/2019</t>
  </si>
  <si>
    <t>TRANSPORTE HORIZONTAL MANUAL, DE TUBO DE PVC SOLDÁVEL COM DIÂMETRO MENOR OU IGUAL A 60 MM (UNIDADE: MXKM). AF_07/2019</t>
  </si>
  <si>
    <t>TRANSPORTE HORIZONTAL MANUAL, DE TUBO DE PVC SOLDÁVEL COM DIÂMETRO MAIOR QUE 60 MM E MENOR OU IGUAL A 85 MM (UNIDADE: MXKM). AF_07/2019</t>
  </si>
  <si>
    <t>TRANSPORTE HORIZONTAL MANUAL, DE TUBO DE CPVC COM DIÂMETRO MENOR OU IGUAL A 73 MM (UNIDADE: MXKM). AF_07/2019</t>
  </si>
  <si>
    <t>TRANSPORTE HORIZONTAL MANUAL, DE TUBO DE CPVC COM DIÂMETRO MAIOR QUE 73 MM E MENOR OU IGUAL A 89 MM (UNIDADE: MXKM). AF_07/2019</t>
  </si>
  <si>
    <t>TRANSPORTE HORIZONTAL MANUAL, DE TUBO DE PPR - PN12 OU PN25 - COM DIÂMETRO MENOR OU IGUAL A 50 MM (UNIDADE: MXKM). AF_07/2019</t>
  </si>
  <si>
    <t>TRANSPORTE HORIZONTAL MANUAL, DE TUBO DE PPR - PN12 OU PN25 - COM DIÂMETRO MAIOR QUE 50 MM E MENOR OU IGUAL A 75 MM (UNIDADE: MXKM). AF_07/2019</t>
  </si>
  <si>
    <t>TRANSPORTE HORIZONTAL MANUAL, DE TUBO DE PPR - PN12 OU PN25 - COM DIÂMETRO MAIOR QUE 75 MM E MENOR OU IGUAL A 110 MM (UNIDADE: MXKM). AF_07/2019</t>
  </si>
  <si>
    <t>TRANSPORTE HORIZONTAL MANUAL, DE TUBO DE COBRE - CLASSE E - COM DIÂMETRO MENOR OU IGUAL A 54 MM (UNIDADE: MXKM). AF_07/2019</t>
  </si>
  <si>
    <t>TRANSPORTE HORIZONTAL MANUAL, DE TUBO DE COBRE - CLASSE E - COM DIÂMETRO MAIOR QUE 54 MM E MENOR OU IGUAL A 79 MM (UNIDADE: MXKM). AF_07/2019</t>
  </si>
  <si>
    <t>TRANSPORTE HORIZONTAL MANUAL, DE TUBO DE COBRE - CLASSE E - COM DIÂMETRO MAIOR QUE 79 MM E MENOR OU IGUAL A 104 MM (UNIDADE: MXKM). AF_07/2019</t>
  </si>
  <si>
    <t>TRANSPORTE HORIZONTAL MANUAL, DE TUBO DE PVC SÉRIE NORMAL - ESGOTO PREDIAL, OU REFORÇADO PARA ESGOTO OU ÁGUAS PLUVIAIS PREDIAL, COM DIÂMETRO MENOR OU IGUAL A 75 MM (UNIDADE: MXKM). AF_07/2019</t>
  </si>
  <si>
    <t>TRANSPORTE HORIZONTAL MANUAL, DE TUBO DE PVC SÉRIE NORMAL - ESGOTO PREDIAL, OU REFORÇADO PARA ESGOTO OU ÁGUAS PLUVIAIS PREDIAL, COM DIÂMETRO MAIOR QUE 75 MM E MENOR OU IGUAL A 100 MM (UNIDADE: MXKM). AF_07/2019</t>
  </si>
  <si>
    <t>TRANSPORTE HORIZONTAL MANUAL, DE TUBO DE PVC SÉRIE NORMAL - ESGOTO PREDIAL, OU REFORÇADO PARA ESGOTO OU ÁGUAS PLUVIAIS PREDIAL, COM DIÂMETRO MAIOR QUE 100 MM E MENOR OU IGUAL A 150 MM (UNIDADE: MXKM). AF_07/2019</t>
  </si>
  <si>
    <t>TRANSPORTE HORIZONTAL MANUAL, DE TUBO DE AÇO CARBONO LEVE OU MÉDIO, PRETO OU GALVANIZADO, COM DIÂMETRO MENOR OU IGUAL A 20 MM (UNIDADE: MXKM). AF_07/2019</t>
  </si>
  <si>
    <t>TRANSPORTE HORIZONTAL MANUAL, DE TUBO DE AÇO CARBONO LEVE OU MÉDIO, PRETO OU GALVANIZADO, COM DIÂMETRO MAIOR QUE 20 MM E MENOR OU IGUAL A 32 MM (UNIDADE: MXKM). AF_07/2019</t>
  </si>
  <si>
    <t>TRANSPORTE HORIZONTAL MANUAL, DE TUBO DE AÇO CARBONO LEVE OU MÉDIO, PRETO OU GALVANIZADO, COM DIÂMETRO MAIOR QUE 32 MM E MENOR OU IGUAL A 65 MM (UNIDADE: MXKM). AF_07/2019</t>
  </si>
  <si>
    <t>TRANSPORTE HORIZONTAL MANUAL, DE TUBO DE AÇO CARBONO LEVE OU MÉDIO, PRETO OU GALVANIZADO, COM DIÂMETRO MAIOR QUE 65 MM E MENOR OU IGUAL A 90 MM (UNIDADE: MXKM). AF_07/2019</t>
  </si>
  <si>
    <t>TRANSPORTE HORIZONTAL MANUAL, DE TUBO DE AÇO CARBONO LEVE OU MÉDIO, PRETO OU GALVANIZADO, COM DIÂMETRO MAIOR QUE 90 MM E MENOR OU IGUAL A 125 MM (UNIDADE: MXKM). AF_07/2019</t>
  </si>
  <si>
    <t>TRANSPORTE HORIZONTAL MANUAL, DE TUBO DE AÇO CARBONO LEVE OU MÉDIO, PRETO OU GALVANIZADO, COM DIÂMETRO MAIOR QUE 125 MM E MENOR OU IGUAL A 150 MM (UNIDADE: MXKM). AF_07/2019</t>
  </si>
  <si>
    <t>TRANSPORTE HORIZONTAL MANUAL, DE TÁBUAS DE MADEIRA COM SEÇÃO TRANSVERSAL DE 2,5 X 25 CM E 2,5 X 30 CM (UNIDADE: MXKM). AF_07/2019</t>
  </si>
  <si>
    <t>TRANSPORTE HORIZONTAL MANUAL, DE CAIBROS DE MADEIRA COM SEÇÃO TRANSVERSAL DE 7,5 X 6 CM E 6 X 8 CM (UNIDADE: MXKM). AF_07/2019</t>
  </si>
  <si>
    <t>TRANSPORTE HORIZONTAL MANUAL, DE RIPAS DE MADEIRA COM SEÇÃO TRANSVERSAL DE 1 X 5 CM E 2 X 5 CM (UNIDADE: MXKM). AF_07/2019</t>
  </si>
  <si>
    <t>TRANSPORTE HORIZONTAL MANUAL, DE VIGAS DE MADEIRA COM SEÇÃO TRANSVERSAL DE 5 X 12 CM (UNIDADE: MXKM). AF_07/2019</t>
  </si>
  <si>
    <t>TRANSPORTE HORIZONTAL MANUAL, DE VIGAS DE MADEIRA COM SEÇÃO TRANSVERSAL DE 6 X 16 CM (UNIDADE: MXKM). AF_07/2019</t>
  </si>
  <si>
    <t>TRANSPORTE HORIZONTAL MANUAL, DE VERGALHÕES DE AÇO COM DIÂMETRO DE 5 MM (UNIDADE: KGXKM). AF_07/2019</t>
  </si>
  <si>
    <t>TRANSPORTE HORIZONTAL MANUAL, DE VERGALHÕES DE AÇO COM DIÂMETRO DE 6,3 MM (UNIDADE: KGXKM). AF_07/2019</t>
  </si>
  <si>
    <t>TRANSPORTE HORIZONTAL MANUAL, DE VERGALHÕES DE AÇO COM DIÂMETRO DE 8 MM (UNIDADE: KGXKM). AF_07/2019</t>
  </si>
  <si>
    <t>TRANSPORTE HORIZONTAL MANUAL, DE VERGALHÕES DE AÇO COM DIÂMETRO DE 10 MM; 12,5 MM; 16 MM; 20 MM; 25 MM OU 32 MM (UNIDADE: KGXKM). AF_07/2019</t>
  </si>
  <si>
    <t>TRANSPORTE HORIZONTAL MANUAL, DE JANELA (UNIDADE: M2XKM). AF_07/2019</t>
  </si>
  <si>
    <t>TRANSPORTE VERTICAL MANUAL, 1 PAVIMENTO, DE JANELA (UNIDADE: M2). AF_07/2019</t>
  </si>
  <si>
    <t>TRANSPORTE HORIZONTAL MANUAL, DE PORTA (UNIDADE: UNIDXKM). AF_07/2019</t>
  </si>
  <si>
    <t>TRANSPORTE VERTICAL MANUAL, 1 PAVIMENTO, DE PORTA (UNIDADE: UNID). AF_07/2019</t>
  </si>
  <si>
    <t>TRANSPORTE HORIZONTAL MANUAL, DE BANCADA DE MÁRMORE OU GRANITO PARA COZINHA/LAVATÓRIO OU MÁRMORE SINTÉTICO COM CUBA INTEGRADA (UNIDADE: UNIDXKM). AF_07/2019</t>
  </si>
  <si>
    <t>TRANSPORTE VERTICAL, BANCADA DE MÁRMORE OU GRANITO PARA COZINHA/LAVATÓRIO OU MÁRMORE SINTÉTICO COM CUBA INTEGRADA, MANUAL, 1 PAVIMENTO, (UNIDADE: UNID). AF_07/2019</t>
  </si>
  <si>
    <t>TRANSPORTE HORIZONTAL COM CARRINHO PLATAFORMA, DE BANCADA DE MÁRMORE OU GRANITO PARA COZINHA/LAVATÓRIO OU MÁRMORE SINTÉTICO COM CUBA INTEGRADA (UNIDADE: UNIDXKM). AF_07/2019</t>
  </si>
  <si>
    <t>TRANSPORTE HORIZONTAL MANUAL, DE VIDRO (UNIDADE: M2XKM). AF_07/2019</t>
  </si>
  <si>
    <t>TRANSPORTE VERTICAL MANUAL, 1 PAVIMENTO, DE VIDRO (UNIDADE: M2). AF_07/2019</t>
  </si>
  <si>
    <t>TRANSPORTE HORIZONTAL MANUAL, DE TELA DE AÇO (UNIDADE: KGXKM). AF_07/2019</t>
  </si>
  <si>
    <t>TRANSPORTE HORIZONTAL MANUAL, DE COMPENSADO DE MADEIRA (UNIDADE: M2XKM). AF_07/2019</t>
  </si>
  <si>
    <t>TRANSPORTE HORIZONTAL MANUAL, DE TELHA TERMOACÚSTICA OU TELHA DE AÇO ZINCADO (UNIDADE: M2XKM). AF_07/2019</t>
  </si>
  <si>
    <t>TRANSPORTE HORIZONTAL MANUAL, DE TELHA DE FIBROCIMENTO OU TELHA ESTRUTURAL DE FIBROCIMENTO, CANALETE 90 OU KALHETÃO (UNIDADE: M2XKM). AF_07/2019</t>
  </si>
  <si>
    <t>TRANSPORTE HORIZONTAL COM MANIPULADOR TELESCÓPICO, DE TELHAS TERMOACÚSTICAS, FIBROCIMENTO, AÇO ZINCADO, FIBROCIMENTO ESTRUTURAL, CANALETE 90 OU KALHETÃO (UNIDADE: M2XKM). AF_07/2019</t>
  </si>
  <si>
    <t>TRANSPORTE HORIZONTAL MANUAL, DE BACIA SANITÁRIA, CAIXA ACOPLADA, TANQUE OU PIA (UNIDADE: UNIDXKM). AF_07/2019</t>
  </si>
  <si>
    <t>TRANSPORTE VERTICAL MANUAL, 1 PAVIMENTO, DE BACIA SANITÁRIA, CAIXA ACOPLADA, TANQUE OU PIA (UNIDADE: UNID). AF_07/2019</t>
  </si>
  <si>
    <t>TRANSPORTE HORIZONTAL COM CARRINHO PLATAFORMA, DE BACIA SANITÁRIA, CAIXA ACOPLADA, TANQUE OU PIA (UNIDADE: UNIDXKM). AF_07/2019</t>
  </si>
  <si>
    <t>TRANSPORTE HORIZONTAL COM MANIPULADOR TELESCÓPICO, DE BACIA SANITÁRIA, CAIXA ACOPLADA, TANQUE OU PIA (UNIDADE: UNIDXKM). AF_07/2019</t>
  </si>
  <si>
    <t>TRANSPORTE HORIZONTAL MANUAL, DE TELHA DE CONCRETO OU CERÂMICA (UNIDADE: M2XKM). AF_07/2019</t>
  </si>
  <si>
    <t>TRANSPORTE HORIZONTAL COM CARRINHO PLATAFORMA, DE TELHA DE CONCRETO OU CERÂMICA (UNIDADE: M2XKM). AF_07/2019</t>
  </si>
  <si>
    <t>TRANSPORTE HORIZONTAL COM MANIPULADOR TELESCÓPICO, DE TELHA DE CONCRETO OU CERÂMICA (UNIDADE: M2XKM). AF_07/2019</t>
  </si>
  <si>
    <t>TRANSPORTE HORIZONTAL MANUAL, DE BARRAMENTO BLINDADO (UNIDADE: MXKM). AF_07/2019</t>
  </si>
  <si>
    <t>TRANSPORTE HORIZONTAL COM CARRINHO PLATAFORMA, DE BARRAMENTO BLINDADO (UNIDADE: MXKM). AF_07/2019</t>
  </si>
  <si>
    <t>LIMPEZA DE PISO CERÂMICO OU PORCELANATO COM VASSOURA A SECO. AF_04/2019</t>
  </si>
  <si>
    <t>LIMPEZA DE PISO CERÂMICO OU PORCELANATO COM PANO ÚMIDO. AF_04/2019</t>
  </si>
  <si>
    <t>LIMPEZA DE PISO CERÂMICO OU PORCELANATO UTILIZANDO DETERGENTE NEUTRO E ESCOVAÇÃO MANUAL. AF_04/2019</t>
  </si>
  <si>
    <t>LIMPEZA DE PISO CERÂMICO OU COM PEDRAS RÚSTICAS UTILIZANDO ÁCIDO MURIÁTICO. AF_04/2019</t>
  </si>
  <si>
    <t>LIMPEZA DE REVESTIMENTO CERÂMICO EM PAREDE COM PANO ÚMIDO AF_04/2019</t>
  </si>
  <si>
    <t>LIMPEZA DE REVESTIMENTO CERÂMICO EM PAREDE UTILIZANDO DETERGENTE NEUTRO E ESCOVAÇÃO MANUAL. AF_04/2019</t>
  </si>
  <si>
    <t>LIMPEZA DE REVESTIMENTO CERÂMICO EM PAREDE UTILIZANDO ÁCIDO MURIÁTICO. AF_04/2019</t>
  </si>
  <si>
    <t>LIMPEZA DE PISO DE LADRILHO HIDRÁULICO COM PANO ÚMIDO. AF_04/2019</t>
  </si>
  <si>
    <t>LIMPEZA DE PISO DE MÁRMORE/GRANITO UTILIZANDO DETERGENTE NEUTRO E ESCOVAÇÃO MANUAL. AF_04/2019</t>
  </si>
  <si>
    <t>LIMPEZA DE CONTRAPISO COM VASSOURA A SECO. AF_04/2019</t>
  </si>
  <si>
    <t>LIMPEZA DE LADRILHO HIDRÁULICO EM PAREDE COM PANO ÚMIDO. AF_04/2019</t>
  </si>
  <si>
    <t>LIMPEZA DE MÁRMORE/GRANITO EM PAREDE UTILIZANDO DETERGENTE NEUTRO E ESCOVAÇÃO MANUAL. AF_04/2019</t>
  </si>
  <si>
    <t>LIMPEZA DE SUPERFÍCIE COM JATO DE ALTA PRESSÃO. AF_04/2019</t>
  </si>
  <si>
    <t>LIMPEZA DE PIA INOX COM BANCADA DE PEDRA, INCLUSIVE METAIS CORRESPONDENTES. AF_04/2019</t>
  </si>
  <si>
    <t>LIMPEZA DE TANQUE OU LAVATÓRIO DE LOUÇA ISOLADO, INCLUSIVE METAIS CORRESPONDENTES. AF_04/2019</t>
  </si>
  <si>
    <t>LIMPEZA DE LAVATÓRIO DE LOUÇA COM BANCADA DE PEDRA, INCLUSIVE METAIS CORRESPONDENTES. AF_04/2019</t>
  </si>
  <si>
    <t>LIMPEZA DE BACIA SANITÁRIA, BIDÊ OU MICTÓRIO EM LOUÇA, INCLUSIVE METAIS CORRESPONDENTES. AF_04/2019</t>
  </si>
  <si>
    <t>LIMPEZA DE BANCADA DE PEDRA (MÁRMORE OU GRANITO). AF_04/2019</t>
  </si>
  <si>
    <t>LIMPEZA DE JANELA INTEIRAMENTE DE VIDRO. AF_04/2019</t>
  </si>
  <si>
    <t>LIMPEZA DE JANELA DE VIDRO COM CAIXILHO EM AÇO/ALUMÍNIO/PVC. AF_04/2019</t>
  </si>
  <si>
    <t>LIMPEZA DE PORTA DE MADEIRA. AF_04/2019</t>
  </si>
  <si>
    <t>LIMPEZA DE PORTA INTEIRAMENTE DE VIDRO. AF_04/2019</t>
  </si>
  <si>
    <t>LIMPEZA DE PORTA EM AÇO/ALUMÍNIO. AF_04/2019</t>
  </si>
  <si>
    <t>LIMPEZA DE PORTA DE VIDRO COM CAIXILHO EM AÇO/ ALUMÍNIO/ PVC. AF_04/2019</t>
  </si>
  <si>
    <t>LIMPEZA DE FORRO REMOVÍVEL COM PANO ÚMIDO. AF_04/2019</t>
  </si>
  <si>
    <t>DEMOLIÇÃO DE ALVENARIA DE BLOCO FURADO, DE FORMA MANUAL, COM REAPROVEITAMENTO. AF_09/2023</t>
  </si>
  <si>
    <t>DEMOLIÇÃO DE ALVENARIA DE BLOCO FURADO, DE FORMA MANUAL, SEM REAPROVEITAMENTO. AF_09/2023</t>
  </si>
  <si>
    <t>DEMOLIÇÃO DE ALVENARIA DE TIJOLO MACIÇO, DE FORMA MANUAL, COM REAPROVEITAMENTO. AF_09/2023</t>
  </si>
  <si>
    <t>DEMOLIÇÃO DE ALVENARIA DE TIJOLO MACIÇO, DE FORMA MANUAL, SEM REAPROVEITAMENTO. AF_09/2023</t>
  </si>
  <si>
    <t>DEMOLIÇÃO DE ALVENARIA PARA QUALQUER TIPO DE BLOCO, DE FORMA MECANIZADA, SEM REAPROVEITAMENTO. AF_09/2023</t>
  </si>
  <si>
    <t>DEMOLIÇÃO DE PILARES E VIGAS EM CONCRETO ARMADO, DE FORMA MANUAL, SEM REAPROVEITAMENTO. AF_09/2023</t>
  </si>
  <si>
    <t>DEMOLIÇÃO DE PILARES E VIGAS EM CONCRETO ARMADO, DE FORMA MECANIZADA COM MARTELETE, SEM REAPROVEITAMENTO. AF_09/2023</t>
  </si>
  <si>
    <t>DEMOLIÇÃO DE LAJES, EM CONCRETO ARMADO, DE FORMA MANUAL, SEM REAPROVEITAMENTO. AF_09/2023</t>
  </si>
  <si>
    <t>DEMOLIÇÃO DE LAJES, EM CONCRETO ARMADO, DE FORMA MECANIZADA COM MARTELETE, SEM REAPROVEITAMENTO. AF_09/2023</t>
  </si>
  <si>
    <t>DEMOLIÇÃO DE ARGAMASSAS, DE FORMA MANUAL, SEM REAPROVEITAMENTO. AF_09/2023</t>
  </si>
  <si>
    <t>DEMOLIÇÃO DE RODAPÉ CERÂMICO, DE FORMA MANUAL, SEM REAPROVEITAMENTO. AF_09/2023</t>
  </si>
  <si>
    <t>DEMOLIÇÃO DE REVESTIMENTO CERÂMICO, DE FORMA MANUAL, SEM REAPROVEITAMENTO. AF_09/2023</t>
  </si>
  <si>
    <t>DEMOLIÇÃO DE REVESTIMENTO CERÂMICO, DE FORMA MECANIZADA COM MARTELETE, SEM REAPROVEITAMENTO. AF_09/2023</t>
  </si>
  <si>
    <t>REMOÇÃO DE PISO DE BLOCO INTERTRAVADO OU DE PEDRA PORTUGUESA, DE FORMA MANUAL, COM REAPROVEITAMENTO. AF_09/2023</t>
  </si>
  <si>
    <t>DEMOLIÇÃO PARCIAL DE PAVIMENTO ASFÁLTICO, DE FORMA MECANIZADA, SEM REAPROVEITAMENTO. AF_09/2023</t>
  </si>
  <si>
    <t>REMOÇÃO DE TAPUME/ CHAPAS METÁLICAS E DE MADEIRA, DE FORMA MANUAL, SEM REAPROVEITAMENTO. AF_09/2023</t>
  </si>
  <si>
    <t>REMOÇÃO DE CHAPAS E PERFIS DE DRYWALL, DE FORMA MANUAL, SEM REAPROVEITAMENTO. AF_09/2023</t>
  </si>
  <si>
    <t>REMOÇÃO DE PLACAS E PILARETES DE CONCRETO, DE FORMA MANUAL, SEM REAPROVEITAMENTO. AF_09/2023</t>
  </si>
  <si>
    <t>REMOÇÃO DE FORROS DE DRYWALL, PVC E FIBROMINERAL, DE FORMA MANUAL, SEM REAPROVEITAMENTO. AF_09/2023</t>
  </si>
  <si>
    <t>REMOÇÃO DE FORRO DE GESSO, DE FORMA MANUAL, SEM REAPROVEITAMENTO. AF_09/2023</t>
  </si>
  <si>
    <t>REMOÇÃO DE TRAMA METÁLICA OU DE MADEIRA PARA FORRO, DE FORMA MANUAL, SEM REAPROVEITAMENTO. AF_09/2023</t>
  </si>
  <si>
    <t>REMOÇÃO DE PISO DE MADEIRA (ASSOALHO E BARROTE), DE FORMA MANUAL, SEM REAPROVEITAMENTO. AF_09/2023</t>
  </si>
  <si>
    <t>REMOÇÃO DE PORTAS, DE FORMA MANUAL, SEM REAPROVEITAMENTO. AF_09/2023</t>
  </si>
  <si>
    <t>REMOÇÃO DE JANELAS, DE FORMA MANUAL, SEM REAPROVEITAMENTO. AF_09/2023</t>
  </si>
  <si>
    <t>REMOÇÃO DE TELHAS DE FIBROCIMENTO METÁLICA E CERÂMICA, DE FORMA MANUAL, SEM REAPROVEITAMENTO. AF_09/2023</t>
  </si>
  <si>
    <t>REMOÇÃO DE PROTEÇÃO TÉRMICA PARA COBERTURA EM EPS, DE FORMA MANUAL, SEM REAPROVEITAMENTO. AF_09/2023</t>
  </si>
  <si>
    <t>REMOÇÃO DE TELHAS DE FIBROCIMENTO, METÁLICA E CERÂMICA, DE FORMA MECANIZADA, COM USO DE GUINDASTE, SEM REAPROVEITAMENTO. AF_09/2023</t>
  </si>
  <si>
    <t>REMOÇÃO DE TRAMA DE MADEIRA PARA COBERTURA, DE FORMA MANUAL, SEM REAPROVEITAMENTO. AF_09/2023</t>
  </si>
  <si>
    <t>REMOÇÃO DE TESOURAS DE MADEIRA, COM VÃO MENOR QUE 8M, DE FORMA MANUAL, SEM REAPROVEITAMENTO. AF_09/2023</t>
  </si>
  <si>
    <t>REMOÇÃO DE TESOURAS DE MADEIRA, COM VÃO MAIOR OU IGUAL A 8M, DE FORMA MANUAL, SEM REAPROVEITAMENTO. AF_09/2023</t>
  </si>
  <si>
    <t>REMOÇÃO DE TESOURAS DE MADEIRA, COM VÃO MENOR QUE 8M, DE FORMA MECANIZADA, COM REAPROVEITAMENTO. AF_09/2023</t>
  </si>
  <si>
    <t>REMOÇÃO DE TESOURAS DE MADEIRA, COM VÃO MAIOR OU IGUAL A 8M, DE FORMA MECANIZADA, COM REAPROVEITAMENTO. AF_09/2023</t>
  </si>
  <si>
    <t>REMOÇÃO DE TRAMA METÁLICA PARA COBERTURA, DE FORMA MANUAL, SEM REAPROVEITAMENTO. AF_09/2023</t>
  </si>
  <si>
    <t>REMOÇÃO DE TESOURAS METÁLICAS, COM VÃO MENOR QUE 8M, DE FORMA MANUAL, SEM REAPROVEITAMENTO. AF_09/2023</t>
  </si>
  <si>
    <t>REMOÇÃO DE TESOURAS METÁLICAS, COM VÃO MAIOR OU IGUAL A 8M, DE FORMA MANUAL, SEM REAPROVEITAMENTO. AF_09/2023</t>
  </si>
  <si>
    <t>REMOÇÃO DE TESOURAS METÁLICAS, COM VÃO MENOR QUE 8M, DE FORMA MECANIZADA, COM REAPROVEITAMENTO. AF_09/2023</t>
  </si>
  <si>
    <t>REMOÇÃO DE TESOURAS METÁLICAS, COM VÃO MAIOR OU IGUAL A 8M, DE FORMA MECANIZADA, COM REAPROVEITAMENTO. AF_09/2023</t>
  </si>
  <si>
    <t>REMOÇÃO DE INTERRUPTORES/TOMADAS ELÉTRICAS, DE FORMA MANUAL, SEM REAPROVEITAMENTO. AF_09/2023</t>
  </si>
  <si>
    <t>REMOÇÃO DE CABOS ELÉTRICOS, COM SEÇÃO DE 10 MM², FORMA MANUAL, SEM REAPROVEITAMENTO. AF_09/2023</t>
  </si>
  <si>
    <t>REMOÇÃO DE TUBULAÇÕES (TUBOS E CONEXÕES) DE ÁGUA FRIA, DE FORMA MANUAL, SEM REAPROVEITAMENTO. AF_09/2023</t>
  </si>
  <si>
    <t>REMOÇÃO DE LOUÇAS, DE FORMA MANUAL, SEM REAPROVEITAMENTO. AF_09/2023</t>
  </si>
  <si>
    <t>REMOÇÃO DE ACESSÓRIOS, DE FORMA MANUAL, SEM REAPROVEITAMENTO. AF_09/2023</t>
  </si>
  <si>
    <t>REMOÇÃO DE LUMINÁRIAS, DE FORMA MANUAL, SEM REAPROVEITAMENTO. AF_09/2023</t>
  </si>
  <si>
    <t>REMOÇÃO DE METAIS SANITÁRIOS, DE FORMA MANUAL, SEM REAPROVEITAMENTO. AF_09/2023</t>
  </si>
  <si>
    <t>DEMOLIÇÃO DE PISO DE CONCRETO SIMPLES, DE FORMA MANUAL, SEM REAPROVEITAMENTO. AF_09/2023</t>
  </si>
  <si>
    <t>DEMOLIÇÃO DE PISO DE CONCRETO SIMPLES, DE FORMA MECANIZADA COM MARTELETE, SEM REAPROVEITAMENTO. AF_09/2023</t>
  </si>
  <si>
    <t>DEMOLIÇÃO DE ARGAMASSAS, DE FORMA DE FORMA MECANIZADA COM MARTELETE, SEM REAPROVEITAMENTO. AF_09/2023</t>
  </si>
  <si>
    <t>REMOÇÃO DE CABOS ELÉTRICOS, COM SEÇÃO DE ATÉ 2,5 MM², DE FORMA MANUAL, SEM REAPROVEITAMENTO. AF_09/2023</t>
  </si>
  <si>
    <t>REMOÇÃO DE CABOS ELÉTRICOS, COM SEÇÃO MAIOR QUE 2,5 MM² E MENOR QUE 10 MM², DE FORMA MANUAL, SEM REAPROVEITAMENTO. AF_09/2023</t>
  </si>
  <si>
    <t>REMOÇÃO DE CABOS ELÉTRICOS, COM SEÇÃO DE 16 MM², FORMA MANUAL, SEM REAPROVEITAMENTO. AF_09/2023</t>
  </si>
  <si>
    <t>REMOÇÃO DE CABOS ELÉTRICOS, COM SEÇÃO DE 25 MM², FORMA MANUAL, SEM REAPROVEITAMENTO. AF_09/2023</t>
  </si>
  <si>
    <t>DEMOLIÇÃO DE GUIAS, SARJETAS OU SARJETÕES, DE FORMA MECANIZADA, SEM REAPROVEITAMENTO. AF_09/2023</t>
  </si>
  <si>
    <t>REMOÇAO DE GUIAS PRÉ-FABRICADAS DE CONCRETO, DE FORMA MECANIZADA, COM REAPROVEITAMENTO. AF_09/2023</t>
  </si>
  <si>
    <t>REMOÇÃO DE SUPORTE METÁLICO OU DE MADEIRA PARA PLACAS DE SINALIZAÇÃO VIÁRIA, DE FORMA MANUAL, SEM REAPROVEITAMENTO. AF_09/2023</t>
  </si>
  <si>
    <t>REMOÇÃO DE PLACAS DE SINALIZAÇÃO VIÁRIA, DE FORMA MANUAL, SEM REAPROVEITAMENTO. AF_09/2023</t>
  </si>
  <si>
    <t>REMOÇÃO DE CERCAS E MOURÕES, DE FORMA MANUAL, SEM REAPROVEITAMENTO. AF_09/2023</t>
  </si>
  <si>
    <t>REMOÇÃO DE ALAMBRADOS PARA QUADRAS POLIESPORTIVAS, ESTRUTURADO POR TUBOS DE AÇO GALVANIZADO, COM TELA DE ARAME GALVANIZADO, DE FORMA MANUAL, SEM REAPROVEITAMENTO. AF_09/2023</t>
  </si>
  <si>
    <t>REMOÇÃO DE TELA DE ARAME GALVANIZADO DE ALAMBRADOS PARA QUADRAS POLIESPORTIVAS, DE FORMA MANUAL, SEM REMOÇÃO DA ESTRUTURA DE SUSTENTAÇÃO, SEM REAPROVEITAMENTO. AF_09/2023</t>
  </si>
  <si>
    <t>REMOÇÃO CALHAS E RUFOS, DE FORMA MANUAL, SEM REAPROVEITAMENTO. AF_09/2023</t>
  </si>
  <si>
    <t>SERVIÇOS TÉCNICOS ESPECIALIZADOS PARA ACOMPANHAMENTO DE EXECUÇÃO DE FUNDAÇÕES PROFUNDAS E ESTRUTURAS DE CONTENÇÃO</t>
  </si>
  <si>
    <t>TRANSPORTE COM CAMINHÃO BASCULANTE DE 10 M³, EM VIA URBANA EM LEITO NATURAL (UNIDADE: M3XKM). AF_07/2020</t>
  </si>
  <si>
    <t>TRANSPORTE COM CAMINHÃO BASCULANTE DE 10 M³, EM VIA URBANA EM REVESTIMENTO PRIMÁRIO (UNIDADE: M3XKM). AF_07/2020</t>
  </si>
  <si>
    <t>TRANSPORTE COM CAMINHÃO BASCULANTE DE 10 M³, EM VIA URBANA PAVIMENTADA, ADICIONAL PARA DMT EXCEDENTE A 30 KM (UNIDADE: M3XKM). AF_07/2020</t>
  </si>
  <si>
    <t>TRANSPORTE COM CAMINHÃO BASCULANTE DE 14 M³, EM VIA URBANA EM LEITO NATURAL (UNIDADE: M3XKM). AF_07/2020</t>
  </si>
  <si>
    <t>TRANSPORTE COM CAMINHÃO BASCULANTE DE 14 M³, EM VIA URBANA EM REVESTIMENTO PRIMÁRIO (UNIDADE: M3XKM). AF_07/2020</t>
  </si>
  <si>
    <t>TRANSPORTE COM CAMINHÃO BASCULANTE DE 14 M³, EM VIA URBANA PAVIMENTADA, ADICIONAL PARA DMT EXCEDENTE A 30 KM (UNIDADE: M3XKM). AF_07/2020</t>
  </si>
  <si>
    <t>TRANSPORTE COM CAMINHÃO BASCULANTE DE 10 M³, EM VIA URBANA EM LEITO NATURAL (UNIDADE: TXKM). AF_07/2020</t>
  </si>
  <si>
    <t>TRANSPORTE COM CAMINHÃO BASCULANTE DE 10 M³, EM VIA URBANA EM REVESTIMENTO PRIMÁRIO (UNIDADE: TXKM). AF_07/2020</t>
  </si>
  <si>
    <t>TRANSPORTE COM CAMINHÃO BASCULANTE DE 10 M³, EM VIA URBANA PAVIMENTADA, ADICIONAL PARA DMT EXCEDENTE A 30 KM (UNIDADE: TXKM). AF_07/2020</t>
  </si>
  <si>
    <t>TRANSPORTE COM CAMINHÃO BASCULANTE DE 14 M³, EM VIA URBANA EM LEITO NATURAL (UNIDADE: TXKM). AF_07/2020</t>
  </si>
  <si>
    <t>TRANSPORTE COM CAMINHÃO BASCULANTE DE 14 M³, EM VIA URBANA EM REVESTIMENTO PRIMÁRIO (UNIDADE: TXKM). AF_07/2020</t>
  </si>
  <si>
    <t>TRANSPORTE COM CAMINHÃO BASCULANTE DE 14 M³, EM VIA URBANA PAVIMENTADA, ADICIONAL PARA DMT EXCEDENTE A 30 KM (UNIDADE: TXKM). AF_07/2020</t>
  </si>
  <si>
    <t>TRANSPORTE COM CAMINHÃO BASCULANTE DE 18 M³, EM VIA URBANA EM LEITO NATURAL (UNIDADE: M3XKM). AF_07/2020</t>
  </si>
  <si>
    <t>TRANSPORTE COM CAMINHÃO BASCULANTE DE 18 M³, EM VIA URBANA EM REVESTIMENTO PRIMÁRIO (UNIDADE: M3XKM). AF_07/2020</t>
  </si>
  <si>
    <t>TRANSPORTE COM CAMINHÃO BASCULANTE DE 18 M³, EM VIA URBANA PAVIMENTADA, ADICIONAL PARA DMT EXCEDENTE A 30 KM (UNIDADE: M3XKM). AF_07/2020</t>
  </si>
  <si>
    <t>TRANSPORTE COM CAMINHÃO BASCULANTE DE 18 M³, EM VIA URBANA EM LEITO NATURAL (UNIDADE: TXKM). AF_07/2020</t>
  </si>
  <si>
    <t>TRANSPORTE COM CAMINHÃO BASCULANTE DE 18 M³, EM VIA URBANA EM REVESTIMENTO PRIMÁRIO (UNIDADE: TXKM). AF_07/2020</t>
  </si>
  <si>
    <t>TRANSPORTE COM CAMINHÃO BASCULANTE DE 18 M³, EM VIA URBANA PAVIMENTADA, ADICIONAL PARA DMT EXCEDENTE A 30 KM (UNIDADE: TXKM). AF_07/2020</t>
  </si>
  <si>
    <t>TRANSPORTE COM CAMINHÃO BASCULANTE DE 10 M³, EM VIA URBANA PAVIMENTADA, DMT ATÉ 30 KM (UNIDADE: M3XKM). AF_07/2020</t>
  </si>
  <si>
    <t>TRANSPORTE COM CAMINHÃO BASCULANTE DE 14 M³, EM VIA URBANA PAVIMENTADA, DMT ATÉ 30 KM (UNIDADE: M3XKM). AF_07/2020</t>
  </si>
  <si>
    <t>TRANSPORTE COM CAMINHÃO BASCULANTE DE 18 M³, EM VIA URBANA PAVIMENTADA, DMT ATÉ 30 KM (UNIDADE: M3XKM). AF_07/2020</t>
  </si>
  <si>
    <t>TRANSPORTE COM CAMINHÃO BASCULANTE DE 10 M³, EM VIA URBANA PAVIMENTADA, DMT ATÉ 30 KM (UNIDADE: TXKM). AF_07/2020</t>
  </si>
  <si>
    <t>TRANSPORTE COM CAMINHÃO BASCULANTE DE 14 M³, EM VIA URBANA PAVIMENTADA, DMT ATÉ 30 KM (UNIDADE: TXKM). AF_07/2020</t>
  </si>
  <si>
    <t>TRANSPORTE COM CAMINHÃO BASCULANTE DE 18 M³, EM VIA URBANA PAVIMENTADA, DMT ATÉ 30 KM (UNIDADE: TXKM). AF_07/2020</t>
  </si>
  <si>
    <t>TRANSPORTE COM CAMINHÃO BASCULANTE DE 6 M³, EM VIA URBANA EM LEITO NATURAL (UNIDADE: M3XKM). AF_07/2020</t>
  </si>
  <si>
    <t>TRANSPORTE COM CAMINHÃO BASCULANTE DE 6 M³, EM VIA URBANA EM REVESTIMENTO PRIMÁRIO (UNIDADE: M3XKM). AF_07/2020</t>
  </si>
  <si>
    <t>TRANSPORTE COM CAMINHÃO BASCULANTE DE 6 M³, EM VIA URBANA PAVIMENTADA, DMT ATÉ 30 KM (UNIDADE: M3XKM). AF_07/2020</t>
  </si>
  <si>
    <t>TRANSPORTE COM CAMINHÃO BASCULANTE DE 6 M³, EM VIA URBANA PAVIMENTADA, ADICIONAL PARA DMT EXCEDENTE A 30 KM (UNIDADE: M3XKM). AF_07/2020</t>
  </si>
  <si>
    <t>TRANSPORTE COM CAMINHÃO BASCULANTE DE 6 M³, EM VIA INTERNA (DENTRO DO CANTEIRO - UNIDADE: M3XKM). AF_07/2020</t>
  </si>
  <si>
    <t>TRANSPORTE COM CAMINHÃO BASCULANTE DE 10 M³, EM VIA INTERNA (DENTRO DO CANTEIRO - UNIDADE: M3XKM). AF_07/2020</t>
  </si>
  <si>
    <t>TRANSPORTE COM CAMINHÃO BASCULANTE DE 14 M³, EM VIA INTERNA (DENTRO DO CANTEIRO - UNIDADE:M3XKM). AF_07/2020</t>
  </si>
  <si>
    <t>TRANSPORTE COM CAMINHÃO BASCULANTE DE 18 M³, EM VIA INTERNA (DENTRO DO CANTEIRO - UNIDADE: M3XKM). AF_07/2020</t>
  </si>
  <si>
    <t>TRANSPORTE COM CAMINHÃO BASCULANTE DE 6 M³, EM VIA INTERNA (DENTRO DO CANTEIRO - UNIDADE: TXKM). AF_07/2020</t>
  </si>
  <si>
    <t>TRANSPORTE COM CAMINHÃO BASCULANTE DE 10 M³, EM VIA INTERNA A OBRA (UNIDADE: TXKM). AF_07/2020</t>
  </si>
  <si>
    <t>TRANSPORTE COM CAMINHÃO BASCULANTE DE 14 M³, EM VIA INTERNA (DENTRO DO CANTEIRO - UNIDADE: TXKM). AF_07/2020</t>
  </si>
  <si>
    <t>TRANSPORTE COM CAMINHÃO BASCULANTE DE 18 M³, EM VIA INTERNA (DENTRO DO CANTEIRO - UNIDADE: TXKM). AF_07/2020</t>
  </si>
  <si>
    <t>TRANSPORTE COM CAMINHÃO CARROCERIA 9T, EM VIA URBANA EM LEITO NATURAL (UNIDADE: TXKM). AF_07/2020</t>
  </si>
  <si>
    <t>TRANSPORTE COM CAMINHÃO CARROCERIA 9T, EM VIA URBANA EM REVESTIMENTO PRIMÁRIO (UNIDADE: TXKM). AF_07/2020</t>
  </si>
  <si>
    <t>TRANSPORTE COM CAMINHÃO CARROCERIA 9T, EM VIA URBANA PAVIMENTADA, DMT ATÉ 30KM (UNIDADE: TXKM). AF_07/2020</t>
  </si>
  <si>
    <t>TRANSPORTE COM CAMINHÃO CARROCERIA 9T, EM VIA URBANA PAVIMENTADA, ADICIONAL PARA DMT EXCEDENTE A 30 KM (UNIDADE: TXKM). AF_07/2020</t>
  </si>
  <si>
    <t>TRANSPORTE COM CAMINHÃO CARROCERIA 9T, EM VIA INTERNA (DENTRO DO CANTEIRO - UNIDADE: TXKM). AF_07/2020</t>
  </si>
  <si>
    <t>TRANSPORTE COM CAMINHÃO CARROCERIA COM GUINDAUTO (MUNCK),  MOMENTO MÁXIMO DE CARGA 11,7 TM, EM VIA URBANA EM LEITO NATURAL (UNIDADE: TXKM). AF_07/2020</t>
  </si>
  <si>
    <t>TRANSPORTE COM CAMINHÃO CARROCERIA COM GUINDAUTO (MUNCK),  MOMENTO MÁXIMO DE CARGA 11,7 TM, EM VIA URBANA EM REVESTIMENTO PRIMÁRIO (UNIDADE: TXKM). AF_07/2020</t>
  </si>
  <si>
    <t>TRANSPORTE COM CAMINHÃO CARROCERIA COM GUINDAUTO (MUNCK),  MOMENTO MÁXIMO DE CARGA 11,7 TM, EM VIA URBANA PAVIMENTADA, DMT ATÉ 30KM (UNIDADE: TXKM). AF_07/2020</t>
  </si>
  <si>
    <t>TRANSPORTE COM CAMINHÃO CARROCERIA COM GUINDAUTO (MUNCK),  MOMENTO MÁXIMO DE CARGA 11,7 TM, EM VIA URBANA PAVIMENTADA, ADICIONAL PARA DMT EXCEDENTE A 30 KM (UNIDADE: TXKM). AF_07/2020</t>
  </si>
  <si>
    <t>TRANSPORTE COM CAMINHÃO CARROCERIA COM GUINDAUTO (MUNCK),  MOMENTO MÁXIMO DE CARGA 11,7 TM, EM VIA INTERNA (DENTRO DO CANTEIRO - UNIDADE: TXKM). AF_07/2020</t>
  </si>
  <si>
    <t>TRANSPORTE COM CAMINHÃO PIPA DE 6 M³, EM VIA URBANA EM LEITO NATURAL (UNIDADE: M3XKM). AF_07/2020</t>
  </si>
  <si>
    <t>TRANSPORTE COM CAMINHÃO PIPA DE 6 M³, EM VIA URBANA EM REVESTIMENTO PRIMÁRIO (UNIDADE: M3XKM). AF_07/2020</t>
  </si>
  <si>
    <t>TRANSPORTE COM CAMINHÃO PIPA DE 6 M³, EM VIA URBANA PAVIMENTADA, DMT ATÉ 30KM (UNIDADE: M3XKM). AF_07/2020</t>
  </si>
  <si>
    <t>TRANSPORTE COM CAMINHÃO PIPA DE 6 M³, EM VIA URBANA PAVIMENTADA, ADICIONAL PARA DMT EXCEDENTE A 30 KM (UNIDADE: M3XKM). AF_07/2020</t>
  </si>
  <si>
    <t>TRANSPORTE COM CAMINHÃO PIPA DE 6 M³, EM VIA INTERNA (DENTRO DO CANTEIRO - UNIDADE: M3XKM). AF_07/2020</t>
  </si>
  <si>
    <t>TRANSPORTE COM CAMINHÃO PIPA DE 10 M³, EM VIA URBANA EM LEITO NATURAL (UNIDADE: M3XKM). AF_07/2020</t>
  </si>
  <si>
    <t>TRANSPORTE COM CAMINHÃO PIPA DE 10 M³, EM VIA URBANA EM REVESTIMENTO PRIMÁRIO (UNIDADE: M3XKM). AF_07/2020</t>
  </si>
  <si>
    <t>TRANSPORTE COM CAMINHÃO PIPA DE 10 M³, EM VIA URBANA PAVIMENTADA, DMT ATÉ 30KM (UNIDADE: M3XKM). AF_07/2020</t>
  </si>
  <si>
    <t>TRANSPORTE COM CAMINHÃO PIPA DE 10 M³, EM VIA URBANA PAVIMENTADA, ADICIONAL PARA DMT EXCEDENTE A 30 KM (UNIDADE: M3XKM). AF_07/2020</t>
  </si>
  <si>
    <t>TRANSPORTE COM CAMINHÃO PIPA DE 10 M³, EM VIA INTERNA (DENTRO DO CANTEIRO - UNIDADE: M3XKM). AF_07/2020</t>
  </si>
  <si>
    <t>CARGA, MANOBRA E DESCARGA DE SOLOS E MATERIAIS GRANULARES EM CAMINHÃO BASCULANTE 6 M³ - CARGA COM PÁ CARREGADEIRA (CAÇAMBA DE 1,7 A 2,8 M³ / 128 HP) E DESCARGA LIVRE (UNIDADE: M3). AF_07/2020</t>
  </si>
  <si>
    <t>CARGA, MANOBRA E DESCARGA DE SOLOS E MATERIAIS GRANULARES EM CAMINHÃO BASCULANTE 10 M³ - CARGA COM PÁ CARREGADEIRA (CAÇAMBA DE 1,7 A 2,8 M³ / 128 HP) E DESCARGA LIVRE (UNIDADE: M3). AF_07/2020</t>
  </si>
  <si>
    <t>CARGA, MANOBRA E DESCARGA DE SOLOS E MATERIAIS GRANULARES EM CAMINHÃO BASCULANTE 14 M³ - CARGA COM PÁ CARREGADEIRA (CAÇAMBA DE 1,7 A 2,8 M³ / 128 HP) E DESCARGA LIVRE (UNIDADE: M3). AF_07/2020</t>
  </si>
  <si>
    <t>TRANSPORTE COM CAMINHÃO TANQUE DE TRANSPORTE DE MATERIAL ASFÁLTICO DE 30000 L, EM VIA URBANA EM  LEITO NATURAL (UNIDADE: TXKM). AF_07/2020</t>
  </si>
  <si>
    <t>TRANSPORTE COM CAMINHÃO TANQUE DE TRANSPORTE DE MATERIAL ASFÁLTICO DE 30000 L, EM VIA URBANA EM  REVESTIMENTO PRIMÁRIO (UNIDADE: TXKM). AF_07/2020</t>
  </si>
  <si>
    <t>TRANSPORTE COM CAMINHÃO TANQUE DE TRANSPORTE DE MATERIAL ASFÁLTICO DE 20000 L, EM VIA URBANA EM LEITO NATURAL (UNIDADE: TXKM). AF_07/2020</t>
  </si>
  <si>
    <t>TRANSPORTE COM CAMINHÃO TANQUE DE TRANSPORTE DE MATERIAL ASFÁLTICO DE 20000 L, EM VIA URBANA EM  REVESTIMENTO PRIMÁRIO (UNIDADE: TXKM). AF_07/2020</t>
  </si>
  <si>
    <t>TRANSPORTE COM CAMINHÃO TANQUE DE TRANSPORTE DE MATERIAL ASFÁLTICO DE 30000 L, EM VIA URBANA PAVIMENTADA, DMT ATÉ 30KM (UNIDADE: TXKM). AF_07/2020</t>
  </si>
  <si>
    <t>TRANSPORTE COM CAMINHÃO TANQUE DE TRANSPORTE DE MATERIAL ASFÁLTICO DE 30000 L, EM VIA URBANA PAVIMENTADA, ADICIONAL PARA DMT EXCEDENTE A 30 KM (UNIDADE: TXKM). AF_07/2020</t>
  </si>
  <si>
    <t>TRANSPORTE COM CAMINHÃO TANQUE DE TRANSPORTE DE MATERIAL ASFÁLTICO DE 20000 L, EM VIA URBANA PAVIMENTADA, DMT ATÉ 30KM (UNIDADE: TXKM). AF_07/2020</t>
  </si>
  <si>
    <t>TRANSPORTE COM CAMINHÃO TANQUE DE TRANSPORTE DE MATERIAL ASFÁLTICO DE 20000 L, EM VIA URBANA PAVIMENTADA, ADICIONAL PARA DMT EXCEDENTE A 30 KM (UNIDADE: TXKM). AF_07/2020</t>
  </si>
  <si>
    <t>CARGA, MANOBRA E DESCARGA MANUAL DE TUBOS PLÁSTICOS, DN MENOR OU IGUAL A 100 MM, EM CAMINHÃO CARROCERIA 9T. AF_07/2020</t>
  </si>
  <si>
    <t>CARGA, MANOBRA E DESCARGA MANUAL DE TUBOS PLÁSTICOS, DN 200 MM, EM CAMINHÃO CARROCERIA 9T. AF_07/2020</t>
  </si>
  <si>
    <t>CARGA, MANOBRA E DESCARGA MANUAL DE TUBOS PLÁSTICOS, DN 150 MM, EM CAMINHÃO CARROCERIA 9T. AF_06/2021</t>
  </si>
  <si>
    <t>CARGA, MANOBRA E DESCARGA DE SOLOS E MATERIAIS GRANULARES EM CAMINHÃO BASCULANTE 18 M³ - CARGA COM PÁ CARREGADEIRA (CAÇAMBA DE 1,7 A 2,8 M³ / 128 HP) E DESCARGA LIVRE (UNIDADE: M3). AF_07/2020</t>
  </si>
  <si>
    <t>CARGA, MANOBRA E DESCARGA DE SOLOS E MATERIAIS GRANULARES EM CAMINHÃO BASCULANTE 6 M³ - CARGA COM ESCAVADEIRA HIDRÁULICA (CAÇAMBA DE 1,20 M³ / 155 HP) E DESCARGA LIVRE (UNIDADE: M3). AF_07/2020</t>
  </si>
  <si>
    <t>CARGA, MANOBRA E DESCARGA DE SOLOS E MATERIAIS GRANULARES EM CAMINHÃO BASCULANTE 10 M³ - CARGA COM ESCAVADEIRA HIDRÁULICA (CAÇAMBA DE 1,20 M³ / 155 HP) E DESCARGA LIVRE (UNIDADE: M3). AF_07/2020</t>
  </si>
  <si>
    <t>CARGA, MANOBRA E DESCARGA DE SOLOS E MATERIAIS GRANULARES EM CAMINHÃO BASCULANTE 14 M³ - CARGA COM ESCAVADEIRA HIDRÁULICA (CAÇAMBA DE 1,20 M³ / 155 HP) E DESCARGA LIVRE (UNIDADE: M3). AF_07/2020</t>
  </si>
  <si>
    <t>CARGA, MANOBRA E DESCARGA DE SOLOS E MATERIAIS GRANULARES EM CAMINHÃO BASCULANTE 18 M³ - CARGA COM ESCAVADEIRA HIDRÁULICA (CAÇAMBA DE 1,20 M³ / 155 HP) E DESCARGA LIVRE (UNIDADE: M3). AF_07/2020</t>
  </si>
  <si>
    <t>CARGA, MANOBRA E DESCARGA DE ENTULHO EM CAMINHÃO BASCULANTE 6 M³ - CARGA COM ESCAVADEIRA HIDRÁULICA  (CAÇAMBA DE 0,80 M³ / 111 HP) E DESCARGA LIVRE (UNIDADE: M3). AF_07/2020</t>
  </si>
  <si>
    <t>CARGA, MANOBRA E DESCARGA DE ENTULHO EM CAMINHÃO BASCULANTE 10 M³ - CARGA COM ESCAVADEIRA HIDRÁULICA  (CAÇAMBA DE 0,80 M³ / 111 HP) E DESCARGA LIVRE (UNIDADE: M3). AF_07/2020</t>
  </si>
  <si>
    <t>CARGA, MANOBRA E DESCARGA DE ENTULHO EM CAMINHÃO BASCULANTE 14 M³ - CARGA COM ESCAVADEIRA HIDRÁULICA  (CAÇAMBA DE 0,80 M³ / 111 HP) E DESCARGA LIVRE (UNIDADE: M3). AF_07/2020</t>
  </si>
  <si>
    <t>CARGA, MANOBRA E DESCARGA DE ENTULHO EM CAMINHÃO BASCULANTE 18 M³ - CARGA COM ESCAVADEIRA HIDRÁULICA  (CAÇAMBA DE 0,80 M³ / 111 HP) E DESCARGA LIVRE (UNIDADE: M3). AF_07/2020</t>
  </si>
  <si>
    <t>CARGA DE MISTURA ASFÁLTICA EM CAMINHÃO BASCULANTE 6 M³ (UNIDADE: M3). AF_07/2020</t>
  </si>
  <si>
    <t>CARGA DE MISTURA ASFÁLTICA EM CAMINHÃO BASCULANTE 10 M³ (UNIDADE: M3). AF_07/2020</t>
  </si>
  <si>
    <t>CARGA DE MISTURA ASFÁLTICA EM CAMINHÃO BASCULANTE 14 M³ (UNIDADE: M3). AF_07/2020</t>
  </si>
  <si>
    <t>CARGA DE MISTURA ASFÁLTICA EM CAMINHÃO BASCULANTE 18 M³ (UNIDADE: M3). AF_07/2020</t>
  </si>
  <si>
    <t>CARGA, MANOBRA E DESCARGA DE SOLOS E MATERIAIS GRANULARES EM CAMINHÃO BASCULANTE 6 M³ - CARGA COM PÁ CARREGADEIRA (CAÇAMBA DE 1,7 A 2,8 M³ / 128 HP) E DESCARGA LIVRE (UNIDADE: T). AF_07/2020</t>
  </si>
  <si>
    <t>CARGA, MANOBRA E DESCARGA DE SOLOS E MATERIAIS GRANULARES EM CAMINHÃO BASCULANTE 10 M³ - CARGA COM PÁ CARREGADEIRA (CAÇAMBA DE 1,7 A 2,8 M³ / 128 HP) E DESCARGA LIVRE (UNIDADE: T). AF_07/2020</t>
  </si>
  <si>
    <t>CARGA, MANOBRA E DESCARGA DE SOLOS E MATERIAIS GRANULARES EM CAMINHÃO BASCULANTE 14 M³ - CARGA COM PÁ CARREGADEIRA (CAÇAMBA DE 1,7 A 2,8 M³ / 128 HP) E DESCARGA LIVRE (UNIDADE: T). AF_07/2020</t>
  </si>
  <si>
    <t>CARGA, MANOBRA E DESCARGA DE SOLOS E MATERIAIS GRANULARES EM CAMINHÃO BASCULANTE 18 M³ - CARGA COM PÁ CARREGADEIRA (CAÇAMBA DE 1,7 A 2,8 M³ / 128 HP) E DESCARGA LIVRE (UNIDADE: T). AF_07/2020</t>
  </si>
  <si>
    <t>CARGA, MANOBRA E DESCARGA DE SOLOS E MATERIAIS GRANULARES EM CAMINHÃO BASCULANTE 6 M³ - CARGA COM ESCAVADEIRA HIDRÁULICA (CAÇAMBA DE 1,20 M³ / 155 HP) E DESCARGA LIVRE (UNIDADE: T). AF_07/2020</t>
  </si>
  <si>
    <t>CARGA, MANOBRA E DESCARGA DE SOLOS E MATERIAIS GRANULARES EM CAMINHÃO BASCULANTE 10 M³ - CARGA COM ESCAVADEIRA HIDRÁULICA (CAÇAMBA DE 1,20 M³ / 155 HP) E DESCARGA LIVRE (UNIDADE: T). AF_07/2020</t>
  </si>
  <si>
    <t>CARGA, MANOBRA E DESCARGA DE SOLOS E MATERIAIS GRANULARES EM CAMINHÃO BASCULANTE 14 M³ - CARGA COM ESCAVADEIRA HIDRÁULICA (CAÇAMBA DE 1,20 M³ / 155 HP) E DESCARGA LIVRE (UNIDADE: T). AF_07/2020</t>
  </si>
  <si>
    <t>CARGA, MANOBRA E DESCARGA DE SOLOS E MATERIAIS GRANULARES EM CAMINHÃO BASCULANTE 18 M³ - CARGA COM ESCAVADEIRA HIDRÁULICA (CAÇAMBA DE 1,20 M³ / 155 HP) E DESCARGA LIVRE (UNIDADE: T). AF_07/2020</t>
  </si>
  <si>
    <t>CARGA, MANOBRA E DESCARGA DE ENTULHO EM CAMINHÃO BASCULANTE 6 M³ - CARGA COM ESCAVADEIRA HIDRÁULICA  (CAÇAMBA DE 0,80 M³ / 111 HP) E DESCARGA LIVRE (UNIDADE: T). AF_07/2020</t>
  </si>
  <si>
    <t>CARGA, MANOBRA E DESCARGA DE ENTULHO EM CAMINHÃO BASCULANTE 10 M³ - CARGA COM ESCAVADEIRA HIDRÁULICA  (CAÇAMBA DE 0,80 M³ / 111 HP) E DESCARGA LIVRE (UNIDADE: T). AF_07/2020</t>
  </si>
  <si>
    <t>CARGA, MANOBRA E DESCARGA DE ENTULHO EM CAMINHÃO BASCULANTE 14 M³ - CARGA COM ESCAVADEIRA HIDRÁULICA  (CAÇAMBA DE 0,80 M³ / 111 HP) E DESCARGA LIVRE (UNIDADE: T). AF_07/2020</t>
  </si>
  <si>
    <t>CARGA, MANOBRA E DESCARGA DE ENTULHO EM CAMINHÃO BASCULANTE 18 M³ - CARGA COM ESCAVADEIRA HIDRÁULICA  (CAÇAMBA DE 0,80 M³ / 111 HP) E DESCARGA LIVRE (UNIDADE: T). AF_07/2020</t>
  </si>
  <si>
    <t>CARGA DE MISTURA ASFÁLTICA EM CAMINHÃO BASCULANTE 6 M³ (UNIDADE: T). AF_07/2020</t>
  </si>
  <si>
    <t>CARGA DE MISTURA ASFÁLTICA EM CAMINHÃO BASCULANTE 10 M³ (UNIDADE: T). AF_07/2020</t>
  </si>
  <si>
    <t>CARGA DE MISTURA ASFÁLTICA EM CAMINHÃO BASCULANTE 14 M³ (UNIDADE: T). AF_07/2020</t>
  </si>
  <si>
    <t>CARGA DE MISTURA ASFÁLTICA EM CAMINHÃO BASCULANTE 18 M³ (UNIDADE: T). AF_07/2020</t>
  </si>
  <si>
    <t>CARGA, MANOBRA E DESCARGA DE ÁGUA EM CAMINHÃO PIPA 6 M³. AF_07/2020</t>
  </si>
  <si>
    <t>CARGA, MANOBRA E DESCARGA DE ÁGUA EM CAMINHÃO PIPA 10 M³. AF_07/2020</t>
  </si>
  <si>
    <t>CARGA DE ÁGUA EM CAMINHÃO PIPA 6 M³. AF_07/2020</t>
  </si>
  <si>
    <t>CARGA DE ÁGUA EM CAMINHÃO PIPA 10 M³. AF_07/2020</t>
  </si>
  <si>
    <t>CARGA, MANOBRA E DESCARGA DE POSTE DE CONCRETO EM CAMINHÃO CARROCERIA COM GUINDAUTO (MUNCK) 11,7 TM. AF_07/2020</t>
  </si>
  <si>
    <t>CARGA, MANOBRA E DESCARGA DE PERFIL METÁLICO EM CAMINHÃO CARROCERIA COM GUINDAUTO (MUNCK) 11,7 TM. AF_07/2020</t>
  </si>
  <si>
    <t>CARGA, MANOBRA E DESCARGA DE TUBOS DE CONCRETO, DN MENOR OU IGUAL A 300 MM, EM CAMINHÃO CARROCERIA COM GUINDAUTO (MUNCK) 11,7 TM. AF_07/2020</t>
  </si>
  <si>
    <t>CARGA, MANOBRA E DESCARGA DE TUBOS DE CONCRETO, DN 400 MM, EM CAMINHÃO CARROCERIA COM GUINDAUTO (MUNCK) 11,7 TM. AF_07/2020</t>
  </si>
  <si>
    <t>CARGA, MANOBRA E DESCARGA DE TUBOS DE CONCRETO, DN 500 MM, EM CAMINHÃO CARROCERIA COM GUINDAUTO (MUNCK) 11,7 TM. AF_07/2020</t>
  </si>
  <si>
    <t>CARGA, MANOBRA E DESCARGA DE TUBOS METÁLICOS, DN MENOR OU IGUAL A 150 MM, EM CAMINHÃO CARROCERIA COM GUINDAUTO (MUNCK) 11,7 TM. AF_07/2020</t>
  </si>
  <si>
    <t>CARGA, MANOBRA E DESCARGA DE TUBOS METÁLICOS, DN 200 MM, EM CAMINHÃO CARROCERIA COM GUINDAUTO (MUNCK) 11,7 TM. AF_07/2020</t>
  </si>
  <si>
    <t>CARGA, MANOBRA E DESCARGA DE TUBOS METÁLICOS, DN 250 MM, EM CAMINHÃO CARROCERIA COM GUINDAUTO (MUNCK) 11,7 TM. AF_07/2020</t>
  </si>
  <si>
    <t>CARGA, MANOBRA E DESCARGA DE TUBOS DE CONCRETO, DN 600 MM, EM CAMINHÃO CARROCERIA COM GUINDAUTO (MUNCK) 11,7 TM. AF_07/2020</t>
  </si>
  <si>
    <t>CARGA, MANOBRA E DESCARGA DE TUBOS DE CONCRETO, DN 700 MM, EM CAMINHÃO CARROCERIA COM GUINDAUTO (MUNCK) 11,7 TM. AF_07/2020</t>
  </si>
  <si>
    <t>CARGA, MANOBRA E DESCARGA DE TUBOS DE CONCRETO, DN 800 MM, EM CAMINHÃO CARROCERIA COM GUINDAUTO (MUNCK) 11,7 TM. AF_07/2020</t>
  </si>
  <si>
    <t>CARGA, MANOBRA E DESCARGA DE TUBOS DE CONCRETO, DN 900 MM, EM CAMINHÃO CARROCERIA COM GUINDAUTO (MUNCK) 11,7 TM. AF_07/2020</t>
  </si>
  <si>
    <t>CARGA, MANOBRA E DESCARGA DE TUBOS DE CONCRETO, DN 1000 MM, EM CAMINHÃO CARROCERIA COM GUINDAUTO (MUNCK) 11,7 TM. AF_07/2020</t>
  </si>
  <si>
    <t>CARGA, MANOBRA E DESCARGA DE TUBOS DE CONCRETO, DN 1200 MM, EM CAMINHÃO CARROCERIA COM GUINDAUTO (MUNCK) 11,7 TM. AF_07/2020</t>
  </si>
  <si>
    <t>CARGA, MANOBRA E DESCARGA DE TUBOS METÁLICOS, DN 300 MM, EM CAMINHÃO CARROCERIA COM GUINDAUTO (MUNCK) 11,7 TM. AF_07/2020</t>
  </si>
  <si>
    <t>CARGA, MANOBRA E DESCARGA DE TUBOS METÁLICOS, DN 350 MM, EM CAMINHÃO CARROCERIA COM GUINDAUTO (MUNCK) 11,7 TM. AF_07/2020</t>
  </si>
  <si>
    <t>CARGA, MANOBRA E DESCARGA DE TUBOS METÁLICOS, DN 400 MM, EM CAMINHÃO CARROCERIA COM GUINDAUTO (MUNCK) 11,7 TM. AF_07/2020</t>
  </si>
  <si>
    <t>CARGA, MANOBRA E DESCARGA DE TUBOS METÁLICOS, DN 500 MM, EM CAMINHÃO CARROCERIA COM GUINDAUTO (MUNCK) 11,7 TM. AF_07/2020</t>
  </si>
  <si>
    <t>CARGA, MANOBRA E DESCARGA DE TUBOS METÁLICOS, DN 600 MM, EM CAMINHÃO CARROCERIA COM GUINDAUTO (MUNCK) 11,7 TM. AF_07/2020</t>
  </si>
  <si>
    <t>CARGA, MANOBRA E DESCARGA DE TUBOS METÁLICOS, DN 700 MM, EM CAMINHÃO CARROCERIA COM GUINDAUTO (MUNCK) 11,7 TM. AF_07/2020</t>
  </si>
  <si>
    <t>CARGA, MANOBRA E DESCARGA DE TUBOS METÁLICOS, DN 800 MM, EM CAMINHÃO CARROCERIA COM GUINDAUTO (MUNCK) 11,7 TM. AF_07/2020</t>
  </si>
  <si>
    <t>CARGA, MANOBRA E DESCARGA DE TUBOS METÁLICOS, DN 900 MM, EM CAMINHÃO CARROCERIA COM GUINDAUTO (MUNCK) 11,7 TM. AF_07/2020</t>
  </si>
  <si>
    <t>CARGA, MANOBRA E DESCARGA DE TUBOS METÁLICOS, DN 1000 MM, EM CAMINHÃO CARROCERIA COM GUINDAUTO (MUNCK) 11,7 TM. AF_07/2020</t>
  </si>
  <si>
    <t>CARGA, MANOBRA E DESCARGA DE TUBOS METÁLICOS, DN 1200 MM, EM CAMINHÃO CARROCERIA COM GUINDAUTO (MUNCK) 11,7 TM. AF_07/2020</t>
  </si>
  <si>
    <t>CARGA, MANOBRA E DESCARGA DE TUBOS PLÁSTICOS, DN 250 MM, EM CAMINHÃO CARROCERIA COM GUINDAUTO (MUNCK) 11,7 TM. AF_07/2020</t>
  </si>
  <si>
    <t>CARGA, MANOBRA E DESCARGA DE TUBOS PLÁSTICOS, DN 300 MM, EM CAMINHÃO CARROCERIA COM GUINDAUTO (MUNCK) 11,7 TM. AF_07/2020</t>
  </si>
  <si>
    <t>CARGA, MANOBRA E DESCARGA DE TUBOS PLÁSTICOS, DN 400 MM, EM CAMINHÃO CARROCERIA COM GUINDAUTO (MUNCK) 11,7 TM. AF_07/2020</t>
  </si>
  <si>
    <t>CARGA, MANOBRA E DESCARGA DE TUBOS PLÁSTICOS, DN 500 MM, EM CAMINHÃO CARROCERIA COM GUINDAUTO (MUNCK) 11,7 TM. AF_07/2020</t>
  </si>
  <si>
    <t>CARGA, MANOBRA E DESCARGA DE TUBOS PLÁSTICOS, DN 600 MM, EM CAMINHÃO CARROCERIA COM GUINDAUTO (MUNCK) 11,7 TM. AF_07/2020</t>
  </si>
  <si>
    <t>CARGA, MANOBRA E DESCARGA DE TUBOS PLÁSTICOS, DN 750 MM, EM CAMINHÃO CARROCERIA COM GUINDAUTO (MUNCK) 11,7 TM. AF_07/2020</t>
  </si>
  <si>
    <t>CARGA, MANOBRA E DESCARGA DE TUBOS PLÁSTICOS, DN 900 MM, EM CAMINHÃO CARROCERIA COM GUINDAUTO (MUNCK) 11,7 TM. AF_07/2020</t>
  </si>
  <si>
    <t>CARGA, MANOBRA E DESCARGA DE TUBOS PLÁSTICOS, DN 1000 MM, EM CAMINHÃO CARROCERIA COM GUINDAUTO (MUNCK) 11,7 TM. AF_07/2020</t>
  </si>
  <si>
    <t>CARGA, MANOBRA E DESCARGA DE TUBOS PLÁSTICOS, DN 1200 MM, EM CAMINHÃO CARROCERIA COM GUINDAUTO (MUNCK) 11,7 TM. AF_07/2020</t>
  </si>
  <si>
    <t>RECOMPOSIÇÃO PARCIAL DE ARAME FARPADO Nº 14 CLASSE 250, FIXADO EM CERCA COM MOURÕES DE CONCRETO - FORNECIMENTO E INSTALAÇÃO. AF_05/2020</t>
  </si>
  <si>
    <t>CERCA COM MOURÕES DE CONCRETO, RETO, H=3,00 M, ESPAÇAMENTO DE 2,5 M, CRAVADOS 0,5 M, COM 4 FIOS DE ARAME FARPADO Nº 14 CLASSE 250 - FORNECIMENTO E INSTALAÇÃO. AF_05/2020</t>
  </si>
  <si>
    <t>CERCA COM MOURÕES DE CONCRETO, RETO, H=3,00 M, ESPAÇAMENTO DE 2,5 M, CRAVADOS 0,5 M, COM 4 FIOS DE ARAME DE AÇO OVALADO 15X17 - FORNECIMENTO E INSTALAÇÃO. AF_05/2020</t>
  </si>
  <si>
    <t>CERCA COM MOURÕES DE CONCRETO, RETO, H=3,00 M, ESPAÇAMENTO DE 2,5 M, CRAVADOS 0,5 M, COM 4 FIOS DE ARAME MISTO - FORNECIMENTO E INSTALAÇÃO. AF_05/2020</t>
  </si>
  <si>
    <t>CERCA COM MOURÕES DE CONCRETO, RETO, H=2,30 M, ESPAÇAMENTO DE 2,5 M, CRAVADOS 0,5 M, COM 4 FIOS DE ARAME FARPADO Nº 14 CLASSE 250 - FORNECIMENTO E INSTALAÇÃO. AF_05/2020</t>
  </si>
  <si>
    <t>CERCA COM MOURÕES DE CONCRETO, RETO, H=2,30 M, ESPAÇAMENTO DE 2,5 M, CRAVADOS 0,5 M, COM 4 FIOS DE ARAME DE AÇO OVALADO 15X17 - FORNECIMENTO E INSTALAÇÃO. AF_05/2020</t>
  </si>
  <si>
    <t>CERCA COM MOURÕES DE CONCRETO, RETO, H=2,30 M, ESPAÇAMENTO DE 2,5 M, CRAVADOS 0,5 M, COM 4 FIOS DE ARAME MISTO - FORNECIMENTO E INSTALAÇÃO. AF_05/2020</t>
  </si>
  <si>
    <t>CERCA COM MOURÕES DE CONCRETO, SEÇÃO "T" PONTA INCLINADA, 10X10 CM, ESPAÇAMENTO DE 2,5 M, CRAVADOS 0,5 M, COM 11 FIOS DE ARAME FARPADO Nº 14 - FORNECIMENTO E INSTALAÇÃO. AF_05/2020</t>
  </si>
  <si>
    <t>CERCA COM MOURÕES DE CONCRETO, SEÇÃO "T" PONTA INCLINADA, 10X10 CM, ESPAÇAMENTO DE 2,5 M, CRAVADOS 0,5 M, COM 11 FIOS DE ARAME DE AÇO OVALADO 15X17 - FORNECIMENTO E INSTALAÇÃO. AF_05/2020</t>
  </si>
  <si>
    <t>CERCA COM MOURÕES DE CONCRETO, SEÇÃO "T" PONTA INCLINADA, 10X10CM, ESPAÇAMENTO DE 2,5M, CRAVADOS 0,5M, COM 11 FIOS DE ARAME MISTO - FORNECIMENTO E INSTALAÇÃO. AF_05/2020</t>
  </si>
  <si>
    <t>CERCA COM MOURÕES DE MADEIRA, 7,5X7,5 CM, ESPAÇAMENTO DE 2,5 M, ALTURA LIVRE DE 2 M, CRAVADOS 0,5 M, COM 4 FIOS DE ARAME FARPADO Nº 14 CLASSE 250 - FORNECIMENTO E INSTALAÇÃO. AF_05/2020</t>
  </si>
  <si>
    <t>CERCA COM MOURÕES DE MADEIRA, 7,5X7,5 CM, ESPAÇAMENTO DE 2,5 M, ALTURA LIVRE DE 2 M, CRAVADOS 0,5 M, COM 8 FIOS DE ARAME FARPADO Nº 14 CLASSE 250 - FORNECIMENTO E INSTALAÇÃO. AF_05/2020</t>
  </si>
  <si>
    <t>CERCA COM MOURÕES DE MADEIRA ROLIÇA, DIÂMETRO 11 CM, ESPAÇAMENTO DE 2,5 M, ALTURA LIVRE DE 1,7 M, CRAVADOS 0,5 M, COM 5 FIOS DE ARAME FARPADO Nº 14 CLASSE 250 - FORNECIMENTO E INSTALAÇÃO. AF_05/2020</t>
  </si>
  <si>
    <t>CERCA COM MOURÕES DE MADEIRA ROLIÇA, DIÂMETRO 11 CM, ESPAÇAMENTO DE 2,5 M, ALTURA LIVRE DE 1,7 M, CRAVADOS 0,5 M, COM 5 FIOS DE ARAME DE AÇO OVALADO 15X17 - FORNECIMENTO E INSTALAÇÃO. AF_05/2020</t>
  </si>
  <si>
    <t>CERCA COM MOURÕES DE MADEIRA ROLIÇA, DIÂMETRO 11 CM, ESPAÇAMENTO DE 2,5 M, ALTURA LIVRE DE 1,7 M, CRAVADOS 0,5 M, COM 5 FIOS DE ARAME MISTO - FORNECIMENTO E INSTALAÇÃO. AF_05/2020</t>
  </si>
  <si>
    <t>PORTÃO COM MOURÕES DE MADEIRA ROLIÇA, DIÂMETRO 11 CM, COM 5 FIOS DE ARAME FARPADO Nº 14 CLASSE 250, SEM DOBRADIÇAS - FORNECIMENTO E INSTALAÇÃO. AF_05/2020</t>
  </si>
  <si>
    <t>ALAMBRADO EM MOURÕES DE CONCRETO, COM TELA DE ARAME GALVANIZADO (INCLUSIVE MURETA EM CONCRETO). AF_05/2018</t>
  </si>
  <si>
    <t>INSTALAÇÃO DE ESQUI TRIPLO, EM TUBO DE AÇO CARBONO - EQUIPAMENTO DE GINÁSTICA PARA ACADEMIA AO AR LIVRE / ACADEMIA DA TERCEIRA IDADE - ATI, INSTALADO SOBRE PISO DE CONCRETO EXISTENTE. AF_10/2021</t>
  </si>
  <si>
    <t>INSTALAÇÃO DE MULTIEXERCITADOR COM SEIS FUNÇÕES, EM TUBO DE AÇO CARBONO - EQUIPAMENTO DE GINÁSTICA PARA ACADEMIA AO AR LIVRE / ACADEMIA DA TERCEIRA IDADE - ATI, INSTALADO SOBRE PISO DE CONCRETO EXISTENTE. AF_10/2021</t>
  </si>
  <si>
    <t>INSTALAÇÃO DE SIMULADOR DE CAMINHADA TRIPLO, EM TUBO DE AÇO CARBONO - EQUIPAMENTO DE GINÁSTICA PARA ACADEMIA AO AR LIVRE / ACADEMIA DA TERCEIRA IDADE - ATI, INSTALADO SOBRE PISO DE CONCRETO EXISTENTE. AF_10/2021</t>
  </si>
  <si>
    <t>INSTALAÇÃO DE SIMULADOR DE CAVALGADA TRIPLO, EM TUBO DE AÇO CARBONO - EQUIPAMENTO DE GINÁSTICA PARA ACADEMIA AO AR LIVRE / ACADEMIA DA TERCEIRA IDADE - ATI, INSTALADO SOBRE PISO DE CONCRETO EXISTENTE. AF_10/2021</t>
  </si>
  <si>
    <t>INSTALAÇÃO DE SIMULADOR DE REMO INDIVIDUAL, EM TUBO DE AÇO CARBONO - EQUIPAMENTO DE GINÁSTICA PARA ACADEMIA AO AR LIVRE / ACADEMIA DA TERCEIRA IDADE - ATI, INSTALADO SOBRE PISO DE CONCRETO EXISTENTE. AF_10/2021</t>
  </si>
  <si>
    <t>INSTALAÇÃO DE PRESSÃO DE PERNAS TRIPLO, EM TUBO DE AÇO CARBONO - EQUIPAMENTO DE GINÁSTICA PARA ACADEMIA AO AR LIVRE / ACADEMIA DA TERCEIRA IDADE - ATI, INSTALADO SOBRE SOLO. AF_10/2021</t>
  </si>
  <si>
    <t>INSTALAÇÃO DE ALONGADOR COM TRÊS ALTURAS, EM TUBO DE AÇO CARBONO - EQUIPAMENTO DE GINASTICA PARA ACADEMIA AO AR LIVRE / ACADEMIA DA TERCEIRA IDADE - ATI, INSTALADO SOBRE SOLO. AF_10/2021</t>
  </si>
  <si>
    <t>INSTALAÇÃO DE ROTAÇÃO DIAGONAL DUPLA, APARELHO TRIPLO, EM TUBO DE AÇO CARBONO - EQUIPAMENTO DE GINÁSTICA PARA ACADEMIA AO AR LIVRE / ACADEMIA DA TERCEIRA IDADE - ATI, INSTALADO SOBRE SOLO. AF_10/2021</t>
  </si>
  <si>
    <t>INSTALAÇÃO DE ROTAÇÃO VERTICAL DUPLO, EM TUBO DE AÇO CARBONO - EQUIPAMENTO DE GINÁSTICA PARA ACADEMIA AO AR LIVRE / ACADEMIA DA TERCEIRA IDADE - ATI, INSTALADO SOBRE SOLO. AF_10/2021</t>
  </si>
  <si>
    <t>INSTALAÇÃO DE SURF DUPLO, EM TUBO DE AÇO CARBONO - EQUIPAMENTO DE GINÁSTICA PARA ACADEMIA AO AR LIVRE / ACADEMIA DA TERCEIRA IDADE - ATI, INSTALADO SOBRE SOLO. AF_10/2021</t>
  </si>
  <si>
    <t>INSTALAÇÃO DE PLACA ORIENTATIVA SOBRE EXERCÍCIOS, 2,00M X 1,00M, EM TUBO DE AÇO CARBONO - PARA ACADEMIA AO AR LIVRE / ACADEMIA DA TERCEIRA IDADE - ATI, INSTALADO SOBRE SOLO. AF_10/2021</t>
  </si>
  <si>
    <t>INSTALAÇÃO DE PRESSÃO DE PERNAS TRIPLO, EM TUBO DE AÇO CARBONO - EQUIPAMENTO DE GINÁSTICA PARA ACADEMIA AO AR LIVRE / ACADEMIA DA TERCEIRA IDADE - ATI, INSTALADO SOBRE PISO DE CONCRETO EXISTENTE. AF_10/2021</t>
  </si>
  <si>
    <t>INSTALAÇÃO DE ALONGADOR COM TRÊS ALTURAS, EM TUBO DE AÇO CARBONO - EQUIPAMENTO DE GINÁSTICA PARA ACADEMIA AO AR LIVRE / ACADEMIA DA TERCEIRA IDADE - ATI, INSTALADO SOBRE PISO DE CONCRETO EXISTENTE. AF_10/2021</t>
  </si>
  <si>
    <t>INSTALAÇÃO DE ROTAÇÃO DIAGONAL DUPLA, APARELHO TRIPLO, EM TUBO DE AÇO CARBONO - EQUIPAMENTO DE GINÁSTICA PARA ACADEMIA AO AR LIVRE / ACADEMIA DA TERCEIRA IDADE - ATI, INSTALADO SOBRE PISO DE CONCRETO EXISTENTE. AF_10/2021</t>
  </si>
  <si>
    <t>INSTALAÇÃO DE ROTAÇÃO VERTICAL DUPLO, EM TUBO DE ACO CARBONO - EQUIPAMENTO DE GINASTICA PARA ACADEMIA AO AR LIVRE / ACADEMIA DA TERCEIRA IDADE - ATI, INSTALADO SOBRE PISO DE CONCRETO EXISTENTE. AF_10/2021</t>
  </si>
  <si>
    <t>INSTALAÇÃO DE SURF DUPLO, EM TUBO DE AÇO CARBONO - EQUIPAMENTO DE GINÁSTICA PARA ACADEMIA AO AR LIVRE / ACADEMIA DA TERCEIRA IDADE - ATI, INSTALADO SOBRE PISO DE CONCRETO EXISTENTE. AF_10/2021</t>
  </si>
  <si>
    <t>INSTALAÇÃO DE PLACA ORIENTATIVA SOBRE EXERCÍCIOS, 2,00M X 1,00M, EM TUBO DE AÇO CARBONO - PARA ACADEMIA AO AR LIVRE / ACADEMIA DA TERCEIRA IDADE - ATI, INSTALADO SOBRE PISO DE CONCRETO EXISTENTE. AF_10/2021</t>
  </si>
  <si>
    <t>INSTALAÇÃO DE BANCO METÁLICO COM ENCOSTO, 1,60 M DE COMPRIMENTO, EM TUBO DE AÇO CARBONO COM PINTURA ELETROSTÁTICA, SOBRE PISO DE CONCRETO EXISTENTE. AF_11/2021</t>
  </si>
  <si>
    <t>INSTALAÇÃO DE LIXEIRA METÁLICA DUPLA, CAPACIDADE DE 60 L, EM TUBO DE AÇO CARBONO E CESTOS EM CHAPA DE AÇO COM PINTURA ELETROSTÁTICA, SOBRE PISO DE CONCRETO EXISTENTE. AF_11/2021</t>
  </si>
  <si>
    <t>INSTALAÇÃO DE LIXEIRA METÁLICA DUPLA, CAPACIDADE DE 60 L, EM TUBO DE AÇO CARBONO E CESTOS EM CHAPA DE AÇO COM PINTURA ELETROSTÁTICA, SOBRE SOLO. AF_11/2021</t>
  </si>
  <si>
    <t>INSTALAÇÃO DE PERGOLADO DE MADEIRA, EM MAÇARANDUBA, ANGELIM OU EQUIVALENTE DA REGIÃO, FIXADO COM CONCRETO SOBRE PISO DE CONCRETO EXISTENTE. AF_11/2021</t>
  </si>
  <si>
    <t>INSTALAÇÃO DE PERGOLADO DE MADEIRA, EM MAÇARANDUBA, ANGELIM OU EQUIVALENTE DA REGIÃO, FIXADO COM CONCRETO SOBRE SOLO. AF_11/2021</t>
  </si>
  <si>
    <t>PAR DE TABELAS DE BASQUETE DE COMPENSADO NAVAL, COM AROS E REDES - FORNECIMENTO E INSTALAÇÃO. AF_03/2022</t>
  </si>
  <si>
    <t>AJUDANTE DE ARMADOR COM ENCARGOS COMPLEMENTARES</t>
  </si>
  <si>
    <t>AJUDANTE DE CARPINTEIRO COM ENCARGOS COMPLEMENTARES</t>
  </si>
  <si>
    <t>AJUDANTE DE ESTRUTURA METÁLICA COM ENCARGOS COMPLEMENTARES</t>
  </si>
  <si>
    <t>AJUDANTE DE OPERAÇÃO EM GERAL COM ENCARGOS COMPLEMENTARES</t>
  </si>
  <si>
    <t>AJUDANTE DE PEDREIRO COM ENCARGOS COMPLEMENTARES</t>
  </si>
  <si>
    <t>AJUDANTE ESPECIALIZADO COM ENCARGOS COMPLEMENTARES</t>
  </si>
  <si>
    <t>ARMADOR COM ENCARGOS COMPLEMENTARES</t>
  </si>
  <si>
    <t>ASSENTADOR DE TUBOS COM ENCARGOS COMPLEMENTARES</t>
  </si>
  <si>
    <t>AUXILIAR DE ELETRICISTA COM ENCARGOS COMPLEMENTARES</t>
  </si>
  <si>
    <t>AUXILIAR DE ENCANADOR OU BOMBEIRO HIDRÁULICO COM ENCARGOS COMPLEMENTARES</t>
  </si>
  <si>
    <t>AUXILIAR DE LABORATÓRIO COM ENCARGOS COMPLEMENTARES</t>
  </si>
  <si>
    <t>AUXILIAR DE MECÂNICO COM ENCARGOS COMPLEMENTARES</t>
  </si>
  <si>
    <t>AUXILIAR DE SERRALHEIRO COM ENCARGOS COMPLEMENTARES</t>
  </si>
  <si>
    <t>AUXILIAR DE SERVIÇOS GERAIS COM ENCARGOS COMPLEMENTARES</t>
  </si>
  <si>
    <t>AUXILIAR DE TOPÓGRAFO COM ENCARGOS COMPLEMENTARES</t>
  </si>
  <si>
    <t>AUXILIAR TÉCNICO DE ENGENHARIA COM ENCARGOS COMPLEMENTARES</t>
  </si>
  <si>
    <t>AZULEJISTA OU LADRILHISTA COM ENCARGOS COMPLEMENTARES</t>
  </si>
  <si>
    <t>BLASTER, DINAMITADOR OU CABO DE FOGO COM ENCARGOS COMPLEMENTARES</t>
  </si>
  <si>
    <t>CALCETEIRO COM ENCARGOS COMPLEMENTARES</t>
  </si>
  <si>
    <t>CARPINTEIRO DE ESQUADRIA COM ENCARGOS COMPLEMENTARES</t>
  </si>
  <si>
    <t>CARPINTEIRO DE FORMAS COM ENCARGOS COMPLEMENTARES</t>
  </si>
  <si>
    <t>CAVOUQUEIRO OU OPERADOR PERFURATRIZ/ROMPEDOR COM ENCARGOS COMPLEMENTARES</t>
  </si>
  <si>
    <t>ELETRICISTA COM ENCARGOS COMPLEMENTARES</t>
  </si>
  <si>
    <t>ELETROTÉCNICO COM ENCARGOS COMPLEMENTARES</t>
  </si>
  <si>
    <t>ENCANADOR OU BOMBEIRO HIDRÁULICO COM ENCARGOS COMPLEMENTARES</t>
  </si>
  <si>
    <t>GESSEIRO COM ENCARGOS COMPLEMENTARES</t>
  </si>
  <si>
    <t>IMPERMEABILIZADOR COM ENCARGOS COMPLEMENTARES</t>
  </si>
  <si>
    <t>MACARIQUEIRO COM ENCARGOS COMPLEMENTARES</t>
  </si>
  <si>
    <t>MARCENEIRO COM ENCARGOS COMPLEMENTARES</t>
  </si>
  <si>
    <t>MARMORISTA/GRANITEIRO COM ENCARGOS COMPLEMENTARES</t>
  </si>
  <si>
    <t>MECÃNICO DE EQUIPAMENTOS PESADOS COM ENCARGOS COMPLEMENTARES</t>
  </si>
  <si>
    <t>MONTADOR (TUBO AÇO/EQUIPAMENTOS) COM ENCARGOS COMPLEMENTARES</t>
  </si>
  <si>
    <t>MONTADOR DE ESTRUTURA METÁLICA COM ENCARGOS COMPLEMENTARES</t>
  </si>
  <si>
    <t>MONTADOR ELETROMECÃNICO COM ENCARGOS COMPLEMENTARES</t>
  </si>
  <si>
    <t>MOTORISTA DE BASCULANTE COM ENCARGOS COMPLEMENTARES</t>
  </si>
  <si>
    <t>MOTORISTA DE CAMINHÃO COM ENCARGOS COMPLEMENTARES</t>
  </si>
  <si>
    <t>MOTORISTA DE CAMINHÃO E CARRETA COM ENCARGOS COMPLEMENTARES</t>
  </si>
  <si>
    <t>MOTORISTA DE VEÍCULO LEVE COM ENCARGOS COMPLEMENTARES</t>
  </si>
  <si>
    <t>MOTORISTA OPERADOR DE MUNCK COM ENCARGOS COMPLEMENTARES</t>
  </si>
  <si>
    <t>NIVELADOR COM ENCARGOS COMPLEMENTARES</t>
  </si>
  <si>
    <t>OPERADOR DE BETONEIRA (CAMINHÃO) COM ENCARGOS COMPLEMENTARES</t>
  </si>
  <si>
    <t>OPERADOR DE COMPRESSOR OU COMPRESSORISTA COM ENCARGOS COMPLEMENTARES</t>
  </si>
  <si>
    <t>OPERADOR DE DEMARCADORA DE FAIXAS COM ENCARGOS COMPLEMENTARES</t>
  </si>
  <si>
    <t>OPERADOR DE ESCAVADEIRA COM ENCARGOS COMPLEMENTARES</t>
  </si>
  <si>
    <t>OPERADOR DE GUINCHO COM ENCARGOS COMPLEMENTARES</t>
  </si>
  <si>
    <t>OPERADOR DE GUINDASTE COM ENCARGOS COMPLEMENTARES</t>
  </si>
  <si>
    <t>OPERADOR DE MÁQUINAS E EQUIPAMENTOS COM ENCARGOS COMPLEMENTARES</t>
  </si>
  <si>
    <t>OPERADOR DE MARTELETE OU MARTELETEIRO COM ENCARGOS COMPLEMENTARES</t>
  </si>
  <si>
    <t>OPERADOR DE MOTO-ESCREIPER COM ENCARGOS COMPLEMENTARES</t>
  </si>
  <si>
    <t>OPERADOR DE MOTONIVELADORA COM ENCARGOS COMPLEMENTARES</t>
  </si>
  <si>
    <t>OPERADOR DE PÁ CARREGADEIRA COM ENCARGOS COMPLEMENTARES</t>
  </si>
  <si>
    <t>OPERADOR DE PAVIMENTADORA COM ENCARGOS COMPLEMENTARES</t>
  </si>
  <si>
    <t>OPERADOR DE ROLO COMPACTADOR COM ENCARGOS COMPLEMENTARES</t>
  </si>
  <si>
    <t>OPERADOR DE USINA DE ASFALTO, DE SOLOS OU DE CONCRETO COM ENCARGOS COMPLEMENTARES</t>
  </si>
  <si>
    <t>OPERADOR JATO DE AREIA OU JATISTA COM ENCARGOS COMPLEMENTARES</t>
  </si>
  <si>
    <t>OPERADOR PARA BATE ESTACAS COM ENCARGOS COMPLEMENTARES</t>
  </si>
  <si>
    <t>PASTILHEIRO COM ENCARGOS COMPLEMENTARES</t>
  </si>
  <si>
    <t>PEDREIRO COM ENCARGOS COMPLEMENTARES</t>
  </si>
  <si>
    <t>PINTOR COM ENCARGOS COMPLEMENTARES</t>
  </si>
  <si>
    <t>PINTOR DE LETREIROS COM ENCARGOS COMPLEMENTARES</t>
  </si>
  <si>
    <t>PINTOR PARA TINTA EPÓXI COM ENCARGOS COMPLEMENTARES</t>
  </si>
  <si>
    <t>POCEIRO COM ENCARGOS COMPLEMENTARES</t>
  </si>
  <si>
    <t>RASTELEIRO COM ENCARGOS COMPLEMENTARES</t>
  </si>
  <si>
    <t>SERRALHEIRO COM ENCARGOS COMPLEMENTARES</t>
  </si>
  <si>
    <t>SERVENTE COM ENCARGOS COMPLEMENTARES</t>
  </si>
  <si>
    <t>SOLDADOR COM ENCARGOS COMPLEMENTARES</t>
  </si>
  <si>
    <t>SOLDADOR A (PARA SOLDA A SER TESTADA COM RAIOS "X") COM ENCARGOS COMPLEMENTARES</t>
  </si>
  <si>
    <t>TÉCNICO DE LABORATÓRIO COM ENCARGOS COMPLEMENTARES</t>
  </si>
  <si>
    <t>TÉCNICO DE SONDAGEM COM ENCARGOS COMPLEMENTARES</t>
  </si>
  <si>
    <t>TELHADISTA COM ENCARGOS COMPLEMENTARES</t>
  </si>
  <si>
    <t>TRATORISTA COM ENCARGOS COMPLEMENTARES</t>
  </si>
  <si>
    <t>VIDRACEIRO COM ENCARGOS COMPLEMENTARES</t>
  </si>
  <si>
    <t>OPERADOR DE BETONEIRA ESTACIONÁRIA/MISTURADOR COM ENCARGOS COMPLEMENTARES</t>
  </si>
  <si>
    <t>JARDINEIRO COM ENCARGOS COMPLEMENTARES</t>
  </si>
  <si>
    <t>ALMOXARIFE COM ENCARGOS COMPLEMENTARES</t>
  </si>
  <si>
    <t>APONTADOR OU APROPRIADOR COM ENCARGOS COMPLEMENTARES</t>
  </si>
  <si>
    <t>ARQUITETO DE OBRA JUNIOR COM ENCARGOS COMPLEMENTARES</t>
  </si>
  <si>
    <t>ARQUITETO DE OBRA PLENO COM ENCARGOS COMPLEMENTARES</t>
  </si>
  <si>
    <t>ARQUITETO DE OBRA SENIOR COM ENCARGOS COMPLEMENTARES</t>
  </si>
  <si>
    <t>AUXILIAR DE ESCRITORIO COM ENCARGOS COMPLEMENTARES</t>
  </si>
  <si>
    <t>DESENHISTA PROJETISTA COM ENCARGOS COMPLEMENTARES</t>
  </si>
  <si>
    <t>ENCARREGADO GERAL COM ENCARGOS COMPLEMENTARES</t>
  </si>
  <si>
    <t>ENGENHEIRO CIVIL DE OBRA JUNIOR COM ENCARGOS COMPLEMENTARES</t>
  </si>
  <si>
    <t>ENGENHEIRO CIVIL DE OBRA PLENO COM ENCARGOS COMPLEMENTARES</t>
  </si>
  <si>
    <t>ENGENHEIRO CIVIL DE OBRA SENIOR COM ENCARGOS COMPLEMENTARES</t>
  </si>
  <si>
    <t>MESTRE DE OBRAS COM ENCARGOS COMPLEMENTARES</t>
  </si>
  <si>
    <t>TOPOGRAFO COM ENCARGOS COMPLEMENTARES</t>
  </si>
  <si>
    <t>MOTORISTA DE CAMINHAO COM ENCARGOS COMPLEMENTARES</t>
  </si>
  <si>
    <t>ARQUITETO JUNIOR COM ENCARGOS COMPLEMENTARES</t>
  </si>
  <si>
    <t>ARQUITETO PLENO COM ENCARGOS COMPLEMENTARES</t>
  </si>
  <si>
    <t>ARQUITETO SENIOR COM ENCARGOS COMPLEMENTARES</t>
  </si>
  <si>
    <t>ENCARREGADO GERAL DE OBRAS COM ENCARGOS COMPLEMENTARES</t>
  </si>
  <si>
    <t>CURSO DE CAPACITAÇÃO PARA AJUDANTE DE ARMADOR (ENCARGOS COMPLEMENTARES) - HORISTA</t>
  </si>
  <si>
    <t>CURSO DE CAPACITAÇÃO PARA AJUDANTE DE CARPINTEIRO (ENCARGOS COMPLEMENTARES) - HORISTA</t>
  </si>
  <si>
    <t>CURSO DE CAPACITAÇÃO PARA AJUDANTE DE ESTRUTURA METÁLICA (ENCARGOS COMPLEMENTARES) - HORISTA</t>
  </si>
  <si>
    <t>CURSO DE CAPACITAÇÃO PARA AJUDANTE DE OPERAÇÃO EM GERAL (ENCARGOS COMPLEMENTARES) - HORISTA</t>
  </si>
  <si>
    <t>CURSO DE CAPACITAÇÃO PARA AJUDANTE DE PEDREIRO (ENCARGOS COMPLEMENTARES) - HORISTA</t>
  </si>
  <si>
    <t>CURSO DE CAPACITAÇÃO PARA AJUDANTE ESPECIALIZADO (ENCARGOS COMPLEMENTARES) - HORISTA</t>
  </si>
  <si>
    <t>CURSO DE CAPACITAÇÃO PARA ARMADOR (ENCARGOS COMPLEMENTARES) - HORISTA</t>
  </si>
  <si>
    <t>CURSO DE CAPACITAÇÃO PARA ASSENTADOR DE TUBOS (ENCARGOS COMPLEMENTARES) - HORISTA</t>
  </si>
  <si>
    <t>CURSO DE CAPACITAÇÃO PARA AUXILIAR DE ELETRICISTA (ENCARGOS COMPLEMENTARES) - HORISTA</t>
  </si>
  <si>
    <t>CURSO DE CAPACITAÇÃO PARA AUXILIAR DE ENCANADOR OU BOMBEIRO HIDRÁULICO (ENCARGOS COMPLEMENTARES) - HORISTA</t>
  </si>
  <si>
    <t>CURSO DE CAPACITAÇÃO PARA AUXILIAR DE LABORATÓRIO (ENCARGOS COMPLEMENTARES) - HORISTA</t>
  </si>
  <si>
    <t>CURSO DE CAPACITAÇÃO PARA AUXILIAR DE MECÂNICO (ENCARGOS COMPLEMENTARES) - HORISTA</t>
  </si>
  <si>
    <t>CURSO DE CAPACITAÇÃO PARA AUXILIAR DE SERRALHEIRO (ENCARGOS COMPLEMENTARES) - HORISTA</t>
  </si>
  <si>
    <t>CURSO DE CAPACITAÇÃO PARA AUXILIAR DE SERVIÇOS GERAIS (ENCARGOS COMPLEMENTARES) - HORISTA</t>
  </si>
  <si>
    <t>CURSO DE CAPACITAÇÃO PARA AUXILIAR DE TOPÓGRAFO (ENCARGOS COMPLEMENTARES) - HORISTA</t>
  </si>
  <si>
    <t>CURSO DE CAPACITAÇÃO PARA AUXILIAR TÉCNICO DE ENGENHARIA (ENCARGOS COMPLEMENTARES) - HORISTA</t>
  </si>
  <si>
    <t>CURSO DE CAPACITAÇÃO PARA AZULEJISTA OU LADRILHISTA (ENCARGOS COMPLEMENTARES) - HORISTA</t>
  </si>
  <si>
    <t>CURSO DE CAPACITAÇÃO PARA BLASTER, DINAMITADOR OU CABO DE FOGO (ENCARGOS COMPLEMENTARES) - HORISTA</t>
  </si>
  <si>
    <t>CURSO DE CAPACITAÇÃO PARA CALCETEIRO (ENCARGOS COMPLEMENTARES) - HORISTA</t>
  </si>
  <si>
    <t>CURSO DE CAPACITAÇÃO PARA CARPINTEIRO DE ESQUADRIA (ENCARGOS COMPLEMENTARES) - HORISTA</t>
  </si>
  <si>
    <t>CURSO DE CAPACITAÇÃO PARA CARPINTEIRO DE FÔRMAS (ENCARGOS COMPLEMENTARES) - HORISTA</t>
  </si>
  <si>
    <t>CURSO DE CAPACITAÇÃO PARA CAVOUQUEIRO OU OPERADOR PERFURATRIZ/ROMPEDOR (ENCARGOS COMPLEMENTARES) - HORISTA</t>
  </si>
  <si>
    <t>CURSO DE CAPACITAÇÃO PARA ELETRICISTA (ENCARGOS COMPLEMENTARES) - HORISTA</t>
  </si>
  <si>
    <t>CURSO DE CAPACITAÇÃO PARA ELETROTÉCNICO (ENCARGOS COMPLEMENTARES) - HORISTA</t>
  </si>
  <si>
    <t>CURSO DE CAPACITAÇÃO PARA ENCANADOR OU BOMBEIRO HIDRÁULICO (ENCARGOS COMPLEMENTARES) - HORISTA</t>
  </si>
  <si>
    <t>CURSO DE CAPACITAÇÃO PARA GESSEIRO (ENCARGOS COMPLEMENTARES) - HORISTA</t>
  </si>
  <si>
    <t>CURSO DE CAPACITAÇÃO PARA IMPERMEABILIZADOR (ENCARGOS COMPLEMENTARES) - HORISTA</t>
  </si>
  <si>
    <t>CURSO DE CAPACITAÇÃO PARA MAÇARIQUEIRO (ENCARGOS COMPLEMENTARES) - HORISTA</t>
  </si>
  <si>
    <t>CURSO DE CAPACITAÇÃO PARA MARCENEIRO (ENCARGOS COMPLEMENTARES) - HORISTA</t>
  </si>
  <si>
    <t>CURSO DE CAPACITAÇÃO PARA MARMORISTA/GRANITEIRO (ENCARGOS COMPLEMENTARES) - HORISTA</t>
  </si>
  <si>
    <t>CURSO DE CAPACITAÇÃO PARA MECÂNICO DE EQUIPAMENTOS PESADOS (ENCARGOS COMPLEMENTARES) - HORISTA</t>
  </si>
  <si>
    <t>CURSO DE CAPACITAÇÃO PARA MONTADOR  DE TUBO AÇO/EQUIPAMENTOS (ENCARGOS COMPLEMENTARES) - HORISTA</t>
  </si>
  <si>
    <t>CURSO DE CAPACITAÇÃO PARA MONTADOR DE ESTRUTURA METÁLICA (ENCARGOS COMPLEMENTARES) - HORISTA</t>
  </si>
  <si>
    <t>CURSO DE CAPACITAÇÃO PARA MONTADOR ELETROMECÂNICO (ENCARGOS COMPLEMENTARES) - HORISTA</t>
  </si>
  <si>
    <t>CURSO DE CAPACITAÇÃO PARA MOTORISTA DE BASCULANTE (ENCARGOS COMPLEMENTARES) - HORISTA</t>
  </si>
  <si>
    <t>CURSO DE CAPACITAÇÃO PARA MOTORISTA DE CAMINHÃO (ENCARGOS COMPLEMENTARES) - HORISTA</t>
  </si>
  <si>
    <t>CURSO DE CAPACITAÇÃO PARA MOTORISTA DE CAMINHÃO E CARRETA (ENCARGOS COMPLEMENTARES) - HORISTA</t>
  </si>
  <si>
    <t>CURSO DE CAPACITAÇÃO PARA MOTORISTA DE VEÍCULO LEVE (ENCARGOS COMPLEMENTARES) - HORISTA</t>
  </si>
  <si>
    <t>CURSO DE CAPACITAÇÃO PARA MOTORISTA OPERADOR DE MUNCK (ENCARGOS COMPLEMENTARES) - HORISTA</t>
  </si>
  <si>
    <t>CURSO DE CAPACITAÇÃO PARA NIVELADOR (ENCARGOS COMPLEMENTARES) - HORISTA</t>
  </si>
  <si>
    <t>CURSO DE CAPACITAÇÃO PARA OPERADOR DE BETONEIRA (CAMINHÃO) (ENCARGOS COMPLEMENTARES) - HORISTA</t>
  </si>
  <si>
    <t>CURSO DE CAPACITAÇÃO PARA OPERADOR DE COMPRESSOR OU COMPRESSORISTA (ENCARGOS COMPLEMENTARES) - HORISTA</t>
  </si>
  <si>
    <t>CURSO DE CAPACITAÇÃO PARA OPERADOR DE DEMARCADORA DE FAIXAS (ENCARGOS COMPLEMENTARES) - HORISTA</t>
  </si>
  <si>
    <t>CURSO DE CAPACITAÇÃO PARA OPERADOR DE ESCAVADEIRA (ENCARGOS COMPLEMENTARES) - HORISTA</t>
  </si>
  <si>
    <t>CURSO DE CAPACITAÇÃO PARA OPERADOR DE GUINCHO (ENCARGOS COMPLEMENTARES) - HORISTA</t>
  </si>
  <si>
    <t>CURSO DE CAPACITAÇÃO PARA OPERADOR DE GUINDASTE (ENCARGOS COMPLEMENTARES) - HORISTA</t>
  </si>
  <si>
    <t>CURSO DE CAPACITAÇÃO PARA OPERADOR DE MÁQUINAS E EQUIPAMENTOS (ENCARGOS COMPLEMENTARES) - HORISTA</t>
  </si>
  <si>
    <t>CURSO DE CAPACITAÇÃO PARA OPERADOR DE MARTELETE OU MARTELETEIRO (ENCARGOS COMPLEMENTARES) - HORISTA</t>
  </si>
  <si>
    <t>CURSO DE CAPACITAÇÃO PARA OPERADOR DE MOTO-ESCREIPER (ENCARGOS COMPLEMENTARES) - HORISTA</t>
  </si>
  <si>
    <t>CURSO DE CAPACITAÇÃO PARA OPERADOR DE MOTONIVELADORA (ENCARGOS COMPLEMENTARES) - HORISTA</t>
  </si>
  <si>
    <t>CURSO DE CAPACITAÇÃO PARA OPERADOR DE PÁ CARREGADEIRA (ENCARGOS COMPLEMENTARES) - HORISTA</t>
  </si>
  <si>
    <t>CURSO DE CAPACITAÇÃO PARA OPERADOR DE PAVIMENTADORA (ENCARGOS COMPLEMENTARES) - HORISTA</t>
  </si>
  <si>
    <t>CURSO DE CAPACITAÇÃO PARA OPERADOR DE ROLO COMPACTADOR (ENCARGOS COMPLEMENTARES) - HORISTA</t>
  </si>
  <si>
    <t>CURSO DE CAPACITAÇÃO PARA OPERADOR DE USINA DE ASFALTO, DE SOLOS OU DE CONCRETO (ENCARGOS COMPLEMENTARES) - HORISTA</t>
  </si>
  <si>
    <t>CURSO DE CAPACITAÇÃO PARA OPERADOR JATO DE AREIA OU JATISTA (ENCARGOS COMPLEMENTARES) - HORISTA</t>
  </si>
  <si>
    <t>CURSO DE CAPACITAÇÃO PARA OPERADOR PARA BATE ESTACAS (ENCARGOS COMPLEMENTARES) - HORISTA</t>
  </si>
  <si>
    <t>CURSO DE CAPACITAÇÃO PARA PASTILHEIRO (ENCARGOS COMPLEMENTARES) - HORISTA</t>
  </si>
  <si>
    <t>CURSO DE CAPACITAÇÃO PARA PEDREIRO (ENCARGOS COMPLEMENTARES) - HORISTA</t>
  </si>
  <si>
    <t>CURSO DE CAPACITAÇÃO PARA PINTOR (ENCARGOS COMPLEMENTARES) - HORISTA</t>
  </si>
  <si>
    <t>CURSO DE CAPACITAÇÃO PARA PINTOR DE LETREIROS (ENCARGOS COMPLEMENTARES) - HORISTA</t>
  </si>
  <si>
    <t>CURSO DE CAPACITAÇÃO PARA PINTOR PARA TINTA EPÓXI (ENCARGOS COMPLEMENTARES) - HORISTA</t>
  </si>
  <si>
    <t>CURSO DE CAPACITAÇÃO PARA POCEIRO (ENCARGOS COMPLEMENTARES) - HORISTA</t>
  </si>
  <si>
    <t>CURSO DE CAPACITAÇÃO PARA RASTELEIRO (ENCARGOS COMPLEMENTARES) - HORISTA</t>
  </si>
  <si>
    <t>CURSO DE CAPACITAÇÃO PARA SERRALHEIRO (ENCARGOS COMPLEMENTARES) - HORISTA</t>
  </si>
  <si>
    <t>CURSO DE CAPACITAÇÃO PARA SERVENTE (ENCARGOS COMPLEMENTARES) - HORISTA</t>
  </si>
  <si>
    <t>CURSO DE CAPACITAÇÃO PARA SOLDADOR (ENCARGOS COMPLEMENTARES) - HORISTA</t>
  </si>
  <si>
    <t>CURSO DE CAPACITAÇÃO PARA SOLDADOR A (PARA SOLDA A SER TESTADA COM RAIOS  X ) (ENCARGOS COMPLEMENTARES) - HORISTA</t>
  </si>
  <si>
    <t>CURSO DE CAPACITAÇÃO PARA TÉCNICO DE LABORATÓRIO (ENCARGOS COMPLEMENTARES) - HORISTA</t>
  </si>
  <si>
    <t>CURSO DE CAPACITAÇÃO PARA TÉCNICO DE SONDAGEM (ENCARGOS COMPLEMENTARES) - HORISTA</t>
  </si>
  <si>
    <t>CURSO DE CAPACITAÇÃO PARA TELHADISTA (ENCARGOS COMPLEMENTARES) - HORISTA</t>
  </si>
  <si>
    <t>CURSO DE CAPACITAÇÃO PARA TRATORISTA (ENCARGOS COMPLEMENTARES) - HORISTA</t>
  </si>
  <si>
    <t>CURSO DE CAPACITAÇÃO PARA VIDRACEIRO (ENCARGOS COMPLEMENTARES) - HORISTA</t>
  </si>
  <si>
    <t>CURSO DE CAPACITAÇÃO PARA OPERADOR DE BETONEIRA ESTACIONÁRIA/MISTURADOR (ENCARGOS COMPLEMENTARES) - HORISTA</t>
  </si>
  <si>
    <t>CURSO DE CAPACITAÇÃO PARA JARDINEIRO (ENCARGOS COMPLEMENTARES) - HORISTA</t>
  </si>
  <si>
    <t>CURSO DE CAPACITAÇÃO PARA ALMOXARIFE (ENCARGOS COMPLEMENTARES) - HORISTA</t>
  </si>
  <si>
    <t>CURSO DE CAPACITAÇÃO PARA APONTADOR OU APROPRIADOR (ENCARGOS COMPLEMENTARES) - HORISTA</t>
  </si>
  <si>
    <t>CURSO DE CAPACITAÇÃO PARA ARQUITETO DE OBRA JÚNIOR (ENCARGOS COMPLEMENTARES) - HORISTA</t>
  </si>
  <si>
    <t>CURSO DE CAPACITAÇÃO PARA ARQUITETO DE OBRA PLENO (ENCARGOS COMPLEMENTARES) - HORISTA</t>
  </si>
  <si>
    <t>CURSO DE CAPACITAÇÃO PARA ARQUITETO DE OBRA SÊNIOR (ENCARGOS COMPLEMENTARES) - HORISTA</t>
  </si>
  <si>
    <t>CURSO DE CAPACITAÇÃO PARA AUXILIAR DE ESCRITÓRIO (ENCARGOS COMPLEMENTARES) - HORISTA</t>
  </si>
  <si>
    <t>CURSO DE CAPACITAÇÃO PARA DESENHISTA PROJETISTA (ENCARGOS COMPLEMENTARES) - HORISTA</t>
  </si>
  <si>
    <t>CURSO DE CAPACITAÇÃO PARA ENCARREGADO GERAL (ENCARGOS COMPLEMENTARES) - HORISTA</t>
  </si>
  <si>
    <t>CURSO DE CAPACITAÇÃO PARA ENGENHEIRO CIVIL DE OBRA JÚNIOR (ENCARGOS COMPLEMENTARES) - HORISTA</t>
  </si>
  <si>
    <t>CURSO DE CAPACITAÇÃO PARA ENGENHEIRO CIVIL DE OBRA PLENO (ENCARGOS COMPLEMENTARES) - HORISTA</t>
  </si>
  <si>
    <t>CURSO DE CAPACITAÇÃO PARA ENGENHEIRO CIVIL DE OBRA SÊNIOR (ENCARGOS COMPLEMENTARES) - HORISTA</t>
  </si>
  <si>
    <t>CURSO DE CAPACITAÇÃO PARA MESTRE DE OBRAS (ENCARGOS COMPLEMENTARES) - HORISTA</t>
  </si>
  <si>
    <t>CURSO DE CAPACITAÇÃO PARA TOPÓGRAFO (ENCARGOS COMPLEMENTARES) - HORISTA</t>
  </si>
  <si>
    <t>CURSO DE CAPACITAÇÃO  PARA MOTORISTA DE CAMINHÃO (ENCARGOS COMPLEMENTARES) - MENSALISTA</t>
  </si>
  <si>
    <t>CURSO DE CAPACITAÇÃO PARA DESENHISTA PROJETISTA (ENCARGOS COMPLEMENTARES) - MENSALISTA</t>
  </si>
  <si>
    <t>CURSO DE CAPACITAÇÃO PARA ALMOXARIFE (ENCARGOS COMPLEMENTARES) - MENSALISTA</t>
  </si>
  <si>
    <t>CURSO DE CAPACITAÇÃO PARA APONTADOR OU APROPRIADOR (ENCARGOS COMPLEMENTARES) - MENSALISTA</t>
  </si>
  <si>
    <t>CURSO DE CAPACITAÇÃO PARA ENGENHEIRO CIVIL DE OBRA JÚNIOR (ENCARGOS COMPLEMENTARES) - MENSALISTA</t>
  </si>
  <si>
    <t>CURSO DE CAPACITAÇÃO PARA AUXILIAR DE ESCRITÓRIO (ENCARGOS COMPLEMENTARES) - MENSALISTA</t>
  </si>
  <si>
    <t>CURSO DE CAPACITAÇÃO PARA ENGENHEIRO CIVIL DE OBRA PLENO (ENCARGOS COMPLEMENTARES) - MENSALISTA</t>
  </si>
  <si>
    <t>CURSO DE CAPACITAÇÃO PARA ENGENHEIRO CIVIL DE OBRA SÊNIOR (ENCARGOS COMPLEMENTARES) - MENSALISTA</t>
  </si>
  <si>
    <t>CURSO DE CAPACITAÇÃO PARA ARQUITETO JÚNIOR (ENCARGOS COMPLEMENTARES) - MENSALISTA</t>
  </si>
  <si>
    <t>CURSO DE CAPACITAÇÃO PARA ARQUITETO PLENO (ENCARGOS COMPLEMENTARES) - MENSALISTA</t>
  </si>
  <si>
    <t>CURSO DE CAPACITAÇÃO PARA ARQUITETO SÊNIOR (ENCARGOS COMPLEMENTARES) - MENSALISTA</t>
  </si>
  <si>
    <t>CURSO DE CAPACITAÇÃO PARA ENCARREGADO GERAL DE OBRAS (ENCARGOS COMPLEMENTARES) - MENSALISTA</t>
  </si>
  <si>
    <t>CURSO DE CAPACITAÇÃO PARA MESTRE DE OBRAS (ENCARGOS COMPLEMENTARES) - MENSALISTA</t>
  </si>
  <si>
    <t>CURSO DE CAPACITAÇÃO PARA TOPÓGRAFO (ENCARGOS COMPLEMENTARES) - MENSALISTA</t>
  </si>
  <si>
    <t>CURSO DE CAPACITAÇÃO PARA VIGIA DIURNO (ENCARGOS COMPLEMENTARES) - HORISTA</t>
  </si>
  <si>
    <t>VIGIA DIURNO COM ENCARGOS COMPLEMENTARES</t>
  </si>
  <si>
    <t>CURSO DE CAPACITAÇÃO PARA AJUDANTE DE PINTOR (ENCARGOS COMPLEMENTARES) - HORISTA</t>
  </si>
  <si>
    <t>CURSO DE CAPACITAÇÃO PARA AUXILIAR DE AZULEJISTA (ENCARGOS COMPLEMENTARES) - HORISTA</t>
  </si>
  <si>
    <t>CURSO DE CAPACITAÇÃO PARA MONTADOR DE ELETROELETRONICOS (ENCARGOS COMPLEMENTARES) - HORISTA</t>
  </si>
  <si>
    <t>CURSO DE CAPACITAÇÃO PARA MECÂNICO DE REFRIGERAÇÃO (ENCARGOS COMPLEMENTARES) - HORISTA</t>
  </si>
  <si>
    <t>CURSO DE CAPACITAÇÃO PARA TÉCNICO EM SEGURANÇA DO TRABALHO (ENCARGOS COMPLEMENTARES) - HORISTA</t>
  </si>
  <si>
    <t>AJUDANTE DE PINTOR COM ENCARGOS COMPLEMENTARES</t>
  </si>
  <si>
    <t>AUXILIAR DE AZULEJISTA COM ENCARGOS COMPLEMENTARES</t>
  </si>
  <si>
    <t>MONTADOR DE ELETROELETRÔNICOS COM ENCARGOS COMPLEMENTARES</t>
  </si>
  <si>
    <t>MECÂNICO DE REFRIGERAÇÃO COM ENCARGOS COMPLEMENTARES</t>
  </si>
  <si>
    <t>TÉCNICO EM SEGURANÇA DO TRABALHO COM ENCARGOS COMPLEMENTARES</t>
  </si>
  <si>
    <t>CURSO DE CAPACITAÇÃO PARA TÉCNICO EM SEGURANÇA DO TRABALHO (ENCARGOS COMPLEMENTARES) - MENSALISTA</t>
  </si>
  <si>
    <t>TECNICO DE EDIFICACOES COM ENCARGOS COMPLEMENTARES</t>
  </si>
  <si>
    <t>CURSO DE CAPACITAÇÃO PARA TECNICO DE EDIFICACOES (ENCARGOS COMPLEMENTARES) - HORISTA</t>
  </si>
  <si>
    <t>CURSO DE CAPACITAÇÃO PARA TECNICO DE EDIFICACOES (ENCARGOS COMPLEMENTARES) - MENSALISTA</t>
  </si>
  <si>
    <t>CURSO DE CAPACITAÇÃO PARA AJUDANTE DE ARMADOR (ENCARGOS COMPLEMENTARES) - MENSALISTA</t>
  </si>
  <si>
    <t>CURSO DE CAPACITAÇÃO PARA AJUDANTE DE ELETRICISTA (ENCARGOS COMPLEMENTARES) - MENSALISTA</t>
  </si>
  <si>
    <t>CURSO DE CAPACITAÇÃO PARA AJUDANTE DE ESTRUTURAS METÁLICAS(ENCARGOS COMPLEMENTARES) - MENSALISTA</t>
  </si>
  <si>
    <t>CURSO DE CAPACITAÇÃO PARA AJUDANTE DE OPERAÇÃO EM GERAL (ENCARGOS COMPLEMENTARES) - MENSALISTA</t>
  </si>
  <si>
    <t>CURSO DE CAPACITAÇÃO PARA AJUDANTE DE PINTOR (ENCARGOS COMPLEMENTARES) - MENSALISTA</t>
  </si>
  <si>
    <t>CURSO DE CAPACITAÇÃO PARA AJUDANTE DE SERRALHEIRO (ENCARGOS COMPLEMENTARES) - MENSALISTA</t>
  </si>
  <si>
    <t>CURSO DE CAPACITAÇÃO PARA AJUDANTE ESPECIALIZADO (ENCARGOS COMPLEMENTARES) - MENSALISTA</t>
  </si>
  <si>
    <t>CURSO DE CAPACITAÇÃO PARA ARMADOR (ENCARGOS COMPLEMENTARES) - MENSALISTA</t>
  </si>
  <si>
    <t>CURSO DE CAPACITAÇÃO PARA ASSENTADOR DE MANILHA (ENCARGOS COMPLEMENTARES) - MENSALISTA</t>
  </si>
  <si>
    <t>CURSO DE CAPACITAÇÃO PARA AUXILIAR DE AZULEJISTA (ENCARGOS COMPLEMENTARES) - MENSALISTA</t>
  </si>
  <si>
    <t>CURSO DE CAPACITAÇÃO PARA AUXILIAR DE ENCANADOR OU BOMBEIRO HIDRÁULICO (ENCARGOS COMPLEMENTARES) - MENSALISTA</t>
  </si>
  <si>
    <t>CURSO DE CAPACITAÇÃO PARA AUXILIAR DE LABORATORISTA (ENCARGOS COMPLEMENTARES) - MENSALISTA</t>
  </si>
  <si>
    <t>CURSO DE CAPACITAÇÃO PARA AUXILIAR DE MECANICO (ENCARGOS COMPLEMENTARES) - MENSALISTA</t>
  </si>
  <si>
    <t>CURSO DE CAPACITAÇÃO PARA AUXILIAR DE PEDREIRO (ENCARGOS COMPLEMENTARES) - MENSALISTA</t>
  </si>
  <si>
    <t>CURSO DE CAPACITAÇÃO PARA AUXILIAR DE SERVIÇOS GERAIS (ENCARGOS COMPLEMENTARES) - MENSALISTA</t>
  </si>
  <si>
    <t>CURSO DE CAPACITAÇÃO PARA AUXILIAR DE TOPÓGRAFO (ENCARGOS COMPLEMENTARES) - MENSALISTA</t>
  </si>
  <si>
    <t>CURSO DE CAPACITAÇÃO PARA AUXILIAR TÉCNICO DE ENGENHARIA (ENCARGOS COMPLEMENTARES) - MENSALISTA</t>
  </si>
  <si>
    <t>CURSO DE CAPACITAÇÃO PARA MONTADOR DE ELETROELETRONICOS(ENCARGOS COMPLEMENTARES) - MENSALISTA</t>
  </si>
  <si>
    <t>CURSO DE CAPACITAÇÃO PARA AZULEJISTA OU LADRILHISTA (ENCARGOS COMPLEMENTARES) - MENSALISTA</t>
  </si>
  <si>
    <t>CURSO DE CAPACITAÇÃO PARA BLASTER, DINAMITADOR OU CABO DE FORÇA (ENCARGOS COMPLEMENTARES) - MENSALISTA</t>
  </si>
  <si>
    <t>CURSO DE CAPACITAÇÃO PARA CALCETEIRO (ENCARGOS COMPLEMENTARES) - MENSALISTA</t>
  </si>
  <si>
    <t>CURSO DE CAPACITAÇÃO PARA MONTADOR DE ESTRUTURAS METALICAS (ENCARGOS COMPLEMENTARES) - MENSALISTA</t>
  </si>
  <si>
    <t>CURSO DE CAPACITAÇÃO PARA CARPINTEIRO AUXILIAR (ENCARGOS COMPLEMENTARES) - MENSALISTA</t>
  </si>
  <si>
    <t>CURSO DE CAPACITAÇÃO PARA CARPINTEIRO DE ESQUADRIAS (ENCARGOS COMPLEMENTARES) - MENSALISTA</t>
  </si>
  <si>
    <t>CURSO DE CAPACITAÇÃO PARA CARPINTEIRO DE FORMAS (ENCARGOS COMPLEMENTARES) - MENSALISTA</t>
  </si>
  <si>
    <t>CURSO DE CAPACITAÇÃO PARA CAVOUQUEIRO OU OPERADOR DE PERFURATRIZ (ENCARGOS COMPLEMENTARES) - MENSALISTA</t>
  </si>
  <si>
    <t>CURSO DE CAPACITAÇÃO PARA ELETRICISTA (ENCARGOS COMPLEMENTARES) - MENSALISTA</t>
  </si>
  <si>
    <t>CURSO DE CAPACITAÇÃO PARA ELETROTÉCNICO (ENCARGOS COMPLEMENTARES) - MENSALISTA</t>
  </si>
  <si>
    <t>CURSO DE CAPACITAÇÃO PARA ENCANADOR OU BOMBEIRO HIDRÁULICO (ENCARGOS COMPLEMENTARES) - MENSALISTA</t>
  </si>
  <si>
    <t>CURSO DE CAPACITAÇÃO PARA MONTADOR DE MAQUINAS (ENCARGOS COMPLEMENTARES) - MENSALISTA</t>
  </si>
  <si>
    <t>CURSO DE CAPACITAÇÃO PARA GESSEIRO (ENCARGOS COMPLEMENTARES) - MENSALISTA</t>
  </si>
  <si>
    <t>CURSO DE CAPACITAÇÃO PARA IMPERMEABILIZADOR (ENCARGOS COMPLEMENTARES) - MENSALISTA</t>
  </si>
  <si>
    <t>CURSO DE CAPACITAÇÃO PARA MOTORISTA DE CAMINHAO-BASCULANTE (ENCARGOS COMPLEMENTARES) - MENSALISTA</t>
  </si>
  <si>
    <t>CURSO DE CAPACITAÇÃO PARA INSTALADOR DE TUBULAÇÕES (ENCARGOS COMPLEMENTARES) - MENSALISTA</t>
  </si>
  <si>
    <t>CURSO DE CAPACITAÇÃO PARA JARDINEIRO (ENCARGOS COMPLEMENTARES) - MENSALISTA</t>
  </si>
  <si>
    <t>CURSO DE CAPACITAÇÃO PARA MOTORISTA DE CAMINHAO-CARRETA (ENCARGOS COMPLEMENTARES) - MENSALISTA</t>
  </si>
  <si>
    <t>CURSO DE CAPACITAÇÃO PARA MAÇARIQUEIRO (ENCARGOS COMPLEMENTARES) - MENSALISTA</t>
  </si>
  <si>
    <t>CURSO DE CAPACITAÇÃO PARA MARCENEIRO (ENCARGOS COMPLEMENTARES) - MENSALISTA</t>
  </si>
  <si>
    <t>CURSO DE CAPACITAÇÃO PARA MARMORISTA / GRANITEIRO (ENCARGOS COMPLEMENTARES) - MENSALISTA</t>
  </si>
  <si>
    <t>CURSO DE CAPACITAÇÃO PARA MOTORISTA DE CARRO DE PASSEIO (ENCARGOS COMPLEMENTARES) - MENSALISTA</t>
  </si>
  <si>
    <t>CURSO DE CAPACITAÇÃO PARA MECÂNICO DE EQUIPAMENTOS PESADOS (ENCARGOS COMPLEMENTARES) - MENSALISTA</t>
  </si>
  <si>
    <t>CURSO DE CAPACITAÇÃO PARA MECÂNICO DE REFRIGERAÇÃO (ENCARGOS COMPLEMENTARES) - MENSALISTA</t>
  </si>
  <si>
    <t>CURSO DE CAPACITAÇÃO PARA MOTORISTA OPERADOR DE CAMINHAO COM MUNCK (ENCARGOS COMPLEMENTARES) - MENSALISTA</t>
  </si>
  <si>
    <t>CURSO DE CAPACITAÇÃO PARA NIVELADOR (ENCARGOS COMPLEMENTARES) - MENSALISTA</t>
  </si>
  <si>
    <t>CURSO DE CAPACITAÇÃO PARA OPERADOR DE BATE-ESTACAS (ENCARGOS COMPLEMENTARES) - MENSALISTA</t>
  </si>
  <si>
    <t>CURSO DE CAPACITAÇÃO PARA OPERADOR DE BETONEIRA (ENCARGOS COMPLEMENTARES) - MENSALISTA</t>
  </si>
  <si>
    <t>CURSO DE CAPACITAÇÃO PARA OPERADOR DE BETONEIRA ESTACIONARIA / MISTURADOR (ENCARGOS COMPLEMENTARES) - MENSALISTA</t>
  </si>
  <si>
    <t>CURSO DE CAPACITAÇÃO PARA OPERADOR DE COMPRESSOR DE AR OU COMPRESSORISTA (ENCARGOS COMPLEMENTARES) - MENSALISTA</t>
  </si>
  <si>
    <t>CURSO DE CAPACITAÇÃO PARA OPERADOR DE DEMARCADORA DE FAIXAS DE TRAFEGO (ENCARGOS COMPLEMENTARES) - MENSALISTA</t>
  </si>
  <si>
    <t>CURSO DE CAPACITAÇÃO PARA OPERADOR DE ESCAVADEIRA (ENCARGOS COMPLEMENTARES) - MENSALISTA</t>
  </si>
  <si>
    <t>CURSO DE CAPACITAÇÃO PARA OPERADOR DE GUINCHO OU GUINCHEIRO (ENCARGOS COMPLEMENTARES) - MENSALISTA</t>
  </si>
  <si>
    <t>CURSO DE CAPACITAÇÃO PARA OPERADOR DE GUINDASTE (ENCARGOS COMPLEMENTARES) - MENSALISTA</t>
  </si>
  <si>
    <t>CURSO DE CAPACITAÇÃO PARA OPERADOR DE JATO ABRASIVO OU JATISTA (ENCARGOS COMPLEMENTARES) - MENSALISTA</t>
  </si>
  <si>
    <t>CURSO DE CAPACITAÇÃO PARA OPERADOR DE MAQUINAS E TRATORES DIVERSOS (ENCARGOS COMPLEMENTARES) - MENSALISTA</t>
  </si>
  <si>
    <t>CURSO DE CAPACITAÇÃO PARA OPERADOR DE MARTELETE OU MARTELETEIRO (ENCARGOS COMPLEMENTARES) - MENSALISTA</t>
  </si>
  <si>
    <t>CURSO DE CAPACITAÇÃO PARA OPERADOR DE MOTO SCRAPER (ENCARGOS COMPLEMENTARES) - MENSALISTA</t>
  </si>
  <si>
    <t>CURSO DE CAPACITAÇÃO PARA OPERADOR DE MOTONIVELADORA (ENCARGOS COMPLEMENTARES) - MENSALISTA</t>
  </si>
  <si>
    <t>CURSO DE CAPACITAÇÃO PARA OPERADOR DE PA CARREGADEIRA (ENCARGOS COMPLEMENTARES) - MENSALISTA</t>
  </si>
  <si>
    <t>CURSO DE CAPACITAÇÃO PARA OPERADOR DE PAVIMENTADORA / MESA VIBROACABADORA (ENCARGOS COMPLEMENTARES) - MENSALISTA</t>
  </si>
  <si>
    <t>CURSO DE CAPACITAÇÃO PARA OPERADOR DE ROLO COMPACTADOR (ENCARGOS COMPLEMENTARES) - MENSALISTA</t>
  </si>
  <si>
    <t>CURSO DE CAPACITAÇÃO PARA OPERADOR DE USINA DE ASFALTO, DE SOLOS OU DE CONCRETO (ENCARGOS COMPLEMENTARES) - MENSALISTA</t>
  </si>
  <si>
    <t>CURSO DE CAPACITAÇÃO PARA PASTILHEIRO (ENCARGOS COMPLEMENTARES) - MENSALISTA</t>
  </si>
  <si>
    <t>CURSO DE CAPACITAÇÃO PARA PEDREIRO (ENCARGOS COMPLEMENTARES) - MENSALISTA</t>
  </si>
  <si>
    <t>CURSO DE CAPACITAÇÃO PARA PINTOR (ENCARGOS COMPLEMENTARES) - MENSALISTA</t>
  </si>
  <si>
    <t>CURSO DE CAPACITAÇÃO PARA PINTOR DE LETREIROS (ENCARGOS COMPLEMENTARES) - MENSALISTA</t>
  </si>
  <si>
    <t>CURSO DE CAPACITAÇÃO PARA PINTOR PARA TINTA EPOXI (ENCARGOS COMPLEMENTARES) - MENSALISTA</t>
  </si>
  <si>
    <t>CURSO DE CAPACITAÇÃO PARA POCEIRO / ESCAVADOR DE VALAS E TUBULOES (ENCARGOS COMPLEMENTARES) - MENSALISTA</t>
  </si>
  <si>
    <t>CURSO DE CAPACITAÇÃO PARA SERRALHEIRO (ENCARGOS COMPLEMENTARES) - MENSALISTA</t>
  </si>
  <si>
    <t>CURSO DE CAPACITAÇÃO PARA SERVENTE DE OBRAS (ENCARGOS COMPLEMENTARES) - MENSALISTA</t>
  </si>
  <si>
    <t>CURSO DE CAPACITAÇÃO PARA SOLDADOR (ENCARGOS COMPLEMENTARES) - MENSALISTA</t>
  </si>
  <si>
    <t>CURSO DE CAPACITAÇÃO PARA SOLDADOR ELETRICO (ENCARGOS COMPLEMENTARES) - MENSALISTA</t>
  </si>
  <si>
    <t>CURSO DE CAPACITAÇÃO PARA TECNICO EM LABORATORIO E CAMPO DE CONSTRUCAO CIVIL (ENCARGOS COMPLEMENTARES) - MENSALISTA</t>
  </si>
  <si>
    <t>CURSO DE CAPACITAÇÃO PARA TECNICO EM SONDAGEM (ENCARGOS COMPLEMENTARES) - MENSALISTA</t>
  </si>
  <si>
    <t>CURSO DE CAPACITAÇÃO PARA TELHADOR (ENCARGOS COMPLEMENTARES) - MENSALISTA</t>
  </si>
  <si>
    <t>CURSO DE CAPACITAÇÃO PARA VIDRACEIRO (ENCARGOS COMPLEMENTARES) - MENSALISTA</t>
  </si>
  <si>
    <t>CURSO DE CAPACITAÇÃO PARA VIGIA DIURNO (ENCARGOS COMPLEMENTARES) - MENSALISTA</t>
  </si>
  <si>
    <t>AJUDANTE DE ELETRICISTA COM ENCARGOS COMPLEMENTARES</t>
  </si>
  <si>
    <t>AJUDANTE DE ESTRUTURAS METÁLICAS COM ENCARGOS COMPLEMENTARES</t>
  </si>
  <si>
    <t>AJUDANTE DE SERRALHEIRO COM ENCARGOS COMPLEMENTARES</t>
  </si>
  <si>
    <t>ASSENTADOR DE MANILHAS COM ENCARGOS COMPLEMENTARES</t>
  </si>
  <si>
    <t>AUXILIAR DE LABORATORISTA DE SOLOS E DE CONCRETO COM ENCARGOS COMPLEMENTARES</t>
  </si>
  <si>
    <t>AUXILIAR DE PEDREIRO COM ENCARGOS COMPLEMENTARES</t>
  </si>
  <si>
    <t>AUXILIAR TÉCNICO / ASSISTENTE DE ENGENHARIA COM ENCARGOS COMPLEMENTARES</t>
  </si>
  <si>
    <t>AZULEJISTA OU LADRILHEIRO COM ENCARGOS COMPLEMENTARES</t>
  </si>
  <si>
    <t>BLASTER, DINAMITADOR OU CABO DE FORÇA COM ENCARGOS COMPLEMENTARES</t>
  </si>
  <si>
    <t>CARPINTEIRO AUXILIAR COM ENCARGOS COMPLEMENTARES</t>
  </si>
  <si>
    <t>CARPINTEIRO DE ESQUADRIAS COM ENCARGOS COMPLEMENTARES</t>
  </si>
  <si>
    <t>CAVOUQUEIRO OU OPERADOR DE PERFURATRIZ COM ENCARGOS COMPLEMENTARES</t>
  </si>
  <si>
    <t>INSTALADOR DE TUBULAÇÕES COM ENCARGOS COMPLEMENTARES</t>
  </si>
  <si>
    <t>MAÇARIQUEIRO COM ENCARGOS COMPLEMENTARES</t>
  </si>
  <si>
    <t>MARMORISTA / GRANITEIRO COM ENCARGOS COMPLEMENTARES</t>
  </si>
  <si>
    <t>MECÂNICO DE EQUIPAMENTOS PESADOS COM ENCARGOS COMPLEMENTARES</t>
  </si>
  <si>
    <t>MONTADOR DE ELETROELETRÔNICO COM ENCARGOS COMPLEMENTARES</t>
  </si>
  <si>
    <t>MONTADOR DE ESTRUTURAS METÁLICAS COM ENCARGOS COMPLEMENTARES</t>
  </si>
  <si>
    <t>MONTADOR DE MÁQUINAS COM ENCARGOS COMPLEMENTARES</t>
  </si>
  <si>
    <t>MOTORISTA DE CAMINHÃO BASCULANTE COM ENCARGOS COMPLEMENTARES</t>
  </si>
  <si>
    <t>MOTORISTA DE CAMINHÃO CARRETA COM ENCARGOS COMPLEMENTARES</t>
  </si>
  <si>
    <t>MOTORISTA DE CARRO DE PASSEIO COM ENCARGOS COMPLEMENTARES</t>
  </si>
  <si>
    <t>MOTORISTA OPERADOR DE CAMINHÃO COM MUNCK COM ENCARGOS COMPLEMENTARES</t>
  </si>
  <si>
    <t>NIVELADOR  COM ENCARGOS COMPLEMENTARES</t>
  </si>
  <si>
    <t>OPERADOR DE BATE-ESTACA COM ENCARGOS COMPLEMENTARES</t>
  </si>
  <si>
    <t>OPERADOR DE BETONEIRA ESTACIONÁRIA COM ENCARGOS COMPLEMENTARES</t>
  </si>
  <si>
    <t>OPERADOR DE COMPRESSOR DE AR OU COMPRESSORISTA COM ENCARGOS COMPLEMENTARES</t>
  </si>
  <si>
    <t>OPERADOR DE DEMARCADORA DE FAIXAS DE TRÁFEGO COM ENCARGOS COMPLEMENTARES</t>
  </si>
  <si>
    <t>OPERADOR DE GUINCHO OU GUINCHEIRO COM ENCARGOS COMPLEMENTARES</t>
  </si>
  <si>
    <t>OPERADOR DE JATO ABRASIVO OU JATISTA COM ENCARGOS COMPLEMENTARES</t>
  </si>
  <si>
    <t>OPERADOR DE MÁQUINAS E TRATORES DIVERSOS COM ENCARGOS COMPLEMENTARES</t>
  </si>
  <si>
    <t>OPERADOR DE MOTO SCRAPER COM ENCARGOS COMPLEMENTARES</t>
  </si>
  <si>
    <t>OPERADOR DE PAVIMENTADORA / MESA VIBROACABADORA COM ENCARGOS COMPLEMENTARES</t>
  </si>
  <si>
    <t>POCEIRO / ESCAVADOR DE VALAS COM ENCARGOS COMPLEMENTARES</t>
  </si>
  <si>
    <t>SERVENTE DE OBRAS COM ENCARGOS COMPLEMENTARES</t>
  </si>
  <si>
    <t>SOLDADOR ELÉTRICO COM ENCARGOS COMPLEMENTARES</t>
  </si>
  <si>
    <t>TÉCNICO DE LABORATÓRIO E CAMPO DE CONSTRUÇÃO COM ENCARGOS COMPLEMENTARES</t>
  </si>
  <si>
    <t>TÉCNICO EM SONDAGEM COM ENCARGOS COMPLEMENTARES</t>
  </si>
  <si>
    <t>TELHADOR COM ENCARGOS COMPLEMENTARES</t>
  </si>
  <si>
    <t>M</t>
  </si>
  <si>
    <t>UN</t>
  </si>
  <si>
    <t>M2</t>
  </si>
  <si>
    <t>CHP</t>
  </si>
  <si>
    <t>CHI</t>
  </si>
  <si>
    <t>H</t>
  </si>
  <si>
    <t>KG</t>
  </si>
  <si>
    <t>M3</t>
  </si>
  <si>
    <t>TXKM</t>
  </si>
  <si>
    <t>KGXKM</t>
  </si>
  <si>
    <t>M3XKM</t>
  </si>
  <si>
    <t>UNXKM</t>
  </si>
  <si>
    <t>M2XKM</t>
  </si>
  <si>
    <t>LXKM</t>
  </si>
  <si>
    <t>L</t>
  </si>
  <si>
    <t>MXKM</t>
  </si>
  <si>
    <t>T</t>
  </si>
  <si>
    <t>MES</t>
  </si>
  <si>
    <t>SINAPI</t>
  </si>
  <si>
    <t>SC25KG</t>
  </si>
  <si>
    <t>M2XMES</t>
  </si>
  <si>
    <t>UNXMES</t>
  </si>
  <si>
    <t>SINAPI-I</t>
  </si>
  <si>
    <t xml:space="preserve">SINAPI-I -  </t>
  </si>
  <si>
    <t>MÊS</t>
  </si>
  <si>
    <t>ASSENTAMENTO DE TUBO DE FERRO FUNDIDO PARA REDE DE ÁGUA, DN 80 MM, JUNTA ELÁSTICA, INSTALADO EM LOCAL COM NÍVEL ALTO DE INTERFERÊNCIAS (NÃO INCLUI FORNECIMENTO). AF_05/2024</t>
  </si>
  <si>
    <t>ASSENTAMENTO DE TUBO DE FERRO FUNDIDO PARA REDE DE ÁGUA, DN 100 MM, JUNTA ELÁSTICA, INSTALADO EM LOCAL COM NÍVEL ALTO DE INTERFERÊNCIAS (NÃO INCLUI FORNECIMENTO). AF_05/2024</t>
  </si>
  <si>
    <t>ASSENTAMENTO DE TUBO DE FERRO FUNDIDO PARA REDE DE ÁGUA, DN 150 MM, JUNTA ELÁSTICA, INSTALADO EM LOCAL COM NÍVEL ALTO DE INTERFERÊNCIAS (NÃO INCLUI FORNECIMENTO). AF_05/2024</t>
  </si>
  <si>
    <t>ASSENTAMENTO DE TUBO DE FERRO FUNDIDO PARA REDE DE ÁGUA, DN 200 MM, JUNTA ELÁSTICA, INSTALADO EM LOCAL COM NÍVEL ALTO DE INTERFERÊNCIAS (NÃO INCLUI FORNECIMENTO). AF_05/2024</t>
  </si>
  <si>
    <t>ASSENTAMENTO DE TUBO DE FERRO FUNDIDO PARA REDE DE ÁGUA, DN 250 MM, JUNTA ELÁSTICA, INSTALADO EM LOCAL COM NÍVEL ALTO DE INTERFERÊNCIAS (NÃO INCLUI FORNECIMENTO). AF_05/2024</t>
  </si>
  <si>
    <t>ASSENTAMENTO DE TUBO DE FERRO FUNDIDO PARA REDE DE ÁGUA, DN 300 MM, JUNTA ELÁSTICA, INSTALADO EM LOCAL COM NÍVEL ALTO DE INTERFERÊNCIAS (NÃO INCLUI FORNECIMENTO). AF_05/2024</t>
  </si>
  <si>
    <t>ASSENTAMENTO DE TUBO DE FERRO FUNDIDO PARA REDE DE ÁGUA, DN 350 MM, JUNTA ELÁSTICA, INSTALADO EM LOCAL COM NÍVEL ALTO DE INTERFERÊNCIAS (NÃO INCLUI FORNECIMENTO). AF_05/2024</t>
  </si>
  <si>
    <t>ASSENTAMENTO DE TUBO DE FERRO FUNDIDO PARA REDE DE ÁGUA, DN 400 MM, JUNTA ELÁSTICA, INSTALADO EM LOCAL COM NÍVEL ALTO DE INTERFERÊNCIAS (NÃO INCLUI FORNECIMENTO). AF_05/2024</t>
  </si>
  <si>
    <t>ASSENTAMENTO DE TUBO DE FERRO FUNDIDO PARA REDE DE ÁGUA, DN 450 MM, JUNTA ELÁSTICA, INSTALADO EM LOCAL COM NÍVEL ALTO DE INTERFERÊNCIAS (NÃO INCLUI FORNECIMENTO). AF_05/2024</t>
  </si>
  <si>
    <t>ASSENTAMENTO DE TUBO DE FERRO FUNDIDO PARA REDE DE ÁGUA, DN 500 MM, JUNTA ELÁSTICA, INSTALADO EM LOCAL COM NÍVEL ALTO DE INTERFERÊNCIAS (NÃO INCLUI FORNECIMENTO). AF_05/2024</t>
  </si>
  <si>
    <t>ASSENTAMENTO DE TUBO DE FERRO FUNDIDO PARA REDE DE ÁGUA, DN 600 MM, JUNTA ELÁSTICA, INSTALADO EM LOCAL COM NÍVEL ALTO DE INTERFERÊNCIAS (NÃO INCLUI FORNECIMENTO). AF_05/2024</t>
  </si>
  <si>
    <t>ASSENTAMENTO DE TUBO DE FERRO FUNDIDO PARA REDE DE ÁGUA, DN 700 MM, JUNTA ELÁSTICA, INSTALADO EM LOCAL COM NÍVEL ALTO DE INTERFERÊNCIAS (NÃO INCLUI FORNECIMENTO). AF_05/2024</t>
  </si>
  <si>
    <t>ASSENTAMENTO DE TUBO DE FERRO FUNDIDO PARA REDE DE ÁGUA, DN 800 MM, JUNTA ELÁSTICA, INSTALADO EM LOCAL COM NÍVEL ALTO DE INTERFERÊNCIAS (NÃO INCLUI FORNECIMENTO). AF_05/2024</t>
  </si>
  <si>
    <t>ASSENTAMENTO DE TUBO DE FERRO FUNDIDO PARA REDE DE ÁGUA, DN 900 MM, JUNTA ELÁSTICA, INSTALADO EM LOCAL COM NÍVEL ALTO DE INTERFERÊNCIAS (NÃO INCLUI FORNECIMENTO). AF_05/2024</t>
  </si>
  <si>
    <t>ASSENTAMENTO DE TUBO DE FERRO FUNDIDO PARA REDE DE ÁGUA, DN 1000 MM, JUNTA ELÁSTICA, INSTALADO EM LOCAL COM NÍVEL ALTO DE INTERFERÊNCIAS (NÃO INCLUI FORNECIMENTO). AF_05/2024</t>
  </si>
  <si>
    <t>ASSENTAMENTO DE TUBO DE FERRO FUNDIDO PARA REDE DE ÁGUA, DN 1200 MM, JUNTA ELÁSTICA, INSTALADO EM LOCAL COM NÍVEL ALTO DE INTERFERÊNCIAS (NÃO INCLUI FORNECIMENTO). AF_05/2024</t>
  </si>
  <si>
    <t>ASSENTAMENTO DE TUBO DE FERRO FUNDIDO PARA REDE DE ÁGUA, DN 80 MM, JUNTA ELÁSTICA, INSTALADO EM LOCAL COM NÍVEL BAIXO DE INTERFERÊNCIAS (NÃO INCLUI FORNECIMENTO). AF_05/2024</t>
  </si>
  <si>
    <t>ASSENTAMENTO DE TUBO DE FERRO FUNDIDO PARA REDE DE ÁGUA, DN 100 MM, JUNTA ELÁSTICA, INSTALADO EM LOCAL COM NÍVEL BAIXO DE INTERFERÊNCIAS (NÃO INCLUI FORNECIMENTO). AF_05/2024</t>
  </si>
  <si>
    <t>ASSENTAMENTO DE TUBO DE FERRO FUNDIDO PARA REDE DE ÁGUA, DN 150 MM, JUNTA ELÁSTICA, INSTALADO EM LOCAL COM NÍVEL BAIXO DE INTERFERÊNCIAS (NÃO INCLUI FORNECIMENTO). AF_05/2024</t>
  </si>
  <si>
    <t>ASSENTAMENTO DE TUBO DE FERRO FUNDIDO PARA REDE DE ÁGUA, DN 200 MM, JUNTA ELÁSTICA, INSTALADO EM LOCAL COM NÍVEL BAIXO DE INTERFERÊNCIAS (NÃO INCLUI FORNECIMENTO). AF_05/2024</t>
  </si>
  <si>
    <t>ASSENTAMENTO DE TUBO DE FERRO FUNDIDO PARA REDE DE ÁGUA, DN 250 MM, JUNTA ELÁSTICA, INSTALADO EM LOCAL COM NÍVEL BAIXO DE INTERFERÊNCIAS (NÃO INCLUI FORNECIMENTO). AF_05/2024</t>
  </si>
  <si>
    <t>ASSENTAMENTO DE TUBO DE FERRO FUNDIDO PARA REDE DE ÁGUA, DN 300 MM, JUNTA ELÁSTICA, INSTALADO EM LOCAL COM NÍVEL BAIXO DE INTERFERÊNCIAS (NÃO INCLUI FORNECIMENTO). AF_05/2024</t>
  </si>
  <si>
    <t>ASSENTAMENTO DE TUBO DE FERRO FUNDIDO PARA REDE DE ÁGUA, DN 350 MM, JUNTA ELÁSTICA, INSTALADO EM LOCAL COM NÍVEL BAIXO DE INTERFERÊNCIAS (NÃO INCLUI FORNECIMENTO). AF_05/2024</t>
  </si>
  <si>
    <t>ASSENTAMENTO DE TUBO DE FERRO FUNDIDO PARA REDE DE ÁGUA, DN 400 MM, JUNTA ELÁSTICA, INSTALADO EM LOCAL COM NÍVEL BAIXO DE INTERFERÊNCIAS (NÃO INCLUI FORNECIMENTO). AF_05/2024</t>
  </si>
  <si>
    <t>ASSENTAMENTO DE TUBO DE FERRO FUNDIDO PARA REDE DE ÁGUA, DN 450 MM, JUNTA ELÁSTICA, INSTALADO EM LOCAL COM NÍVEL BAIXO DE INTERFERÊNCIAS (NÃO INCLUI FORNECIMENTO). AF_05/2024</t>
  </si>
  <si>
    <t>ASSENTAMENTO DE TUBO DE FERRO FUNDIDO PARA REDE DE ÁGUA, DN 500 MM, JUNTA ELÁSTICA, INSTALADO EM LOCAL COM NÍVEL BAIXO DE INTERFERÊNCIAS (NÃO INCLUI FORNECIMENTO). AF_05/2024</t>
  </si>
  <si>
    <t>ASSENTAMENTO DE TUBO DE FERRO FUNDIDO PARA REDE DE ÁGUA, DN 600 MM, JUNTA ELÁSTICA, INSTALADO EM LOCAL COM NÍVEL BAIXO DE INTERFERÊNCIAS (NÃO INCLUI FORNECIMENTO). AF_05/2024</t>
  </si>
  <si>
    <t>ASSENTAMENTO DE TUBO DE FERRO FUNDIDO PARA REDE DE ÁGUA, DN 700 MM, JUNTA ELÁSTICA, INSTALADO EM LOCAL COM NÍVEL BAIXO DE INTERFERÊNCIAS (NÃO INCLUI FORNECIMENTO). AF_05/2024</t>
  </si>
  <si>
    <t>ASSENTAMENTO DE TUBO DE FERRO FUNDIDO PARA REDE DE ÁGUA, DN 800 MM, JUNTA ELÁSTICA, INSTALADO EM LOCAL COM NÍVEL BAIXO DE INTERFERÊNCIAS (NÃO INCLUI FORNECIMENTO). AF_05/2024</t>
  </si>
  <si>
    <t>ASSENTAMENTO DE TUBO DE FERRO FUNDIDO PARA REDE DE ÁGUA, DN 900 MM, JUNTA ELÁSTICA, INSTALADO EM LOCAL COM NÍVEL BAIXO DE INTERFERÊNCIAS (NÃO INCLUI FORNECIMENTO). AF_05/2024</t>
  </si>
  <si>
    <t>ASSENTAMENTO DE TUBO DE FERRO FUNDIDO PARA REDE DE ÁGUA, DN 1000 MM, JUNTA ELÁSTICA, INSTALADO EM LOCAL COM NÍVEL BAIXO DE INTERFERÊNCIAS (NÃO INCLUI FORNECIMENTO). AF_05/2024</t>
  </si>
  <si>
    <t>ASSENTAMENTO DE TUBO DE FERRO FUNDIDO PARA REDE DE ÁGUA, DN 1200 MM, JUNTA ELÁSTICA, INSTALADO EM LOCAL COM NÍVEL BAIXO DE INTERFERÊNCIAS (NÃO INCLUI FORNECIMENTO). AF_05/2024</t>
  </si>
  <si>
    <t>ASSENTAMENTO DE CONEXÃO 2 ACESSOS ALINHADOS DE FERRO FUNDIDO PARA REDE DE ÁGUA, DN 1200, JUNTA ELÁSTICA, INSTALADO EM LOCAL COM NÍVEL ALTO DE INTERFERÊNCIAS (NÃO INCLUI FORNECIMENTO). AF_05/2024</t>
  </si>
  <si>
    <t>ASSENTAMENTO DE CONEXÃO 2 ACESSOS INCLINADOS DE FERRO FUNDIDO PARA REDE DE ÁGUA, DN 80, JUNTA ELÁSTICA, INSTALADO EM LOCAL COM NÍVEL ALTO DE INTERFERÊNCIAS (NÃO INCLUI FORNECIMENTO). AF_05/2024</t>
  </si>
  <si>
    <t>ASSENTAMENTO DE CONEXÃO 2 ACESSOS INCLINADOS DE FERRO FUNDIDO PARA REDE DE ÁGUA, DN 100, JUNTA ELÁSTICA, INSTALADO EM LOCAL COM NÍVEL ALTO DE INTERFERÊNCIAS (NÃO INCLUI FORNECIMENTO). AF_05/2024</t>
  </si>
  <si>
    <t>ASSENTAMENTO DE CONEXÃO 2 ACESSOS INCLINADOS DE FERRO FUNDIDO PARA REDE DE ÁGUA, DN 150, JUNTA ELÁSTICA, INSTALADO EM LOCAL COM NÍVEL ALTO DE INTERFERÊNCIAS (NÃO INCLUI FORNECIMENTO). AF_05/2024</t>
  </si>
  <si>
    <t>ASSENTAMENTO DE CONEXÃO 2 ACESSOS INCLINADOS DE FERRO FUNDIDO PARA REDE DE ÁGUA, DN 200, JUNTA ELÁSTICA, INSTALADO EM LOCAL COM NÍVEL ALTO DE INTERFERÊNCIAS (NÃO INCLUI FORNECIMENTO). AF_05/2024</t>
  </si>
  <si>
    <t>ASSENTAMENTO DE CONEXÃO 2 ACESSOS INCLINADOS DE FERRO FUNDIDO PARA REDE DE ÁGUA, DN 250, JUNTA ELÁSTICA, INSTALADO EM LOCAL COM NÍVEL ALTO DE INTERFERÊNCIAS (NÃO INCLUI FORNECIMENTO). AF_05/2024</t>
  </si>
  <si>
    <t>ASSENTAMENTO DE CONEXÃO 2 ACESSOS INCLINADOS DE FERRO FUNDIDO PARA REDE DE ÁGUA, DN 300, JUNTA ELÁSTICA, INSTALADO EM LOCAL COM NÍVEL ALTO DE INTERFERÊNCIAS (NÃO INCLUI FORNECIMENTO). AF_05/2024</t>
  </si>
  <si>
    <t>ASSENTAMENTO DE CONEXÃO 2 ACESSOS INCLINADOS DE FERRO FUNDIDO PARA REDE DE ÁGUA, DN 350, JUNTA ELÁSTICA, INSTALADO EM LOCAL COM NÍVEL ALTO DE INTERFERÊNCIAS (NÃO INCLUI FORNECIMENTO). AF_05/2024</t>
  </si>
  <si>
    <t>ASSENTAMENTO DE CONEXÃO 2 ACESSOS INCLINADOS DE FERRO FUNDIDO PARA REDE DE ÁGUA, DN 400, JUNTA ELÁSTICA, INSTALADO EM LOCAL COM NÍVEL ALTO DE INTERFERÊNCIAS (NÃO INCLUI FORNECIMENTO). AF_05/2024</t>
  </si>
  <si>
    <t>ASSENTAMENTO DE CONEXÃO 2 ACESSOS ALINHADOS DE FERRO FUNDIDO PARA REDE DE ÁGUA, DN 400, JUNTA ELÁSTICA, INSTALADO EM LOCAL COM NÍVEL BAIXO DE INTERFERÊNCIAS (NÃO INCLUI FORNECIMENTO). AF_05/2024</t>
  </si>
  <si>
    <t>ASSENTAMENTO DE CONEXÃO 3 ACESSOS DE FERRO FUNDIDO PARA REDE DE ÁGUA, DN 100, JUNTA ELÁSTICA, INSTALADO EM LOCAL COM NÍVEL BAIXO DE INTERFERÊNCIAS (NÃO INCLUI FORNECIMENTO). AF_05/2024</t>
  </si>
  <si>
    <t>ASSENTAMENTO DE CONEXÃO 2 ACESSOS ALINHADOS DE FERRO FUNDIDO PARA REDE DE ÁGUA, DN 450, JUNTA ELÁSTICA, INSTALADO EM LOCAL COM NÍVEL BAIXO DE INTERFERÊNCIAS (NÃO INCLUI FORNECIMENTO). AF_05/2024</t>
  </si>
  <si>
    <t>ASSENTAMENTO DE CONEXÃO 2 ACESSOS ALINHADOS DE FERRO FUNDIDO PARA REDE DE ÁGUA, DN 500, JUNTA ELÁSTICA, INSTALADO EM LOCAL COM NÍVEL BAIXO DE INTERFERÊNCIAS (NÃO INCLUI FORNECIMENTO). AF_05/2024</t>
  </si>
  <si>
    <t>ASSENTAMENTO DE CONEXÃO 2 ACESSOS ALINHADOS DE FERRO FUNDIDO PARA REDE DE ÁGUA, DN 600, JUNTA ELÁSTICA, INSTALADO EM LOCAL COM NÍVEL BAIXO DE INTERFERÊNCIAS (NÃO INCLUI FORNECIMENTO). AF_05/2024</t>
  </si>
  <si>
    <t>ASSENTAMENTO DE CONEXÃO 2 ACESSOS ALINHADOS DE FERRO FUNDIDO PARA REDE DE ÁGUA, DN 700, JUNTA ELÁSTICA, INSTALADO EM LOCAL COM NÍVEL BAIXO DE INTERFERÊNCIAS (NÃO INCLUI FORNECIMENTO). AF_05/2024</t>
  </si>
  <si>
    <t>ASSENTAMENTO DE CONEXÃO 2 ACESSOS ALINHADOS DE FERRO FUNDIDO PARA REDE DE ÁGUA, DN 800, JUNTA ELÁSTICA, INSTALADO EM LOCAL COM NÍVEL BAIXO DE INTERFERÊNCIAS (NÃO INCLUI FORNECIMENTO). AF_05/2024</t>
  </si>
  <si>
    <t>ASSENTAMENTO DE CONEXÃO 2 ACESSOS ALINHADOS DE FERRO FUNDIDO PARA REDE DE ÁGUA, DN 900, JUNTA ELÁSTICA, INSTALADO EM LOCAL COM NÍVEL BAIXO DE INTERFERÊNCIAS (NÃO INCLUI FORNECIMENTO). AF_05/2024</t>
  </si>
  <si>
    <t>ASSENTAMENTO DE CONEXÃO 2 ACESSOS ALINHADOS DE FERRO FUNDIDO PARA REDE DE ÁGUA, DN 1000, JUNTA ELÁSTICA, INSTALADO EM LOCAL COM NÍVEL BAIXO DE INTERFERÊNCIAS (NÃO INCLUI FORNECIMENTO). AF_05/2024</t>
  </si>
  <si>
    <t>ASSENTAMENTO DE CONEXÃO 2 ACESSOS ALINHADOS DE FERRO FUNDIDO PARA REDE DE ÁGUA, DN 1200, JUNTA ELÁSTICA, INSTALADO EM LOCAL COM NÍVEL BAIXO DE INTERFERÊNCIAS (NÃO INCLUI FORNECIMENTO). AF_05/2024</t>
  </si>
  <si>
    <t>ASSENTAMENTO DE CONEXÃO 2 ACESSOS INCLINADOS DE FERRO FUNDIDO PARA REDE DE ÁGUA, DN 80, JUNTA ELÁSTICA, INSTALADO EM LOCAL COM NÍVEL BAIXO DE INTERFERÊNCIAS (NÃO INCLUI FORNECIMENTO). AF_05/2024</t>
  </si>
  <si>
    <t>ASSENTAMENTO DE CONEXÃO 2 ACESSOS INCLINADOS DE FERRO FUNDIDO PARA REDE DE ÁGUA, DN 450, JUNTA ELÁSTICA, INSTALADO EM LOCAL COM NÍVEL ALTO DE INTERFERÊNCIAS (NÃO INCLUI FORNECIMENTO). AF_05/2024</t>
  </si>
  <si>
    <t>ASSENTAMENTO DE CONEXÃO 2 ACESSOS INCLINADOS DE FERRO FUNDIDO PARA REDE DE ÁGUA, DN 500, JUNTA ELÁSTICA, INSTALADO EM LOCAL COM NÍVEL ALTO DE INTERFERÊNCIAS (NÃO INCLUI FORNECIMENTO). AF_05/2024</t>
  </si>
  <si>
    <t>ASSENTAMENTO DE CONEXÃO 2 ACESSOS INCLINADOS DE FERRO FUNDIDO PARA REDE DE ÁGUA, DN 600, JUNTA ELÁSTICA, INSTALADO EM LOCAL COM NÍVEL ALTO DE INTERFERÊNCIAS (NÃO INCLUI FORNECIMENTO). AF_05/2024</t>
  </si>
  <si>
    <t>ASSENTAMENTO DE CONEXÃO 2 ACESSOS INCLINADOS DE FERRO FUNDIDO PARA REDE DE ÁGUA, DN 700, JUNTA ELÁSTICA, INSTALADO EM LOCAL COM NÍVEL ALTO DE INTERFERÊNCIAS (NÃO INCLUI FORNECIMENTO). AF_05/2024</t>
  </si>
  <si>
    <t>ASSENTAMENTO DE CONEXÃO 2 ACESSOS INCLINADOS DE FERRO FUNDIDO PARA REDE DE ÁGUA, DN 800, JUNTA ELÁSTICA, INSTALADO EM LOCAL COM NÍVEL ALTO DE INTERFERÊNCIAS (NÃO INCLUI FORNECIMENTO). AF_05/2024</t>
  </si>
  <si>
    <t>ASSENTAMENTO DE CONEXÃO 2 ACESSOS INCLINADOS DE FERRO FUNDIDO PARA REDE DE ÁGUA, DN 900, JUNTA ELÁSTICA, INSTALADO EM LOCAL COM NÍVEL ALTO DE INTERFERÊNCIAS (NÃO INCLUI FORNECIMENTO). AF_05/2024</t>
  </si>
  <si>
    <t>ASSENTAMENTO DE CONEXÃO 2 ACESSOS INCLINADOS DE FERRO FUNDIDO PARA REDE DE ÁGUA, DN 1000, JUNTA ELÁSTICA, INSTALADO EM LOCAL COM NÍVEL ALTO DE INTERFERÊNCIAS (NÃO INCLUI FORNECIMENTO). AF_05/2024</t>
  </si>
  <si>
    <t>ASSENTAMENTO DE CONEXÃO 2 ACESSOS INCLINADOS DE FERRO FUNDIDO PARA REDE DE ÁGUA, DN 1200, JUNTA ELÁSTICA, INSTALADO EM LOCAL COM NÍVEL ALTO DE INTERFERÊNCIAS (NÃO INCLUI FORNECIMENTO). AF_05/2024</t>
  </si>
  <si>
    <t>ASSENTAMENTO DE CONEXÃO 3 ACESSOS DE FERRO FUNDIDO PARA REDE DE ÁGUA, DN 80, JUNTA ELÁSTICA, INSTALADO EM LOCAL COM NÍVEL ALTO DE INTERFERÊNCIAS (NÃO INCLUI FORNECIMENTO). AF_05/2024</t>
  </si>
  <si>
    <t>ASSENTAMENTO DE CONEXÃO 3 ACESSOS DE FERRO FUNDIDO PARA REDE DE ÁGUA, DN 100, JUNTA ELÁSTICA, INSTALADO EM LOCAL COM NÍVEL ALTO DE INTERFERÊNCIAS (NÃO INCLUI FORNECIMENTO). AF_05/2024</t>
  </si>
  <si>
    <t>ASSENTAMENTO DE CONEXÃO 3 ACESSOS DE FERRO FUNDIDO PARA REDE DE ÁGUA, DN 150, JUNTA ELÁSTICA, INSTALADO EM LOCAL COM NÍVEL ALTO DE INTERFERÊNCIAS (NÃO INCLUI FORNECIMENTO). AF_05/2024</t>
  </si>
  <si>
    <t>ASSENTAMENTO DE CONEXÃO 3 ACESSOS DE FERRO FUNDIDO PARA REDE DE ÁGUA, DN 200, JUNTA ELÁSTICA, INSTALADO EM LOCAL COM NÍVEL ALTO DE INTERFERÊNCIAS (NÃO INCLUI FORNECIMENTO). AF_05/2024</t>
  </si>
  <si>
    <t>ASSENTAMENTO DE CONEXÃO 2 ACESSOS INCLINADOS DE FERRO FUNDIDO PARA REDE DE ÁGUA, DN 100, JUNTA ELÁSTICA, INSTALADO EM LOCAL COM NÍVEL BAIXO DE INTERFERÊNCIAS (NÃO INCLUI FORNECIMENTO). AF_05/2024</t>
  </si>
  <si>
    <t>ASSENTAMENTO DE CONEXÃO 3 ACESSOS DE FERRO FUNDIDO PARA REDE DE ÁGUA, DN 150, JUNTA ELÁSTICA, INSTALADO EM LOCAL COM NÍVEL BAIXO DE INTERFERÊNCIAS (NÃO INCLUI FORNECIMENTO). AF_05/2024</t>
  </si>
  <si>
    <t>ASSENTAMENTO DE CONEXÃO 3 ACESSOS DE FERRO FUNDIDO PARA REDE DE ÁGUA, DN 250, JUNTA ELÁSTICA, INSTALADO EM LOCAL COM NÍVEL ALTO DE INTERFERÊNCIAS (NÃO INCLUI FORNECIMENTO). AF_05/2024</t>
  </si>
  <si>
    <t>ASSENTAMENTO DE CONEXÃO 2 ACESSOS ALINHADOS DE FERRO FUNDIDO PARA REDE DE ÁGUA, DN 80, JUNTA ELÁSTICA, INSTALADO EM LOCAL COM NÍVEL ALTO DE INTERFERÊNCIAS (NÃO INCLUI FORNECIMENTO). AF_05/2024</t>
  </si>
  <si>
    <t>ASSENTAMENTO DE CONEXÃO 2 ACESSOS INCLINADOS DE FERRO FUNDIDO PARA REDE DE ÁGUA, DN 150, JUNTA ELÁSTICA, INSTALADO EM LOCAL COM NÍVEL BAIXO DE INTERFERÊNCIAS (NÃO INCLUI FORNECIMENTO). AF_05/2024</t>
  </si>
  <si>
    <t>ASSENTAMENTO DE CONEXÃO 2 ACESSOS INCLINADOS DE FERRO FUNDIDO PARA REDE DE ÁGUA, DN 200, JUNTA ELÁSTICA, INSTALADO EM LOCAL COM NÍVEL BAIXO DE INTERFERÊNCIAS (NÃO INCLUI FORNECIMENTO). AF_05/2024</t>
  </si>
  <si>
    <t>ASSENTAMENTO DE CONEXÃO 2 ACESSOS INCLINADOS DE FERRO FUNDIDO PARA REDE DE ÁGUA, DN 250, JUNTA ELÁSTICA, INSTALADO EM LOCAL COM NÍVEL BAIXO DE INTERFERÊNCIAS (NÃO INCLUI FORNECIMENTO). AF_05/2024</t>
  </si>
  <si>
    <t>ASSENTAMENTO DE CONEXÃO 2 ACESSOS INCLINADOS DE FERRO FUNDIDO PARA REDE DE ÁGUA, DN 300, JUNTA ELÁSTICA, INSTALADO EM LOCAL COM NÍVEL BAIXO DE INTERFERÊNCIAS (NÃO INCLUI FORNECIMENTO). AF_05/2024</t>
  </si>
  <si>
    <t>ASSENTAMENTO DE CONEXÃO 2 ACESSOS INCLINADOS DE FERRO FUNDIDO PARA REDE DE ÁGUA, DN 350, JUNTA ELÁSTICA, INSTALADO EM LOCAL COM NÍVEL BAIXO DE INTERFERÊNCIAS (NÃO INCLUI FORNECIMENTO). AF_05/2024</t>
  </si>
  <si>
    <t>ASSENTAMENTO DE CONEXÃO 2 ACESSOS INCLINADOS DE FERRO FUNDIDO PARA REDE DE ÁGUA, DN 400, JUNTA ELÁSTICA, INSTALADO EM LOCAL COM NÍVEL BAIXO DE INTERFERÊNCIAS (NÃO INCLUI FORNECIMENTO). AF_05/2024</t>
  </si>
  <si>
    <t>ASSENTAMENTO DE CONEXÃO 2 ACESSOS INCLINADOS DE FERRO FUNDIDO PARA REDE DE ÁGUA, DN 450, JUNTA ELÁSTICA, INSTALADO EM LOCAL COM NÍVEL BAIXO DE INTERFERÊNCIAS (NÃO INCLUI FORNECIMENTO). AF_05/2024</t>
  </si>
  <si>
    <t>ASSENTAMENTO DE CONEXÃO 2 ACESSOS INCLINADOS DE FERRO FUNDIDO PARA REDE DE ÁGUA, DN 500, JUNTA ELÁSTICA, INSTALADO EM LOCAL COM NÍVEL BAIXO DE INTERFERÊNCIAS (NÃO INCLUI FORNECIMENTO). AF_05/2024</t>
  </si>
  <si>
    <t>ASSENTAMENTO DE CONEXÃO 2 ACESSOS INCLINADOS DE FERRO FUNDIDO PARA REDE DE ÁGUA, DN 600, JUNTA ELÁSTICA, INSTALADO EM LOCAL COM NÍVEL BAIXO DE INTERFERÊNCIAS (NÃO INCLUI FORNECIMENTO). AF_05/2024</t>
  </si>
  <si>
    <t>ASSENTAMENTO DE CONEXÃO 2 ACESSOS INCLINADOS DE FERRO FUNDIDO PARA REDE DE ÁGUA, DN 700, JUNTA ELÁSTICA, INSTALADO EM LOCAL COM NÍVEL BAIXO DE INTERFERÊNCIAS (NÃO INCLUI FORNECIMENTO). AF_05/2024</t>
  </si>
  <si>
    <t>ASSENTAMENTO DE CONEXÃO 2 ACESSOS ALINHADOS DE FERRO FUNDIDO PARA REDE DE ÁGUA, DN 300, JUNTA ELÁSTICA, INSTALADO EM LOCAL COM NÍVEL BAIXO DE INTERFERÊNCIAS (NÃO INCLUI FORNECIMENTO). AF_05/2024</t>
  </si>
  <si>
    <t>ASSENTAMENTO DE CONEXÃO 2 ACESSOS ALINHADOS DE FERRO FUNDIDO PARA REDE DE ÁGUA, DN 350, JUNTA ELÁSTICA, INSTALADO EM LOCAL COM NÍVEL BAIXO DE INTERFERÊNCIAS (NÃO INCLUI FORNECIMENTO). AF_05/2024</t>
  </si>
  <si>
    <t>ASSENTAMENTO DE CONEXÃO 3 ACESSOS DE FERRO FUNDIDO PARA REDE DE ÁGUA, DN 200, JUNTA ELÁSTICA, INSTALADO EM LOCAL COM NÍVEL BAIXO DE INTERFERÊNCIAS (NÃO INCLUI FORNECIMENTO). AF_05/2024</t>
  </si>
  <si>
    <t>ASSENTAMENTO DE CONEXÃO 3 ACESSOS DE FERRO FUNDIDO PARA REDE DE ÁGUA, DN 250, JUNTA ELÁSTICA, INSTALADO EM LOCAL COM NÍVEL BAIXO DE INTERFERÊNCIAS (NÃO INCLUI FORNECIMENTO). AF_05/2024</t>
  </si>
  <si>
    <t>ASSENTAMENTO DE CONEXÃO 3 ACESSOS DE FERRO FUNDIDO PARA REDE DE ÁGUA, DN 300, JUNTA ELÁSTICA, INSTALADO EM LOCAL COM NÍVEL BAIXO DE INTERFERÊNCIAS (NÃO INCLUI FORNECIMENTO). AF_05/2024</t>
  </si>
  <si>
    <t>ASSENTAMENTO DE CONEXÃO 3 ACESSOS DE FERRO FUNDIDO PARA REDE DE ÁGUA, DN 350, JUNTA ELÁSTICA, INSTALADO EM LOCAL COM NÍVEL BAIXO DE INTERFERÊNCIAS (NÃO INCLUI FORNECIMENTO). AF_05/2024</t>
  </si>
  <si>
    <t>ASSENTAMENTO DE CONEXÃO 3 ACESSOS DE FERRO FUNDIDO PARA REDE DE ÁGUA, DN 400, JUNTA ELÁSTICA, INSTALADO EM LOCAL COM NÍVEL BAIXO DE INTERFERÊNCIAS (NÃO INCLUI FORNECIMENTO). AF_05/2024</t>
  </si>
  <si>
    <t>ASSENTAMENTO DE CONEXÃO 3 ACESSOS DE FERRO FUNDIDO PARA REDE DE ÁGUA, DN 450, JUNTA ELÁSTICA, INSTALADO EM LOCAL COM NÍVEL BAIXO DE INTERFERÊNCIAS (NÃO INCLUI FORNECIMENTO). AF_05/2024</t>
  </si>
  <si>
    <t>ASSENTAMENTO DE CONEXÃO 3 ACESSOS DE FERRO FUNDIDO PARA REDE DE ÁGUA, DN 500, JUNTA ELÁSTICA, INSTALADO EM LOCAL COM NÍVEL BAIXO DE INTERFERÊNCIAS (NÃO INCLUI FORNECIMENTO). AF_05/2024</t>
  </si>
  <si>
    <t>ASSENTAMENTO DE CONEXÃO 3 ACESSOS DE FERRO FUNDIDO PARA REDE DE ÁGUA, DN 600, JUNTA ELÁSTICA, INSTALADO EM LOCAL COM NÍVEL BAIXO DE INTERFERÊNCIAS (NÃO INCLUI FORNECIMENTO). AF_05/2024</t>
  </si>
  <si>
    <t>ASSENTAMENTO DE CONEXÃO 2 ACESSOS INCLINADOS DE FERRO FUNDIDO PARA REDE DE ÁGUA, DN 800, JUNTA ELÁSTICA, INSTALADO EM LOCAL COM NÍVEL BAIXO DE INTERFERÊNCIAS (NÃO INCLUI FORNECIMENTO). AF_05/2024</t>
  </si>
  <si>
    <t>ASSENTAMENTO DE CONEXÃO 2 ACESSOS INCLINADOS DE FERRO FUNDIDO PARA REDE DE ÁGUA, DN 1000, JUNTA ELÁSTICA, INSTALADO EM LOCAL COM NÍVEL BAIXO DE INTERFERÊNCIAS (NÃO INCLUI FORNECIMENTO). AF_05/2024</t>
  </si>
  <si>
    <t>ASSENTAMENTO DE CONEXÃO 2 ACESSOS INCLINADOS DE FERRO FUNDIDO PARA REDE DE ÁGUA, DN 1200, JUNTA ELÁSTICA, INSTALADO EM LOCAL COM NÍVEL BAIXO DE INTERFERÊNCIAS (NÃO INCLUI FORNECIMENTO). AF_05/2024</t>
  </si>
  <si>
    <t>ASSENTAMENTO DE CONEXÃO 3 ACESSOS DE FERRO FUNDIDO PARA REDE DE ÁGUA, DN 80, JUNTA ELÁSTICA, INSTALADO EM LOCAL COM NÍVEL BAIXO DE INTERFERÊNCIAS (NÃO INCLUI FORNECIMENTO). AF_05/2024</t>
  </si>
  <si>
    <t>ASSENTAMENTO DE CONEXÃO 3 ACESSOS DE FERRO FUNDIDO PARA REDE DE ÁGUA, DN 700, JUNTA ELÁSTICA, INSTALADO EM LOCAL COM NÍVEL BAIXO DE INTERFERÊNCIAS (NÃO INCLUI FORNECIMENTO). AF_05/2024</t>
  </si>
  <si>
    <t>ASSENTAMENTO DE CONEXÃO 3 ACESSOS DE FERRO FUNDIDO PARA REDE DE ÁGUA, DN 900, JUNTA ELÁSTICA, INSTALADO EM LOCAL COM NÍVEL BAIXO DE INTERFERÊNCIAS (NÃO INCLUI FORNECIMENTO). AF_05/2024</t>
  </si>
  <si>
    <t>ASSENTAMENTO DE CONEXÃO 3 ACESSOS DE FERRO FUNDIDO PARA REDE DE ÁGUA, DN 1000, JUNTA ELÁSTICA, INSTALADO EM LOCAL COM NÍVEL BAIXO DE INTERFERÊNCIAS (NÃO INCLUI FORNECIMENTO). AF_05/2024</t>
  </si>
  <si>
    <t>ASSENTAMENTO DE CONEXÃO 3 ACESSOS DE FERRO FUNDIDO PARA REDE DE ÁGUA, DN 1200, JUNTA ELÁSTICA, INSTALADO EM LOCAL COM NÍVEL BAIXO DE INTERFERÊNCIAS (NÃO INCLUI FORNECIMENTO). AF_05/2024</t>
  </si>
  <si>
    <t>ASSENTAMENTO DE CONEXÃO 3 ACESSOS DE FERRO FUNDIDO PARA REDE DE ÁGUA, DN 300, JUNTA ELÁSTICA, INSTALADO EM LOCAL COM NÍVEL ALTO DE INTERFERÊNCIAS (NÃO INCLUI FORNECIMENTO). AF_05/2024</t>
  </si>
  <si>
    <t>ASSENTAMENTO DE CONEXÃO 3 ACESSOS DE FERRO FUNDIDO PARA REDE DE ÁGUA, DN 350, JUNTA ELÁSTICA, INSTALADO EM LOCAL COM NÍVEL ALTO DE INTERFERÊNCIAS (NÃO INCLUI FORNECIMENTO). AF_05/2024</t>
  </si>
  <si>
    <t>ASSENTAMENTO DE CONEXÃO 3 ACESSOS DE FERRO FUNDIDO PARA REDE DE ÁGUA, DN 400, JUNTA ELÁSTICA, INSTALADO EM LOCAL COM NÍVEL ALTO DE INTERFERÊNCIAS (NÃO INCLUI FORNECIMENTO). AF_05/2024</t>
  </si>
  <si>
    <t>ASSENTAMENTO DE CONEXÃO 3 ACESSOS DE FERRO FUNDIDO PARA REDE DE ÁGUA, DN 450, JUNTA ELÁSTICA, INSTALADO EM LOCAL COM NÍVEL ALTO DE INTERFERÊNCIAS (NÃO INCLUI FORNECIMENTO). AF_05/2024</t>
  </si>
  <si>
    <t>ASSENTAMENTO DE CONEXÃO 3 ACESSOS DE FERRO FUNDIDO PARA REDE DE ÁGUA, DN 500, JUNTA ELÁSTICA, INSTALADO EM LOCAL COM NÍVEL ALTO DE INTERFERÊNCIAS (NÃO INCLUI FORNECIMENTO). AF_05/2024</t>
  </si>
  <si>
    <t>ASSENTAMENTO DE CONEXÃO 3 ACESSOS DE FERRO FUNDIDO PARA REDE DE ÁGUA, DN 600, JUNTA ELÁSTICA, INSTALADO EM LOCAL COM NÍVEL ALTO DE INTERFERÊNCIAS (NÃO INCLUI FORNECIMENTO). AF_05/2024</t>
  </si>
  <si>
    <t>ASSENTAMENTO DE CONEXÃO 3 ACESSOS DE FERRO FUNDIDO PARA REDE DE ÁGUA, DN 700, JUNTA ELÁSTICA, INSTALADO EM LOCAL COM NÍVEL ALTO DE INTERFERÊNCIAS (NÃO INCLUI FORNECIMENTO). AF_05/2024</t>
  </si>
  <si>
    <t>ASSENTAMENTO DE CONEXÃO 3 ACESSOS DE FERRO FUNDIDO PARA REDE DE ÁGUA, DN 800, JUNTA ELÁSTICA, INSTALADO EM LOCAL COM NÍVEL ALTO DE INTERFERÊNCIAS (NÃO INCLUI FORNECIMENTO). AF_05/2024</t>
  </si>
  <si>
    <t>ASSENTAMENTO DE CONEXÃO 3 ACESSOS DE FERRO FUNDIDO PARA REDE DE ÁGUA, DN 900, JUNTA ELÁSTICA, INSTALADO EM LOCAL COM NÍVEL ALTO DE INTERFERÊNCIAS (NÃO INCLUI FORNECIMENTO). AF_05/2024</t>
  </si>
  <si>
    <t>ASSENTAMENTO DE CONEXÃO 3 ACESSOS DE FERRO FUNDIDO PARA REDE DE ÁGUA, DN 1000, JUNTA ELÁSTICA, INSTALADO EM LOCAL COM NÍVEL ALTO DE INTERFERÊNCIAS (NÃO INCLUI FORNECIMENTO). AF_05/2024</t>
  </si>
  <si>
    <t>ASSENTAMENTO DE CONEXÃO 3 ACESSOS DE FERRO FUNDIDO PARA REDE DE ÁGUA, DN 1200, JUNTA ELÁSTICA, INSTALADO EM LOCAL COM NÍVEL ALTO DE INTERFERÊNCIAS (NÃO INCLUI FORNECIMENTO). AF_05/2024</t>
  </si>
  <si>
    <t>FORNECIMENTO E ASSENTAMENTO DE TE RANHURADO EM FERRO FUNDIDO, DN 80 (3") PARA REDE DE ÁGUA, INSTALADO EM LOCAL COM NÍVEL ALTO DE INTERFERÊNCIAS (INCLUI FORNECIMENTO). AF_05/2024</t>
  </si>
  <si>
    <t>FORNECIMENTO E ASSENTAMENTO DE CURVA 45 GRAUS RANHURADA EM FERRO FUNDIDO, DN 80 MM (3") PARA REDE DE ÁGUA, INSTALADO EM LOCAL COM NÍVEL ALTO DE INTERFERÊNCIAS (INCLUI FORNECIMENTO). AF_05/2024</t>
  </si>
  <si>
    <t>ASSENTAMENTO DE CONEXÃO 2 ACESSOS ALINHADOS DE FERRO FUNDIDO PARA REDE DE ÁGUA, DN 100, JUNTA ELÁSTICA, INSTALADO EM LOCAL COM NÍVEL ALTO DE INTERFERÊNCIAS (NÃO INCLUI FORNECIMENTO). AF_05/2024</t>
  </si>
  <si>
    <t>ASSENTAMENTO DE CONEXÃO 2 ACESSOS ALINHADOS DE FERRO FUNDIDO PARA REDE DE ÁGUA, DN 150, JUNTA ELÁSTICA, INSTALADO EM LOCAL COM NÍVEL ALTO DE INTERFERÊNCIAS (NÃO INCLUI FORNECIMENTO). AF_05/2024</t>
  </si>
  <si>
    <t>ASSENTAMENTO DE CONEXÃO 2 ACESSOS ALINHADOS DE FERRO FUNDIDO PARA REDE DE ÁGUA, DN 1000, JUNTA ELÁSTICA, INSTALADO EM LOCAL COM NÍVEL ALTO DE INTERFERÊNCIAS (NÃO INCLUI FORNECIMENTO). AF_05/2024</t>
  </si>
  <si>
    <t>ASSENTAMENTO DE CONEXÃO 2 ACESSOS ALINHADOS DE FERRO FUNDIDO PARA REDE DE ÁGUA, DN 150, JUNTA ELÁSTICA, INSTALADO EM LOCAL COM NÍVEL BAIXO DE INTERFERÊNCIAS (NÃO INCLUI FORNECIMENTO). AF_05/2024</t>
  </si>
  <si>
    <t>ASSENTAMENTO DE CONEXÃO 2 ACESSOS ALINHADOS DE FERRO FUNDIDO PARA REDE DE ÁGUA, DN 200, JUNTA ELÁSTICA, INSTALADO EM LOCAL COM NÍVEL BAIXO DE INTERFERÊNCIAS (NÃO INCLUI FORNECIMENTO). AF_05/2024</t>
  </si>
  <si>
    <t>ASSENTAMENTO DE CONEXÃO 2 ACESSOS INCLINADOS DE FERRO FUNDIDO PARA REDE DE ÁGUA, DN 900, JUNTA ELÁSTICA, INSTALADO EM LOCAL COM NÍVEL BAIXO DE INTERFERÊNCIAS (NÃO INCLUI FORNECIMENTO). AF_05/2024</t>
  </si>
  <si>
    <t>ASSENTAMENTO DE CONEXÃO 3 ACESSOS DE FERRO FUNDIDO PARA REDE DE ÁGUA, DN 800, JUNTA ELÁSTICA, INSTALADO EM LOCAL COM NÍVEL BAIXO DE INTERFERÊNCIAS (NÃO INCLUI FORNECIMENTO). AF_05/2024</t>
  </si>
  <si>
    <t>ASSENTAMENTO DE CONEXÃO 2 ACESSOS ALINHADOS DE FERRO FUNDIDO PARA REDE DE ÁGUA, DN 200, JUNTA ELÁSTICA, INSTALADO EM LOCAL COM NÍVEL ALTO DE INTERFERÊNCIAS (NÃO INCLUI FORNECIMENTO). AF_05/2024</t>
  </si>
  <si>
    <t>ASSENTAMENTO DE CONEXÃO 2 ACESSOS ALINHADOS DE FERRO FUNDIDO PARA REDE DE ÁGUA, DN 250, JUNTA ELÁSTICA, INSTALADO EM LOCAL COM NÍVEL ALTO DE INTERFERÊNCIAS (NÃO INCLUI FORNECIMENTO). AF_05/2024</t>
  </si>
  <si>
    <t>ASSENTAMENTO DE CONEXÃO 2 ACESSOS ALINHADOS DE FERRO FUNDIDO PARA REDE DE ÁGUA, DN 300, JUNTA ELÁSTICA, INSTALADO EM LOCAL COM NÍVEL ALTO DE INTERFERÊNCIAS (NÃO INCLUI FORNECIMENTO). AF_05/2024</t>
  </si>
  <si>
    <t>ASSENTAMENTO DE CONEXÃO 2 ACESSOS ALINHADOS DE FERRO FUNDIDO PARA REDE DE ÁGUA, DN 350, JUNTA ELÁSTICA, INSTALADO EM LOCAL COM NÍVEL ALTO DE INTERFERÊNCIAS (NÃO INCLUI FORNECIMENTO). AF_05/2024</t>
  </si>
  <si>
    <t>ASSENTAMENTO DE CONEXÃO 2 ACESSOS ALINHADOS DE FERRO FUNDIDO PARA REDE DE ÁGUA, DN 400, JUNTA ELÁSTICA, INSTALADO EM LOCAL COM NÍVEL ALTO DE INTERFERÊNCIAS (NÃO INCLUI FORNECIMENTO). AF_05/2024</t>
  </si>
  <si>
    <t>ASSENTAMENTO DE CONEXÃO 2 ACESSOS ALINHADOS DE FERRO FUNDIDO PARA REDE DE ÁGUA, DN 450, JUNTA ELÁSTICA, INSTALADO EM LOCAL COM NÍVEL ALTO DE INTERFERÊNCIAS (NÃO INCLUI FORNECIMENTO). AF_05/2024</t>
  </si>
  <si>
    <t>ASSENTAMENTO DE CONEXÃO 2 ACESSOS ALINHADOS DE FERRO FUNDIDO PARA REDE DE ÁGUA, DN 500, JUNTA ELÁSTICA, INSTALADO EM LOCAL COM NÍVEL ALTO DE INTERFERÊNCIAS (NÃO INCLUI FORNECIMENTO). AF_05/2024</t>
  </si>
  <si>
    <t>ASSENTAMENTO DE CONEXÃO 2 ACESSOS ALINHADOS DE FERRO FUNDIDO PARA REDE DE ÁGUA, DN 600, JUNTA ELÁSTICA, INSTALADO EM LOCAL COM NÍVEL ALTO DE INTERFERÊNCIAS (NÃO INCLUI FORNECIMENTO). AF_05/2024</t>
  </si>
  <si>
    <t>ASSENTAMENTO DE CONEXÃO 2 ACESSOS ALINHADOS DE FERRO FUNDIDO PARA REDE DE ÁGUA, DN 700, JUNTA ELÁSTICA, INSTALADO EM LOCAL COM NÍVEL ALTO DE INTERFERÊNCIAS (NÃO INCLUI FORNECIMENTO). AF_05/2024</t>
  </si>
  <si>
    <t>ASSENTAMENTO DE CONEXÃO 2 ACESSOS ALINHADOS DE FERRO FUNDIDO PARA REDE DE ÁGUA, DN 800, JUNTA ELÁSTICA, INSTALADO EM LOCAL COM NÍVEL ALTO DE INTERFERÊNCIAS (NÃO INCLUI FORNECIMENTO). AF_05/2024</t>
  </si>
  <si>
    <t>ASSENTAMENTO DE CONEXÃO 2 ACESSOS ALINHADOS DE FERRO FUNDIDO PARA REDE DE ÁGUA, DN 900, JUNTA ELÁSTICA, INSTALADO EM LOCAL COM NÍVEL ALTO DE INTERFERÊNCIAS (NÃO INCLUI FORNECIMENTO). AF_05/2024</t>
  </si>
  <si>
    <t>ASSENTAMENTO DE TUBO DE AÇO CARBONO PARA REDE DE ÁGUA, DN 600 MM (24"), JUNTA SOLDADA, INSTALADO EM LOCAL COM NÍVEL ALTO DE INTERFERÊNCIAS (NÃO INCLUI FORNECIMENTO). AF_05/2024</t>
  </si>
  <si>
    <t>ASSENTAMENTO DE TUBO DE AÇO CARBONO PARA REDE DE ÁGUA, DN 700 MM (28"), JUNTA SOLDADA, INSTALADO EM LOCAL COM NÍVEL ALTO DE INTERFERÊNCIAS (NÃO INCLUI FORNECIMENTO). AF_05/2024</t>
  </si>
  <si>
    <t>ASSENTAMENTO DE TUBO DE AÇO CARBONO PARA REDE DE ÁGUA, DN 800 MM (32"), JUNTA SOLDADA, INSTALADO EM LOCAL COM NÍVEL ALTO DE INTERFERÊNCIAS (NÃO INCLUI FORNECIMENTO). AF_05/2024</t>
  </si>
  <si>
    <t>ASSENTAMENTO DE TUBO DE AÇO CARBONO PARA REDE DE ÁGUA, DN 900 MM (36"), JUNTA SOLDADA, INSTALADO EM LOCAL COM NÍVEL ALTO DE INTERFERÊNCIAS (NÃO INCLUI FORNECIMENTO). AF_05/2024</t>
  </si>
  <si>
    <t>ASSENTAMENTO DE TUBO DE AÇO CARBONO PARA REDE DE ÁGUA, DN 1000 MM (40") OU DN 1100 MM (44"), JUNTA SOLDADA, INSTALADO EM LOCAL COM NÍVEL ALTO DE INTERFERÊNCIAS (NÃO INCLUI FORNECIMENTO). AF_05/2024</t>
  </si>
  <si>
    <t>ASSENTAMENTO DE TUBO DE AÇO CARBONO PARA REDE DE ÁGUA, DN 1200 MM (48") OU DN 1300 MM (52"), JUNTA SOLDADA, INSTALADO EM LOCAL COM NÍVEL ALTO DE INTERFERÊNCIAS (NÃO INCLUI FORNECIMENTO). AF_05/2024</t>
  </si>
  <si>
    <t>ASSENTAMENTO DE TUBO DE AÇO CARBONO PARA REDE DE ÁGUA, DN 1400 MM (56'') OU DN 1500 MM (60"), JUNTA SOLDADA, INSTALADO EM LOCAL COM NÍVEL ALTO DE INTERFERÊNCIAS (NÃO INCLUI FORNECIMENTO). AF_05/2024</t>
  </si>
  <si>
    <t>ASSENTAMENTO DE TUBO DE AÇO CARBONO PARA REDE DE ÁGUA, DN 1600 MM (64") OU DN 1700 MM (68"), JUNTA SOLDADA, INSTALADO EM LOCAL COM NÍVEL ALTO DE INTERFERÊNCIAS (NÃO INCLUI FORNECIMENTO). AF_05/2024</t>
  </si>
  <si>
    <t>ASSENTAMENTO DE TUBO DE AÇO CARBONO PARA REDE DE ÁGUA, DN 1800 MM (72") OU DN 1900 MM (76"), JUNTA SOLDADA, INSTALADO EM LOCAL COM NÍVEL ALTO DE INTERFERÊNCIAS (NÃO INCLUI FORNECIMENTO). AF_05/2024</t>
  </si>
  <si>
    <t>ASSENTAMENTO DE TUBO DE AÇO CARBONO PARA REDE DE ÁGUA, DN 2000 MM (80") OU DN 2100 MM (84"), JUNTA SOLDADA, INSTALADO EM LOCAL COM NÍVEL ALTO DE INTERFERÊNCIAS (NÃO INCLUI FORNECIMENTO). AF_05/2024</t>
  </si>
  <si>
    <t>ASSENTAMENTO DE TUBO DE AÇO CARBONO PARA REDE DE ÁGUA, DN 600 MM (24"), JUNTA SOLDADA, INSTALADO EM LOCAL COM NÍVEL BAIXO DE INTERFERÊNCIAS (NÃO INCLUI FORNECIMENTO). AF_05/2024</t>
  </si>
  <si>
    <t>ASSENTAMENTO DE TUBO DE AÇO CARBONO PARA REDE DE ÁGUA, DN 700 MM (28"), JUNTA SOLDADA, INSTALADO EM LOCAL COM NÍVEL BAIXO DE INTERFERÊNCIAS (NÃO INCLUI FORNECIMENTO). AF_05/2024</t>
  </si>
  <si>
    <t>ASSENTAMENTO DE TUBO DE AÇO CARBONO PARA REDE DE ÁGUA, DN 800 MM (32"), JUNTA SOLDADA, INSTALADO EM LOCAL COM NÍVEL BAIXO DE INTERFERÊNCIAS (NÃO INCLUI FORNECIMENTO). AF_05/2024</t>
  </si>
  <si>
    <t>ASSENTAMENTO DE TUBO DE AÇO CARBONO PARA REDE DE ÁGUA, DN 900 MM (36"), JUNTA SOLDADA, INSTALADO EM LOCAL COM NÍVEL BAIXO DE INTERFERÊNCIAS (NÃO INCLUI FORNECIMENTO). AF_05/2024</t>
  </si>
  <si>
    <t>ASSENTAMENTO DE TUBO DE AÇO CARBONO PARA REDE DE ÁGUA, DN 1000 MM (40") OU DN 1100 MM (44"), JUNTA SOLDADA, INSTALADO EM LOCAL COM NÍVEL BAIXO DE INTERFERÊNCIAS (NÃO INCLUI FORNECIMENTO). AF_05/2024</t>
  </si>
  <si>
    <t>ASSENTAMENTO DE TUBO DE AÇO CARBONO PARA REDE DE ÁGUA, DN 1200 MM (48") OU DN 1300 MM (52"), JUNTA SOLDADA, INSTALADO EM LOCAL COM NÍVEL BAIXO DE INTERFERÊNCIAS (NÃO INCLUI FORNECIMENTO). AF_05/2024</t>
  </si>
  <si>
    <t>ASSENTAMENTO DE TUBO DE AÇO CARBONO PARA REDE DE ÁGUA, DN 1400 MM (56'') OU DN 1500 MM (60"), JUNTA SOLDADA, INSTALADO EM LOCAL COM NÍVEL BAIXO DE INTERFERÊNCIAS (NÃO INCLUI FORNECIMENTO). AF_05/2024</t>
  </si>
  <si>
    <t>ASSENTAMENTO DE TUBO DE AÇO CARBONO PARA REDE DE ÁGUA, DN 1600 MM (64") OU DN 1700 MM (68"), JUNTA SOLDADA, INSTALADO EM LOCAL COM NÍVEL BAIXO DE INTERFERÊNCIAS (NÃO INCLUI FORNECIMENTO). AF_05/2024</t>
  </si>
  <si>
    <t>ASSENTAMENTO DE TUBO DE AÇO CARBONO PARA REDE DE ÁGUA, DN 1800 MM (72") OU DN 1900 MM (76"), JUNTA SOLDADA, INSTALADO EM LOCAL COM NÍVEL BAIXO DE INTERFERÊNCIAS (NÃO INCLUI FORNECIMENTO). AF_05/2024</t>
  </si>
  <si>
    <t>ASSENTAMENTO DE TUBO DE AÇO CARBONO PARA REDE DE ÁGUA, DN 2000 MM (80") OU DN 2100 MM (84"), JUNTA SOLDADA, INSTALADO EM LOCAL COM NÍVEL BAIXO DE INTERFERÊNCIAS (NÃO INCLUI FORNECIMENTO). AF_05/2024</t>
  </si>
  <si>
    <t>ASSENTAMENTO DE TUBO DE PVC PBA PARA REDE DE ÁGUA, DN 50 MM, JUNTA ELÁSTICA INTEGRADA, INSTALADO EM LOCAL COM NÍVEL ALTO DE INTERFERÊNCIAS (NÃO INCLUI FORNECIMENTO). AF_05/2024</t>
  </si>
  <si>
    <t>ASSENTAMENTO DE TUBO DE PVC PBA PARA REDE DE ÁGUA, DN 75 MM, JUNTA ELÁSTICA INTEGRADA, INSTALADO EM LOCAL COM NÍVEL ALTO DE INTERFERÊNCIAS (NÃO INCLUI FORNECIMENTO). AF_05/2024</t>
  </si>
  <si>
    <t>ASSENTAMENTO DE TUBO DE PVC PBA PARA REDE DE ÁGUA, DN 100 MM, JUNTA ELÁSTICA INTEGRADA, INSTALADO EM LOCAL COM NÍVEL ALTO DE INTERFERÊNCIAS (NÃO INCLUI FORNECIMENTO). AF_05/2024</t>
  </si>
  <si>
    <t>ASSENTAMENTO DE TUBO DE PVC PBA PARA REDE DE ÁGUA, DN 50 MM, JUNTA ELÁSTICA INTEGRADA, INSTALADO EM LOCAL COM NÍVEL BAIXO DE INTERFERÊNCIAS (NÃO INCLUI FORNECIMENTO). AF_05/2024</t>
  </si>
  <si>
    <t>ASSENTAMENTO DE TUBO DE PVC PBA PARA REDE DE ÁGUA, DN 75 MM, JUNTA ELÁSTICA INTEGRADA, INSTALADO EM LOCAL COM NÍVEL BAIXO DE INTERFERÊNCIAS (NÃO INCLUI FORNECIMENTO). AF_05/2024</t>
  </si>
  <si>
    <t>ASSENTAMENTO DE TUBO DE PVC PBA PARA REDE DE ÁGUA, DN 100 MM, JUNTA ELÁSTICA INTEGRADA, INSTALADO EM LOCAL COM NÍVEL BAIXO DE INTERFERÊNCIAS (NÃO INCLUI FORNECIMENTO). AF_05/2024</t>
  </si>
  <si>
    <t>ASSENTAMENTO E FORNECIMENTO DE TUBO DE PVC PBA PARA REDE DE ÁGUA, DN 50, JUNTA ELÁSTICA INTEGRADA, INSTALADO EM LOCAL COM NÍVEL ALTO DE INTERFERÊNCIAS (INCLUI FORNECIMENTO). AF_05/2024</t>
  </si>
  <si>
    <t>ASSENTAMENTO E FORNECIMENTO DE TUBO DE PVC PBA PARA REDE DE ÁGUA, DN 50, JUNTA ELÁSTICA INTEGRADA, INSTALADO EM LOCAL COM NÍVEL BAIXO DE INTERFERÊNCIAS (INCLUI FORNECIMENTO). AF_05/2024</t>
  </si>
  <si>
    <t>ASSENTAMENTO E FORNECIMENTO DE LUVA SIMPLES, PVC PBA, JE, DN 50 / DE 60 MM, PARA REDE AGUA, JUNTA ELÁSTICA INTEGRADA, INSTALADO EM LOCAL COM NÍVEL ALTO DE INTERFERÊNCIAS (INCLUI FORNECIMENTO). AF_05/2024</t>
  </si>
  <si>
    <t>ASSENTAMENTO E FORNECIMENTO DE LUVA SIMPLES, PVC PBA, JE, DN 50 / DE 60 MM, PARA REDE AGUA, JUNTA ELÁSTICA INTEGRADA, INSTALADO EM LOCAL COM NÍVEL BAIXO DE INTERFERÊNCIAS (INCLUI FORNECIMENTO). AF_05/2024</t>
  </si>
  <si>
    <t>ASSENTAMENTO E FORNECIMENTO DE LUVA SIMPLES, PVC PBA, JE, DN 75 / DE 85 MM, PARA REDE AGUA, JUNTA ELÁSTICA INTEGRADA, INSTALADO EM LOCAL COM NÍVEL ALTO DE INTERFERÊNCIAS (INCLUI FORNECIMENTO). AF_05/2024</t>
  </si>
  <si>
    <t>ASSENTAMENTO E FORNECIMENTO DE LUVA SIMPLES, PVC PBA, JE, DN 75 / DE 85 MM, PARA REDE AGUA, JUNTA ELÁSTICA INTEGRADA, INSTALADO EM LOCAL COM NÍVEL BAIXO DE INTERFERÊNCIAS (INCLUI FORNECIMENTO). AF_05/2024</t>
  </si>
  <si>
    <t>ASSENTAMENTO E FORNECIMENTO DE LUVA SIMPLES, PVC PBA, JE, DN 100 / DE 110 MM, PARA REDE AGUA, JUNTA ELÁSTICA INTEGRADA, INSTALADO EM LOCAL COM NÍVEL ALTO DE INTERFERÊNCIAS (INCLUI FORNECIMENTO). AF_05/2024</t>
  </si>
  <si>
    <t>ASSENTAMENTO E FORNECIMENTO DE LUVA SIMPLES, PVC PBA, JE, DN 100 / DE 110 MM, PARA REDE AGUA, JUNTA ELÁSTICA INTEGRADA, INSTALADO EM LOCAL COM NÍVEL BAIXO DE INTERFERÊNCIAS (INCLUI FORNECIMENTO). AF_05/2024</t>
  </si>
  <si>
    <t>ASSENTAMENTO E FORNECIMENTO DE CURVA PVC PBA, JE, PB, 45 GRAUS, DN 50 / DE 60 MM, PARA REDE AGUA, JUNTA ELÁSTICA INTEGRADA, INSTALADO EM LOCAL COM NÍVEL ALTO DE INTERFERÊNCIAS (INCLUI FORNECIMENTO). AF_05/2024</t>
  </si>
  <si>
    <t>ASSENTAMENTO E FORNECIMENTO DE CURVA PVC PBA, JE, PB, 45 GRAUS, DN 50 / DE 60 MM, PARA REDE AGUA, JUNTA ELÁSTICA INTEGRADA, INSTALADO EM LOCAL COM NÍVEL BAIXO DE INTERFERÊNCIAS (INCLUI FORNECIMENTO). AF_05/2024</t>
  </si>
  <si>
    <t>ASSENTAMENTO E FORNECIMENTO DE CURVA PVC PBA, JE, PB, 45 GRAUS, DN 75 / DE 85 MM, PARA REDE AGUA, JUNTA ELÁSTICA INTEGRADA, INSTALADO EM LOCAL COM NÍVEL ALTO DE INTERFERÊNCIAS (INCLUI FORNECIMENTO). AF_05/2024</t>
  </si>
  <si>
    <t>ASSENTAMENTO E FORNECIMENTO DE CURVA PVC PBA, JE, PB, 45 GRAUS, DN 75 / DE 85 MM, PARA REDE AGUA, JUNTA ELÁSTICA INTEGRADA, INSTALADO EM LOCAL COM NÍVEL BAIXO DE INTERFERÊNCIAS (INCLUI FORNECIMENTO). AF_05/2024</t>
  </si>
  <si>
    <t>ASSENTAMENTO E FORNECIMENTO DE CURVA PVC PBA, JE, PB, 45 GRAUS, DN 100 / DE 110 MM, PARA REDE AGUA, JUNTA ELÁSTICA INTEGRADA, INSTALADO EM LOCAL COM NÍVEL ALTO DE INTERFERÊNCIAS (INCLUI FORNECIMENTO). AF_05/2024</t>
  </si>
  <si>
    <t>ASSENTAMENTO DE TUBO DE PVC PBA PARA REDE DE ÁGUA, DN 125, JUNTA ELÁSTICA INTEGRADA, INSTALADO EM LOCAL COM NÍVEL ALTO DE INTERFERÊNCIAS (NÃO INCLUI FORNECIMENTO). AF_05/2024</t>
  </si>
  <si>
    <t>ASSENTAMENTO DE TUBO DE PVC PBA PARA REDE DE ÁGUA, DN 140, JUNTA ELÁSTICA INTEGRADA, INSTALADO EM LOCAL COM NÍVEL ALTO DE INTERFERÊNCIAS (NÃO INCLUI FORNECIMENTO). AF_05/2024</t>
  </si>
  <si>
    <t>ASSENTAMENTO DE TUBO DE PVC PBA PARA REDE DE ÁGUA, DN 180, JUNTA ELÁSTICA INTEGRADA, INSTALADO EM LOCAL COM NÍVEL ALTO DE INTERFERÊNCIAS (NÃO INCLUI FORNECIMENTO). AF_05/2024</t>
  </si>
  <si>
    <t>ASSENTAMENTO DE TUBO DE PVC DEFOFO OU PRFV OU RPVC PARA REDE DE ÁGUA, DN 100, JUNTA ELÁSTICA INTEGRADA, INSTALADO EM LOCAL COM NÍVEL ALTO DE INTERFERÊNCIAS (NÃO INCLUI FORNECIMENTO). AF_05/2024</t>
  </si>
  <si>
    <t>ASSENTAMENTO DE TUBO DE PVC PBA PARA REDE DE ÁGUA, DN 125, JUNTA ELÁSTICA INTEGRADA, INSTALADO EM LOCAL COM NÍVEL BAIXO DE INTERFERÊNCIAS (NÃO INCLUI FORNECIMENTO). AF_05/2024</t>
  </si>
  <si>
    <t>ASSENTAMENTO DE TUBO DE PVC PBA PARA REDE DE ÁGUA, DN 140, JUNTA ELÁSTICA INTEGRADA, INSTALADO EM LOCAL COM NÍVEL BAIXO DE INTERFERÊNCIAS (NÃO INCLUI FORNECIMENTO). AF_05/2024</t>
  </si>
  <si>
    <t>ASSENTAMENTO DE TUBO DE PVC PBA PARA REDE DE ÁGUA, DN 180, JUNTA ELÁSTICA INTEGRADA, INSTALADO EM LOCAL COM NÍVEL BAIXO DE INTERFERÊNCIAS (NÃO INCLUI FORNECIMENTO). AF_05/2024</t>
  </si>
  <si>
    <t>ASSENTAMENTO DE CONEXÃO 2 ACESSOS ALINHADOS DE PVC PBA PARA REDE DE ÁGUA, DN 50, JUNTA ELÁSTICA INTEGRADA, INSTALADO EM LOCAL COM NÍVEL BAIXO DE INTERFERÊNCIAS (NÃO INCLUI FORNECIMENTO). AF_05/2024</t>
  </si>
  <si>
    <t>ASSENTAMENTO DE CONEXÃO 2 ACESSOS ALINHADOS DE FERRO FUNDIDO PARA REDE DE ÁGUA, DN 250, JUNTA ELÁSTICA, INSTALADO EM LOCAL COM NÍVEL BAIXO DE INTERFERÊNCIAS (NÃO INCLUI FORNECIMENTO). AF_05/2024</t>
  </si>
  <si>
    <t>ASSENTAMENTO E FORNECIMENTO DE TUBO DE PVC PBA PARA REDE DE ÁGUA, DN 75, JUNTA ELÁSTICA INTEGRADA, INSTALADO EM LOCAL COM NÍVEL ALTO DE INTERFERÊNCIAS (INCLUI FORNECIMENTO). AF_05/2024</t>
  </si>
  <si>
    <t>ASSENTAMENTO E FORNECIMENTO DE TUBO DE PVC PBA PARA REDE DE ÁGUA, DN 75, JUNTA ELÁSTICA INTEGRADA, INSTALADO EM LOCAL COM NÍVEL BAIXO DE INTERFERÊNCIAS (INCLUI FORNECIMENTO). AF_05/2024</t>
  </si>
  <si>
    <t>ASSENTAMENTO E FORNECIMENTO DE TUBO DE PVC PBA PARA REDE DE ÁGUA, DN 100, JUNTA ELÁSTICA INTEGRADA, INSTALADO EM LOCAL COM NÍVEL ALTO DE INTERFERÊNCIAS (INCLUI FORNECIMENTO). AF_05/2024</t>
  </si>
  <si>
    <t>ASSENTAMENTO E FORNECIMENTO DE TUBO DE PVC PBA PARA REDE DE ÁGUA, DN 100, JUNTA ELÁSTICA INTEGRADA, INSTALADO EM LOCAL COM NÍVEL BAIXO DE INTERFERÊNCIAS (INCLUI FORNECIMENTO). AF_05/2024</t>
  </si>
  <si>
    <t>ASSENTAMENTO E FORNECIMENTO DE TUBO DE PVC DEFOFO OU PRFV OU RPVC PARA REDE DE ÁGUA, DN 100, JUNTA ELÁSTICA INTEGRADA, INSTALADO EM LOCAL COM NÍVEL ALTO DE INTERFERÊNCIAS (INCLUI FORNECIMENTO). AF_05/2024</t>
  </si>
  <si>
    <t>ASSENTAMENTO E FORNECIMENTO DE TUBO DE PVC DEFOFO OU PRFV OU RPVC PARA REDE DE ÁGUA, DN 100, JUNTA ELÁSTICA INTEGRADA, INSTALADO EM LOCAL COM NÍVEL BAIXO DE INTERFERÊNCIAS (INCLUI FORNECIMENTO). AF_05/2024</t>
  </si>
  <si>
    <t>ASSENTAMENTO E FORNECIMENTO DE TUBO DE PVC DEFOFO PARA REDE DE ÁGUA, DN 200, JUNTA ELÁSTICA INTEGRADA, INSTALADO EM LOCAL COM NÍVEL ALTO DE INTERFERÊNCIAS (INCLUI FORNECIMENTO). AF_05/2024</t>
  </si>
  <si>
    <t>ASSENTAMENTO E FORNECIMENTO DE TUBO DE PVC DEFOFO PARA REDE DE ÁGUA, DN 200, JUNTA ELÁSTICA INTEGRADA, INSTALADO EM LOCAL COM NÍVEL BAIXO DE INTERFERÊNCIAS (INCLUI FORNECIMENTO). AF_05/2024</t>
  </si>
  <si>
    <t>ASSENTAMENTO E FORNECIMENTO DE TUBO DE PVC DEFOFO PARA REDE DE ÁGUA, DN 250, JUNTA ELÁSTICA INTEGRADA, INSTALADO EM LOCAL COM NÍVEL ALTO DE INTERFERÊNCIAS (INCLUI FORNECIMENTO). AF_05/2024</t>
  </si>
  <si>
    <t>ASSENTAMENTO E FORNECIMENTO DE TUBO DE PVC DEFOFO PARA REDE DE ÁGUA, DN 250, JUNTA ELÁSTICA INTEGRADA, INSTALADO EM LOCAL COM NÍVEL BAIXO DE INTERFERÊNCIAS (INCLUI FORNECIMENTO). AF_05/2024</t>
  </si>
  <si>
    <t>ASSENTAMENTO E FORNECIMENTO DE TUBO DE PVC DEFOFO PARA REDE DE ÁGUA, DN 300, JUNTA ELÁSTICA INTEGRADA, INSTALADO EM LOCAL COM NÍVEL ALTO DE INTERFERÊNCIAS (INCLUI FORNECIMENTO). AF_05/2024</t>
  </si>
  <si>
    <t>ASSENTAMENTO E FORNECIMENTO DE TUBO DE PVC DEFOFO PARA REDE DE ÁGUA, DN 300, JUNTA ELÁSTICA INTEGRADA, INSTALADO EM LOCAL COM NÍVEL BAIXO DE INTERFERÊNCIAS (INCLUI FORNECIMENTO). AF_05/2024</t>
  </si>
  <si>
    <t>ASSENTAMENTO DE TUBO DE PVC DEFOFO OU PRFV OU RPVC PARA REDE DE ÁGUA, DN 100, JUNTA ELÁSTICA INTEGRADA, INSTALADO EM LOCAL COM NÍVEL BAIXO DE INTERFERÊNCIAS (NÃO INCLUI FORNECIMENTO). AF_05/2024</t>
  </si>
  <si>
    <t>ASSENTAMENTO DE CONEXÃO 2 ACESSOS ALINHADOS DE PVC PBA PARA REDE DE ÁGUA, DN 50, JUNTA ELÁSTICA INTEGRADA, INSTALADO EM LOCAL COM NÍVEL ALTO DE INTERFERÊNCIAS (NÃO INCLUI FORNECIMENTO). AF_05/2024</t>
  </si>
  <si>
    <t>ASSENTAMENTO DE CONEXÃO 2 ACESSOS ALINHADOS DE PVC PBA PARA REDE DE ÁGUA, DN 75, JUNTA ELÁSTICA INTEGRADA, INSTALADO EM LOCAL COM NÍVEL ALTO DE INTERFERÊNCIAS (NÃO INCLUI FORNECIMENTO). AF_05/2024</t>
  </si>
  <si>
    <t>ASSENTAMENTO DE CONEXÃO 2 ACESSOS ALINHADOS DE PVC PBA PARA REDE DE ÁGUA, DN 100, JUNTA ELÁSTICA INTEGRADA, INSTALADO EM LOCAL COM NÍVEL ALTO DE INTERFERÊNCIAS (NÃO INCLUI FORNECIMENTO). AF_05/2024</t>
  </si>
  <si>
    <t>ASSENTAMENTO DE CONEXÃO 2 ACESSOS INCLINADOS DE PVC PBA PARA REDE DE ÁGUA, DN 50, JUNTA ELÁSTICA INTEGRADA, INSTALADO EM LOCAL COM NÍVEL ALTO DE INTERFERÊNCIAS (NÃO INCLUI FORNECIMENTO). AF_05/2024</t>
  </si>
  <si>
    <t>ASSENTAMENTO DE CONEXÃO 2 ACESSOS INCLINADOS DE PVC PBA PARA REDE DE ÁGUA, DN 75, JUNTA ELÁSTICA INTEGRADA, INSTALADO EM LOCAL COM NÍVEL ALTO DE INTERFERÊNCIAS (NÃO INCLUI FORNECIMENTO). AF_05/2024</t>
  </si>
  <si>
    <t>ASSENTAMENTO DE CONEXÃO 2 ACESSOS INCLINADOS DE PVC PBA PARA REDE DE ÁGUA, DN 100, JUNTA ELÁSTICA INTEGRADA, INSTALADO EM LOCAL COM NÍVEL ALTO DE INTERFERÊNCIAS (NÃO INCLUI FORNECIMENTO). AF_05/2024</t>
  </si>
  <si>
    <t>ASSENTAMENTO DE CONEXÃO 3 ACESSOS DE PVC PBA PARA REDE DE ÁGUA, DN 50, JUNTA ELÁSTICA INTEGRADA, INSTALADO EM LOCAL COM NÍVEL ALTO DE INTERFERÊNCIAS (NÃO INCLUI FORNECIMENTO). AF_05/2024</t>
  </si>
  <si>
    <t>ASSENTAMENTO DE CONEXÃO 3 ACESSOS DE PVC PBA PARA REDE DE ÁGUA, DN 75, JUNTA ELÁSTICA INTEGRADA, INSTALADO EM LOCAL COM NÍVEL ALTO DE INTERFERÊNCIAS (NÃO INCLUI FORNECIMENTO). AF_05/2024</t>
  </si>
  <si>
    <t>ASSENTAMENTO DE CONEXÃO 3 ACESSOS DE PVC PBA PARA REDE DE ÁGUA, DN 100, JUNTA ELÁSTICA INTEGRADA, INSTALADO EM LOCAL COM NÍVEL ALTO DE INTERFERÊNCIAS (NÃO INCLUI FORNECIMENTO). AF_05/2024</t>
  </si>
  <si>
    <t>FORNECIMENTO E ASSENTAMENTO DE CURVA 45 GRAUS RANHURADA EM FERRO FUNDIDO, DN 80 MM (3") PARA REDE DE ÁGUA, INSTALADO EM LOCAL COM NÍVEL BAIXO DE INTERFERÊNCIAS (INCLUI FORNECIMENTO). AF_05/2024</t>
  </si>
  <si>
    <t>FORNECIMENTO E ASSENTAMENTO DE TE RANHURADO EM FERRO FUNDIDO, DN 80 (3") PARA REDE DE ÁGUA, INSTALADO EM LOCAL COM NÍVEL BAIXO DE INTERFERÊNCIAS (INCLUI FORNECIMENTO). AF_05/2024</t>
  </si>
  <si>
    <t>ASSENTAMENTO DE CONEXÃO 3 ACESSOS DE PVC PBA PARA REDE DE ÁGUA, DN 100, JUNTA ELÁSTICA INTEGRADA, INSTALADO EM LOCAL COM NÍVEL BAIXO DE INTERFERÊNCIAS (NÃO INCLUI FORNECIMENTO). AF_05/2024</t>
  </si>
  <si>
    <t>ASSENTAMENTO DE CONEXÃO 2 ACESSOS ALINHADOS DE FERRO FUNDIDO PARA REDE DE ÁGUA, DN 80, JUNTA ELÁSTICA, INSTALADO EM LOCAL COM NÍVEL BAIXO DE INTERFERÊNCIAS (NÃO INCLUI FORNECIMENTO). AF_05/2024</t>
  </si>
  <si>
    <t>ASSENTAMENTO DE CONEXÃO 2 ACESSOS ALINHADOS DE FERRO FUNDIDO PARA REDE DE ÁGUA, DN 100, JUNTA ELÁSTICA, INSTALADO EM LOCAL COM NÍVEL BAIXO DE INTERFERÊNCIAS (NÃO INCLUI FORNECIMENTO). AF_05/2024</t>
  </si>
  <si>
    <t>ASSENTAMENTO E FORNECIMENTO DE CURVA PVC PBA, JE, PB, 45 GRAUS, DN 100 / DE 110 MM, PARA REDE AGUA, JUNTA ELÁSTICA INTEGRADA, INSTALADO EM LOCAL COM NÍVEL BAIXO DE INTERFERÊNCIAS (INCLUI FORNECIMENTO). AF_05/2024</t>
  </si>
  <si>
    <t>ASSENTAMENTO E FORNECIMENTO DE TE DE REDUCAO, PVC PBA, BBB, JE, DN 100 X 50 / DE 110 X 60 MM, PARA REDE AGUA, JUNTA ELÁSTICA INTEGRADA, INSTALADO EM LOCAL COM NÍVEL ALTO DE INTERFERÊNCIAS (INCLUI FORNECIMENTO). AF_05/2024</t>
  </si>
  <si>
    <t>ASSENTAMENTO E FORNECIMENTO DE TE DE REDUCAO, PVC PBA, BBB, JE, DN 100 X 50 / DE 110 X 60 MM, PARA REDE AGUA, JUNTA ELÁSTICA INTEGRADA, INSTALADO EM LOCAL COM NÍVEL BAIXO DE INTERFERÊNCIAS (INCLUI FORNECIMENTO). AF_05/2024</t>
  </si>
  <si>
    <t>ASSENTAMENTO DE CONEXÃO 2 ACESSOS ALINHADOS DE PVC PBA PARA REDE DE ÁGUA, DN 75, JUNTA ELÁSTICA INTEGRADA, INSTALADO EM LOCAL COM NÍVEL BAIXO DE INTERFERÊNCIAS (NÃO INCLUI FORNECIMENTO). AF_05/2024</t>
  </si>
  <si>
    <t>ASSENTAMENTO DE CONEXÃO 2 ACESSOS ALINHADOS DE PVC PBA PARA REDE DE ÁGUA, DN 100, JUNTA ELÁSTICA INTEGRADA, INSTALADO EM LOCAL COM NÍVEL BAIXO DE INTERFERÊNCIAS (NÃO INCLUI FORNECIMENTO). AF_05/2024</t>
  </si>
  <si>
    <t>ASSENTAMENTO DE CONEXÃO 2 ACESSOS INCLINADOS DE PVC PBA PARA REDE DE ÁGUA, DN 50, JUNTA ELÁSTICA INTEGRADA, INSTALADO EM LOCAL COM NÍVEL BAIXO DE INTERFERÊNCIAS (NÃO INCLUI FORNECIMENTO). AF_05/2024</t>
  </si>
  <si>
    <t>ASSENTAMENTO DE CONEXÃO 2 ACESSOS INCLINADOS DE PVC PBA PARA REDE DE ÁGUA, DN 75, JUNTA ELÁSTICA INTEGRADA, INSTALADO EM LOCAL COM NÍVEL BAIXO DE INTERFERÊNCIAS (NÃO INCLUI FORNECIMENTO). AF_05/2024</t>
  </si>
  <si>
    <t>ASSENTAMENTO DE CONEXÃO 2 ACESSOS INCLINADOS DE PVC PBA PARA REDE DE ÁGUA, DN 100, JUNTA ELÁSTICA INTEGRADA, INSTALADO EM LOCAL COM NÍVEL BAIXO DE INTERFERÊNCIAS (NÃO INCLUI FORNECIMENTO). AF_05/2024</t>
  </si>
  <si>
    <t>ASSENTAMENTO DE CONEXÃO 3 ACESSOS DE PVC PBA PARA REDE DE ÁGUA, DN 50, JUNTA ELÁSTICA INTEGRADA, INSTALADO EM LOCAL COM NÍVEL BAIXO DE INTERFERÊNCIAS (NÃO INCLUI FORNECIMENTO). AF_05/2024</t>
  </si>
  <si>
    <t>ASSENTAMENTO DE CONEXÃO 3 ACESSOS DE PVC PBA PARA REDE DE ÁGUA, DN 75, JUNTA ELÁSTICA INTEGRADA, INSTALADO EM LOCAL COM NÍVEL BAIXO DE INTERFERÊNCIAS (NÃO INCLUI FORNECIMENTO). AF_05/2024</t>
  </si>
  <si>
    <t>TUBO DE CONCRETO PARA REDES COLETORAS DE ESGOTO SANITÁRIO, DIÂMETRO DE 300 MM, JUNTA ELÁSTICA, INSTALADO EM LOCAL COM BAIXO NÍVEL DE INTERFERÊNCIAS - FORNECIMENTO E ASSENTAMENTO. AF_03/2024</t>
  </si>
  <si>
    <t>ASSENTAMENTO DE TUBO DE CONCRETO PARA REDES COLETORAS DE ESGOTO SANITÁRIO, DIÂMETRO DE 300 MM, JUNTA ELÁSTICA, INSTALADO EM LOCAL COM BAIXO NÍVEL DE INTERFERÊNCIAS (NÃO INCLUI FORNECIMENTO). AF_03/2024</t>
  </si>
  <si>
    <t>TUBO DE CONCRETO PARA REDES COLETORAS DE ESGOTO SANITÁRIO, DIÂMETRO DE 400 MM, JUNTA ELÁSTICA, INSTALADO EM LOCAL COM BAIXO NÍVEL DE INTERFERÊNCIAS - FORNECIMENTO E ASSENTAMENTO. AF_03/2024</t>
  </si>
  <si>
    <t>ASSENTAMENTO DE TUBO DE CONCRETO PARA REDES COLETORAS DE ESGOTO SANITÁRIO, DIÂMETRO DE 400 MM, JUNTA ELÁSTICA, INSTALADO EM LOCAL COM BAIXO NÍVEL DE INTERFERÊNCIAS (NÃO INCLUI FORNECIMENTO). AF_03/2024</t>
  </si>
  <si>
    <t>TUBO DE CONCRETO PARA REDES COLETORAS DE ESGOTO SANITÁRIO, DIÂMETRO DE 500 MM, JUNTA ELÁSTICA, INSTALADO EM LOCAL COM BAIXO NÍVEL DE INTERFERÊNCIAS - FORNECIMENTO E ASSENTAMENTO. AF_03/2024</t>
  </si>
  <si>
    <t>ASSENTAMENTO DE TUBO DE CONCRETO PARA REDES COLETORAS DE ESGOTO SANITÁRIO, DIÂMETRO DE 500 MM, JUNTA ELÁSTICA, INSTALADO EM LOCAL COM BAIXO NÍVEL DE INTERFERÊNCIAS (NÃO INCLUI FORNECIMENTO). AF_03/2024</t>
  </si>
  <si>
    <t>TUBO DE CONCRETO PARA REDES COLETORAS DE ESGOTO SANITÁRIO, DIÂMETRO DE 600 MM, JUNTA ELÁSTICA, INSTALADO EM LOCAL COM BAIXO NÍVEL DE INTERFERÊNCIAS - FORNECIMENTO E ASSENTAMENTO. AF_03/2024</t>
  </si>
  <si>
    <t>ASSENTAMENTO DE TUBO DE CONCRETO PARA REDES COLETORAS DE ESGOTO SANITÁRIO, DIÂMETRO DE 600 MM, JUNTA ELÁSTICA, INSTALADO EM LOCAL COM BAIXO NÍVEL DE INTERFERÊNCIAS (NÃO INCLUI FORNECIMENTO). AF_03/2024</t>
  </si>
  <si>
    <t>TUBO DE CONCRETO PARA REDES COLETORAS DE ESGOTO SANITÁRIO, DIÂMETRO DE 700 MM, JUNTA ELÁSTICA, INSTALADO EM LOCAL COM BAIXO NÍVEL DE INTERFERÊNCIAS - FORNECIMENTO E ASSENTAMENTO. AF_03/2024</t>
  </si>
  <si>
    <t>ASSENTAMENTO DE TUBO DE CONCRETO PARA REDES COLETORAS DE ESGOTO SANITÁRIO, DIÂMETRO DE 700 MM, JUNTA ELÁSTICA, INSTALADO EM LOCAL COM BAIXO NÍVEL DE INTERFERÊNCIAS (NÃO INCLUI FORNECIMENTO). AF_03/2024</t>
  </si>
  <si>
    <t>TUBO DE CONCRETO PARA REDES COLETORAS DE ESGOTO SANITÁRIO, DIÂMETRO DE 800 MM, JUNTA ELÁSTICA, INSTALADO EM LOCAL COM BAIXO NÍVEL DE INTERFERÊNCIAS - FORNECIMENTO E ASSENTAMENTO. AF_03/2024</t>
  </si>
  <si>
    <t>ASSENTAMENTO DE TUBO DE CONCRETO PARA REDES COLETORAS DE ESGOTO SANITÁRIO, DIÂMETRO DE 800 MM, JUNTA ELÁSTICA, INSTALADO EM LOCAL COM BAIXO NÍVEL DE INTERFERÊNCIAS (NÃO INCLUI FORNECIMENTO). AF_03/2024</t>
  </si>
  <si>
    <t>TUBO DE CONCRETO PARA REDES COLETORAS DE ESGOTO SANITÁRIO, DIÂMETRO DE 900 MM, JUNTA ELÁSTICA, INSTALADO EM LOCAL COM BAIXO NÍVEL DE INTERFERÊNCIAS - FORNECIMENTO E ASSENTAMENTO. AF_03/2024</t>
  </si>
  <si>
    <t>ASSENTAMENTO DE TUBO DE CONCRETO PARA REDES COLETORAS DE ESGOTO SANITÁRIO, DIÂMETRO DE 900 MM, JUNTA ELÁSTICA, INSTALADO EM LOCAL COM BAIXO NÍVEL DE INTERFERÊNCIAS (NÃO INCLUI FORNECIMENTO). AF_03/2024</t>
  </si>
  <si>
    <t>TUBO DE CONCRETO PARA REDES COLETORAS DE ESGOTO SANITÁRIO, DIÂMETRO DE 1000 MM, JUNTA ELÁSTICA, INSTALADO EM LOCAL COM BAIXO NÍVEL DE INTERFERÊNCIAS - FORNECIMENTO E ASSENTAMENTO. AF_03/2024</t>
  </si>
  <si>
    <t>ASSENTAMENTO DE TUBO DE CONCRETO PARA REDES COLETORAS DE ESGOTO SANITÁRIO, DIÂMETRO DE 1000 MM, JUNTA ELÁSTICA, INSTALADO EM LOCAL COM BAIXO NÍVEL DE INTERFERÊNCIAS (NÃO INCLUI FORNECIMENTO). AF_03/2024</t>
  </si>
  <si>
    <t>TUBO DE CONCRETO PARA REDES COLETORAS DE ESGOTO SANITÁRIO, DIÂMETRO DE 300 MM, JUNTA ELÁSTICA, INSTALADO EM LOCAL COM ALTO NÍVEL DE INTERFERÊNCIAS - FORNECIMENTO E ASSENTAMENTO. AF_03/2024</t>
  </si>
  <si>
    <t>ASSENTAMENTO DE TUBO DE CONCRETO PARA REDES COLETORAS DE ESGOTO SANITÁRIO, DIÂMETRO DE 300 MM, JUNTA ELÁSTICA, INSTALADO EM LOCAL COM ALTO NÍVEL DE INTERFERÊNCIAS (NÃO INCLUI FORNECIMENTO). AF_03/2024</t>
  </si>
  <si>
    <t>TUBO DE CONCRETO PARA REDES COLETORAS DE ESGOTO SANITÁRIO, DIÂMETRO DE 400 MM, JUNTA ELÁSTICA, INSTALADO EM LOCAL COM ALTO NÍVEL DE INTERFERÊNCIAS - FORNECIMENTO E ASSENTAMENTO. AF_03/2024</t>
  </si>
  <si>
    <t>ASSENTAMENTO DE TUBO DE CONCRETO PARA REDES COLETORAS DE ESGOTO SANITÁRIO, DIÂMETRO DE 400 MM, JUNTA ELÁSTICA, INSTALADO EM LOCAL COM ALTO NÍVEL DE INTERFERÊNCIAS (NÃO INCLUI FORNECIMENTO). AF_03/2024</t>
  </si>
  <si>
    <t>TUBO DE CONCRETO PARA REDES COLETORAS DE ESGOTO SANITÁRIO, DIÂMETRO DE 500 MM, JUNTA ELÁSTICA, INSTALADO EM LOCAL COM ALTO NÍVEL DE INTERFERÊNCIAS - FORNECIMENTO E ASSENTAMENTO. AF_03/2024</t>
  </si>
  <si>
    <t>ASSENTAMENTO DE TUBO DE CONCRETO PARA REDES COLETORAS DE ESGOTO SANITÁRIO, DIÂMETRO DE 500 MM, JUNTA ELÁSTICA, INSTALADO EM LOCAL COM ALTO NÍVEL DE INTERFERÊNCIAS (NÃO INCLUI FORNECIMENTO). AF_03/2024</t>
  </si>
  <si>
    <t>TUBO DE CONCRETO PARA REDES COLETORAS DE ESGOTO SANITÁRIO, DIÂMETRO DE 600 MM, JUNTA ELÁSTICA, INSTALADO EM LOCAL COM ALTO NÍVEL DE INTERFERÊNCIAS - FORNECIMENTO E ASSENTAMENTO. AF_03/2024</t>
  </si>
  <si>
    <t>ASSENTAMENTO DE TUBO DE CONCRETO PARA REDES COLETORAS DE ESGOTO SANITÁRIO, DIÂMETRO DE 600 MM, JUNTA ELÁSTICA, INSTALADO EM LOCAL COM ALTO NÍVEL DE INTERFERÊNCIAS (NÃO INCLUI FORNECIMENTO). AF_03/2024</t>
  </si>
  <si>
    <t>TUBO DE CONCRETO PARA REDES COLETORAS DE ESGOTO SANITÁRIO, DIÂMETRO DE 700 MM, JUNTA ELÁSTICA, INSTALADO EM LOCAL COM ALTO NÍVEL DE INTERFERÊNCIAS - FORNECIMENTO E ASSENTAMENTO. AF_03/2024</t>
  </si>
  <si>
    <t>ASSENTAMENTO DE TUBO DE CONCRETO PARA REDES COLETORAS DE ESGOTO SANITÁRIO, DIÂMETRO DE 700 MM, JUNTA ELÁSTICA, INSTALADO EM LOCAL COM ALTO NÍVEL DE INTERFERÊNCIAS (NÃO INCLUI FORNECIMENTO). AF_03/2024</t>
  </si>
  <si>
    <t>TUBO DE CONCRETO PARA REDES COLETORAS DE ESGOTO SANITÁRIO, DIÂMETRO DE 800 MM, JUNTA ELÁSTICA, INSTALADO EM LOCAL COM ALTO NÍVEL DE INTERFERÊNCIAS - FORNECIMENTO E ASSENTAMENTO. AF_03/2024</t>
  </si>
  <si>
    <t>ASSENTAMENTO DE TUBO DE CONCRETO PARA REDES COLETORAS DE ESGOTO SANITÁRIO, DIÂMETRO DE 800 MM, JUNTA ELÁSTICA, INSTALADO EM LOCAL COM ALTO NÍVEL DE INTERFERÊNCIAS (NÃO INCLUI FORNECIMENTO). AF_03/2024</t>
  </si>
  <si>
    <t>TUBO DE CONCRETO PARA REDES COLETORAS DE ESGOTO SANITÁRIO, DIÂMETRO DE 900 MM, JUNTA ELÁSTICA, INSTALADO EM LOCAL COM ALTO NÍVEL DE INTERFERÊNCIAS - FORNECIMENTO E ASSENTAMENTO. AF_03/2024</t>
  </si>
  <si>
    <t>ASSENTAMENTO DE TUBO DE CONCRETO PARA REDES COLETORAS DE ESGOTO SANITÁRIO, DIÂMETRO DE 900 MM, JUNTA ELÁSTICA, INSTALADO EM LOCAL COM ALTO NÍVEL DE INTERFERÊNCIAS (NÃO INCLUI FORNECIMENTO). AF_03/2024</t>
  </si>
  <si>
    <t>TUBO DE CONCRETO PARA REDES COLETORAS DE ESGOTO SANITÁRIO, DIÂMETRO DE 1000 MM, JUNTA ELÁSTICA, INSTALADO EM LOCAL COM ALTO NÍVEL DE INTERFERÊNCIAS - FORNECIMENTO E ASSENTAMENTO. AF_03/2024</t>
  </si>
  <si>
    <t>ASSENTAMENTO DE TUBO DE CONCRETO PARA REDES COLETORAS DE ESGOTO SANITÁRIO, DIÂMETRO DE 1000 MM, JUNTA ELÁSTICA, INSTALADO EM LOCAL COM ALTO NÍVEL DE INTERFERÊNCIAS (NÃO INCLUI FORNECIMENTO). AF_03/2024</t>
  </si>
  <si>
    <t>TUBO DE CONCRETO PARA REDES COLETORAS DE ÁGUAS PLUVIAIS, DIÂMETRO DE 400 MM, JUNTA RÍGIDA, INSTALADO EM LOCAL COM BAIXO NÍVEL DE INTERFERÊNCIAS - FORNECIMENTO E ASSENTAMENTO. AF_03/2024</t>
  </si>
  <si>
    <t>TUBO DE CONCRETO PARA REDES COLETORAS DE ÁGUAS PLUVIAIS, DIÂMETRO DE 500 MM, JUNTA RÍGIDA, INSTALADO EM LOCAL COM BAIXO NÍVEL DE INTERFERÊNCIAS - FORNECIMENTO E ASSENTAMENTO. AF_03/2024</t>
  </si>
  <si>
    <t>TUBO DE CONCRETO PARA REDES COLETORAS DE ÁGUAS PLUVIAIS, DIÂMETRO DE 600 MM, JUNTA RÍGIDA, INSTALADO EM LOCAL COM BAIXO NÍVEL DE INTERFERÊNCIAS - FORNECIMENTO E ASSENTAMENTO. AF_03/2024</t>
  </si>
  <si>
    <t>TUBO DE CONCRETO PARA REDES COLETORAS DE ÁGUAS PLUVIAIS, DIÂMETRO DE 700 MM, JUNTA RÍGIDA, INSTALADO EM LOCAL COM BAIXO NÍVEL DE INTERFERÊNCIAS - FORNECIMENTO E ASSENTAMENTO. AF_03/2024</t>
  </si>
  <si>
    <t>TUBO DE CONCRETO PARA REDES COLETORAS DE ÁGUAS PLUVIAIS, DIÂMETRO DE 800 MM, JUNTA RÍGIDA, INSTALADO EM LOCAL COM BAIXO NÍVEL DE INTERFERÊNCIAS - FORNECIMENTO E ASSENTAMENTO. AF_03/2024</t>
  </si>
  <si>
    <t>TUBO DE CONCRETO PARA REDES COLETORAS DE ÁGUAS PLUVIAIS, DIÂMETRO DE 900 MM, JUNTA RÍGIDA, INSTALADO EM LOCAL COM BAIXO NÍVEL DE INTERFERÊNCIAS - FORNECIMENTO E ASSENTAMENTO. AF_03/2024</t>
  </si>
  <si>
    <t>TUBO DE CONCRETO PARA REDES COLETORAS DE ÁGUAS PLUVIAIS, DIÂMETRO DE 1000 MM, JUNTA RÍGIDA, INSTALADO EM LOCAL COM BAIXO NÍVEL DE INTERFERÊNCIAS - FORNECIMENTO E ASSENTAMENTO. AF_03/2024</t>
  </si>
  <si>
    <t>TUBO DE CONCRETO PARA REDES COLETORAS DE ÁGUAS PLUVIAIS, DIÂMETRO DE 400 MM, JUNTA RÍGIDA, INSTALADO EM LOCAL COM ALTO NÍVEL DE INTERFERÊNCIAS - FORNECIMENTO E ASSENTAMENTO. AF_03/2024</t>
  </si>
  <si>
    <t>TUBO DE CONCRETO PARA REDES COLETORAS DE ÁGUAS PLUVIAIS, DIÂMETRO DE 500 MM, JUNTA RÍGIDA, INSTALADO EM LOCAL COM ALTO NÍVEL DE INTERFERÊNCIAS - FORNECIMENTO E ASSENTAMENTO. AF_03/2024</t>
  </si>
  <si>
    <t>TUBO DE CONCRETO PARA REDES COLETORAS DE ÁGUAS PLUVIAIS, DIÂMETRO DE 600 MM, JUNTA RÍGIDA, INSTALADO EM LOCAL COM ALTO NÍVEL DE INTERFERÊNCIAS - FORNECIMENTO E ASSENTAMENTO. AF_03/2024</t>
  </si>
  <si>
    <t>TUBO DE CONCRETO PARA REDES COLETORAS DE ÁGUAS PLUVIAIS, DIÂMETRO DE 700 MM, JUNTA RÍGIDA, INSTALADO EM LOCAL COM ALTO NÍVEL DE INTERFERÊNCIAS - FORNECIMENTO E ASSENTAMENTO. AF_03/2024</t>
  </si>
  <si>
    <t>TUBO DE CONCRETO PARA REDES COLETORAS DE ÁGUAS PLUVIAIS, DIÂMETRO DE 800 MM, JUNTA RÍGIDA, INSTALADO EM LOCAL COM ALTO NÍVEL DE INTERFERÊNCIAS - FORNECIMENTO E ASSENTAMENTO. AF_03/2024</t>
  </si>
  <si>
    <t>TUBO DE CONCRETO PARA REDES COLETORAS DE ÁGUAS PLUVIAIS, DIÂMETRO DE 900 MM, JUNTA RÍGIDA, INSTALADO EM LOCAL COM ALTO NÍVEL DE INTERFERÊNCIAS - FORNECIMENTO E ASSENTAMENTO. AF_03/2024</t>
  </si>
  <si>
    <t>TUBO DE CONCRETO PARA REDES COLETORAS DE ÁGUAS PLUVIAIS, DIÂMETRO DE 1000 MM, JUNTA RÍGIDA, INSTALADO EM LOCAL COM ALTO NÍVEL DE INTERFERÊNCIAS - FORNECIMENTO E ASSENTAMENTO. AF_03/2024</t>
  </si>
  <si>
    <t>ASSENTAMENTO DE TUBO DE CONCRETO PARA REDES COLETORAS DE ÁGUAS PLUVIAIS, DIÂMETRO DE 300 MM, JUNTA RÍGIDA, INSTALADO EM LOCAL COM BAIXO NÍVEL DE INTERFERÊNCIAS (NÃO INCLUI FORNECIMENTO). AF_03/2024</t>
  </si>
  <si>
    <t>ASSENTAMENTO DE TUBO DE CONCRETO PARA REDES COLETORAS DE ÁGUAS PLUVIAIS, DIÂMETRO DE 400 MM, JUNTA RÍGIDA, INSTALADO EM LOCAL COM BAIXO NÍVEL DE INTERFERÊNCIAS (NÃO INCLUI FORNECIMENTO). AF_03/2024</t>
  </si>
  <si>
    <t>ASSENTAMENTO DE TUBO DE CONCRETO PARA REDES COLETORAS DE ÁGUAS PLUVIAIS, DIÂMETRO DE 500 MM, JUNTA RÍGIDA, INSTALADO EM LOCAL COM BAIXO NÍVEL DE INTERFERÊNCIAS (NÃO INCLUI FORNECIMENTO). AF_03/2024</t>
  </si>
  <si>
    <t>ASSENTAMENTO DE TUBO DE CONCRETO PARA REDES COLETORAS DE ÁGUAS PLUVIAIS, DIÂMETRO DE 600 MM, JUNTA RÍGIDA, INSTALADO EM LOCAL COM BAIXO NÍVEL DE INTERFERÊNCIAS (NÃO INCLUI FORNECIMENTO). AF_03/2024</t>
  </si>
  <si>
    <t>ASSENTAMENTO DE TUBO DE CONCRETO PARA REDES COLETORAS DE ÁGUAS PLUVIAIS, DIÂMETRO DE 700 MM, JUNTA RÍGIDA, INSTALADO EM LOCAL COM BAIXO NÍVEL DE INTERFERÊNCIAS (NÃO INCLUI FORNECIMENTO). AF_03/2024</t>
  </si>
  <si>
    <t>ASSENTAMENTO DE TUBO DE CONCRETO PARA REDES COLETORAS DE ÁGUAS PLUVIAIS, DIÂMETRO DE 800 MM, JUNTA RÍGIDA, INSTALADO EM LOCAL COM BAIXO NÍVEL DE INTERFERÊNCIAS (NÃO INCLUI FORNECIMENTO). AF_03/2024</t>
  </si>
  <si>
    <t>ASSENTAMENTO DE TUBO DE CONCRETO PARA REDES COLETORAS DE ÁGUAS PLUVIAIS, DIÂMETRO DE 900 MM, JUNTA RÍGIDA, INSTALADO EM LOCAL COM BAIXO NÍVEL DE INTERFERÊNCIAS (NÃO INCLUI FORNECIMENTO). AF_03/2024</t>
  </si>
  <si>
    <t>ASSENTAMENTO DE TUBO DE CONCRETO PARA REDES COLETORAS DE ÁGUAS PLUVIAIS, DIÂMETRO DE 1000 MM, JUNTA RÍGIDA, INSTALADO EM LOCAL COM BAIXO NÍVEL DE INTERFERÊNCIAS (NÃO INCLUI FORNECIMENTO). AF_03/2024</t>
  </si>
  <si>
    <t>TUBO DE CONCRETO PARA REDES COLETORAS DE ÁGUAS PLUVIAIS, DIÂMETRO DE 1200 MM, JUNTA RÍGIDA, INSTALADO EM LOCAL COM BAIXO NÍVEL DE INTERFERÊNCIAS - FORNECIMENTO E ASSENTAMENTO. AF_03/2024</t>
  </si>
  <si>
    <t>ASSENTAMENTO DE TUBO DE CONCRETO PARA REDES COLETORAS DE ÁGUAS PLUVIAIS, DIÂMETRO DE 1200 MM, JUNTA RÍGIDA, INSTALADO EM LOCAL COM BAIXO NÍVEL DE INTERFERÊNCIAS (NÃO INCLUI FORNECIMENTO). AF_03/2024</t>
  </si>
  <si>
    <t>TUBO DE CONCRETO PARA REDES COLETORAS DE ÁGUAS PLUVIAIS, DIÂMETRO DE 1500 MM, JUNTA RÍGIDA, INSTALADO EM LOCAL COM BAIXO NÍVEL DE INTERFERÊNCIAS - FORNECIMENTO E ASSENTAMENTO. AF_03/2024</t>
  </si>
  <si>
    <t>ASSENTAMENTO DE TUBO DE CONCRETO PARA REDES COLETORAS DE ÁGUAS PLUVIAIS, DIÂMETRO DE 1500 MM, JUNTA RÍGIDA, INSTALADO EM LOCAL COM BAIXO NÍVEL DE INTERFERÊNCIAS (NÃO INCLUI FORNECIMENTO). AF_03/2024</t>
  </si>
  <si>
    <t>ASSENTAMENTO DE TUBO DE CONCRETO PARA REDES COLETORAS DE ÁGUAS PLUVIAIS, DIÂMETRO DE 300 MM, JUNTA RÍGIDA, INSTALADO EM LOCAL COM ALTO NÍVEL DE INTERFERÊNCIAS (NÃO INCLUI FORNECIMENTO). AF_03/2024</t>
  </si>
  <si>
    <t>ASSENTAMENTO DE TUBO DE CONCRETO PARA REDES COLETORAS DE ÁGUAS PLUVIAIS, DIÂMETRO DE 400 MM, JUNTA RÍGIDA, INSTALADO EM LOCAL COM ALTO NÍVEL DE INTERFERÊNCIAS (NÃO INCLUI FORNECIMENTO). AF_03/2024</t>
  </si>
  <si>
    <t>ASSENTAMENTO DE TUBO DE CONCRETO PARA REDES COLETORAS DE ÁGUAS PLUVIAIS, DIÂMETRO DE 500 MM, JUNTA RÍGIDA, INSTALADO EM LOCAL COM ALTO NÍVEL DE INTERFERÊNCIAS (NÃO INCLUI FORNECIMENTO). AF_03/2024</t>
  </si>
  <si>
    <t>ASSENTAMENTO DE TUBO DE CONCRETO PARA REDES COLETORAS DE ÁGUAS PLUVIAIS, DIÂMETRO DE 600 MM, JUNTA RÍGIDA, INSTALADO EM LOCAL COM ALTO NÍVEL DE INTERFERÊNCIAS (NÃO INCLUI FORNECIMENTO). AF_03/2024</t>
  </si>
  <si>
    <t>ASSENTAMENTO DE TUBO DE CONCRETO PARA REDES COLETORAS DE ÁGUAS PLUVIAIS, DIÂMETRO DE 700 MM, JUNTA RÍGIDA, INSTALADO EM LOCAL COM ALTO NÍVEL DE INTERFERÊNCIAS (NÃO INCLUI FORNECIMENTO). AF_03/2024</t>
  </si>
  <si>
    <t>ASSENTAMENTO DE TUBO DE CONCRETO PARA REDES COLETORAS DE ÁGUAS PLUVIAIS, DIÂMETRO DE 800 MM, JUNTA RÍGIDA, INSTALADO EM LOCAL COM ALTO NÍVEL DE INTERFERÊNCIAS (NÃO INCLUI FORNECIMENTO). AF_03/2024</t>
  </si>
  <si>
    <t>ASSENTAMENTO DE TUBO DE CONCRETO PARA REDES COLETORAS DE ÁGUAS PLUVIAIS, DIÂMETRO DE 900 MM, JUNTA RÍGIDA, INSTALADO EM LOCAL COM ALTO NÍVEL DE INTERFERÊNCIAS (NÃO INCLUI FORNECIMENTO). AF_03/2024</t>
  </si>
  <si>
    <t>ASSENTAMENTO DE TUBO DE CONCRETO PARA REDES COLETORAS DE ÁGUAS PLUVIAIS, DIÂMETRO DE 1000 MM, JUNTA RÍGIDA, INSTALADO EM LOCAL COM ALTO NÍVEL DE INTERFERÊNCIAS (NÃO INCLUI FORNECIMENTO). AF_03/2024</t>
  </si>
  <si>
    <t>TUBO DE CONCRETO PARA REDES COLETORAS DE ÁGUAS PLUVIAIS, DIÂMETRO DE 1200 MM, JUNTA RÍGIDA, INSTALADO EM LOCAL COM ALTO NÍVEL DE INTERFERÊNCIAS - FORNECIMENTO E ASSENTAMENTO. AF_03/2024</t>
  </si>
  <si>
    <t>ASSENTAMENTO DE TUBO DE CONCRETO PARA REDES COLETORAS DE ÁGUAS PLUVIAIS, DIÂMETRO DE 1200 MM, JUNTA RÍGIDA, INSTALADO EM LOCAL COM ALTO NÍVEL DE INTERFERÊNCIAS (NÃO INCLUI FORNECIMENTO). AF_03/2024</t>
  </si>
  <si>
    <t>TUBO DE CONCRETO PARA REDES COLETORAS DE ÁGUAS PLUVIAIS, DIÂMETRO DE 1500 MM, JUNTA RÍGIDA, INSTALADO EM LOCAL COM ALTO NÍVEL DE INTERFERÊNCIAS - FORNECIMENTO E ASSENTAMENTO. AF_03/2024</t>
  </si>
  <si>
    <t>ASSENTAMENTO DE TUBO DE CONCRETO PARA REDES COLETORAS DE ÁGUAS PLUVIAIS, DIÂMETRO DE 1500 MM, JUNTA RÍGIDA, INSTALADO EM LOCAL COM ALTO NÍVEL DE INTERFERÊNCIAS (NÃO INCLUI FORNECIMENTO). AF_03/2024</t>
  </si>
  <si>
    <t>TUBO DE CONCRETO PARA REDES COLETORAS DE ÁGUAS PLUVIAIS, DIÂMETRO DE 300MM, JUNTA RÍGIDA, INSTALADO EM LOCAL COM BAIXO NÍVEL DE INTERFERÊNCIAS - FORNECIMENTO E ASSENTAMENTO. AF_03/2024</t>
  </si>
  <si>
    <t>TUBO DE CONCRETO PARA REDES COLETORAS DE ÁGUAS PLUVIAIS, DIÂMETRO DE 300MM, JUNTA RÍGIDA, INSTALADO EM LOCAL COM ALTO NÍVEL DE INTERFERÊNCIAS - FORNECIMENTO E ASSENTAMENTO. AF_03/2024</t>
  </si>
  <si>
    <t>TUBO DE CONCRETO (SIMPLES) PARA REDES COLETORAS DE ÁGUAS PLUVIAIS, DIÂMETRO DE 300 MM, JUNTA RÍGIDA, INSTALADO EM LOCAL COM BAIXO NÍVEL DE INTERFERÊNCIAS - FORNECIMENTO E ASSENTAMENTO. AF_03/2024</t>
  </si>
  <si>
    <t>TUBO DE CONCRETO (SIMPLES) PARA REDES COLETORAS DE ÁGUAS PLUVIAIS, DIÂMETRO DE 400 MM, JUNTA RÍGIDA, INSTALADO EM LOCAL COM BAIXO NÍVEL DE INTERFERÊNCIAS - FORNECIMENTO E ASSENTAMENTO. AF_03/2024</t>
  </si>
  <si>
    <t>TUBO DE CONCRETO (SIMPLES) PARA REDES COLETORAS DE ÁGUAS PLUVIAIS, DIÂMETRO DE 500 MM, JUNTA RÍGIDA, INSTALADO EM LOCAL COM BAIXO NÍVEL DE INTERFERÊNCIAS - FORNECIMENTO E ASSENTAMENTO. AF_03/2024</t>
  </si>
  <si>
    <t>TUBO DE CONCRETO (SIMPLES) PARA REDES COLETORAS DE ÁGUAS PLUVIAIS, DIÂMETRO DE 300 MM, JUNTA RÍGIDA, INSTALADO EM LOCAL COM ALTO NÍVEL DE INTERFERÊNCIAS - FORNECIMENTO E ASSENTAMENTO. AF_03/2024</t>
  </si>
  <si>
    <t>TUBO DE CONCRETO (SIMPLES) PARA REDES COLETORAS DE ÁGUAS PLUVIAIS, DIÂMETRO DE 400 MM, JUNTA RÍGIDA, INSTALADO EM LOCAL COM ALTO NÍVEL DE INTERFERÊNCIAS - FORNECIMENTO E ASSENTAMENTO. AF_03/2024</t>
  </si>
  <si>
    <t>TUBO DE CONCRETO (SIMPLES) PARA REDES COLETORAS DE ÁGUAS PLUVIAIS, DIÂMETRO DE 500 MM, JUNTA RÍGIDA, INSTALADO EM LOCAL COM ALTO NÍVEL DE INTERFERÊNCIAS - FORNECIMENTO E ASSENTAMENTO. AF_03/2024</t>
  </si>
  <si>
    <t>ASSENTAMENTO DE TUBO DE PVC DEFOFO OU PRFV OU RPVC PARA REDE DE ÁGUA, DN 150 MM, JUNTA ELÁSTICA INTEGRADA, INSTALADO EM LOCAL COM NÍVEL ALTO DE INTERFERÊNCIAS (NÃO INCLUI FORNECIMENTO). AF_05/2024</t>
  </si>
  <si>
    <t>ASSENTAMENTO DE TUBO DE PVC DEFOFO OU PRFV OU RPVC PARA REDE DE ÁGUA, DN 200 MM, JUNTA ELÁSTICA INTEGRADA, INSTALADO EM LOCAL COM NÍVEL ALTO DE INTERFERÊNCIAS (NÃO INCLUI FORNECIMENTO). AF_05/2024</t>
  </si>
  <si>
    <t>ASSENTAMENTO DE TUBO DE PVC DEFOFO OU PRFV OU RPVC PARA REDE DE ÁGUA, DN 250 MM, JUNTA ELÁSTICA INTEGRADA, INSTALADO EM LOCAL COM NÍVEL ALTO DE INTERFERÊNCIAS (NÃO INCLUI FORNECIMENTO). AF_05/2024</t>
  </si>
  <si>
    <t>ASSENTAMENTO DE TUBO DE PVC DEFOFO OU PRFV OU RPVC PARA REDE DE ÁGUA, DN 300 MM, JUNTA ELÁSTICA INTEGRADA, INSTALADO EM LOCAL COM NÍVEL ALTO DE INTERFERÊNCIAS (NÃO INCLUI FORNECIMENTO). AF_05/2024</t>
  </si>
  <si>
    <t>ASSENTAMENTO DE TUBO DE PVC DEFOFO OU PRFV OU RPVC PARA REDE DE ÁGUA, DN 350 MM, JUNTA ELÁSTICA INTEGRADA, INSTALADO EM LOCAL COM NÍVEL ALTO DE INTERFERÊNCIAS (NÃO INCLUI FORNECIMENTO). AF_05/2024</t>
  </si>
  <si>
    <t>ASSENTAMENTO DE TUBO DE PVC DEFOFO OU PRFV OU RPVC PARA REDE DE ÁGUA, DN 400 MM, JUNTA ELÁSTICA INTEGRADA, INSTALADO EM LOCAL COM NÍVEL ALTO DE INTERFERÊNCIAS (NÃO INCLUI FORNECIMENTO). AF_05/2024</t>
  </si>
  <si>
    <t>ASSENTAMENTO DE TUBO DE PVC DEFOFO OU PRFV OU RPVC PARA REDE DE ÁGUA, DN 500 MM, JUNTA ELÁSTICA INTEGRADA, INSTALADO EM LOCAL COM NÍVEL ALTO DE INTERFERÊNCIAS (NÃO INCLUI FORNECIMENTO). AF_05/2024</t>
  </si>
  <si>
    <t>ASSENTAMENTO DE TUBO DE PVC DEFOFO OU PRFV OU RPVC PARA REDE DE ÁGUA, DN 150 MM, JUNTA ELÁSTICA INTEGRADA, INSTALADO EM LOCAL COM NÍVEL BAIXO DE INTERFERÊNCIAS (NÃO INCLUI FORNECIMENTO). AF_05/2024</t>
  </si>
  <si>
    <t>ASSENTAMENTO DE TUBO DE PVC DEFOFO OU PRFV OU RPVC PARA REDE DE ÁGUA, DN 200 MM, JUNTA ELÁSTICA INTEGRADA, INSTALADO EM LOCAL COM NÍVEL BAIXO DE INTERFERÊNCIAS (NÃO INCLUI FORNECIMENTO). AF_05/2024</t>
  </si>
  <si>
    <t>ASSENTAMENTO DE TUBO DE PVC DEFOFO OU PRFV OU RPVC PARA REDE DE ÁGUA, DN 250 MM, JUNTA ELÁSTICA INTEGRADA, INSTALADO EM LOCAL COM NÍVEL BAIXO DE INTERFERÊNCIAS (NÃO INCLUI FORNECIMENTO). AF_05/2024</t>
  </si>
  <si>
    <t>ASSENTAMENTO DE TUBO DE PVC DEFOFO OU PRFV OU RPVC PARA REDE DE ÁGUA, DN 300 MM, JUNTA ELÁSTICA INTEGRADA, INSTALADO EM LOCAL COM NÍVEL BAIXO DE INTERFERÊNCIAS (NÃO INCLUI FORNECIMENTO). AF_05/2024</t>
  </si>
  <si>
    <t>ASSENTAMENTO DE TUBO DE PVC DEFOFO OU PRFV OU RPVC PARA REDE DE ÁGUA, DN 350 MM, JUNTA ELÁSTICA INTEGRADA, INSTALADO EM LOCAL COM NÍVEL BAIXO DE INTERFERÊNCIAS (NÃO INCLUI FORNECIMENTO). AF_05/2024</t>
  </si>
  <si>
    <t>ASSENTAMENTO DE TUBO DE PVC DEFOFO OU PRFV OU RPVC PARA REDE DE ÁGUA, DN 400 MM, JUNTA ELÁSTICA INTEGRADA, INSTALADO EM LOCAL COM NÍVEL BAIXO DE INTERFERÊNCIAS (NÃO INCLUI FORNECIMENTO). AF_05/2024</t>
  </si>
  <si>
    <t>ASSENTAMENTO DE TUBO DE PVC DEFOFO OU PRFV OU RPVC PARA REDE DE ÁGUA, DN 500 MM, JUNTA ELÁSTICA INTEGRADA, INSTALADO EM LOCAL COM NÍVEL BAIXO DE INTERFERÊNCIAS (NÃO INCLUI FORNECIMENTO). AF_05/2024</t>
  </si>
  <si>
    <t>PAREDE DE MADEIRA COMPENSADA PARA CONSTRUÇÃO TEMPORÁRIA EM CHAPA SIMPLES, EXTERNA, SEM VÃO. AF_03/2024</t>
  </si>
  <si>
    <t>PAREDE DE MADEIRA COMPENSADA PARA CONSTRUÇÃO TEMPORÁRIA EM CHAPA SIMPLES, INTERNA, SEM VÃO. AF_03/2024</t>
  </si>
  <si>
    <t>PAREDE DE MADEIRA COMPENSADA PARA CONSTRUÇÃO TEMPORÁRIA EM CHAPA SIMPLES, EXTERNA, COM ÁREA LÍQUIDA MAIOR OU IGUAL A 6 M², COM VÃO. AF_03/2024</t>
  </si>
  <si>
    <t>PAREDE DE MADEIRA COMPENSADA PARA CONSTRUÇÃO TEMPORÁRIA EM CHAPA SIMPLES, EXTERNA, COM ÁREA LÍQUIDA MENOR QUE 6 M², COM VÃO. AF_03/2024</t>
  </si>
  <si>
    <t>PAREDE DE MADEIRA COMPENSADA PARA CONSTRUÇÃO TEMPORÁRIA EM CHAPA SIMPLES, INTERNA, COM ÁREA LÍQUIDA MAIOR OU IGUAL A 6 M², COM VÃO. AF_03/2024</t>
  </si>
  <si>
    <t>PAREDE DE MADEIRA COMPENSADA PARA CONSTRUÇÃO TEMPORÁRIA EM CHAPA SIMPLES, INTERNA, COM ÁREA LÍQUIDA MENOR QUE 6 M², COM VÃO. AF_03/2024</t>
  </si>
  <si>
    <t>PAREDE DE MADEIRA COMPENSADA PARA CONSTRUÇÃO TEMPORÁRIA EM CHAPA DUPLA, EXTERNA, SEM VÃO. AF_03/2024</t>
  </si>
  <si>
    <t>PAREDE DE MADEIRA COMPENSADA PARA CONSTRUÇÃO TEMPORÁRIA EM CHAPA DUPLA, INTERNA, SEM VÃO. AF_03/2024</t>
  </si>
  <si>
    <t>PAREDE DE MADEIRA COMPENSADA PARA CONSTRUÇÃO TEMPORÁRIA EM CHAPA DUPLA, EXTERNA, COM ÁREA LÍQUIDA MAIOR OU IGUAL A QUE 6 M², COM VÃO. AF_03/2024</t>
  </si>
  <si>
    <t>PAREDE DE MADEIRA COMPENSADA PARA CONSTRUÇÃO TEMPORÁRIA EM CHAPA DUPLA, EXTERNA, COM ÁREA LÍQUIDA MENOR QUE 6 M², COM VÃO. AF_03/2024</t>
  </si>
  <si>
    <t>PAREDE DE MADEIRA COMPENSADA PARA CONSTRUÇÃO TEMPORÁRIA EM CHAPA DUPLA, INTERNA, COM ÁREA LÍQUIDA MAIOR OU IGUAL A 6 M², COM VÃO. AF_03/2024</t>
  </si>
  <si>
    <t>PAREDE DE MADEIRA COMPENSADA PARA CONSTRUÇÃO TEMPORÁRIA EM CHAPA DUPLA, INTERNA, COM ÁREA LÍQUIDA MENOR QUE 6 M², COM VÃO. AF_03/2024</t>
  </si>
  <si>
    <t>TAPUME COM COMPENSADO DE MADEIRA. AF_03/2024</t>
  </si>
  <si>
    <t>TAPUME COM TELHA METÁLICA. AF_03/2024</t>
  </si>
  <si>
    <t>PISO PARA CONSTRUÇÃO TEMPORÁRIA EM MADEIRA, SEM REAPROVEITAMENTO. AF_03/2024</t>
  </si>
  <si>
    <t>ESTRUTURA DE MADEIRA PROVISÓRIA PARA SUPORTE DE CAIXA DÁGUA ELEVADA DE 1000 LITROS. AF_03/2024</t>
  </si>
  <si>
    <t>ESTRUTURA DE MADEIRA PROVISÓRIA PARA SUPORTE DE CAIXA DÁGUA ELEVADA DE 3000 LITROS. AF_03/2024</t>
  </si>
  <si>
    <t>ESTRUTURA DE MADEIRA PROVISÓRIA PARA SUPORTE DE CAIXA D'ÁGUA ELEVADA DE 2000 LITROS. AF_03/2024</t>
  </si>
  <si>
    <t>EXECUÇÃO DOS APOIOS PARA CONTÊINER OU MÓDULO HABITÁVEL. AF_03/2024</t>
  </si>
  <si>
    <t>INSTALAÇÃO E DESINSTALAÇÃO MECANIZADA DE CONTÊINER OU MÓDULO HABITÁVEL DE USOS DIVERSOS. AF_03/2024</t>
  </si>
  <si>
    <t>INSTALAÇÃO E DESINSTALAÇÃO MANUAL DE CONTÊINER OU MÓDULO HABITÁVEL PEQUENO. AF_03/2024</t>
  </si>
  <si>
    <t>INSTALAÇÃO DE CONCERTINA SIMPLES, ESPIRAL DE 300 MM. AF_03/2024</t>
  </si>
  <si>
    <t>INSTALAÇÃO DE CONCERTINA DUPLA CLIPADA, ESPIRAL DE 300 MM. AF_03/2024</t>
  </si>
  <si>
    <t>INSTALAÇÃO DE CONCERTINA FLAT, ESPIRAL DE 300 MM. AF_03/2024</t>
  </si>
  <si>
    <t>EXECUÇÃO DE PILARETES PARA TAPUMES E CONSTRUÇÕES TEMPORÁRIAS. AF_03/2024</t>
  </si>
  <si>
    <t>BOMBA SUBMERSÍVEL ELÉTRICA TRIFÁSICA, POTÊNCIA 2,96 HP, Ø ROTOR 144 MM SEMI-ABERTO, BOCAL DE SAÍDA Ø 2", HM/Q = 2 MCA / 38,8 M3/H A 28 MCA / 5 M3/H - CHP DIURNO. AF_06/2014</t>
  </si>
  <si>
    <t>MÁQUINA JATO DE PRESSAO PORTÁTIL, CAMARA DE 1 SAIDA, CAPACIDADE 280 L, DIAMETRO 670 MM, BICO DE JATO CURTO VENTURI DE 5/16" , MANGUEIRA DE 1" COM COMPRESSOR DE AR REBOCÁVEL 189 PCM E MOTOR DIESEL 63 CV - CHP DIURNO. AF_05/2023</t>
  </si>
  <si>
    <t>PERFURATRIZ SOBRE ESTEIRA, TORQUE MÁXIMO 600 KGF, POTÊNCIA ENTRE 50 E 60 HP, DIÂMETRO MÁXIMO 10" - CHP DIURNO. AF_11/2016</t>
  </si>
  <si>
    <t>MINIESCAVADEIRA SOBRE ESTEIRAS, POTÊNCIA LÍQUIDA DE *30* HP, PESO OPERACIONAL DE *3.500* KG - CHP DIURNO. AF_04/2017</t>
  </si>
  <si>
    <t>ROLO COMPACTADOR DE PNEUS, ESTÁTICO, PRESSÃO VARIÁVEL, POTÊNCIA 110 HP, PESO SEM/COM LASTRO 10,8/27 T, LARGURA DE ROLAGEM 2,30 M - CHP DIURNO. AF_06/2017</t>
  </si>
  <si>
    <t>PERFURATRIZ HIDRÁULICA SOBRE ESTEIRA, TORQUE MÁXIMO 161 KNM, PROFUNDIDADE MÁXIMA 54 M, DIÂMETRO MÁXIMO 1500 MM, POTÊNCIA MOTOR 268 HP - CHP DIURNO. AF_04/2019</t>
  </si>
  <si>
    <t>PERFURATRIZ PARA EXECUÇÃO DE ESTACAS SECANTES, TIPO HÉLICE CONTÍNUA COM CABEÇOTE DUPLO E TUBO METÁLICO - CHP DIURNO. AF_04/2019</t>
  </si>
  <si>
    <t>PERFURATRIZ HIDRÁULICA SOBRE ESTEIRA, TORQUE MÁXIMO 98 KNM, PROFUNDIDADE MÁXIMA 25 M, DIÂMETRO MÁXIMO 115 MM, POTÊNCIA MOTOR 190 HP - CHP DIURNO. AF_02/2021</t>
  </si>
  <si>
    <t>PERFURATRIZ ROTATIVA SOBRE ESTEIRA, TORQUE MAXIMO 2500 KGM, POTENCIA 110 HP, MOTOR DIESEL- CHP DIURNO. AF_05/2017</t>
  </si>
  <si>
    <t>PERFURATRIZ PARA FURO DIRECIONAL HORIZONTAL (HDD) COM CAPACIDADE ATÉ 89 KN, POTÊNCIA 24,8 HP A 80 HP (INCLUSO FERRAMENTAS E LOCALIZADOR) - CHP DIURNO. AF_05/2023</t>
  </si>
  <si>
    <t>PERFURATRIZ PARA FURO DIRECIONAL HORIZONTAL (HDD) COM CAPACIDADE DE 90 KN A 200 KN, POTÊNCIA 100 HP A 160 HP (INCLUSO FERRAMENTAS E LOCALIZADOR) - CHP DIURNO. AF_05/2023</t>
  </si>
  <si>
    <t>PERFURATRIZ PARA FURO DIRECIONAL HORIZONTAL (HDD) COM CAPACIDADE DE 201 KN A 560 KN, POTÊNCIA 200 HP A 260 HP (INCLUSO FERRAMENTAS E LOCALIZADOR) - CHP DIURNO. AF_05/2023</t>
  </si>
  <si>
    <t>PERFURATRIZ DE COROA DIAMANTADA PARA CONCRETO, DIÂMETRO ATÉ 250 MM, MOTOR ELÉTRICO 220 V, POTÊNCIA 2.500 W - CHP DIURNO. AF_05/2023</t>
  </si>
  <si>
    <t>ESCAVADEIRA HIDRÁULICA DE BRAÇO LONGO (LONGO ALCANCE) SOBRE ESTEIRAS, CAÇAMBA 0,52 M3, PESO OPERACIONAL 24 T, POTÊNCIA LÍQUIDA 155 HP  - CHP DIURNO. AF_06/2023</t>
  </si>
  <si>
    <t>GRADE DE DISCO CONTROLE REMOTO REBOCÁVEL, COM 24 DISCOS 24" X 6 MM COM PNEUS PARA TRANSPORTE - CHI DIURNO. AF_06/2014</t>
  </si>
  <si>
    <t>BOMBA SUBMERSÍVEL ELÉTRICA TRIFÁSICA, POTÊNCIA 2,96 HP, Ø ROTOR 144 MM SEMI-ABERTO, BOCAL DE SAÍDA Ø 2", HM/Q = 2 MCA / 38,8 M3/H A 28 MCA / 5 M3/H - CHI DIURNO. AF_06/2014</t>
  </si>
  <si>
    <t>MÁQUINA JATO DE PRESSAO PORTÁTIL, CAMARA DE 1 SAIDA, CAPACIDADE 280 L, DIAMETRO 670 MM, BICO DE JATO CURTO VENTURI DE 5/16" , MANGUEIRA DE 1" COM COMPRESSOR DE AR REBOCÁVEL 189 PCM E MOTOR DIESEL 63 CV - CHI DIURNO. AF_05/2023</t>
  </si>
  <si>
    <t>PERFURATRIZ SOBRE ESTEIRA, TORQUE MÁXIMO 600 KGF, POTÊNCIA ENTRE 50 E 60 HP, DIÂMETRO MÁXIMO 10" - CHI DIURNO. AF_11/2016</t>
  </si>
  <si>
    <t>MINIESCAVADEIRA SOBRE ESTEIRAS, POTÊNCIA LÍQUIDA DE *30* HP, PESO OPERACIONAL DE *3.500* KG - CHI DIURNO. AF_04/2017</t>
  </si>
  <si>
    <t>ROLO COMPACTADOR DE PNEUS, ESTÁTICO, PRESSÃO VARIÁVEL, POTÊNCIA 110 HP, PESO SEM/COM LASTRO 10,8/27 T, LARGURA DE ROLAGEM 2,30 M - CHI DIURNO. AF_06/2017</t>
  </si>
  <si>
    <t>PERFURATRIZ HIDRÁULICA SOBRE ESTEIRA, TORQUE MÁXIMO 161 KNM, PROFUNDIDADE MÁXIMA 54 M, DIÂMETRO MÁXIMO 1500 MM, POTÊNCIA MOTOR 268 HP - CHI DIURNO. AF_04/2019</t>
  </si>
  <si>
    <t>PERFURATRIZ PARA EXECUÇÃO DE ESTACAS SECANTES, TIPO HÉLICE CONTÍNUA COM CABEÇOTE DUPLO E TUBO METÁLICO - CHI DIURNO. AF_04/2019</t>
  </si>
  <si>
    <t>PERFURATRIZ HIDRÁULICA SOBRE ESTEIRA, TORQUE MÁXIMO 98 KNM, PROFUNDIDADE MÁXIMA 25 M, DIÂMETRO MÁXIMO 115 MM, POTÊNCIA MOTOR 190 HP - CHI DIURNO. AF_02/2021</t>
  </si>
  <si>
    <t>PERFURATRIZ ROTATIVA SOBRE ESTEIRA, TORQUE MAXIMO 2500 KGM, POTENCIA 110 HP, MOTOR DIESEL - CHI DIURNO. AF_05/2017</t>
  </si>
  <si>
    <t>PERFURATRIZ PARA FURO DIRECIONAL HORIZONTAL (HDD) COM CAPACIDADE ATÉ 89 KN, POTÊNCIA 24,8 HP A 80 HP (INCLUSO FERRAMENTAS E LOCALIZADOR) - CHI DIURNO. AF_05/2023</t>
  </si>
  <si>
    <t>PERFURATRIZ PARA FURO DIRECIONAL HORIZONTAL (HDD) COM CAPACIDADE DE 90 KN A 200 KN, POTÊNCIA 100 HP A 160 HP (INCLUSO FERRAMENTAS E LOCALIZADOR) - CHI DIURNO. AF_05/2023</t>
  </si>
  <si>
    <t>PERFURATRIZ PARA FURO DIRECIONAL HORIZONTAL (HDD) COM CAPACIDADE DE 201 KN A 560 KN, POTÊNCIA 200 HP A 260 HP (INCLUSO FERRAMENTAS E LOCALIZADOR) - CHI DIURNO. AF_05/2023</t>
  </si>
  <si>
    <t>PERFURATRIZ DE COROA DIAMANTADA PARA CONCRETO, DIÂMETRO ATÉ 250 MM, MOTOR ELÉTRICO 220 V, POTÊNCIA 2.500 W - CHI DIURNO. AF_05/2023</t>
  </si>
  <si>
    <t>ESCAVADEIRA HIDRÁULICA DE BRAÇO LONGO (LONGO ALCANCE) SOBRE ESTEIRAS, CAÇAMBA 0,52 M3, PESO OPERACIONAL 24 T, POTÊNCIA LÍQUIDA 155 HP - CHI DIURNO. AF_06/2023</t>
  </si>
  <si>
    <t>GRADE DE DISCO CONTROLE REMOTO REBOCÁVEL, COM 24 DISCOS 24" X 6 MM COM PNEUS PARA TRANSPORTE - MANUTENÇÃO. AF_06/2014</t>
  </si>
  <si>
    <t>BOMBA SUBMERSÍVEL ELÉTRICA TRIFÁSICA, POTÊNCIA 2,96 HP, Ø ROTOR 144 MM SEMI-ABERTO, BOCAL DE SAÍDA Ø 2", HM/Q = 2 MCA / 38,8 M3/H A 28 MCA / 5 M3/H - MANUTENÇÃO. AF_06/2014</t>
  </si>
  <si>
    <t>BOMBA SUBMERSÍVEL ELÉTRICA TRIFÁSICA, POTÊNCIA 2,96 HP, Ø ROTOR 144 MM SEMI-ABERTO, BOCAL DE SAÍDA Ø 2", HM/Q = 2 MCA / 38,8 M3/H A 28 MCA / 5 M3/H - MATERIAIS NA OPERAÇÃO. AF_06/2014</t>
  </si>
  <si>
    <t>GRADE DE DISCO CONTROLE REMOTO REBOCÁVEL, COM 24 DISCOS 24" X 6 MM COM PNEUS PARA TRANSPORTE - DEPRECIAÇÃO. AF_06/2014</t>
  </si>
  <si>
    <t>GRADE DE DISCO CONTROLE REMOTO REBOCÁVEL, COM 24 DISCOS 24" X 6 MM COM PNEUS PARA TRANSPORTE - JUROS. AF_06/2014</t>
  </si>
  <si>
    <t>BOMBA SUBMERSÍVEL ELÉTRICA TRIFÁSICA, POTÊNCIA 2,96 HP, Ø ROTOR 144 MM SEMI-ABERTO, BOCAL DE SAÍDA Ø 2", HM/Q = 2 MCA / 38,8 M3/H A 28 MCA / 5 M3/H - DEPRECIAÇÃO. AF_06/2014</t>
  </si>
  <si>
    <t>BOMBA SUBMERSÍVEL ELÉTRICA TRIFÁSICA, POTÊNCIA 2,96 HP, Ø ROTOR 144 MM SEMI-ABERTO, BOCAL DE SAÍDA Ø 2", HM/Q = 2 MCA / 38,8 M3/H A 28 MCA / 5 M3/H - JUROS. AF_06/2014</t>
  </si>
  <si>
    <t>PERFURATRIZ COM TORRE METÁLICA PARA EXECUÇÃO DE ESTACA HÉLICE CONTÍNUA, PROFUNDIDADE MÁXIMA DE 32 M, DIÂMETRO MÁXIMO DE 1000 MM, POTÊNCIA INSTALADA DE 350 HP, MESA ROTATIVA COM TORQUE MÁXIMO DE 263 KNM - MATERIAIS NA OPERAÇÃO. AF_01/2016</t>
  </si>
  <si>
    <t>GUINDAUTO HIDRÁULICO, CAPACIDADE MÁXIMA DE CARGA 3300 KG, MOMENTO MÁXIMO DE CARGA 5,8 TM, ALCANCE MÁXIMO HORIZONTAL 7,60 M, INCLUSIVE CAMINHÃO TOCO PBT 16.000 KG, POTÊNCIA DE 189 CV - IMPOSTOS E SEGUROS. AF_03/2016</t>
  </si>
  <si>
    <t>MÁQUINA JATO DE PRESSAO PORTÁTIL, CAMARA DE 1 SAIDA, CAPACIDADE 280 L, DIAMETRO 670 MM, BICO DE JATO CURTO VENTURI DE 5/16" , MANGUEIRA DE 1" COM COMPRESSOR DE AR REBOCÁVEL 189 PCM E MOTOR DIESEL 63 CV - DEPRECIAÇÃO. AF_05/2023</t>
  </si>
  <si>
    <t>MÁQUINA JATO DE PRESSAO PORTÁTIL, CAMARA DE 1 SAIDA, CAPACIDADE 280 L, DIAMETRO 670 MM, BICO DE JATO CURTO VENTURI DE 5/16" , MANGUEIRA DE 1" COM COMPRESSOR DE AR REBOCÁVEL 189 PCM E MOTOR DIESEL 63 CV - JUROS. AF_05/2023</t>
  </si>
  <si>
    <t>MÁQUINA JATO DE PRESSAO PORTÁTIL, CAMARA DE 1 SAIDA, CAPACIDADE 280 L, DIAMETRO 670 MM, BICO DE JATO CURTO VENTURI DE 5/16" , MANGUEIRA DE 1" COM COMPRESSOR DE AR REBOCÁVEL 189 PCM E MOTOR DIESEL 63 CV - MANUTENÇÃO. AF_05/2023</t>
  </si>
  <si>
    <t>MÁQUINA JATO DE PRESSAO PORTÁTIL, CAMARA DE 1 SAIDA, CAPACIDADE 280 L, DIAMETRO 670 MM, BICO DE JATO CURTO VENTURI DE 5/16" , MANGUEIRA DE 1" COM COMPRESSOR DE AR REBOCÁVEL 189 PCM E MOTOR DIESEL 63 CV - MATERIAIS NA OPERAÇÃO. AF_05/2023</t>
  </si>
  <si>
    <t>DISTRIBUIDOR DE AGREGADOS AUTOPROPELIDO, CAP 3 M3, A DIESEL, POTÊNCIA 176CV - MATERIAIS NA OPERAÇÃO. AF_07/2016</t>
  </si>
  <si>
    <t>RÉGUA VIBRATÓRIA DUPLA PARA CONCRETO, PESO DE 60KG, COMPRIMENTO 4 M, COM MOTOR A GASOLINA, POTÊNCIA 5,5 HP - MATERIAIS NA OPERAÇÃO. AF_09/2016</t>
  </si>
  <si>
    <t>PERFURATRIZ SOBRE ESTEIRA, TORQUE MÁXIMO 600 KGF, POTÊNCIA ENTRE 50 E 60 HP, DIÂMETRO MÁXIMO 10" - DEPRECIAÇÃO. AF_11/2016</t>
  </si>
  <si>
    <t>PERFURATRIZ SOBRE ESTEIRA, TORQUE MÁXIMO 600 KGF, POTÊNCIA ENTRE 50 E 60 HP, DIÂMETRO MÁXIMO 10" - JUROS. AF_11/2016</t>
  </si>
  <si>
    <t>PERFURATRIZ SOBRE ESTEIRA, TORQUE MÁXIMO 600 KGF, POTÊNCIA ENTRE 50 E 60 HP, DIÂMETRO MÁXIMO 10" - MANUTENÇÃO. AF_11/2016</t>
  </si>
  <si>
    <t>PERFURATRIZ SOBRE ESTEIRA, TORQUE MÁXIMO 600 KGF, POTÊNCIA ENTRE 50 E 60 HP, DIÂMETRO MÁXIMO 10" - MATERIAIS NA OPERAÇÃO. AF_11/2016</t>
  </si>
  <si>
    <t>MINIESCAVADEIRA SOBRE ESTEIRAS, POTÊNCIA LÍQUIDA DE *30* HP, PESO OPERACIONAL DE *3.500* KG - DEPRECIAÇÃO. AF_04/2017</t>
  </si>
  <si>
    <t>MINIESCAVADEIRA SOBRE ESTEIRAS, POTÊNCIA LÍQUIDA DE *30* HP, PESO OPERACIONAL DE *3.500* KG - JUROS. AF_04/2017</t>
  </si>
  <si>
    <t>MINIESCAVADEIRA SOBRE ESTEIRAS, POTÊNCIA LÍQUIDA DE *30* HP, PESO OPERACIONAL DE *3.500* KG - MANUTENÇÃO. AF_04/2017</t>
  </si>
  <si>
    <t>MINIESCAVADEIRA SOBRE ESTEIRAS, POTÊNCIA LÍQUIDA DE *30* HP, PESO OPERACIONAL DE *3.500* KG - MATERIAIS NA OPERAÇÃO. AF_04/2017</t>
  </si>
  <si>
    <t>ROLO COMPACTADOR DE PNEUS, ESTÁTICO, PRESSÃO VARIÁVEL, POTÊNCIA 110 HP, PESO SEM/COM LASTRO 10,8/27 T, LARGURA DE ROLAGEM 2,30 M - MATERIAIS NA OPERAÇÃO. AF_06/2017</t>
  </si>
  <si>
    <t>ROLO COMPACTADOR DE PNEUS, ESTÁTICO, PRESSÃO VARIÁVEL, POTÊNCIA 110 HP, PESO SEM/COM LASTRO 10,8/27 T, LARGURA DE ROLAGEM 2,30 M - MANUTENÇÃO. AF_06/2017</t>
  </si>
  <si>
    <t>ROLO COMPACTADOR DE PNEUS, ESTÁTICO, PRESSÃO VARIÁVEL, POTÊNCIA 110 HP, PESO SEM/COM LASTRO 10,8/27 T, LARGURA DE ROLAGEM 2,30 M - JUROS. AF_06/2017</t>
  </si>
  <si>
    <t>ROLO COMPACTADOR DE PNEUS, ESTÁTICO, PRESSÃO VARIÁVEL, POTÊNCIA 110 HP, PESO SEM/COM LASTRO 10,8/27 T, LARGURA DE ROLAGEM 2,30 M - DEPRECIAÇÃO. AF_06/2017</t>
  </si>
  <si>
    <t>PERFURATRIZ HIDRÁULICA SOBRE ESTEIRA, TORQUE MÁXIMO 161 KNM, PROFUNDIDADE MÁXIMA 54 M, DIÂMETRO MÁXIMO 1500 MM, POTÊNCIA MOTOR 268 HP - DEPRECIAÇÃO. AF_04/2019</t>
  </si>
  <si>
    <t>PERFURATRIZ HIDRÁULICA SOBRE ESTEIRA, TORQUE MÁXIMO 161 KNM, PROFUNDIDADE MÁXIMA 54 M, DIÂMETRO MÁXIMO 1500 MM, POTÊNCIA MOTOR 268 HP - JUROS. AF_04/2019</t>
  </si>
  <si>
    <t>PERFURATRIZ HIDRÁULICA SOBRE ESTEIRA, TORQUE MÁXIMO 161 KNM, PROFUNDIDADE MÁXIMA 54 M, DIÂMETRO MÁXIMO 1500 MM, POTÊNCIA MOTOR 268 HP - MANUTENÇÃO. AF_04/2019</t>
  </si>
  <si>
    <t>PERFURATRIZ PARA EXECUÇÃO DE ESTACAS SECANTES, TIPO HÉLICE CONTÍNUA COM CABEÇOTE DUPLO E TUBO METÁLICO - DEPRECIAÇÃO. AF_04/2019</t>
  </si>
  <si>
    <t>PERFURATRIZ PARA EXECUÇÃO DE ESTACAS SECANTES, TIPO HÉLICE CONTÍNUA COM CABEÇOTE DUPLO E TUBO METÁLICO - JUROS. AF_04/2019</t>
  </si>
  <si>
    <t>PERFURATRIZ PARA EXECUÇÃO DE ESTACAS SECANTES, TIPO HÉLICE CONTÍNUA COM CABEÇOTE DUPLO E TUBO METÁLICO - MANUTENÇÃO. AF_04/2019</t>
  </si>
  <si>
    <t>PERFURATRIZ HIDRÁULICA SOBRE ESTEIRA, TORQUE MÁXIMO 98 KNM, PROFUNDIDADE MÁXIMA 25 M, DIÂMETRO MÁXIMO 115 MM, POTÊNCIA MOTOR 190 HP - DEPRECIAÇÃO. AF_02/2021</t>
  </si>
  <si>
    <t>PERFURATRIZ HIDRÁULICA SOBRE ESTEIRA, TORQUE MÁXIMO 98 KNM, PROFUNDIDADE MÁXIMA 25 M, DIÂMETRO MÁXIMO 115 MM, POTÊNCIA MOTOR 190 HP - JUROS. AF_02/2021</t>
  </si>
  <si>
    <t>PERFURATRIZ HIDRÁULICA SOBRE ESTEIRA, TORQUE MÁXIMO 98 KNM, PROFUNDIDADE MÁXIMA 25 M, DIÂMETRO MÁXIMO 115 MM, POTÊNCIA MOTOR 190 HP - MANUTENÇÃO. AF_02/2021</t>
  </si>
  <si>
    <t>PERFURATRIZ ROTATIVA SOBRE ESTEIRA, TORQUE MAXIMO 2500 KGM, POTENCIA 110 HP, MOTOR DIESEL - DEPRECIAÇÃO. AF_05/2017</t>
  </si>
  <si>
    <t>PERFURATRIZ ROTATIVA SOBRE ESTEIRA, TORQUE MAXIMO 2500 KGM, POTENCIA 110 HP, MOTOR DIESEL - JUROS. AF_05/2017</t>
  </si>
  <si>
    <t>PERFURATRIZ ROTATIVA SOBRE ESTEIRA, TORQUE MAXIMO 2500 KGM, POTENCIA 110 HP, MOTOR DIESEL - MANUTENÇÃO. AF_05/2017</t>
  </si>
  <si>
    <t>PERFURATRIZ PARA FURO DIRECIONAL HORIZONTAL (HDD) COM CAPACIDADE ATÉ 89 KN, POTÊNCIA 24,8 HP A 80 HP (INCLUSO FERRAMENTAS E LOCALIZADOR) - DEPRECIAÇÃO. AF_05/2023</t>
  </si>
  <si>
    <t>PERFURATRIZ PARA FURO DIRECIONAL HORIZONTAL (HDD) COM CAPACIDADE ATÉ 89 KN, POTÊNCIA 24,8 HP A 80 HP (INCLUSO FERRAMENTAS E LOCALIZADOR) - JUROS. AF_05/2023</t>
  </si>
  <si>
    <t>PERFURATRIZ PARA FURO DIRECIONAL HORIZONTAL (HDD) COM CAPACIDADE ATÉ 89 KN, POTÊNCIA 24,8 HP A 80 HP (INCLUSO FERRAMENTAS E LOCALIZADOR) - MANUTENÇÃO. AF_05/2023</t>
  </si>
  <si>
    <t>PERFURATRIZ PARA FURO DIRECIONAL HORIZONTAL (HDD) COM CAPACIDADE DE 90 KN A 200 KN, POTÊNCIA 100 HP A 160 HP (INCLUSO FERRAMENTAS E LOCALIZADOR) - DEPRECIAÇÃO. AF_05/2023</t>
  </si>
  <si>
    <t>PERFURATRIZ PARA FURO DIRECIONAL HORIZONTAL (HDD) COM CAPACIDADE DE 90 KN A 200 KN, POTÊNCIA 100 HP A 160 HP (INCLUSO FERRAMENTAS E LOCALIZADOR) - JUROS. AF_05/2023</t>
  </si>
  <si>
    <t>PERFURATRIZ PARA FURO DIRECIONAL HORIZONTAL (HDD) COM CAPACIDADE DE 90 KN A 200 KN, POTÊNCIA 100 HP A 160 HP (INCLUSO FERRAMENTAS E LOCALIZADOR - MANUTENÇÃO. AF_05/2023</t>
  </si>
  <si>
    <t>PERFURATRIZ PARA FURO DIRECIONAL HORIZONTAL (HDD) COM CAPACIDADE DE 201 KN A 560 KN, POTÊNCIA 200 HP A 260 HP (INCLUSO FERRAMENTAS E LOCALIZADOR) - DEPRECIAÇÃO. AF_05/2023</t>
  </si>
  <si>
    <t>PERFURATRIZ PARA FURO DIRECIONAL HORIZONTAL (HDD) COM CAPACIDADE DE 201 KN A 560 KN, POTÊNCIA 200 HP A 260 HP (INCLUSO FERRAMENTAS E LOCALIZADOR) - JUROS. AF_05/2023</t>
  </si>
  <si>
    <t>PERFURATRIZ PARA FURO DIRECIONAL HORIZONTAL (HDD) COM CAPACIDADE DE 201 KN A 560 KN, POTÊNCIA 200 HP A 260 HP (INCLUSO FERRAMENTAS E LOCALIZADOR) - MANUTENÇÃO. AF_05/2023</t>
  </si>
  <si>
    <t>MINI GUINDASTE ARANHA SOBRE ESTEIRAS E LANCA TELESCÓPICA, CAPACIDADE MÁXIMA DE CARGA 3,0 TON, RAIO MÁXIMO DE TRABALHO 8,25 M, ALTURA DE LANÇA DO SOLO 9,2 M, 55 M DE CABO DE AÇO 8 MM, MOTOR ELÉTRICO 220/380 VOLTS - MATERIAIS NA OPERAÇÃO. AF_03/2022</t>
  </si>
  <si>
    <t>PERFURATRIZ DE COROA DIAMANTADA PARA CONCRETO, DIÂMETRO ATÉ 250 MM, MOTOR ELÉTRICO 220 V, POTÊNCIA 2.500 W - DEPRECIAÇÃO. AF_05/2023</t>
  </si>
  <si>
    <t>PERFURATRIZ DE COROA DIAMANTADA PARA CONCRETO, DIÂMETRO ATÉ 250 MM, MOTOR ELÉTRICO 220 V, POTÊNCIA 2.500 W - JUROS. AF_05/2023</t>
  </si>
  <si>
    <t>PERFURATRIZ DE COROA DIAMANTADA PARA CONCRETO, DIÂMETRO ATÉ 250 MM, MOTOR ELÉTRICO 220 V, POTÊNCIA 2.500 W - MANUTENÇÃO. AF_05/2023</t>
  </si>
  <si>
    <t>ESCAVADEIRA HIDRÁULICA DE BRAÇO LONGO (LONGO ALCANCE) SOBRE ESTEIRAS, CAÇAMBA 0,52 M3, PESO OPERACIONAL 24 T, POTÊNCIA LÍQUIDA 155 HP - DEPRECIAÇÃO. AF_06/2023</t>
  </si>
  <si>
    <t>ESCAVADEIRA HIDRÁULICA DE BRAÇO LONGO (LONGO ALCANCE) SOBRE ESTEIRAS, CAÇAMBA 0,52 M3, PESO OPERACIONAL 24 T, POTÊNCIA LÍQUIDA 155 HP - JUROS. AF_06/2023</t>
  </si>
  <si>
    <t>ESCAVADEIRA HIDRÁULICA DE BRAÇO LONGO (LONGO ALCANCE) SOBRE ESTEIRAS, CAÇAMBA 0,52 M3, PESO OPERACIONAL 24 T, POTÊNCIA LÍQUIDA 155 HP - MANUTENÇÃO. AF_06/2023</t>
  </si>
  <si>
    <t>FABRICAÇÃO E INSTALAÇÃO DE TESOURA INTEIRA EM AÇO, VÃO DE 3 M, PARA TELHA CERÂMICA OU DE CONCRETO, INCLUSO IÇAMENTO. AF_07/2019</t>
  </si>
  <si>
    <t>FABRICAÇÃO E INSTALAÇÃO DE TESOURA INTEIRA EM AÇO, VÃO DE 4 M, PARA TELHA CERÂMICA OU DE CONCRETO, INCLUSO IÇAMENTO. AF_07/2019</t>
  </si>
  <si>
    <t>FABRICAÇÃO E INSTALAÇÃO DE TESOURA INTEIRA EM AÇO, VÃO DE 5 M, PARA TELHA CERÂMICA OU DE CONCRETO, INCLUSO IÇAMENTO. AF_07/2019</t>
  </si>
  <si>
    <t>FABRICAÇÃO E INSTALAÇÃO DE TESOURA INTEIRA EM AÇO, VÃO DE 6 M, PARA TELHA CERÂMICA OU DE CONCRETO, INCLUSO IÇAMENTO. AF_07/2019</t>
  </si>
  <si>
    <t>FABRICAÇÃO E INSTALAÇÃO DE TESOURA INTEIRA EM AÇO, VÃO DE 7 M, PARA TELHA CERÂMICA OU DE CONCRETO, INCLUSO IÇAMENTO. AF_07/2019</t>
  </si>
  <si>
    <t>FABRICAÇÃO E INSTALAÇÃO DE TESOURA INTEIRA EM AÇO, VÃO DE 8 M, PARA TELHA CERÂMICA OU DE CONCRETO, INCLUSO IÇAMENTO. AF_07/2019</t>
  </si>
  <si>
    <t>FABRICAÇÃO E INSTALAÇÃO DE TESOURA INTEIRA EM AÇO, VÃO DE 9 M, PARA TELHA CERÂMICA OU DE CONCRETO, INCLUSO IÇAMENTO. AF_07/2019</t>
  </si>
  <si>
    <t>FABRICAÇÃO E INSTALAÇÃO DE TESOURA INTEIRA EM AÇO, VÃO DE 10 M, PARA TELHA CERÂMICA OU DE CONCRETO, INCLUSO IÇAMENTO. AF_07/2019</t>
  </si>
  <si>
    <t>FABRICAÇÃO E INSTALAÇÃO DE TESOURA INTEIRA EM AÇO, VÃO DE 11 M, PARA TELHA CERÂMICA OU DE CONCRETO, INCLUSO IÇAMENTO. AF_07/2019</t>
  </si>
  <si>
    <t>FABRICAÇÃO E INSTALAÇÃO DE TESOURA INTEIRA EM AÇO, VÃO DE 12 M, PARA TELHA CERÂMICA OU DE CONCRETO, INCLUSO IÇAMENTO. AF_07/2019</t>
  </si>
  <si>
    <t>FABRICAÇÃO E INSTALAÇÃO DE TESOURA INTEIRA EM AÇO, VÃO DE 3 M, PARA TELHA ONDULADA DE FIBROCIMENTO, METÁLICA, PLÁSTICA OU TERMOACÚSTICA, INCLUSO IÇAMENTO. AF_07/2019</t>
  </si>
  <si>
    <t>FABRICAÇÃO E INSTALAÇÃO DE TESOURA INTEIRA EM AÇO, VÃO DE 4 M, PARA TELHA ONDULADA DE FIBROCIMENTO, METÁLICA, PLÁSTICA OU TERMOACÚSTICA, INCLUSO IÇAMENTO. AF_07/2019</t>
  </si>
  <si>
    <t>FABRICAÇÃO E INSTALAÇÃO DE TESOURA INTEIRA EM AÇO, VÃO DE 5 M, PARA TELHA ONDULADA DE FIBROCIMENTO, METÁLICA, PLÁSTICA OU TERMOACÚSTICA, INCLUSO IÇAMENTO. AF_07/2019</t>
  </si>
  <si>
    <t>FABRICAÇÃO E INSTALAÇÃO DE TESOURA INTEIRA EM AÇO, VÃO DE 6 M, PARA TELHA ONDULADA DE FIBROCIMENTO, METÁLICA, PLÁSTICA OU TERMOACÚSTICA, INCLUSO IÇAMENTO. AF_07/2019</t>
  </si>
  <si>
    <t>FABRICAÇÃO E INSTALAÇÃO DE TESOURA INTEIRA EM AÇO, VÃO DE 7 M, PARA TELHA ONDULADA DE FIBROCIMENTO, METÁLICA, PLÁSTICA OU TERMOACÚSTICA, INCLUSO IÇAMENTO. AF_07/2019</t>
  </si>
  <si>
    <t>FABRICAÇÃO E INSTALAÇÃO DE TESOURA INTEIRA EM AÇO, VÃO DE 8 M, PARA TELHA ONDULADA DE FIBROCIMENTO, METÁLICA, PLÁSTICA OU TERMOACÚSTICA, INCLUSO IÇAMENTO, INCLUSO IÇAMENTO. AF_07/2019</t>
  </si>
  <si>
    <t>FABRICAÇÃO E INSTALAÇÃO DE TESOURA INTEIRA EM AÇO, VÃO DE 9 M, PARA TELHA ONDULADA DE FIBROCIMENTO, METÁLICA, PLÁSTICA OU TERMOACÚSTICA, INCLUSO IÇAMENTO. AF_07/2019</t>
  </si>
  <si>
    <t>FABRICAÇÃO E INSTALAÇÃO DE TESOURA INTEIRA EM AÇO, VÃO DE 10 M, PARA TELHA ONDULADA DE FIBROCIMENTO, METÁLICA, PLÁSTICA OU TERMOACÚSTICA, INCLUSO IÇAMENTO. AF_07/2019</t>
  </si>
  <si>
    <t>FABRICAÇÃO E INSTALAÇÃO DE TESOURA INTEIRA EM AÇO, VÃO DE 11 M, PARA TELHA ONDULADA DE FIBROCIMENTO, METÁLICA, PLÁSTICA OU TERMOACÚSTICA, INCLUSO IÇAMENTO. AF_07/2019</t>
  </si>
  <si>
    <t>FABRICAÇÃO E INSTALAÇÃO DE TESOURA INTEIRA EM AÇO, VÃO DE 12 M, PARA TELHA ONDULADA DE FIBROCIMENTO, METÁLICA, PLÁSTICA OU TERMOACÚSTICA, INCLUSO IÇAMENTO. AF_07/2019</t>
  </si>
  <si>
    <t>PERFURAÇÃO DE SOLO PARA SISTEMA DE REBAIXAMENTO DE LENÇOL FREÁTICO POR POÇOS PROFUNDOS, DIÂMETRO DO POÇO DE 400 MM. AF_12/2022</t>
  </si>
  <si>
    <t>INSTALAÇÃO E RETIRADA DE REVESTIMENTO METÁLICO PARA PERFURAÇÃO DE SOLO PARA SISTEMA DE REBAIXAMENTO DE LENÇOL FREÁTICO POR PORÇOS PROFUNDOS, DIÂMETRO DO POÇO DE 400 MM. AF_12/2022</t>
  </si>
  <si>
    <t>MURO DE GABIÃO, ENCHIMENTO COM PEDRA DE MÃO TIPO RACHÃO, DE GRAVIDADE, COM GAIOLAS DE COMPRIMENTO IGUAL A 2 M, PARA MUROS COM ALTURA MENOR OU IGUAL A 4 M - FORNECIMENTO E EXECUÇÃO. AF_03/2024</t>
  </si>
  <si>
    <t>MURO DE GABIÃO, ENCHIMENTO COM PEDRA DE MÃO TIPO RACHÃO, DE GRAVIDADE, COM GAIOLAS DE COMPRIMENTO IGUAL A 5 M, PARA MUROS COM ALTURA MENOR OU IGUAL A 4 M - FORNECIMENTO E EXECUÇÃO. AF_03/2024</t>
  </si>
  <si>
    <t>MURO DE GABIÃO, ENCHIMENTO COM PEDRA DE MÃO TIPO RACHÃO, DE GRAVIDADE, COM GAIOLAS DE COMPRIMENTO IGUAL A 2 M, PARA MUROS COM ALTURA MAIOR QUE 4 M E MENOR OU IGUAL A 6 M - FORNECIMENTO E EXECUÇÃO. AF_03/2024</t>
  </si>
  <si>
    <t>MURO DE GABIÃO, ENCHIMENTO COM PEDRA DE MÃO TIPO RACHÃO, DE GRAVIDADE, COM GAIOLAS DE COMPRIMENTO IGUAL A 5 M, PARA MUROS COM ALTURA MAIOR QUE 4 M E MENOR OU IGUAL A 6 M - FORNECIMENTO E EXECUÇÃO. AF_03/2024</t>
  </si>
  <si>
    <t>MURO DE GABIÃO, ENCHIMENTO COM PEDRA DE MÃO TIPO RACHÃO, DE GRAVIDADE, COM GAIOLAS DE COMPRIMENTO IGUAL A 2 M, PARA MUROS COM ALTURA MAIOR QUE 6 M E MENOR OU IGUAL A 10 M - FORNECIMENTO E EXECUÇÃO. AF_03/2024</t>
  </si>
  <si>
    <t>MURO DE GABIÃO, ENCHIMENTO COM PEDRA DE MÃO TIPO RACHÃO, DE GRAVIDADE, COM GAIOLAS DE COMPRIMENTO IGUAL A 5 M, PARA MUROS COM ALTURA MAIOR QUE 6 M E MENOR OU IGUAL A 10 M- FORNECIMENTO E EXECUÇÃO. AF_03/2024</t>
  </si>
  <si>
    <t>MURO DE GABIÃO, ENCHIMENTO COM PEDRA DE MÃO TIPO RACHÃO, COM SOLO REFORÇADO, PARA MUROS COM ALTURA MENOR OU IGUAL A 4 M - FORNECIMENTO E EXECUÇÃO. AF_03/2024</t>
  </si>
  <si>
    <t>MURO DE GABIÃO, ENCHIMENTO COM PEDRA DE MÃO TIPO RACHÃO, COM SOLO REFORÇADO, PARA MUROS COM ALTURA MAIOR QUE 4 M E MENOR OU IGUAL A 12 M - FORNECIMENTO E EXECUÇÃO. AF_03/2024</t>
  </si>
  <si>
    <t>MURO DE GABIÃO, ENCHIMENTO COM PEDRA DE MÃO TIPO RACHÃO, COM SOLO REFORÇADO, PARA MUROS COM ALTURA MAIOR QUE 12 M E MENOR OU IGUAL A 20 M - FORNECIMENTO E EXECUÇÃO. AF_03/2024</t>
  </si>
  <si>
    <t>MURO DE GABIÃO, ENCHIMENTO COM PEDRA DE MÃO TIPO RACHÃO, COM SOLO REFORÇADO, PARA MUROS COM ALTURA MAIOR QUE 20 M E MENOR OU IGUAL A 28 M - FORNECIMENTO E EXECUÇÃO. AF_03/2024</t>
  </si>
  <si>
    <t>MURO DE GABIÃO, ENCHIMENTO COM RESÍDUO DE CONSTRUÇÃO E DEMOLIÇÃO, DE GRAVIDADE, COM GAIOLA TRAPEZOIDAL DE COMPRIMENTO IGUAL A 2 M, PARA MUROS COM ALTURA MENOR OU IGUAL A 2 M - FORNECIMENTO E EXECUÇÃO. AF_03/2024</t>
  </si>
  <si>
    <t>MURO DE GABIÃO, ENCHIMENTO COM RESÍDUO DE CONSTRUÇÃO E DEMOLIÇÃO, DE GRAVIDADE, COM GAIOLA TRAPEZOIDAL DE COMPRIMENTO IGUAL A 2 M, PARA MUROS COM ALTURA MAIOR QUE 2 M E MENOR OU IGUAL A 4 M - FORNECIMENTO E EXECUÇÃO. AF_03/2024</t>
  </si>
  <si>
    <t>PROTEÇÃO SUPERFICIAL DE CANAL EM GABIÃO TIPO COLCHÃO, ALTURA DE 17 CENTÍMETROS, ENCHIMENTO COM PEDRA DE MÃO TIPO RACHÃO - FORNECIMENTO E EXECUÇÃO. AF_03/2024</t>
  </si>
  <si>
    <t>PROTEÇÃO SUPERFICIAL DE CANAL EM GABIÃO TIPO COLCHÃO, ALTURA DE 23 CENTÍMETROS, ENCHIMENTO COM PEDRA DE MÃO TIPO RACHÃO - FORNECIMENTO E EXECUÇÃO. AF_03/2024</t>
  </si>
  <si>
    <t>PROTEÇÃO SUPERFICIAL DE CANAL EM GABIÃO TIPO COLCHÃO, ALTURA DE 30 CENTÍMETROS, ENCHIMENTO COM PEDRA DE MÃO TIPO RACHÃO - FORNECIMENTO E EXECUÇÃO. AF_03/2024</t>
  </si>
  <si>
    <t>PROTEÇÃO SUPERFICIAL DE CANAL EM GABIÃO TIPO SACO, DIÂMETRO DE 65 CENTÍMETROS, ENCHIMENTO MANUAL COM PEDRA DE MÃO TIPO RACHÃO - FORNECIMENTO E EXECUÇÃO. AF_03/2024</t>
  </si>
  <si>
    <t>EXECUÇÃO DE REVESTIMENTO DE CONCRETO PROJETADO COM ESPESSURA DE 7 CM, ARMADO COM TELA, INCLINAÇÃO MENOR QUE 90°, APLICAÇÃO CONTÍNUA, UTILIZANDO EQUIPAMENTO DE PROJEÇÃO COM 6 M³/H DE CAPACIDADE. AF_07/2024</t>
  </si>
  <si>
    <t>EXECUÇÃO DE REVESTIMENTO DE CONCRETO PROJETADO COM ESPESSURA DE 10 CM, ARMADO COM TELA, INCLINAÇÃO MENOR QUE 90°, APLICAÇÃO CONTÍNUA, UTILIZANDO EQUIPAMENTO DE PROJEÇÃO COM 6 M³/H DE CAPACIDADE. AF_07/2024</t>
  </si>
  <si>
    <t>EXECUÇÃO DE REVESTIMENTO DE CONCRETO PROJETADO COM ESPESSURA DE 7 CM, ARMADO COM TELA, INCLINAÇÃO DE 90°, APLICAÇÃO CONTÍNUA, UTILIZANDO EQUIPAMENTO DE PROJEÇÃO COM 6 M³/H DE CAPACIDADE. AF_07/2024</t>
  </si>
  <si>
    <t>EXECUÇÃO DE REVESTIMENTO DE CONCRETO PROJETADO COM ESPESSURA DE 10 CM, ARMADO COM TELA, INCLINAÇÃO DE 90°, APLICAÇÃO CONTÍNUA, UTILIZANDO EQUIPAMENTO DE PROJEÇÃO COM 6 M³/H DE CAPACIDADE. AF_07/2024</t>
  </si>
  <si>
    <t>EXECUÇÃO DE REVESTIMENTO DE CONCRETO PROJETADO COM ESPESSURA DE 7 CM, ARMADO COM TELA, INCLINAÇÃO MENOR QUE 90°, APLICAÇÃO CONTÍNUA, UTILIZANDO EQUIPAMENTO DE PROJEÇÃO COM 3 M³/H DE CAPACIDADE. AF_07/2024</t>
  </si>
  <si>
    <t>EXECUÇÃO DE REVESTIMENTO DE CONCRETO PROJETADO COM ESPESSURA DE 10 CM, ARMADO COM TELA, INCLINAÇÃO MENOR QUE 90°, APLICAÇÃO CONTÍNUA, UTILIZANDO EQUIPAMENTO DE PROJEÇÃO COM 3 M³/H DE CAPACIDADE. AF_07/2024</t>
  </si>
  <si>
    <t>EXECUÇÃO DE REVESTIMENTO DE CONCRETO PROJETADO COM ESPESSURA DE 7 CM, ARMADO COM TELA, INCLINAÇÃO DE 90°, APLICAÇÃO CONTÍNUA, UTILIZANDO EQUIPAMENTO DE PROJEÇÃO COM 3 M³/H DE CAPACIDADE. AF_07/2024</t>
  </si>
  <si>
    <t>EXECUÇÃO DE REVESTIMENTO DE CONCRETO PROJETADO COM ESPESSURA DE 10 CM, ARMADO COM TELA, INCLINAÇÃO DE 90°, APLICAÇÃO CONTÍNUA, UTILIZANDO EQUIPAMENTO DE PROJEÇÃO COM 3 M³/H DE CAPACIDADE. AF_07/2024</t>
  </si>
  <si>
    <t>EXECUÇÃO DE REVESTIMENTO DE CONCRETO PROJETADO COM ESPESSURA DE 7 CM, ARMADO COM FIBRAS DE AÇO, INCLINAÇÃO MENOR QUE 90°, APLICAÇÃO CONTÍNUA, UTILIZANDO EQUIPAMENTO DE PROJEÇÃO COM 6 M³/H DE CAPACIDADE. AF_07/2024</t>
  </si>
  <si>
    <t>EXECUÇÃO DE REVESTIMENTO DE CONCRETO PROJETADO COM ESPESSURA DE 10 CM, ARMADO COM FIBRAS DE AÇO, INCLINAÇÃO MENOR QUE 90°, APLICAÇÃO CONTÍNUA, UTILIZANDO EQUIPAMENTO DE PROJEÇÃO COM 6 M³/H DE CAPACIDADE. AF_07/2024</t>
  </si>
  <si>
    <t>EXECUÇÃO DE REVESTIMENTO DE CONCRETO PROJETADO COM ESPESSURA DE 7 CM, ARMADO COM FIBRAS DE AÇO, INCLINAÇÃO DE 90°, APLICAÇÃO CONTÍNUA, UTILIZANDO EQUIPAMENTO DE PROJEÇÃO COM 6 M³/H DE CAPACIDADE. AF_07/2024</t>
  </si>
  <si>
    <t>EXECUÇÃO DE REVESTIMENTO DE CONCRETO PROJETADO COM ESPESSURA DE 10 CM, ARMADO COM FIBRAS DE AÇO, INCLINAÇÃO DE 90°, APLICAÇÃO CONTÍNUA, UTILIZANDO EQUIPAMENTO DE PROJEÇÃO COM 6 M³/H DE CAPACIDADE. AF_07/2024</t>
  </si>
  <si>
    <t>EXECUÇÃO DE REVESTIMENTO DE CONCRETO PROJETADO COM ESPESSURA DE 7 CM, ARMADO COM FIBRAS DE AÇO, INCLINAÇÃO MENOR QUE 90°, APLICAÇÃO CONTÍNUA, UTILIZANDO EQUIPAMENTO DE PROJEÇÃO COM 3 M³/H DE CAPACIDADE. AF_07/2024</t>
  </si>
  <si>
    <t>EXECUÇÃO DE REVESTIMENTO DE CONCRETO PROJETADO COM ESPESSURA DE 10 CM, ARMADO COM FIBRAS DE AÇO, INCLINAÇÃO MENOR QUE 90°, APLICAÇÃO CONTÍNUA, UTILIZANDO EQUIPAMENTO DE PROJEÇÃO COM 3 M³/H DE CAPACIDADE. AF_07/2024</t>
  </si>
  <si>
    <t>EXECUÇÃO DE REVESTIMENTO DE CONCRETO PROJETADO COM ESPESSURA DE 7 CM, ARMADO COM FIBRAS DE AÇO, INCLINAÇÃO DE 90°, APLICAÇÃO CONTÍNUA, UTILIZANDO EQUIPAMENTO DE PROJEÇÃO COM 3 M³/H DE CAPACIDADE. AF_07/2024</t>
  </si>
  <si>
    <t>EXECUÇÃO DE REVESTIMENTO DE CONCRETO PROJETADO COM ESPESSURA DE 10 CM, ARMADO COM FIBRAS DE AÇO, INCLINAÇÃO DE 90°, APLICAÇÃO CONTÍNUA, UTILIZANDO EQUIPAMENTO DE PROJEÇÃO COM 3 M³/H DE CAPACIDADE. AF_07/2024</t>
  </si>
  <si>
    <t>EXECUÇÃO DE REVESTIMENTO DE CONCRETO PROJETADO COM ESPESSURA DE 7 CM, ARMADO COM TELA, INCLINAÇÃO MENOR QUE 90°, APLICAÇÃO DESCONTÍNUA, UTILIZANDO EQUIPAMENTO DE PROJEÇÃO COM 6 M³/H DE CAPACIDADE. AF_07/2024</t>
  </si>
  <si>
    <t>EXECUÇÃO DE REVESTIMENTO DE CONCRETO PROJETADO COM ESPESSURA DE 10 CM, ARMADO COM TELA, INCLINAÇÃO MENOR QUE 90°, APLICAÇÃO DESCONTÍNUA, UTILIZANDO EQUIPAMENTO DE PROJEÇÃO COM 6 M³/H DE CAPACIDADE. AF_07/2024</t>
  </si>
  <si>
    <t>EXECUÇÃO DE REVESTIMENTO DE CONCRETO PROJETADO COM ESPESSURA DE 7 CM, ARMADO COM TELA, INCLINAÇÃO DE 90°, APLICAÇÃO DESCONTÍNUA, UTILIZANDO EQUIPAMENTO DE PROJEÇÃO COM 6 M³/H DE CAPACIDADE. AF_07/2024</t>
  </si>
  <si>
    <t>EXECUÇÃO DE REVESTIMENTO DE CONCRETO PROJETADO COM ESPESSURA DE 10 CM, ARMADO COM TELA, INCLINAÇÃO DE 90°, APLICAÇÃO DESCONTÍNUA, UTILIZANDO EQUIPAMENTO DE PROJEÇÃO COM 6 M³/H DE CAPACIDADE. AF_07/2024</t>
  </si>
  <si>
    <t>EXECUÇÃO DE REVESTIMENTO DE CONCRETO PROJETADO COM ESPESSURA DE 7 CM, ARMADO COM TELA, INCLINAÇÃO MENOR QUE 90°, APLICAÇÃO DESCONTÍNUA, UTILIZANDO EQUIPAMENTO DE PROJEÇÃO COM 3 M³/H DE CAPACIDADE. AF_07/2024</t>
  </si>
  <si>
    <t>EXECUÇÃO DE REVESTIMENTO DE CONCRETO PROJETADO COM ESPESSURA DE 10 CM, ARMADO COM TELA, INCLINAÇÃO MENOR QUE 90°, APLICAÇÃO DESCONTÍNUA, UTILIZANDO EQUIPAMENTO DE PROJEÇÃO COM 3 M³/H DE CAPACIDADE. AF_07/2024</t>
  </si>
  <si>
    <t>EXECUÇÃO DE REVESTIMENTO DE CONCRETO PROJETADO COM ESPESSURA DE 7 CM, ARMADO COM TELA, INCLINAÇÃO DE 90°, APLICAÇÃO DESCONTÍNUA, UTILIZANDO EQUIPAMENTO DE PROJEÇÃO COM 3 M³/H DE CAPACIDADE. AF_07/2024</t>
  </si>
  <si>
    <t>EXECUÇÃO DE REVESTIMENTO DE CONCRETO PROJETADO COM ESPESSURA DE 10 CM, ARMADO COM TELA, INCLINAÇÃO DE 90°, APLICAÇÃO DESCONTÍNUA, UTILIZANDO EQUIPAMENTO DE PROJEÇÃO COM 3 M³/H DE CAPACIDADE. AF_07/2024</t>
  </si>
  <si>
    <t>EXECUÇÃO DE REVESTIMENTO DE CONCRETO PROJETADO COM ESPESSURA DE 7 CM, ARMADO COM FIBRAS DE AÇO, INCLINAÇÃO MENOR QUE 90°, APLICAÇÃO DESCONTÍNUA, UTILIZANDO EQUIPAMENTO DE PROJEÇÃO COM 6 M³/H DE CAPACIDADE. AF_07/2024</t>
  </si>
  <si>
    <t>EXECUÇÃO DE REVESTIMENTO DE CONCRETO PROJETADO COM ESPESSURA DE 10 CM, ARMADO COM FIBRAS DE AÇO, INCLINAÇÃO MENOR QUE 90°, APLICAÇÃO DESCONTÍNUA, UTILIZANDO EQUIPAMENTO DE PROJEÇÃO COM 6 M³/H DE CAPACIDADE. AF_07/2024</t>
  </si>
  <si>
    <t>EXECUÇÃO DE REVESTIMENTO DE CONCRETO PROJETADO COM ESPESSURA DE 7 CM, ARMADO COM FIBRAS DE AÇO, INCLINAÇÃO DE 90°, APLICAÇÃO DESCONTÍNUA, UTILIZANDO EQUIPAMENTO DE PROJEÇÃO COM 6 M³/H DE CAPACIDADE. AF_07/2024</t>
  </si>
  <si>
    <t>EXECUÇÃO DE REVESTIMENTO DE CONCRETO PROJETADO COM ESPESSURA DE 10 CM, ARMADO COM FIBRAS DE AÇO, INCLINAÇÃO DE 90°, APLICAÇÃO DESCONTÍNUA, UTILIZANDO EQUIPAMENTO DE PROJEÇÃO COM 6 M³/H DE CAPACIDADE. AF_07/2024</t>
  </si>
  <si>
    <t>EXECUÇÃO DE REVESTIMENTO DE CONCRETO PROJETADO COM ESPESSURA DE 7 CM, ARMADO COM FIBRAS DE AÇO, INCLINAÇÃO MENOR QUE 90°, APLICAÇÃO DESCONTÍNUA, UTILIZANDO EQUIPAMENTO DE PROJEÇÃO COM 3 M³/H DE CAPACIDADE. AF_07/2024</t>
  </si>
  <si>
    <t>EXECUÇÃO DE REVESTIMENTO DE CONCRETO PROJETADO COM ESPESSURA DE 10 CM, ARMADO COM FIBRAS DE AÇO, INCLINAÇÃO MENOR QUE 90°, APLICAÇÃO DESCONTÍNUA, UTILIZANDO EQUIPAMENTO DE PROJEÇÃO COM 3 M³/H DE CAPACIDADE. AF_07/2024</t>
  </si>
  <si>
    <t>EXECUÇÃO DE REVESTIMENTO DE CONCRETO PROJETADO COM ESPESSURA DE 7 CM, ARMADO COM FIBRAS DE AÇO, INCLINAÇÃO DE 90°, APLICAÇÃO DESCONTÍNUA, UTILIZANDO EQUIPAMENTO DE PROJEÇÃO COM 3 M³/H DE CAPACIDADE. AF_07/2024</t>
  </si>
  <si>
    <t>EXECUÇÃO DE REVESTIMENTO DE CONCRETO PROJETADO COM ESPESSURA DE 10 CM, ARMADO COM FIBRAS DE AÇO, INCLINAÇÃO DE 90°, APLICAÇÃO DESCONTÍNUA, UTILIZANDO EQUIPAMENTO DE PROJEÇÃO COM 3 M³/H DE CAPACIDADE. AF_07/2024</t>
  </si>
  <si>
    <t>EXECUÇÃO DE GRAMPO PARA SOLO GRAMPEADO COM COMPRIMENTO MENOR OU IGUAL A 6 M, DIÂMETRO DE 10 CM, PERFURAÇÃO COM EQUIPAMENTO MANUAL E ARMADURA COM DIÂMETRO DE 20 MM. AF_07/2024</t>
  </si>
  <si>
    <t>EXECUÇÃO DE GRAMPO PARA SOLO GRAMPEADO COM COMPRIMENTO MAIOR QUE 6 M E MENOR OU IGUAL A 10 M, DIÂMETRO DE 10 CM, PERFURAÇÃO COM EQUIPAMENTO MANUAL E ARMADURA COM DIÂMETRO DE 20 MM. AF_07/2024</t>
  </si>
  <si>
    <t>EXECUÇÃO DE GRAMPO PARA SOLO GRAMPEADO COM COMPRIMENTO MAIOR QUE 10 M, DIÂMETRO DE 10 CM, PERFURAÇÃO COM EQUIPAMENTO MANUAL E ARMADURA COM DIÂMETRO DE 20 MM. AF_07/2024</t>
  </si>
  <si>
    <t>EXECUÇÃO DE GRAMPO PARA SOLO GRAMPEADO COM COMPRIMENTO MENOR OU IGUAL A 6 M, DIÂMETRO DE 7 CM, PERFURAÇÃO COM EQUIPAMENTO MANUAL E ARMADURA COM DIÂMETRO DE 20 MM. AF_07/2024</t>
  </si>
  <si>
    <t>EXECUÇÃO DE GRAMPO PARA SOLO GRAMPEADO COM COMPRIMENTO MAIOR QUE 6 M E MENOR OU IGUAL A 10 M, DIÂMETRO DE 7 CM, PERFURAÇÃO COM EQUIPAMENTO MANUAL E ARMADURA COM DIÂMETRO DE 20 MM. AF_07/2024</t>
  </si>
  <si>
    <t>EXECUÇÃO DE GRAMPO PARA SOLO GRAMPEADO COM COMPRIMENTO MAIOR QUE 10 M, DIÂMETRO DE 7 CM, PERFURAÇÃO COM EQUIPAMENTO MANUAL E ARMADURA COM DIÂMETRO DE 20 MM. AF_07/2024</t>
  </si>
  <si>
    <t>FABRICAÇÃO, MONTAGEM E DESMONTAGEM DE FÔRMA PARA CORTINA DE CONTENÇÃO, EM CHAPA DE MADEIRA COMPENSADA PLASTIFICADA, E = 18 MM, 10 UTILIZAÇÕES. AF_11/2024</t>
  </si>
  <si>
    <t>ARMAÇÃO DE CORTINA DE CONTENÇÃO EM CONCRETO ARMADO, COM AÇO CA-50 DE 6,3 MM - MONTAGEM. AF_11/2024</t>
  </si>
  <si>
    <t>ARMAÇÃO DE CORTINA DE CONTENÇÃO EM CONCRETO ARMADO, COM AÇO CA-50 DE 8 MM - MONTAGEM. AF_11/2024</t>
  </si>
  <si>
    <t>ARMAÇÃO DE CORTINA DE CONTENÇÃO EM CONCRETO ARMADO, COM AÇO CA-50 DE 10 MM - MONTAGEM. AF_11/2024</t>
  </si>
  <si>
    <t>ARMAÇÃO DE CORTINA DE CONTENÇÃO EM CONCRETO ARMADO, COM AÇO CA-50 DE 12,5 MM - MONTAGEM. AF_11/2024</t>
  </si>
  <si>
    <t>ARMAÇÃO DE CORTINA DE CONTENÇÃO EM CONCRETO ARMADO, COM AÇO CA-50 DE 16 MM - MONTAGEM. AF_11/2024</t>
  </si>
  <si>
    <t>ARMAÇÃO DE CORTINA DE CONTENÇÃO EM CONCRETO ARMADO, COM AÇO CA-50 DE 20 MM - MONTAGEM. AF_11/2024</t>
  </si>
  <si>
    <t>ARMAÇÃO DE CORTINA DE CONTENÇÃO EM CONCRETO ARMADO, COM AÇO CA-50 DE 25 MM - MONTAGEM. AF_11/2024</t>
  </si>
  <si>
    <t>CONCRETAGEM DE CORTINA DE CONTENÇÃO, ATRAVÉS DE BOMBA - LANÇAMENTO, ADENSAMENTO E ACABAMENTO. AF_11/2024</t>
  </si>
  <si>
    <t>PERFURAÇÃO DE PAREDE DIAFRAGMA COM COROA DIAMANTADA DE DIÂMETRO DE 102 MM. AF_11/2023</t>
  </si>
  <si>
    <t>CONTRAMARCO DE AÇO, FIXAÇÃO COM ARGAMASSA - FORNECIMENTO E INSTALAÇÃO. AF_11/2024</t>
  </si>
  <si>
    <t>CONTRAMARCO DE AÇO, FIXAÇÃO COM PARAFUSO - FORNECIMENTO E INSTALAÇÃO. AF_11/2024</t>
  </si>
  <si>
    <t>GUARDA-CORPO DE AÇO GALVANIZADO DE 1,10M, MONTANTES TUBULARES DE 1.1/4" ESPAÇADOS DE 1,20M, TRAVESSA SUPERIOR DE 1.1/2", GRADIL FORMADO POR TUBOS HORIZONTAIS DE 1" E VERTICAIS DE 3/4", FIXADO COM CHUMBADOR MECÂNICO. AF_04/2019_PS</t>
  </si>
  <si>
    <t>CORRIMÃO SIMPLES, DIÂMETRO EXTERNO = 1 1/2", EM AÇO GALVANIZADO. AF_04/2019_PS</t>
  </si>
  <si>
    <t>CORRIMÃO SIMPLES, DIÂMETRO EXTERNO = 1 1/2", EM ALUMÍNIO. AF_04/2019_PS</t>
  </si>
  <si>
    <t>CONTRAMARCO DE ALUMÍNIO, FIXAÇÃO COM ARGAMASSA - FORNECIMENTO E INSTALAÇÃO. AF_11/2024</t>
  </si>
  <si>
    <t>CONTRAMARCO DE ALUMÍNIO, FIXAÇÃO COM PARAFUSO - FORNECIMENTO E INSTALAÇÃO. AF_11/2024</t>
  </si>
  <si>
    <t>ARRASAMENTO MECÂNICO DE ESTACA METÁLICA, PERFIL LAMINADO TIPO  I  FAMÍLIA 250. AF_05/2021</t>
  </si>
  <si>
    <t>MONTAGEM E DESMONTAGEM DE FÔRMA DE VIGA, ESCORAMENTO METÁLICO, PÉ-DIREITO DUPLO, EM CHAPA DE MADEIRA RESINADA, 6 UTILIZAÇÕES. AF_09/2020</t>
  </si>
  <si>
    <t>FABRICAÇÃO DE FÔRMA PARA PILARES CIRCULARES, EM CHAPA DE MADEIRA COMPENSADA RESINADA, PÉ-DIREITO SIMPLES. AF_05/2024</t>
  </si>
  <si>
    <t>MONTAGEM E DESMONTAGEM DE FÔRMA DE PILARES CIRCULARES, PÉ-DIREITO SIMPLES, EM MADEIRA, 2 UTILIZAÇÕES. AF_05/2024</t>
  </si>
  <si>
    <t>FABRICAÇÃO DE FÔRMA PARA ESCADA DUPLA COM 2 LANCES EM X E LAJE PLANA, EM MADEIRA SERRADA, E=25 MM. AF_11/2020</t>
  </si>
  <si>
    <t>FABRICAÇÃO DE FÔRMA PARA ESCADA DUPLA COM 2 LANCES EM X E LAJE CASCATA, EM MADEIRA SERRADA, E=25 MM. AF_11/2020</t>
  </si>
  <si>
    <t>FABRICAÇÃO DE FÔRMA PARA PILARES CIRCULARES, EM CHAPA DE MADEIRA COMPENSADA RESINADA, PÉ-DIREITO DUPLO. AF_05/2024</t>
  </si>
  <si>
    <t>MONTAGEM E DESMONTAGEM DE FÔRMA DE PILARES CIRCULARES, PÉ-DIREITO DUPLO, EM MADEIRA, 2 UTILIZAÇÕES. AF_05/2024</t>
  </si>
  <si>
    <t>ARMAÇÃO DO SISTEMA DE PAREDES DE CONCRETO, EXECUTADA EM PAREDES DE EDIFICAÇÕES MULTIFAMILIARES, TELA Q-138. AF_12/2024_PS</t>
  </si>
  <si>
    <t>ARMAÇÃO DO SISTEMA DE PAREDES DE CONCRETO, EXECUTADA EM PAREDES DE EDIFICAÇÕES UNIFAMILIARES OU MULTIFAMILIARES, TELA Q-92. AF_12/2024_PS</t>
  </si>
  <si>
    <t>ARMAÇÃO DO SISTEMA DE PAREDES DE CONCRETO, EXECUTADA EM PAREDES DE EDIFICAÇÕES UNIFAMILIARES, TELA Q-61. AF_12/2024_PS</t>
  </si>
  <si>
    <t>ARMAÇÃO DO SISTEMA DE PAREDES DE CONCRETO, EXECUTADA COMO ARMADURA POSITIVA DE LAJES, TELA Q-138. AF_12/2024</t>
  </si>
  <si>
    <t>ARMAÇÃO DO SISTEMA DE PAREDES DE CONCRETO, EXECUTADA COMO ARMADURA NEGATIVA DE LAJES, TELA T-196. AF_12/2024</t>
  </si>
  <si>
    <t>ARMAÇÃO DO SISTEMA DE PAREDES DE CONCRETO, EXECUTADA COMO ARMADURA POSITIVA DE LAJES, TELA Q-113. AF_12/2024</t>
  </si>
  <si>
    <t>ARMAÇÃO DO SISTEMA DE PAREDES DE CONCRETO, EXECUTADA COMO ARMADURA NEGATIVA DE LAJES, TELA L-159. AF_12/2024</t>
  </si>
  <si>
    <t>ARMAÇÃO DO SISTEMA DE PAREDES DE CONCRETO, EXECUTADA EM PLATIBANDAS, TELA Q-92. AF_12/2024_PS</t>
  </si>
  <si>
    <t>ARMAÇÃO DO SISTEMA DE PAREDES DE CONCRETO, EXECUTADA COMO REFORÇO, VERGALHÃO DE 6,3 MM DE DIÂMETRO. AF_12/2024</t>
  </si>
  <si>
    <t>ARMAÇÃO DO SISTEMA DE PAREDES DE CONCRETO, EXECUTADA COMO REFORÇO, VERGALHÃO DE 8,0 MM DE DIÂMETRO. AF_12/2024</t>
  </si>
  <si>
    <t>ARMAÇÃO DO SISTEMA DE PAREDES DE CONCRETO, EXECUTADA COMO REFORÇO, VERGALHÃO DE 10,0 MM DE DIÂMETRO. AF_12/2024</t>
  </si>
  <si>
    <t>CORTE E DOBRA DE AÇO CA-50, DIÂMETRO DE 32 MM. AF_06/2022</t>
  </si>
  <si>
    <t>ARMAÇÃO DO SISTEMA DE PAREDES DE CONCRETO, EXECUTADA COMO ARMADURA POSITIVA DE LAJES, TELA Q-159. AF_12/2024</t>
  </si>
  <si>
    <t>ARMAÇÃO DO SISTEMA DE PAREDES DE CONCRETO, EXECUTADA COMO ARMADURA POSITIVA DE LAJES, TELA Q-196. AF_12/2024</t>
  </si>
  <si>
    <t>ARMAÇÃO DO SISTEMA DE PAREDES DE CONCRETO, EXECUTADA COMO REFORÇO, VERGALHÃO DE 5,0 MM DE DIÂMETRO. AF_12/2024</t>
  </si>
  <si>
    <t>ARMAÇÃO DO SISTEMA DE PAREDES DE CONCRETO, EXECUTADA COMO REFORÇO, VERGALHÃO DE 12,5 MM DE DIÂMETRO. AF_12/2024</t>
  </si>
  <si>
    <t>ARMAÇÃO DO SISTEMA DE PAREDES DE CONCRETO, EXECUTADA EM PAREDES DE EDIFICAÇÕES MULTIFAMILIARES, TELA Q-283. AF_12/2024_PS</t>
  </si>
  <si>
    <t>CONCRETAGEM DE EDIFICAÇÕES (PAREDES E LAJES) FEITAS COM SISTEMA DE FÔRMAS MANUSEÁVEIS, COM CONCRETO USINADO AUTOADENSÁVEL FCK 25 MPA - LANÇAMENTO E ACABAMENTO. AF_09/2024</t>
  </si>
  <si>
    <t>CONCRETAGEM DE LAJES EM EDIFICAÇÕES UNIFAMILIARES FEITAS COM SISTEMA DE FÔRMAS MANUSEÁVEIS, COM CONCRETO USINADO BOMBEÁVEL FCK 25 MPA - LANÇAMENTO, ADENSAMENTO E ACABAMENTO. AF_09/2024</t>
  </si>
  <si>
    <t>CONCRETAGEM DE PAREDES EM EDIFICAÇÕES UNIFAMILIARES FEITAS COM SISTEMA DE FÔRMAS MANUSEÁVEIS, COM CONCRETO USINADO BOMBEÁVEL FCK 25 MPA - LANÇAMENTO, ADENSAMENTO E ACABAMENTO. AF_09/2024</t>
  </si>
  <si>
    <t>CONCRETAGEM DE PLATIBANDA EM EDIFICAÇÕES UNIFAMILIARES FEITAS COM SISTEMA DE FÔRMAS MANUSEÁVEIS, COM CONCRETO USINADO BOMBEÁVEL FCK 25 MPA - LANÇAMENTO, ADENSAMENTO E ACABAMENTO. AF_09/2024</t>
  </si>
  <si>
    <t>CONCRETAGEM DE LAJES EM EDIFICAÇÕES MULTIFAMILIARES FEITAS COM SISTEMA DE FÔRMAS MANUSEÁVEIS, COM CONCRETO USINADO BOMBEÁVEL FCK 25 MPA - LANÇAMENTO, ADENSAMENTO E ACABAMENTO. AF_09/2024</t>
  </si>
  <si>
    <t>CONCRETAGEM DE PAREDES EM EDIFICAÇÕES MULTIFAMILIARES FEITAS COM SISTEMA DE FÔRMAS MANUSEÁVEIS, COM CONCRETO USINADO BOMBEÁVEL FCK 25 MPA - LANÇAMENTO, ADENSAMENTO E ACABAMENTO. AF_09/2024</t>
  </si>
  <si>
    <t>CONCRETAGEM DE PLATIBANDA EM EDIFICAÇÕES MULTIFAMILIARES FEITAS COM SISTEMA DE FÔRMAS MANUSEÁVEIS, COM CONCRETO USINADO BOMBEÁVEL FCK 25 MPA - LANÇAMENTO, ADENSAMENTO E ACABAMENTO. AF_09/2024</t>
  </si>
  <si>
    <t>CONCRETAGEM DE PLATIBANDA EM EDIFICAÇÕES UNIFAMILIARES FEITAS COM SISTEMA DE FÔRMAS MANUSEÁVEIS, COM CONCRETO USINADO AUTOADENSÁVEL FCK 25 MPA - LANÇAMENTO E ACABAMENTO. AF_09/2024</t>
  </si>
  <si>
    <t>CONCRETAGEM DE PLATIBANDA EM EDIFICAÇÕES MULTIFAMILIARES FEITAS COM SISTEMA DE FÔRMAS MANUSEÁVEIS, COM CONCRETO USINADO AUTOADENSÁVEL FCK 25 MPA - LANÇAMENTO E ACABAMENTO. AF_09/2024</t>
  </si>
  <si>
    <t>CONCRETAGEM DE EDIFICAÇÕES (PAREDES E LAJES) FEITAS COM SISTEMA DE FÔRMAS MANUSEÁVEIS, COM CONCRETO USINADO BOMBEÁVEL FCK 25 MPA - LANÇAMENTO, ADENSAMENTO E ACABAMENTO. AF_09/2024</t>
  </si>
  <si>
    <t>CONCRETAGEM DE ESCADAS EM EDIFICAÇÕES MULTIFAMILIARES FEITAS COM SISTEMA DE FÔRMAS MANUSEÁVEIS COM CONCRETO USINADO BOMBEÁVEL, FCK 25 MPA - LANÇAMENTO, ADENSAMENTO E ACABAMENTO. AF_09/2024</t>
  </si>
  <si>
    <t>CONCRETAGEM DE ESCADAS EM EDIFICAÇÕES MULTIFAMILIARES FEITAS COM SISTEMA DE FÔRMAS MANUSEÁVEIS COM CONCRETO USINADO AUTOADENSÁVEL, FCK 25 MPA - LANÇAMENTO E ACABAMENTO. AF_09/2024</t>
  </si>
  <si>
    <t>VERGA PRÉ-MOLDADA COM ATÉ 1,5 M DE VÃO, ESPESSURA DE *20* CM. AF_03/2024</t>
  </si>
  <si>
    <t>VERGA MOLDADA IN LOCO EM CONCRETO, ESPESSURA DE *20* CM. AF_03/2024</t>
  </si>
  <si>
    <t>VERGA MOLDADA IN LOCO COM UTILIZAÇÃO DE BLOCOS CANALETA, ESPESSURA DE *20* CM. AF_03/2024</t>
  </si>
  <si>
    <t>CONTRAVERGA PRÉ-MOLDADA, ESPESSURA DE *20* CM. AF_03/2024</t>
  </si>
  <si>
    <t>CONTRAVERGA MOLDADA IN LOCO EM CONCRETO, ESPESSURA DE *20* CM. AF_03/2024</t>
  </si>
  <si>
    <t>CONTRAVERGA MOLDADA IN LOCO COM UTILIZAÇÃO DE BLOCOS CANALETA, ESPESSURA DE *20* CM. AF_03/2024</t>
  </si>
  <si>
    <t>FIXAÇÃO (ENCUNHAMENTO) DE ALVENARIA DE VEDAÇÃO COM ARGAMASSA APLICADA COM BISNAGA. AF_03/2024</t>
  </si>
  <si>
    <t>FIXAÇÃO (ENCUNHAMENTO) DE ALVENARIA DE VEDAÇÃO COM TIJOLO MACIÇO. AF_03/2024</t>
  </si>
  <si>
    <t>FIXAÇÃO (ENCUNHAMENTO) DE ALVENARIA DE VEDAÇÃO COM ESPUMA DE POLIURETANO EXPANSIVA. AF_03/2024</t>
  </si>
  <si>
    <t>CINTA DE AMARRAÇÃO DE ALVENARIA MOLDADA IN LOCO COM UTILIZAÇÃO DE BLOCOS CANALETA, ESPESSURA DE *20* CM. AF_03/2024</t>
  </si>
  <si>
    <t>VERGA PRÉ-MOLDADA COM ATÉ 1,5 M DE VÃO, ESPESSURA DE *15* CM. AF_03/2024</t>
  </si>
  <si>
    <t>VERGA PRÉ-MOLDADA COM ATÉ 1,5 M DE VÃO, ESPESSURA DE *10* CM. AF_03/2024</t>
  </si>
  <si>
    <t>VERGA MOLDADA IN LOCO EM CONCRETO, ESPESSURA DE *15* CM. AF_03/2024</t>
  </si>
  <si>
    <t>VERGA MOLDADA IN LOCO EM CONCRETO, ESPESSURA DE *10* CM. AF_03/2024</t>
  </si>
  <si>
    <t>VERGA MOLDADA IN LOCO COM UTILIZAÇÃO DE BLOCOS CANALETA, ESPESSURA DE *15* CM. AF_03/2024</t>
  </si>
  <si>
    <t>VERGA MOLDADA IN LOCO COM UTILIZAÇÃO DE BLOCOS CANALETA, ESPESSURA DE *10* CM. AF_03/2024</t>
  </si>
  <si>
    <t>CONTRAVERGA PRÉ-MOLDADA, ESPESSURA DE *15* CM. AF_03/2024</t>
  </si>
  <si>
    <t>CONTRAVERGA PRÉ-MOLDADA, ESPESSURA DE *10* CM. AF_03/2024</t>
  </si>
  <si>
    <t>CONTRAVERGA MOLDADA IN LOCO EM CONCRETO, ESPESSURA DE *15* CM. AF_03/2024</t>
  </si>
  <si>
    <t>CONTRAVERGA MOLDADA IN LOCO EM CONCRETO, ESPESSURA DE *10* CM. AF_03/2024</t>
  </si>
  <si>
    <t>CONTRAVERGA MOLDADA IN LOCO COM UTILIZAÇÃO DE BLOCOS CANALETA, ESPESSURA DE *15* CM. AF_03/2024</t>
  </si>
  <si>
    <t>CONTRAVERGA MOLDADA IN LOCO COM UTILIZAÇÃO DE BLOCOS CANALETA, ESPESSURA DE *10* CM. AF_03/2024</t>
  </si>
  <si>
    <t>CINTA DE AMARRAÇÃO DE ALVENARIA MOLDADA IN LOCO COM UTILIZAÇÃO DE BLOCOS CANALETA, ESPESSURA DE *15* CM. AF_03/2024</t>
  </si>
  <si>
    <t>CINTA DE AMARRAÇÃO DE ALVENARIA MOLDADA IN LOCO COM UTILIZAÇÃO DE BLOCOS CANALETA, ESPESSURA DE *10* CM. AF_03/2024</t>
  </si>
  <si>
    <t>VERGA PRÉ-FABRICADA COM ATÉ 1,5 M DE VÃO, ESPESSURA DE *20* CM. AF_03/2024</t>
  </si>
  <si>
    <t>VERGA PRÉ-FABRICADA COM ATÉ 1,5 M DE VÃO, ESPESSURA DE *15* CM. AF_03/2024</t>
  </si>
  <si>
    <t>VERGA PRÉ-FABRICADA COM ATÉ 1,5 M DE VÃO, ESPESSURA DE *10* CM. AF_03/2024</t>
  </si>
  <si>
    <t>CONTRAVERGA PRÉ-FABRICADA, ESPESSURA DE *20* CM. AF_03/2024</t>
  </si>
  <si>
    <t>CONTRAVERGA PRÉ-FABRICADA, ESPESSURA DE *15* CM. AF_03/2024</t>
  </si>
  <si>
    <t>CONTRAVERGA PRÉ-FABRICADA, ESPESSURA DE *10* CM. AF_03/2024</t>
  </si>
  <si>
    <t>PEÇA RETANGULAR PRÉ-MOLDADA, VOLUME DE CONCRETO DE ATÉ 10 LITROS, TAXA DE AÇO APROXIMADA DE 30KG/M³. AF_03/2024</t>
  </si>
  <si>
    <t>PEÇA RETANGULAR PRÉ-MOLDADA, VOLUME DE CONCRETO DE 10 A 30 LITROS, TAXA DE AÇO APROXIMADA DE 30KG/M³. AF_03/2024</t>
  </si>
  <si>
    <t>PEÇA RETANGULAR PRÉ-MOLDADA, VOLUME DE CONCRETO DE 30 A 100 LITROS, TAXA DE AÇO APROXIMADA DE 30KG/M³. AF_03/2024</t>
  </si>
  <si>
    <t>PEÇA RETANGULAR PRÉ-MOLDADA, VOLUME DE CONCRETO ACIMA DE 100 LITROS, TAXA DE AÇO APROXIMADA DE 30KG/M³. AF_03/2024</t>
  </si>
  <si>
    <t>PEÇA RETANGULAR PRÉ-MOLDADA, VOLUME DE CONCRETO DE 30 A 70 LITROS, TAXA DE AÇO APROXIMADA DE 70KG/M³. AF_03/2024</t>
  </si>
  <si>
    <t>PEÇA CIRCULAR PRÉ-MOLDADA, VOLUME DE CONCRETO DE 10 A 30 LITROS, TAXA DE FIBRA DE POLIPROPILENO APROXIMADA DE 6 KG/M³. AF_03/2024_PS</t>
  </si>
  <si>
    <t>PEÇA CIRCULAR PRÉ-MOLDADA, VOLUME DE CONCRETO DE 30 A 100 LITROS, TAXA DE AÇO APROXIMADA DE 30KG/M³. AF_03/2024</t>
  </si>
  <si>
    <t>PEÇA CIRCULAR PRÉ-MOLDADA, VOLUME DE CONCRETO ACIMA DE 100 LITROS, TAXA DE AÇO APROXIMADA DE 30KG/M³. AF_03/2024</t>
  </si>
  <si>
    <t>ARMAÇÃO DE DESCIDA D'ÁGUA UTILIZANDO AÇO CA-60 DE 5 MM - MONTAGEM. AF_08/2022</t>
  </si>
  <si>
    <t>ESCADA HIDRÁULICA, LARGURA ATÉ 1M, TIPO DESCIDA D'ÁGUA DE CORTE OU ATERRO EM DEGRAUS (DCD 02, 04 E DAD 02), EM CONCRETO USINADO, FCK = 20 MPA, LANÇADO COM BOMBA, INCLUINDO ARMAÇÃO, MATERIAIS E FÔRMAS (3 UTILIZAÇÕES). AF_08/2022</t>
  </si>
  <si>
    <t>ESCADA HIDRÁULICA, LARGURA DE 1 A 4,1 M, TIPO DESCIDA D'ÁGUA DE ATERRO EM DEGRAUS (DAD 04, 06, 08, 10, 12, 14, 16, 18), EM CONCRETO USINADO, FCK = 20 MPA, LANÇADO COM BOMBA, INCLUINDO ARMAÇÃO, MATERIAIS E FÔRMAS (3 UTILIZAÇÕES). AF_08/2022</t>
  </si>
  <si>
    <t>VIGA DE MADEIRA SERRADA, PINUS OU EQUIVALENTE DA REGIÃO, SEÇÃO RETANGULAR 7,5 X 10 CM. AF_03/2024</t>
  </si>
  <si>
    <t>PILAR DE MADEIRA ROLIÇA, EUCALIPTO OU EQUIVALENTE DA REGIÃO, FIXADO COM VERGALHÃO, DIÂMETRO DE 12 A 15 CM, APOIO ARTICULADO, COMPRIMENTO DE 3 M. AF_03/2024</t>
  </si>
  <si>
    <t>VIGA DE MADEIRA SERRADA, PINUS OU EQUIVALENTE DA REGIÃO, SEÇÃO RETANGULAR 7,5 X 15 CM. AF_03/2024</t>
  </si>
  <si>
    <t>PILAR DE MADEIRA ROLIÇA, EUCALIPTO OU EQUIVALENTE DA REGIÃO, FIXADO COM VERGALHÃO, DIÂMETRO DE 12 A 15 CM, APOIO ARTICULADO, COMPRIMENTO DE 6 M. AF_03/2024</t>
  </si>
  <si>
    <t>PILAR DE MADEIRA ROLIÇA, EUCALIPTO OU EQUIVALENTE DA REGIÃO, FIXADO COM VERGALHÃO, DIÂMETRO DE 21 A 29 CM, APOIO ARTICULADO, COMPRIMENTO DE 3 M. AF_03/2024</t>
  </si>
  <si>
    <t>PILAR DE MADEIRA ROLIÇA, EUCALIPTO OU EQUIVALENTE DA REGIÃO, FIXADO COM VERGALHÃO, DIÂMETRO DE 21 A 29 CM, APOIO ARTICULADO, COMPRIMENTO DE 6 M. AF_03/2024</t>
  </si>
  <si>
    <t>PILAR DE MADEIRA ROLIÇA, EUCALIPTO OU EQUIVALENTE DA REGIÃO, FIXADO COM VERGALHÃO, DIÂMETRO DE 30 A 34 CM, APOIO ARTICULADO, COMPRIMENTO DE 3 M. AF_03/2024</t>
  </si>
  <si>
    <t>PILAR DE MADEIRA ROLIÇA, EUCALIPTO OU EQUIVALENTE DA REGIÃO, FIXADO COM VERGALHÃO, DIÂMETRO DE 30 A 34 CM, APOIO ARTICULADO, COMPRIMENTO DE 6 M. AF_03/2024</t>
  </si>
  <si>
    <t>PILAR DE MADEIRA SERRADA, MAÇARANDUBA OU EQUIVALENTE DA REGIÃO, NÃO APARELHADO, FIXADO COM VERGALHÃO, SEÇÃO QUADRADA 10 X 10 CM, APOIO ARTICULADO, COMPRIMENTO DE 3 M. AF_03/2024</t>
  </si>
  <si>
    <t>PILAR DE MADEIRA SERRADA, MAÇARANDUBA OU EQUIVALENTE DA REGIÃO, NÃO APARELHADO, FIXADO COM VERGALHÃO, SEÇÃO QUADRADA 10 X 10 CM, APOIO ARTICULADO, COMPRIMENTO DE 6 M. AF_03/2024</t>
  </si>
  <si>
    <t>PILAR DE MADEIRA SERRADA, MAÇARANDUBA OU EQUIVALENTE DA REGIÃO, NÃO APARELHADO, FIXADO COM VERGALHÃO, SEÇÃO QUADRADA 15 X 15 CM, APOIO ARTICULADO, COMPRIMENTO DE 3 M. AF_03/2024</t>
  </si>
  <si>
    <t>PILAR DE MADEIRA SERRADA, MAÇARANDUBA OU EQUIVALENTE DA REGIÃO, NÃO APARELHADO, FIXADO COM VERGALHÃO, SEÇÃO QUADRADA 15 X 15 CM, APOIO ARTICULADO, COMPRIMENTO DE 6 M. AF_03/2024</t>
  </si>
  <si>
    <t>PILAR DE MADEIRA SERRADA, MAÇARANDUBA OU EQUIVALENTE DA REGIÃO, NÃO APARELHADO, FIXADO COM VERGALHÃO, SEÇÃO QUADRADA 20 X 20 CM, APOIO ARTICULADO, COMPRIMENTO DE 3 M. AF_03/2024</t>
  </si>
  <si>
    <t>PILAR DE MADEIRA SERRADA, MAÇARANDUBA OU EQUIVALENTE DA REGIÃO, NÃO APARELHADO, FIXADO COM VERGALHÃO, SEÇÃO QUADRADA 20 X 20 CM, APOIO ARTICULADO, COMPRIMENTO DE 6 M. AF_03/2024</t>
  </si>
  <si>
    <t>VIGA DE MADEIRA SERRADA, MAÇARANDUBA OU EQUIVALENTE DA REGIÃO, APARELHADA, SEÇÃO RETANGULAR 6 X 12 CM. AF_03/2024</t>
  </si>
  <si>
    <t>VIGA DE MADEIRA SERRADA, MAÇARANDUBA OU EQUIVALENTE DA REGIÃO, APARELHADA, SEÇÃO RETANGULAR 6 X 16 CM. AF_03/2024</t>
  </si>
  <si>
    <t>VIGA DE MADEIRA SERRADA, MAÇARANDUBA OU EQUIVALENTE DA REGIÃO, NÃO APARELHADA, SEÇÃO RETANGULAR 6 X 12 CM. AF_03/2024</t>
  </si>
  <si>
    <t>VIGA DE MADEIRA SERRADA, MAÇARANDUBA OU EQUIVALENTE DA REGIÃO, NÃO APARELHADA, SEÇÃO RETANGULAR 6 X 16 CM. AF_03/2024</t>
  </si>
  <si>
    <t>VIGA DE MADEIRA SERRADA, MAÇARANDUBA OU EQUIVALENTE DA REGIÃO, NÃO APARELHADA, SEÇÃO RETANGULAR 6 X 20 CM. AF_03/2024</t>
  </si>
  <si>
    <t>VIGA DE MADEIRA SERRADA, MAÇARANDUBA OU EQUIVALENTE DA REGIÃO, NÃO APARELHADA, SEÇÃO RETANGULAR 8 X 16 CM. AF_03/2024</t>
  </si>
  <si>
    <t>VIGA DE MADEIRA SERRADA, MAÇARANDUBA OU EQUIVALENTE DA REGIÃO, NÃO APARELHADA, SEÇÃO RETANGULAR 6 X 25 CM. AF_03/2024</t>
  </si>
  <si>
    <t>VIGA DE MADEIRA SERRADA, MAÇARANDUBA OU EQUIVALENTE DA REGIÃO, NÃO APARELHADA, SEÇÃO RETANGULAR 6 X 30 CM. AF_03/2024</t>
  </si>
  <si>
    <t>VIGA DE MADEIRA SERRADA, MAÇARANDUBA OU EQUIVALENTE DA REGIÃO, NÃO APARELHADA, SEÇÃO RETANGULAR 6 X 40 CM. AF_03/2024</t>
  </si>
  <si>
    <t>VIGA DE MADEIRA SERRADA, MAÇARANDUBA OU EQUIVALENTE DA REGIÃO, APARELHADA, SEÇÃO RETANGULAR 8 X 30 CM. AF_03/2024</t>
  </si>
  <si>
    <t>PISO DE MADEIRA, SOBRE VIGOTAS DE MADEIRA SEÇÃO 7,5 X 15 CM. AF_03/2024</t>
  </si>
  <si>
    <t>VIGA DE MADEIRA SERRADA, MAÇARANDUBA OU EQUIVALENTE DA REGIÃO, APARELHADA, SEÇÃO RETANGULAR 7,5 X 23 CM. AF_03/2024</t>
  </si>
  <si>
    <t>VIGA DE MADEIRA SERRADA, MAÇARANDUBA OU EQUIVALENTE DA REGIÃO, NÃO APARELHADA, SEÇÃO RETANGULAR 7,5 X 23 CM. AF_03/2024</t>
  </si>
  <si>
    <t>VIGA DE MADEIRA SERRADA, MAÇARANDUBA OU EQUIVALENTE DA REGIÃO, NÃO APARELHADA, SEÇÃO RETANGULAR 8 X 30 CM. AF_03/2024</t>
  </si>
  <si>
    <t>PILAR DE MADEIRA ROLIÇA, EUCALIPTO OU EQUIVALENTE DA REGIÃO, FIXADO COM VERGALHÃO, DIÂMETRO DE 16 A 20 CM, APOIO ARTICULADO, COMPRIMENTO DE 3 M. AF_03/2024</t>
  </si>
  <si>
    <t>PILAR DE MADEIRA ROLIÇA, EUCALIPTO OU EQUIVALENTE DA REGIÃO, FIXADO COM VERGALHÃO, DIÂMETRO DE 16 A 20 CM, APOIO ARTICULADO, COMPRIMENTO DE 6 M. AF_03/2024</t>
  </si>
  <si>
    <t>VIGA DE MADEIRA ROLIÇA, EUCALIPTO OU EQUIVALENTE DA REGIÃO, DIÂMETRO DE 12 A 15 CM. AF_03/2024</t>
  </si>
  <si>
    <t>VIGA DE MADEIRA ROLIÇA, EUCALIPTO OU EQUIVALENTE DA REGIÃO, DIÂMETRO DE 16 A 20 CM. AF_03/2024</t>
  </si>
  <si>
    <t>VIGA DE MADEIRA ROLIÇA, EUCALIPTO OU EQUIVALENTE DA REGIÃO, DIÂMETRO DE 21 A 29 CM. AF_03/2024</t>
  </si>
  <si>
    <t>VIGA DE MADEIRA ROLIÇA, EUCALIPTO OU EQUIVALENTE DA REGIÃO, DIÂMETRO DE 30 A 34 CM. AF_03/2024</t>
  </si>
  <si>
    <t>IMPERMEABILIZAÇÃO DE SUPERFÍCIE COM ARGAMASSA POLIMÉRICA / MEMBRANA ACRÍLICA, 4 DEMÃOS, REFORÇADA COM VÉU DE POLIÉSTER (MAV). AF_09/2023</t>
  </si>
  <si>
    <t>CABO DE COBRE FLEXÍVEL ISOLADO, 10 MM², ANTI-CHAMA 450/750 V, PARA DISTRIBUIÇÃO - FORNECIMENTO E INSTALAÇÃO. AF_10/2020</t>
  </si>
  <si>
    <t>CABO DE COBRE FLEXÍVEL ISOLADO, 10 MM², ANTI-CHAMA 0,6/1,0 KV, PARA DISTRIBUIÇÃO - FORNECIMENTO E INSTALAÇÃO. AF_10/2020</t>
  </si>
  <si>
    <t>CABO DE COBRE FLEXÍVEL ISOLADO, 16 MM², ANTI-CHAMA 450/750 V, PARA DISTRIBUIÇÃO - FORNECIMENTO E INSTALAÇÃO. AF_10/2020</t>
  </si>
  <si>
    <t>CABO DE COBRE FLEXÍVEL ISOLADO, 16 MM², ANTI-CHAMA 0,6/1,0 KV, PARA DISTRIBUIÇÃO - FORNECIMENTO E INSTALAÇÃO. AF_10/2020</t>
  </si>
  <si>
    <t>CONDULETE DE PVC, TIPO X, PARA ELETRODUTO DE PVC SOLDÁVEL DN 25 MM (3/4"), APARENTE - FORNECIMENTO E INSTALAÇÃO. AF_10/2022</t>
  </si>
  <si>
    <t>SENSOR DE PRESENÇA COM FOTOCÉLULA, FIXAÇÃO EM PAREDE - FORNECIMENTO E INSTALAÇÃO. AF_09/2024</t>
  </si>
  <si>
    <t>SENSOR DE PRESENÇA SEM FOTOCÉLULA, FIXAÇÃO EM PAREDE - FORNECIMENTO E INSTALAÇÃO. AF_09/2024</t>
  </si>
  <si>
    <t>SENSOR DE PRESENÇA COM FOTOCÉLULA, FIXAÇÃO EM TETO - FORNECIMENTO E INSTALAÇÃO. AF_09/2024</t>
  </si>
  <si>
    <t>SENSOR DE PRESENÇA SEM FOTOCÉLULA, FIXAÇÃO EM TETO - FORNECIMENTO E INSTALAÇÃO. AF_09/2024</t>
  </si>
  <si>
    <t>LUMINÁRIA DE EMERGÊNCIA, COM 30 LÂMPADAS LED DE 2 W, SEM REATOR - FORNECIMENTO E INSTALAÇÃO. AF_09/2024</t>
  </si>
  <si>
    <t>LÂMPADA COMPACTA DE LED 6 W, BASE E27 - FORNECIMENTO E INSTALAÇÃO. AF_09/2024</t>
  </si>
  <si>
    <t>LÂMPADA COMPACTA DE LED 10 W, BASE E27 - FORNECIMENTO E INSTALAÇÃO. AF_09/2024</t>
  </si>
  <si>
    <t>LÂMPADA TUBULAR LED DE 9/10 W, COM SOQUETE, BASE G13 - FORNECIMENTO E INSTALAÇÃO. AF_09/2024_PS</t>
  </si>
  <si>
    <t>LÂMPADA TUBULAR LED DE 18/20 W, COM SOQUETE, BASE G13 - FORNECIMENTO E INSTALAÇÃO. AF_09/2024_PS</t>
  </si>
  <si>
    <t>LUMINÁRIA TIPO PLAFON CIRCULAR, DE SOBREPOR, COM LED DE 12/13 W - FORNECIMENTO E INSTALAÇÃO. AF_09/2024</t>
  </si>
  <si>
    <t>LÂMPADA TUBULAR LED 9/10W SEM SOQUETE - FORNECIMENTO E INSTALAÇÃO. AF_09/2024</t>
  </si>
  <si>
    <t>ENTRADA DE ENERGIA ELÉTRICA, AÉREA, TRIFÁSICA, COM CAIXA DE EMBUTIR, CABO DE 10 MM2 E DISJUNTOR DIN 50A (NÃO INCLUSO O POSTE DE CONCRETO). AF_07/2020</t>
  </si>
  <si>
    <t>ENTRADA DE ENERGIA ELÉTRICA, AÉREA, TRIFÁSICA, COM CAIXA DE EMBUTIR, CABO DE 16 MM2 E DISJUNTOR DIN 50A (NÃO INCLUSO O POSTE DE CONCRETO). AF_07/2020</t>
  </si>
  <si>
    <t>ENTRADA DE ENERGIA ELÉTRICA, AÉREA, TRIFÁSICA, COM CAIXA DE EMBUTIR, CABO DE 25 MM2 E DISJUNTOR DIN 50A (NÃO INCLUSO O POSTE DE CONCRETO). AF_07/2020</t>
  </si>
  <si>
    <t>ENTRADA DE ENERGIA ELÉTRICA, AÉREA, TRIFÁSICA, COM CAIXA DE EMBUTIR, CABO DE 35 MM2 E DISJUNTOR DIN 50A (NÃO INCLUSO O POSTE DE CONCRETO). AF_07/2020</t>
  </si>
  <si>
    <t>ENTRADA DE ENERGIA ELÉTRICA, SUBTERRÂNEA, TRIFÁSICA, COM CAIXA DE EMBUTIR, CABO DE 10 MM2 E DISJUNTOR DIN 50A (NÃO INCLUSA MURETA DE ALVENARIA). AF_07/2020</t>
  </si>
  <si>
    <t>ENTRADA DE ENERGIA ELÉTRICA, SUBTERRÂNEA, TRIFÁSICA, COM CAIXA DE EMBUTIR, CABO DE 16 MM2 E DISJUNTOR DIN 50A (NÃO INCLUSA MURETA DE ALVENARIA). AF_07/2020</t>
  </si>
  <si>
    <t>ENTRADA DE ENERGIA ELÉTRICA, SUBTERRÂNEA, TRIFÁSICA, COM CAIXA DE EMBUTIR, CABO DE 25 MM2 E DISJUNTOR DIN 50A (NÃO INCLUSA MURETA DE ALVENARIA). AF_07/2020</t>
  </si>
  <si>
    <t>ENTRADA DE ENERGIA ELÉTRICA, SUBTERRÂNEA, TRIFÁSICA, COM CAIXA DE EMBUTIR, CABO DE 35 MM2 E DISJUNTOR DIN 50A (NÃO INCLUSA MURETA DE ALVENARIA). AF_07/2020</t>
  </si>
  <si>
    <t>LUMINÁRIA ARANDELA TIPO MEIA LUA, DE SOBREPOR, COM 1 LÂMPADA LED DE 6 W, SEM REATOR - FORNECIMENTO E INSTALAÇÃO. AF_09/2024</t>
  </si>
  <si>
    <t>LUMINÁRIA ARANDELA TIPO TARTARUGA, DE SOBREPOR, COM 1 LÂMPADA LED DE 6 W, SEM REATOR - FORNECIMENTO E INSTALAÇÃO. AF_09/2024</t>
  </si>
  <si>
    <t>PINTURA ANTICORROSIVA DE DUTO METÁLICO. AF_03/2024</t>
  </si>
  <si>
    <t>AR CONDICIONADO SPLIT INVERTER, PISO TETO, 18000 BTU/H, CICLO FRIO - FORNECIMENTO E INSTALAÇÃO. AF_11/2021_PSE</t>
  </si>
  <si>
    <t>AR CONDICIONADO SPLIT ON/OFF, PISO TETO, 18.000 BTU/H, CICLO FRIO - FORNECIMENTO E INSTALAÇÃO. AF_11/2021_PSE</t>
  </si>
  <si>
    <t>AR CONDICIONADO SPLIT INVERTER, PISO TETO, 24000 BTU/H, CICLO FRIO - FORNECIMENTO E INSTALAÇÃO. AF_11/2021_PSE</t>
  </si>
  <si>
    <t>AR CONDICIONADO SPLIT ON/OFF, PISO TETO, 24.000 BTU/H, CICLO FRIO - FORNECIMENTO E INSTALAÇÃO. AF_11/2021_PSE</t>
  </si>
  <si>
    <t>AR CONDICIONADO SPLIT INVERTER, PISO TETO, 24000 BTU/H, QUENTE/FRIO - FORNECIMENTO E INSTALAÇÃO. AF_11/2021_PSE</t>
  </si>
  <si>
    <t>AR CONDICIONADO SPLIT INVERTER, PISO TETO, 36000 BTU/H, CICLO FRIO - FORNECIMENTO E INSTALAÇÃO. AF_11/2021_PSE</t>
  </si>
  <si>
    <t>AR CONDICIONADO SPLIT ON/OFF, PISO TETO, 36.000 BTU/H, CICLO FRIO - FORNECIMENTO E INSTALAÇÃO. AF_11/2021_PSE</t>
  </si>
  <si>
    <t>INSTALAÇÃO DE TUBOS E CONEXÕES, EM AÇO/FERRO GALVANIZADO, PARA O CENTRO DE MEDIÇÃO DE GÁS DE EDIFÍCIO RESIDENCIAL, COM 4 PAVIMENTOS, 16 UNIDADES HABITACIONAIS, DN 32 (1 1/4") - FORNECIMENTO E INSTALAÇÃO. AF_10/2020</t>
  </si>
  <si>
    <t>INSTALAÇÃO DE TUBOS E CONEXÕES, EM AÇO/FERRO GALVANIZADO, PARA O CENTRO DE MEDIÇÃO DE GÁS DE EDIFÍCIO RESIDENCIAL, COM 4 PAVIMENTOS, 16 UNIDADES HABITACIONAIS, DN 50 (2") - FORNECIMENTO E INSTALAÇÃO. AF_10/2020</t>
  </si>
  <si>
    <t>TUBO, PVC, SOLDÁVEL, DE 20MM, INSTALADO EM RAMAL OU SUB-RAMAL DE ÁGUA - FORNECIMENTO E INSTALAÇÃO. AF_06/2022</t>
  </si>
  <si>
    <t>TUBO, PVC, SOLDÁVEL, DE 25MM, INSTALADO EM RAMAL OU SUB-RAMAL DE ÁGUA - FORNECIMENTO E INSTALAÇÃO. AF_06/2022</t>
  </si>
  <si>
    <t>TUBO, PVC, SOLDÁVEL, DE 32MM, INSTALADO EM RAMAL OU SUB-RAMAL DE ÁGUA - FORNECIMENTO E INSTALAÇÃO. AF_06/2022</t>
  </si>
  <si>
    <t>TUBO, PVC, SOLDÁVEL, DE 20MM, INSTALADO EM RAMAL DE DISTRIBUIÇÃO DE ÁGUA - FORNECIMENTO E INSTALAÇÃO. AF_06/2022</t>
  </si>
  <si>
    <t>TUBO, PVC, SOLDÁVEL, DE 25MM, INSTALADO EM RAMAL DE DISTRIBUIÇÃO DE ÁGUA - FORNECIMENTO E INSTALAÇÃO. AF_06/2022</t>
  </si>
  <si>
    <t>TUBO, PVC, SOLDÁVEL, DE 32MM, INSTALADO EM RAMAL DE DISTRIBUIÇÃO DE ÁGUA - FORNECIMENTO E INSTALAÇÃO. AF_06/2022</t>
  </si>
  <si>
    <t>TUBO, PVC, SOLDÁVEL, DE 25MM, INSTALADO EM PRUMADA DE ÁGUA - FORNECIMENTO E INSTALAÇÃO. AF_06/2022</t>
  </si>
  <si>
    <t>TUBO, PVC, SOLDÁVEL, DE 32MM, INSTALADO EM PRUMADA DE ÁGUA - FORNECIMENTO E INSTALAÇÃO. AF_06/2022</t>
  </si>
  <si>
    <t>TUBO, PVC, SOLDÁVEL, DE 40MM, INSTALADO EM PRUMADA DE ÁGUA - FORNECIMENTO E INSTALAÇÃO. AF_06/2022</t>
  </si>
  <si>
    <t>TUBO, PVC, SOLDÁVEL, DE 50MM, INSTALADO EM PRUMADA DE ÁGUA - FORNECIMENTO E INSTALAÇÃO. AF_06/2022</t>
  </si>
  <si>
    <t>TUBO, PVC, SOLDÁVEL, DE 60MM, INSTALADO EM PRUMADA DE ÁGUA - FORNECIMENTO E INSTALAÇÃO. AF_06/2022</t>
  </si>
  <si>
    <t>TUBO, PVC, SOLDÁVEL, DE 75MM, INSTALADO EM PRUMADA DE ÁGUA - FORNECIMENTO E INSTALAÇÃO. AF_06/2022</t>
  </si>
  <si>
    <t>TUBO, PVC, SOLDÁVEL, DE 85MM, INSTALADO EM PRUMADA DE ÁGUA - FORNECIMENTO E INSTALAÇÃO. AF_06/2022</t>
  </si>
  <si>
    <t>TUBO, PVC, SOLDÁVEL, DE 25MM, INSTALADO EM DRENO DE AR-CONDICIONADO - FORNECIMENTO E INSTALAÇÃO. AF_08/2022</t>
  </si>
  <si>
    <t>TUBO DE AÇO GALVANIZADO COM COSTURA, CLASSE MÉDIA, DN 50 MM (2"), CONEXÃO ROSQUEADA, INSTALADO EM RESERVAÇÃO PREDIAL DE ÁGUA - FORNECIMENTO E INSTALAÇÃO. AF_04/2024</t>
  </si>
  <si>
    <t>TUBO DE AÇO GALVANIZADO COM COSTURA, CLASSE MÉDIA, DN 65 MM (2 1/2"), CONEXÃO ROSQUEADA, INSTALADO EM RESERVAÇÃO PREDIAL DE ÁGUA - FORNECIMENTO E INSTALAÇÃO. AF_04/2024</t>
  </si>
  <si>
    <t>TUBO DE AÇO GALVANIZADO COM COSTURA, CLASSE MÉDIA, DN 80 MM (3"), CONEXÃO ROSQUEADA, INSTALADO EM RESERVAÇÃO PREDIAL DE ÁGUA - FORNECIMENTO E INSTALAÇÃO. AF_04/2024</t>
  </si>
  <si>
    <t>TUBO EM COBRE RÍGIDO, DN 54 MM, CLASSE E, SEM ISOLAMENTO, INSTALADO EM RESERVAÇÃO PREDIAL DE ÁGUA - FORNECIMENTO E INSTALAÇÃO. AF_04/2024</t>
  </si>
  <si>
    <t>TUBO EM COBRE RÍGIDO, DN 66 MM, CLASSE E, SEM ISOLAMENTO, INSTALADO EM RESERVAÇÃO PREDIAL DE ÁGUA - FORNECIMENTO E INSTALAÇÃO. AF_04/2024</t>
  </si>
  <si>
    <t>TUBO EM COBRE RÍGIDO, DN 79 MM, CLASSE E, SEM ISOLAMENTO, INSTALADO EM RESERVAÇÃO PREDIAL DE ÁGUA - FORNECIMENTO E INSTALAÇÃO. AF_04/2024</t>
  </si>
  <si>
    <t>TUBO EM COBRE RÍGIDO, DN 104 MM, CLASSE E, SEM ISOLAMENTO, INSTALADO EM RESERVAÇÃO PREDIAL DE ÁGUA - FORNECIMENTO E INSTALAÇÃO. AF_04/2024</t>
  </si>
  <si>
    <t>TUBO, PVC, SOLDÁVEL, DE  25MM, INSTALADO EM RESERVAÇÃO PREDIAL DE ÁGUA - FORNECIMENTO E INSTALAÇÃO. AF_04/2024</t>
  </si>
  <si>
    <t>TUBO, PVC, SOLDÁVEL, DE 32MM, INSTALADO EM RESERVAÇÃO PREDIAL DE ÁGUA - FORNECIMENTO E INSTALAÇÃO. AF_04/2024</t>
  </si>
  <si>
    <t>TUBO, PVC, SOLDÁVEL, DE 40MM, INSTALADO EM RESERVAÇÃO PREDIAL DE ÁGUA - FORNECIMENTO E INSTALAÇÃO. AF_04/2024</t>
  </si>
  <si>
    <t>TUBO, PVC, SOLDÁVEL, DE 50MM, INSTALADO EM RESERVAÇÃO PREDIAL DE ÁGUA - FORNECIMENTO E INSTALAÇÃO. AF_04/2024</t>
  </si>
  <si>
    <t>TUBO, PVC, SOLDÁVEL, DE 60MM, INSTALADO EM RESERVAÇÃO PREDIAL DE ÁGUA - FORNECIMENTO E INSTALAÇÃO. AF_04/2024</t>
  </si>
  <si>
    <t>TUBO, PVC, SOLDÁVEL, DE 75MM, INSTALADO EM RESERVAÇÃO PREDIAL DE ÁGUA - FORNECIMENTO E INSTALAÇÃO. AF_04/2024</t>
  </si>
  <si>
    <t>TUBO, PVC, SOLDÁVEL, DE 85MM, INSTALADO EM RESERVAÇÃO PREDIAL DE ÁGUA - FORNECIMENTO E INSTALAÇÃO. AF_04/2024</t>
  </si>
  <si>
    <t>TUBO, PVC, SOLDÁVEL, DE 110MM, INSTALADO EM RESERVAÇÃO PREDIAL DE ÁGUA - FORNECIMENTO E INSTALAÇÃO. AF_04/2024</t>
  </si>
  <si>
    <t>TUBO, CPVC, SOLDÁVEL, DN 22 MM, INSTALADO EM RESERVAÇÃO PREDIAL DE ÁGUA - FORNECIMENTO E INSTALAÇÃO. AF_04/2024</t>
  </si>
  <si>
    <t>TUBO, CPVC, SOLDÁVEL, DN 28 MM, INSTALADO EM RESERVAÇÃO PREDIAL DE ÁGUA - FORNECIMENTO E INSTALAÇÃO. AF_04/2024</t>
  </si>
  <si>
    <t>TUBO, CPVC, SOLDÁVEL, DN 35 MM, INSTALADO EM RESERVAÇÃO PREDIAL DE ÁGUA - FORNECIMENTO E INSTALAÇÃO. AF_04/2024</t>
  </si>
  <si>
    <t>TUBO, CPVC, SOLDÁVEL, DN 42 MM, INSTALADO EM RESERVAÇÃO PREDIAL DE ÁGUA - FORNECIMENTO E INSTALAÇÃO. AF_04/2024</t>
  </si>
  <si>
    <t>TUBO, CPVC, SOLDÁVEL, DN 54 MM, INSTALADO EM RESERVAÇÃO PREDIAL DE ÁGUA - FORNECIMENTO E INSTALAÇÃO. AF_04/2024</t>
  </si>
  <si>
    <t>TUBO, CPVC, SOLDÁVEL, DN 73 MM, INSTALADO EM RESERVAÇÃO PREDIAL DE ÁGUA - FORNECIMENTO E INSTALAÇÃO. AF_04/2024</t>
  </si>
  <si>
    <t>TUBO, CPVC, SOLDÁVEL, DN 89 MM, INSTALADO EM RESERVAÇÃO PREDIAL DE ÁGUA - FORNECIMENTO E INSTALAÇÃO. AF_04/2024</t>
  </si>
  <si>
    <t>TUBO, CPVC, SOLDÁVEL, DN 114 MM, INSTALADO EM RESERVAÇÃO PREDIAL DE ÁGUA - FORNECIMENTO E INSTALAÇÃO. AF_04/2024</t>
  </si>
  <si>
    <t>TUBO, PPR, DN 20 MM, CLASSE PN 20,  INSTALADO EM RESERVAÇÃO PREDIAL DE ÁGUA - FORNECIMENTO E INSTALAÇÃO. AF_04/2024</t>
  </si>
  <si>
    <t>TUBO, PPR, DN 25 MM, CLASSE PN 20,  INSTALADO EM RESERVAÇÃO PREDIAL DE ÁGUA - FORNECIMENTO E INSTALAÇÃO. AF_04/2024</t>
  </si>
  <si>
    <t>TUBO, PPR, DN 32 MM, CLASSE PN 12,  INSTALADO EM RESERVAÇÃO PREDIAL DE ÁGUA - FORNECIMENTO E INSTALAÇÃO. AF_04/2024</t>
  </si>
  <si>
    <t>TUBO, PPR, DN 40 MM, CLASSE PN 12,  INSTALADO EM RESERVAÇÃO PREDIAL DE ÁGUA - FORNECIMENTO E INSTALAÇÃO. AF_04/2024</t>
  </si>
  <si>
    <t>TUBO, PPR, DN 50 MM, CLASSE PN 12,  INSTALADO EM RESERVAÇÃO PREDIAL DE ÁGUA - FORNECIMENTO E INSTALAÇÃO. AF_04/2024</t>
  </si>
  <si>
    <t>TUBO, PPR, DN 63 MM, CLASSE PN 12,  INSTALADO EM RESERVAÇÃO PREDIAL DE ÁGUA - FORNECIMENTO E INSTALAÇÃO. AF_04/2024</t>
  </si>
  <si>
    <t>TUBO, PPR, DN 75 MM, CLASSE PN 12,  INSTALADO EM RESERVAÇÃO PREDIAL DE ÁGUA - FORNECIMENTO E INSTALAÇÃO. AF_04/2024</t>
  </si>
  <si>
    <t>TUBO, PPR, DN 90 MM, CLASSE PN 12,  INSTALADO EM RESERVAÇÃO PREDIAL DE ÁGUA - FORNECIMENTO E INSTALAÇÃO. AF_04/2024</t>
  </si>
  <si>
    <t>TUBO, PPR, DN 110 MM, CLASSE PN 12,  INSTALADO EM RESERVAÇÃO PREDIAL DE ÁGUA - FORNECIMENTO E INSTALAÇÃO. AF_04/2024</t>
  </si>
  <si>
    <t>TUBO, PPR, DN 20 MM, CLASSE PN 25,  INSTALADO EM RESERVAÇÃO PREDIAL DE ÁGUA - FORNECIMENTO E INSTALAÇÃO. AF_04/2024</t>
  </si>
  <si>
    <t>TUBO, PPR, DN 25 MM, CLASSE PN 25,  INSTALADO EM RESERVAÇÃO PREDIAL DE ÁGUA - FORNECIMENTO E INSTALAÇÃO. AF_04/2024</t>
  </si>
  <si>
    <t>TUBO, PPR, DN 32 MM, CLASSE PN 25,  INSTALADO EM RESERVAÇÃO PREDIAL DE ÁGUA - FORNECIMENTO E INSTALAÇÃO. AF_04/2024</t>
  </si>
  <si>
    <t>TUBO, PPR, DN 40 MM, CLASSE PN 25,  INSTALADO EM RESERVAÇÃO PREDIAL DE ÁGUA - FORNECIMENTO E INSTALAÇÃO. AF_04/2024</t>
  </si>
  <si>
    <t>TUBO, PPR, DN 50 MM, CLASSE PN 25,  INSTALADO EM RESERVAÇÃO PREDIAL DE ÁGUA - FORNECIMENTO E INSTALAÇÃO. AF_04/2024</t>
  </si>
  <si>
    <t>TUBO, PPR, DN 63 MM, CLASSE PN 25,  INSTALADO EM RESERVAÇÃO PREDIAL DE ÁGUA - FORNECIMENTO E INSTALAÇÃO. AF_04/2024</t>
  </si>
  <si>
    <t>TUBO, PPR, DN 75 MM, CLASSE PN 25,  INSTALADO EM RESERVAÇÃO PREDIAL DE ÁGUA - FORNECIMENTO E INSTALAÇÃO. AF_04/2024</t>
  </si>
  <si>
    <t>TUBO, PPR, DN 90 MM, CLASSE PN 25,  INSTALADO EM RESERVAÇÃO PREDIAL DE ÁGUA - FORNECIMENTO E INSTALAÇÃO. AF_04/2024</t>
  </si>
  <si>
    <t>TUBO, PPR, DN 110 MM, CLASSE PN 25,  INSTALADO EM RESERVAÇÃO PREDIAL DE ÁGUA - FORNECIMENTO E INSTALAÇÃO. AF_04/2024</t>
  </si>
  <si>
    <t>TUBO EM COBRE FLEXÍVEL, DN 1/4", COM ISOLAMENTO, INSTALADO EM RAMAL DE ALIMENTAÇÃO DE AR CONDICIONADO COM CONDENSADORA INDIVIDUAL   FORNECIMENTO E INSTALAÇÃO. AF_12/2015</t>
  </si>
  <si>
    <t>TUBO EM COBRE FLEXÍVEL, DN 3/8", COM ISOLAMENTO, INSTALADO EM RAMAL DE ALIMENTAÇÃO DE AR CONDICIONADO COM CONDENSADORA INDIVIDUAL - FORNECIMENTO E INSTALAÇÃO. AF_12/2015</t>
  </si>
  <si>
    <t>TUBO EM COBRE FLEXÍVEL, DN 1/2", COM ISOLAMENTO, INSTALADO EM RAMAL DE ALIMENTAÇÃO DE AR CONDICIONADO COM CONDENSADORA INDIVIDUAL - FORNECIMENTO E INSTALAÇÃO. AF_12/2015</t>
  </si>
  <si>
    <t>TUBO EM COBRE FLEXÍVEL, DN 5/8", COM ISOLAMENTO, INSTALADO EM RAMAL DE ALIMENTAÇÃO DE AR CONDICIONADO COM CONDENSADORA INDIVIDUAL - FORNECIMENTO E INSTALAÇÃO. AF_12/2015</t>
  </si>
  <si>
    <t>TUBO EM COBRE FLEXÍVEL, DN 1/4", COM ISOLAMENTO, INSTALADO EM RAMAL DE ALIMENTAÇÃO DE AR CONDICIONADO COM CONDENSADORA CENTRAL - FORNECIMENTO E INSTALAÇÃO. AF_12/2015</t>
  </si>
  <si>
    <t>TUBO EM COBRE FLEXÍVEL, DN 3/8", COM ISOLAMENTO, INSTALADO EM RAMAL DE ALIMENTAÇÃO DE AR CONDICIONADO COM CONDENSADORA CENTRAL - FORNECIMENTO E INSTALAÇÃO. AF_12/2015</t>
  </si>
  <si>
    <t>TUBO EM COBRE FLEXÍVEL, DN 1/2", COM ISOLAMENTO, INSTALADO EM RAMAL DE ALIMENTAÇÃO DE AR CONDICIONADO COM CONDENSADORA CENTRAL - FORNECIMENTO E INSTALAÇÃO. AF_12/2015</t>
  </si>
  <si>
    <t>TUBO EM COBRE FLEXÍVEL, DN 5/8", COM ISOLAMENTO, INSTALADO EM RAMAL DE ALIMENTAÇÃO DE AR CONDICIONADO COM CONDENSADORA CENTRAL   FORNECIMENTO E INSTALAÇÃO. AF_12/2015</t>
  </si>
  <si>
    <t>TUBO, PVC, SOLDÁVEL, DE 40MM, INSTALADO EM RAMAL DE DISTRIBUIÇÃO DE ÁGUA - FORNECIMENTO E INSTALAÇÃO. AF_06/2022</t>
  </si>
  <si>
    <t>TUBO, PVC, SOLDÁVEL, DE 50MM, INSTALADO EM RAMAL DE DISTRIBUIÇÃO DE ÁGUA - FORNECIMENTO E INSTALAÇÃO. AF_06/2022</t>
  </si>
  <si>
    <t>TUBO, PVC, SOLDÁVEL, DE 20MM, INSTALADO EM DRENO DE AR CONDICIONADO - FORNECIMENTO E INSTALAÇÃO. AF_08/2022</t>
  </si>
  <si>
    <t>TUBO, PVC, SOLDÁVEL, DE 32MM, INSTALADO EM DRENO DE AR CONDICIONADO - FORNECIMENTO E INSTALAÇÃO. AF_08/2022</t>
  </si>
  <si>
    <t>BUCHA DE REDUÇÃO PVC, SOLDÁVEL, LONGA, DN 60 X 25 MM, INSTALADO EM RESERVAÇÃO PREDIAL DE ÁGUA - FORNECIMENTO E INSTALAÇÃO. AF_04/2024</t>
  </si>
  <si>
    <t>BUCHA DE REDUÇÃO PVC, SOLDÁVEL, LONGA, DN 60 X 32 MM, INSTALADO EM RESERVAÇÃO PREDIAL DE ÁGUA - FORNECIMENTO E INSTALAÇÃO. AF_04/2024</t>
  </si>
  <si>
    <t>BUCHA DE REDUÇÃO PVC, SOLDÁVEL, LONGA, DN 60 X 50 MM, INSTALADO EM RESERVAÇÃO PREDIAL DE ÁGUA - FORNECIMENTO E INSTALAÇÃO. AF_04/2024</t>
  </si>
  <si>
    <t>BUCHA DE REDUÇÃO PVC, SOLDÁVEL, LONGA, DN 75 X 50 MM, INSTALADO EM RESERVAÇÃO PREDIAL DE ÁGUA - FORNECIMENTO E INSTALAÇÃO. AF_04/2024</t>
  </si>
  <si>
    <t>LUVA DE REDUÇÃO SOLDÁVEL, PVC, DN 32 MM X 25 MM, INSTALADO EM RESERVAÇÃO PREDIAL DE ÁGUA - FORNECIMENTO E INSTALAÇÃO. AF_04/2024</t>
  </si>
  <si>
    <t>LUVA DE REDUÇÃO SOLDÁVEL, PVC, DN 40 MM X 32 MM, INSTALADO EM RESERVAÇÃO PREDIAL DE ÁGUA - FORNECIMENTO E INSTALAÇÃO. AF_04/2024</t>
  </si>
  <si>
    <t>LUVA DE REDUÇÃO SOLDÁVEL, PVC, DN 60 MM X 50 MM, INSTALADO EM RESERVAÇÃO PREDIAL DE ÁGUA - FORNECIMENTO E INSTALAÇÃO. AF_04/2024</t>
  </si>
  <si>
    <t>LUVA DE REDUÇÃO, SOLDÁVEL, PVC, DN 50 X 25 MM, INSTALADO EM RESERVAÇÃO PREDIAL DE ÁGUA - FORNECIMENTO E INSTALAÇÃO. AF_04/2024</t>
  </si>
  <si>
    <t>JOELHO PPR 45 GRAUS, SOLDÁVEL, DN 63 MM, INSTALADO EM RESERVAÇÃO PREDIAL DE ÁGUA - FORNECIMENTO E INSTALAÇÃO. AF_04/2024</t>
  </si>
  <si>
    <t>ADAPTADOR CURTO COM BOLSA E ROSCA PARA REGISTRO, PVC, SOLDÁVEL, DN 75MM X 2.1/2", INSTALADO EM PRUMADA DE ÁGUA - FORNECIMENTO E INSTALAÇÃO. AF_12/2014</t>
  </si>
  <si>
    <t>JOELHO DE TRANSIÇÃO, 90 GRAUS, CPVC, SOLDÁVEL, DN 15MM X 1/2", INSTALADO EM RAMAL OU SUB-RAMAL DE ÁGUA - FORNECIMENTO E INSTALAÇÃO. AF_06/2022</t>
  </si>
  <si>
    <t>JOELHO DE TRANSIÇÃO, 90 GRAUS, CPVC, SOLDÁVEL, DN 22MM X 1/2", INSTALADO EM RAMAL OU SUB-RAMAL DE ÁGUA - FORNECIMENTO E INSTALAÇÃO. AF_06/2022</t>
  </si>
  <si>
    <t>JOELHO DE TRANSIÇÃO, 90 GRAUS, CPVC, SOLDÁVEL, DN 22MM X 3/4", INSTALADO EM RAMAL OU SUB-RAMAL DE ÁGUA - FORNECIMENTO E INSTALAÇÃO. AF_06/2022</t>
  </si>
  <si>
    <t>LUVA DE TRANSIÇÃO, CPVC, SOLDÁVEL, DN15MM X 1/2", INSTALADO EM RAMAL OU SUB-RAMAL DE ÁGUA - FORNECIMENTO E INSTALAÇÃO. AF_06/2022</t>
  </si>
  <si>
    <t>CONECTOR, CPVC, SOLDÁVEL, DN22MM X 3/4", INSTALADO EM RAMAL OU SUB-RAMAL DE ÁGUA - FORNECIMENTO E INSTALAÇÃO. AF_06/2022</t>
  </si>
  <si>
    <t>TE MISTURADOR DE TRANSIÇÃO, CPVC, SOLDÁVEL, DN 22MM X 3/4", INSTALADO EM RAMAL OU SUB-RAMAL DE ÁGUA - FORNECIMENTO E INSTALAÇÃO. AF_06/2022</t>
  </si>
  <si>
    <t>LUVA, EM FERRO GALVANIZADO, CONEXÃO ROSQUEADA, DN 50 MM (2"), INSTALADO EM RESERVAÇÃO PREDIAL DE ÁGUA - FORNECIMENTO E INSTALAÇÃO. AF_04/2024</t>
  </si>
  <si>
    <t>NIPLE, EM FERRO GALVANIZADO, CONEXÃO ROSQUEADA, DN 50 MM (2"), INSTALADO EM RESERVAÇÃO PREDIAL DE ÁGUA - FORNECIMENTO E INSTALAÇÃO. AF_04/2024</t>
  </si>
  <si>
    <t>LUVA, EM FERRO GALVANIZADO, CONEXÃO ROSQUEADA, DN 65 MM (2 1/2"), INSTALADO EM RESERVAÇÃO PREDIAL DE ÁGUA - FORNECIMENTO E INSTALAÇÃO. AF_04/2024</t>
  </si>
  <si>
    <t>NIPLE, EM FERRO GALVANIZADO, CONEXÃO ROSQUEADA, DN 65 MM (2 1/2"), INSTALADO EM RESERVAÇÃO PREDIAL DE ÁGUA - FORNECIMENTO E INSTALAÇÃO. AF_04/2024</t>
  </si>
  <si>
    <t>LUVA, EM FERRO GALVANIZADO, CONEXÃO ROSQUEADA, DN 80 MM (3"), INSTALADO EM RESERVAÇÃO PREDIAL DE ÁGUA - FORNECIMENTO E INSTALAÇÃO. AF_04/2024</t>
  </si>
  <si>
    <t>NIPLE, EM FERRO GALVANIZADO, CONEXÃO ROSQUEADA, DN 80 MM (3"), INSTALADO EM RESERVAÇÃO PREDIAL DE ÁGUA - FORNECIMENTO E INSTALAÇÃO. AF_04/2024</t>
  </si>
  <si>
    <t>COTOVELO 90 GRAUS, EM FERRO GALVANIZADO, CONEXÃO ROSQUEADA, DN 50 MM (2"), INSTALADO EM RESERVAÇÃO PREDIAL DE ÁGUA - FORNECIMENTO E INSTALAÇÃO. AF_04/2024</t>
  </si>
  <si>
    <t>COTOVELO 45 GRAUS, EM FERRO GALVANIZADO, CONEXÃO ROSQUEADA, DN 50 MM (2"), INSTALADO EM RESERVAÇÃO PREDIAL DE ÁGUA - FORNECIMENTO E INSTALAÇÃO. AF_04/2024</t>
  </si>
  <si>
    <t>COTOVELO 90 GRAUS, EM FERRO GALVANIZADO, CONEXÃO ROSQUEADA, DN 65 MM (2 1/2"), INSTALADO EM RESERVAÇÃO PREDIAL DE ÁGUA - FORNECIMENTO E INSTALAÇÃO. AF_04/2024</t>
  </si>
  <si>
    <t>COTOVELO 45 GRAUS, EM FERRO GALVANIZADO, CONEXÃO ROSQUEADA, DN 65 MM (2 1/2"), INSTALADO EM RESERVAÇÃO PREDIAL DE ÁGUA - FORNECIMENTO E INSTALAÇÃO. AF_04/2024</t>
  </si>
  <si>
    <t>COTOVELO 90 GRAUS, EM FERRO GALVANIZADO, CONEXÃO ROSQUEADA, DN 80 MM (3"), INSTALADO EM RESERVAÇÃO PREDIAL DE ÁGUA - FORNECIMENTO E INSTALAÇÃO. AF_04/2024</t>
  </si>
  <si>
    <t>COTOVELO 45 GRAUS, EM FERRO GALVANIZADO, CONEXÃO ROSQUEADA, DN 80 MM (3"), INSTALADO EM RESERVAÇÃO PREDIAL DE ÁGUA - FORNECIMENTO E INSTALAÇÃO. AF_04/2024</t>
  </si>
  <si>
    <t>TÊ, EM FERRO GALVANIZADO, CONEXÃO ROSQUEADA, DN 50 MM (2"), INSTALADO EM RESERVAÇÃO PREDIAL DE ÁGUA - FORNECIMENTO E INSTALAÇÃO. AF_04/2024</t>
  </si>
  <si>
    <t>TÊ, EM FERRO GALVANIZADO, CONEXÃO ROSQUEADA, DN 65 MM (2 1/2"), INSTALADO EM RESERVAÇÃO PREDIAL DE ÁGUA - FORNECIMENTO E INSTALAÇÃO. AF_04/2024</t>
  </si>
  <si>
    <t>TÊ, EM FERRO GALVANIZADO, CONEXÃO ROSQUEADA, DN 80 MM (3"), INSTALADO EM RESERVAÇÃO PREDIAL DE ÁGUA - FORNECIMENTO E INSTALAÇÃO. AF_04/2024</t>
  </si>
  <si>
    <t>LUVA EM COBRE, DN 54 MM, SEM ANEL DE SOLDA, INSTALADO EM RESERVAÇÃO PREDIAL DE ÁGUA - FORNECIMENTO E INSTALAÇÃO. AF_04/2024</t>
  </si>
  <si>
    <t>LUVA EM COBRE, DN 66 MM, SEM ANEL DE SOLDA, INSTALADO EM RESERVAÇÃO PREDIAL DE ÁGUA - FORNECIMENTO E INSTALAÇÃO. AF_04/2024</t>
  </si>
  <si>
    <t>LUVA EM COBRE, DN 79 MM, SEM ANEL DE SOLDA, INSTALADO EM RESERVAÇÃO PREDIAL DE ÁGUA - FORNECIMENTO E INSTALAÇÃO. AF_04/2024</t>
  </si>
  <si>
    <t>LUVA DE COBRE, DN 104 MM, SEM ANEL DE SOLDA, INSTALADO EM RESERVAÇÃO PREDIAL DE ÁGUA - FORNECIMENTO E INSTALAÇÃO. AF_04/2024</t>
  </si>
  <si>
    <t>COTOVELO EM COBRE, DN 54 MM, 90 GRAUS, SEM ANEL DE SOLDA, INSTALADO EM RESERVAÇÃO PREDIAL DE ÁGUA - FORNECIMENTO E INSTALAÇÃO. AF_04/2024</t>
  </si>
  <si>
    <t>CURVA EM COBRE, DN 54 MM, 45 GRAUS, SEM ANEL DE SOLDA, BOLSA X BOLSA, INSTALADO EM RESERVAÇÃO PREDIAL DE ÁGUA - FORNECIMENTO E INSTALAÇÃO. AF_04/2024</t>
  </si>
  <si>
    <t>COTOVELO EM COBRE, DN 66 MM, 90 GRAUS, SEM ANEL DE SOLDA, INSTALADO EM RESERVAÇÃO PREDIAL DE ÁGUA - FORNECIMENTO E INSTALAÇÃO. AF_04/2024</t>
  </si>
  <si>
    <t>CURVA EM COBRE, DN 66 MM, 45 GRAUS, SEM ANEL DE SOLDA, BOLSA X BOLSA, INSTALADO EM RESERVAÇÃO PREDIAL DE ÁGUA - FORNECIMENTO E INSTALAÇÃO. AF_04/2024</t>
  </si>
  <si>
    <t>COTOVELO EM COBRE, DN 79 MM, 90 GRAUS, SEM ANEL DE SOLDA, INSTALADO EM RESERVAÇÃO PREDIAL DE ÁGUA - FORNECIMENTO E INSTALAÇÃO. AF_04/2024</t>
  </si>
  <si>
    <t>COTOVELO EM COBRE, DN 104 MM, 90 GRAUS, SEM ANEL DE SOLDA, INSTALADO EM RESERVAÇÃO PREDIAL DE ÁGUA - FORNECIMENTO E INSTALAÇÃO. AF_04/2024</t>
  </si>
  <si>
    <t>TE EM COBRE, DN 54 MM, SEM ANEL DE SOLDA, INSTALADO EM RESERVAÇÃO PREDIAL DE ÁGUA - FORNECIMENTO E INSTALAÇÃO. AF_04/2024</t>
  </si>
  <si>
    <t>TE EM COBRE, DN 66 MM, SEM ANEL DE SOLDA, INSTALADO EM RESERVAÇÃO PREDIAL DE ÁGUA - FORNECIMENTO E INSTALAÇÃO. AF_04/2024</t>
  </si>
  <si>
    <t>TE EM COBRE, DN 79 MM, SEM ANEL DE SOLDA, INSTALADO EM RESERVAÇÃO PREDIAL DE ÁGUA - FORNECIMENTO E INSTALAÇÃO. AF_04/2024</t>
  </si>
  <si>
    <t>TE EM COBRE, DN 104 MM, SEM ANEL DE SOLDA, INSTALADO EM RESERVAÇÃO PREDIAL DE ÁGUA - FORNECIMENTO E INSTALAÇÃO. AF_04/2024</t>
  </si>
  <si>
    <t>ADAPTADOR CURTO COM BOLSA E ROSCA PARA REGISTRO, PVC, SOLDÁVEL, DN  25 MM X 3/4", INSTALADO EM RESERVAÇÃO PREDIAL DE ÁGUA - FORNECIMENTO E INSTALAÇÃO. AF_04/2024</t>
  </si>
  <si>
    <t>LUVA PVC, SOLDÁVEL, DN  25 MM, INSTALADO EM RESERVAÇÃO PREDIAL DE ÁGUA - FORNECIMENTO E INSTALAÇÃO. AF_04/2024</t>
  </si>
  <si>
    <t>ADAPTADOR CURTO COM BOLSA E ROSCA PARA REGISTRO, PVC, SOLDÁVEL, DN 32 MM X 1", INSTALADO EM RESERVAÇÃO PREDIAL DE ÁGUA - FORNECIMENTO E INSTALAÇÃO. AF_04/2024</t>
  </si>
  <si>
    <t>LUVA PVC, SOLDÁVEL, DN 32 MM, INSTALADO EM RESERVAÇÃO PREDIAL DE ÁGUA - FORNECIMENTO E INSTALAÇÃO. AF_04/2024</t>
  </si>
  <si>
    <t>ADAPTADOR CURTO COM BOLSA E ROSCA PARA REGISTRO, PVC, SOLDÁVEL, DN 40 MM X 1 1/4", INSTALADO EM RESERVAÇÃO PREDIAL DE ÁGUA - FORNECIMENTO E INSTALAÇÃO. AF_04/2024</t>
  </si>
  <si>
    <t>LUVA, PVC, SOLDÁVEL, DN 40 MM, INSTALADO EM RESERVAÇÃO PREDIAL DE ÁGUA - FORNECIMENTO E INSTALAÇÃO. AF_04/2024</t>
  </si>
  <si>
    <t>ADAPTADOR CURTO COM BOLSA E ROSCA PARA REGISTRO, PVC, SOLDÁVEL, DN 50 MM X 1 1/2", INSTALADO EM RESERVAÇÃO PREDIAL DE ÁGUA - FORNECIMENTO E INSTALAÇÃO. AF_04/2024</t>
  </si>
  <si>
    <t>LUVA, PVC, SOLDÁVEL, DN 50 MM, INSTALADO EM RESERVAÇÃO PREDIAL DE ÁGUA - FORNECIMENTO E INSTALAÇÃO. AF_04/2024</t>
  </si>
  <si>
    <t>ADAPTADOR CURTO COM BOLSA E ROSCA PARA REGISTRO, PVC, SOLDÁVEL, DN 60 MM X 2", INSTALADO EM RESERVAÇÃO PREDIAL DE ÁGUA - FORNECIMENTO E INSTALAÇÃO. AF_04/2024</t>
  </si>
  <si>
    <t>LUVA, PVC, SOLDÁVEL, DN 60 MM, INSTALADO EM RESERVAÇÃO PREDIAL DE ÁGUA - FORNECIMENTO E INSTALAÇÃO. AF_04/2024</t>
  </si>
  <si>
    <t>ADAPTADOR CURTO COM BOLSA E ROSCA PARA REGISTRO, PVC, SOLDÁVEL, DN 75 MM X 2 1/2", INSTALADO EM RESERVAÇÃO PREDIAL DE ÁGUA - FORNECIMENTO E INSTALAÇÃO. AF_04/2024</t>
  </si>
  <si>
    <t>LUVA, PVC, SOLDÁVEL, DN 75 MM, INSTALADO EM RESERVAÇÃO PREDIAL DE ÁGUA - FORNECIMENTO E INSTALAÇÃO. AF_04/2024</t>
  </si>
  <si>
    <t>ADAPTADOR CURTO COM BOLSA E ROSCA PARA REGISTRO, PVC, SOLDÁVEL, DN 85 MM X 3", INSTALADO EM RESERVAÇÃO PREDIAL DE ÁGUA - FORNECIMENTO E INSTALAÇÃO. AF_04/2024</t>
  </si>
  <si>
    <t>LUVA, PVC, SOLDÁVEL, DN 85 MM, INSTALADO EM RESERVAÇÃO PREDIAL DE ÁGUA - FORNECIMENTO E INSTALAÇÃO. AF_04/2024</t>
  </si>
  <si>
    <t>ADAPTADOR CURTO COM BOLSA E ROSCA PARA REGISTRO, PVC, SOLDÁVEL, DN 110 MM X 4", INSTALADO EM RESERVAÇÃO PREDIAL DE ÁGUA - FORNECIMENTO E INSTALAÇÃO. AF_04/2024</t>
  </si>
  <si>
    <t>LUVA, PVC, SOLDÁVEL, DN 110 MM, INSTALADO EM RESERVAÇÃO PREDIAL DE ÁGUA - FORNECIMENTO E INSTALAÇÃO. AF_04/2024</t>
  </si>
  <si>
    <t>JOELHO 90 GRAUS COM BUCHA DE LATÃO, PVC, SOLDÁVEL, DN  25 MM X 3/4", INSTALADO EM RESERVAÇÃO PREDIAL DE ÁGUA - FORNECIMENTO E INSTALAÇÃO. AF_04/2024</t>
  </si>
  <si>
    <t>CURVA 90 GRAUS, PVC, SOLDÁVEL, DN  25 MM, INSTALADO EM RESERVAÇÃO PREDIAL DE ÁGUA - FORNECIMENTO E INSTALAÇÃO. AF_04/2024</t>
  </si>
  <si>
    <t>JOELHO 90 GRAUS, PVC, SOLDÁVEL, DN 32 MM INSTALADO EM RESERVAÇÃO PREDIAL DE ÁGUA - FORNECIMENTO E INSTALAÇÃO. AF_04/2024</t>
  </si>
  <si>
    <t>CURVA 90 GRAUS, PVC, SOLDÁVEL, DN 32 MM, INSTALADO EM RESERVAÇÃO PREDIAL DE ÁGUA - FORNECIMENTO E INSTALAÇÃO. AF_04/2024</t>
  </si>
  <si>
    <t>JOELHO 90 GRAUS, PVC, SOLDÁVEL, DN 40 MM INSTALADO EM RESERVAÇÃO PREDIAL DE ÁGUA - FORNECIMENTO E INSTALAÇÃO. AF_04/2024</t>
  </si>
  <si>
    <t>CURVA 90 GRAUS, PVC, SOLDÁVEL, DN 40 MM, INSTALADO EM RESERVAÇÃO PREDIAL DE ÁGUA - FORNECIMENTO E INSTALAÇÃO. AF_04/2024</t>
  </si>
  <si>
    <t>JOELHO 90 GRAUS, PVC, SOLDÁVEL, DN 50 MM INSTALADO EM RESERVAÇÃO PREDIAL DE ÁGUA - FORNECIMENTO E INSTALAÇÃO. AF_04/2024</t>
  </si>
  <si>
    <t>CURVA 90 GRAUS, PVC, SOLDÁVEL, DN 50 MM, INSTALADO EM RESERVAÇÃO PREDIAL DE ÁGUA - FORNECIMENTO E INSTALAÇÃO. AF_04/2024</t>
  </si>
  <si>
    <t>JOELHO 90 GRAUS, PVC, SOLDÁVEL, DN 60 MM INSTALADO EM RESERVAÇÃO PREDIAL DE ÁGUA - FORNECIMENTO E INSTALAÇÃO. AF_04/2024</t>
  </si>
  <si>
    <t>CURVA 90 GRAUS, PVC, SOLDÁVEL, DN 60 MM, INSTALADO EM RESERVAÇÃO PREDIAL DE ÁGUA - FORNECIMENTO E INSTALAÇÃO. AF_04/2024</t>
  </si>
  <si>
    <t>JOELHO 90 GRAUS, PVC, SOLDÁVEL, DN 75 MM INSTALADO EM RESERVAÇÃO PREDIAL DE ÁGUA - FORNECIMENTO E INSTALAÇÃO. AF_04/2024</t>
  </si>
  <si>
    <t>CURVA 90 GRAUS, PVC, SOLDÁVEL, DN 75 MM, INSTALADO EM RESERVAÇÃO PREDIAL DE ÁGUA - FORNECIMENTO E INSTALAÇÃO. AF_04/2024</t>
  </si>
  <si>
    <t>JOELHO 90 GRAUS, PVC, SOLDÁVEL, DN 85 MM INSTALADO EM RESERVAÇÃO PREDIAL DE ÁGUA - FORNECIMENTO E INSTALAÇÃO. AF_04/2024</t>
  </si>
  <si>
    <t>CURVA 90 GRAUS, PVC, SOLDÁVEL, DN 85 MM, INSTALADO EM RESERVAÇÃO PREDIAL DE ÁGUA - FORNECIMENTO E INSTALAÇÃO. AF_04/2024</t>
  </si>
  <si>
    <t>JOELHO 90 GRAUS, PVC, SOLDÁVEL, DN 110 MM INSTALADO EM RESERVAÇÃO PREDIAL DE ÁGUA - FORNECIMENTO E INSTALAÇÃO. AF_04/2024</t>
  </si>
  <si>
    <t>CURVA 90 GRAUS, PVC, SOLDÁVEL, DN 110 MM, INSTALADO EM RESERVAÇÃO PREDIAL DE ÁGUA - FORNECIMENTO E INSTALAÇÃO. AF_04/2024</t>
  </si>
  <si>
    <t>TÊ, PVC, SOLDÁVEL, DN  25 MM INSTALADO EM RESERVAÇÃO PREDIAL DE ÁGUA - FORNECIMENTO E INSTALAÇÃO. AF_04/2024</t>
  </si>
  <si>
    <t>TÊ COM BUCHA DE LATÃO NA BOLSA CENTRAL, PVC, SOLDÁVEL, DN  25 MM X 3/4", INSTALADO EM RESERVAÇÃO PREDIAL DE ÁGUA - FORNECIMENTO E INSTALAÇÃO. AF_04/2024</t>
  </si>
  <si>
    <t>TÊ, PVC, SOLDÁVEL, DN 32 MM INSTALADO EM RESERVAÇÃO PREDIAL DE ÁGUA - FORNECIMENTO E INSTALAÇÃO. AF_04/2024</t>
  </si>
  <si>
    <t>TÊ DE REDUÇÃO, PVC, SOLDÁVEL, DN 32 MM X  25 MM, INSTALADO EM RESERVAÇÃO PREDIAL DE ÁGUA - FORNECIMENTO E INSTALAÇÃO. AF_04/2024</t>
  </si>
  <si>
    <t>TÊ, PVC, SOLDÁVEL, DN 40 MM INSTALADO EM RESERVAÇÃO PREDIAL DE ÁGUA - FORNECIMENTO E INSTALAÇÃO. AF_04/2024</t>
  </si>
  <si>
    <t>TÊ DE REDUÇÃO, PVC, SOLDÁVEL, DN 40 MM X 32 MM, INSTALADO EM RESERVAÇÃO PREDIAL DE ÁGUA - FORNECIMENTO E INSTALAÇÃO. AF_04/2024</t>
  </si>
  <si>
    <t>TÊ, PVC, SOLDÁVEL, DN 50 MM INSTALADO EM RESERVAÇÃO PREDIAL DE ÁGUA - FORNECIMENTO E INSTALAÇÃO. AF_04/2024</t>
  </si>
  <si>
    <t>TÊ DE REDUÇÃO, PVC, SOLDÁVEL, DN 50 MM X 40 MM, INSTALADO EM RESERVAÇÃO PREDIAL DE ÁGUA - FORNECIMENTO E INSTALAÇÃO. AF_04/2024</t>
  </si>
  <si>
    <t>TÊ, PVC, SOLDÁVEL, DN 60 MM INSTALADO EM RESERVAÇÃO PREDIAL DE ÁGUA - FORNECIMENTO E INSTALAÇÃO. AF_04/2024</t>
  </si>
  <si>
    <t>TÊ, PVC, SOLDÁVEL, DN 75 MM INSTALADO EM RESERVAÇÃO PREDIAL DE ÁGUA - FORNECIMENTO E INSTALAÇÃO. AF_04/2024</t>
  </si>
  <si>
    <t>TÊ DE REDUÇÃO, PVC, SOLDÁVEL, DN 75 MM X 50 MM, INSTALADO EM RESERVAÇÃO PREDIAL DE ÁGUA - FORNECIMENTO E INSTALAÇÃO. AF_04/2024</t>
  </si>
  <si>
    <t>TÊ, PVC, SOLDÁVEL, DN 85 MM INSTALADO EM RESERVAÇÃO PREDIAL DE ÁGUA - FORNECIMENTO E INSTALAÇÃO. AF_04/2024</t>
  </si>
  <si>
    <t>TÊ DE REDUÇÃO, PVC, SOLDÁVEL, DN 85 MM X 60 MM, INSTALADO EM RESERVAÇÃO PREDIAL DE ÁGUA - FORNECIMENTO E INSTALAÇÃO. AF_04/2024</t>
  </si>
  <si>
    <t>TÊ, PVC, SOLDÁVEL, DN 110 MM INSTALADO EM RESERVAÇÃO PREDIAL DE ÁGUA - FORNECIMENTO E INSTALAÇÃO. AF_04/2024</t>
  </si>
  <si>
    <t>TÊ DE REDUÇÃO, PVC, SOLDÁVEL, DN 110 MM X 60 MM, INSTALADO EM RESERVAÇÃO PREDIAL DE ÁGUA - FORNECIMENTO E INSTALAÇÃO. AF_04/2024</t>
  </si>
  <si>
    <t>ADAPTADOR COM FLANGE E ANEL DE VEDAÇÃO, PVC, SOLDÁVEL, DN  25 MM X 3/4", INSTALADO EM RESERVAÇÃO PREDIAL DE ÁGUA - FORNECIMENTO E INSTALAÇÃO. AF_04/2024</t>
  </si>
  <si>
    <t>ADAPTADOR COM FLANGE E ANEL DE VEDAÇÃO, PVC, SOLDÁVEL, DN 32 MM X 1", INSTALADO EM RESERVAÇÃO PREDIAL DE ÁGUA - FORNECIMENTO E INSTALAÇÃO. AF_04/2024</t>
  </si>
  <si>
    <t>ADAPTADOR COM FLANGE E ANEL DE VEDAÇÃO, PVC, SOLDÁVEL, DN 40 MM X 1 1/4", INSTALADO EM RESERVAÇÃO PREDIAL DE ÁGUA - FORNECIMENTO E INSTALAÇÃO. AF_04/2024</t>
  </si>
  <si>
    <t>ADAPTADOR COM FLANGE E ANEL DE VEDAÇÃO, PVC, SOLDÁVEL, DN 50 MM X 1 1/2", INSTALADO EM RESERVAÇÃO PREDIAL DE ÁGUA - FORNECIMENTO E INSTALAÇÃO. AF_04/2024</t>
  </si>
  <si>
    <t>ADAPTADOR COM FLANGE E ANEL DE VEDAÇÃO, PVC, SOLDÁVEL, DN 60 MM X 2", INSTALADO EM RESERVAÇÃO PREDIAL DE ÁGUA - FORNECIMENTO E INSTALAÇÃO. AF_04/2024</t>
  </si>
  <si>
    <t>ADAPTADOR COM FLANGES LIVRES, PVC, SOLDÁVEL, DN 75 MM X 2 1/2", INSTALADO EM RESERVAÇÃO PREDIAL DE ÁGUA - FORNECIMENTO E INSTALAÇÃO. AF_04/2024</t>
  </si>
  <si>
    <t>ADAPTADOR COM FLANGES LIVRES, PVC, SOLDÁVEL, DN 85 MM X 3", INSTALADO EM RESERVAÇÃO PREDIAL DE ÁGUA - FORNECIMENTO E INSTALAÇÃO. AF_04/2024</t>
  </si>
  <si>
    <t>ADAPTADOR COM FLANGES LIVRES, PVC, SOLDÁVEL, DN 110 MM X 4", INSTALADO EM RESERVAÇÃO PREDIAL DE ÁGUA - FORNECIMENTO E INSTALAÇÃO. AF_04/2024</t>
  </si>
  <si>
    <t>CONECTOR, CPVC, SOLDÁVEL, DN 22 MM X 3/4", INSTALADO EM RESERVAÇÃO PREDIAL DE ÁGUA - FORNECIMENTO E INSTALAÇÃO. AF_04/2024</t>
  </si>
  <si>
    <t>LUVA, CPVC, SOLDÁVEL, DN 22 MM, INSTALADO EM RESERVAÇÃO PREDIAL DE ÁGUA - FORNECIMENTO E INSTALAÇÃO. AF_04/2024</t>
  </si>
  <si>
    <t>CONECTOR, CPVC, SOLDÁVEL, DN 28 MM X 1", INSTALADO EM RESERVAÇÃO PREDIAL DE ÁGUA - FORNECIMENTO E INSTALAÇÃO. AF_04/2024</t>
  </si>
  <si>
    <t>LUVA, CPVC, SOLDÁVEL, DN 28 MM, INSTALADO EM RESERVAÇÃO PREDIAL DE ÁGUA - FORNECIMENTO E INSTALAÇÃO. AF_04/2024</t>
  </si>
  <si>
    <t>CONECTOR, CPVC, SOLDÁVEL, DN 35 MM X 1 1/4", INSTALADO EM RESERVAÇÃO PREDIAL DE ÁGUA - FORNECIMENTO E INSTALAÇÃO. AF_04/2024</t>
  </si>
  <si>
    <t>LUVA, CPVC, SOLDÁVEL, DN 35 MM, INSTALADO EM RESERVAÇÃO PREDIAL DE ÁGUA - FORNECIMENTO E INSTALAÇÃO. AF_04/2024</t>
  </si>
  <si>
    <t>CONECTOR, CPVC, SOLDÁVEL, DN 42 MM X 1 1/2", INSTALADO EM RESERVAÇÃO PREDIAL DE ÁGUA - FORNECIMENTO E INSTALAÇÃO. AF_04/2024</t>
  </si>
  <si>
    <t>LUVA, CPVC, SOLDÁVEL, DN 42 MM, INSTALADO EM RESERVAÇÃO PREDIAL DE ÁGUA - FORNECIMENTO E INSTALAÇÃO. AF_04/2024</t>
  </si>
  <si>
    <t>CONECTOR, CPVC, SOLDÁVEL, DN 54 MM X 2", INSTALADO EM RESERVAÇÃO PREDIAL DE ÁGUA - FORNECIMENTO E INSTALAÇÃO. AF_04/2024</t>
  </si>
  <si>
    <t>LUVA, CPVC, SOLDÁVEL, DN 54 MM, INSTALADO EM RESERVAÇÃO PREDIAL DE ÁGUA - FORNECIMENTO E INSTALAÇÃO. AF_04/2024</t>
  </si>
  <si>
    <t>CONECTOR, CPVC, SOLDÁVEL, DN 73 MM X 2 1/2", INSTALADO EM RESERVAÇÃO PREDIAL DE ÁGUA - FORNECIMENTO E INSTALAÇÃO. AF_04/2024</t>
  </si>
  <si>
    <t>CONECTOR, CPVC, SOLDÁVEL, DN 89 MM X 3", INSTALADO EM RESERVAÇÃO PREDIAL DE ÁGUA - FORNECIMENTO E INSTALAÇÃO. AF_04/2024</t>
  </si>
  <si>
    <t>LUVA, CPVC, SOLDÁVEL, DN 89 MM, INSTALADO EM RESERVAÇÃO PREDIAL DE ÁGUA - FORNECIMENTO E INSTALAÇÃO. AF_04/2024</t>
  </si>
  <si>
    <t>CONECTOR, CPVC, SOLDÁVEL, DN 114 MM X 4", INSTALADO EM RESERVAÇÃO PREDIAL DE ÁGUA - FORNECIMENTO E INSTALAÇÃO. AF_04/2024</t>
  </si>
  <si>
    <t>LUVA, CPVC, SOLDÁVEL, DN 114 MM, INSTALADO EM RESERVAÇÃO PREDIAL DE ÁGUA - FORNECIMENTO E INSTALAÇÃO. AF_04/2024</t>
  </si>
  <si>
    <t>JOELHO 90 GRAUS, CPVC, SOLDÁVEL, DN 22 MM, INSTALADO EM RESERVAÇÃO PREDIAL DE ÁGUA - FORNECIMENTO E INSTALAÇÃO. AF_04/2024</t>
  </si>
  <si>
    <t>CURVA 90 GRAUS, CPVC, SOLDÁVEL, DN 22 MM, INSTALADO EM RESERVAÇÃO PREDIAL DE ÁGUA - FORNECIMENTO E INSTALAÇÃO. AF_04/2024</t>
  </si>
  <si>
    <t>JOELHO 90 GRAUS, CPVC, SOLDÁVEL, DN 28 MM, INSTALADO EM RESERVAÇÃO PREDIAL DE ÁGUA - FORNECIMENTO E INSTALAÇÃO. AF_04/2024</t>
  </si>
  <si>
    <t>CURVA 90 GRAUS, CPVC, SOLDÁVEL, DN 28 MM, INSTALADO EM RESERVAÇÃO PREDIAL DE ÁGUA - FORNECIMENTO E INSTALAÇÃO. AF_04/2024</t>
  </si>
  <si>
    <t>JOELHO 90 GRAUS, CPVC, SOLDÁVEL, DN 35 MM, INSTALADO EM RESERVAÇÃO PREDIAL DE ÁGUA - FORNECIMENTO E INSTALAÇÃO. AF_04/2024</t>
  </si>
  <si>
    <t>JOELHO 90 GRAUS, CPVC, SOLDÁVEL, DN 42 MM, INSTALADO EM RESERVAÇÃO PREDIAL DE ÁGUA - FORNECIMENTO E INSTALAÇÃO. AF_04/2024</t>
  </si>
  <si>
    <t>JOELHO 90 GRAUS, CPVC, SOLDÁVEL, DN 54 MM, INSTALADO EM RESERVAÇÃO PREDIAL DE ÁGUA - FORNECIMENTO E INSTALAÇÃO. AF_04/2024</t>
  </si>
  <si>
    <t>JOELHO 90 GRAUS, CPVC, SOLDÁVEL, DN 73 MM, INSTALADO EM RESERVAÇÃO PREDIAL DE ÁGUA - FORNECIMENTO E INSTALAÇÃO. AF_04/2024</t>
  </si>
  <si>
    <t>JOELHO 90 GRAUS, CPVC, SOLDÁVEL, DN 89 MM, INSTALADO EM RESERVAÇÃO PREDIAL DE ÁGUA - FORNECIMENTO E INSTALAÇÃO. AF_04/2024</t>
  </si>
  <si>
    <t>JOELHO 90 GRAUS, CPVC, SOLDÁVEL, DN 114 MM, INSTALADO EM RESERVAÇÃO PREDIAL DE ÁGUA - FORNECIMENTO E INSTALAÇÃO. AF_04/2024</t>
  </si>
  <si>
    <t>TE, CPVC, SOLDÁVEL, DN 22 MM, INSTALADO EM RESERVAÇÃO PREDIAL DE ÁGUA - FORNECIMENTO E INSTALAÇÃO. AF_04/2024</t>
  </si>
  <si>
    <t>TE, CPVC, SOLDÁVEL, DN 28 MM, INSTALADO EM RESERVAÇÃO PREDIAL DE ÁGUA - FORNECIMENTO E INSTALAÇÃO. AF_04/2024</t>
  </si>
  <si>
    <t>TE, CPVC, SOLDÁVEL, DN 35 MM, INSTALADO EM RESERVAÇÃO PREDIAL DE ÁGUA - FORNECIMENTO E INSTALAÇÃO. AF_04/2024</t>
  </si>
  <si>
    <t>TE, CPVC, SOLDÁVEL, DN 42 MM, INSTALADO EM RESERVAÇÃO PREDIAL DE ÁGUA - FORNECIMENTO E INSTALAÇÃO. AF_04/2024</t>
  </si>
  <si>
    <t>TE, CPVC, SOLDÁVEL, DN 54 MM, INSTALADO EM RESERVAÇÃO PREDIAL DE ÁGUA - FORNECIMENTO E INSTALAÇÃO. AF_04/2024</t>
  </si>
  <si>
    <t>TE, CPVC, SOLDÁVEL, DN 73 MM, INSTALADO EM RESERVAÇÃO PREDIAL DE ÁGUA - FORNECIMENTO E INSTALAÇÃO. AF_04/2024</t>
  </si>
  <si>
    <t>TE, CPVC, SOLDÁVEL, DN 89 MM, INSTALADO EM RESERVAÇÃO PREDIAL DE ÁGUA - FORNECIMENTO E INSTALAÇÃO. AF_04/2024</t>
  </si>
  <si>
    <t>TE, CPVC, SOLDÁVEL, DN 114 MM, INSTALADO EM RESERVAÇÃO PREDIAL DE ÁGUA - FORNECIMENTO E INSTALAÇÃO. AF_04/2024</t>
  </si>
  <si>
    <t>ADAPTADOR COM FLANGE E ANEL DE VEDAÇÃO, CPVC, ROSCÁVEL, DN 15 MM, INSTALADO EM RESERVAÇÃO PREDIAL DE ÁGUA - FORNECIMENTO E INSTALAÇÃO. AF_04/2024</t>
  </si>
  <si>
    <t>ADAPTADOR COM FLANGE E ANEL DE VEDAÇÃO, CPVC, ROSCÁVEL, DN 22 MM, INSTALADO EM RESERVAÇÃO PREDIAL DE ÁGUA - FORNECIMENTO E INSTALAÇÃO. AF_04/2024</t>
  </si>
  <si>
    <t>ADAPTADOR COM FLANGE E ANEL DE VEDAÇÃO, CPVC, ROSCÁVEL, DN 28 MM, INSTALADO EM RESERVAÇÃO PREDIAL DE ÁGUA - FORNECIMENTO E INSTALAÇÃO. AF_04/2024</t>
  </si>
  <si>
    <t>ADAPTADOR COM FLANGE E ANEL DE VEDAÇÃO, CPVC, ROSCÁVEL, DN 35 MM, INSTALADO EM RESERVAÇÃO PREDIAL DE ÁGUA - FORNECIMENTO E INSTALAÇÃO. AF_04/2024</t>
  </si>
  <si>
    <t>ADAPTADOR COM FLANGE E ANEL DE VEDAÇÃO, CPVC, ROSCÁVEL, DN 42 MM, INSTALADO EM RESERVAÇÃO PREDIAL DE ÁGUA - FORNECIMENTO E INSTALAÇÃO. AF_04/2024</t>
  </si>
  <si>
    <t>ADAPTADOR COM FLANGE E ANEL DE VEDAÇÃO, CPVC, ROSCÁVEL, DN 54 MM, INSTALADO EM RESERVAÇÃO PREDIAL DE ÁGUA - FORNECIMENTO E INSTALAÇÃO. AF_04/2024</t>
  </si>
  <si>
    <t>ADAPTADOR COM FLANGE E ANEL DE VEDAÇÃO, PVC, SOLDÁVEL, DN  20 MM X 1/2", INSTALADO EM RESERVAÇÃO PREDIAL DE ÁGUA - FORNECIMENTO E INSTALAÇÃO. AF_04/2024</t>
  </si>
  <si>
    <t>LUVA, CPVC, SOLDÁVEL, DN 73 MM, INSTALADO EM RESERVAÇÃO PREDIAL DE ÁGUA - FORNECIMENTO E INSTALAÇÃO. AF_04/2024</t>
  </si>
  <si>
    <t>CONECTOR MACHO, PPR, 32 X 3/4", CLASSE PN 25, INSTALADO EM RAMAL DE DISTRIBUIÇÃO DE ÁGUA   FORNECIMENTO E INSTALAÇÃO. AF_08/2022</t>
  </si>
  <si>
    <t>CONECTOR FÊMEA, PPR, 32 X 3/4", CLASSE PN 25, INSTALADO EM RAMAL DE DISTRIBUIÇÃO DE ÁGUA   FORNECIMENTO E INSTALAÇÃO. AF_08/2022</t>
  </si>
  <si>
    <t>CONECTOR MACHO, PPR, 25 X 1/2", CLASSE PN 25, INSTALADO EM PRUMADA DE ÁGUA   FORNECIMENTO E INSTALAÇÃO . AF_08/2022</t>
  </si>
  <si>
    <t>CONECTOR FÊMEA, PPR, 25 X 1/2", CLASSE PN 25, INSTALADO EM PRUMADA DE ÁGUA   FORNECIMENTO E INSTALAÇÃO . AF_08/2022</t>
  </si>
  <si>
    <t>LUVA, PPR, DN 20 MM, INSTALADO EM RESERVAÇÃO PREDIAL DE ÁGUA - FORNECIMENTO E INSTALAÇÃO. AF_04/2024</t>
  </si>
  <si>
    <t>LUVA, PPR, DN 25 MM, INSTALADO EM RESERVAÇÃO PREDIAL DE ÁGUA - FORNECIMENTO E INSTALAÇÃO. AF_04/2024</t>
  </si>
  <si>
    <t>CONECTOR MACHO, PPR, 25 MM X 1/2'', INSTALADO EM RESERVAÇÃO PREDIAL DE ÁGUA - FORNECIMENTO E INSTALAÇÃO. AF_04/2024</t>
  </si>
  <si>
    <t>LUVA, PPR, DN 32 MM, CLASSE PN 25, INSTALADO EM RESERVAÇÃO PREDIAL DE ÁGUA - FORNECIMENTO E INSTALAÇÃO. AF_04/2024</t>
  </si>
  <si>
    <t>CONECTOR MACHO, PPR, 32 MM X 3/4'', INSTALADO EM RESERVAÇÃO PREDIAL DE ÁGUA - FORNECIMENTO E INSTALAÇÃO. AF_04/2024</t>
  </si>
  <si>
    <t>LUVA, PPR, DN 40 MM, CLASSE PN 25, INSTALADO EM RESERVAÇÃO PREDIAL DE ÁGUA - FORNECIMENTO E INSTALAÇÃO. AF_04/2024</t>
  </si>
  <si>
    <t>LUVA, PPR, DN 50 MM, CLASSE PN 25, INSTALADO EM RESERVAÇÃO PREDIAL DE ÁGUA - FORNECIMENTO E INSTALAÇÃO. AF_04/2024</t>
  </si>
  <si>
    <t>LUVA, PPR, DN 63 MM, CLASSE PN 25, INSTALADO EM RESERVAÇÃO PREDIAL DE ÁGUA - FORNECIMENTO E INSTALAÇÃO. AF_04/2024</t>
  </si>
  <si>
    <t>LUVA, PPR, DN 75 MM, CLASSE PN 25, INSTALADO EM RESERVAÇÃO PREDIAL DE ÁGUA - FORNECIMENTO E INSTALAÇÃO. AF_04/2024</t>
  </si>
  <si>
    <t>LUVA, PPR, DN 90 MM, CLASSE PN 25, INSTALADO EM RESERVAÇÃO PREDIAL DE ÁGUA - FORNECIMENTO E INSTALAÇÃO. AF_04/2024</t>
  </si>
  <si>
    <t>LUVA, PPR, DN 110 MM, CLASSE PN 25, INSTALADO EM RESERVAÇÃO PREDIAL DE ÁGUA - FORNECIMENTO E INSTALAÇÃO. AF_04/2024</t>
  </si>
  <si>
    <t>JOELHO 90 GRAUS, PPR, DN 20 MM, INSTALADO EM RESERVAÇÃO PREDIAL DE ÁGUA - FORNECIMENTO E INSTALAÇÃO. AF_04/2024</t>
  </si>
  <si>
    <t>JOELHO 90 GRAUS, PPR, DN 25 MM, INSTALADO EM RESERVAÇÃO PREDIAL DE ÁGUA - FORNECIMENTO E INSTALAÇÃO. AF_04/2024</t>
  </si>
  <si>
    <t>JOELHO 90 GRAUS, PPR, DN 32 MM, INSTALADO EM RESERVAÇÃO PREDIAL DE ÁGUA - FORNECIMENTO E INSTALAÇÃO. AF_04/2024</t>
  </si>
  <si>
    <t>JOELHO 90 GRAUS, PPR, DN 40 MM, INSTALADO EM RESERVAÇÃO PREDIAL DE ÁGUA - FORNECIMENTO E INSTALAÇÃO. AF_04/2024</t>
  </si>
  <si>
    <t>JOELHO 90 GRAUS, PPR, DN 50 MM, INSTALADO EM RESERVAÇÃO PREDIAL DE ÁGUA - FORNECIMENTO E INSTALAÇÃO. AF_04/2024</t>
  </si>
  <si>
    <t>JOELHO 90 GRAUS, PPR, DN 63 MM, INSTALADO EM RESERVAÇÃO PREDIAL DE ÁGUA - FORNECIMENTO E INSTALAÇÃO. AF_04/2024</t>
  </si>
  <si>
    <t>JOELHO 90 GRAUS, PPR, DN 75 MM, INSTALADO EM RESERVAÇÃO PREDIAL DE ÁGUA - FORNECIMENTO E INSTALAÇÃO. AF_04/2024</t>
  </si>
  <si>
    <t>JOELHO 90 GRAUS, PPR, DN 90 MM, INSTALADO EM RESERVAÇÃO PREDIAL DE ÁGUA - FORNECIMENTO E INSTALAÇÃO. AF_04/2024</t>
  </si>
  <si>
    <t>JOELHO 90 GRAUS, PPR, DN 110 MM, INSTALADO EM RESERVAÇÃO PREDIAL DE ÁGUA - FORNECIMENTO E INSTALAÇÃO. AF_04/2024</t>
  </si>
  <si>
    <t>TÊ, PPR, DN 32 MM, INSTALADO EM RESERVAÇÃO PREDIAL DE ÁGUA - FORNECIMENTO E INSTALAÇÃO. AF_04/2024</t>
  </si>
  <si>
    <t>TÊ, PPR, DN 40 MM, INSTALADO EM RESERVAÇÃO PREDIAL DE ÁGUA - FORNECIMENTO E INSTALAÇÃO. AF_04/2024</t>
  </si>
  <si>
    <t>TÊ, PPR, DN 50 MM, INSTALADO EM RESERVAÇÃO PREDIAL DE ÁGUA - FORNECIMENTO E INSTALAÇÃO. AF_04/2024</t>
  </si>
  <si>
    <t>TÊ, PPR, DN 63 MM, INSTALADO EM RESERVAÇÃO PREDIAL DE ÁGUA - FORNECIMENTO E INSTALAÇÃO. AF_04/2024</t>
  </si>
  <si>
    <t>TÊ, PPR, DN 75 MM, INSTALADO EM RESERVAÇÃO PREDIAL DE ÁGUA - FORNECIMENTO E INSTALAÇÃO. AF_04/2024</t>
  </si>
  <si>
    <t>TÊ, PPR, DN 90 MM, INSTALADO EM RESERVAÇÃO PREDIAL DE ÁGUA - FORNECIMENTO E INSTALAÇÃO. AF_04/2024</t>
  </si>
  <si>
    <t>TÊ, PPR, DN 110 MM, INSTALADO EM RESERVAÇÃO PREDIAL DE ÁGUA - FORNECIMENTO E INSTALAÇÃO. AF_04/2024</t>
  </si>
  <si>
    <t>TÊ, ROSCA FÊMEA, METÁLICO, PARA INSTALAÇÕES EM PEX ÁGUA, DN 16 MM X ½", CONEXÃO POR ANEL DESLIZANTE - FORNECIMENTO E INSTALAÇÃO. AF_02/2023</t>
  </si>
  <si>
    <t>CURVA 45 GRAUS, EM AÇO, CONEXÃO RANHURADA, DN 80 (3"), INSTALADO EM PRUMADAS - FORNECIMENTO E INSTALAÇÃO. AF_10/2020</t>
  </si>
  <si>
    <t>COTOVELO EM BRONZE/LATÃO, DN 15 MM X 1/2", 90 GRAUS, SEM ANEL DE SOLDA, BOLSA X ROSCA F, INSTALADO EM RAMAL E SUB-RAMAL DE GÁS COMBUSTÍVEL - FORNECIMENTO E INSTALAÇÃO. AF_04/2022</t>
  </si>
  <si>
    <t>COTOVELO EM BRONZE/LATÃO, DN 22 MM X 1/2", 90 GRAUS, SEM ANEL DE SOLDA, BOLSA X ROSCA F, INSTALADO EM RAMAL E SUB-RAMAL DE GÁS COMBUSTÍVEL - FORNECIMENTO E INSTALAÇÃO. AF_04/2022</t>
  </si>
  <si>
    <t>COTOVELO EM BRONZE/LATÃO, DN 22 MM X 3/4", 90 GRAUS, SEM ANEL DE SOLDA, BOLSA X ROSCA F, INSTALADO EM RAMAL E SUB-RAMAL DE GÁS COMBUSTÍVEL - FORNECIMENTO E INSTALAÇÃO. AF_04/2022</t>
  </si>
  <si>
    <t>CONECTOR EM BRONZE/LATÃO, DN 15 MM X 1/2", SEM ANEL DE SOLDA, BOLSA X ROSCA F, INSTALADO EM RAMAL E SUB-RAMAL DE GÁS COMBUSTÍVEL - FORNECIMENTO E INSTALAÇÃO. AF_04/2022</t>
  </si>
  <si>
    <t>CONECTOR EM BRONZE/LATÃO, DN 22 MM X 1/2", SEM ANEL DE SOLDA, BOLSA X ROSCA F, INSTALADO EM RAMAL E SUB-RAMAL DE GÁS COMBUSTÍVEL - FORNECIMENTO E INSTALAÇÃO. AF_04/2022</t>
  </si>
  <si>
    <t>CONECTOR EM BRONZE/LATÃO, DN 22 MM X 3/4", SEM ANEL DE SOLDA, BOLSA X ROSCA F, INSTALADO EM RAMAL E SUB-RAMAL DE GÁS COMBUSTÍVEL - FORNECIMENTO E INSTALAÇÃO. AF_04/2022</t>
  </si>
  <si>
    <t>CONECTOR EM BRONZE/LATÃO, DN 28 MM X 1/2", SEM ANEL DE SOLDA, BOLSA X ROSCA F, INSTALADO EM RAMAL E SUB-RAMAL DE GÁS COMBUSTÍVEL - FORNECIMENTO E INSTALAÇÃO. AF_04/2022</t>
  </si>
  <si>
    <t>COTOVELO EM BRONZE/LATÃO, DN 15 MM X 1/2", 90 GRAUS, SEM ANEL DE SOLDA, BOLSA X ROSCA F, INSTALADO EM RAMAL E SUB-RAMAL DE GÁS MEDICINAL - FORNECIMENTO E INSTALAÇÃO. AF_04/2022</t>
  </si>
  <si>
    <t>COTOVELO EM BRONZE/LATÃO, DN 22 MM X 1/2", 90 GRAUS, SEM ANEL DE SOLDA, BOLSA X ROSCA F, INSTALADO EM RAMAL E SUB-RAMAL DE GÁS MEDICINAL - FORNECIMENTO E INSTALAÇÃO. AF_04/2022</t>
  </si>
  <si>
    <t>COTOVELO EM BRONZE/LATÃO, DN 22 MM X 3/4", 90 GRAUS, SEM ANEL DE SOLDA, BOLSA X ROSCA F, INSTALADO EM RAMAL E SUB-RAMAL DE GÁS MEDICINAL - FORNECIMENTO E INSTALAÇÃO. AF_04/2022</t>
  </si>
  <si>
    <t>CONECTOR EM BRONZE/LATÃO, DN 15 MM X 1/2", SEM ANEL DE SOLDA, BOLSA X ROSCA F, INSTALADO EM RAMAL E SUB-RAMAL DE GÁS MEDICINAL - FORNECIMENTO E INSTALAÇÃO. AF_04/2022</t>
  </si>
  <si>
    <t>LUVA COM ROSCA, PVC, SOLDÁVEL, DN 40MM X 1.1/4", INSTALADO EM RAMAL DE DISTRIBUIÇÃO DE ÁGUA - FORNECIMENTO E INSTALAÇÃO. AF_06/2022</t>
  </si>
  <si>
    <t>ADAPTADOR CURTO COM BOLSA E ROSCA PARA REGISTRO, PVC, SOLDÁVEL, DN 40MM X 1.1/4", INSTALADO EM RAMAL DE DISTRIBUIÇÃO DE ÁGUA - FORNECIMENTO E INSTALAÇÃO. AF_06/2022</t>
  </si>
  <si>
    <t>ADAPTADOR CURTO COM BOLSA E ROSCA PARA REGISTRO, PVC, SOLDÁVEL, DN 40MM X 1.1/2", INSTALADO EM RAMAL DE DISTRIBUIÇÃO DE ÁGUA - FORNECIMENTO E INSTALAÇÃO. AF_06/2022</t>
  </si>
  <si>
    <t>LUVA COM ROSCA, PVC, SOLDÁVEL, DN 50MM X 1.1/2", INSTALADO EM RAMAL DE DISTRIBUIÇÃO DE ÁGUA - FORNECIMENTO E INSTALAÇÃO. AF_06/2022</t>
  </si>
  <si>
    <t>ADAPTADOR CURTO COM BOLSA E ROSCA PARA REGISTRO, PVC, SOLDÁVEL, DN 50MM X 1.1/2", INSTALADO EM RAMAL DE DISTRIBUIÇÃO DE ÁGUA - FORNECIMENTO E INSTALAÇÃO. AF_06/2022</t>
  </si>
  <si>
    <t>ADAPTADOR CURTO COM BOLSA E ROSCA PARA REGISTRO, PVC, SOLDÁVEL, DN 50MM X 1.1/4", INSTALADO EM RAMAL DE DISTRIBUIÇÃO DE ÁGUA - FORNECIMENTO E INSTALAÇÃO. AF_06/2022</t>
  </si>
  <si>
    <t>TE, CPVC, SOLDÁVEL, DN  42MM, INSTALADO EM RAMAL DE DISTRIBUIÇÃO DE ÁGUA - FORNECIMENTO E INSTALAÇÃO. AF_06/2022</t>
  </si>
  <si>
    <t>JOELHO 90 GRAUS, CPVC, SOLDÁVEL, DN 42MM, INSTALADO EM RAMAL DE DISTRIBUIÇÃO DE ÁGUA - FORNECIMENTO E INSTALAÇÃO. AF_06/2022</t>
  </si>
  <si>
    <t>JOELHO 45 GRAUS, CPVC, SOLDÁVEL, DN 42MM, INSTALADO EM RAMAL DE DISTRIBUIÇÃO DE ÁGUA - FORNECIMENTO E INSTALAÇÃO. AF_06/2022</t>
  </si>
  <si>
    <t>LUVA, CPVC, SOLDÁVEL, DN 42MM, INSTALADO EM RAMAL DE DISTRIBUIÇÃO DE ÁGUA - FORNECIMENTO E INSTALAÇÃO. AF_06/2022</t>
  </si>
  <si>
    <t>LUVA DE CORRER, CPVC, SOLDÁVEL, DN 42MM, INSTALADO EM RAMAL DE DISTRIBUIÇÃO DE ÁGUA - FORNECIMENTO E INSTALAÇÃO. AF_06/2022</t>
  </si>
  <si>
    <t>LUVA DE TRANSIÇÃO, CPVC, SOLDÁVEL, DN42MM X 1.1/2", INSTALADO EM RAMAL DE DISTRIBUIÇÃO DE ÁGUA - FORNECIMENTO E INSTALAÇÃO. AF_06/2022</t>
  </si>
  <si>
    <t>CONECTOR, CPVC, SOLDÁVEL, DN 42MM X 1.1/2", INSTALADO EM RAMAL DE DISTRIBUIÇÃO DE ÁGUA - FORNECIMENTO E INSTALAÇÃO. AF_06/2022</t>
  </si>
  <si>
    <t>LUVA DE CORRER, PVC, SOLDÁVEL, DN 40MM, INSTALADO EM RAMAL DE DISTRIBUIÇÃO DE ÁGUA - FORNECIMENTO E INSTALAÇÃO. AF_06/2022</t>
  </si>
  <si>
    <t>BUCHA DE REDUÇÃO, PPR, DN 50 X 32 MM, INSTALADO EM RESERVAÇÃO PREDIAL DE ÁGUA - FORNECIMENTO E INSTALAÇÃO. AF_04/2024</t>
  </si>
  <si>
    <t>CURVA PPR 90 GRAUS, DN 20 MM, INSTALADO EM RESERVAÇÃO PREDIAL DE ÁGUA - FORNECIMENTO E INSTALAÇÃO. AF_04/2024</t>
  </si>
  <si>
    <t>CURVA PPR 90 GRAUS, DN 25 MM, INSTALADO EM RESERVAÇÃO PREDIAL DE ÁGUA - FORNECIMENTO E INSTALAÇÃO. AF_04/2024</t>
  </si>
  <si>
    <t>JOELHO PPR 45 GRAUS, SOLDÁVEL, DN 20 MM, INSTALADO EM RESERVAÇÃO PREDIAL DE ÁGUA - FORNECIMENTO E INSTALAÇÃO. AF_04/2024</t>
  </si>
  <si>
    <t>JOELHO PPR 45 GRAUS, SOLDÁVEL, DN 25 MM, INSTALADO EM RESERVAÇÃO PREDIAL DE ÁGUA - FORNECIMENTO E INSTALAÇÃO. AF_04/2024</t>
  </si>
  <si>
    <t>JOELHO PPR 45 GRAUS, SOLDÁVEL, DN 40 MM, INSTALADO EM RESERVAÇÃO PREDIAL DE ÁGUA - FORNECIMENTO E INSTALAÇÃO. AF_04/2024</t>
  </si>
  <si>
    <t>JOELHO PPR 45 GRAUS, SOLDÁVEL, DN 50 MM, INSTALADO EM RESERVAÇÃO PREDIAL DE ÁGUA - FORNECIMENTO E INSTALAÇÃO. AF_04/2024</t>
  </si>
  <si>
    <t>CURVA PVC 45 GRAUS, SOLDÁVEL, DN 25 MM, INSTALADO EM RESERVAÇÃO PREDIAL DE ÁGUA - FORNECIMENTO E INSTALAÇÃO. AF_04/2024</t>
  </si>
  <si>
    <t>CURVA PVC 45 GRAUS, SOLDÁVEL, DN 32 MM, INSTALADO EM RESERVAÇÃO PREDIAL DE ÁGUA - FORNECIMENTO E INSTALAÇÃO. AF_04/2024</t>
  </si>
  <si>
    <t>CURVA PVC 45 GRAUS, SOLDÁVEL, DN 40 MM, INSTALADO EM RESERVAÇÃO PREDIAL DE ÁGUA - FORNECIMENTO E INSTALAÇÃO. AF_04/2024</t>
  </si>
  <si>
    <t>CURVA PVC 45 GRAUS, SOLDÁVEL, DN 50 MM, INSTALADO EM RESERVAÇÃO PREDIAL DE ÁGUA - FORNECIMENTO E INSTALAÇÃO. AF_04/2024</t>
  </si>
  <si>
    <t>CURVA PVC 45 GRAUS, SOLDÁVEL, DN 60 MM, INSTALADO EM RESERVAÇÃO PREDIAL DE ÁGUA - FORNECIMENTO E INSTALAÇÃO. AF_04/2024</t>
  </si>
  <si>
    <t>CURVA PVC 45 GRAUS, SOLDÁVEL, DN 75 MM, INSTALADO EM RESERVAÇÃO PREDIAL DE ÁGUA - FORNECIMENTO E INSTALAÇÃO. AF_04/2024</t>
  </si>
  <si>
    <t>CURVA PVC 45 GRAUS, SOLDÁVEL, DN 85 MM, INSTALADO EM RESERVAÇÃO PREDIAL DE ÁGUA - FORNECIMENTO E INSTALAÇÃO. AF_04/2024</t>
  </si>
  <si>
    <t>JOELHO PPR 45 GRAUS, SOLDÁVEL, DN 75 MM, INSTALADO EM RESERVAÇÃO PREDIAL DE ÁGUA - FORNECIMENTO E INSTALAÇÃO. AF_04/2024</t>
  </si>
  <si>
    <t>JOELHO PPR 45 GRAUS, SOLDÁVEL, DN 90 MM, INSTALADO EM RESERVAÇÃO PREDIAL DE ÁGUA - FORNECIMENTO E INSTALAÇÃO. AF_04/2024</t>
  </si>
  <si>
    <t>JOELHO PPR, 45 GRAUS, SOLDÁVEL, DN 32 MM, INSTALADO EM RESERVAÇÃO PREDIAL DE ÁGUA - FORNECIMENTO E INSTALAÇÃO. AF_04/2024</t>
  </si>
  <si>
    <t>TÊ, PPR, DN 20 MM, INSTALADO EM RESERVAÇÃO PREDIAL DE ÁGUA - FORNECIMENTO E INSTALAÇÃO. AF_04/2024</t>
  </si>
  <si>
    <t>TÊ, PPR, DN 25 MM, INSTALADO EM RESERVAÇÃO PREDIAL DE ÁGUA - FORNECIMENTO E INSTALAÇÃO. AF_04/2024</t>
  </si>
  <si>
    <t>JOELHO CPVC, SOLDÁVEL, 45 GRAUS, DN 42 MM, INSTALADO EM RESERVAÇÃO PREDIAL DE ÁGUA - FORNECIMENTO E INSTALAÇÃO. AF_04/2024</t>
  </si>
  <si>
    <t>UNIÃO FLANGE, PPR, COM PARAFUSOS, DN 40 MM, INSTALADO EM RESERVAÇÃO PREDIAL DE ÁGUA - FORNECIMENTO E INSTALAÇÃO. AF_04/2024</t>
  </si>
  <si>
    <t>BUCHA DE REDUÇÃO, EM FERRO GALVANIZADO, CONEXÃO ROSQUEADA, DN 80 MM X 65 MM (3" X 2 1/2"), INSTALADO EM RESERVAÇÃO PREDIAL DE ÁGUA - FORNECIMENTO E INSTALAÇÃO. AF_04/2024</t>
  </si>
  <si>
    <t>JOELHO PVC, SOLDÁVEL, 45 GRAUS, DN 25 MM, INSTALADO EM RESERVAÇÃO PREDIAL DE ÁGUA - FORNECIMENTO E INSTALAÇÃO. AF_04/2024</t>
  </si>
  <si>
    <t>BUCHA DE REDUÇÃO, EM FERRO GALVANIZADO, CONEXÃO ROSQUEADA, DN 80 MM X 50 MM (3" X 2"), INSTALADO EM RESERVAÇÃO PREDIAL DE ÁGUA - FORNECIMENTO E INSTALAÇÃO. AF_04/2024</t>
  </si>
  <si>
    <t>LUVA DE REDUÇÃO, EM FERRO GALVANIZADO, CONEXÃO ROSQUEADA, DN 65 MM X 50 MM (2 1/2" X 2"), INSTALADO EM RESERVAÇÃO PREDIAL DE ÁGUA - FORNECIMENTO E INSTALAÇÃO. AF_04/2024</t>
  </si>
  <si>
    <t>LUVA DE REDUÇÃO, EM FERRO GALVANIZADO, CONEXÃO ROSQUEADA, DN 80 MM X 65 MM (3" X 2 1/2"), INSTALADO EM RESERVAÇÃO PREDIAL DE ÁGUA - FORNECIMENTO E INSTALAÇÃO. AF_04/2024</t>
  </si>
  <si>
    <t>LUVA DE REDUÇÃO, EM FERRO GALVANIZADO, CONEXÃO ROSQUEADA, DN 80 MM X 50 MM (3" X 2"), INSTALADO EM RESERVAÇÃO PREDIAL DE ÁGUA - FORNECIMENTO E INSTALAÇÃO. AF_04/2024</t>
  </si>
  <si>
    <t>NIPLE DE REDUÇÃO, EM FERRO GALVANIZADO, CONEXÃO ROSQUEADA, DN 80 MM X 65 MM (3" X 2 1/2"), INSTALADO EM RESERVAÇÃO PREDIAL DE ÁGUA - FORNECIMENTO E INSTALAÇÃO. AF_04/2024</t>
  </si>
  <si>
    <t>NIPLE DE REDUÇÃO, EM FERRO GALVANIZADO, CONEXÃO ROSQUEADA, DN 80 MM X 50 MM (3" X 2"), INSTALADO EM RESERVAÇÃO PREDIAL DE ÁGUA - FORNECIMENTO E INSTALAÇÃO. AF_04/2024</t>
  </si>
  <si>
    <t>COTOVELO DE REDUÇÃO, 90 GRAUS, EM FERRO GALVANIZADO, CONEXÃO ROSQUEADA, DN 65 MM X 50 MM (2 1/2" X 2"), INSTALADO EM RESERVAÇÃO PREDIAL DE ÁGUA - FORNECIMENTO E INSTALAÇÃO. AF_04/2024</t>
  </si>
  <si>
    <t>JOELHO PVC, SOLDÁVEL, 45 GRAUS, DN 32 MM, INSTALADO EM RESERVAÇÃO PREDIAL DE ÁGUA - FORNECIMENTO E INSTALAÇÃO. AF_04/2024</t>
  </si>
  <si>
    <t>JOELHO PVC, SOLDÁVEL, 45 GRAUS, DN 40 MM, INSTALADO EM RESERVAÇÃO PREDIAL DE ÁGUA - FORNECIMENTO E INSTALAÇÃO. AF_04/2024</t>
  </si>
  <si>
    <t>JOELHO PVC, SOLDÁVEL, 45 GRAUS, DN 50 MM, INSTALADO EM RESERVAÇÃO PREDIAL DE ÁGUA - FORNECIMENTO E INSTALAÇÃO. AF_04/2024</t>
  </si>
  <si>
    <t>JOELHO PVC, SOLDÁVEL, 45 GRAUS, DN 60 MM, INSTALADO EM RESERVAÇÃO PREDIAL DE ÁGUA - FORNECIMENTO E INSTALAÇÃO. AF_04/2024</t>
  </si>
  <si>
    <t>JOELHO PVC, SOLDÁVEL, 45 GRAUS, DN 75 MM, INSTALADO EM RESERVAÇÃO PREDIAL DE ÁGUA - FORNECIMENTO E INSTALAÇÃO. AF_04/2024</t>
  </si>
  <si>
    <t>JOELHO PVC, SOLDÁVEL, 45 GRAUS, DN 85 MM, INSTALADO EM RESERVAÇÃO PREDIAL DE ÁGUA - FORNECIMENTO E INSTALAÇÃO. AF_04/2024</t>
  </si>
  <si>
    <t>TE DE REDUÇÃO, PVC, SOLDÁVEL, 90 GRAUS, DN 50 MM X 25 MM, INSTALADO EM RESERVAÇÃO PREDIAL DE ÁGUA - FORNECIMENTO E INSTALAÇÃO. AF_04/2024</t>
  </si>
  <si>
    <t>TE DE REDUÇÃO, PVC, SOLDÁVEL, 90 GRAUS, DN 50 MM X 32 MM, INSTALADO EM RESERVAÇÃO PREDIAL DE ÁGUA - FORNECIMENTO E INSTALAÇÃO. AF_04/2024</t>
  </si>
  <si>
    <t>COTOVELO, 90 GRAUS, EM FERRO GALVANIZADO, MACHO/FÊMEA, CONEXÃO ROSQUEADA, DN 65 MM (2 1/2"), INSTALADO EM RESERVAÇÃO PREDIAL DE ÁGUA - FORNECIMENTO E INSTALAÇÃO. AF_04/2024</t>
  </si>
  <si>
    <t>COTOVELO 90 GRAUS, EM FERRO GALVANIZADO, MACHO/FÊMEA, CONEXÃO ROSQUEADA, DN 50 MM (2"), INSTALADO EM RESERVAÇÃO PREDIAL DE ÁGUA - FORNECIMENTO E INSTALAÇÃO. AF_04/2024</t>
  </si>
  <si>
    <t>COTOVELO 90 GRAUS, EM FERRO GALVANIZADO, MACHO/FÊMEA, CONEXÃO ROSQUEADA, DN 80 MM (3"), INSTALADO EM RESERVAÇÃO PREDIAL DE ÁGUA - FORNECIMENTO E INSTALAÇÃO. AF_04/2024</t>
  </si>
  <si>
    <t>CURVA 45 GRAUS, EM FERRO GALVANIZADO, FÊMEA, CONEXÃO ROSQUEADA, DN 65 MM (2 1/2"), INSTALADO EM RESERVAÇÃO PREDIAL DE ÁGUA - FORNECIMENTO E INSTALAÇÃO. AF_04/2024</t>
  </si>
  <si>
    <t>CURVA 45 GRAUS, EM FERRO GALVANIZADO, FÊMEA, CONEXÃO ROSQUEADA, DN 50 MM (2"), INSTALADO EM RESERVAÇÃO PREDIAL DE ÁGUA - FORNECIMENTO E INSTALAÇÃO. AF_04/2024</t>
  </si>
  <si>
    <t>CURVA 45 GRAUS, EM FERRO GALVANIZADO, FÊMEA, CONEXÃO ROSQUEADA, DN 80 MM (3"), INSTALADO EM RESERVAÇÃO PREDIAL DE ÁGUA - FORNECIMENTO E INSTALAÇÃO. AF_04/2024</t>
  </si>
  <si>
    <t>CURVA 45 GRAUS, EM FERRO GALVANIZADO, MACHO/FÊMEA, CONEXÃO ROSQUEADA, DN 65 MM (2 1/2"), INSTALADO EM RESERVAÇÃO PREDIAL DE ÁGUA - FORNECIMENTO E INSTALAÇÃO. AF_04/2024</t>
  </si>
  <si>
    <t>CURVA 45 GRAUS, EM FERRO GALVANIZADO, MACHO/FÊMEA, CONEXÃO ROSQUEADA, DN 50 MM (2"), INSTALADO EM RESERVAÇÃO PREDIAL DE ÁGUA - FORNECIMENTO E INSTALAÇÃO. AF_04/2024</t>
  </si>
  <si>
    <t>CURVA 45 GRAUS, EM FERRO GALVANIZADO, MACHO/FÊMEA, CONEXÃO ROSQUEADA, DN 80 MM (3"), INSTALADO EM RESERVAÇÃO PREDIAL DE ÁGUA - FORNECIMENTO E INSTALAÇÃO. AF_04/2024</t>
  </si>
  <si>
    <t>CURVA 90 GRAUS, EM FERRO GALVANIZADO, FÊMEA, CONEXÃO ROSQUEADA, DN 65 MM (2 1/2"), INSTALADO EM RESERVAÇÃO PREDIAL DE ÁGUA - FORNECIMENTO E INSTALAÇÃO. AF_04/2024</t>
  </si>
  <si>
    <t>CURVA 90 GRAUS, EM FERRO GALVANIZADO, FÊMEA, CONEXÃO ROSQUEADA, DN 50 MM (2"), INSTALADO EM RESERVAÇÃO PREDIAL DE ÁGUA - FORNECIMENTO E INSTALAÇÃO. AF_04/2024</t>
  </si>
  <si>
    <t>CURVA 90 GRAUS, EM FERRO GALVANIZADO, FÊMEA, CONEXÃO ROSQUEADA, DN 80 (3"), INSTALADO EM RESERVAÇÃO PREDIAL DE ÁGUA - FORNECIMENTO E INSTALAÇÃO. AF_04/2024</t>
  </si>
  <si>
    <t>CURVA 90 GRAUS, EM FERRO GALVANIZADO, MACHO/FÊMEA, CONEXÃO ROSQUEADA, DN 65 MM (2 1/2"), INSTALADO EM RESERVAÇÃO PREDIAL DE ÁGUA - FORNECIMENTO E INSTALAÇÃO. AF_04/2024</t>
  </si>
  <si>
    <t>CURVA 90 GRAUS, EM FERRO GALVANIZADO, MACHO/FÊMEA, CONEXÃO ROSQUEADA, DN 50 MM (2"), INSTALADO EM RESERVAÇÃO PREDIAL DE ÁGUA - FORNECIMENTO E INSTALAÇÃO. AF_04/2024</t>
  </si>
  <si>
    <t>CURVA 90 GRAUS, EM FERRO GALVANIZADO, MACHO/FÊMEA, CONEXÃO ROSQUEADA, DN 80 MM (3"), INSTALADO EM RESERVAÇÃO PREDIAL DE ÁGUA - FORNECIMENTO E INSTALAÇÃO. AF_04/2024</t>
  </si>
  <si>
    <t>CURVA 90 GRAUS, EM FERRO GALVANIZADO, CONEXÃO ROSQUEADA, DN 65 MM (2 1/2"), INSTALADO EM RESERVAÇÃO PREDIAL DE ÁGUA - FORNECIMENTO E INSTALAÇÃO. AF_04/2024</t>
  </si>
  <si>
    <t>CURVA 90 GRAUS, EM FERRO GALVANIZADO, CONEXÃO ROSQUEADA, DN 50 MM (2"), INSTALADO EM RESERVAÇÃO PREDIAL DE ÁGUA - FORNECIMENTO E INSTALAÇÃO. AF_04/2024</t>
  </si>
  <si>
    <t>CURVA 90 GRAUS, EM FERRO GALVANIZADO, CONEXÃO ROSQUEADA, DN 80 MM (3"), INSTALADO EM RESERVAÇÃO PREDIAL DE ÁGUA - FORNECIMENTO E INSTALAÇÃO. AF_04/2024</t>
  </si>
  <si>
    <t>TE DE REDUÇÃO, EM FERRO GALVANIZADO, CONEXÃO ROSQUEADA, DN 80 MM X 65 MM (3" X 2 1/2"), INSTALADO EM RESERVAÇÃO PREDIAL DE ÁGUA - FORNECIMENTO E INSTALAÇÃO. AF_04/2024</t>
  </si>
  <si>
    <t>TE DE REDUÇÃO, EM FERRO GALVANIZADO, CONEXÃO ROSQUEADA, DN 80 MM X 50 MM (3" X 2"), INSTALADO EM RESERVAÇÃO PREDIAL DE ÁGUA - FORNECIMENTO E INSTALAÇÃO. AF_04/2024</t>
  </si>
  <si>
    <t>BUCHA DE REDUÇÃO EM COBRE, PONTA X BOLSA, 66 X 54 MM, INSTALADO EM RESERVAÇÃO PREDIAL DE ÁGUA - FORNECIMENTO E INSTALAÇÃO. AF_04/2024</t>
  </si>
  <si>
    <t>BUCHA DE REDUÇÃO CPVC, SOLDÁVEL, DN 54 X 28 MM, INSTALADO EM RESERVAÇÃO PREDIAL DE ÁGUA - FORNECIMENTO E INSTALAÇÃO. AF_04/2024</t>
  </si>
  <si>
    <t>BUCHA DE REDUÇÃO CPVC, SOLDÁVEL, DN 28 X 22 MM, INSTALADO EM RESERVAÇÃO PREDIAL DE ÁGUA - FORNECIMENTO E INSTALAÇÃO. AF_04/2024</t>
  </si>
  <si>
    <t>BUCHA DE REDUÇÃO CPVC, SOLDÁVEL, DN 35 X 28 MM, INSTALADO EM RESERVAÇÃO PREDIAL DE ÁGUA - FORNECIMENTO E INSTALAÇÃO. AF_04/2024</t>
  </si>
  <si>
    <t>BUCHA DE REDUÇÃO CPVC, SOLDÁVEL, DN 42 X 22 MM, INSTALADO EM RESERVAÇÃO PREDIAL DE ÁGUA - FORNECIMENTO E INSTALAÇÃO. AF_04/2024</t>
  </si>
  <si>
    <t>BUCHA DE REDUÇÃO CPVC, SOLDÁVEL, DN 54 X 35 MM, INSTALADO EM RESERVAÇÃO PREDIAL DE ÁGUA - FORNECIMENTO E INSTALAÇÃO. AF_04/2024</t>
  </si>
  <si>
    <t>JOELHO CPVC, SOLDÁVEL, 45 GRAUS, DN 22 MM, INSTALADO EM RESERVAÇÃO PREDIAL DE ÁGUA - FORNECIMENTO E INSTALAÇÃO. AF_04/2024</t>
  </si>
  <si>
    <t>JOELHO CPVC, SOLDÁVEL, 45 GRAUS, DN 28 MM, INSTALADO EM RESERVAÇÃO PREDIAL DE ÁGUA - FORNECIMENTO E INSTALAÇÃO. AF_04/2024</t>
  </si>
  <si>
    <t>JOELHO CPVC, SOLDÁVEL, 45 GRAUS, DN 35 MM, INSTALADO EM RESERVAÇÃO PREDIAL DE ÁGUA - FORNECIMENTO E INSTALAÇÃO. AF_04/2024</t>
  </si>
  <si>
    <t>JOELHO CPVC, SOLDÁVEL, 45 GRAUS, DN 54 MM, INSTALADO EM RESERVAÇÃO PREDIAL DE ÁGUA - FORNECIMENTO E INSTALAÇÃO. AF_04/2024</t>
  </si>
  <si>
    <t>JOELHO CPVC, SOLDÁVEL, 45 GRAUS, DN 73 MM, INSTALADO EM RESERVAÇÃO PREDIAL DE ÁGUA - FORNECIMENTO E INSTALAÇÃO. AF_04/2024</t>
  </si>
  <si>
    <t>JOELHO CPVC, SOLDÁVEL, 45 GRAUS, DN 89 MM, INSTALADO EM RESERVAÇÃO PREDIAL DE ÁGUA - FORNECIMENTO E INSTALAÇÃO. AF_04/2024</t>
  </si>
  <si>
    <t>TE DE REDUÇÃO, CPVC, DN 28 X 22 MM, INSTALADO EM RESERVAÇÃO PREDIAL DE ÁGUA - FORNECIMENTO E INSTALAÇÃO. AF_04/2024</t>
  </si>
  <si>
    <t>TE DE REDUÇÃO, CPVC, DN 35 X 28 MM, INSTALADO EM RESERVAÇÃO PREDIAL DE ÁGUA - FORNECIMENTO E INSTALAÇÃO. AF_04/2024</t>
  </si>
  <si>
    <t>TE DE REDUÇÃO, CPVC, DN 42 X 35 MM, INSTALADO EM RESERVAÇÃO PREDIAL DE ÁGUA - FORNECIMENTO E INSTALAÇÃO. AF_04/2024</t>
  </si>
  <si>
    <t>BUCHA DE REDUÇÃO PVC, SOLDÁVEL, LONGA, DN 50 X 32 MM, INSTALADO EM RESERVAÇÃO PREDIAL DE ÁGUA - FORNECIMENTO E INSTALAÇÃO. AF_04/2024</t>
  </si>
  <si>
    <t>BUCHA DE REDUÇÃO, PPR, DN 50 X 25 MM, INSTALADO EM RESERVAÇÃO PREDIAL DE ÁGUA - FORNECIMENTO E INSTALAÇÃO. AF_04/2024</t>
  </si>
  <si>
    <t>BUCHA DE REDUÇÃO, PPR, DN 25 X 20 MM, INSTALADO EM RESERVAÇÃO PREDIAL DE ÁGUA - FORNECIMENTO E INSTALAÇÃO. AF_04/2024</t>
  </si>
  <si>
    <t>BUCHA DE REDUÇÃO, PPR, DN 32 X 25 MM, INSTALADO EM RESERVAÇÃO PREDIAL DE ÁGUA - FORNECIMENTO E INSTALAÇÃO. AF_04/2024</t>
  </si>
  <si>
    <t>BUCHA DE REDUÇÃO, PPR, DN 40 X 25 MM, INSTALADO EM RESERVAÇÃO PREDIAL DE ÁGUA - FORNECIMENTO E INSTALAÇÃO. AF_04/2024</t>
  </si>
  <si>
    <t>BUCHA DE REDUÇÃO PVC, SOLDÁVEL, LONGA, DN 40 X 25 MM, INSTALADO EM RESERVAÇÃO PREDIAL DE ÁGUA - FORNECIMENTO E INSTALAÇÃO. AF_04/2024</t>
  </si>
  <si>
    <t>BUCHA DE REDUÇÃO PVC, SOLDÁVEL, LONGA, DN 50 X 25 MM, INSTALADO EM RESERVAÇÃO PREDIAL DE ÁGUA - FORNECIMENTO E INSTALAÇÃO. AF_04/2024</t>
  </si>
  <si>
    <t>VÁLVULA EM METAL CROMADO 1.1/2" X 1.1/2" PARA TANQUE OU LAVATÓRIO, COM OU SEM LADRÃO - FORNECIMENTO E INSTALAÇÃO. AF_01/2020</t>
  </si>
  <si>
    <t>VÁLVULA EM METAL CROMADO TIPO AMERICANA 3.1/2" X 1.1/2" PARA PIA - FORNECIMENTO E INSTALAÇÃO. AF_01/2020</t>
  </si>
  <si>
    <t>VÁLVULA EM PLÁSTICO 1" PARA PIA, TANQUE OU LAVATÓRIO, COM OU SEM LADRÃO - FORNECIMENTO E INSTALAÇÃO. AF_01/2020</t>
  </si>
  <si>
    <t>VÁLVULA EM PLÁSTICO CROMADO TIPO AMERICANA 3.1/2" X 1.1/2" SEM ADAPTADOR PARA PIA - FORNECIMENTO E INSTALAÇÃO. AF_01/2020</t>
  </si>
  <si>
    <t>SIFÃO DO TIPO GARRAFA EM METAL CROMADO 1 X 1.1/2" - FORNECIMENTO E INSTALAÇÃO. AF_01/2020</t>
  </si>
  <si>
    <t>SIFÃO DO TIPO GARRAFA/COPO EM PVC 1.1/4  X 1.1/2" - FORNECIMENTO E INSTALAÇÃO. AF_01/2020</t>
  </si>
  <si>
    <t>ENGATE FLEXÍVEL EM PLÁSTICO BRANCO, 1/2" X 30CM - FORNECIMENTO E INSTALAÇÃO. AF_01/2020</t>
  </si>
  <si>
    <t>ENGATE FLEXÍVEL EM PLÁSTICO BRANCO, 1/2" X 40CM - FORNECIMENTO E INSTALAÇÃO. AF_01/2020</t>
  </si>
  <si>
    <t>TORNEIRA CROMADA DE MESA, 1/2" OU 3/4", PARA LAVATÓRIO, PADRÃO POPULAR - FORNECIMENTO E INSTALAÇÃO. AF_01/2020</t>
  </si>
  <si>
    <t>TORNEIRA CROMADA TUBO MÓVEL, DE MESA, 1/2" OU 3/4", PARA PIA DE COZINHA, PADRÃO ALTO - FORNECIMENTO E INSTALAÇÃO. AF_01/2020</t>
  </si>
  <si>
    <t>TORNEIRA CROMADA TUBO MÓVEL, DE PAREDE, 1/2" OU 3/4", PARA PIA DE COZINHA, PADRÃO MÉDIO - FORNECIMENTO E INSTALAÇÃO. AF_01/2020</t>
  </si>
  <si>
    <t>TORNEIRA CROMADA LONGA, DE PAREDE, 1/2" OU 3/4", PARA PIA DE COZINHA, PADRÃO POPULAR - FORNECIMENTO E INSTALAÇÃO. AF_01/2020</t>
  </si>
  <si>
    <t>TORNEIRA CROMADA 1/2" OU 3/4" PARA TANQUE, PADRÃO POPULAR - FORNECIMENTO E INSTALAÇÃO. AF_01/2020</t>
  </si>
  <si>
    <t>TORNEIRA CROMADA 1/2" OU 3/4" PARA TANQUE, PADRÃO MÉDIO - FORNECIMENTO E INSTALAÇÃO. AF_01/2020</t>
  </si>
  <si>
    <t>TORNEIRA CROMADA DE MESA, 1/2" OU 3/4", PARA LAVATÓRIO, PADRÃO MÉDIO - FORNECIMENTO E INSTALAÇÃO. AF_01/2020</t>
  </si>
  <si>
    <t>TORNEIRA PLÁSTICA 3/4" PARA TANQUE - FORNECIMENTO E INSTALAÇÃO. AF_01/2020</t>
  </si>
  <si>
    <t>BANCADA GRANITO CINZA  150 X 60 CM, COM CUBA DE EMBUTIR DE AÇO, VÁLVULA AMERICANA EM METAL, SIFÃO FLEXÍVEL EM PVC, ENGATE FLEXÍVEL 30 CM, TORNEIRA CROMADA LONGA, DE PAREDE, 1/2" OU 3/4", P/ COZINHA, PADRÃO POPULAR - FORNEC. E INSTALAÇÃO. AF_01/2020</t>
  </si>
  <si>
    <t>BANCADA MÁRMORE BRANCO 150 X 60 CM, COM CUBA DE EMBUTIR DE AÇO, VÁLVULA AMERICANA E SIFÃO TIPO GARRAFA EM METAL , ENGATE FLEXÍVEL 30 CM, TORNEIRA CROMADA, DE MESA, 1/2" OU 3/4", PARA PIA COZINHA, PADRÃO ALTO - FORNEC. E INSTALAÇÃO. AF_01/2020</t>
  </si>
  <si>
    <t>VASO SANITARIO SIFONADO CONVENCIONAL COM LOUÇA BRANCA, INCLUSO CONJUNTO DE LIGAÇÃO PARA BACIA SANITÁRIA AJUSTÁVEL - FORNECIMENTO E INSTALAÇÃO. AF_01/2020</t>
  </si>
  <si>
    <t>MANOPLA E CANOPLA CROMADA - FORNECIMENTO E INSTALAÇÃO. AF_01/2020</t>
  </si>
  <si>
    <t>ACABAMENTO MONOCOMANDO PARA CHUVEIRO - FORNECIMENTO E INSTALAÇÃO. AF_01/2020</t>
  </si>
  <si>
    <t>MICTÓRIO SIFONADO LOUÇA BRANCA - PADRÃO MÉDIO - FORNECIMENTO E INSTALAÇÃO. AF_01/2020</t>
  </si>
  <si>
    <t>MICTÓRIO SIFONADO LOUÇA BRANCA PARA ENTRADA DE ÁGUA EMBUTIDA - PADRÃO ALTO - FORNECIMENTO E INSTALAÇÃO. AF_01/2020</t>
  </si>
  <si>
    <t>CHUVEIRO ELÉTRICO COMUM CORPO PLÁSTICO, TIPO DUCHA - FORNECIMENTO E INSTALAÇÃO. AF_01/2020</t>
  </si>
  <si>
    <t>KIT CAVALETE PARA MEDIÇÃO DE ÁGUA - ENTRADA PRINCIPAL, EM PVC 20 MM (1/2") - FORNECIMENTO E INSTALAÇÃO (EXCLUSIVE HIDRÔMETRO). AF_03/2024</t>
  </si>
  <si>
    <t>KIT CAVALETE PARA MEDIÇÃO DE ÁGUA - ENTRADA PRINCIPAL, EM PVC 25 MM (3/4") - FORNECIMENTO E INSTALAÇÃO (EXCLUSIVE HIDRÔMETRO). AF_03/2024</t>
  </si>
  <si>
    <t>KIT CAVALETE PARA MEDIÇÃO DE ÁGUA - ENTRADA PRINCIPAL, EM AÇO GALVANIZADO DN 25 MM (1") - FORNECIMENTO E INSTALAÇÃO (EXCLUSIVE HIDRÔMETRO). AF_03/2024</t>
  </si>
  <si>
    <t>KIT CAVALETE PARA MEDIÇÃO DE ÁGUA - ENTRADA PRINCIPAL, EM AÇO GALVANIZADO DN 32 MM (1 1/4") - FORNECIMENTO E INSTALAÇÃO (EXCLUSIVE HIDRÔMETRO). AF_03/2024</t>
  </si>
  <si>
    <t>KIT CAVALETE PARA MEDIÇÃO DE ÁGUA - ENTRADA PRINCIPAL, EM AÇO GALVANIZADO DN 40 MM (1 1/2") - FORNECIMENTO E INSTALAÇÃO (EXCLUSIVE HIDRÔMETRO). AF_03/2024</t>
  </si>
  <si>
    <t>KIT CAVALETE PARA MEDIÇÃO DE ÁGUA - ENTRADA PRINCIPAL, EM AÇO GALVANIZADO DN 50 MM (2") - FORNECIMENTO E INSTALAÇÃO (EXCLUSIVE HIDRÔMETRO). AF_03/2024</t>
  </si>
  <si>
    <t>KIT CAVALETE PARA MEDIÇÃO DE ÁGUA - ENTRADA INDIVIDUALIZADA, EM PVC 25 MM (3/4"), PARA 2 MEDIDORES - FORNECIMENTO E INSTALAÇÃO (EXCLUSIVE HIDRÔMETRO). AF_03/2024</t>
  </si>
  <si>
    <t>KIT CAVALETE PARA MEDIÇÃO DE ÁGUA - ENTRADA INDIVIDUALIZADA, EM PVC 25 MM (3/4"), PARA 3 MEDIDORES - FORNECIMENTO E INSTALAÇÃO (EXCLUSIVE HIDRÔMETRO). AF_03/2024</t>
  </si>
  <si>
    <t>KIT CAVALETE PARA MEDIÇÃO DE ÁGUA - ENTRADA INDIVIDUALIZADA, EM PVC 25 MM (3/4"), PARA 4 MEDIDORES - FORNECIMENTO E INSTALAÇÃO (EXCLUSIVE HIDRÔMETRO). AF_03/2024</t>
  </si>
  <si>
    <t>KIT CAVALETE PARA MEDIÇÃO DE ÁGUA - ENTRADA INDIVIDUALIZADA, EM PVC 32 MM (1"), PARA 1 MEDIDOR - FORNECIMENTO E INSTALAÇÃO (EXCLUSIVE HIDRÔMETRO). AF_03/2024</t>
  </si>
  <si>
    <t>KIT CAVALETE PARA MEDIÇÃO DE ÁGUA - ENTRADA INDIVIDUALIZADA, EM PVC 32 MM (1"), PARA 2 MEDIDORES - FORNECIMENTO E INSTALAÇÃO (EXCLUSIVE HIDRÔMETRO). AF_03/2024</t>
  </si>
  <si>
    <t>KIT CAVALETE PARA MEDIÇÃO DE ÁGUA - ENTRADA INDIVIDUALIZADA, EM PVC 32 MM (1"), PARA 3 MEDIDORES - FORNECIMENTO E INSTALAÇÃO (EXCLUSIVE HIDRÔMETRO). AF_03/2024</t>
  </si>
  <si>
    <t>KIT CAVALETE PARA MEDIÇÃO DE ÁGUA - ENTRADA INDIVIDUALIZADA, EM PVC 32 MM (1"), PARA 4 MEDIDORES - FORNECIMENTO E INSTALAÇÃO (EXCLUSIVE HIDRÔMETRO). AF_03/2024</t>
  </si>
  <si>
    <t>KIT CAVALETE PARA MEDIÇÃO DE ÁGUA - ENTRADA INDIVIDUALIZADA, EM CPVC DN 28 MM (1"), PARA 1 MEDIDOR - FORNECIMENTO E INSTALAÇÃO (EXCLUSIVE HIDRÔMETRO). AF_03/2024</t>
  </si>
  <si>
    <t>KIT CAVALETE PARA MEDIÇÃO DE ÁGUA - ENTRADA INDIVIDUALIZADA, EM CPVC DN 28 MM (1"), PARA 2 MEDIDORES - FORNECIMENTO E INSTALAÇÃO (EXCLUSIVE HIDRÔMETRO). AF_03/2024</t>
  </si>
  <si>
    <t>KIT CAVALETE PARA MEDIÇÃO DE ÁGUA - ENTRADA INDIVIDUALIZADA, EM CPVC DN 28 MM (1"), PARA 3 MEDIDORES - FORNECIMENTO E INSTALAÇÃO (EXCLUSIVE HIDRÔMETRO). AF_03/2024</t>
  </si>
  <si>
    <t>KIT CAVALETE PARA MEDIÇÃO DE ÁGUA - ENTRADA INDIVIDUALIZADA, EM CPVC DN 28 MM (1"), PARA 4 MEDIDORES - FORNECIMENTO E INSTALAÇÃO (EXCLUSIVE HIDRÔMETRO). AF_03/2024</t>
  </si>
  <si>
    <t>KIT CAVALETE PARA MEDIÇÃO DE ÁGUA - ENTRADA INDIVIDUALIZADA, EM CPVC DN 35 MM (1 1/4"), PARA 1 MEDIDOR - FORNECIMENTO E INSTALAÇÃO (EXCLUSIVE HIDRÔMETRO). AF_03/2024</t>
  </si>
  <si>
    <t>KIT CAVALETE PARA MEDIÇÃO DE ÁGUA - ENTRADA INDIVIDUALIZADA, EM CPVC DN 35 MM (1 1/4"), PARA 2 MEDIDORES - FORNECIMENTO E INSTALAÇÃO (EXCLUSIVE HIDRÔMETRO). AF_03/2024</t>
  </si>
  <si>
    <t>KIT CAVALETE PARA MEDIÇÃO DE ÁGUA - ENTRADA INDIVIDUALIZADA, EM CPVC DN 35 MM (1 1/4"), PARA 3 MEDIDORES - FORNECIMENTO E INSTALAÇÃO (EXCLUSIVE HIDRÔMETRO). AF_03/2024</t>
  </si>
  <si>
    <t>KIT CAVALETE PARA MEDIÇÃO DE ÁGUA - ENTRADA INDIVIDUALIZADA, EM CPVC DN 35 MM (1 1/4"), PARA 4 MEDIDORES - FORNECIMENTO E INSTALAÇÃO (EXCLUSIVE HIDRÔMETRO). AF_03/2024</t>
  </si>
  <si>
    <t>KIT CAVALETE PARA MEDIÇÃO DE ÁGUA - ENTRADA INDIVIDUALIZADA, EM PPR PN20 DN 25 MM (3/4") PARA 1 MEDIDOR - FORNECIMENTO E INSTALAÇÃO (EXCLUSIVE HIDRÔMETRO). AF_03/2024</t>
  </si>
  <si>
    <t>KIT CAVALETE PARA MEDIÇÃO DE ÁGUA - ENTRADA INDIVIDUALIZADA, EM PPR PN20 DN 25 MM (3/4") PARA 2 MEDIDORES - FORNECIMENTO E INSTALAÇÃO (EXCLUSIVE HIDRÔMETRO). AF_03/2024</t>
  </si>
  <si>
    <t>KIT CAVALETE PARA MEDIÇÃO DE ÁGUA - ENTRADA INDIVIDUALIZADA, EM PPR PN20 DN 25 MM (3/4") PARA 3 MEDIDORES - FORNECIMENTO E INSTALAÇÃO (EXCLUSIVE HIDRÔMETRO). AF_03/2024</t>
  </si>
  <si>
    <t>KIT CAVALETE PARA MEDIÇÃO DE ÁGUA - ENTRADA INDIVIDUALIZADA, EM PPR PN20 DN 25 MM (3/4") PARA 4 MEDIDORES - FORNECIMENTO E INSTALAÇÃO (EXCLUSIVE HIDRÔMETRO). AF_03/2024</t>
  </si>
  <si>
    <t>KIT CAVALETE PARA MEDIÇÃO DE ÁGUA - ENTRADA INDIVIDUALIZADA, EM PPR PN20 DN 32 MM (1") PARA 1 MEDIDOR - FORNECIMENTO E INSTALAÇÃO (EXCLUSIVE HIDRÔMETRO). AF_03/2024</t>
  </si>
  <si>
    <t>KIT CAVALETE PARA MEDIÇÃO DE ÁGUA - ENTRADA INDIVIDUALIZADA, EM PPR PN20 DN 32 MM (1") PARA 2 MEDIDORES - FORNECIMENTO E INSTALAÇÃO (EXCLUSIVE HIDRÔMETRO). AF_03/2024</t>
  </si>
  <si>
    <t>KIT CAVALETE PARA MEDIÇÃO DE ÁGUA - ENTRADA INDIVIDUALIZADA, EM PPR PN20 DN 32 MM (1") PARA 3 MEDIDORES - FORNECIMENTO E INSTALAÇÃO (EXCLUSIVE HIDRÔMETRO). AF_03/2024</t>
  </si>
  <si>
    <t>KIT CAVALETE PARA MEDIÇÃO DE ÁGUA - ENTRADA INDIVIDUALIZADA, EM PPR PN20 DN 32 MM (1") PARA 4 MEDIDORES - FORNECIMENTO E INSTALAÇÃO (EXCLUSIVE HIDRÔMETRO). AF_03/2024</t>
  </si>
  <si>
    <t>KIT CAVALETE PARA MEDIÇÃO DE ÁGUA - ENTRADA INDIVIDUALIZADA, EM PPR PN25 DN 25 MM (3/4") PARA 1 MEDIDOR - FORNECIMENTO E INSTALAÇÃO (EXCLUSIVE HIDRÔMETRO). AF_03/2024</t>
  </si>
  <si>
    <t>KIT CAVALETE PARA MEDIÇÃO DE ÁGUA - ENTRADA INDIVIDUALIZADA, EM PPR PN25 DN 25 MM (3/4") PARA 2 MEDIDORES - FORNECIMENTO E INSTALAÇÃO (EXCLUSIVE HIDRÔMETRO). AF_03/2024</t>
  </si>
  <si>
    <t>KIT CAVALETE PARA MEDIÇÃO DE ÁGUA - ENTRADA INDIVIDUALIZADA, EM PPR PN25 DN 25 MM (3/4") PARA 3 MEDIDORES - FORNECIMENTO E INSTALAÇÃO (EXCLUSIVE HIDRÔMETRO). AF_03/2024</t>
  </si>
  <si>
    <t>KIT CAVALETE PARA MEDIÇÃO DE ÁGUA - ENTRADA INDIVIDUALIZADA, EM PPR PN25 DN 25 MM (3/4") PARA 4 MEDIDORES - FORNECIMENTO E INSTALAÇÃO (EXCLUSIVE HIDRÔMETRO). AF_03/2024</t>
  </si>
  <si>
    <t>KIT CAVALETE PARA MEDIÇÃO DE ÁGUA - ENTRADA INDIVIDUALIZADA, EM PPR PN25 DN 32 MM (1") PARA 1 MEDIDOR - FORNECIMENTO E INSTALAÇÃO (EXCLUSIVE HIDRÔMETRO). AF_03/2024</t>
  </si>
  <si>
    <t>KIT CAVALETE PARA MEDIÇÃO DE ÁGUA - ENTRADA INDIVIDUALIZADA, EM PPR PN25 DN 32 MM (1") PARA 2 MEDIDORES - FORNECIMENTO E INSTALAÇÃO (EXCLUSIVE HIDRÔMETRO). AF_03/2024</t>
  </si>
  <si>
    <t>KIT CAVALETE PARA MEDIÇÃO DE ÁGUA - ENTRADA INDIVIDUALIZADA, EM PPR PN25 DN 32 MM (1") PARA 3 MEDIDORES - FORNECIMENTO E INSTALAÇÃO (EXCLUSIVE HIDRÔMETRO). AF_03/2024</t>
  </si>
  <si>
    <t>KIT CAVALETE PARA MEDIÇÃO DE ÁGUA - ENTRADA INDIVIDUALIZADA, EM PPR PN25 DN 32 MM (1") PARA 4 MEDIDORES - FORNECIMENTO E INSTALAÇÃO (EXCLUSIVE HIDRÔMETRO). AF_03/2024</t>
  </si>
  <si>
    <t>HIDRÔMETRO DN 1/2", 1,5 M3/H - FORNECIMENTO E INSTALAÇÃO. AF_03/2024</t>
  </si>
  <si>
    <t>HIDRÔMETRO DN 1/2", 3,0 M3/H - FORNECIMENTO E INSTALAÇÃO. AF_03/2024</t>
  </si>
  <si>
    <t>HIDRÔMETRO DN 3/4", 5,0 M3/H - FORNECIMENTO E INSTALAÇÃO. AF_03/2024</t>
  </si>
  <si>
    <t>CAIXA EM CONCRETO PRÉ-MOLDADO PARA ABRIGO DE HIDRÔMETRO COM DN 20 MM - FORNECIMENTO E INSTALAÇÃO. AF_03/2024</t>
  </si>
  <si>
    <t>KIT CAVALETE PARA MEDIÇÃO DE ÁGUA - ENTRADA INDIVIDUALIZADA, EM PVC 25 MM (3/4"), PARA 1 MEDIDOR - FORNECIMENTO E INSTALAÇÃO (EXCLUSIVE HIDRÔMETRO). AF_03/2024</t>
  </si>
  <si>
    <t>HIDRÔMETRO DN 2" , 30 M³/H - FORNECIMENTO E INSTALAÇÃO. AF_03/2024</t>
  </si>
  <si>
    <t>HIDRÔMETRO DN 1", 7 M³/H - FORNECIMENTO E INSTALAÇÃO. AF_03/2024</t>
  </si>
  <si>
    <t>HIDRÔMETRO DN 1", 10 M³/H - FORNECIMENTO E INSTALAÇÃO. AF_03/2024</t>
  </si>
  <si>
    <t>HIDRÔMETRO DN 1 1/2", 20 M³/H - FORNECIMENTO E INSTALAÇÃO. AF_03/2024</t>
  </si>
  <si>
    <t>FIXAÇÃO DE TUBOS HORIZONTAIS DE PPR DIÂMETROS MENORES OU IGUAIS A 40 MM COM ABRAÇADEIRA METÁLICA RÍGIDA TIPO U PERFIL 1 1/4", FIXADA EM PERFILADO EM LAJE. AF_09/2023_PS</t>
  </si>
  <si>
    <t>FIXAÇÃO DE TUBOS HORIZONTAIS DE PVC ÁGUA, PVC ESGOTO, PVC ÁGUA PLUVIAL, CPVC, PPR, COBRE OU AÇO, DIÂMETROS MENORES OU IGUAIS A 40 MM, COM ABRAÇADEIRA METÁLICA RÍGIDA TIPO U PERFIL 1 1/4", FIXADA EM PERFILADO EM LAJE. AF_09/2023_PS</t>
  </si>
  <si>
    <t>FIXAÇÃO DE TUBOS HORIZONTAIS DE PVC ÁGUA, PVC ESGOTO, PVC ÁGUA PLUVIAL, CPVC, PPR, COBRE OU AÇO, DIÂMETROS MAIORES QUE 40 MM E MENORES OU IGUAIS A 75 MM, COM ABRAÇADEIRA METÁLICA RÍGIDA TIPO U PERFIL 2 1/2", FIXADA EM PERFILADO EM LAJE. AF_09/2023_PS</t>
  </si>
  <si>
    <t>FIXAÇÃO DE TUBOS HORIZONTAIS DE PVC ÁGUA, PVC ESGOTO, PVC ÁGUA PLUVIAL, CPVC, PPR, COBRE OU AÇO, DIÂMETROS MAIORES QUE 75 MM E MENORES OU IGUAIS A 100 MM, COM ABRAÇADEIRA METÁLICA RÍGIDA TIPO U PERFIL 4", FIXADA EM PERFILADO EM LAJE. AF_09/2023_PS</t>
  </si>
  <si>
    <t>FIXAÇÃO DE TUBOS VERTICAIS DE PVC ÁGUA, PVC ESGOTO, PVC ÁGUA PLUVIAL, CPVC, PPR, COBRE OU AÇO, DIÂMETROS MENORES OU IGUAIS A 40 MM, COM ABRAÇADEIRA METÁLICA RÍGIDA TIPO U PERFIL 1 1/4", FIXADA EM PERFILADO EM PAREDE. AF_09/2023_PS</t>
  </si>
  <si>
    <t>FIXAÇÃO DE TUBOS VERTICAIS DE PVC ÁGUA, PVC ESGOTO, PVC ÁGUA PLUVIAL, CPVC, PPR, COBRE OU AÇO, DIÂMETROS MAIORES QUE 40 MM E MENORES OU IGUAIS A 75 MM, COM ABRAÇADEIRA METÁLICA RÍGIDA TIPO U PERFIL 2 1/2", FIXADA EM PERFILADO EM PAREDE. AF_09/2023_PS</t>
  </si>
  <si>
    <t>FIXAÇÃO DE TUBOS VERTICAIS DE PVC ÁGUA, PVC ESGOTO, PVC ÁGUA PLUVIAL, CPVC, PPR, COBRE OU AÇO, DIÂMETROS MAIORES QUE 75 MM E MENORES OU IGUAIS A 100 MM, COM ABRAÇADEIRA METÁLICA RÍGIDA TIPO U PERFIL 4", FIXADA EM PERFILADO EM PAREDE. AF_09/2023_PS</t>
  </si>
  <si>
    <t>FIXAÇÃO DE TUBOS HORIZONTAIS DE PPR DIÂMETROS MENORES OU IGUAIS A 40 MM, COM ABRAÇADEIRA METÁLICA RÍGIDA TIPO  D  COM PARAFUSO DE FIXAÇÃO 1 1/4", FIXADA DIRETAMENTE NA LAJE OU PAREDE. AF_09/2023</t>
  </si>
  <si>
    <t>CONJUNTO HIDRÁULICO EM AÇO ROSCÁVEL PARA INSTALAÇÃO DE BOMBA, DN SUCÇÃO 65 MM (2½") E DN RECALQUE 50 MM (2"), PARA EDIFICAÇÃO COM 18 PAVIMENTOS - FORNECIMENTO E INSTALAÇÃO. AF_04/2024</t>
  </si>
  <si>
    <t>CONJUNTO HIDRÁULICO EM AÇO ROSCÁVEL PARA INSTALAÇÃO DE BOMBA, DN SUCÇÃO 50 MM (2") E DN RECALQUE 40 MM (1 1/2"), PARA EDIFICAÇÃO COM 12 PAVIMENTOS - FORNECIMENTO E INSTALAÇÃO. AF_04/2024</t>
  </si>
  <si>
    <t>CONJUNTO HIDRÁULICO EM AÇO ROSCÁVEL PARA INSTALAÇÃO DE BOMBA, DN SUCÇÃO 40 MM (1 1/2") E DN RECALQUE 32 MM (1 1/4"), PARA EDIFICAÇÃO COM 8 PAVIMENTOS - FORNECIMENTO E INSTALAÇÃO. AF_04/2024</t>
  </si>
  <si>
    <t>CONJUNTO HIDRÁULICO EM AÇO ROSCÁVEL PARA INSTALAÇÃO DE BOMBA, DN SUCÇÃO 32 MM (1 1/4") E DN RECALQUE 25 MM (1"), PARA EDIFICAÇÃO COM 4 PAVIMENTOS - FORNECIMENTO E INSTALAÇÃO. AF_04/2024</t>
  </si>
  <si>
    <t>DRAGAGEM DE MATERIAIS DE 1A CATEGORIA E COMPOSTOS ORGÂNICOS E INORGÂNICOS COM RETROESCAVADEIRA (CAÇAMBA: 0,26 M3/88 HP). AF_03/2024</t>
  </si>
  <si>
    <t>DRAGAGEM DE MATERIAIS DE 1A CATEGORIA E COMPOSTOS ORGÂNICOS E INORGÂNICOS COM ESCAVADEIRA HIDRÁULICA (CAÇAMBA: 0,80 M3/111 HP). AF_03/2024</t>
  </si>
  <si>
    <t>DRAGAGEM DE MATERIAIS DE 1A CATEGORIA E COMPOSTOS ORGÂNICOS E INORGÂNICOS COM ESCAVADEIRA HIDRÁULICA DE LONGO ALCANCE (CAÇAMBA: 0,52 M3/155 HP). AF_03/2024</t>
  </si>
  <si>
    <t>DESMONTE DE MATERIAL DE 3ª CATEGORIA (BLOCOS DE ROCHAS OU MATACOS), COM MARTELETE PNEUMÁTICO MANUAL - EXCLUSIVE CARGA E TRANSPORTE. AF_03/2021</t>
  </si>
  <si>
    <t>DESMONTE DE MATERIAL DE 3ª CATEGORIA (BLOCOS DE ROCHAS OU MATACOS), EM VALA, COM MARTELETE PNEUMÁTICO MANUAL -  EXCLUSIVE RETIRADA, CARGA E TRANSPORTE. AF_03/2021</t>
  </si>
  <si>
    <t>ESCAVAÇÃO MECANIZADA DE VALA COM PROF. ATÉ 1,5 M (MÉDIA MONTANTE E JUSANTE/UMA COMPOSIÇÃO POR TRECHO), ESCAVADEIRA (0,8 M3), LARG. DE 1,5 M A 2,5 M, EM SOLO DE 1A CATEGORIA, EM LOCAIS COM ALTO NÍVEL DE INTERFERÊNCIA. AF_09/2024</t>
  </si>
  <si>
    <t>ESCAVAÇÃO MECANIZADA DE VALA COM PROF. MAIOR QUE 1,5 M ATÉ 3,0 M (MÉDIA MONTANTE E JUSANTE/UMA COMPOSIÇÃO POR TRECHO), ESCAVADEIRA (0,8 M3), LARGURA ATÉ 1,5 M, EM SOLO DE 1A CATEGORIA, EM LOCAIS COM ALTO NÍVEL DE INTERFERÊNCIA. AF_09/2024</t>
  </si>
  <si>
    <t>ESCAVAÇÃO MECANIZADA DE VALA COM PROF. MAIOR QUE 3,0 M ATÉ 4,5 M(MÉDIA MONTANTE E JUSANTE/UMA COMPOSIÇÃO POR TRECHO), ESCAVADEIRA (0,8 M3), LARG. MENOR QUE 1,5 M, EM SOLO DE 1A CATEGORIA, EM LOCAIS COM ALTO NÍVEL DE INTERFERÊNCIA. AF_09/2024</t>
  </si>
  <si>
    <t>ESCAVAÇÃO MECANIZADA DE VALA COM PROF. DE 3,0 M ATÉ 4,5 M(MÉDIA MONTANTE E JUSANTE/UMA COMPOSIÇÃO POR TRECHO), ESCAVADEIRA (1,2 M3), LARG. DE 1,5 M A 2,5 M, EM SOLO DE 1A CATEGORIA, EM LOCAIS COM ALTO NÍVEL DE INTERFERÊNCIA. AF_09/2024</t>
  </si>
  <si>
    <t>ESCAVAÇÃO MECANIZADA DE VALA COM PROF. MAIOR QUE 4,5 M ATÉ 6,0 M(MÉDIA MONTANTE E JUSANTE/UMA COMPOSIÇÃO POR TRECHO), ESCAVADEIRA (1,2 M3), LARG. DE 1,5 M A 2,5 M, EM SOLO DE 1A CATEGORIA, EM LOCAIS COM ALTO NÍVEL DE INTERFERÊNCIA. AF_09/2024</t>
  </si>
  <si>
    <t>ESCAVAÇÃO MECANIZADA DE VALA COM PROF. ATÉ 1,5 M (MÉDIA MONTANTE E JUSANTE/UMA COMPOSIÇÃO POR TRECHO), ESCAVADEIRA (0,8 M3), LARG. DE 1,5 M A 2,5 M, EM SOLO DE 1A CATEGORIA, LOCAIS COM BAIXO NÍVEL DE INTERFERÊNCIA. AF_09/2024</t>
  </si>
  <si>
    <t>ESCAVAÇÃO MECANIZADA DE VALA COM PROF. MAIOR QUE 1,5 M E ATÉ 3,0 M(MÉDIA MONTANTE E JUSANTE/UMA COMPOSIÇÃO POR TRECHO), ESCAVADEIRA (0,8 M3), LARG. MENOR QUE 1,5 M, EM SOLO DE 1A CATEGORIA, LOCAIS COM BAIXO NÍVEL DE INTERFERÊNCIA. AF_09/2024</t>
  </si>
  <si>
    <t>ESCAVAÇÃO MECANIZADA DE VALA COM PROF. MAIOR QUE 3,0 M ATÉ 4,5 M (MÉDIA MONTANTE E JUSANTE/UMA COMPOSIÇÃO POR TRECHO), ESCAVADEIRA (0,8 M3), LARG. MENOR QUE 1,5 M, EM SOLO DE 1A CATEGORIA, LOCAIS COM BAIXO NÍVEL DE INTERFERÊNCIA. AF_09/2024</t>
  </si>
  <si>
    <t>ESCAVAÇÃO MECANIZADA DE VALA COM PROF. MAIOR QUE 3,0 M ATÉ 4,5 M (MÉDIA MONTANTE E JUSANTE/UMA COMPOSIÇÃO POR TRECHO), ESCAVADEIRA (1,2 M3), LARG. DE 1,5 M A 2,5 M, EM SOLO DE 1A CATEGORIA, LOCAIS COM BAIXO NÍVEL DE INTERFERÊNCIA. AF_09/2024</t>
  </si>
  <si>
    <t>ESCAVAÇÃO MECANIZADA DE VALA COM PROF. MAIOR QUE 4,5 M ATÉ 6,0 M (MÉDIA MONTANTE E JUSANTE/UMA COMPOSIÇÃO POR TRECHO), ESCAVADEIRA (1,2 M3), LARG. DE 1,5 M A 2,5 M, EM SOLO DE 1A CATEGORIA, LOCAIS COM BAIXO NÍVEL DE INTERFERÊNCIA. AF_09/2024</t>
  </si>
  <si>
    <t>ESCAVAÇÃO MECANIZADA DE VALA COM PROF. ATÉ 1,5 M (MÉDIA MONTANTE E JUSANTE/UMA COMPOSIÇÃO POR TRECHO), RETROESCAV. (0,26 M3), LARG. MENOR QUE 0,8 M, EM SOLO DE 1A CATEGORIA, EM LOCAIS COM ALTO NÍVEL DE INTERFERÊNCIA. AF_09/2024</t>
  </si>
  <si>
    <t>ESCAVAÇÃO MECANIZADA DE VALA COM PROF. ATÉ 1,5 M (MÉDIA MONTANTE E JUSANTE/UMA COMPOSIÇÃO POR TRECHO), RETROESCAV. (0,26 M3), LARG. DE 0,8 M A 1,5 M, EM SOLO DE 1A CATEGORIA, EM LOCAIS COM ALTO NÍVEL DE INTERFERÊNCIA. AF_09/2024</t>
  </si>
  <si>
    <t>ESCAVAÇÃO MECANIZADA DE VALA COM PROF. MAIOR QUE 1,5 M ATÉ 3,0 M (MÉDIA MONTANTE E JUSANTE/UMA COMPOSIÇÃO POR TRECHO), RETROESCAV. (0,26 M3), LARG. MENOR QUE 0,8 M, EM SOLO DE 1A CATEGORIA, EM LOCAIS COM ALTO NÍVEL DE INTERFERÊNCIA. AF_09/2024</t>
  </si>
  <si>
    <t>ESCAVAÇÃO MECANIZADA DE VALA COM PROF. MAIOR QUE 1,5 M ATÉ 3,0 M (MÉDIA MONTANTE E JUSANTE/UMA COMPOSIÇÃO POR TRECHO), RETROESCAV. (0,26 M3), LARGURA DE 0,8 M A 1,5 M, EM SOLO DE 1A CATEGORIA, EM LOCAIS COM ALTO NÍVEL DE INTERFERÊNCIA. AF_09/2024</t>
  </si>
  <si>
    <t>ESCAVAÇÃO MECANIZADA DE VALA COM PROFUNDIDADE ATÉ 1,5 M (MÉDIA MONTANTE E JUSANTE/UMA COMPOSIÇÃO POR TRECHO), RETROESCAV. (0,26 M3), LARGURA MENOR QUE 0,8 M, EM SOLO DE 1A CATEGORIA, LOCAIS COM BAIXO NÍVEL DE INTERFERÊNCIA. AF_09/2024</t>
  </si>
  <si>
    <t>ESCAVAÇÃO MECANIZADA DE VALA COM PROFUNDIDADE ATÉ 1,5 M (MÉDIA MONTANTE E JUSANTE/UMA COMPOSIÇÃO POR TRECHO), RETROESCAV. (0,26 M3), LARGURA DE 0,8 M A 1,5 M, EM SOLO DE 1A CATEGORIA, LOCAIS COM BAIXO NÍVEL DE INTERFERÊNCIA. AF_09/2024</t>
  </si>
  <si>
    <t>ESCAVAÇÃO MECANIZADA DE VALA COM PROFUNDIDADE MAIOR QUE 1,5 M ATÉ 3,0 M (MÉDIA MONTANTE E JUSANTE/UMA COMPOSIÇÃO POR TRECHO), RETROESCAV. (0,26 M3), LARGURA MENOR QUE 0,8 M, EM SOLO DE 1A CATEGORIA, LOCAIS COM BAIXO NÍVEL DE INTERFERÊNCIA. AF_09/2024</t>
  </si>
  <si>
    <t>ESCAVAÇÃO MECANIZADA DE VALA COM PROFUNDIDADE MAIOR QUE 1,5 M ATÉ 3,0 M (MÉDIA MONTANTE E JUSANTE/UMA COMPOSIÇÃO POR TRECHO), RETROESCAV (0,26 M3), LARGURA DE 0,8 M A 1,5 M, EM SOLO DE 1A CATEGORIA, LOCAIS COM BAIXO NÍVEL DE INTERFERÊNCIA. AF_09/2024</t>
  </si>
  <si>
    <t>ESCAVAÇÃO MANUAL DE VALA. AF_09/2024</t>
  </si>
  <si>
    <t>ESCAVAÇÃO MECANIZADA DE VALA COM PROF. ATÉ 1,5 M (MÉDIA MONTANTE E JUSANTE/UMA COMPOSIÇÃO POR TRECHO), ESCAVADEIRA (0,8 M3), LARG. MENOR QUE 1,5 M, EM SOLO DE 1A CATEGORIA, EM LOCAIS COM ALTO NÍVEL DE INTERFERÊNCIA. AF_09/2024</t>
  </si>
  <si>
    <t>ESCAVAÇÃO MECANIZADA DE VALA COM PROF. MAIOR QUE 4,5 M ATÉ 6,0 M (MÉDIA MONTANTE E JUSANTE/UMA COMPOSIÇÃO POR TRECHO), ESCAVADEIRA (0,8 M3), LARG. MENOR QUE 1,5 M, EM SOLO DE 1A CATEGORIA, EM LOCAIS COM ALTO NÍVEL DE INTERFERÊNCIA. AF_09/2024</t>
  </si>
  <si>
    <t>ESCAVAÇÃO MECANIZADA DE VALA COM PROF. MAIOR QUE 1,50 M ATÉ 3,0 M (MÉDIA MONTANTE E JUSANTE/UMA COMPOSIÇÃO POR TRECHO), ESCAVADEIRA (1,2 M3), LARG. DE 1,5 M A 2,5 M, EM SOLO DE 1A CATEGORIA, EM LOCAIS COM ALTO NÍVEL DE INTERFERÊNCIA. AF_09/2024</t>
  </si>
  <si>
    <t>ESCAVAÇÃO MECANIZADA DE VALA COM PROF. ATÉ 1,5 M (MÉDIA MONTANTE E JUSANTE/UMA COMPOSIÇÃO POR TRECHO), ESCAVADEIRA (0,8 M3),LARG. MENOR QUE 1,5 M, EM SOLO DE 1A CATEGORIA, LOCAIS COM BAIXO NÍVEL DE INTERFERÊNCIA. AF_09/2024</t>
  </si>
  <si>
    <t>ESCAVAÇÃO MECANIZADA DE VALA COM PROF. MAIOR QUE 4,5 M ATÉ 6,0 M (MÉDIA MONTANTE E JUSANTE/UMA COMPOSIÇÃO POR TRECHO),COM ESCAVADEIRA (0,8 M3), LARG. MENOR QUE 1,5 M, EM SOLO DE 1A CATEGORIA, LOCAIS COM BAIXO NÍVEL DE INTERFERÊNCIA. AF_09/2024</t>
  </si>
  <si>
    <t>ESCAVAÇÃO MECANIZADA DE VALA COM PROF. MAIOR QUE 1,5 M ATÉ 3,0 M (MÉDIA MONTANTE E JUSANTE/UMA COMPOSIÇÃO POR TRECHO),COM ESCAVADEIRA (1,2 M3),LARG. DE 1,5 M A 2,5 M, EM SOLO DE 1A CATEGORIA, LOCAIS COM BAIXO NÍVEL DE INTERFERÊNCIA. AF_09/2024</t>
  </si>
  <si>
    <t>ESCAVAÇÃO MECANIZADA DE VALA COM PROF. ATÉ 1,5 M (MÉDIA MONTANTE E JUSANTE/UMA COMPOSIÇÃO POR TRECHO), ESCAVADEIRA (0,8 M3),LARG. MENOR QUE 1,5 M, EM SOLO DE MOLE, EM LOCAIS COM ALTO NÍVEL DE INTERFERÊNCIA. AF_09/2024</t>
  </si>
  <si>
    <t>ESCAVAÇÃO MECANIZADA DE VALA COM PROF. ATÉ 1,5 M (MÉDIA MONTANTE E JUSANTE/UMA COMPOSIÇÃO POR TRECHO), ESCAVADEIRA (0,8 M3), LARG. DE 1,5 M A 2,5 M, EM SOLO MOLE, EM LOCAIS COM ALTO NÍVEL DE INTERFERÊNCIA. AF_09/2024</t>
  </si>
  <si>
    <t>ESCAVAÇÃO MECANIZADA DE VALA COM PROF. MAIOR QUE 1,5 M ATÉ 3,0 M (MÉDIA MONTANTE E JUSANTE/UMA COMPOSIÇÃO POR TRECHO), ESCAVADEIRA (0,8 M3), LARGURA ATÉ 1,5 M, EM SOLO MOLE, EM LOCAIS COM ALTO NÍVEL DE INTERFERÊNCIA. AF_09/2024</t>
  </si>
  <si>
    <t>ESCAVAÇÃO MECANIZADA DE VALA COM PROF. MAIOR QUE 3,0 M ATÉ 4,5 M (MÉDIA MONTANTE E JUSANTE/UMA COMPOSIÇÃO POR TRECHO), ESCAVADEIRA (0,8 M3), LARG. MENOR QUE 1,5 M, EM SOLO MOLE, EM LOCAIS COM ALTO NÍVEL DE INTERFERÊNCIA. AF_09/2024</t>
  </si>
  <si>
    <t>ESCAVAÇÃO MECANIZADA DE VALA COM PROF. MAIOR QUE 4,5 M ATÉ 6,0 M (MÉDIA MONTANTE E JUSANTE/UMA COMPOSIÇÃO POR TRECHO), ESCAVADEIRA (0,8 M3),LARG. MENOR QUE 1,5 M, EM SOLO DE MOLE, EM LOCAIS COM ALTO NÍVEL DE INTERFERÊNCIA. AF_09/2024</t>
  </si>
  <si>
    <t>ESCAVAÇÃO MECANIZADA DE VALA COM PROF. MAIOR QUE 1,5 M ATÉ 3,0 M (MÉDIA MONTANTE E JUSANTE/UMA COMPOSIÇÃO POR TRECHO),COM ESCAVADEIRA (1,2 M3),LARG. DE 1,5 M A 2,5 M, EM SOLO MOLE, EM LOCAIS COM ALTO NÍVEL DE INTERFERÊNCIA. AF_09/2024</t>
  </si>
  <si>
    <t>ESCAVAÇÃO MECANIZADA DE VALA COM PROF. DE 3,0 M ATÉ 4,5 M (MÉDIA MONTANTE E JUSANTE/UMA COMPOSIÇÃO POR TRECHO), ESCAVADEIRA (1,2 M3), LARG. DE 1,5 M A 2,5 M, EM SOLO MOLE, EM LOCAIS COM ALTO NÍVEL DE INTERFERÊNCIA. AF_09/2024</t>
  </si>
  <si>
    <t>ESCAVAÇÃO MECANIZADA DE VALA COM PROF. MAIOR QUE 4,5 M ATÉ 6,0 M (MÉDIA MONTANTE E JUSANTE/UMA COMPOSIÇÃO POR TRECHO), ESCAVADEIRA (1,2 M3), LARG. DE 1,5 M A 2,5 M, EM SOLO MOLE, EM LOCAIS COM ALTO NÍVEL DE INTERFERÊNCIA. AF_09/2024</t>
  </si>
  <si>
    <t>ESCAVAÇÃO MECANIZADA DE VALA COM PROF. ATÉ 1,5 M (MÉDIA MONTANTE E JUSANTE/UMA COMPOSIÇÃO POR TRECHO), ESCAVADEIRA (0,8 M3),LARG. MENOR QUE 1,5 M, EM SOLO MOLE, LOCAIS COM BAIXO NÍVEL DE INTERFERÊNCIA. AF_09/2024</t>
  </si>
  <si>
    <t>ESCAVAÇÃO MECANIZADA DE VALA COM PROF. ATÉ 1,5 M (MÉDIA MONTANTE E JUSANTE/UMA COMPOSIÇÃO POR TRECHO), ESCAVADEIRA (0,8 M3), LARG. DE 1,5 M A 2,5 M, EM SOLO MOLE, LOCAIS COM BAIXO NÍVEL DE INTERFERÊNCIA. AF_09/2024</t>
  </si>
  <si>
    <t>ESCAVAÇÃO MECANIZADA DE VALA COM PROF. MAIOR QUE 1,5 M E ATÉ 3,0 M (MÉDIA MONTANTE E JUSANTE/UMA COMPOSIÇÃO POR TRECHO), ESCAVADEIRA (0,8 M3), LARG. MENOR QUE 1,5 M, EM SOLO MOLE, LOCAIS COM BAIXO NÍVEL DE INTERFERÊNCIA. AF_09/2024</t>
  </si>
  <si>
    <t>ESCAVAÇÃO MECANIZADA DE VALA COM PROF.MAIOR QUE 3,0 M ATÉ 4,5 M (MÉDIA MONTANTE E JUSANTE/UMA COMPOSIÇÃO POR TRECHO), ESCAVADEIRA (0,8 M3), LARG. MENOR QUE 1,5 M, EM SOLO MOLE, LOCAIS COM BAIXO NÍVEL DE INTERFERÊNCIA. AF_09/2024</t>
  </si>
  <si>
    <t>ESCAVAÇÃO MECANIZADA DE VALA COM PROF. MAIOR QUE 4,5 M ATÉ 6,0 M (MÉDIA MONTANTE E JUSANTE/UMA COMPOSIÇÃO POR TRECHO),COM ESCAVADEIRA (0,8 M3), LARG. MENOR QUE 1,5 M, EM SOLO MOLE, LOCAIS COM BAIXO NÍVEL DE INTERFERÊNCIA. AF_09/2024</t>
  </si>
  <si>
    <t>ESCAVAÇÃO MECANIZADA DE VALA COM PROF. MAIOR QUE 1,5 M ATÉ 3,0 M (MÉDIA MONTANTE E JUSANTE/UMA COMPOSIÇÃO POR TRECHO),COM ESCAVADEIRA (1,2 M3), LARG. DE 1,5 M A 2,5 M, EM SOLO MOLE, LOCAIS COM BAIXO NÍVEL DE INTERFERÊNCIA. AF_09/2024</t>
  </si>
  <si>
    <t>ESCAVAÇÃO MECANIZADA DE VALA COM PROF. MAIOR QUE 3,0 M ATÉ 4,5 M (MÉDIA MONTANTE E JUSANTE/UMA COMPOSIÇÃO POR TRECHO), ESCAVADEIRA (1,2 M3), LARG. DE 1,5 M A 2,5 M, EM SOLO MOLE, LOCAIS COM BAIXO NÍVEL DE INTERFERÊNCIA. AF_09/2024</t>
  </si>
  <si>
    <t>ESCAVAÇÃO MECANIZADA DE VALA COM PROF. MAIOR QUE 4,5 M ATÉ 6,0 M (MÉDIA MONTANTE E JUSANTE/UMA COMPOSIÇÃO POR TRECHO), ESCAVADEIRA (1,2 M3), LARG. DE 1,5 M A 2,5 M, EM SOLO MOLE, LOCAIS COM BAIXO NÍVEL DE INTERFERÊNCIA. AF_09/2024</t>
  </si>
  <si>
    <t>ESCAVAÇÃO MECANIZADA DE VALA COM PROF. ATÉ 1,5 M (MÉDIA MONTANTE E JUSANTE/UMA COMPOSIÇÃO POR TRECHO), RETROESCAV. (0,26 M3), LARG. MENOR QUE 0,8 M, EM SOLO MOLE, EM LOCAIS COM ALTO NÍVEL DE INTERFERÊNCIA. AF_09/2024</t>
  </si>
  <si>
    <t>ESCAVAÇÃO MECANIZADA DE VALA COM PROF. ATÉ 1,5 M (MÉDIA MONTANTE E JUSANTE/UMA COMPOSIÇÃO POR TRECHO), RETROESCAV. (0,26 M3), LARG. DE 0,8 M A 1,5 M, EM SOLO MOLE, EM LOCAIS COM ALTO NÍVEL DE INTERFERÊNCIA. AF_09/2024</t>
  </si>
  <si>
    <t>ESCAVAÇÃO MECANIZADA DE VALA COM PROF. MAIOR QUE 1,5 M ATÉ 3,0 M (MÉDIA MONTANTE E JUSANTE/UMA COMPOSIÇÃO POR TRECHO), RETROESCAV. (0,26 M3), LARG. MENOR QUE 0,8 M, EM SOLO MOLE, EM LOCAIS COM ALTO NÍVEL DE INTERFERÊNCIA. AF_09/2024</t>
  </si>
  <si>
    <t>ESCAVAÇÃO MECANIZADA DE VALA COM PROF. MAIOR QUE 1,5 M ATÉ 3,0 M (MÉDIA MONTANTE E JUSANTE/UMA COMPOSIÇÃO POR TRECHO), RETROESCAV. (0,26 M3), LARG. DE 0,8 M A 1,5 M, EM SOLO MOLE, EM LOCAIS COM ALTO NÍVEL DE INTERFERÊNCIA. AF_09/2024</t>
  </si>
  <si>
    <t>ESCAVAÇÃO MECANIZADA DE VALA COM PROF. ATÉ 1,5 M (MÉDIA MONTANTE E JUSANTE/UMA COMPOSIÇÃO POR TRECHO), RETROESCAV. (0,26 M3), LARG. MENOR QUE 0,8 M, EM SOLO MOLE, LOCAIS COM BAIXO NÍVEL DE INTERFERÊNCIA. AF_09/2024</t>
  </si>
  <si>
    <t>ESCAVAÇÃO MECANIZADA DE VALA COM PROF. ATÉ 1,5 M (MÉDIA MONTANTE E JUSANTE/UMA COMPOSIÇÃO POR TRECHO), RETROESCAV. (0,26 M3), LARG. DE 0,8 M A 1,5 M, EM SOLO MOLE, LOCAIS COM BAIXO NÍVEL DE INTERFERÊNCIA. AF_09/2024</t>
  </si>
  <si>
    <t>ESCAVAÇÃO MECANIZADA DE VALA COM PROF. MAIOR QUE 1,5 M ATÉ 3,0 M (MÉDIA MONTANTE E JUSANTE/UMA COMPOSIÇÃO POR TRECHO), RETROESCAV. (0,26 M3),LARG. MENOR QUE 0,8 M, EM SOLO MOLE, LOCAIS COM BAIXO NÍVEL DE INTERFERÊNCIA. AF_09/2024</t>
  </si>
  <si>
    <t>ESCAVAÇÃO MECANIZADA DE VALA COM PROF. MAIOR QUE 1,5 M ATÉ 3,0 M (MÉDIA MONTANTE E JUSANTE/UMA COMPOSIÇÃO POR TRECHO), RETROESCAV. (0,26 M3), LARG. DE 0,8 M A 1,5 M, EM SOLO MOLE, LOCAIS COM BAIXO NÍVEL DE INTERFERÊNCIA. AF_09/2024</t>
  </si>
  <si>
    <t>ESCAVAÇÃO MECANIZADA DE VALA COM PROF. ATÉ 1,5 M (MÉDIA MONTANTE E JUSANTE/UMA COMPOSIÇÃO POR TRECHO), ESCAVADEIRA (0,8 M3),LARG. ATÉ 1,5 M, EM SOLO DE 2A CATEGORIA, EM LOCAIS COM ALTO NÍVEL DE INTERFERÊNCIA. AF_09/2024</t>
  </si>
  <si>
    <t>ESCAVAÇÃO MECANIZADA DE VALA COM PROF. ATÉ 1,5 M (MÉDIA MONTANTE E JUSANTE/UMA COMPOSIÇÃO POR TRECHO), ESCAVADEIRA (0,8 M3), LARG. DE 1,5 M A 2,5 M, EM SOLO DE 2A CATEGORIA, EM LOCAIS COM ALTO NÍVEL DE INTERFERÊNCIA. AF_09/2024</t>
  </si>
  <si>
    <t>ESCAVAÇÃO MECANIZADA DE VALA COM PROF. MAIOR QUE 1,5 M ATÉ 3,0 M (MÉDIA MONTANTE E JUSANTE/UMA COMPOSIÇÃO POR TRECHO), ESCAVADEIRA (0,8 M3), LARG. ATÉ 1,5 M, EM SOLO DE 2A CATEGORIA, EM LOCAIS COM ALTO NÍVEL DE INTERFERÊNCIA. AF_09/2024</t>
  </si>
  <si>
    <t>ESCAVAÇÃO MECANIZADA DE VALA COM PROF. MAIOR QUE 3,0 M ATÉ 4,5 M (MÉDIA MONTANTE E JUSANTE/UMA COMPOSIÇÃO POR TRECHO), ESCAVADEIRA (0,8 M3), LARG. MENOR QUE 1,5 M, EM SOLO DE 2A CATEGORIA, EM LOCAIS COM ALTO NÍVEL DE INTERFERÊNCIA. AF_09/2024</t>
  </si>
  <si>
    <t>ESCAVAÇÃO MECANIZADA DE VALA COM PROF.MAIOR QUE 4,5 M ATÉ 6,0 M (MÉDIA MONTANTE E JUSANTE/UMA COMPOSIÇÃO POR TRECHO),COM ESCAVADEIRA (0,8 M3), LARG. MENOR QUE 1,5 M, EM SOLO DE 2A CATEGORIA, EM LOCAIS COM ALTO NÍVEL DE INTERFERÊNCIA. AF_09/2024</t>
  </si>
  <si>
    <t>ESCAVAÇÃO MECANIZADA DE VALA COM PROF. MAIOR QUE 1,5 M ATÉ 3,0 M (MÉDIA MONTANTE E JUSANTE/UMA COMPOSIÇÃO POR TRECHO),COM ESCAVADEIRA (1,2 M3),LARG. DE 1,5 M A 2,5 M, EM SOLO DE 2A CATEGORIA, EM LOCAIS COM ALTO NÍVEL DE INTERFERÊNCIA. AF_09/2024</t>
  </si>
  <si>
    <t>ESCAVAÇÃO MECANIZADA DE VALA COM PROF. DE 3,0 M ATÉ 4,5 M (MÉDIA MONTANTE E JUSANTE/UMA COMPOSIÇÃO POR TRECHO), ESCAVADEIRA (1,2 M3), LARG. DE 1,5 M A 2,5 M, EM SOLO DE 2A CATEGORIA, EM LOCAIS COM ALTO NÍVEL DE INTERFERÊNCIA. AF_09/2024</t>
  </si>
  <si>
    <t>ESCAVAÇÃO MECANIZADA DE VALA COM PROF. MAIOR QUE 4,5 M ATÉ 6,0 M (MÉDIA MONTANTE E JUSANTE/UMA COMPOSIÇÃO POR TRECHO), ESCAVADEIRA (1,2 M3), LARG. DE 1,5 M A 2,5 M, EM SOLO DE 2A CATEGORIA, EM LOCAIS COM ALTO NÍVEL DE INTERFERÊNCIA. AF_09/2024</t>
  </si>
  <si>
    <t>ESCAVAÇÃO MECANIZADA DE VALA COM PROF. ATÉ 1,5 M (MÉDIA MONTANTE E JUSANTE/UMA COMPOSIÇÃO POR TRECHO),COM ESCAVADEIRA (0,8 M3), LARG. MENOR QUE 1,5 M, EM SOLO DE 2A CATEGORIA, LOCAIS COM BAIXO NÍVEL DE INTERFERÊNCIA. AF_09/2024</t>
  </si>
  <si>
    <t>ESCAVAÇÃO MECANIZADA DE VALA COM PROF. ATÉ 1,5 M (MÉDIA MONTANTE E JUSANTE/UMA COMPOSIÇÃO POR TRECHO), ESCAVADEIRA (0,8 M3), LARG. DE 1,5 M A 2,5 M, EM SOLO DE 2A CATEGORIA, LOCAIS COM BAIXO NÍVEL DE INTERFERÊNCIA. AF_09/2024</t>
  </si>
  <si>
    <t>ESCAVAÇÃO MECANIZADA DE VALA COM PROF. MAIOR QUE 1,5 M E ATÉ 3,0 M (MÉDIA MONTANTE E JUSANTE/UMA COMPOSIÇÃO POR TRECHO), ESCAVADEIRA (0,8 M3), LARG. MENOR QUE 1,5 M, EM SOLO DE 2A CATEGORIA, LOCAIS COM BAIXO NÍVEL DE INTERFERÊNCIA. AF_09/2024</t>
  </si>
  <si>
    <t>ESCAVAÇÃO MECANIZADA DE VALA COM PROF.MAIOR QUE 3,0 M ATÉ 4,5 M (MÉDIA MONTANTE E JUSANTE/UMA COMPOSIÇÃO POR TRECHO), ESCAVADEIRA (0,8 M3), LARG. MENOR QUE 1,5 M, EM SOLO DE 2A CATEGORIA, LOCAIS COM BAIXO NÍVEL DE INTERFERÊNCIA. AF_09/2024</t>
  </si>
  <si>
    <t>ESCAVAÇÃO MECANIZADA DE VALA COM PROF.MAIOR QUE 4,5 M ATÉ 6,0 M (MÉDIA MONTANTE E JUSANTE/UMA COMPOSIÇÃO POR TRECHO),COM ESCAVADEIRA (0,8 M3), LARG. MENOR QUE 1,5 M, EM SOLO DE 2A CATEGORIA, EM LOCAIS COM BAIXO NÍVEL DE INTERFERÊNCIA. AF_09/2024</t>
  </si>
  <si>
    <t>ESCAVAÇÃO MECANIZADA DE VALA COM PROF. MAIOR QUE 1,5 M ATÉ 3,0 M (MÉDIA MONTANTE E JUSANTE/UMA COMPOSIÇÃO POR TRECHO),COM ESCAVADEIRA (1,2 M3),LARG. DE 1,5 M A 2,5 M, EM SOLO DE 2A CATEGORIA, LOCAIS COM BAIXO NÍVEL DE INTERFERÊNCIA. AF_09/2024</t>
  </si>
  <si>
    <t>ESCAVAÇÃO MECANIZADA DE VALA COM PROF. MAIOR QUE 3,0 M ATÉ 4,5 M (MÉDIA MONTANTE E JUSANTE/UMA COMPOSIÇÃO POR TRECHO), ESCAVADEIRA (1,2 M3), LARG. DE 1,5 M A 2,5 M, EM SOLO DE 2A CATEGORIA, LOCAIS COM BAIXO NÍVEL DE INTERFERÊNCIA. AF_09/2024</t>
  </si>
  <si>
    <t>ESCAVAÇÃO MECANIZADA DE VALA COM PROF. MAIOR QUE 4,5 M ATÉ 6,0 M (MÉDIA MONTANTE E JUSANTE/UMA COMPOSIÇÃO POR TRECHO), ESCAVADEIRA (1,2 M3), LARG. DE 1,5 M A 2,5 M, EM SOLO DE 2A CATEGORIA, LOCAIS COM BAIXO NÍVEL DE INTERFERÊNCIA. AF_09/2024</t>
  </si>
  <si>
    <t>ESCAVAÇÃO MECANIZADA DE VALA COM PROF. ATÉ 1,5 M (MÉDIA MONTANTE E JUSANTE/UMA COMPOSIÇÃO POR TRECHO), RETROESCAV. (0,26 M3), LARG. MENOR QUE 0,8 M, EM SOLO DE 2A CATEGORIA, EM LOCAIS COM ALTO NÍVEL DE INTERFERÊNCIA. AF_09/2024</t>
  </si>
  <si>
    <t>ESCAVAÇÃO MECANIZADA DE VALA COM PROF. ATÉ 1,5 M (MÉDIA MONTANTE E JUSANTE/UMA COMPOSIÇÃO POR TRECHO), RETROESCAV. (0,26 M3), LARG. DE 0,8 M A 1,5 M, EM SOLO DE 2A CATEGORIA, EM LOCAIS COM ALTO NÍVEL DE INTERFERÊNCIA. AF_09/2024</t>
  </si>
  <si>
    <t>ESCAVAÇÃO MECANIZADA DE VALA COM PROF. MAIOR QUE 1,5 M ATÉ 3,0 M (MÉDIA MONTANTE E JUSANTE/UMA COMPOSIÇÃO POR TRECHO), RETROESCAV. (0,26 M3), LARG. MENOR QUE 0,8 M, EM SOLO DE 2A CATEGORIA, EM LOCAIS COM ALTO NÍVEL DE INTERFERÊNCIA. AF_09/2024</t>
  </si>
  <si>
    <t>ESCAVAÇÃO MECANIZADA DE VALA COM PROF. MAIOR QUE 1,5 M ATÉ 3,0 M (MÉDIA MONTANTE E JUSANTE/UMA COMPOSIÇÃO POR TRECHO), RETROESCAV. (0,26 M3), LARG. DE 0,8 M A 1,5 M, EM SOLO DE 2A CATEGORIA, EM LOCAIS COM ALTO NÍVEL DE INTERFERÊNCIA. AF_09/2024</t>
  </si>
  <si>
    <t>ESCAVAÇÃO MECANIZADA DE VALA COM PROF. ATÉ 1,5 M (MÉDIA MONTANTE E JUSANTE/UMA COMPOSIÇÃO POR TRECHO), RETROESCAV. (0,26 M3), LARGURA MENOR QUE 0,8 M, EM SOLO DE 2A CATEGORIA, EM LOCAIS COM BAIXO NÍVEL DE INTERFERÊNCIA. AF_09/2024</t>
  </si>
  <si>
    <t>ESCAVAÇÃO MECANIZADA DE VALA COM PROF. ATÉ 1,5 M (MÉDIA MONTANTE E JUSANTE/UMA COMPOSIÇÃO POR TRECHO), RETROESCAV. (0,26 M3), LARG. DE 0,8 M A 1,5 M, EM SOLO DE 2A CATEGORIA, EM LOCAIS COM BAIXO NÍVEL DE INTERFERÊNCIA. AF_09/2024</t>
  </si>
  <si>
    <t>ESCAVAÇÃO MECANIZADA DE VALA COM PROF. MAIOR QUE 1,5 M ATÉ 3,0 M (MÉDIA MONTANTE E JUSANTE/UMA COMPOSIÇÃO POR TRECHO), RETROESCAV. (0,26 M3),LARG. MENOR QUE 0,8 M, EM SOLO DE 2A CATEGORIA, EM LOCAIS COM BAIXO NÍVEL DE INTERFERÊNCIA. AF_09/2024</t>
  </si>
  <si>
    <t>ESCAVAÇÃO MECANIZADA DE VALA COM PROF. MAIOR QUE 1,5 M ATÉ 3,0 M (MÉDIA MONTANTE E JUSANTE/UMA COMPOSIÇÃO POR TRECHO), RETROESCAV. (0,26 M3), LARG. DE 0,8 M A 1,5 M, EM SOLO DE 2A CATEGORIA, EM LOCAIS COM BAIXO NÍVEL DE INTERFERÊNCIA. AF_09/2024</t>
  </si>
  <si>
    <t>EXECUÇÃO E COMPACTAÇÃO DE CORPO DE ATERRO DE ATERRO (95% DE ENERGIA DO PROCTOR NORMAL) COM SOLO PREDOMINANTEMENTE ARGILOSO ESPESSURA 15 CM - EXCLUSIVE MATERIAL, ESCAVAÇÃO, CARGA E TRANSPORTE. AF_09/2024</t>
  </si>
  <si>
    <t>EXECUÇÃO E COMPACTAÇÃO DE CORPO DE ATERRO (95% DE ENERGIA DO PROCTOR NORMAL) COM SOLO PREDOMINANTEMENTE ARENOSO ESPESSURA 15CM - EXCLUSIVE MATERIAL, ESCAVAÇÃO, CARGA E TRANSPORTE. AF_09/2024</t>
  </si>
  <si>
    <t>EXECUÇÃO E COMPACTAÇÃO DE CORPO DE ATERRO DE ATERRO (95% DE ENERGIA DO PROCTOR NORMAL) COM SOLO PREDOMINANTEMENTE ARGILOSO, EM CAMADAS COM ESPESSURA DE 10 CM - EXCLUSIVE ESCAVAÇÃO, CARGA E TRANSPORTE E SOLO. AF_09/2024</t>
  </si>
  <si>
    <t>EXECUÇÃO E COMPACTAÇÃO DE CAMADA FINAL DE ATERRO (100% DE ENERGIA DO PROCTOR NORMAL) COM SOLO PREDOMINANTEMENTE ARGILOSO, EM CAMADAS COM ESPESSURA DE 10 CM - EXCLUSIVE ESCAVAÇÃO, CARGA E TRANSPORTE E SOLO. AF_09/2024</t>
  </si>
  <si>
    <t>EXECUÇÃO E COMPACTAÇÃO DE CAMADA FINAL DE ATERRO (100% DE ENERGIA DO PROCTOR NORMAL) COM SOLO PREDOMINANTEMENTE ARGILOSO, EM CAMADAS COM ESPESSURA DE 15 CM - EXCLUSIVE ESCAVAÇÃO, CARGA E TRANSPORTE E SOLO. AF_09/2024</t>
  </si>
  <si>
    <t>EXECUÇÃO E COMPACTAÇÃO DE CORPO DE ATERRO DE ATERRO (95% DE ENERGIA DO PROCTOR NORMAL) COM SOLO PREDOMINANTEMENTE ARGILOSO, EM CAMADAS COM ESPESSURA DE 20 CM - EXCLUSIVE ESCAVAÇÃO, CARGA E TRANSPORTE E SOLO. AF_09/2024</t>
  </si>
  <si>
    <t>EXECUÇÃO E COMPACTAÇÃO DE CAMADA FINAL DE ATERRO (100% DE ENERGIA DO PROCTOR NORMAL) COM SOLO PREDOMINANTEMENTE ARGILOSO, EM CAMADAS COM ESPESSURA DE 20 CM - EXCLUSIVE ESCAVAÇÃO, CARGA E TRANSPORTE E SOLO. AF_09/2024</t>
  </si>
  <si>
    <t>EXECUÇÃO E COMPACTAÇÃO DE CORPO DE ATERRO DE ATERRO (95% DE ENERGIA DO PROCTOR NORMAL) COM SOLO PREDOMINANTEMENTE ARENOSO, EM CAMADAS COM ESPESSURA DE 10 CM - EXCLUSIVE ESCAVAÇÃO, CARGA E TRANSPORTE E SOLO. AF_09/2024</t>
  </si>
  <si>
    <t>EXECUÇÃO E COMPACTAÇÃO DE CAMADA FINAL DE ATERRO (100% DE ENERGIA DO PROCTOR NORMAL) COM SOLO PREDOMINANTEMENTE ARENOSO, EM CAMADAS COM ESPESSURA DE 10 CM - EXCLUSIVE ESCAVAÇÃO, CARGA E TRANSPORTE E SOLO. AF_09/2024</t>
  </si>
  <si>
    <t>EXECUÇÃO E COMPACTAÇÃO DE CAMADA FINAL DE ATERRO (100% DE ENERGIA DO PROCTOR NORMAL) COM SOLO PREDOMINANTEMENTE ARENOSO, EM CAMADAS COM ESPESSURA DE 15 CM - EXCLUSIVE ESCAVAÇÃO, CARGA E TRANSPORTE E SOLO. AF_09/2024</t>
  </si>
  <si>
    <t>EXECUÇÃO E COMPACTAÇÃO DE CORPO DE ATERRO (95% DE ENERGIA DO PROCTOR NORMAL) COM SOLO PREDOMINANTEMENTE ARENOSO, EM CAMADAS COM ESPESSURA DE 20 CM - EXCLUSIVE ESCAVAÇÃO, CARGA E TRANSPORTE E SOLO. AF_09/2024</t>
  </si>
  <si>
    <t>EXECUÇÃO E COMPACTAÇÃO DE CAMADA FINAL DE ATERRO (100% DE ENERGIA DO PROCTOR NORMAL) COM SOLO PREDOMINANTEMENTE ARENOSO, EM CAMADAS COM ESPESSURA DE 20 CM - EXCLUSIVE ESCAVAÇÃO, CARGA E TRANSPORTE E SOLO. AF_09/2024</t>
  </si>
  <si>
    <t>REATERRO MECANIZADO DE VALA COM RETROESCAVADEIRA (CAPACIDADE DA CAÇAMBA   DA RETRO: 0,26 M³/POTÊNCIA: 88 HP), LARGURA 0,8 A 1,5 M, PROFUNDIDADE 1,5 A 3,0 M, COM SOLO (SEM SUBSTITUIÇÃO) DE 1ª CATEGORIA E COMPACTADOR DE SOLOS DE PERCUSSÃO. AF_08/2023</t>
  </si>
  <si>
    <t>ALVENARIA DE VEDAÇÃO DE BLOCOS CERÂMICOS FURADOS NA VERTICAL DE 11,5X19X29 CM (ESPESSURA 11,5 CM) E ARGAMASSA DE ASSENTAMENTO COM PREPARO EM BETONEIRA. AF_12/2021</t>
  </si>
  <si>
    <t>ALVENARIA DE VEDAÇÃO DE BLOCOS CERÂMICOS FURADOS NA VERTICAL DE 11,5X19X29 CM (ESPESSURA 11,5 CM) E ARGAMASSA DE ASSENTAMENTO COM PREPARO MANUAL. AF_12/2021</t>
  </si>
  <si>
    <t>ALVENARIA DE VEDAÇÃO DE BLOCOS CERÂMICOS FURADOS NA VERTICAL DE 14X19X29 CM (ESPESSURA 14 CM) E ARGAMASSA DE ASSENTAMENTO COM PREPARO EM BETONEIRA. AF_12/2021</t>
  </si>
  <si>
    <t>ALVENARIA DE VEDAÇÃO DE BLOCOS CERÂMICOS FURADOS NA VERTICAL DE 14X19X29 CM (ESPESSURA 14 CM) E ARGAMASSA DE ASSENTAMENTO COM PREPARO MANUAL. AF_12/2021</t>
  </si>
  <si>
    <t>ALVENARIA DE VEDAÇÃO DE BLOCOS CERÂMICOS FURADOS NA VERTICAL DE 11,5X19X39 CM (ESPESSURA 11,5 CM) E ARGAMASSA DE ASSENTAMENTO COM PREPARO EM BETONEIRA. AF_12/2021</t>
  </si>
  <si>
    <t>ALVENARIA DE VEDAÇÃO DE BLOCOS CERÂMICOS FURADOS NA VERTICAL DE 11,5X19X39 CM (ESPESSURA 11,5 CM) E ARGAMASSA DE ASSENTAMENTO COM PREPARO MANUAL. AF_12/2021</t>
  </si>
  <si>
    <t>ALVENARIA DE VEDAÇÃO DE BLOCOS CERÂMICOS FURADOS NA HORIZONTAL DE 9X14X24 CM (ESPESSURA 9 CM) E ARGAMASSA DE ASSENTAMENTO COM PREPARO EM BETONEIRA. AF_12/2021</t>
  </si>
  <si>
    <t>ALVENARIA DE VEDAÇÃO DE BLOCOS CERÂMICOS FURADOS NA HORIZONTAL DE 9X14X24 CM (ESPESSURA 9 CM) E ARGAMASSA DE ASSENTAMENTO COM PREPARO MANUAL. AF_12/2021</t>
  </si>
  <si>
    <t>ALVENARIA DE VEDAÇÃO DE BLOCOS CERÂMICOS FURADOS NA HORIZONTAL DE 11,5X14X24 CM (ESPESSURA 11,5 CM) E ARGAMASSA DE ASSENTAMENTO COM PREPARO EM BETONEIRA. AF_12/2021</t>
  </si>
  <si>
    <t>ALVENARIA DE VEDAÇÃO DE BLOCOS CERÂMICOS FURADOS NA HORIZONTAL DE 11,5X14X24 CM (ESPESSURA 11,5 CM) E ARGAMASSA DE ASSENTAMENTO COM PREPARO MANUAL. AF_12/2021</t>
  </si>
  <si>
    <t>ALVENARIA DE VEDAÇÃO DE BLOCOS CERÂMICOS FURADOS NA HORIZONTAL DE 11,5X19X29 CM (ESPESSURA 11,5 CM) E ARGAMASSA DE ASSENTAMENTO COM PREPARO EM BETONEIRA. AF_12/2021</t>
  </si>
  <si>
    <t>ALVENARIA DE VEDAÇÃO DE BLOCOS CERÂMICOS FURADOS NA HORIZONTAL DE 11,5X19X29 CM (ESPESSURA 11,5 CM) E ARGAMASSA DE ASSENTAMENTO COM PREPARO MANUAL. AF_12/2021</t>
  </si>
  <si>
    <t>ALVENARIA DE VEDAÇÃO DE BLOCOS CERÂMICOS FURADOS NA HORIZONTAL DE 14X19X29 CM (ESPESSURA 14 CM) E ARGAMASSA DE ASSENTAMENTO COM PREPARO EM BETONEIRA. AF_12/2021</t>
  </si>
  <si>
    <t>ALVENARIA DE VEDAÇÃO DE BLOCOS CERÂMICOS FURADOS NA HORIZONTAL DE 14X19X29 CM (ESPESSURA 14 CM) E ARGAMASSA DE ASSENTAMENTO COM PREPARO MANUAL. AF_12/2021</t>
  </si>
  <si>
    <t>ALVENARIA DE VEDAÇÃO DE BLOCOS CERÂMICOS FURADOS NA HORIZONTAL DE 19X19X29 CM (ESPESSURA 19 CM) E ARGAMASSA DE ASSENTAMENTO COM PREPARO EM BETONEIRA. AF_12/2021</t>
  </si>
  <si>
    <t>ALVENARIA DE VEDAÇÃO DE BLOCOS CERÂMICOS FURADOS NA HORIZONTAL DE 19X19X29 CM (ESPESSURA 19 CM) E ARGAMASSA DE ASSENTAMENTO COM PREPARO MANUAL. AF_12/2021</t>
  </si>
  <si>
    <t>ALVENARIA DE VEDAÇÃO DE BLOCOS CERÂMICOS FURADOS NA HORIZONTAL DE 9X19X39 CM (ESPESSURA 9 CM) E ARGAMASSA DE ASSENTAMENTO COM PREPARO EM BETONEIRA. AF_12/2021</t>
  </si>
  <si>
    <t>ALVENARIA DE VEDAÇÃO DE BLOCOS CERÂMICOS FURADOS NA HORIZONTAL DE 9X19X39 CM (ESPESSURA 9 CM) E ARGAMASSA DE ASSENTAMENTO COM PREPARO MANUAL. AF_12/2021</t>
  </si>
  <si>
    <t>ALVENARIA DE VEDAÇÃO DE BLOCOS CERÂMICOS FURADOS NA HORIZONTAL DE 11,5X19X39 CM (ESPESSURA 11,5 CM) E ARGAMASSA DE ASSENTAMENTO COM PREPARO EM BETONEIRA. AF_12/2021</t>
  </si>
  <si>
    <t>ALVENARIA DE VEDAÇÃO DE BLOCOS CERÂMICOS FURADOS NA HORIZONTAL DE 11,5X19X39 CM (ESPESSURA 11,5 CM) E ARGAMASSA DE ASSENTAMENTO COM PREPARO MANUAL. AF_12/2021</t>
  </si>
  <si>
    <t>ALVENARIA DE VEDAÇÃO DE BLOCOS CERÂMICOS FURADOS NA HORIZONTAL DE 14X19X39 CM (ESPESSURA 14 CM) E ARGAMASSA DE ASSENTAMENTO COM PREPARO EM BETONEIRA. AF_12/2021</t>
  </si>
  <si>
    <t>ALVENARIA DE VEDAÇÃO DE BLOCOS CERÂMICOS FURADOS NA HORIZONTAL DE 14X19X39 CM (ESPESSURA 14 CM) E ARGAMASSA DE ASSENTAMENTO COM PREPARO MANUAL. AF_12/2021</t>
  </si>
  <si>
    <t>ALVENARIA DE VEDAÇÃO DE BLOCOS CERÂMICOS FURADOS NA HORIZONTAL DE 19X19X39 CM (ESPESSURA 19 CM) E ARGAMASSA DE ASSENTAMENTO COM PREPARO EM BETONEIRA. AF_12/2021</t>
  </si>
  <si>
    <t>ALVENARIA DE VEDAÇÃO DE BLOCOS CERÂMICOS FURADOS NA HORIZONTAL DE 19X19X39 CM (ESPESSURA 19 CM) E ARGAMASSA DE ASSENTAMENTO COM PREPARO MANUAL. AF_12/2021</t>
  </si>
  <si>
    <t>REGULARIZAÇÃO E COMPACTAÇÃO DE SUBLEITO DE SOLO PREDOMINANTEMENTE ARGILOSO, PARA OBRAS DE CONSTRUÇÃO DE PAVIMENTOS. AF_09/2024</t>
  </si>
  <si>
    <t>REGULARIZAÇÃO E COMPACTAÇÃO DE SUBLEITO DE SOLO PREDOMINANTEMENTE ARENOSO, PARA OBRAS DE CONSTRUÇÃO DE PAVIMENTOS. AF_09/2024</t>
  </si>
  <si>
    <t>REGULARIZAÇÃO E COMPACTAÇÃO DE SUBLEITO DE SOLO PREDOMINANTEMENTE ARGILOSO, PARA OBRAS DE RECONSTRUÇÃO DE PAVIMENTOS. AF_09/2024</t>
  </si>
  <si>
    <t>REGULARIZAÇÃO E COMPACTAÇÃO DE SUBLEITO DE SOLO PREDOMINANTEMENTE ARENOSO, PARA OBRAS DE RECONSTRUÇÃO DE PAVIMENTOS. AF_09/2024</t>
  </si>
  <si>
    <t>CONSTRUÇÃO DE BASE E SUB-BASE PARA PAVIMENTAÇÃO DE SOLO DE COMPORTAMENTO LATERÍTICO (ARENOSO), COM ESPESSURA DE 15 CM - EXCLUSIVE ESCAVAÇÃO, CARGA E TRANSPORTE E SOLO. AF_09/2024</t>
  </si>
  <si>
    <t>CONSTRUÇÃO DE BASE E SUB-BASE PARA PAVIMENTAÇÃO DE SOLO (PREDOMINANTEMENTE ARENOSO) MELHORADO COM CIMENTO - 2%, MISTURA EM PISTA, COM ESPESSURA DE 15 CM - EXCLUSIVE ESCAVAÇÃO, CARGA E TRANSPORTE E SOLO. AF_09/2024</t>
  </si>
  <si>
    <t>CONSTRUÇÃO DE BASE E SUB-BASE PARA PAVIMENTAÇÃO DE SOLO (PREDOMINANTEMENTE ARENOSO) MELHORADO COM CIMENTO - 4%, MISTURA EM PISTA, COM ESPESSURA DE 15 CM - EXCLUSIVE ESCAVAÇÃO, CARGA E TRANSPORTE E SOLO. AF_09/2024</t>
  </si>
  <si>
    <t>CONSTRUÇÃO DE BASE E SUB-BASE PARA PAVIMENTAÇÃO DE SOLO (PREDOMINANTEMENTE ARENOSO) COM CIMENTO - 6%, MISTURA EM PISTA, COM ESPESSURA DE 15 CM - EXCLUSIVE ESCAVAÇÃO, CARGA E TRANSPORTE E SOLO. AF_09/2024</t>
  </si>
  <si>
    <t>CONSTRUÇÃO DE BASE E SUB-BASE PARA PAVIMENTAÇÃO DE SOLO (PREDOMINANTEMENTE ARENOSO) COM CIMENTO - 8%, MISTURA EM PISTA, COM ESPESSURA DE 15 CM - EXCLUSIVE ESCAVAÇÃO, CARGA E TRANSPORTE E SOLO. AF_09/2024</t>
  </si>
  <si>
    <t>CONSTRUÇÃO DE BASE E SUB-BASE PARA PAVIMENTAÇÃO DE BRITA GRADUADA SIMPLES, COM ESPESSURA DE 15 CM - EXCLUSIVE CARGA E TRANSPORTE. AF_09/2024</t>
  </si>
  <si>
    <t>CONSTRUÇÃO DE BASE E SUB-BASE PARA PAVIMENTAÇÃO DE BRITA GRADUADA SIMPLES TRATADA COM CIMENTO, COM ESPESSURA DE 15 CM - EXCLUSIVE CARGA E TRANSPORTE. AF_09/2024</t>
  </si>
  <si>
    <t>CONSTRUÇÃO DE BASE E SUB-BASE PARA PAVIMENTAÇÃO DE CONCRETO COMPACTADO COM ROLO, COM ESPESSURA DE 15 CM - EXCLUSIVE CARGA E TRANSPORTE. AF_09/2024</t>
  </si>
  <si>
    <t>CONSTRUÇÃO DE BASE E SUB-BASE PARA PAVIMENTAÇÃO DE RACHÃO, COM ESPESSURA DE 40 CM - EXCLUSIVE CARGA E TRANSPORTE. AF_09/2024</t>
  </si>
  <si>
    <t>CONSTRUÇÃO DE BASE E SUB-BASE PARA PAVIMENTAÇÃO DE MACADAME SECO, COM ESPESSURA DE 15 CM - EXCLUSIVE CARGA E TRANSPORTE. AF_09/2024</t>
  </si>
  <si>
    <t>CONSTRUÇÃO DE BASE E SUB-BASE PARA PAVIMENTAÇÃO DE SOLO (PREDOMINANTEMENTE ARENOSO) BRITA - 40%-60%, MISTURA EM PISTA, COM ESPESSURA DE 15 CM - EXCLUSIVE ESCAVAÇÃO, CARGA E TRANSPORTE E SOLO. AF_09/2024</t>
  </si>
  <si>
    <t>CONSTRUÇÃO DE BASE E SUB-BASE PARA PAVIMENTAÇÃO DE SOLO (PREDOMINANTEMENTE ARENOSO) BRITA - 50%-50%, MISTURA EM PISTA, COM ESPESSURA DE 15 CM - EXCLUSIVE ESCAVAÇÃO, CARGA E TRANSPORTE E SOLO. AF_09/2024</t>
  </si>
  <si>
    <t>CONSTRUÇÃO DE BASE E SUB-BASE PARA PAVIMENTAÇÃO DE SOLO (PREDOMINANTEMENTE ARENOSO) BRITA - 40%-60% COM CIMENTO - 4%, MISTURA EM PISTA, COM ESPESSURA DE 15 CM - EXCLUSIVE ESCAVAÇÃO, CARGA E TRANSPORTE E SOLO. AF_09/2024</t>
  </si>
  <si>
    <t>CONSTRUÇÃO DE BASE E SUB-BASE PARA PAVIMENTAÇÃO DE SOLO (PREDOMINANTEMENTE ARENOSO) BRITA - 40%-60% COM CIMENTO - 6%, MISTURA EM PISTA, COM ESPESSURA DE 15 CM - EXCLUSIVE ESCAVAÇÃO, CARGA E TRANSPORTE E SOLO. AF_09/2024</t>
  </si>
  <si>
    <t>CONSTRUÇÃO DE BASE E SUB-BASE PARA PAVIMENTAÇÃO DE SOLO (PREDOMINANTEMENTE ARENOSO) BRITA - 40%-60% COM CIMENTO - 8%, MISTURA EM PISTA, COM ESPESSURA DE 15 CM - EXCLUSIVE ESCAVAÇÃO, CARGA E TRANSPORTE E SOLO. AF_09/2024</t>
  </si>
  <si>
    <t>CONSTRUÇÃO DE BASE E SUB-BASE PARA PAVIMENTAÇÃO DE SOLO (PREDOMINANTEMENTE ARENOSO) BRITA - 50%-50% COM CIMENTO - 4%, MISTURA EM PISTA, COM ESPESSURA DE 15 CM - EXCLUSIVE ESCAVAÇÃO, CARGA E TRANSPORTE E SOLO. AF_09/2024</t>
  </si>
  <si>
    <t>CONSTRUÇÃO DE BASE E SUB-BASE PARA PAVIMENTAÇÃO DE SOLO (PREDOMINANTEMENTE ARENOSO) BRITA - 50%-50% COM CIMENTO - 6%, MISTURA EM PISTA, COM ESPESSURA DE 15 CM - EXCLUSIVE ESCAVAÇÃO, CARGA E TRANSPORTE E SOLO. AF_09/2024</t>
  </si>
  <si>
    <t>CONSTRUÇÃO DE BASE E SUB-BASE PARA PAVIMENTAÇÃO DE SOLO (PREDOMINANTEMENTE ARENOSO) BRITA - 50%-50% COM CIMENTO - 8%, MISTURA EM PISTA, COM ESPESSURA DE 15 CM - EXCLUSIVE ESCAVAÇÃO, CARGA E TRANSPORTE E SOLO. AF_09/2024</t>
  </si>
  <si>
    <t>CONSTRUÇÃO DE BASE E SUB-BASE PARA PAVIMENTAÇÃO DE SOLO (PREDOMINANTEMENTE ARGILOSO) BRITA - 40%-60%, MISTURA EM PISTA, COM ESPESSURA DE 15 CM - EXCLUSIVE ESCAVAÇÃO, CARGA E TRANSPORTE E SOLO. AF_09/2024</t>
  </si>
  <si>
    <t>CONSTRUÇÃO DE BASE E SUB-BASE PARA PAVIMENTAÇÃO DE SOLO (PREDOMINANTEMENTE ARGILOSO) BRITA - 50%-50%, MISTURA EM PISTA, COM ESPESSURA DE 15 CM - EXCLUSIVE ESCAVAÇÃO, CARGA E TRANSPORTE E SOLO. AF_09/2024</t>
  </si>
  <si>
    <t>ESPALHAMENTO DE MATERIAL COM TRATOR DE ESTEIRAS. AF_09/2024</t>
  </si>
  <si>
    <t>REGULARIZAÇÃO DE SUPERFÍCIES COM MOTONIVELADORA. AF_09/2024</t>
  </si>
  <si>
    <t>CONSTRUÇÃO DE BASE E SUB-BASE PARA PAVIMENTAÇÃO DE SOLO ESTABILIZADO GRANULOMETRICAMENTE COM MISTURA DE SOLOS EM PISTA - EXCLUSIVE SOLO, ESCAVAÇÃO, CARGA E TRANSPORTE. AF_09/2024</t>
  </si>
  <si>
    <t>CONSTRUÇÃO DE BASE E SUB-BASE PARA PAVIMENTAÇÃO DE SOLO ESTABILIZADO GRANULOMETRICAMENTE SEM MISTURA DE SOLOS - EXCLUSIVE SOLO, ESCAVAÇÃO, CARGA E TRANSPORTE. AF_09/2024</t>
  </si>
  <si>
    <t>CONSTRUÇÃO DE BASE E SUB-BASE PARA PAVIMENTAÇÃO DE SOLO DE COMPORTAMENTO LATERÍTICO (ARENOSO), COM ESPESSURA DE 10 CM - EXCLUSIVE ESCAVAÇÃO, CARGA E TRANSPORTE E SOLO. AF_09/2024</t>
  </si>
  <si>
    <t>RECONSTRUÇÃO DE BASE E SUB-BASE PARA PAVIMENTAÇÃO DE SOLO DE COMPORTAMENTO LATERÍTICO (ARENOSO), COM ESPESSURA DE 10 CM - EXCLUSIVE ESCAVAÇÃO, CARGA E TRANSPORTE E SOLO. AF_09/2024</t>
  </si>
  <si>
    <t>RECONSTRUÇÃO DE BASE E SUB-BASE PARA PAVIMENTAÇÃO DE SOLO DE COMPORTAMENTO LATERÍTICO (ARENOSO), COM ESPESSURA DE 15 CM - EXCLUSIVE ESCAVAÇÃO, CARGA E TRANSPORTE E SOLO. AF_09/2024</t>
  </si>
  <si>
    <t>CONSTRUÇÃO DE BASE E SUB-BASE PARA PAVIMENTAÇÃO DE SOLO DE COMPORTAMENTO LATERÍTICO (ARENOSO), COM ESPESSURA DE 20 CM - EXCLUSIVE ESCAVAÇÃO, CARGA E TRANSPORTE E SOLO. AF_09/2024</t>
  </si>
  <si>
    <t>RECONSTRUÇÃO DE BASE E SUB-BASE PARA PAVIMENTAÇÃO DE SOLO DE COMPORTAMENTO LATERÍTICO (ARENOSO), COM ESPESSURA DE 20 CM - EXCLUSIVE ESCAVAÇÃO, CARGA E TRANSPORTE E SOLO. AF_09/2024</t>
  </si>
  <si>
    <t>CONSTRUÇÃO DE BASE E SUB-BASE PARA PAVIMENTAÇÃO DE SOLO (PREDOMINANTEMENTE ARENOSO) MELHORADO COM CIMENTO - 2%, MISTURA EM PISTA, COM ESPESSURA DE 10 CM - EXCLUSIVE ESCAVAÇÃO, CARGA E TRANSPORTE E SOLO. AF_09/2024</t>
  </si>
  <si>
    <t>RECONSTRUÇÃO DE BASE E SUB-BASE PARA PAVIMENTAÇÃO DE SOLO (PREDOMINANTEMENTE ARENOSO) MELHORADO COM CIMENTO - 2%, MISTURA EM PISTA, COM ESPESSURA DE 10 CM - EXCLUSIVE ESCAVAÇÃO, CARGA E TRANSPORTE E SOLO. AF_09/2024</t>
  </si>
  <si>
    <t>RECONSTRUÇÃO DE BASE E SUB-BASE PARA PAVIMENTAÇÃO DE SOLO (PREDOMINANTEMENTE ARENOSO) MELHORADO COM CIMENTO - 4%, MISTURA EM PISTA, COM ESPESSURA DE 10 CM - EXCLUSIVE ESCAVAÇÃO, CARGA E TRANSPORTE E SOLO. AF_09/2024</t>
  </si>
  <si>
    <t>RECONSTRUÇÃO DE BASE E SUB-BASE PARA PAVIMENTAÇÃO DE SOLO (PREDOMINANTEMENTE ARENOSO) MELHORADO COM CIMENTO - 2%, MISTURA EM PISTA, COM ESPESSURA DE 15 CM - EXCLUSIVE ESCAVAÇÃO, CARGA E TRANSPORTE E SOLO. AF_09/2024</t>
  </si>
  <si>
    <t>CONSTRUÇÃO DE BASE E SUB-BASE PARA PAVIMENTAÇÃO DE SOLO (PREDOMINANTEMENTE ARENOSO) MELHORADO COM CIMENTO - 2%, MISTURA EM PISTA, COM ESPESSURA DE 20 CM - EXCLUSIVE ESCAVAÇÃO, CARGA E TRANSPORTE E SOLO. AF_09/2024</t>
  </si>
  <si>
    <t>RECONSTRUÇÃO DE BASE E SUB-BASE PARA PAVIMENTAÇÃO DE SOLO (PREDOMINANTEMENTE ARENOSO) MELHORADO COM CIMENTO - 2%, MISTURA EM PISTA, COM ESPESSURA DE 20 CM - EXCLUSIVE ESCAVAÇÃO, CARGA E TRANSPORTE E SOLO. AF_09/2024</t>
  </si>
  <si>
    <t>RECONSTRUÇÃO DE BASE E SUB-BASE PARA PAVIMENTAÇÃO DE SOLO (PREDOMINANTEMENTE ARENOSO) BRITA - 40%-60%, MISTURA EM PISTA, COM ESPESSURA DE 10 CM - EXCLUSIVE ESCAVAÇÃO, CARGA E TRANSPORTE E SOLO. AF_09/2024</t>
  </si>
  <si>
    <t>RECONSTRUÇÃO DE BASE E SUB-BASE PARA PAVIMENTAÇÃO DE SOLO (PREDOMINANTEMENTE ARENOSO) BRITA - 40%-60%, MISTURA EM PISTA, COM ESPESSURA DE 15 CM - EXCLUSIVE ESCAVAÇÃO, CARGA E TRANSPORTE E SOLO. AF_09/2024</t>
  </si>
  <si>
    <t>RECONSTRUÇÃO DE BASE E SUB-BASE PARA PAVIMENTAÇÃO DE SOLO (PREDOMINANTEMENTE ARENOSO) BRITA - 50%-50%, MISTURA EM PISTA, COM ESPESSURA DE 10 CM - EXCLUSIVE ESCAVAÇÃO, CARGA E TRANSPORTE E SOLO. AF_09/2024</t>
  </si>
  <si>
    <t>RECONSTRUÇÃO DE BASE E SUB-BASE PARA PAVIMENTAÇÃO DE SOLO (PREDOMINANTEMENTE ARENOSO) BRITA - 50%-50%, MISTURA EM PISTA, COM ESPESSURA DE 15 CM - EXCLUSIVE ESCAVAÇÃO, CARGA E TRANSPORTE E SOLO. AF_09/2024</t>
  </si>
  <si>
    <t>CONSTRUÇÃO DE BASE E SUB-BASE PARA PAVIMENTAÇÃO DE SOLO (PREDOMINANTEMENTE ARENOSO) BRITA - 50%-50%, MISTURA EM PISTA, COM ESPESSURA DE 20 CM - EXCLUSIVE ESCAVAÇÃO, CARGA E TRANSPORTE E SOLO. AF_09/2024</t>
  </si>
  <si>
    <t>RECONSTRUÇÃO DE BASE E SUB-BASE PARA PAVIMENTAÇÃO DE SOLO (PREDOMINANTEMENTE ARENOSO) BRITA - 50%-50%, MISTURA EM PISTA, COM ESPESSURA DE 20 CM - EXCLUSIVE ESCAVAÇÃO, CARGA E TRANSPORTE E SOLO. AF_09/2024</t>
  </si>
  <si>
    <t>CONSTRUÇÃO DE BASE E SUB-BASE PARA PAVIMENTAÇÃO DE SOLO (PREDOMINANTEMENTE ARGILOSO) BRITA - 40%-60%, MISTURA EM PISTA, COM ESPESSURA DE 10 CM - EXCLUSIVE ESCAVAÇÃO, CARGA E TRANSPORTE E SOLO. AF_09/2024</t>
  </si>
  <si>
    <t>RECONSTRUÇÃO DE BASE E SUB-BASE PARA PAVIMENTAÇÃO DE SOLO (PREDOMINANTEMENTE ARGILOSO) BRITA - 40%-60%, MISTURA EM PISTA, COM ESPESSURA DE 10 CM - EXCLUSIVE ESCAVAÇÃO, CARGA E TRANSPORTE E SOLO. AF_09/2024</t>
  </si>
  <si>
    <t>RECONSTRUÇÃO DE BASE E SUB-BASE PARA PAVIMENTAÇÃO DE SOLO (PREDOMINANTEMENTE ARGILOSO) BRITA - 40%-60%, MISTURA EM PISTA, COM ESPESSURA DE 15 CM - EXCLUSIVE ESCAVAÇÃO, CARGA E TRANSPORTE E SOLO. AF_09/2024</t>
  </si>
  <si>
    <t>CONSTRUÇÃO DE BASE E SUB-BASE PARA PAVIMENTAÇÃO DE SOLO (PREDOMINANTEMENTE ARGILOSO) BRITA - 40%-60%, MISTURA EM PISTA, COM ESPESSURA DE 20 CM - EXCLUSIVE ESCAVAÇÃO, CARGA E TRANSPORTE E SOLO. AF_09/2024</t>
  </si>
  <si>
    <t>RECONSTRUÇÃO DE BASE E SUB-BASE PARA PAVIMENTAÇÃO DE SOLO (PREDOMINANTEMENTE ARGILOSO) BRITA - 40%-60%, MISTURA EM PISTA, COM ESPESSURA DE 20 CM - EXCLUSIVE ESCAVAÇÃO, CARGA E TRANSPORTE E SOLO. AF_09/2024</t>
  </si>
  <si>
    <t>CONSTRUÇÃO DE BASE E SUB-BASE PARA PAVIMENTAÇÃO DE SOLO (PREDOMINANTEMENTE ARGILOSO) BRITA - 50%-50%, MISTURA EM PISTA, COM ESPESSURA DE 10 CM - EXCLUSIVE ESCAVAÇÃO, CARGA E TRANSPORTE E SOLO. AF_09/2024</t>
  </si>
  <si>
    <t>RECONSTRUÇÃO DE BASE E SUB-BASE PARA PAVIMENTAÇÃO DE SOLO (PREDOMINANTEMENTE ARGILOSO) BRITA - 50%-50%, MISTURA EM PISTA, COM ESPESSURA DE 10 CM - EXCLUSIVE ESCAVAÇÃO, CARGA E TRANSPORTE E SOLO. AF_09/2024</t>
  </si>
  <si>
    <t>RECONSTRUÇÃO DE BASE E SUB-BASE PARA PAVIMENTAÇÃO DE SOLO (PREDOMINANTEMENTE ARGILOSO) BRITA - 50%-50%, MISTURA EM PISTA, COM ESPESSURA DE 15 CM - EXCLUSIVE ESCAVAÇÃO, CARGA E TRANSPORTE E SOLO. AF_09/2024</t>
  </si>
  <si>
    <t>CONSTRUÇÃO DE BASE E SUB-BASE PARA PAVIMENTAÇÃO DE SOLO (PREDOMINANTEMENTE ARGILOSO) BRITA - 50%-50%, MISTURA EM PISTA, COM ESPESSURA DE 20 CM - EXCLUSIVE ESCAVAÇÃO, CARGA E TRANSPORTE E SOLO. AF_09/2024</t>
  </si>
  <si>
    <t>RECONSTRUÇÃO DE BASE E SUB-BASE PARA PAVIMENTAÇÃO DE SOLO (PREDOMINANTEMENTE ARGILOSO) BRITA - 50%-50%, MISTURA EM PISTA, COM ESPESSURA DE 20 CM - EXCLUSIVE ESCAVAÇÃO, CARGA E TRANSPORTE E SOLO. AF_09/2024</t>
  </si>
  <si>
    <t>CONSTRUÇÃO DE BASE E SUB-BASE PARA PAVIMENTAÇÃO DE SOLO (PREDOMINANTEMENTE ARENOSO) MELHORADO COM CIMENTO - 4%, MISTURA EM PISTA, COM ESPESSURA DE 10 CM - EXCLUSIVE ESCAVAÇÃO, CARGA E TRANSPORTE E SOLO. AF_09/2024</t>
  </si>
  <si>
    <t>CONSTRUÇÃO DE BASE E SUB-BASE PARA PAVIMENTAÇÃO DE SOLO (PREDOMINANTEMENTE ARENOSO) COM CIMENTO - 6%, MISTURA EM PISTA, COM ESPESSURA DE 10 CM - EXCLUSIVE ESCAVAÇÃO, CARGA E TRANSPORTE E SOLO. AF_09/2024</t>
  </si>
  <si>
    <t>CONSTRUÇÃO DE BASE E SUB-BASE PARA PAVIMENTAÇÃO DE SOLO (PREDOMINANTEMENTE ARENOSO) COM CIMENTO - 8%, MISTURA EM PISTA, COM ESPESSURA DE 10 CM - EXCLUSIVE ESCAVAÇÃO, CARGA E TRANSPORTE E SOLO. AF_09/2024</t>
  </si>
  <si>
    <t>RECONSTRUÇÃO DE BASE E SUB-BASE PARA PAVIMENTAÇÃO DE SOLO (PREDOMINANTEMENTE ARENOSO) COM CIMENTO - 6%, MISTURA EM PISTA, COM ESPESSURA DE 10 CM - EXCLUSIVE ESCAVAÇÃO, CARGA E TRANSPORTE E SOLO. AF_09/2024</t>
  </si>
  <si>
    <t>RECONSTRUÇÃO DE BASE E SUB-BASE PARA PAVIMENTAÇÃO DE SOLO (PREDOMINANTEMENTE ARENOSO) COM CIMENTO - 8%, MISTURA EM PISTA, COM ESPESSURA DE 10 CM - EXCLUSIVE ESCAVAÇÃO, CARGA E TRANSPORTE E SOLO. AF_09/2024</t>
  </si>
  <si>
    <t>RECONSTRUÇÃO DE BASE E SUB-BASE PARA PAVIMENTAÇÃO DE SOLO (PREDOMINANTEMENTE ARENOSO) MELHORADO COM CIMENTO - 4%, MISTURA EM PISTA, COM ESPESSURA DE 15 CM - EXCLUSIVE ESCAVAÇÃO, CARGA E TRANSPORTE E SOLO. AF_09/2024</t>
  </si>
  <si>
    <t>RECONSTRUÇÃO DE BASE E SUB-BASE PARA PAVIMENTAÇÃO DE SOLO (PREDOMINANTEMENTE ARENOSO) COM CIMENTO - 6%, MISTURA EM PISTA, COM ESPESSURA DE 15 CM - EXCLUSIVE ESCAVAÇÃO, CARGA E TRANSPORTE E SOLO. AF_09/2024</t>
  </si>
  <si>
    <t>RECONSTRUÇÃO DE BASE E SUB-BASE PARA PAVIMENTAÇÃO DE SOLO (PREDOMINANTEMENTE ARENOSO) COM CIMENTO - 8%, MISTURA EM PISTA, COM ESPESSURA DE 15 CM - EXCLUSIVE ESCAVAÇÃO, CARGA E TRANSPORTE E SOLO. AF_09/2024</t>
  </si>
  <si>
    <t>CONSTRUÇÃO DE BASE E SUB-BASE PARA PAVIMENTAÇÃO DE SOLO (PREDOMINANTEMENTE ARENOSO) MELHORADO COM CIMENTO - 4%, MISTURA EM PISTA, COM ESPESSURA DE 20 CM - EXCLUSIVE ESCAVAÇÃO, CARGA E TRANSPORTE E SOLO. AF_09/2024</t>
  </si>
  <si>
    <t>CONSTRUÇÃO DE BASE E SUB-BASE PARA PAVIMENTAÇÃO DE SOLO (PREDOMINANTEMENTE ARENOSO) COM CIMENTO - 6%, MISTURA EM PISTA, COM ESPESSURA DE 20 CM - EXCLUSIVE ESCAVAÇÃO, CARGA E TRANSPORTE E SOLO. AF_09/2024</t>
  </si>
  <si>
    <t>CONSTRUÇÃO DE BASE E SUB-BASE PARA PAVIMENTAÇÃO DE SOLO (PREDOMINANTEMENTE ARENOSO) COM CIMENTO - 8%, MISTURA EM PISTA, COM ESPESSURA DE 20 CM - EXCLUSIVE ESCAVAÇÃO, CARGA E TRANSPORTE E SOLO. AF_09/2024</t>
  </si>
  <si>
    <t>RECONSTRUÇÃO DE BASE E SUB-BASE PARA PAVIMENTAÇÃO DE SOLO (PREDOMINANTEMENTE ARENOSO) MELHORADO COM CIMENTO - 4%, MISTURA EM PISTA, COM ESPESSURA DE 20 CM - EXCLUSIVE ESCAVAÇÃO, CARGA E TRANSPORTE E SOLO. AF_09/2024</t>
  </si>
  <si>
    <t>RECONSTRUÇÃO DE BASE E SUB-BASE PARA PAVIMENTAÇÃO DE SOLO (PREDOMINANTEMENTE ARENOSO) COM CIMENTO - 6%, MISTURA EM PISTA, COM ESPESSURA DE 20 CM - EXCLUSIVE ESCAVAÇÃO, CARGA E TRANSPORTE E SOLO. AF_09/2024</t>
  </si>
  <si>
    <t>RECONSTRUÇÃO DE BASE E SUB-BASE PARA PAVIMENTAÇÃO DE SOLO (PREDOMINANTEMENTE ARENOSO) COM CIMENTO - 8%, MISTURA EM PISTA, COM ESPESSURA DE 20 CM - EXCLUSIVE ESCAVAÇÃO, CARGA E TRANSPORTE E SOLO. AF_09/2024</t>
  </si>
  <si>
    <t>CONSTRUÇÃO DE BASE E SUB-BASE PARA PAVIMENTAÇÃO DE SOLO (PREDOMINANTEMENTE ARENOSO) BRITA - 40%-60% COM CIMENTO - 4%, MISTURA EM PISTA, COM ESPESSURA DE 10 CM - EXCLUSIVE ESCAVAÇÃO, CARGA E TRANSPORTE E SOLO. AF_09/2024</t>
  </si>
  <si>
    <t>CONSTRUÇÃO DE BASE E SUB-BASE PARA PAVIMENTAÇÃO DE SOLO (PREDOMINANTEMENTE ARENOSO) BRITA - 40%-60% COM CIMENTO - 6%, MISTURA EM PISTA, COM ESPESSURA DE 10 CM - EXCLUSIVE ESCAVAÇÃO, CARGA E TRANSPORTE E SOLO. AF_09/2024</t>
  </si>
  <si>
    <t>CONSTRUÇÃO DE BASE E SUB-BASE PARA PAVIMENTAÇÃO DE SOLO (PREDOMINANTEMENTE ARENOSO) BRITA - 40%-60% COM CIMENTO - 8%, MISTURA EM PISTA, COM ESPESSURA DE 10 CM - EXCLUSIVE ESCAVAÇÃO, CARGA E TRANSPORTE E SOLO. AF_09/2024</t>
  </si>
  <si>
    <t>RECONSTRUÇÃO DE BASE E SUB-BASE PARA PAVIMENTAÇÃO DE SOLO (PREDOMINANTEMENTE ARENOSO) BRITA - 40%-60% COM CIMENTO - 4%, MISTURA EM PISTA, COM ESPESSURA DE 10 CM - EXCLUSIVE ESCAVAÇÃO, CARGA E TRANSPORTE E SOLO. AF_09/2024</t>
  </si>
  <si>
    <t>RECONSTRUÇÃO DE BASE E SUB-BASE PARA PAVIMENTAÇÃO DE SOLO (PREDOMINANTEMENTE ARENOSO) BRITA - 40%-60% COM CIMENTO - 6%, MISTURA EM PISTA, COM ESPESSURA DE 10 CM - EXCLUSIVE ESCAVAÇÃO, CARGA E TRANSPORTE E SOLO. AF_09/2024</t>
  </si>
  <si>
    <t>RECONSTRUÇÃO DE BASE E SUB-BASE PARA PAVIMENTAÇÃO DE SOLO (PREDOMINANTEMENTE ARENOSO) BRITA - 40%-60% COM CIMENTO - 8%, MISTURA EM PISTA, COM ESPESSURA DE 10 CM - EXCLUSIVE ESCAVAÇÃO, CARGA E TRANSPORTE E SOLO. AF_09/2024</t>
  </si>
  <si>
    <t>RECONSTRUÇÃO DE BASE E SUB-BASE PARA PAVIMENTAÇÃO DE SOLO (PREDOMINANTEMENTE ARENOSO) BRITA - 40%-60% COM CIMENTO - 4%, MISTURA EM PISTA, COM ESPESSURA DE 15 CM - EXCLUSIVE ESCAVAÇÃO, CARGA E TRANSPORTE E SOLO. AF_09/2024</t>
  </si>
  <si>
    <t>RECONSTRUÇÃO DE BASE E SUB-BASE PARA PAVIMENTAÇÃO DE SOLO (PREDOMINANTEMENTE ARENOSO) BRITA - 40%-60% COM CIMENTO - 6%, MISTURA EM PISTA, COM ESPESSURA DE 15 CM - EXCLUSIVE ESCAVAÇÃO, CARGA E TRANSPORTE E SOLO. AF_09/2024</t>
  </si>
  <si>
    <t>RECONSTRUÇÃO DE BASE E SUB-BASE PARA PAVIMENTAÇÃO DE SOLO (PREDOMINANTEMENTE ARENOSO) BRITA - 40%-60% COM CIMENTO - 8%, MISTURA EM PISTA, COM ESPESSURA DE 15 CM - EXCLUSIVE ESCAVAÇÃO, CARGA E TRANSPORTE E SOLO. AF_09/2024</t>
  </si>
  <si>
    <t>CONSTRUÇÃO DE BASE E SUB-BASE PARA PAVIMENTAÇÃO DE SOLO (PREDOMINANTEMENTE ARENOSO) BRITA - 40%-60% COM CIMENTO - 4%, MISTURA EM PISTA, COM ESPESSURA DE 20 CM - EXCLUSIVE ESCAVAÇÃO, CARGA E TRANSPORTE E SOLO. AF_09/2024</t>
  </si>
  <si>
    <t>CONSTRUÇÃO DE BASE E SUB-BASE PARA PAVIMENTAÇÃO DE SOLO (PREDOMINANTEMENTE ARENOSO) BRITA - 40%-60% COM CIMENTO - 6%, MISTURA EM PISTA, COM ESPESSURA DE 20 CM - EXCLUSIVE ESCAVAÇÃO, CARGA E TRANSPORTE E SOLO. AF_09/2024</t>
  </si>
  <si>
    <t>CONSTRUÇÃO DE BASE E SUB-BASE PARA PAVIMENTAÇÃO DE SOLO (PREDOMINANTEMENTE ARENOSO) BRITA - 40%-60% COM CIMENTO - 8%, MISTURA EM PISTA, COM ESPESSURA DE 20 CM - EXCLUSIVE ESCAVAÇÃO, CARGA E TRANSPORTE E SOLO. AF_09/2024</t>
  </si>
  <si>
    <t>RECONSTRUÇÃO DE BASE E SUB-BASE PARA PAVIMENTAÇÃO DE SOLO (PREDOMINANTEMENTE ARENOSO) BRITA - 40%-60% COM CIMENTO - 4%, MISTURA EM PISTA, COM ESPESSURA DE 20 CM - EXCLUSIVE ESCAVAÇÃO, CARGA E TRANSPORTE E SOLO. AF_09/2024</t>
  </si>
  <si>
    <t>RECONSTRUÇÃO DE BASE E SUB-BASE PARA PAVIMENTAÇÃO DE SOLO (PREDOMINANTEMENTE ARENOSO) BRITA - 40%-60% COM CIMENTO - 6%, MISTURA EM PISTA, COM ESPESSURA DE 20 CM - EXCLUSIVE ESCAVAÇÃO, CARGA E TRANSPORTE E SOLO. AF_09/2024</t>
  </si>
  <si>
    <t>RECONSTRUÇÃO DE BASE E SUB-BASE PARA PAVIMENTAÇÃO DE SOLO (PREDOMINANTEMENTE ARENOSO) BRITA - 40%-60% COM CIMENTO - 8%, MISTURA EM PISTA, COM ESPESSURA DE 20 CM - EXCLUSIVE ESCAVAÇÃO, CARGA E TRANSPORTE E SOLO. AF_09/2024</t>
  </si>
  <si>
    <t>CONSTRUÇÃO DE BASE E SUB-BASE PARA PAVIMENTAÇÃO DE SOLO (PREDOMINANTEMENTE ARENOSO) BRITA - 50%-50% COM CIMENTO - 4%, MISTURA EM PISTA, COM ESPESSURA DE 10 CM - EXCLUSIVE ESCAVAÇÃO, CARGA E TRANSPORTE E SOLO. AF_09/2024</t>
  </si>
  <si>
    <t>CONSTRUÇÃO DE BASE E SUB-BASE PARA PAVIMENTAÇÃO DE SOLO (PREDOMINANTEMENTE ARENOSO) BRITA - 50%-50% COM CIMENTO - 6%, MISTURA EM PISTA, COM ESPESSURA DE 10 CM - EXCLUSIVE ESCAVAÇÃO, CARGA E TRANSPORTE E SOLO. AF_09/2024</t>
  </si>
  <si>
    <t>CONSTRUÇÃO DE BASE E SUB-BASE PARA PAVIMENTAÇÃO DE SOLO (PREDOMINANTEMENTE ARENOSO) BRITA - 50%-50% COM CIMENTO - 8%, MISTURA EM PISTA, COM ESPESSURA DE 10 CM - EXCLUSIVE ESCAVAÇÃO, CARGA E TRANSPORTE E SOLO. AF_09/2024</t>
  </si>
  <si>
    <t>RECONSTRUÇÃO DE BASE E SUB-BASE PARA PAVIMENTAÇÃO DE SOLO (PREDOMINANTEMENTE ARENOSO) BRITA - 50%-50% COM CIMENTO - 4%, MISTURA EM PISTA, COM ESPESSURA DE 10 CM - EXCLUSIVE ESCAVAÇÃO, CARGA E TRANSPORTE E SOLO. AF_09/2024</t>
  </si>
  <si>
    <t>RECONSTRUÇÃO DE BASE E SUB-BASE PARA PAVIMENTAÇÃO DE SOLO (PREDOMINANTEMENTE ARENOSO) BRITA - 50%-50% COM CIMENTO - 6%, MISTURA EM PISTA, COM ESPESSURA DE 10 CM - EXCLUSIVE ESCAVAÇÃO, CARGA E TRANSPORTE E SOLO. AF_09/2024</t>
  </si>
  <si>
    <t>RECONSTRUÇÃO DE BASE E SUB-BASE PARA PAVIMENTAÇÃO DE SOLO (PREDOMINANTEMENTE ARENOSO) BRITA - 50%-50% COM CIMENTO - 8%, MISTURA EM PISTA, COM ESPESSURA DE 10 CM - EXCLUSIVE ESCAVAÇÃO, CARGA E TRANSPORTE E SOLO. AF_09/2024</t>
  </si>
  <si>
    <t>RECONSTRUÇÃO DE BASE E SUB-BASE PARA PAVIMENTAÇÃO DE SOLO (PREDOMINANTEMENTE ARENOSO) BRITA - 50%-50% COM CIMENTO - 4%, MISTURA EM PISTA, COM ESPESSURA DE 15 CM - EXCLUSIVE ESCAVAÇÃO, CARGA E TRANSPORTE E SOLO. AF_09/2024</t>
  </si>
  <si>
    <t>RECONSTRUÇÃO DE BASE E SUB-BASE PARA PAVIMENTAÇÃO DE SOLO (PREDOMINANTEMENTE ARENOSO) BRITA - 50%-50% COM CIMENTO - 6%, MISTURA EM PISTA, COM ESPESSURA DE 15 CM - EXCLUSIVE ESCAVAÇÃO, CARGA E TRANSPORTE E SOLO. AF_09/2024</t>
  </si>
  <si>
    <t>RECONSTRUÇÃO DE BASE E SUB-BASE PARA PAVIMENTAÇÃO DE SOLO (PREDOMINANTEMENTE ARENOSO) BRITA - 50%-50% COM CIMENTO - 8%, MISTURA EM PISTA, COM ESPESSURA DE 15 CM - EXCLUSIVE ESCAVAÇÃO, CARGA E TRANSPORTE E SOLO. AF_09/2024</t>
  </si>
  <si>
    <t>CONSTRUÇÃO DE BASE E SUB-BASE PARA PAVIMENTAÇÃO DE SOLO (PREDOMINANTEMENTE ARENOSO) BRITA - 50%-50% COM CIMENTO - 4%, MISTURA EM PISTA, COM ESPESSURA DE 20 CM - EXCLUSIVE ESCAVAÇÃO, CARGA E TRANSPORTE E SOLO. AF_09/2024</t>
  </si>
  <si>
    <t>CONSTRUÇÃO DE BASE E SUB-BASE PARA PAVIMENTAÇÃO DE SOLO (PREDOMINANTEMENTE ARENOSO) BRITA - 50%-50% COM CIMENTO - 6%, MISTURA EM PISTA, COM ESPESSURA DE 20 CM - EXCLUSIVE ESCAVAÇÃO, CARGA E TRANSPORTE E SOLO. AF_09/2024</t>
  </si>
  <si>
    <t>CONSTRUÇÃO DE BASE E SUB-BASE PARA PAVIMENTAÇÃO DE SOLO (PREDOMINANTEMENTE ARENOSO) BRITA - 50%-50% COM CIMENTO - 8%, MISTURA EM PISTA, COM ESPESSURA DE 20 CM - EXCLUSIVE ESCAVAÇÃO, CARGA E TRANSPORTE E SOLO. AF_09/2024</t>
  </si>
  <si>
    <t>RECONSTRUÇÃO DE BASE E SUB-BASE PARA PAVIMENTAÇÃO DE SOLO (PREDOMINANTEMENTE ARENOSO) BRITA - 50%-50% COM CIMENTO - 4%, MISTURA EM PISTA, COM ESPESSURA DE 20 CM - EXCLUSIVE ESCAVAÇÃO, CARGA E TRANSPORTE E SOLO. AF_09/2024</t>
  </si>
  <si>
    <t>RECONSTRUÇÃO DE BASE E SUB-BASE PARA PAVIMENTAÇÃO DE SOLO (PREDOMINANTEMENTE ARENOSO) BRITA - 50%-50% COM CIMENTO - 6%, MISTURA EM PISTA, COM ESPESSURA DE 20 CM - EXCLUSIVE ESCAVAÇÃO, CARGA E TRANSPORTE E SOLO. AF_09/2024</t>
  </si>
  <si>
    <t>RECONSTRUÇÃO DE BASE E SUB-BASE PARA PAVIMENTAÇÃO DE SOLO (PREDOMINANTEMENTE ARENOSO) BRITA - 50%-50% COM CIMENTO - 8%, MISTURA EM PISTA, COM ESPESSURA DE 20 CM - EXCLUSIVE ESCAVAÇÃO, CARGA E TRANSPORTE E SOLO. AF_09/2024</t>
  </si>
  <si>
    <t>CONSTRUÇÃO DE BASE E SUB-BASE PARA PAVIMENTAÇÃO DE SOLO (PREDOMINANTEMENTE ARENOSO) BRITA - 40%-60%, MISTURA EM PISTA, COM ESPESSURA DE 10 CM - EXCLUSIVE ESCAVAÇÃO, CARGA E TRANSPORTE E SOLO. AF_09/2024</t>
  </si>
  <si>
    <t>CONSTRUÇÃO DE BASE E SUB-BASE PARA PAVIMENTAÇÃO DE SOLO (PREDOMINANTEMENTE ARENOSO) BRITA - 40%-60%, MISTURA EM PISTA, COM ESPESSURA DE 20 CM - EXCLUSIVE ESCAVAÇÃO, CARGA E TRANSPORTE E SOLO. AF_09/2024</t>
  </si>
  <si>
    <t>RECONSTRUÇÃO DE BASE E SUB-BASE PARA PAVIMENTAÇÃO DE SOLO (PREDOMINANTEMENTE ARENOSO) BRITA - 40%-60%, MISTURA EM PISTA, COM ESPESSURA DE 20 CM - EXCLUSIVE ESCAVAÇÃO, CARGA E TRANSPORTE E SOLO. AF_09/2024</t>
  </si>
  <si>
    <t>CONSTRUÇÃO DE BASE E SUB-BASE PARA PAVIMENTAÇÃO DE SOLO (PREDOMINANTEMENTE ARENOSO) BRITA - 50%-50%, MISTURA EM PISTA, COM ESPESSURA DE 10 CM - EXCLUSIVE ESCAVAÇÃO, CARGA E TRANSPORTE E SOLO. AF_09/2024</t>
  </si>
  <si>
    <t>CONSTRUÇÃO DE BASE E SUB-BASE PARA PAVIMENTAÇÃO DE BRITA GRADUADA SIMPLES, COM ESPESSURA DE 10 CM - EXCLUSIVE CARGA E TRANSPORTE. AF_09/2024</t>
  </si>
  <si>
    <t>RECONSTRUÇÃO DE BASE E SUB-BASE PARA PAVIMENTAÇÃO DE BRITA GRADUADA SIMPLES, COM ESPESSURA DE 10 CM - EXCLUSIVE CARGA E TRANSPORTE. AF_09/2024</t>
  </si>
  <si>
    <t>RECONSTRUÇÃO DE BASE E SUB-BASE PARA PAVIMENTAÇÃO DE BRITA GRADUADA SIMPLES, COM ESPESSURA DE 15 CM - EXCLUSIVE CARGA E TRANSPORTE. AF_09/2024</t>
  </si>
  <si>
    <t>CONSTRUÇÃO DE BASE E SUB-BASE PARA PAVIMENTAÇÃO DE BRITA GRADUADA SIMPLES, COM ESPESSURA DE 20 CM - EXCLUSIVE CARGA E TRANSPORTE. AF_09/2024</t>
  </si>
  <si>
    <t>RECONSTRUÇÃO DE BASE E SUB-BASE PARA PAVIMENTAÇÃO DE BRITA GRADUADA SIMPLES, COM ESPESSURA DE 20 CM - EXCLUSIVE CARGA E TRANSPORTE. AF_09/2024</t>
  </si>
  <si>
    <t>CONSTRUÇÃO DE BASE E SUB-BASE PARA PAVIMENTAÇÃO DE BRITA GRADUADA SIMPLES TRATADA COM CIMENTO, COM ESPESSURA DE 10 CM - EXCLUSIVE CARGA E TRANSPORTE. AF_09/2024</t>
  </si>
  <si>
    <t>RECONSTRUÇÃO DE BASE E SUB-BASE PARA PAVIMENTAÇÃO DE BRITA GRADUADA SIMPLES TRATADA COM CIMENTO, COM ESPESSURA DE 10 CM - EXCLUSIVE CARGA E TRANSPORTE. AF_09/2024</t>
  </si>
  <si>
    <t>RECONSTRUÇÃO DE BASE E SUB-BASE PARA PAVIMENTAÇÃO DE BRITA GRADUADA SIMPLES TRATADA COM CIMENTO, COM ESPESSURA DE 15 CM - EXCLUSIVE CARGA E TRANSPORTE. AF_09/2024</t>
  </si>
  <si>
    <t>CONSTRUÇÃO DE BASE E SUB-BASE PARA PAVIMENTAÇÃO DE BRITA GRADUADA SIMPLES TRATADA COM CIMENTO, COM ESPESSURA DE 20 CM - EXCLUSIVE CARGA E TRANSPORTE. AF_09/2024</t>
  </si>
  <si>
    <t>RECONSTRUÇÃO DE BASE E SUB-BASE PARA PAVIMENTAÇÃO DE BRITA GRADUADA SIMPLES TRATADA COM CIMENTO, COM ESPESSURA DE 20 CM - EXCLUSIVE CARGA E TRANSPORTE. AF_09/2024</t>
  </si>
  <si>
    <t>CONSTRUÇÃO DE BASE E SUB-BASE PARA PAVIMENTAÇÃO DE CONCRETO COMPACTADO COM ROLO, COM ESPESSURA DE 10 CM - EXCLUSIVE CARGA E TRANSPORTE. AF_09/2024</t>
  </si>
  <si>
    <t>RECONSTRUÇÃO DE BASE E SUB-BASE PARA PAVIMENTAÇÃO DE CONCRETO COMPACTADO COM ROLO, COM ESPESSURA DE 10 CM - EXCLUSIVE CARGA E TRANSPORTE. AF_09/2024</t>
  </si>
  <si>
    <t>RECONSTRUÇÃO DE BASE E SUB-BASE PARA PAVIMENTAÇÃO DE CONCRETO COMPACTADO COM ROLO, COM ESPESSURA DE 15 CM - EXCLUSIVE CARGA E TRANSPORTE. AF_09/2024</t>
  </si>
  <si>
    <t>CONSTRUÇÃO DE BASE E SUB-BASE PARA PAVIMENTAÇÃO DE CONCRETO COMPACTADO COM ROLO, COM ESPESSURA DE 20 CM - EXCLUSIVE CARGA E TRANSPORTE. AF_09/2024</t>
  </si>
  <si>
    <t>RECONSTRUÇÃO DE BASE E SUB-BASE PARA PAVIMENTAÇÃO DE CONCRETO COMPACTADO COM ROLO, COM ESPESSURA DE 20 CM - EXCLUSIVE CARGA E TRANSPORTE. AF_09/2024</t>
  </si>
  <si>
    <t>CONSTRUÇÃO DE BASE E SUB-BASE PARA PAVIMENTAÇÃO DE RACHÃO, COM ESPESSURA DE 30 CM - EXCLUSIVE CARGA E TRANSPORTE. AF_09/2024</t>
  </si>
  <si>
    <t>RECONSTRUÇÃO DE BASE E SUB-BASE PARA PAVIMENTAÇÃO DE RACHÃO, COM ESPESSURA DE 30 CM - EXCLUSIVE CARGA E TRANSPORTE. AF_09/2024</t>
  </si>
  <si>
    <t>RECONSTRUÇÃO DE BASE E SUB-BASE PARA PAVIMENTAÇÃO DE RACHÃO, COM ESPESSURA DE 40 CM - EXCLUSIVE CARGA E TRANSPORTE. AF_09/2024</t>
  </si>
  <si>
    <t>CONSTRUÇÃO DE BASE E SUB-BASE PARA PAVIMENTAÇÃO DE RACHÃO, COM ESPESSURA DE 50 CM - EXCLUSIVE CARGA E TRANSPORTE. AF_09/2024</t>
  </si>
  <si>
    <t>RECONSTRUÇÃO DE BASE E SUB-BASE PARA PAVIMENTAÇÃO DE RACHÃO, COM ESPESSURA DE 50 CM - EXCLUSIVE CARGA E TRANSPORTE. AF_09/2024</t>
  </si>
  <si>
    <t>CONSTRUÇÃO DE BASE E SUB-BASE PARA PAVIMENTAÇÃO DE RACHÃO, COM ESPESSURA DE 60 CM - EXCLUSIVE CARGA E TRANSPORTE. AF_09/2024</t>
  </si>
  <si>
    <t>RECONSTRUÇÃO DE BASE E SUB-BASE PARA PAVIMENTAÇÃO DE RACHÃO, COM ESPESSURA DE 60 CM - EXCLUSIVE CARGA E TRANSPORTE. AF_09/2024</t>
  </si>
  <si>
    <t>CONSTRUÇÃO DE BASE E SUB-BASE PARA PAVIMENTAÇÃO DE MACADAME SECO, COM ESPESSURA DE 10 CM - EXCLUSIVE CARGA E TRANSPORTE. AF_09/2024</t>
  </si>
  <si>
    <t>RECONSTRUÇÃO DE BASE E SUB-BASE PARA PAVIMENTAÇÃO DE MACADAME SECO, COM ESPESSURA DE 10 CM - EXCLUSIVE CARGA E TRANSPORTE. AF_09/2024</t>
  </si>
  <si>
    <t>RECONSTRUÇÃO DE BASE E SUB-BASE PARA PAVIMENTAÇÃO DE MACADAME SECO, COM ESPESSURA DE 15 CM - EXCLUSIVE CARGA E TRANSPORTE. AF_09/2024</t>
  </si>
  <si>
    <t>CONSTRUÇÃO DE BASE E SUB-BASE PARA PAVIMENTAÇÃO DE MACADAME SECO, COM ESPESSURA DE 20 CM - EXCLUSIVE CARGA E TRANSPORTE. AF_09/2024</t>
  </si>
  <si>
    <t>RECONSTRUÇÃO DE BASE E SUB-BASE PARA PAVIMENTAÇÃO DE MACADAME SECO, COM ESPESSURA DE 20 CM - EXCLUSIVE CARGA E TRANSPORTE. AF_09/2024</t>
  </si>
  <si>
    <t>CONSTRUÇÃO DE BASE E SUB-BASE PARA PAVIMENTAÇÃO DE MACADAME SECO, COM ESPESSURA DE 25 CM - EXCLUSIVE CARGA E TRANSPORTE. AF_09/2024</t>
  </si>
  <si>
    <t>RECONSTRUÇÃO DE BASE E SUB-BASE PARA PAVIMENTAÇÃO DE MACADAME SECO, COM ESPESSURA DE 25 CM - EXCLUSIVE CARGA E TRANSPORTE. AF_09/2024</t>
  </si>
  <si>
    <t>BARRAS DE TRANSFERÊNCIA, AÇO CA-25 DE 16,0 MM, PARA EXECUÇÃO DE PAVIMENTO DE CONCRETO - FORNECIMENTO E INSTALAÇÃO. AF_04/2022</t>
  </si>
  <si>
    <t>BARRAS DE TRANSFERÊNCIA, AÇO CA-25 DE 20,0 MM, PARA EXECUÇÃO DE PAVIMENTO DE CONCRETO - FORNECIMENTO E INSTALAÇÃO. AF_04/2022</t>
  </si>
  <si>
    <t>BARRAS DE TRANSFERÊNCIA, AÇO CA-25 DE 25,0 MM, PARA EXECUÇÃO DE PAVIMENTO DE CONCRETO - FORNECIMENTO E INSTALAÇÃO. AF_04/2022</t>
  </si>
  <si>
    <t>BARRAS DE TRANSFERÊNCIA, AÇO CA-25 DE 32,0 MM, PARA EXECUÇÃO DE PAVIMENTO DE CONCRETO - FORNECIMENTO E INSTALAÇÃO. AF_04/2022</t>
  </si>
  <si>
    <t>BARRAS DE LIGAÇÃO, AÇO CA-50 DE 10 MM, PARA EXECUÇÃO DE PAVIMENTO DE CONCRETO - FORNECIMENTO E INSTALAÇÃO. AF_04/2022</t>
  </si>
  <si>
    <t>APLICAÇÃO MANUAL DE FUNDO SELADOR ACRÍLICO EM PANOS COM PRESENÇA DE VÃOS DE EDIFÍCIOS DE MÚLTIPLOS PAVIMENTOS. AF_03/2024</t>
  </si>
  <si>
    <t>APLICAÇÃO MANUAL DE FUNDO SELADOR ACRÍLICO EM PANOS CEGOS DE FACHADA (SEM PRESENÇA DE VÃOS) DE EDIFÍCIOS DE MÚLTIPLOS PAVIMENTOS. AF_03/2024</t>
  </si>
  <si>
    <t>APLICAÇÃO MANUAL DE FUNDO SELADOR ACRÍLICO EM SUPERFÍCIES EXTERNAS DE SACADA DE EDIFÍCIOS DE MÚLTIPLOS PAVIMENTOS. AF_03/2024</t>
  </si>
  <si>
    <t>APLICAÇÃO MANUAL DE FUNDO SELADOR ACRÍLICO EM SUPERFÍCIES INTERNAS DA SACADA DE EDIFÍCIOS DE MÚLTIPLOS PAVIMENTOS. AF_03/2024</t>
  </si>
  <si>
    <t>APLICAÇÃO MANUAL DE FUNDO SELADOR ACRÍLICO EM PAREDES EXTERNAS DE CASAS. AF_03/2024</t>
  </si>
  <si>
    <t>APLICAÇÃO MANUAL DE PINTURA COM TINTA TEXTURIZADA ACRÍLICA EM PANOS COM PRESENÇA DE VÃOS DE EDIFÍCIOS DE MÚLTIPLOS PAVIMENTOS, UMA COR. AF_03/2024</t>
  </si>
  <si>
    <t>APLICAÇÃO MANUAL DE PINTURA COM TINTA TEXTURIZADA ACRÍLICA EM PANOS CEGOS DE FACHADA (SEM PRESENÇA DE VÃOS) DE EDIFÍCIOS DE MÚLTIPLOS PAVIMENTOS, UMA COR. AF_03/2024</t>
  </si>
  <si>
    <t>APLICAÇÃO MANUAL DE PINTURA COM TINTA TEXTURIZADA ACRÍLICA EM SUPERFÍCIES EXTERNAS DE SACADA DE EDIFÍCIOS DE MÚLTIPLOS PAVIMENTOS, UMA COR. AF_03/2024</t>
  </si>
  <si>
    <t>APLICAÇÃO MANUAL DE PINTURA COM TINTA TEXTURIZADA ACRÍLICA EM SUPERFÍCIES INTERNAS DA SACADA DE EDIFÍCIOS DE MÚLTIPLOS PAVIMENTOS, UMA COR. AF_03/2024</t>
  </si>
  <si>
    <t>APLICAÇÃO MANUAL DE PINTURA COM TINTA TEXTURIZADA ACRÍLICA EM PAREDES EXTERNAS DE CASAS, UMA COR. AF_03/2024</t>
  </si>
  <si>
    <t>APLICAÇÃO MANUAL DE PINTURA COM TINTA TEXTURIZADA ACRÍLICA EM PANOS COM PRESENÇA DE VÃOS DE EDIFÍCIOS DE MÚLTIPLOS PAVIMENTOS, DUAS CORES. AF_03/2024</t>
  </si>
  <si>
    <t>APLICAÇÃO MANUAL DE PINTURA COM TINTA TEXTURIZADA ACRÍLICA EM PANOS CEGOS DE FACHADA (SEM PRESENÇA DE VÃOS) DE EDIFÍCIOS DE MÚLTIPLOS PAVIMENTOS, DUAS CORES. AF_03/2024</t>
  </si>
  <si>
    <t>APLICAÇÃO MANUAL DE PINTURA COM TINTA TEXTURIZADA ACRÍLICA EM SUPERFÍCIES EXTERNAS DE SACADA DE EDIFÍCIOS DE MÚLTIPLOS PAVIMENTOS, DUAS CORES. AF_03/2024</t>
  </si>
  <si>
    <t>APLICAÇÃO MANUAL DE PINTURA COM TINTA TEXTURIZADA ACRÍLICA EM SUPERFÍCIES INTERNAS DA SACADA DE EDIFÍCIOS DE MÚLTIPLOS PAVIMENTOS, DUAS CORES. AF_03/2024</t>
  </si>
  <si>
    <t>APLICAÇÃO MANUAL DE PINTURA COM TINTA TEXTURIZADA ACRÍLICA EM PAREDES EXTERNAS DE CASAS, DUAS CORES. AF_03/2024</t>
  </si>
  <si>
    <t>APLICAÇÃO MANUAL DE PINTURA COM TINTA TEXTURIZADA ACRÍLICA EM MOLDURAS DE EPS. AF_03/2024</t>
  </si>
  <si>
    <t>APLICAÇÃO MANUAL DE TINTA LÁTEX ACRÍLICA EM PANOS COM PRESENÇA DE VÃOS DE EDIFÍCIOS DE MÚLTIPLOS PAVIMENTOS, DUAS DEMÃOS. AF_03/2024</t>
  </si>
  <si>
    <t>APLICAÇÃO MANUAL DE TINTA LÁTEX ACRÍLICA EM PANOS SEM PRESENÇA DE VÃOS DE EDIFÍCIOS DE MÚLTIPLOS PAVIMENTOS, DUAS DEMÃOS. AF_03/2024</t>
  </si>
  <si>
    <t>APLICAÇÃO MANUAL DE TINTA LÁTEX ACRÍLICA EM SUPERFÍCIES EXTERNAS DE SACADA DE EDIFÍCIOS DE MÚLTIPLOS PAVIMENTOS, DUAS DEMÃOS. AF_03/2024</t>
  </si>
  <si>
    <t>APLICAÇÃO MANUAL DE TINTA LÁTEX ACRÍLICA EM SUPERFÍCIES INTERNAS DE SACADA DE EDIFÍCIOS DE MÚLTIPLOS PAVIMENTOS, DUAS DEMÃOS. AF_03/2024</t>
  </si>
  <si>
    <t>APLICAÇÃO MANUAL DE TINTA LÁTEX ACRÍLICA EM PAREDE EXTERNAS DE CASAS, DUAS DEMÃOS. AF_03/2024</t>
  </si>
  <si>
    <t>APLICAÇÃO MANUAL DE MASSA ACRÍLICA EM PANOS DE FACHADA COM PRESENÇA DE VÃOS, DE EDIFÍCIOS DE MÚLTIPLOS PAVIMENTOS, UMA DEMÃO. AF_03/2024</t>
  </si>
  <si>
    <t>APLICAÇÃO MANUAL DE MASSA ACRÍLICA EM PANOS DE FACHADA SEM PRESENÇA DE VÃOS, DE EDIFÍCIOS DE MÚLTIPLOS PAVIMENTOS, UMA DEMÃO. AF_03/2024</t>
  </si>
  <si>
    <t>APLICAÇÃO MANUAL DE MASSA ACRÍLICA EM SUPERFÍCIES EXTERNAS DE SACADA DE EDIFÍCIOS DE MÚLTIPLOS PAVIMENTOS, UMA DEMÃO. AF_03/2024</t>
  </si>
  <si>
    <t>APLICAÇÃO MANUAL DE MASSA ACRÍLICA EM SUPERFÍCIES INTERNAS DE SACADA DE EDIFÍCIOS DE MÚLTIPLOS PAVIMENTOS, UMA DEMÃO. AF_03/2024</t>
  </si>
  <si>
    <t>APLICAÇÃO MANUAL DE MASSA ACRÍLICA EM PAREDES EXTERNAS DE CASAS, UMA DEMÃO. AF_03/2024</t>
  </si>
  <si>
    <t>APLICAÇÃO MANUAL DE MASSA ACRÍLICA EM PANOS DE FACHADA COM PRESENÇA DE VÃOS, DE EDIFÍCIOS DE MÚLTIPLOS PAVIMENTOS, DUAS DEMÃOS. AF_03/2024</t>
  </si>
  <si>
    <t>APLICAÇÃO MANUAL DE MASSA ACRÍLICA EM PANOS DE FACHADA SEM PRESENÇA DE VÃOS, DE EDIFÍCIOS DE MÚLTIPLOS PAVIMENTOS, DUAS DEMÃOS. AF_03/2024</t>
  </si>
  <si>
    <t>APLICAÇÃO MANUAL DE MASSA ACRÍLICA EM SUPERFÍCIES EXTERNAS DE SACADA DE EDIFÍCIOS DE MÚLTIPLOS PAVIMENTOS, DUAS DEMÃOS. AF_03/2024</t>
  </si>
  <si>
    <t>APLICAÇÃO MANUAL DE MASSA ACRÍLICA EM SUPERFÍCIES INTERNAS DE SACADA DE EDIFÍCIOS DE MÚLTIPLOS PAVIMENTOS, DUAS DEMÃOS. AF_03/2024</t>
  </si>
  <si>
    <t>APLICAÇÃO MANUAL DE MASSA ACRÍLICA EM PAREDES EXTERNAS DE CASAS, DUAS DEMÃOS. AF_03/2024</t>
  </si>
  <si>
    <t>REVESTIMENTO CERÂMICO PARA PISO COM PLACAS TIPO ESMALTADA DE DIMENSÕES 35X35 CM APLICADA EM AMBIENTES DE ÁREA MENOR QUE 5 M2. AF_02/2023_PE</t>
  </si>
  <si>
    <t>REVESTIMENTO CERÂMICO PARA PISO COM PLACAS TIPO ESMALTADA DE DIMENSÕES 35X35 CM APLICADA EM AMBIENTES DE ÁREA ENTRE 5 M2 E 10 M2. AF_02/2023_PE</t>
  </si>
  <si>
    <t>REVESTIMENTO CERÂMICO PARA PISO COM PLACAS TIPO ESMALTADA DE DIMENSÕES 35X35 CM APLICADA EM AMBIENTES DE ÁREA MAIOR QUE 10 M2. AF_02/2023_PE</t>
  </si>
  <si>
    <t>REVESTIMENTO CERÂMICO PARA PISO COM PLACAS TIPO ESMALTADA DE DIMENSÕES 45X45 CM APLICADA EM AMBIENTES DE ÁREA MENOR QUE 5 M2. AF_02/2023_PE</t>
  </si>
  <si>
    <t>REVESTIMENTO CERÂMICO PARA PISO COM PLACAS TIPO ESMALTADA DE DIMENSÕES 45X45 CM APLICADA EM AMBIENTES DE ÁREA ENTRE 5 M2 E 10 M2. AF_02/2023_PE</t>
  </si>
  <si>
    <t>REVESTIMENTO CERÂMICO PARA PISO COM PLACAS TIPO ESMALTADA DE DIMENSÕES 45X45 CM APLICADA EM AMBIENTES DE ÁREA MAIOR QUE 10 M2. AF_02/2023_PE</t>
  </si>
  <si>
    <t>REVESTIMENTO CERÂMICO PARA PISO COM PLACAS TIPO ESMALTADA DE DIMENSÕES 60X60 CM APLICADA EM AMBIENTES DE ÁREA MENOR QUE 5 M2. AF_02/2023_PE</t>
  </si>
  <si>
    <t>REVESTIMENTO CERÂMICO PARA PISO COM PLACAS TIPO ESMALTADA DE DIMENSÕES 60X60 CM APLICADA EM AMBIENTES DE ÁREA ENTRE 5 M2 E 10 M2. AF_02/2023_PE</t>
  </si>
  <si>
    <t>REVESTIMENTO CERÂMICO PARA PISO COM PLACAS TIPO ESMALTADA DE DIMENSÕES 60X60 CM APLICADA EM AMBIENTES DE ÁREA MAIOR QUE 10 M2. AF_02/2023_PE</t>
  </si>
  <si>
    <t>REVESTIMENTO CERÂMICO PARA PISO COM PLACAS TIPO ESMALTADA DE DIMENSÕES 80X80 CM APLICADA EM AMBIENTES DE ÁREA MENOR QUE 5 M². AF_02/2023_PE</t>
  </si>
  <si>
    <t>REVESTIMENTO CERÂMICO PARA PISO COM PLACAS TIPO ESMALTADA DE DIMENSÕES 80X80 CM APLICADA EM AMBIENTES DE ÁREA ENTRE 5 M² E 10 M². AF_02/2023_PE</t>
  </si>
  <si>
    <t>REVESTIMENTO CERÂMICO PARA PISO COM PLACAS TIPO ESMALTADA DE DIMENSÕES 80X80 CM APLICADA EM AMBIENTES DE ÁREA MAIOR QUE 10 M². AF_02/2023_PE</t>
  </si>
  <si>
    <t>REVESTIMENTO CERÂMICO PARA PISO COM PLACAS TIPO ESMALTADA DE DIMENSÕES 35X35 CM APLICADA EM DIAGONAL EM AMBIENTES DE ÁREA MENOR QUE 5 M². AF_02/2023_PE</t>
  </si>
  <si>
    <t>REVESTIMENTO CERÂMICO PARA PISO COM PLACAS TIPO ESMALTADA DE DIMENSÕES 35X35 CM APLICADA EM DIAGONAL EM AMBIENTES DE ÁREA ENTRE 5 M² E 10 M². AF_02/2023_PE</t>
  </si>
  <si>
    <t>REVESTIMENTO CERÂMICO PARA PISO COM PLACAS TIPO ESMALTADA DE DIMENSÕES 35X35 CM APLICADA EM DIAGONAL EM AMBIENTES DE ÁREA MAIOR QUE 10 M². AF_02/2023_PE</t>
  </si>
  <si>
    <t>REVESTIMENTO CERÂMICO PARA PISO COM PLACAS TIPO ESMALTADA DE DIMENSÕES 45X45 CM APLICADA EM DIAGONAL EM AMBIENTES DE ÁREA MENOR QUE 5 M². AF_02/2023_PE</t>
  </si>
  <si>
    <t>REVESTIMENTO CERÂMICO PARA PISO COM PLACAS TIPO ESMALTADA DE DIMENSÕES 45X45 CM APLICADA EM DIAGONAL EM AMBIENTES DE ÁREA ENTRE 5 M² E 10 M². AF_02/2023_PE</t>
  </si>
  <si>
    <t>REVESTIMENTO CERÂMICO PARA PISO COM PLACAS TIPO ESMALTADA DE DIMENSÕES 45X45 CM APLICADA EM DIAGONAL EM AMBIENTES DE ÁREA MAIOR QUE 10 M². AF_02/2023_PE</t>
  </si>
  <si>
    <t>RODAPÉ CERÂMICO DE 7CM DE ALTURA COM PLACAS TIPO ESMALTADA DE DIMENSÕES 35X35CM. AF_02/2023</t>
  </si>
  <si>
    <t>RODAPÉ CERÂMICO DE 7CM DE ALTURA COM PLACAS TIPO ESMALTADA DE DIMENSÕES 45X45CM. AF_02/2023</t>
  </si>
  <si>
    <t>RODAPÉ CERÂMICO DE 7CM DE ALTURA COM PLACAS TIPO ESMALTADA DE DIMENSÕES 60X60CM. AF_02/2023</t>
  </si>
  <si>
    <t>PISO PODOTÁTIL DE ALERTA OU DIRECIONAL, DE CONCRETO, ASSENTADO SOBRE ARGAMASSA. AF_03/2024</t>
  </si>
  <si>
    <t>EMBOÇO, EM ARGAMASSA TRAÇO 1:2:8, PREPARO MECÂNICO, APLICADO MANUALMENTE EM PAREDES INTERNAS DE AMBIENTES COM ÁREA MENOR QUE 5M², E =17,5MM, COM TALISCAS. AF_03/2024</t>
  </si>
  <si>
    <t>EMBOÇO, EM ARGAMASSA TRAÇO 1:2:8, PREPARO MANUAL, APLICADO MANUALMENTE EM PAREDES INTERNAS DE AMBIENTES COM ÁREA MENOR QUE 5M², E = 17,5MM, COM TALISCAS. AF_03/2024</t>
  </si>
  <si>
    <t>MASSA ÚNICA, EM ARGAMASSA TRAÇO 1:2:8, PREPARO MECÂNICO, APLICADA MANUALMENTE EM PAREDES INTERNAS DE AMBIENTES COM ÁREA ENTRE 5M² E 10M², E = 17,5MM, COM TALISCAS. AF_03/2024</t>
  </si>
  <si>
    <t>MASSA ÚNICA, EM ARGAMASSA TRAÇO 1:2:8, PREPARO MANUAL, APLICADA MANUALMENTE EM PAREDES INTERNAS DE AMBIENTES COM ÁREA ENTRE 5M² E 10M², E = 17,5MM, COM TALISCAS. AF_03/2024</t>
  </si>
  <si>
    <t>EMBOÇO, EM ARGAMASSA TRAÇO 1:2:8, PREPARO MECÂNICO, APLICADO MANUALMENTE EM PAREDES INTERNAS DE AMBIENTES COM ÁREA ENTRE 5M² E 10M², E = 17,5MM, COM TALISCAS. AF_03/2024</t>
  </si>
  <si>
    <t>EMBOÇO, EM ARGAMASSA TRAÇO 1:2:8, PREPARO MANUAL, APLICADO MANUALMENTE EM PAREDES INTERNAS DE AMBIENTES COM ÁREA ENTRE 5M² E 10M², E = 17,5MM, COM TALISCAS. AF_03/2024</t>
  </si>
  <si>
    <t>EMBOÇO, EM ARGAMASSA TRAÇO 1:2:8, PREPARO MECÂNICO, APLICADO MANUALMENTE EM PAREDES INTERNAS DE AMBIENTES COM ÁREA MAIOR QUE 10M², E = 17,5MM, COM TALISCAS. AF_03/2024</t>
  </si>
  <si>
    <t>EMBOÇO, EM ARGAMASSA TRAÇO 1:2:8, PREPARO MANUAL, APLICADO MANUALMENTE EM PAREDES INTERNAS DE AMBIENTES COM ÁREA MAIOR QUE 10M², E = 17,5MM, COM TALISCAS. AF_03/2024</t>
  </si>
  <si>
    <t>EMBOÇO, EM ARGAMASSA INDUSTRIALIZADA, PREPARO MECÂNICO, APLICADO COM EQUIPAMENTO DE MISTURA E PROJEÇÃO DE ARGAMASSA EM PAREDES INTERNAS, E = 17,5MM, COM TALISCAS. AF_03/2024</t>
  </si>
  <si>
    <t>MASSA ÚNICA, EM ARGAMASSA INDUSTRIALIZADA, PREPARO MECÂNICO, APLICADA COM EQUIPAMENTO DE MISTURA E PROJEÇÃO DE ARGAMASSA EM PAREDES INTERNAS, E = 5MM, SEM TALISCAS. AF_03/2024</t>
  </si>
  <si>
    <t>EMBOÇO, EM ARGAMASSA TRAÇO 1:2:8, PREPARO MECÂNICO, APLICADO MANUALMENTE EM PAREDES INTERNAS, PARA AMBIENTES COM ÁREA MENOR QUE 5M², E = 10MM, COM TALISCAS. AF_03/2024</t>
  </si>
  <si>
    <t>EMBOÇO, EM ARGAMASSA TRAÇO 1:2:8, PREPARO MANUAL, APLICADO MANUALMENTE EM PAREDES INTERNAS, PARA AMBIENTES COM ÁREA MENOR QUE 5M², E = 10MM, COM TALISCAS. AF_03/2024</t>
  </si>
  <si>
    <t>MASSA ÚNICA, EM ARGAMASSA TRAÇO 1:2:8, PREPARO MECÂNICO, APLICADA MANUALMENTE EM PAREDES INTERNAS DE AMBIENTES COM ÁREA ENTRE 5M² E 10M², E = 10MM, COM TALISCAS. AF_03/2024</t>
  </si>
  <si>
    <t>MASSA ÚNICA, EM ARGAMASSA TRAÇO 1:2:8, PREPARO MANUAL, APLICADA MANUALMENTE EM PAREDES INTERNAS DE AMBIENTES COM ÁREA ENTRE 5M² E 10M², E = 10MM, COM TALISCAS. AF_03/2024</t>
  </si>
  <si>
    <t>EMBOÇO, EM ARGAMASSA TRAÇO 1:2:8, PREPARO MECÂNICO, APLICADO MANUALMENTE EM PAREDES INTERNAS DE AMBIENTES COM ÁREA ENTRE 5M² E 10M², E = 10MM, COM TALISCAS. AF_03/2024</t>
  </si>
  <si>
    <t>EMBOÇO, EM ARGAMASSA TRAÇO 1:2:8, PREPARO MANUAL, APLICADO MANUALMENTE EM PAREDES INTERNAS DE AMBIENTES COM ÁREA ENTRE 5M² E 10M², E = 10MM, COM TALISCAS. AF_03/2024</t>
  </si>
  <si>
    <t>EMBOÇO, EM ARGAMASSA TRAÇO 1:2:8, PREPARO MECÂNICO, APLICADO MANUALMENTE EM PAREDES INTERNAS DE AMBIENTES COM ÁREA MAIOR QUE 10M², E = 10MM, COM TALISCAS. AF_03/2024</t>
  </si>
  <si>
    <t>EMBOÇO, EM ARGAMASSA TRAÇO 1:2:8, PREPARO MANUAL, APLICADO MANUALMENTE EM PAREDES INTERNAS DE AMBIENTES COM ÁREA MAIOR QUE 10M², E = 10MM, COM TALISCAS. AF_03/2024</t>
  </si>
  <si>
    <t>EMBOÇO, EM ARGAMASSA INDUSTRIALIZADA, PREPARO MECÂNICO, APLICADO COM EQUIPAMENTO DE MISTURA E PROJEÇÃO DE ARGAMASSA EM PAREDES INTERNAS, E = 10MM, COM TALISCAS. AF_03/2024</t>
  </si>
  <si>
    <t>MASSA ÚNICA, EM ARGAMASSA INDUSTRIALIZADA, PREPARO MECÂNICO, APLICADA COM EQUIPAMENTO DE MISTURA E PROJEÇÃO DE ARGAMASSA EM PAREDES INTERNAS, E = 10MM, SEM TALISCAS. AF_03/2024</t>
  </si>
  <si>
    <t>REVESTIMENTO DECORATIVO MONOCAMADA EXECUTADO MANUALMENTE EM FACHADA DE UM EDIFÍCIO DE ESTRUTURA CONVENCIONAL E ACABAMENTO RASPADO. AF_03/2024</t>
  </si>
  <si>
    <t>REVESTIMENTO DECORATIVO MONOCAMADA EXECUTADO MANUALMENTE EM FACHADA DE UM EDIFÍCIO DE ALVENARIA ESTRUTURAL E ACABAMENTO RASPADO. AF_03/2024</t>
  </si>
  <si>
    <t>REVESTIMENTO DECORATIVO MONOCAMADA EXECUTADO COM EQUIPAMENTO DE PROJEÇÃO EM FACHADA DE UM EDIFÍCIO DE ESTRUTURA CONVENCIONAL E ACABAMENTO RASPADO. AF_03/2024</t>
  </si>
  <si>
    <t>REVESTIMENTO DECORATIVO MONOCAMADA EXECUTADO COM EQUIPAMENTO DE PROJEÇÃO EM FACHADA DE UM EDIFÍCIO DE ALVENARIA ESTRUTURAL E ACABAMENTO RASPADO. AF_03/2024</t>
  </si>
  <si>
    <t>REVESTIMENTO DECORATIVO MONOCAMADA EXECUTADO MANUALMENTE EM FACHADA DE UM EDIFÍCIO DE ESTRUTURA CONVENCIONAL E ACABAMENTO TRAVERTINO. AF_03/2024</t>
  </si>
  <si>
    <t>REVESTIMENTO DECORATIVO MONOCAMADA EXECUTADO MANUALMENTE EM FACHADA DE UM EDIFÍCIO DE ALVENARIA ESTRUTURAL E ACABAMENTO TRAVERTINO. AF_03/2024</t>
  </si>
  <si>
    <t>REVESTIMENTO DECORATIVO MONOCAMADA EXECUTADO COM EQUIPAMENTO DE PROJEÇÃO EM FACHADA DE UM EDIFÍCIO DE ESTRUTURA CONVENCIONAL E ACABAMENTO TRAVERTINO. AF_03/2024</t>
  </si>
  <si>
    <t>REVESTIMENTO DECORATIVO MONOCAMADA EXECUTADO COM EQUIPAMENTO DE PROJEÇÃO EM FACHADA DE UM EDIFÍCIO DE ALVENARIA ESTRUTURAL E ACABAMENTO TRAVERTINO. AF_03/2024</t>
  </si>
  <si>
    <t>MASSA ÚNICA, EM ARGAMASSA TRAÇO 1:2:8, PREPARO MECÂNICO, APLICADA MANUALMENTE EM TETO, E = 17,5MM, COM TALISCAS. AF_03/2024</t>
  </si>
  <si>
    <t>MASSA ÚNICA, EM ARGAMASSA TRAÇO 1:2:8, PREPARO MECÂNICO, APLICADA MANUALMENTE EM TETO, E = 10MM, COM TALISCAS. AF_03/2024</t>
  </si>
  <si>
    <t>EMBOÇO OU MASSA ÚNICA EM ARGAMASSA INDUSTRIALIZADA, PREPARO MECÂNICO E APLICAÇÃO COM EQUIPAMENTO DE MISTURA E PROJEÇÃO DE 1,5 M3/H, NAS SUPERFÍCIES EXTERNAS DA SACADA, ESPESSURA DE 25 MM, ACESSO POR ANDAIME, SEM USO DE TELA METÁLICA. AF_08/2022</t>
  </si>
  <si>
    <t>EMBOÇO OU MASSA ÚNICA EM ARGAMASSA INDUSTRIALIZADA, PREPARO MECÂNICO E APLICAÇÃO COM EQUIPAMENTO DE MISTURA E PROJEÇÃO DE 1,5 M3/H, NAS SUPERFÍCIES EXTERNAS DA SACADA, ESPESSURA DE 35 MM, ACESSO POR ANDAIME, SEM USO DE TELA METÁLICA. AF_08/2022</t>
  </si>
  <si>
    <t>EMBOÇO OU MASSA ÚNICA EM ARGAMASSA INDUSTRIALIZADA, PREPARO MECÂNICO E APLICAÇÃO COM EQUIPAMENTO DE MISTURA E PROJEÇÃO DE 1,5 M3/H, NAS SUPERFÍCIES EXTERNAS DA SACADA, ESPESSURA DE 45 MM, ACESSO POR ANDAIME, SEM USO DE TELA METÁLICA. AF_08/2022</t>
  </si>
  <si>
    <t>EMBOÇO OU MASSA ÚNICA EM ARGAMASSA INDUSTRIALIZADA, PREPARO MECÂNICO E APLICAÇÃO COM EQUIPAMENTO DE MISTURA E PROJEÇÃO DE 1,5 M3/H, NAS SUPERFÍCIES EXTERNAS DA SACADA, ESPESSURA DE 50 MM, ACESSO POR ANDAIME, SEM USO DE TELA METÁLICA. AF_08/2022</t>
  </si>
  <si>
    <t>MASSA ÚNICA, EM ARGAMASSA TRAÇO 1:2:8, PREPARO MECÂNICO, APLICADA MANUALMENTE EM PAREDES INTERNAS DE AMBIENTES COM ÁREA MAIOR QUE 10M², E = 17,5MM, COM TALISCAS. AF_03/2024</t>
  </si>
  <si>
    <t>MASSA ÚNICA, EM ARGAMASSA TRAÇO 1:2:8, PREPARO MANUAL, APLICADA MANUALMENTE EM PAREDES INTERNAS DE AMBIENTES COM ÁREA MAIOR QUE 10M², E = 17,5MM, COM TALISCAS. AF_03/2024</t>
  </si>
  <si>
    <t>MASSA ÚNICA, EM ARGAMASSA INDUSTRIALIZADA, PREPARO MECÂNICO, APLICADA COM EQUIPAMENTO DE MISTURA E PROJEÇÃO DE ARGAMASSA EM PAREDES INTERNAS, E = 17,5MM, COM TALISCAS. AF_03/2024</t>
  </si>
  <si>
    <t>EMBOÇO, EM ARGAMASSA TRAÇO 1:2:8, PREPARO MANUAL, APLICADO MANUALMENTE EM PAREDES INTERNAS DE AMBIENTES COM PÉ-DIREITO DUPLO E ÁREA ENTRE 5M² E 10M², E = 17,5MM, COM TALISCAS. AF_03/2024</t>
  </si>
  <si>
    <t>MASSA ÚNICA, EM ARGAMASSA TRAÇO 1:2:8, PREPARO MECÂNICO, APLICADA MANUALMENTE EM PAREDES INTERNAS DE AMBIENTES COM PÉ-DIREITO DUPLO E ÁREA MAIOR QUE 10M², E = 17,5MM, COM TALISCAS. AF_03/2024</t>
  </si>
  <si>
    <t>MASSA ÚNICA, EM ARGAMASSA TRAÇO 1:2:8, PREPARO MANUAL, APLICADA MANUALMENTE EM PAREDES INTERNAS DE AMBIENTES COM PÉ-DIREITO DUPLO E ÁREA MAIOR QUE 10M², E = 17,5MM, COM TALISCAS. AF_03/2024</t>
  </si>
  <si>
    <t>EMBOÇO, EM ARGAMASSA TRAÇO 1:2:8, PREPARO MECÂNICO, APLICADO MANUALMENTE EM PAREDES INTERNAS DE AMBIENTES COM PÉ-DIREITO DUPLO E ÁREA MAIOR QUE 10M², E = 17,5MM, COM TALISCAS. AF_03/2024</t>
  </si>
  <si>
    <t>MASSA ÚNICA, EM ARGAMASSA TRAÇO 1:2:8 PREPARO MECÂNICO, APLICADA MANUALMENTE EM PAREDES INTERNAS DE AMBIENTES COM ÁREA MAIOR QUE 10M², E = 10MM, COM TALISCAS. AF_03/2024</t>
  </si>
  <si>
    <t>MASSA ÚNICA, EM ARGAMASSA TRAÇO 1:2:8 PREPARO MANUAL, APLICADA MANUALMENTE EM PAREDES INTERNAS DE AMBIENTES COM ÁREA MAIOR QUE 10M², E = 10MM, COM TALISCAS. AF_03/2024</t>
  </si>
  <si>
    <t>MASSA ÚNICA, EM ARGAMASSA INDUSTRIALIZADA, PREPARO MECÂNICO, APLICADA COM EQUIPAMENTO DE MISTURA E PROJEÇÃO DE ARGAMASSA EM PAREDES INTERNAS, E = 10MM, COM TALISCAS. AF_03/2024</t>
  </si>
  <si>
    <t>EMBOÇO, EM ARGAMASSA TRAÇO 1:2:8, PREPARO MECÂNICO, APLICADO MANUALMENTE EM PAREDES INTERNAS DE AMBIENTES COM PÉ-DIREITO DUPLO E ÁREA MENOR QUE 5M², E = 17,5MM, COM TALISCAS. AF_03/2024</t>
  </si>
  <si>
    <t>EMBOÇO, EM ARGAMASSA TRAÇO 1:2:8, PREPARO MANUAL, APLICADO MANUALMENTE EM PAREDES INTERNAS DE AMBIENTES COM PÉ-DIREITO DUPLO E ÁREA MENOR QUE 5M², E = 17,5MM, COM TALISCAS. AF_03/2024</t>
  </si>
  <si>
    <t>MASSA ÚNICA, EM ARGAMASSA TRAÇO 1:2:8, PREPARO MECÂNICO, APLICADA MANUALMENTE EM PAREDES INTERNAS DE AMBIENTES COM PÉ-DIREITO DUPLO E ÁREA ENTRE 5M² E 10M², E = 17,5MM, COM TALISCAS. AF_03/2024</t>
  </si>
  <si>
    <t>MASSA ÚNICA, EM ARGAMASSA TRAÇO 1:2:8, PREPARO MANUAL, APLICADA MANUALMENTE EM PAREDES INTERNAS DE AMBIENTES COM PÉ-DIREITO DUPLO E ÁREA ENTRE 5M² E 10M², E = 17,5MM, COM TALISCAS. AF_03/2024</t>
  </si>
  <si>
    <t>EMBOÇO, EM ARGAMASSA TRAÇO 1:2:8, PREPARO MECÂNICO, APLICADO MANUALMENTE EM PAREDES INTERNAS DE AMBIENTES COM PÉ-DIREITO DUPLO E ÁREA ENTRE 5M² E 10M², E = 17,5MM, COM TALISCAS. AF_03/2024</t>
  </si>
  <si>
    <t>EMBOÇO, EM ARGAMASSA TRAÇO 1:2:8, PREPARO MANUAL, APLICADO MANUALMENTE EM PAREDES INTERNAS DE AMBIENTES COM PÉ-DIREITO DUPLO E ÁREA MAIOR QUE 10M², E = 17,5MM, COM TALISCAS. AF_03/2024</t>
  </si>
  <si>
    <t>EMBOÇO, EM ARGAMASSA TRAÇO 1:2:8, PREPARO MECÂNICO, APLICADO MANUALMENTE EM PAREDES INTERNAS DE AMBIENTES COM PÉ-DIREITO DUPLO E ÁREA MENOR QUE 5M², E = 10MM, COM TALISCAS. AF_03/2024</t>
  </si>
  <si>
    <t>EMBOÇO, EM ARGAMASSA TRAÇO 1:2:8, PREPARO MANUAL, APLICADO MANUALMENTE EM PAREDES INTERNAS DE AMBIENTES COM PÉ-DIREITO DUPLO E ÁREA MENOR QUE 5M², E = 10MM, COM TALISCAS. AF_03/2024</t>
  </si>
  <si>
    <t>MASSA ÚNICA, EM ARGAMASSA TRAÇO 1:2:8, PREPARO MECÂNICO, APLICADA MANUALMENTE EM PAREDES INTERNAS DE AMBIENTES COM PÉ-DIREITO DUPLO E ÁREA ENTRE 5M² E 10M², E = 10MM, COM TALISCAS. AF_03/2024</t>
  </si>
  <si>
    <t>MASSA ÚNICA, EM ARGAMASSA TRAÇO 1:2:8, PREPARO MANUAL, APLICADA MANUALMENTE EM PAREDES INTERNAS DE AMBIENTES COM PÉ-DIREITO DUPLO E ÁREA ENTRE 5M² E 10M², E = 10MM, COM TALISCAS. AF_03/2024</t>
  </si>
  <si>
    <t>EMBOÇO, EM ARGAMASSA TRAÇO 1:2:8, PREPARO MECÂNICO, APLICADO MANUALMENTE EM PAREDES INTERNAS DE AMBIENTES COM PÉ-DIREITO DUPLO E ÁREA ENTRE 5M² E 10M², E = 10MM, COM TALISCAS. AF_03/2024</t>
  </si>
  <si>
    <t>EMBOÇO, EM ARGAMASSA TRAÇO 1:2:8, PREPARO MANUAL, APLICADO MANUALMENTE EM PAREDES INTERNAS DE AMBIENTES COM PÉ-DIREITO DUPLO E ÁREA ENTRE 5M² E 10M², E = 10MM, COM TALISCAS. AF_03/2024</t>
  </si>
  <si>
    <t>MASSA ÚNICA, EM ARGAMASSA TRAÇO 1:2:8, PREPARO MECÂNICO, APLICADA MANUALMENTE EM PAREDES INTERNAS DE AMBIENTES COM PÉ-DIREITO DUPLO ÁREA MAIOR QUE 10M², E = 10MM, COM TALISCAS. AF_03/2024</t>
  </si>
  <si>
    <t>MASSA ÚNICA, EM ARGAMASSA TRAÇO 1:2:8, PREPARO MANUAL, APLICADA MANUALMENTE EM PAREDES INTERNAS DE AMBIENTES COM PÉ-DIREITO DUPLO ÁREA MAIOR QUE 10M², E = 10MM, COM TALISCAS. AF_03/2024</t>
  </si>
  <si>
    <t>EMBOÇO, EM ARGAMASSA TRAÇO 1:2:8, PREPARO MECÂNICO, APLICADO MANUALMENTE EM PAREDES INTERNAS DE AMBIENTES COM PÉ-DIREITO DUPLO E ÁREA MAIOR QUE 10M², E = 10MM, COM TALISCAS. AF_03/2024</t>
  </si>
  <si>
    <t>EMBOÇO, EM ARGAMASSA TRAÇO 1:2:8, PREPARO MANUAL, APLICADO MANUALMENTE EM PAREDES INTERNAS DE AMBIENTES COM PÉ-DIREITO DUPLO E ÁREA MAIOR QUE 10M², E = 10MM, COM TALISCAS. AF_03/2024</t>
  </si>
  <si>
    <t>MASSA ÚNICA, EM ARGAMASSA TRAÇO 1:2:8, PREPARO MECÂNICO, APLICADA MANUALMENTE EM TETO DE AMBIENTES COM PAREDES EM PÉ-DIREITO DUPLO, E = 17,5MM, COM TALISCAS. AF_03/2024</t>
  </si>
  <si>
    <t>MASSA ÚNICA, EM ARGAMASSA TRAÇO 1:2:8, PREPARO MECÂNICO, APLICADA MANUALMENTE EM TETO DE AMBIENTES COM PAREDES EM PÉ-DIREITO DUPLO, E = 10MM, COM TALISCAS. AF_03/2024</t>
  </si>
  <si>
    <t>REVESTIMENTO DECORATIVO MONOCAMADA EXECUTADO MANUALMENTE EM FACHADA DE UM EDIFÍCIO DE ESTRUTURA CONVENCIONAL E ACABAMENTO CHAPISCADO/FLOCADO. AF_03/2024</t>
  </si>
  <si>
    <t>REVESTIMENTO DECORATIVO MONOCAMADA EXECUTADO MANUALMENTE EM FACHADA DE UM EDIFÍCIO DE ALVENARIA ESTRUTURAL E ACABAMENTO CHAPISCADO/FLOCADO. AF_03/2024</t>
  </si>
  <si>
    <t>REVESTIMENTO DECORATIVO MONOCAMADA EXECUTADO COM EQUIPAMENTO DE PROJEÇÃO EM FACHADA DE UM EDIFÍCIO DE ESTRUTURA CONVENCIONAL E ACABAMENTO CHAPISCADO/FLOCADO. AF_03/2024</t>
  </si>
  <si>
    <t>REVESTIMENTO DECORATIVO MONOCAMADA EXECUTADO COM EQUIPAMENTO DE PROJEÇÃO EM FACHADA DE UM EDIFÍCIO DE ALVENARIA ESTRUTURAL E ACABAMENTO CHAPISCADO/FLOCADO. AF_03/2024</t>
  </si>
  <si>
    <t>REVESTIMENTO CERÂMICO PARA PAREDES INTERNAS COM PLACAS TIPO ESMALTADA DE DIMENSÕES 20X20 CM APLICADAS NA ALTURA INTEIRA DAS PAREDES.  AF_02/2023_PE</t>
  </si>
  <si>
    <t>REVESTIMENTO CERÂMICO PARA PAREDES INTERNAS COM PLACAS TIPO ESMALTADA DE DIMENSÕES 20X20 CM APLICADAS A MEIA ALTURA DAS PAREDES. AF_02/2023_PE</t>
  </si>
  <si>
    <t>REVESTIMENTO CERÂMICO PARA PAREDES INTERNAS COM PLACAS TIPO ESMALTADA DE DIMENSÕES 25X35 CM APLICADAS NA ALTURA INTEIRA DAS PAREDES. AF_02/2023_PE</t>
  </si>
  <si>
    <t>REVESTIMENTO CERÂMICO PARA PAREDES INTERNAS COM PLACAS TIPO ESMALTADA DE DIMENSÕES 25X35 CM APLICADAS A MEIA ALTURA DAS PAREDES. AF_02/2023_PE</t>
  </si>
  <si>
    <t>REVESTIMENTO CERÂMICO PARA PAREDES INTERNAS COM PLACAS TIPO ESMALTADA DE DIMENSÕES 33X45 CM APLICADAS NA ALTURA INTEIRA DAS PAREDES. AF_02/2023_PE</t>
  </si>
  <si>
    <t>REVESTIMENTO CERÂMICO PARA PAREDES INTERNAS COM PLACAS TIPO ESMALTADA DE DIMENSÕES 33X45 CM APLICADAS A MEIA ALTURA DAS PAREDES. AF_02/2023_PE</t>
  </si>
  <si>
    <t>REVESTIMENTO CERÂMICO PARA PAREDES EXTERNAS, COM PLACAS TIPO GRÊS OU SEMIGRÊS, FORMATO MENOR OU IGUAL A 200 CM2, ALINHADAS A PRUMO. AF_02/2023</t>
  </si>
  <si>
    <t>REVESTIMENTO CERÂMICO PARA PAREDES EXTERNAS, COM PLACAS TIPO GRÊS OU SEMIGRÊS, FORMATO MENOR OU IGUAL A 200 CM2, ALINHADAS A PRUMO, APLICADO  EM SUPERFÍCIES INTERNAS DE SACADA. AF_02/2023</t>
  </si>
  <si>
    <t>REVESTIMENTO CERÂMICO PARA PAREDES EXTERNAS, COM PLACAS TIPO GRÊS OU SEMIGRÊS, FORMATO MENOR OU IGUAL A 200 CM2, DISPOSTAS EM AMARRAÇÃO. AF_02/2023</t>
  </si>
  <si>
    <t>REVESTIMENTO CERÂMICO PARA PAREDES EXTERNAS, COM PLACAS TIPO GRÊS OU SEMIGRÊS, FORMATO MENOR OU IGUAL A 200 CM2, DISPOSTAS EM AMARRAÇÃO, APLICADO  EM SUPERFÍCIES INTERNAS DE SACADA. AF_02/2023</t>
  </si>
  <si>
    <t>REVESTIMENTO CERÂMICO PARA PAREDES INTERNAS COM PLACAS TIPO ESMALTADA DE DIMENSÕES 60X60 CM APLICADAS NA ALTURA INTEIRA DAS PAREDES. AF_02/2023_PE</t>
  </si>
  <si>
    <t>REVESTIMENTO CERÂMICO PARA PAREDES INTERNAS COM PLACAS TIPO ESMALTADA DE DIMENSÕES 60X60 CM APLICADAS A MEIA ALTURA DAS PAREDES. AF_02/2023_PE</t>
  </si>
  <si>
    <t>REVESTIMENTO CERÂMICO PARA PAREDES INTERNAS COM PLACAS TIPO ESMALTADA DE DIMENSÕES 20X20 CM APLICADAS EM DIAGONAL, NA ALTURA INTEIRA DAS PAREDES. AF_02/2023_PE</t>
  </si>
  <si>
    <t>REVESTIMENTO CERÂMICO PARA PAREDES INTERNAS COM PLACAS TIPO ESMALTADA DE DIMENSÕES 20X20 CM APLICADAS EM DIAGONAL, A MEIA ALTURA DAS PAREDES. AF_02/2023_PE</t>
  </si>
  <si>
    <t>RODAPÉ CERÂMICO DE 7CM DE ALTURA COM PLACAS TIPO ESMALTADA DE DIMENSÕES 80X80CM. AF_02/2023</t>
  </si>
  <si>
    <t>ESTUCAMENTO DE DENSIDADE BAIXA DE PANOS DE FACHADA DO SISTEMA DE PAREDES DE CONCRETO EM EDIFICAÇÕES DE MÚLTIPLOS PAVIMENTOS, PAVIMENTOS SUPERIORES, UTILIZAÇÃO DE ARGAMASSA COLANTE. AF_12/2024</t>
  </si>
  <si>
    <t>ESTUCAMENTO DE DENSIDADE BAIXA DE PANOS DE FACHADA DO SISTEMA DE PAREDES DE CONCRETO EM UNIDADES HABITACIONAIS DE PAVIMENTO ÚNICO, UTILIZAÇÃO DE ARGAMASSA COLANTE. AF_12/2024</t>
  </si>
  <si>
    <t>ESTUCAMENTO DE DENSIDADE BAIXA NAS FACES INTERNAS DE PAREDES DO SISTEMA DE PAREDES DE CONCRETO, EM AMBIENTES COM ÁREA ENTRE 5 M² E 10 M², UTILIZAÇÃO DE ARGAMASSA COLANTE. AF_12/2024</t>
  </si>
  <si>
    <t>ESTUCAMENTO PARA QUALQUER REVESTIMENTO, EM TETO DO SISTEMA DE PAREDES DE CONCRETO, EM AMBIENTES COM ÁREA ENTRE 5 M² E 10 M², UTILIZAÇÃO DE ARGAMASSA COLANTE. AF_12/2024</t>
  </si>
  <si>
    <t>ESTUCAMENTO DE DENSIDADE ALTA NAS FACES INTERNAS DE PAREDES DO SISTEMA DE PAREDES DE CONCRETO, EM AMBIENTES COM ÁREA ENTRE 5 M² E 10 M², UTILIZAÇÃO DE ARGAMASSA COLANTE. AF_12/2024</t>
  </si>
  <si>
    <t>ESTUCAMENTO PARA QUALQUER REVESTIMENTO, EM TETO DO SISTEMA DE PAREDES DE CONCRETO, EM AMBIENTES COM ÁREA MAIOR OU IGUAL A 10 M², UTILIZAÇÃO DE ARGAMASSA COLANTE. AF_12/2024</t>
  </si>
  <si>
    <t>ESTUCAMENTO PARA QUALQUER REVESTIMENTO, EM TETO DO SISTEMA DE PAREDES DE CONCRETO, EM AMBIENTES COM ÁREA MENOR OU IGUAL A 5 M², UTILIZAÇÃO DE ARGAMASSA COLANTE. AF_12/2024</t>
  </si>
  <si>
    <t>ESTUCAMENTO DE DENSIDADE ALTA NAS FACES INTERNAS DE PAREDES DO SISTEMA DE PAREDES DE CONCRETO, EM AMBIENTES COM ÁREA MAIOR OU IGUAL A 10 M², UTILIZAÇÃO DE ARGAMASSA COLANTE. AF_12/2024</t>
  </si>
  <si>
    <t>ESTUCAMENTO DE DENSIDADE ALTA NAS FACES INTERNAS DE PAREDES DO SISTEMA DE PAREDES DE CONCRETO, EM AMBIENTES COM ÁREA MENOR OU IGUAL A 5 M², UTILIZAÇÃO DE ARGAMASSA COLANTE. AF_12/2024</t>
  </si>
  <si>
    <t>ESTUCAMENTO DE DENSIDADE BAIXA NAS FACES INTERNAS DE PAREDES DO SISTEMA DE PAREDES DE CONCRETO, EM AMBIENTES COM ÁREA MAIOR OU IGUAL A 10 M², UTILIZAÇÃO DE ARGAMASSA COLANTE. AF_12/2024</t>
  </si>
  <si>
    <t>ESTUCAMENTO DE DENSIDADE BAIXA NAS FACES INTERNAS DE PAREDES DO SISTEMA DE PAREDES DE CONCRETO, EM AMBIENTES COM ÁREA MENOR OU IGUAL A 5 M², UTILIZAÇÃO DE ARGAMASSA COLANTE. AF_12/2024</t>
  </si>
  <si>
    <t>ESTUCAMENTO DE DENSIDADE BAIXA DE PANOS DE FACHADA DO SISTEMA DE PAREDES DE CONCRETO EM EDIFICAÇÕES DE MÚLTIPLOS PAVIMENTOS, PAVIMENTO TÉRREO, UTILIZAÇÃO DE ARGAMASSA COLANTE. AF_12/2024</t>
  </si>
  <si>
    <t>ESTUCAMENTO DE DENSIDADE BAIXA DE PANOS DE FACHADA DO SISTEMA DE PAREDES DE CONCRETO EM UNIDADES HABITACIONAIS DE DOIS PAVIMENTOS (SOBRADO), ACESSO COM ANDAIME FACHADEIRO, UTILIZAÇÃO DE ARGAMASSA COLANTE. AF_12/2024</t>
  </si>
  <si>
    <t>ESTUCAMENTO DE DENSIDADE ALTA DE PANOS DE FACHADA DO SISTEMA DE PAREDES DE CONCRETO EM EDIFICAÇÕES DE MÚLTIPLOS PAVIMENTOS, PAVIMENTOS SUPERIORES, UTILIZAÇÃO DE ARGAMASSA COLANTE. AF_12/2024</t>
  </si>
  <si>
    <t>ESTUCAMENTO DE DENSIDADE ALTA DE PANOS DE FACHADA DO SISTEMA DE PAREDES DE CONCRETO EM EDIFICAÇÕES DE MÚLTIPLOS PAVIMENTOS, PAVIMENTO TÉRREO, UTILIZAÇÃO DE ARGAMASSA COLANTE. AF_12/2024</t>
  </si>
  <si>
    <t>ESTUCAMENTO DE DENSIDADE ALTA DE PANOS DE FACHADA DO SISTEMA DE PAREDES DE CONCRETO EM UNIDADES HABITACIONAIS DE DOIS PAVIMENTOS (SOBRADO), ACESSO COM ANDAIME FACHADEIRO, UTILIZAÇÃO DE ARGAMASSA COLANTE. AF_12/2024</t>
  </si>
  <si>
    <t>ESTUCAMENTO DE DENSIDADE ALTA DE PANOS DE FACHADA DO SISTEMA DE PAREDES DE CONCRETO EM UNIDADES HABITACIONAIS DE PAVIMENTO ÚNICO, UTILIZAÇÃO DE ARGAMASSA COLANTE. AF_12/2024</t>
  </si>
  <si>
    <t>ESTUCAMENTO DE DENSIDADE ALTA NAS FACES INTERNAS DE PAREDES DO SISTEMA DE PAREDES DE CONCRETO, EM AMBIENTES COM ÁREA MAIOR OU IGUAL A 10 M², UTILIZAÇÃO DE ARGAMASSA POLIMÉRICA. AF_12/2024</t>
  </si>
  <si>
    <t>ESTUCAMENTO DE DENSIDADE ALTA NAS FACES INTERNAS DE PAREDES DO SISTEMA DE PAREDES DE CONCRETO, EM AMBIENTES COM ÁREA MAIOR OU IGUAL A 10 M², UTILIZAÇÃO DE ARGAMASSA TRAÇO 1:1:6 (CIM:CAL:AREIA). AF_12/2024</t>
  </si>
  <si>
    <t>ESTUCAMENTO DE DENSIDADE ALTA NAS FACES INTERNAS DE PAREDES DO SISTEMA DE PAREDES DE CONCRETO, EM AMBIENTES COM ÁREA ENTRE 5 M² E 10 M², UTILIZAÇÃO DE ARGAMASSA POLIMÉRICA. AF_12/2024</t>
  </si>
  <si>
    <t>ESTUCAMENTO DE DENSIDADE ALTA NAS FACES INTERNAS DE PAREDES DO SISTEMA DE PAREDES DE CONCRETO, EM AMBIENTES COM ÁREA ENTRE 5 M² E 10 M², UTILIZAÇÃO DE ARGAMASSA TRAÇO 1:1:6 (CIM:CAL:AREIA). AF_12/2024</t>
  </si>
  <si>
    <t>ESTUCAMENTO DE DENSIDADE ALTA NAS FACES INTERNAS DE PAREDES DO SISTEMA DE PAREDES DE CONCRETO, EM AMBIENTES COM ÁREA MENOR OU IGUAL A 5 M², UTILIZAÇÃO DE ARGAMASSA POLIMÉRICA. AF_12/2024</t>
  </si>
  <si>
    <t>ESTUCAMENTO DE DENSIDADE ALTA NAS FACES INTERNAS DE PAREDES DO SISTEMA DE PAREDES DE CONCRETO, EM AMBIENTES COM ÁREA MENOR OU IGUAL A 5 M², UTILIZAÇÃO DE ARGAMASSA TRAÇO 1:1:6 (CIM:CAL:AREIA). AF_12/2024</t>
  </si>
  <si>
    <t>ESTUCAMENTO DE DENSIDADE ALTA DE PANOS DE FACHADA DO SISTEMA DE PAREDES DE CONCRETO EM EDIFICAÇÕES DE MÚLTIPLOS PAVIMENTOS, PAVIMENTOS SUPERIORES, UTILIZAÇÃO DE ARGAMASSA POLIMÉRICA. AF_12/2024</t>
  </si>
  <si>
    <t>ESTUCAMENTO DE DENSIDADE ALTA DE PANOS DE FACHADA DO SISTEMA DE PAREDES DE CONCRETO EM EDIFICAÇÕES DE MÚLTIPLOS PAVIMENTOS, PAVIMENTOS SUPERIORES, UTILIZAÇÃO DE ARGAMASSA TRAÇO 1:0,5:4,5 (CIM:CAL:AREIA). AF_12/2024</t>
  </si>
  <si>
    <t>ESTUCAMENTO DE DENSIDADE ALTA DE PANOS DE FACHADA DO SISTEMA DE PAREDES DE CONCRETO EM EDIFICAÇÕES DE MÚLTIPLOS PAVIMENTOS, PAVIMENTO TÉRREO, UTILIZAÇÃO DE ARGAMASSA POLIMÉRICA. AF_12/2024</t>
  </si>
  <si>
    <t>ESTUCAMENTO DE DENSIDADE ALTA DE PANOS DE FACHADA DO SISTEMA DE PAREDES DE CONCRETO EM EDIFICAÇÕES DE MÚLTIPLOS PAVIMENTOS, PAVIMENTO TÉRREO, UTILIZAÇÃO DE ARGAMASSA TRAÇO 1:0,5:4,5 (CIM:CAL:AREIA). AF_12/2024</t>
  </si>
  <si>
    <t>ESTUCAMENTO DE DENSIDADE ALTA DE PANOS DE FACHADA DO SISTEMA DE PAREDES DE CONCRETO EM UNIDADES HABITACIONAIS DE DOIS PAVIMENTOS (SOBRADO), ACESSO COM ANDAIME FACHADEIRO, UTILIZAÇÃO DE ARGAMASSA POLIMÉRICA. AF_12/2024</t>
  </si>
  <si>
    <t>ESTUCAMENTO DE DENSIDADE ALTA DE PANOS DE FACHADA DO SISTEMA DE PAREDES DE CONCRETO EM UNIDADES HABITACIONAIS DE DOIS PAVIMENTOS (SOBRADO), ACESSO COM ANDAIME FACHADEIRO, UTILIZAÇÃO DE ARGAMASSA TRAÇO 1:0,5:4,5 (CIM:CAL:AREIA). AF_12/2024</t>
  </si>
  <si>
    <t>ESTUCAMENTO DE DENSIDADE ALTA DE PANOS DE FACHADA DO SISTEMA DE PAREDES DE CONCRETO EM UNIDADES HABITACIONAIS DE PAVIMENTO ÚNICO, UTILIZAÇÃO DE ARGAMASSA POLIMÉRICA. AF_12/2024</t>
  </si>
  <si>
    <t>ESTUCAMENTO DE DENSIDADE ALTA DE PANOS DE FACHADA DO SISTEMA DE PAREDES DE CONCRETO EM UNIDADES HABITACIONAIS DE PAVIMENTO ÚNICO, UTILIZAÇÃO DE ARGAMASSA TRAÇO 1:0,5:4,5 (CIM:CAL:AREIA). AF_12/2024</t>
  </si>
  <si>
    <t>ARGAMASSA PARA REVESTIMENTO DECORATIVO MONOCAMADA (MONOCAPA), MISTURA E PROJEÇÃO DE 2 M3/H DE ARGAMASSA. AF_08/2019</t>
  </si>
  <si>
    <t>ARGAMASSA INDUSTRIALIZADA PARA REVESTIMENTOS, MISTURA E PROJEÇÃO DE 2 M³/H DE ARGAMASSA. AF_08/2019</t>
  </si>
  <si>
    <t>ARGAMASSA TRAÇO 1:4 (CIMENTO E AREIA MÉDIA), PREPARO MECÂNICO COM BETONEIRA 400 L. AF_08/2019</t>
  </si>
  <si>
    <t>ARGAMASSA TRAÇO 1:1,93 (EM VOLUME DE CIMENTO E AREIA MÉDIA ÚMIDA), FCK 20MPA, PREPARO MECÂNICO COM MISTURADOR DUPLO HORIZONTAL DE ALTA TURBULÊNCIA. AF_03/2020</t>
  </si>
  <si>
    <t>TRANSPORTE HORIZONTAL MANUAL, DE CALHA QUADRADA NÚMERO 24 - CORTE 33 (UNIDADE: MXKM). AF_07/2019</t>
  </si>
  <si>
    <t>GUARDA-CORPO FIXADO EM FÔRMA DE MADEIRA COM MONTANTES E TRAVESSÕES EM MADEIRA E FECHAMENTO EM PLACA COMPENSADO PARA EDIFÍCIOS COM ATÉ 2 PAVIMENTOS. AF_03/2024</t>
  </si>
  <si>
    <t>GUARDA-CORPO FIXADO EM FÔRMA DE MADEIRA COM MONTANTES E TRAVESSÕES EM MADEIRA E FECHAMENTO EM PLACA COMPENSADO PARA EDIFÍCIOS COM 3 PAVIMENTOS. AF_03/2024</t>
  </si>
  <si>
    <t>GUARDA-CORPO FIXADO EM FÔRMA DE MADEIRA COM MONTANTES E TRAVESSÕES EM MADEIRA E FECHAMENTO EM PLACA COMPENSADO PARA EDIFÍCIOS COM ALTURA IGUAL OU SUPERIOR A 4 PAVIMENTOS. AF_03/2024</t>
  </si>
  <si>
    <t>GUARDA-CORPO FIXADO EM FÔRMA DE MADEIRA COM MONTANTES E TRAVESSÕES EM MADEIRA PRÉ-MONTADOS PARA EDIFÍCIOS COM ATÉ 2 PAVIMENTOS. AF_03/2024</t>
  </si>
  <si>
    <t>GUARDA-CORPO FIXADO EM FÔRMA DE MADEIRA COM MONTANTES E TRAVESSÕES EM MADEIRA PRÉ-MONTADOS PARA EDIFÍCIOS COM 3 PAVIMENTOS. AF_03/2024</t>
  </si>
  <si>
    <t>GUARDA-CORPO FIXADO EM FÔRMA DE MADEIRA COM MONTANTES E TRAVESSÕES EM MADEIRA PRÉ-MONTADOS PARA EDIFÍCIOS COM ALTURA IGUAL OU SUPERIOR A 4 PAVIMENTOS. AF_03/2024</t>
  </si>
  <si>
    <t>GUARDA-CORPO EM LAJE PÓS-DESFÔRMA COM ESCORAS DE MADEIRA ESTRONCADAS NA ESTRUTURA, TRAVESSÕES DE MADEIRA E FECHAMENTO EM TELA DE POLIPROPILENO PARA EDIFÍCIOS COM ATÉ 4 PAVIMENTOS (1 MONTAGEM). AF_03/2024</t>
  </si>
  <si>
    <t>GUARDA-CORPO EM LAJE PÓS-DESFÔRMA COM ESCORAS DE MADEIRA ESTRONCADAS NA ESTRUTURA, TRAVESSÕES DE MADEIRA E FECHAMENTO EM TELA DE POLIPROPILENO PARA EDIFÍCIOS ACIMA DE 4 PAVIMENTOS (2 MONTAGENS). AF_03/2024</t>
  </si>
  <si>
    <t>GUARDA-CORPO EM LAJE PÓS-DESFÔRMA COM ESCORAS METÁLICAS ESTRONCADAS NA ESTRUTURA, TRAVESSÕES DE MADEIRA E FECHAMENTO EM TELA DE POLIPROPILENO PARA EDIFÍCIOS COM ATÉ 4 PAVIMENTOS (1 MONTAGEM). AF_03/2024_PS</t>
  </si>
  <si>
    <t>GUARDA-CORPO EM LAJE PÓS-DESFÔRMA COM ESCORAS METÁLICAS ESTRONCADAS NA ESTRUTURA, TRAVESSÕES DE MADEIRA E FECHAMENTO EM TELA DE POLIPROPILENO PARA EDIFÍCIOS ACIMA DE 4 PAVIMENTOS (2 MONTAGENS). AF_03/2024_PS</t>
  </si>
  <si>
    <t>FECHAMENTO REMOVÍVEL DE VÃO DE PORTAS EM MADEIRA (VÃO DO ELEVADOR) - 1 MONTAGEM EM OBRA. AF_03/2024</t>
  </si>
  <si>
    <t>FECHAMENTO REMOVÍVEL DE ABERTURA DE CAIXILHO EM MADEIRA - 4 MONTAGENS EM OBRA. AF_03/2024</t>
  </si>
  <si>
    <t>FECHAMENTO REMOVÍVEL DE ABERTURA NO PISO EM MADEIRA - 1 MONTAGEM EM OBRA. AF_03/2024</t>
  </si>
  <si>
    <t>PONTEIRAS DE PROTEÇÃO DE PONTAS E VERGALHÕES EXPOSTOS EM FUNDAÇÕES. AF_03/2024</t>
  </si>
  <si>
    <t>PONTEIRAS DE PROTEÇÃO DE PONTAS E VERGALHÕES EXPOSTOS EM ESTRUTURAS DE CONCRETO ARMADO CONVENCIONAL. AF_03/2024</t>
  </si>
  <si>
    <t>PONTEIRAS DE PROTEÇÃO DE PONTAS E VERGALHÕES EXPOSTOS EM ALVENARIA ESTRUTURAL. AF_03/2024</t>
  </si>
  <si>
    <t>INSTALAÇÃO DE SINALIZADOR NOTURNO LED. AF_03/2024</t>
  </si>
  <si>
    <t>COLOCAÇÃO DE TELA EM ANDAIME FACHADEIRO. AF_03/2024</t>
  </si>
  <si>
    <t>MONTAGEM E DESMONTAGEM DE ANDAIME MODULAR FACHADEIRO, COM PISO METÁLICO, PARA EDIFÍCIOS COM MULTIPLOS PAVIMENTOS (EXCLUSIVE ANDAIME E LIMPEZA). AF_03/2024</t>
  </si>
  <si>
    <t>MONTAGEM E DESMONTAGEM DE ANDAIME TUBULAR TIPO "TORRE" (EXCLUSIVE ANDAIME E LIMPEZA). AF_03/2024</t>
  </si>
  <si>
    <t>MONTAGEM E DESMONTAGEM DE ANDAIME MULTIDIRECIONAL (EXCLUSIVE ANDAIME E LIMPEZA). AF_03/2024</t>
  </si>
  <si>
    <t>PROTEÇÃO DE PEDESTRES, INCLUSIVE MONTAGEM E DESMONTAGEM. AF_03/2024_PS</t>
  </si>
  <si>
    <t>PLATAFORMA DE PROTEÇÃO PRINCIPAL PARA ALVENARIA ESTRUTURAL PARA SER APOIADA EM ANDAIME, INCLUSIVE MONTAGEM E DESMONTAGEM. AF_03/2024</t>
  </si>
  <si>
    <t>PROTEÇÃO DE ACESSO A CREMALHEIRA, COM CANCELA FIXADA EM LAJE - 1 MONTAGEM (EXCLUSO CANCELA). AF_03/2024</t>
  </si>
  <si>
    <t>GUARDA-CORPO PARA POÇO DE CREMALHEIRA, COM MONTANTE METÁLICO FIXADO EM LAJE COM CHUMBADOR PARABOLT E FECHAMENTO EM PAINEL DE TELA METÁLICA (EXCLUSO PROTEÇÃO). AF_03/2024</t>
  </si>
  <si>
    <t>ASCENSÃO E DESCIDA DE ELEVADOR DE CREMALHEIRA. AF_03/2024</t>
  </si>
  <si>
    <t>MONTAGEM E DESMONTAGEM DE MINI GRUA. AF_03/2024</t>
  </si>
  <si>
    <t>ASCENSÃO DE MINI GRUA. AF_03/2024</t>
  </si>
  <si>
    <t>MONTAGEM E DESMONTAGEM DE TRECHO INICIAL DE ELEVADOR DE CREMALHEIRA, CABINE SIMPLES - EXCLUSO FUNDAÇÕES. AF_03/2024</t>
  </si>
  <si>
    <t>MONTAGEM E DESMONTAGEM DE TRECHO INICIAL DE ELEVADOR DE CREMALHEIRA, CABINE DUPLA - EXCLUSO FUNDAÇÕES. AF_03/2024</t>
  </si>
  <si>
    <t>ASCENSÃO DE GRUA ASCENSIONAL. AF_03/2024</t>
  </si>
  <si>
    <t>MONTAGEM E DESMONTAGEM DO TRECHO INICIAL DE GRUA FIXA (ALTURA LIVRE) - EXCLUSO FUNDAÇÕES. AF_03/2024</t>
  </si>
  <si>
    <t>ASCENSÃO E DESCIDA DE GRUA FIXA. AF_03/2024</t>
  </si>
  <si>
    <t>LOCAÇÃO CONVENCIONAL DE OBRA, UTILIZANDO GABARITO DE TÁBUAS CORRIDAS PONTALETADAS A CADA 2,00M -  2 UTILIZAÇÕES. AF_03/2024</t>
  </si>
  <si>
    <t>LOCAÇÃO COM CAVALETE COM ALTURA DE 1,00 M - 2 UTILIZAÇÕES. AF_03/2024</t>
  </si>
  <si>
    <t>LOCAÇÃO COM CAVALETE COM ALTURA DE 0,50 M - 2 UTILIZAÇÕES. AF_03/2024</t>
  </si>
  <si>
    <t>MARCAÇÃO DE PONTOS EM GABARITO OU CAVALETE. AF_03/2024</t>
  </si>
  <si>
    <t>LOCAÇÃO DE REDE DE ÁGUA OU ESGOTO. AF_03/2024</t>
  </si>
  <si>
    <t>LOCAÇÃO DE PRAÇAS EM PONTALETEAMENTO. AF_03/2024</t>
  </si>
  <si>
    <t>LOCAÇÃO CONVENCIONAL DE OBRA, UTILIZANDO GABARITO DE TÁBUAS CORRIDAS PONTALETADAS A CADA 1,50M -  2 UTILIZAÇÕES. AF_03/2024</t>
  </si>
  <si>
    <t>EXECUÇÃO DE LINHAS DE REFERÊNCIA EM GABARITO OU CAVALETE. AF_03/2024</t>
  </si>
  <si>
    <t>ALAMBRADO PARA QUADRA POLIESPORTIVA, ESTRUTURADO POR TUBOS DE ACO GALVANIZADO, (MONTANTES COM DIAMETRO 2", TRAVESSAS E ESCORAS COM DIÂMETRO 1 ¼"), COM TELA DE ARAME GALVANIZADO, FIO 14 BWG E MALHA QUADRADA 5X5CM (EXCETO MURETA). AF_03/2021</t>
  </si>
  <si>
    <t>ALAMBRADO PARA QUADRA POLIESPORTIVA, ESTRUTURADO POR TUBOS DE ACO GALVANIZADO, (MONTANTES COM DIAMETRO 2", TRAVESSAS E ESCORAS COM DIÂMETRO 1 ¼"), COM TELA DE ARAME GALVANIZADO, FIO 12 BWG E MALHA QUADRADA 5X5CM (EXCETO MURETA). AF_03/2021</t>
  </si>
  <si>
    <t>ALAMBRADO PARA QUADRA POLIESPORTIVA, ESTRUTURADO POR TUBOS DE ACO GALVANIZADO, (MONTANTES COM DIAMETRO 2", TRAVESSAS E ESCORAS COM DIÂMETRO 1 ¼"), COM TELA DE ARAME GALVANIZADO, FIO 10 BWG E MALHA QUADRADA 5X5CM (EXCETO MURETA). AF_03/2021</t>
  </si>
  <si>
    <t>PLANTIO DE ARBUSTO OU  CERCA VIVA. AF_07/2024</t>
  </si>
  <si>
    <t>PLANTIO DE ÁRVORE ORNAMENTAL COM ALTURA DE MUDA MENOR OU IGUAL A 2,00 M . AF_07/2024</t>
  </si>
  <si>
    <t>PLANTIO DE ÁRVORE ORNAMENTAL COM ALTURA DE MUDA MAIOR QUE 2,00 M E MENOR OU IGUAL A 4,00 M . AF_07/2024</t>
  </si>
  <si>
    <t>PLANTIO DE PALMEIRA COM ALTURA DE MUDA MENOR OU IGUAL A 2,00 M . AF_07/2024</t>
  </si>
  <si>
    <t>REVOLVIMENTO E LIMPEZA MANUAL DE SOLO. AF_07/2024</t>
  </si>
  <si>
    <t>APLICAÇÃO DE ADUBO EM SOLO. AF_07/2024</t>
  </si>
  <si>
    <t>APLICAÇÃO DE CALCÁRIO PARA CORREÇÃO DO PH DO SOLO. AF_07/2024</t>
  </si>
  <si>
    <t>LIMPEZA MANUAL DE VEGETAÇÃO EM TERRENO COM ENXADA. AF_03/2024</t>
  </si>
  <si>
    <t>ESPALHAMENTO DE TERRA VEGETAL PARA O PLANTIO. AF_07/2024</t>
  </si>
  <si>
    <t>PLANTIO DE GRAMA EM PAVIMENTO CONCREGRAMA. AF_07/2024</t>
  </si>
  <si>
    <t>PLANTIO DE GRAMA BATATAIS EM PLACAS. AF_07/2024</t>
  </si>
  <si>
    <t>PLANTIO DE FORRAÇÃO. AF_07/2024</t>
  </si>
  <si>
    <t>PLANTIO DE GRAMA ESMERALDA OU SÃO CARLOS OU CURITIBANA, EM PLACAS. AF_07/2024</t>
  </si>
  <si>
    <t>RAMPA DE ACESSIBILIDADE EM CONCRETO MOLDADO IN LOCO, EM CALÇADA NOVA COM LARGURA MAIOR OU IGUAL À 3,00 M, FCK 25MPA, COM PISO PODOTÁTIL. AF_03/2024</t>
  </si>
  <si>
    <t>RAMPA DE ACESSIBILIDADE EM CONCRETO MOLDADO IN LOCO, EM CALÇADA PRÉ EXISTENTE COM LARGURA MAIOR OU IGUAL À 3,00 M, FCK 25MPA, COM PISO PODOTÁTIL. AF_03/2024</t>
  </si>
  <si>
    <t>RAMPA DE ACESSIBILIDADE EM CONCRETO MOLDADO IN LOCO, EM CALÇADA NOVA COM LARGURA MENOR À 3,00 M, FCK 25MPA, COM PISO PODOTÁTIL. AF_03/2024</t>
  </si>
  <si>
    <t>RAMPA DE ACESSIBILIDADE EM CONCRETO MOLDADO IN LOCO, EM CALÇADA PRÉ EXISTENTE COM LARGURA MENOR À 3,00 M, FCK 25MPA, COM PISO PODOTÁTIL. AF_03/2024</t>
  </si>
  <si>
    <t>LIMPEZA MECANIZADA DE CAMADA VEGETAL, VEGETAÇÃO E PEQUENAS ÁRVORES (DIÂMETRO DE TRONCO MENOR QUE 0,20 M), COM TRATOR DE ESTEIRAS. AF_03/2024</t>
  </si>
  <si>
    <t>REMOÇÃO DE RAÍZES REMANESCENTES DE TRONCO DE ÁRVORE COM DIÂMETRO MAIOR OU IGUAL A 0,20 M E MENOR QUE 0,40 M. AF_03/2024</t>
  </si>
  <si>
    <t>REMOÇÃO DE RAÍZES REMANESCENTES DE TRONCO DE ÁRVORE COM DIÂMETRO MAIOR OU IGUAL A 0,40 M E MENOR QUE 0,60 M. AF_03/2024</t>
  </si>
  <si>
    <t>REMOÇÃO DE RAÍZES REMANESCENTES DE TRONCO DE ÁRVORE COM DIÂMETRO MAIOR OU IGUAL A 0,60 M. AF_03/2024</t>
  </si>
  <si>
    <t>CORTE RASO E RECORTE DE ÁRVORE COM DIÂMETRO DE TRONCO MAIOR OU IGUAL A 0,20 M E MENOR QUE 0,40 M. AF_03/2024</t>
  </si>
  <si>
    <t>CORTE RASO E RECORTE DE ÁRVORE COM DIÂMETRO DE TRONCO MAIOR OU IGUAL A 0,40 M E MENOR QUE 0,60 M. AF_03/2024</t>
  </si>
  <si>
    <t>CORTE RASO E RECORTE DE ÁRVORE COM DIÂMETRO DE TRONCO MAIOR OU IGUAL A 0,60 M. AF_03/2024</t>
  </si>
  <si>
    <t>PODA EM ALTURA DE ÁRVORE COM DIÂMETRO DE TRONCO MENOR QUE 0,20 M. AF_03/2024</t>
  </si>
  <si>
    <t>PODA EM ALTURA DE ÁRVORE COM DIÂMETRO DE TRONCO MAIOR OU IGUAL A 0,20 M E MENOR QUE 0,40 M. AF_03/2024</t>
  </si>
  <si>
    <t>PODA EM ALTURA DE ÁRVORE COM DIÂMETRO DE TRONCO MAIOR OU IGUAL A 0,40 M E MENOR QUE 0,60 M. AF_03/2024</t>
  </si>
  <si>
    <t>PODA EM ALTURA DE ÁRVORE COM DIÂMETRO DE TRONCO MAIOR OU IGUAL A 0,60 M. AF_03/2024</t>
  </si>
  <si>
    <t>FNDE 03</t>
  </si>
  <si>
    <t>LIGAÇÃO PROVISÓRIA DE ÁGUA E ESGOTO (UN)</t>
  </si>
  <si>
    <t>370</t>
  </si>
  <si>
    <t>10420</t>
  </si>
  <si>
    <t>20247</t>
  </si>
  <si>
    <t>20205</t>
  </si>
  <si>
    <t>21009</t>
  </si>
  <si>
    <t>9841</t>
  </si>
  <si>
    <t>ADMINISTRAÇÃO LOCAL TIPO 1 (UN)</t>
  </si>
  <si>
    <t>FNDE 244</t>
  </si>
  <si>
    <t>LOCACAO DE CONTAINER 2,30 X 6,00 M, ALT. 2,50 M, COM 1 SANITARIO, PARA ESCRITORIO, COMPLETO, SEM DIVISORIAS INTERNAS (NAO INCLUI MOBILIZACAO/DESMOBILIZACAO) (MÊS)</t>
  </si>
  <si>
    <t xml:space="preserve">FNDE 231 </t>
  </si>
  <si>
    <t>10775</t>
  </si>
  <si>
    <t>LOCACAO DE CONTAINER 2,30 X 6,00 M, ALT. 2,50 M, PARA ESCRITORIO, SEM DIVISORIAS INTERNAS E SEM SANITARIO (NAO INCLUI MOBILIZACAO/DESMOBILIZACAO) (MÊS)</t>
  </si>
  <si>
    <t>FNDE 230</t>
  </si>
  <si>
    <t>10776</t>
  </si>
  <si>
    <t xml:space="preserve"> LOCACAO DE CONTAINER 2,30 X 6,00 M, ALT. 2,50 M, PARA SANITARIO, COM 4 BACIAS, 8 CHUVEIROS,1 LAVATORIO E 1 MICTORIO (NAO INCLUI MOBILIZACAO/DESMOBILIZACAO) (MÊS)</t>
  </si>
  <si>
    <t>FNDE 232</t>
  </si>
  <si>
    <t>10778</t>
  </si>
  <si>
    <t>FNDE 243</t>
  </si>
  <si>
    <t>PM1 - KIT DE PORTA DE MADEIRA FRISADA, SEMI-OCA (LEVE OU MÉDIA), PADRÃO MÉDIO, 80X210CM, ESPESSURA DE 3,5CM, ITENS INCLUSOS: DOBRADIÇAS, MONTAGEM E INSTALAÇÃO DE BATENTE, FECHADURA COM EXECUÇÃO DO FURO - FORNECIMENTO E INSTALAÇÃO (UN)</t>
  </si>
  <si>
    <t>PM 2 - KIT DE PORTA DE MADEIRA COM VENEZIANA, 80X210CM (ESPESSURA DE 3CM), PADRÃO MÉDIO, ITENS INCLUSOS: DOBRADIÇAS, MONTAGEM E INSTALAÇÃO DE BATENTE, FECHADURA COM EXECUÇÃO DO FURO - FORNECIMENTO E INSTALAÇÃO (UN)</t>
  </si>
  <si>
    <t>FNDE 247</t>
  </si>
  <si>
    <t>PM3 - KIT DE PORTA DE MADEIRA FRISADA, SEMI-OCA (LEVE OU MÉDIA), PADRÃO MÉDIO, 80X210CM, ESPESSURA DE 3,5CM, ITENS INCLUSOS: DOBRADIÇAS, MONTAGEM E INSTALAÇÃO DE BATENTE, FECHADURA COM EXECUÇÃO DO FURO - FORNECIMENTO E INSTALAÇÃO. AF_12/2019 (UN)</t>
  </si>
  <si>
    <t>FNDE 246</t>
  </si>
  <si>
    <t>PM4 - KIT DE PORTA DE MADEIRA COM VISOR DE VIDRO, 80X210CM (ESPESSURA DE 3CM), PADRÃO POPULAR, ITENS INCLUSOS: DOBRADIÇAS, MONTAGEM E INSTALAÇÃO DE BATENTE, FECHADURA COM EXECUÇÃO DO FURO - FORNECIMENTO E INSTALAÇÃO. AF_12/2019 (UN)</t>
  </si>
  <si>
    <t>FNDE 248</t>
  </si>
  <si>
    <t>PM5 -PORTA EM COMPENSADO DE MADEIRA E=2cm REVESTIDA COM LAMINADO MELAMÍNICO NAS CORES: AMARELA, VERDE, LARANJA E AZUL (UN)</t>
  </si>
  <si>
    <t>INSTALAÇÃO DE VIDRO LISO INCOLOR ESQUADRIA PM4 , E = 6 MM, EM ESQUADRIA DE MADEIRA, FIXADO COM BAGUETE (M2)</t>
  </si>
  <si>
    <t>FNDE 250</t>
  </si>
  <si>
    <t>39026</t>
  </si>
  <si>
    <t>39961</t>
  </si>
  <si>
    <t>10491</t>
  </si>
  <si>
    <t>CHAPA METÁLICA (ALUMÍNIO) 0,90 M X 0,40 M, ESPESSURA 1 MM PARA AS PORTAS (M²)</t>
  </si>
  <si>
    <t>FNDE 04</t>
  </si>
  <si>
    <t>11026</t>
  </si>
  <si>
    <t>PA1 - PORTA DE ABRIR - 100 X 210 CM EM CHAPA DE ALUMÍNIO, COM VENEZIANA E VIDRO MINIBOREAL 6 MM, INCLUSO FECHADURA E PUXADOR - CONFORME PROJETO DE ESQUADRIAS (UN)</t>
  </si>
  <si>
    <t>FNDE 251</t>
  </si>
  <si>
    <t>7568</t>
  </si>
  <si>
    <t>39024</t>
  </si>
  <si>
    <t>142</t>
  </si>
  <si>
    <t>36888</t>
  </si>
  <si>
    <t>39025</t>
  </si>
  <si>
    <t>PA2 - PORTA DE ABRIR - 80 X 210 CM EM CHAPA DE ALUMÍNIO, TIPO VENEZIANA COM GUARNIÇÃO, FIXAÇÃO COM PARAFUSOS - FORNECIMENTO E INSTALAÇÃO - CONFORME PROJETO DE ESQUADRIAS (M2)</t>
  </si>
  <si>
    <t xml:space="preserve">FNDE 252  </t>
  </si>
  <si>
    <t xml:space="preserve"> PORTA DE ABRIR 2 FOLHAS - PA3 - 160 X 210 CM EM CHAPA DE ALUMÍNIO, TIPO VENEZIANA COM GUARNIÇÃO, FIXAÇÃO COM PARAFUSOS - FORNECIMENTO E INSTALAÇÃO - CONFORME PROJETO DE ESQUADRIAS (M2)</t>
  </si>
  <si>
    <t>FNDE 253</t>
  </si>
  <si>
    <t>PORTA DE CORRER - PA4- 450 X 265 CM, DE ALUMÍNIO, COM DUAS FOLHAS FIXAS E DUAS FOLHAS DE CORRER PARA VIDRO, INCLUSO VIDRO LISO INCOLOR 8 MM, FECHADURA E PUXADOR, SEM ALIZAR - CONFORME PROJETO DE ESQUADRIAS (M2)</t>
  </si>
  <si>
    <t xml:space="preserve">FNDE 254 </t>
  </si>
  <si>
    <t>4922</t>
  </si>
  <si>
    <t>PORTA DE CORRER - PA5- 240 X 210 CM, DE ALUMÍNIO, COM DUAS FOLHAS DE CORRER PARA VIDRO, INCLUSO VIDRO LISO INCOLOR 8 MM, FECHADURA E PUXADOR, SEM ALIZAR - CONFORME PROJETO DE ESQUADRIAS (M2)</t>
  </si>
  <si>
    <t xml:space="preserve">FNDE 255 </t>
  </si>
  <si>
    <t>PORTA DE ABRIR 2 FOLHAS - PA6 - 110 X 170 CM EM CHAPA DE ALUMÍNIO, TIPO VENEZIANA COM GUARNIÇÃO, FIXAÇÃO COM PARAFUSOS - FORNECIMENTO E INSTALAÇÃO - CONFORME PROJETO DE ESQUADRIAS (M2)</t>
  </si>
  <si>
    <t xml:space="preserve">FNDE 256 </t>
  </si>
  <si>
    <t>PORTA DE ABRIR 2 FOLHAS - PA7 - 250 X 210 CM EM CHAPA DE ALUMÍNIO, COM DUAS FOLHAS DE ABRIR E BANDEIRA LATERAL FIXA, TIPO VENEZIANA COM GUARNIÇÃO, FIXAÇÃO COM PARAFUSOS - FORNECIMENTO E INSTALAÇÃO - CONFORME PROJETO DE ESQUADRIAS (M2)</t>
  </si>
  <si>
    <t xml:space="preserve">FNDE 257 </t>
  </si>
  <si>
    <t>JANELA DE ALUMÍNIO - JA-1 - 70 X 125 CM, TIPO GUILHOTINA COMPLETA, COM VIDROS, BATENTE E FERRAGENS. EXCLUSIVE ALIZAR, ACABAMENTO E CONTRAMARCO, CONFORME PROJETO DE ESQUADRIAS (M2)</t>
  </si>
  <si>
    <t xml:space="preserve">FNDE 258 </t>
  </si>
  <si>
    <t>34381</t>
  </si>
  <si>
    <t>4377</t>
  </si>
  <si>
    <t xml:space="preserve"> JANELA DE ALUMÍNIO - JA-2 - 110 X 145 CM, TIPO GUILHOTINACOMPLETA, COM VIDROS, BATENTE E FERRAGENS. EXCLUSIVE ALIZAR, ACABAMENTO E CONTRAMARCO, CONFORME PROJETO DE ESQUADRIAS (M2)</t>
  </si>
  <si>
    <t>FNDE 259</t>
  </si>
  <si>
    <t xml:space="preserve"> JANELA DE ALUMÍNIO JA-3 - 140 X 115, TIPO FIXA, PARA VIDRO, COM VIDRO, BATENTE E FERRAGENS. EXCLUSIVE ACABAMENTO, ALIZAR E CONTRAMARCO, CONFORME PROJETO DE ESQUADRIAS (M2)</t>
  </si>
  <si>
    <t>FNDE 275</t>
  </si>
  <si>
    <t>599</t>
  </si>
  <si>
    <t>JANELA DE ALUMÍNIO - JA-4 - 140 X 145 CM, TIPO GUILHOTINA COMPLETA, COM VIDROS, BATENTE E FERRAGENS. EXCLUSIVE ALIZAR, ACABAMENTO E CONTRAMARCO, CONFORME PROJETO DE ESQUADRIAS (M2)</t>
  </si>
  <si>
    <t xml:space="preserve">FNDE 262 </t>
  </si>
  <si>
    <t xml:space="preserve"> JANELA DE ALUMÍNIO JA-5 - 200 X 128 CM, TIPO FIXA, PARA VIDRO, COM VIDRO, BATENTE E FERRAGENS. EXCLUSIVE ACABAMENTO, ALIZAR E CONTRAMARCO, CONFORME PROJETO DE ESQUADRIAS (M2)</t>
  </si>
  <si>
    <t>FNDE 276</t>
  </si>
  <si>
    <t>JANELA DE ALUMÍNIO - JA-6 - 210 X 150 CM, TIPO MAXIM-AR, COM VIDROS, BATENTE E FERRAGENS. EXCLUSIVE ALIZAR, ACABAMENTO E CONTRAMARCO, CONFORME PROJETO DE ESQUADRIAS (M2)</t>
  </si>
  <si>
    <t xml:space="preserve">FNDE 263 </t>
  </si>
  <si>
    <t xml:space="preserve"> JANELA DE ALUMÍNIO - JA-8 - 210 X 100 CM, TIPO MAXIM-AR, COM VIDROS, BATENTE E FERRAGENS. EXCLUSIVE ALIZAR, ACABAMENTO E CONTRAMARCO, CONFORME PROJETO DE ESQUADRIAS (M2)</t>
  </si>
  <si>
    <t>FNDE 268</t>
  </si>
  <si>
    <t xml:space="preserve"> JANELA DE ALUMÍNIO - JA-7 - 210 X 75 CM, TIPO MAXIM-AR, COM VIDROS, BATENTE E FERRAGENS. EXCLUSIVE ALIZAR, ACABAMENTO E CONTRAMARCO, CONFORME PROJETO DE ESQUADRIAS (M2)</t>
  </si>
  <si>
    <t>FNDE 264</t>
  </si>
  <si>
    <t xml:space="preserve"> JANELA DE ALUMÍNIO - JA-9 - 210 X 150 CM, TIPO MAXIM-AR, COM VIDROS, BATENTE E FERRAGENS. EXCLUSIVE ALIZAR, ACABAMENTO E CONTRAMARCO, CONFORME PROJETO DE ESQUADRIAS (M2)</t>
  </si>
  <si>
    <t>FNDE 265</t>
  </si>
  <si>
    <t>JANELA DE ALUMÍNIO - JA-10 - 140 X 150 CM, TIPO MAXIM-AR, COM VIDROS, BATENTE E FERRAGENS. EXCLUSIVE ALIZAR, ACABAMENTO E CONTRAMARCO, CONFORME PROJETO DE ESQUADRIAS (M2)</t>
  </si>
  <si>
    <t xml:space="preserve">FNDE 269 </t>
  </si>
  <si>
    <t>JANELA DE ALUMÍNIO - JA-11 - 140 X 75 CM, TIPO MAXIM-AR, COM VIDROS, BATENTE E FERRAGENS. EXCLUSIVE ALIZAR, ACABAMENTO E CONTRAMARCO, CONFORME PROJETO DE ESQUADRIAS (M2)</t>
  </si>
  <si>
    <t xml:space="preserve">FNDE 270 </t>
  </si>
  <si>
    <t xml:space="preserve"> JANELA DE ALUMÍNIO - JA-12 - 420 X 50 CM, TIPO MAXIM-AR, COM VIDROS, BATENTE E FERRAGENS. EXCLUSIVE ALIZAR, ACABAMENTO E CONTRAMARCO, CONFORME PROJETO DE ESQUADRIAS (M2)</t>
  </si>
  <si>
    <t>FNDE 271</t>
  </si>
  <si>
    <t>JANELA DE ALUMÍNIO - JA-13 - 420 X 150 CM, TIPO MAXIM-AR, COM VIDROS, BATENTE E FERRAGENS. EXCLUSIVE ALIZAR, ACABAMENTO E CONTRAMARCO, CONFORME PROJETO DE ESQUADRIAS (M2)</t>
  </si>
  <si>
    <t xml:space="preserve">FNDE 272 </t>
  </si>
  <si>
    <t>JANELA DE ALUMÍNIO - JA-14 - 560 X 100 CM, TIPO MAXIM-AR, COM VIDROS, BATENTE E FERRAGENS. EXCLUSIVE ALIZAR, ACABAMENTO E CONTRAMARCO, CONFORME PROJETO DE ESQUADRIAS (M2)</t>
  </si>
  <si>
    <t xml:space="preserve">FNDE 273 </t>
  </si>
  <si>
    <t xml:space="preserve"> JANELA DE ALUMÍNIO - JA-15 - 560 X 150 CM, TIPO MAXIM-AR, COM VIDROS, BATENTE E FERRAGENS. EXCLUSIVE ALIZAR, ACABAMENTO E CONTRAMARCO, CONFORME PROJETO DE ESQUADRIAS (M2)</t>
  </si>
  <si>
    <t>FNDE 274</t>
  </si>
  <si>
    <t xml:space="preserve"> JANELA DE ALUMÍNIO JA-16 - 160 X 85, TIPO FIXA, PARA VIDRO, COM VIDRO, BATENTE E FERRAGENS. EXCLUSIVE ACABAMENTO, ALIZAR E CONTRAMARCO, CONFORME PROJETO DE ESQUADRIAS (M2)</t>
  </si>
  <si>
    <t>FNDE 277</t>
  </si>
  <si>
    <t>TELA TIPO MOSQUITEIRO - FIXADA NA ESQUADRIA - CONFORME PROJETO DE ESQUADRIAS (M2)</t>
  </si>
  <si>
    <t xml:space="preserve">FNDE 05 </t>
  </si>
  <si>
    <t>PORTA DE VIDRO - PV1 - 185 X 230 CM, DE ABRIR DUAS FOLHAS TEMPERADO INCOLOR 10 MM, CONFORME PROJETO (M2)</t>
  </si>
  <si>
    <t xml:space="preserve">FNDE 279 </t>
  </si>
  <si>
    <t xml:space="preserve"> PORTA DE VIDRO - PV2 - 285 X 265CM, DE ABRIR DUAS FOLHAS COM BANDEIRA SUPERIOR E LATERAL, VIDRO TEMPERADO INCOLOR 10 MM, CONFORME PROJETO (M2)</t>
  </si>
  <si>
    <t>FNDE 278</t>
  </si>
  <si>
    <t xml:space="preserve"> PF1 - PORTÃO METÁLICO DE ABRIR, 1,40 X 2,20 M, COM CHAPA METÁLICA, INCLUSO PINTURA, CONFORME PROJETO DE ESQUADRIAS (M2)</t>
  </si>
  <si>
    <t>FNDE 280</t>
  </si>
  <si>
    <t>586</t>
  </si>
  <si>
    <t>10932</t>
  </si>
  <si>
    <t>546</t>
  </si>
  <si>
    <t>43105</t>
  </si>
  <si>
    <t>11456</t>
  </si>
  <si>
    <t>7698</t>
  </si>
  <si>
    <t>252</t>
  </si>
  <si>
    <t xml:space="preserve"> PF2 - PORTÃO METÁLICO DE ABRIR,  1,40 X 1,05 M, COM CHAPA METÁLICA, INCLUSO PINTURA, CONFORME PROJETO DE ESQUADRIAS (M2)</t>
  </si>
  <si>
    <t>FNDE 08</t>
  </si>
  <si>
    <t xml:space="preserve"> FECHAMENTO EM CHAPA METÁLICA PERFURADA, INCLUSO PINTURA, CONFORME PROJETO (M2)</t>
  </si>
  <si>
    <t>FNDE 281</t>
  </si>
  <si>
    <t>H.03.000.031296</t>
  </si>
  <si>
    <t>34.05.360</t>
  </si>
  <si>
    <t xml:space="preserve"> GUARDA-CORPO CONFECCIONADO COM CHAPA METÁLICA PERFURADA, INCLUSO PINTURA, CONFORME PROJETO (M2)</t>
  </si>
  <si>
    <t>FNDE 282</t>
  </si>
  <si>
    <t>FECHAMENTO DE PLATIBANDA EM CHAPA METÁLICA PERFURADA, INCLUSO PINTURA, CONFORME PROJETO (M2)</t>
  </si>
  <si>
    <t xml:space="preserve">FNDE 60 </t>
  </si>
  <si>
    <t xml:space="preserve"> CERCA/GRADIL H=1,58M, MALHA 5 X 15CM -  GALVANIZADO (M2)</t>
  </si>
  <si>
    <t>FNDE 283</t>
  </si>
  <si>
    <t xml:space="preserve"> P01 - PORTÃO METÁLICO 1,85 x 2,10 M , MALHA 5 X 20CM - FIO 5,00MM, REVESTIDOS EM POLIESTER POR PROCESSO DE PINTURA ELETROSTÁTICA (GRADIL), NA COR BRANCA - FORNECIMENTO E INSTALAÇÃO (M2)</t>
  </si>
  <si>
    <t>FNDE 284</t>
  </si>
  <si>
    <t xml:space="preserve"> P02 - PORTÃO METÁLICO 1,40 X 2,00 M , MALHA 5 X 20CM - FIO 5,00MM, REVESTIDOS EM POLIESTER POR PROCESSO DE PINTURA ELETROSTÁTICA (GRADIL), NA COR BRANCA - FORNECIMENTO E INSTALAÇÃO (M2)</t>
  </si>
  <si>
    <t>FNDE 285</t>
  </si>
  <si>
    <t xml:space="preserve"> P03 - PORTÃO METÁLICO 1,20 X 2,00 M , MALHA 5 X 20CM - FIO 5,00MM, REVESTIDOS EM POLIESTER POR PROCESSO DE PINTURA ELETROSTÁTICA (GRADIL), NA COR BRANCA - FORNECIMENTO E INSTALAÇÃO (M2)</t>
  </si>
  <si>
    <t>FNDE 286</t>
  </si>
  <si>
    <t xml:space="preserve"> P04 - PORTÃO METÁLICO NYLOFOR 1,20 X 2,04 M , MALHA 5 X 20CM - FIO 5,00MM, REVESTIDOS EM POLIESTER POR PROCESSO DE PINTURA ELETROSTÁTICA (GRADIL), NA COR BRANCA - FORNECIMENTO E INSTALAÇÃO (M2)</t>
  </si>
  <si>
    <t>FNDE 287</t>
  </si>
  <si>
    <t>FNDE 108</t>
  </si>
  <si>
    <t xml:space="preserve">FNDE 109 </t>
  </si>
  <si>
    <t>F.14.000.025529</t>
  </si>
  <si>
    <t>GUARDA-CORPO E PORTÃO (1,10 X 1,05)  CONFECCIONADO COM CHAPA METÁLICA PERFURADA, H=1,05, INCLUSO PINTURA, CONFORME PROJETO - CASA DE BOMBAS (M2)</t>
  </si>
  <si>
    <t xml:space="preserve">FNDE 120 </t>
  </si>
  <si>
    <t>TELHA TERMOISOLANTE REVESTIDA EM ACO GALVALUME, FACE SUPERIOR TRAPEZOIDAL E FACE INFERIOR PLANA (NAO INCLUI ACESSORIOS DE FIXACAO), REVEST COM ESPESSURA DE 0,50 MM, COM PRE-PINTURA DE COR BRANCA NAS DUAS FACES, NUCLEO EM POLIIOCIANURATO (PIR) COM ESPESSURA DE 50 MM (M2)</t>
  </si>
  <si>
    <t xml:space="preserve">FNDE 20 </t>
  </si>
  <si>
    <t>CUMEEIRA NORMAL PARA TELHA TRAPEZOIDAL DE AÇO, E = 0,5 MM, INCLUSO ACESSÓRIOS DE FIXAÇÃO E IÇAMENTO (M)</t>
  </si>
  <si>
    <t xml:space="preserve">FNDE 65 </t>
  </si>
  <si>
    <t>FNDE 172</t>
  </si>
  <si>
    <t>IMPERMEABILIZAÇÃO DA LAJE COM EMULSÃO ASFÁLTICA, 2 DEMÃOS (M2)</t>
  </si>
  <si>
    <t xml:space="preserve">FNDE 173 </t>
  </si>
  <si>
    <t>IMPERMEABILIZAÇÃO DE PISO COM EMULSÃO ASFÁLTICA, 2 DEMÃOS (M2)</t>
  </si>
  <si>
    <t xml:space="preserve">FNDE 174 </t>
  </si>
  <si>
    <t xml:space="preserve"> IMPERMEABILIZAÇÃO DA PAREDE COM EMULSÃO ASFÁLTICA, 2 DEMÃOS (M2)</t>
  </si>
  <si>
    <t>FNDE 175</t>
  </si>
  <si>
    <t>CHAPISCO APLICADO EM ALVENARIAS E ESTRUTURAS DE CONCRETO EXTERNAS, COM COLHER DE PEDREIRO. ARGAMASSA TRAÇO 1:3 COM PREPARO EM BETONEIRA 400L. - EXTERNO (M2)</t>
  </si>
  <si>
    <t xml:space="preserve">FNDE 176 </t>
  </si>
  <si>
    <t>CHAPISCO APLICADO EM ALVENARIAS E ESTRUTURAS DE CONCRETO INTERNAS, COM COLHER DE PEDREIRO. ARGAMASSA TRAÇO 1:3 COM PREPARO EM BETONEIRA 400L (M2)</t>
  </si>
  <si>
    <t xml:space="preserve">FNDE 289 </t>
  </si>
  <si>
    <t>626</t>
  </si>
  <si>
    <t>11029</t>
  </si>
  <si>
    <t>43071</t>
  </si>
  <si>
    <t>4380</t>
  </si>
  <si>
    <t xml:space="preserve"> EMBOÇO OU MASSA ÚNICA, APLICAÇÃO EXTERNA, EM ARGAMASSA TRAÇO 1:2:8, PREPARO MECÂNICO COM BETONEIRA 400 L, APLICADA MANUALMENTE EM PANOS CEGOS DE FACHADA (SEM PRESENÇA DE VÃOS), ESPESSURA DE 25 MM (M2)</t>
  </si>
  <si>
    <t>FNDE 290</t>
  </si>
  <si>
    <t>EMBOÇO OU MASSA ÚNICA, PARA RECEBIMENTO EM CERÂMICA, EM ARGAMASSA TRAÇO 1:2:8, PREPARO MECÂNICO COM BETONEIRA 400 L, APLICADA MANUALMENTE EM PANOS CEGOS DE FACHADA (SEM PRESENÇA DE VÃOS), ESPESSURA DE 25 MM (M2)</t>
  </si>
  <si>
    <t xml:space="preserve">FNDE 291 </t>
  </si>
  <si>
    <t xml:space="preserve"> EMBOÇO OU MASSA ÚNICA, PARA RECEBIMENTO EM PINTURA, EM ARGAMASSA TRAÇO 1:2:8, PREPARO MECÂNICO COM BETONEIRA 400 L, APLICADA MANUALMENTE EM PANOS CEGOS DE FACHADA (SEM PRESENÇA DE VÃOS), ESPESSURA DE 25 MM (M2)</t>
  </si>
  <si>
    <t>FNDE 292</t>
  </si>
  <si>
    <t xml:space="preserve"> REVESTIMENTO CERÂMICO PARA PAREDES INTERNAS COM PLACAS TIPO ESMALTADA EXTRA DE DIMENSÕES 10X10 CM COR AMARELA APLICADAS NA ALTURA INTEIRA DAS PAREDES (M2)</t>
  </si>
  <si>
    <t>FNDE 293</t>
  </si>
  <si>
    <t xml:space="preserve"> REVESTIMENTO CERÂMICO PARA PAREDES INTERNAS COM PLACAS TIPO ESMALTADA EXTRA DE DIMENSÕES 10X10 CM COR AZUL APLICADAS NA ALTURA INTEIRA DAS PAREDES (M2)</t>
  </si>
  <si>
    <t>FNDE 294</t>
  </si>
  <si>
    <t xml:space="preserve"> REVESTIMENTO CERÂMICO PARA PAREDES INTERNAS COM PLACAS TIPO ESMALTADA EXTRA DE DIMENSÕES 10X10 CM COR BRANCA APLICADAS NA ALTURA INTEIRA DAS PAREDES (M2)</t>
  </si>
  <si>
    <t>FNDE 295</t>
  </si>
  <si>
    <t xml:space="preserve"> REVESTIMENTO CERÂMICO PARA PAREDES INTERNAS COM PLACAS TIPO ESMALTADA EXTRA DE DIMENSÕES 10X10 CM COR VERMELHA APLICADAS NA ALTURA INTEIRA DAS PAREDES (M2)</t>
  </si>
  <si>
    <t>FNDE 296</t>
  </si>
  <si>
    <t xml:space="preserve"> RODA MEIO EM MADEIRA, ALTURA 7CM, FIXADO COM COLA (M)</t>
  </si>
  <si>
    <t>FNDE 245</t>
  </si>
  <si>
    <t xml:space="preserve"> CANTONEIRA DE BORRACHA - AMBIENTE SOLÁRIO (M)</t>
  </si>
  <si>
    <t>FNDE 37</t>
  </si>
  <si>
    <t xml:space="preserve"> FORRO DE FIBRA MINERAL EM PLACAS DE 625 X 625 MM, E = 15 MM, BORDA RETA, COM PINTURA ANTIMOFO, APOIADO EM PERFIL DE ACO GALVANIZADO COM 24 MM DE BASE - INSTALADO (M2)</t>
  </si>
  <si>
    <t>FNDE 18</t>
  </si>
  <si>
    <t>37411</t>
  </si>
  <si>
    <t>1381</t>
  </si>
  <si>
    <t>34357</t>
  </si>
  <si>
    <t>536</t>
  </si>
  <si>
    <t>44396</t>
  </si>
  <si>
    <t>6186</t>
  </si>
  <si>
    <t>4806</t>
  </si>
  <si>
    <t>39511</t>
  </si>
  <si>
    <t>CONTRAPISO DE CONCRETO NÃO-ESTRUTURAL, ESPESSURA 3 CM E PREPARO MECÂNICO (M2)</t>
  </si>
  <si>
    <t xml:space="preserve">FNDE 182 </t>
  </si>
  <si>
    <t xml:space="preserve"> NATA DE CIMENTO COM COLA PVA, PARA NIVELAMENTO  DE CONTRAPISO PARA ASSENTAMENTO DE PISO VINÍLICO (M2)</t>
  </si>
  <si>
    <t>FNDE 09</t>
  </si>
  <si>
    <t xml:space="preserve"> PISO VINÍLICO, PADRÃO LISO, AMARELO, ESPESSURA 3,2 MM, FIXADO COM COLA. (M2)</t>
  </si>
  <si>
    <t>FNDE 298</t>
  </si>
  <si>
    <t>PISO VINÍLICO, PADRÃO LISO, CINZA ESCURO, ESPESSURA 3,2 MM, FIXADO COM COLA (M2)</t>
  </si>
  <si>
    <t xml:space="preserve">FNDE 297 </t>
  </si>
  <si>
    <t xml:space="preserve"> PISO VINÍLICO, PADRÃO LISO, AZUL, ESPESSURA 3,2 MM, FIXADO COM COLA (M2)</t>
  </si>
  <si>
    <t>FNDE 299</t>
  </si>
  <si>
    <t xml:space="preserve"> PISO VINÍLICO, PADRÃO LISO, CINZA CLARO, ESPESSURA 3,2 MM, FIXADO COM COLA (M2)</t>
  </si>
  <si>
    <t>FNDE 300</t>
  </si>
  <si>
    <t xml:space="preserve">FNDE 401 </t>
  </si>
  <si>
    <t xml:space="preserve"> PISO PODOTÁTIL DE ALERTA, COR VERMELHA, DE CONCRETO, ASSENTADO SOBRE ARGAMASSA (M2)</t>
  </si>
  <si>
    <t>FNDE 190</t>
  </si>
  <si>
    <t>COLCHÃO DRENANTE DE AREIA H= 30 CM (M3)</t>
  </si>
  <si>
    <t xml:space="preserve">FNDE 10 </t>
  </si>
  <si>
    <t xml:space="preserve"> FITA 3M COLANTE ANTIDERRAPANTE PARA PISO (M)</t>
  </si>
  <si>
    <t>FNDE 38</t>
  </si>
  <si>
    <t xml:space="preserve"> PINTURA LÁTEX ACRÍLICA, COR BRANCO GELO, APLICAÇÃO MANUAL EM PAREDES, DUAS DEMÃOS (M2)</t>
  </si>
  <si>
    <t>FNDE 402</t>
  </si>
  <si>
    <t>7356</t>
  </si>
  <si>
    <t>367</t>
  </si>
  <si>
    <t>36178</t>
  </si>
  <si>
    <t>34353</t>
  </si>
  <si>
    <t>37595</t>
  </si>
  <si>
    <t>1379</t>
  </si>
  <si>
    <t>38186</t>
  </si>
  <si>
    <t>4791</t>
  </si>
  <si>
    <t>4792</t>
  </si>
  <si>
    <t>6111</t>
  </si>
  <si>
    <t>7334</t>
  </si>
  <si>
    <t>FNDEI13</t>
  </si>
  <si>
    <t>24.03.060</t>
  </si>
  <si>
    <t>PINTURA LÁTEX ACRÍLICA, COR VERMELHO, APLICAÇÃO MANUAL EM PAREDES, DUAS DEMÃOS (M2)</t>
  </si>
  <si>
    <t xml:space="preserve">FNDE 403 </t>
  </si>
  <si>
    <t xml:space="preserve"> PINTURA LÁTEX ACRÍLICA, COR CINZA, APLICAÇÃO MANUAL EM PAREDES, DUAS DEMÃOS (M2)</t>
  </si>
  <si>
    <t>FNDE 404</t>
  </si>
  <si>
    <t xml:space="preserve"> PINTURA LÁTEX ACRÍLICA, COR AZUL, APLICAÇÃO MANUAL EM PAREDES, DUAS DEMÃOS (M2)</t>
  </si>
  <si>
    <t>FNDE 405</t>
  </si>
  <si>
    <t xml:space="preserve"> PINTURA COM TINTA EPÓXI EM PAREDES, COR VERDE,  APLICAÇÃO MANUAL, 2 DEMÃOS, INCLUSO PRIMER EPÓXI (M2)</t>
  </si>
  <si>
    <t>FNDE 35</t>
  </si>
  <si>
    <t xml:space="preserve"> PINTURA COM TINTA EPÓXI EM PAREDES, COR LARANJA,  APLICAÇÃO MANUAL, 2 DEMÃOS, INCLUSO PRIMER EPÓXI (M2)</t>
  </si>
  <si>
    <t>FNDE 36</t>
  </si>
  <si>
    <t xml:space="preserve"> PINTURA EM ESMALTE SINTÉTICO EM RODAMEIO DE MADEIRA, 2 DEMÃOS - COR BRANCO (M2)</t>
  </si>
  <si>
    <t>FNDE 201</t>
  </si>
  <si>
    <t xml:space="preserve"> PINTURA DE PISO COM TINTA EPÓXI, COR AMARELO, APLICAÇÃO MANUAL, 2 DEMÃOS, INCLUSO PRIMER EPÓXI (M2)</t>
  </si>
  <si>
    <t>FNDE 406</t>
  </si>
  <si>
    <t xml:space="preserve"> PINTURA DE PISO COM TINTA EPÓXI, COR AZUL, APLICAÇÃO MANUAL, 2 DEMÃOS, INCLUSO PRIMER EPÓXI (M2)</t>
  </si>
  <si>
    <t>FNDE 407</t>
  </si>
  <si>
    <t xml:space="preserve"> PINTURA DE PISO COM TINTA EPÓXI, COR CINZA, APLICAÇÃO MANUAL, 2 DEMÃOS, INCLUSO PRIMER EPÓXI (M2)</t>
  </si>
  <si>
    <t>FNDE 409</t>
  </si>
  <si>
    <t xml:space="preserve"> PINTURA DE PISO COM TINTA EPÓXI, COR LARANJA, APLICAÇÃO MANUAL, 2 DEMÃOS, INCLUSO PRIMER EPÓXI (M2)</t>
  </si>
  <si>
    <t>FNDE 410</t>
  </si>
  <si>
    <t xml:space="preserve"> PINTURA DE PISO COM TINTA EPÓXI, COR VERDE, APLICAÇÃO MANUAL, 2 DEMÃOS, INCLUSO PRIMER EPÓXI (M2)</t>
  </si>
  <si>
    <t>FNDE 411</t>
  </si>
  <si>
    <t xml:space="preserve"> PINTURA DE PISO COM TINTA EPÓXI, COR VERMELHO, APLICAÇÃO MANUAL, 2 DEMÃOS, INCLUSO PRIMER EPÓXI (M2)</t>
  </si>
  <si>
    <t>FNDE 412</t>
  </si>
  <si>
    <t xml:space="preserve"> BUCHA DE REDUÇÃO, LONGA, PVC, SOLDÁVEL, DN 85 X 60 MM, INSTALADO EM PRUMADA DE ÁGUA - FORNECIMENTO E INSTALAÇÃO (UN)</t>
  </si>
  <si>
    <t>FNDE 413</t>
  </si>
  <si>
    <t xml:space="preserve"> LUVA, PVC, SOLDÁVEL, DN 25MM, INSTALADO EM RAMAL DE DISTRIBUIÇÃO DE ÁGUA - FORNECIMENTO E INSTALAÇÃO (UN)</t>
  </si>
  <si>
    <t>FNDE 414</t>
  </si>
  <si>
    <t xml:space="preserve"> TUBO DE DESCARGA, TIPO BENGALA, PARA LIGACAO CAIXA DE DESCARGA - EMBUTIR, PVC, 40 MM X 150 CM (UN)</t>
  </si>
  <si>
    <t>FNDE 119</t>
  </si>
  <si>
    <t xml:space="preserve"> JOELHO 90 GRAUS, PVC, SOLDÁVEL, COM ROSCA, DN 25MM x 3/4 - FORNECIMENTO E INSTALAÇÃO. AF_06/2022 (UN)</t>
  </si>
  <si>
    <t>FNDE 415</t>
  </si>
  <si>
    <t xml:space="preserve"> RESERVATÓRIO CILINDRICO CAP. 10.000 LITROS (UN)</t>
  </si>
  <si>
    <t>FNDE 21</t>
  </si>
  <si>
    <t xml:space="preserve"> CISTERNA MODULAR 600 Litros (UN)</t>
  </si>
  <si>
    <t>FNDE 78</t>
  </si>
  <si>
    <t xml:space="preserve"> SMART FILTRO (UN)</t>
  </si>
  <si>
    <t>FNDE 79</t>
  </si>
  <si>
    <t xml:space="preserve"> JUNÇÃO SIMPLES, PVC, SERIE R, ÁGUA PLUVIAL, DN 100 X 50 MM, JUNTA ELÁSTICA, FORNECIDO E INSTALADO EM CONDUTORES VERTICAIS DE ÁGUAS PLUVIAIS (UN)</t>
  </si>
  <si>
    <t>FNDE 416</t>
  </si>
  <si>
    <t xml:space="preserve"> JUNÇÃO SIMPLES, PVC, SERIE R, ÁGUA PLUVIAL, DN 150 X 75 MM, JUNTA ELÁSTICA, FORNECIDO E INSTALADO EM CONDUTORES VERTICAIS DE ÁGUAS PLUVIAIS (UN)</t>
  </si>
  <si>
    <t>FNDE 421</t>
  </si>
  <si>
    <t xml:space="preserve"> CURVA 45 GRAUS, PVC, SERIE R, ÁGUA PLUVIAL, DN 200 MM,  VINILFORT, JUNTA ELÁSTICA, FORNECIDO E INSTALADO EM RAMAL DE ENCAMINHAMENTO (UN)</t>
  </si>
  <si>
    <t>FNDE 30</t>
  </si>
  <si>
    <t>FNDE 417</t>
  </si>
  <si>
    <t xml:space="preserve"> JUNÇÃO SIMPLES, PVC, SERIE R, ÁGUA PLUVIAL, DN 100 x 50 MM, JUNTA ELÁSTICA, FORNECIDO E INSTALADO EM RAMAL DE ENCAMINHAMENTO (UN)</t>
  </si>
  <si>
    <t>FNDE 418</t>
  </si>
  <si>
    <t xml:space="preserve"> JUNÇÃO SIMPLES, PVC, SERIE R, ÁGUA PLUVIAL, DN 75 x 50 MM, JUNTA ELÁSTICA, FORNECIDO E INSTALADO EM RAMAL DE ENCAMINHAMENTO (UN)</t>
  </si>
  <si>
    <t>FNDE 419</t>
  </si>
  <si>
    <t>CURVA CURTA 45 GRAUS, PVC, SERIE NORMAL, ESGOTO PREDIAL, DN 100 MM, JUNTA ELÁSTICA, FORNECIDO E INSTALADO EM RAMAL DE DESCARGA OU RAMAL DE ESGOTO SANITÁRIO. (UN)</t>
  </si>
  <si>
    <t xml:space="preserve">FNDE 420 </t>
  </si>
  <si>
    <t xml:space="preserve"> BANHEIRA PLÁSTICA RÍGIDA, 77x45x20cm DE EMBUTIR, CONFORME DETALHE DE PROJETO (UN)</t>
  </si>
  <si>
    <t>FNDE 11</t>
  </si>
  <si>
    <t>5330</t>
  </si>
  <si>
    <t>7304</t>
  </si>
  <si>
    <t>5318</t>
  </si>
  <si>
    <t>7311</t>
  </si>
  <si>
    <t>12815</t>
  </si>
  <si>
    <t>44072</t>
  </si>
  <si>
    <t>122</t>
  </si>
  <si>
    <t>821</t>
  </si>
  <si>
    <t>38383</t>
  </si>
  <si>
    <t>20083</t>
  </si>
  <si>
    <t>3904</t>
  </si>
  <si>
    <t>12613</t>
  </si>
  <si>
    <t>3529</t>
  </si>
  <si>
    <t>34</t>
  </si>
  <si>
    <t>43059</t>
  </si>
  <si>
    <t>344</t>
  </si>
  <si>
    <t>43132</t>
  </si>
  <si>
    <t>2692</t>
  </si>
  <si>
    <t>4721</t>
  </si>
  <si>
    <t>4718</t>
  </si>
  <si>
    <t>4491</t>
  </si>
  <si>
    <t>5071</t>
  </si>
  <si>
    <t>5075</t>
  </si>
  <si>
    <t>20206</t>
  </si>
  <si>
    <t>6212</t>
  </si>
  <si>
    <t>299</t>
  </si>
  <si>
    <t>298</t>
  </si>
  <si>
    <t>20143</t>
  </si>
  <si>
    <t>20078</t>
  </si>
  <si>
    <t>306</t>
  </si>
  <si>
    <t>42686</t>
  </si>
  <si>
    <t>297</t>
  </si>
  <si>
    <t>1969</t>
  </si>
  <si>
    <t>20085</t>
  </si>
  <si>
    <t>20141</t>
  </si>
  <si>
    <t>301</t>
  </si>
  <si>
    <t>1966</t>
  </si>
  <si>
    <t>3146</t>
  </si>
  <si>
    <t>37588</t>
  </si>
  <si>
    <t>O.05.000.064052</t>
  </si>
  <si>
    <t>O.17.000.042431</t>
  </si>
  <si>
    <t>S09092</t>
  </si>
  <si>
    <t xml:space="preserve"> TE DE REDUCAO DE FERRO GALVANIZADO, COM ROSCA BSP, DE 1" X 3/4" (UN)</t>
  </si>
  <si>
    <t>FNDE 337</t>
  </si>
  <si>
    <t xml:space="preserve"> LUVA COM REDUÇÃO, EM AÇO, CONEXÃO SOLDADA, DN 80 X 50 MM, INSTALADO EM PRUMADAS - FORNECIMENTO E INSTALAÇÃO. (UN)</t>
  </si>
  <si>
    <t>FNDE 336</t>
  </si>
  <si>
    <t xml:space="preserve"> LUVA COM REDUÇÃO, EM AÇO, CONEXÃO SOLDADA, DN 80 X 40 MM , INSTALADO EM PRUMADAS - FORNECIMENTO E INSTALAÇÃO (UN)</t>
  </si>
  <si>
    <t>FNDE 335</t>
  </si>
  <si>
    <t xml:space="preserve"> LUVA COM REDUÇÃO, EM AÇO, CONEXÃO SOLDADA, DN 80 X 38 MM (3" X 2 1/2"), INSTALADO EM PRUMADAS - FORNECIMENTO E INSTALAÇÃO. (UN)</t>
  </si>
  <si>
    <t>FNDE 334</t>
  </si>
  <si>
    <t xml:space="preserve"> LUVA COM REDUÇÃO, EM AÇO, CONEXÃO SOLDADA, DN 75 X 65 MM, INSTALADO EM PRUMADAS - FORNECIMENTO E INSTALAÇÃO. (UN)</t>
  </si>
  <si>
    <t>FNDE 331</t>
  </si>
  <si>
    <t>LUVA COM REDUÇÃO, EM AÇO, CONEXÃO SOLDADA, DN 40  X 25 MM (1 1/2" X 1"), INSTALADO EM REDE DE ALIMENTAÇÃO PARA HIDRANTE - FORNECIMENTO E INSTALAÇÃO. (UN)</t>
  </si>
  <si>
    <t xml:space="preserve">FNDE 333 </t>
  </si>
  <si>
    <t>TAMPA CEGA EM PVC PARA CONDULETE 4 X 2" (UN)</t>
  </si>
  <si>
    <t xml:space="preserve">FNDE 330 </t>
  </si>
  <si>
    <t>COTOVELO 90 GRAUS, EM FERRO GALVANIZADO, CONEXÃO ROSQUEADA, DN 25, INSTALADO EM RESERVAÇÃO DE ÁGUA DE EDIFICAÇÃO QUE POSSUA RESERVATÓRIO DE FIBRA/FIBROCIMENTO - FORNECIMENTO E INSTALAÇÃO. (UN)</t>
  </si>
  <si>
    <t xml:space="preserve">FNDE 329 </t>
  </si>
  <si>
    <t>COTOVELO 90 GRAUS, EM FERRO GALVANIZADO, CONEXÃO ROSQUEADA, DN 40, INSTALADO EM RESERVAÇÃO DE ÁGUA DE EDIFICAÇÃO QUE POSSUA RESERVATÓRIO DE FIBRA/FIBROCIMENTO - FORNECIMENTO E INSTALAÇÃO. (UN)</t>
  </si>
  <si>
    <t xml:space="preserve">FNDE 328 </t>
  </si>
  <si>
    <t>VÁLVULA DE ALÍVIO (un)</t>
  </si>
  <si>
    <t xml:space="preserve">FNDE 114 </t>
  </si>
  <si>
    <t>TANQUE DE PRESSÃO (un)</t>
  </si>
  <si>
    <t xml:space="preserve">FNDE 113 </t>
  </si>
  <si>
    <t xml:space="preserve"> PRESSOSTATO (UN)</t>
  </si>
  <si>
    <t>FNDE 112</t>
  </si>
  <si>
    <t xml:space="preserve"> MOTOBOMBA CENTRIFUGA (UN)</t>
  </si>
  <si>
    <t>FNDE 332</t>
  </si>
  <si>
    <t xml:space="preserve"> REGISTRO OU VÁLVULA GLOBO ANGULAR EM LATÃO, PARA HIDRANTES EM INSTALAÇÃO PREDIAL DE INCÊNDIO, 45 GRAUS, 1 1/2" - FORNECIMENTO E INSTALAÇÃO. AF_08/2021 (UN)</t>
  </si>
  <si>
    <t>FNDE 261</t>
  </si>
  <si>
    <t xml:space="preserve"> MANGUEIRA PARA GAS - GLP (UN)</t>
  </si>
  <si>
    <t>FNDE 260</t>
  </si>
  <si>
    <t xml:space="preserve"> CAP OU TAMPAO DE FERRO GALVANIZADO, COM ROSCA BSP, DE 3/4" (UN)</t>
  </si>
  <si>
    <t>FNDE 301</t>
  </si>
  <si>
    <t>REGULADOR DE ALTA PRESSÃO GLP (UN)</t>
  </si>
  <si>
    <t xml:space="preserve">FNDE 29 </t>
  </si>
  <si>
    <t xml:space="preserve"> CABIDE/GANCHO DE BANHEIRO SIMPLES EM METAL CROMADO (UN)</t>
  </si>
  <si>
    <t>FNDE 34</t>
  </si>
  <si>
    <t xml:space="preserve"> DUCHA / CHUVEIRO METALICO, DE PAREDE, ARTICULAVEL, COM DESVIADOR E DUCHA MANUAL (UN)</t>
  </si>
  <si>
    <t>FNDE 17</t>
  </si>
  <si>
    <t xml:space="preserve"> ESPELHO CRISTAL, ESPESSURA 4MM, COM PARAFUSOS DE FIXAÇÃO, SEM MOLDURA (M2)</t>
  </si>
  <si>
    <t>FNDE 12</t>
  </si>
  <si>
    <t xml:space="preserve"> PAPELEIRA PLASTICA TIPO DISPENSER PARA PAPEL HIGIENICO ROLAO (UN)</t>
  </si>
  <si>
    <t>FNDE 16</t>
  </si>
  <si>
    <t xml:space="preserve"> TOALHEIRO PLASTICO TIPO DISPENSER PARA PAPEL TOALHA INTERFOLHADO (UN)</t>
  </si>
  <si>
    <t>FNDE 15</t>
  </si>
  <si>
    <t xml:space="preserve"> VÁLVULA DE DESCARGA METÁLICA, DUPLO ACIONAMENTO ECO, BASE 1 1/2", ACABAMENTO METALICO CROMADO - FORNECIMENTO E INSTALAÇÃO (UN)</t>
  </si>
  <si>
    <t>FNDE 215</t>
  </si>
  <si>
    <t xml:space="preserve"> BARRA DE APOIO RETA, EM ACO INOX POLIDO, COMPRIMENTO 40CM, FIXADA NA PAREDE - FORNECIMENTO E INSTALAÇÃO (UN)</t>
  </si>
  <si>
    <t>FNDE 226</t>
  </si>
  <si>
    <t xml:space="preserve"> TORNEIRA ELÉTRICA COM MANGUEIRA PLÁSTICA FORTTI MAXI, LORENZETTI
OU EQUIVALENTE (UN)</t>
  </si>
  <si>
    <t>FNDE 13</t>
  </si>
  <si>
    <t xml:space="preserve"> TORNEIRA CROMADA DE MESA PARA LAVATORIO, TIPO MONOCOMANDO - ACIONAMENTO TIPO ALAVANCA (UN)</t>
  </si>
  <si>
    <t>FNDE 225</t>
  </si>
  <si>
    <t xml:space="preserve"> TORNEIRA ELETRICA DE PAREDE, BICA ALTA, PARA COZINHA, 5500 W (110/220 V) (UN)</t>
  </si>
  <si>
    <t>FNDE 14</t>
  </si>
  <si>
    <t>TORNEIRA CROMADA DE MESA, 1/2? OU 3/4?, PARA LAVATÓRIO, COM TEMPORIZADOR - FORNECIMENTO E INSTALAÇÃO. (UN)</t>
  </si>
  <si>
    <t xml:space="preserve">FNDE 224 </t>
  </si>
  <si>
    <t xml:space="preserve"> CUBA DE EMBUTIR RETANGULAR DE AÇO INOXIDÁVEL, 50 X 40 X 20 CM - FORNECIMENTO E INSTALAÇÃO (UN)</t>
  </si>
  <si>
    <t>FNDE 217</t>
  </si>
  <si>
    <t xml:space="preserve"> LAVATÓRIO DE CANTO, LOUÇA BRANCA SUSPENSO, 29,5 X 39CM OU EQUIVALENTE, PADRÃO POPULAR - FORNECIMENTO E INSTALAÇÃO (UN)</t>
  </si>
  <si>
    <t>FNDE 219</t>
  </si>
  <si>
    <t>10425</t>
  </si>
  <si>
    <t>4351</t>
  </si>
  <si>
    <t>37329</t>
  </si>
  <si>
    <t>1743</t>
  </si>
  <si>
    <t>4823</t>
  </si>
  <si>
    <t>36791</t>
  </si>
  <si>
    <t>11777</t>
  </si>
  <si>
    <t>247</t>
  </si>
  <si>
    <t>44045</t>
  </si>
  <si>
    <t>36204</t>
  </si>
  <si>
    <t>3148</t>
  </si>
  <si>
    <t>10228</t>
  </si>
  <si>
    <t>37401</t>
  </si>
  <si>
    <t>37400</t>
  </si>
  <si>
    <t>11186</t>
  </si>
  <si>
    <t>4343</t>
  </si>
  <si>
    <t>38189</t>
  </si>
  <si>
    <t>2696</t>
  </si>
  <si>
    <t>37399</t>
  </si>
  <si>
    <t>1163</t>
  </si>
  <si>
    <t>20260</t>
  </si>
  <si>
    <t>10904</t>
  </si>
  <si>
    <t>36502</t>
  </si>
  <si>
    <t>11267</t>
  </si>
  <si>
    <t>39997</t>
  </si>
  <si>
    <t>39996</t>
  </si>
  <si>
    <t>3143</t>
  </si>
  <si>
    <t>3471</t>
  </si>
  <si>
    <t>7307</t>
  </si>
  <si>
    <t>3450</t>
  </si>
  <si>
    <t>7543</t>
  </si>
  <si>
    <t>11002</t>
  </si>
  <si>
    <t>40364</t>
  </si>
  <si>
    <t>40373</t>
  </si>
  <si>
    <t>6303</t>
  </si>
  <si>
    <t>FNDE 338</t>
  </si>
  <si>
    <t xml:space="preserve"> TE DE REDUCAO DE FERRO GALVANIZADO, COM ROSCA BSP, DE 2 1/2" X 1" (UN)</t>
  </si>
  <si>
    <t>FNDE 339</t>
  </si>
  <si>
    <t xml:space="preserve"> TE DE REDUCAO DE FERRO GALVANIZADO, COM ROSCA BSP, DE 2 1/2" X 1 1/2 (UN)</t>
  </si>
  <si>
    <t>FNDE 340</t>
  </si>
  <si>
    <t xml:space="preserve"> TE DE REDUCAO DE FERRO GALVANIZADO, COM ROSCA BSP, DE 2 1/2" X 2" (UN)</t>
  </si>
  <si>
    <t>FNDE 341</t>
  </si>
  <si>
    <t xml:space="preserve"> TE DE REDUCAO DE FERRO GALVANIZADO, COM ROSCA BSP, DE 3" X 2 1/2" (UN)</t>
  </si>
  <si>
    <t>FNDE 342</t>
  </si>
  <si>
    <t>6314</t>
  </si>
  <si>
    <t>6309</t>
  </si>
  <si>
    <t>6308</t>
  </si>
  <si>
    <t>6307</t>
  </si>
  <si>
    <t>6319</t>
  </si>
  <si>
    <t xml:space="preserve"> TERMINAL METALICO A PRESSAO PARA 1 CABO DE 35 MM2 (UND)</t>
  </si>
  <si>
    <t>FNDE 350</t>
  </si>
  <si>
    <t xml:space="preserve"> SINALIZAÇÃO COM PLACA INDICATIVA FIXADA NA ESTRUTURA. (UN)</t>
  </si>
  <si>
    <t>FNDE 303</t>
  </si>
  <si>
    <t xml:space="preserve"> BUCHA DE REDUCAO DE FERRO GALVANIZADO, COM ROSCA BSP, DE 3/4" X 1/2" (UN)</t>
  </si>
  <si>
    <t>FNDE 345</t>
  </si>
  <si>
    <t xml:space="preserve"> LUVA DE REDUCAO DE FERRO GALVANIZADO, COM ROSCA BSP MACHO/FEMEA, DE 3/4" X 1/2" (UN)</t>
  </si>
  <si>
    <t>FNDE 344</t>
  </si>
  <si>
    <t xml:space="preserve"> ADAPTADOR PARA MANÔMETRO (UN)</t>
  </si>
  <si>
    <t>FNDE 343</t>
  </si>
  <si>
    <t>10899</t>
  </si>
  <si>
    <t>12410</t>
  </si>
  <si>
    <t>779</t>
  </si>
  <si>
    <t>37558</t>
  </si>
  <si>
    <t>1587</t>
  </si>
  <si>
    <t xml:space="preserve"> DISJUNTOR TETRAPOLAR TIPO DR, CORRENTE NOMINAL DE 25A - 30mA (UN)</t>
  </si>
  <si>
    <t>93676</t>
  </si>
  <si>
    <t xml:space="preserve"> DISPOSITIVO CONTRA SURTO - DPS 8 kA (UN)</t>
  </si>
  <si>
    <t>FNDE 22</t>
  </si>
  <si>
    <t>ESPELHO / PLACA CEGA 4" X 2", PARA INSTALACAO DE TOMADAS E INTERRUPTORES (UN)</t>
  </si>
  <si>
    <t xml:space="preserve">FNDE 309 </t>
  </si>
  <si>
    <t>CONECTOR DE ALUMINIO TIPO PRENSA CABO, BITOLA 1", PARA CABOS DE DIAMETRO DE 22,5 A 25 MM (UN)</t>
  </si>
  <si>
    <t xml:space="preserve">FNDE 363 </t>
  </si>
  <si>
    <t>PARAFUSO DE LATAO COM ROSCA SOBERBA, CABECA CHATA E FENDA SIMPLES, DIAMETRO 3,2 MM, COMPRIMENTO 16 MM (UN)</t>
  </si>
  <si>
    <t xml:space="preserve">FNDE 364 </t>
  </si>
  <si>
    <t>CONECTOR DE ALUMINIO TIPO PRENSA CABO, BITOLA 3/8", PARA CABOS DE DIAMETRO DE 9 A 10 MM (UN)</t>
  </si>
  <si>
    <t xml:space="preserve">FNDE 361 </t>
  </si>
  <si>
    <t xml:space="preserve"> CHUMBADOR DE ACO TIPO PARABOLT, * 5/8" X 200* MM, COM PORCA E ARRUELA (UN)</t>
  </si>
  <si>
    <t>FNDE 362</t>
  </si>
  <si>
    <t>CAIXA DE INSPECAO PARA ATERRAMENTO OU OUTRO USO, EM PVC, DN = 250 X 250 MM (UN)</t>
  </si>
  <si>
    <t xml:space="preserve">FNDE 360 </t>
  </si>
  <si>
    <t>CABO DE COBRE NU 6 MM2 MEIO-DURO (M)</t>
  </si>
  <si>
    <t xml:space="preserve">FNDE 359 </t>
  </si>
  <si>
    <t>ARMACAO VERTICAL COM HASTE E CONTRA-PINO, EM CHAPA DE ACO GALVANIZADO 3/16", COM 1 ESTRIBO E 1 ISOLADOR (KG)</t>
  </si>
  <si>
    <t xml:space="preserve">FNDE 358 </t>
  </si>
  <si>
    <t>VERGALHAO ZINCADO ROSCA TOTAL, 1/4 " (6,3 MM) (KG)</t>
  </si>
  <si>
    <t xml:space="preserve">FNDE 357 </t>
  </si>
  <si>
    <t xml:space="preserve"> PORCA ZINCADA, SEXTAVADA, DIAMETRO 1/4" (UND)</t>
  </si>
  <si>
    <t>FNDE 356</t>
  </si>
  <si>
    <t>PARAFUSO DE ACO ZINCADO COM ROSCA SOBERBA, CABECA CHATA E FENDA SIMPLES, DIAMETRO 4,2 MM, COMPRIMENTO * 32 * MM (UND)</t>
  </si>
  <si>
    <t xml:space="preserve">FNDE 355 </t>
  </si>
  <si>
    <t xml:space="preserve"> BUCHA DE NYLON (UND)</t>
  </si>
  <si>
    <t>FNDE 354</t>
  </si>
  <si>
    <t xml:space="preserve"> CURVA 135 GRAUS PARA ELETRODUTO, PVC, ROSCÁVEL, DN 38 MM (1 1/2"), PARA CIRCUITOS TERMINAIS, INSTALADA EM PAREDE - FORNECIMENTO E INSTALAÇÃO. (UN)</t>
  </si>
  <si>
    <t>FNDE 150</t>
  </si>
  <si>
    <t>CAIXA DE LUZ "4 X 2" EM ACO ESMALTADA (UN)</t>
  </si>
  <si>
    <t xml:space="preserve">91941 </t>
  </si>
  <si>
    <t xml:space="preserve"> ARRUELA EM ALUMINIO (UND)</t>
  </si>
  <si>
    <t>FNDE 353</t>
  </si>
  <si>
    <t>ARRUELA EM ALUMINIO, COM ROSCA, DE 1 1/2", PARA ELETRODUTO (UND)</t>
  </si>
  <si>
    <t xml:space="preserve">FNDE 347 </t>
  </si>
  <si>
    <t>CABECOTE PARA ENTRADA DE LINHA DE ALIMENTACAO PARA ELETRODUTO (UND)</t>
  </si>
  <si>
    <t xml:space="preserve">FNDE 346 </t>
  </si>
  <si>
    <t>1049</t>
  </si>
  <si>
    <t>39212</t>
  </si>
  <si>
    <t>379</t>
  </si>
  <si>
    <t>2556</t>
  </si>
  <si>
    <t>1880</t>
  </si>
  <si>
    <t>4374</t>
  </si>
  <si>
    <t>1091</t>
  </si>
  <si>
    <t>862</t>
  </si>
  <si>
    <t>21127</t>
  </si>
  <si>
    <t>41480</t>
  </si>
  <si>
    <t>13279</t>
  </si>
  <si>
    <t>1597</t>
  </si>
  <si>
    <t>4333</t>
  </si>
  <si>
    <t>1600</t>
  </si>
  <si>
    <t>38091</t>
  </si>
  <si>
    <t>39465</t>
  </si>
  <si>
    <t>39455</t>
  </si>
  <si>
    <t>1571</t>
  </si>
  <si>
    <t>P.13.000.030527</t>
  </si>
  <si>
    <t>P.17.000.031490</t>
  </si>
  <si>
    <t>I09427</t>
  </si>
  <si>
    <t>402</t>
  </si>
  <si>
    <t>P.04.000.062133</t>
  </si>
  <si>
    <t>P.04.000.062173</t>
  </si>
  <si>
    <t>P.04.000.062189</t>
  </si>
  <si>
    <t>P.04.000.062187</t>
  </si>
  <si>
    <t>P.04.000.062190</t>
  </si>
  <si>
    <t>P.04.000.062038</t>
  </si>
  <si>
    <t>P.04.000.062170</t>
  </si>
  <si>
    <t>P.04.000.062117</t>
  </si>
  <si>
    <t>RÉGUA DE TOMADAS ELÉTRICAS, COM 10 TOMADAS, PADRÃO RACK 19" (UN)</t>
  </si>
  <si>
    <t xml:space="preserve">FNDE 388 </t>
  </si>
  <si>
    <t>PATCH CORD, CATEGORIA 6 UTP, 4 PARES. (UN)</t>
  </si>
  <si>
    <t xml:space="preserve">FNDE 385 </t>
  </si>
  <si>
    <t>SWITCH TIPO 48 PORTAS (UN)</t>
  </si>
  <si>
    <t xml:space="preserve">FNDE 384 </t>
  </si>
  <si>
    <t>QUADRO DE DISTRIBUIÇÃO DE ENERGIA EM CHAPA DE AÇO GALVANIZADO, DE EMBUTIR, COM BARRAMENTO TRIFÁSICO, PARA 46 DISJUNTORES DIN 100A - FORNECIMENTO E INSTALAÇÃO. (UN)</t>
  </si>
  <si>
    <t xml:space="preserve">FNDE 383 </t>
  </si>
  <si>
    <t>REFLETOR EM ALUMÍNIO, DE SUPORTE E ALÇA, COM 1 LÂMPADA VAPOR DE MERCÚRIO DE 150 W, COM REATOR ALTO FATOR DE POTÊNCIA - FORNECIMENTO E INSTALAÇÃO. (UN)</t>
  </si>
  <si>
    <t xml:space="preserve">97600 </t>
  </si>
  <si>
    <t>LUMINÁRIA DE EMBUTIR COMPLETA EM FORRO DE GESSO OU MODULADO COM PERFIL "T", PARA 2 LAMPADAS T8 32/36W. (UN)</t>
  </si>
  <si>
    <t xml:space="preserve">FNDE 380 </t>
  </si>
  <si>
    <t>LUMINÁRIA DE EMBUTIR COMPLETA EM FORRO DE GESSO OU MODULADO COM PERFIL "T", PARA 2 LAMPADAS T8 16/18W. (UN)</t>
  </si>
  <si>
    <t xml:space="preserve">FNDE 379 </t>
  </si>
  <si>
    <t xml:space="preserve"> LUMINÁRIA ARANDELA TIPO TARTARUGA, COM GRADE, DE SOBREPOR, COM 1 LÂMPADA FLUORESCENTE DE 27 W, SEM REATOR - FORNECIMENTO E INSTALAÇÃO. (UN)</t>
  </si>
  <si>
    <t>97608</t>
  </si>
  <si>
    <t>PERFILADO PERFURADO 38X38 MM (M)</t>
  </si>
  <si>
    <t xml:space="preserve">FNDE 32 </t>
  </si>
  <si>
    <t xml:space="preserve"> GANCHO PARA PERFILADO 44X32 MM (M)</t>
  </si>
  <si>
    <t>FNDE 373</t>
  </si>
  <si>
    <t>ELETRODUTO RIGIDO, EM ACO ZINCADO OU GALVANIZADO, TIPO LEVE, DN=3/4”, APARENTE - FORNECIMENTO E INSTALAÇÃO. AF_10/2022 (M)</t>
  </si>
  <si>
    <t xml:space="preserve">104409 </t>
  </si>
  <si>
    <t>ELETRODUTO RÍGIDO ROSCÁVEL, PVC, DN 20 MM (1 1/2"), PARA CIRCUITOS TERMINAIS, INSTALADO EM PAREDE - FORNECIMENTO E INSTALAÇÃO. AF_03/2023 (M)</t>
  </si>
  <si>
    <t xml:space="preserve">91870 </t>
  </si>
  <si>
    <t>ELETRODUTO FLEXÍVEL CORRUGADO, PEAD, DN 100 (5"), PARA REDE ENTERRADA DE DISTRIBUIÇÃO DE ENERGIA ELÉTRICA - FORNECIMENTO E INSTALAÇÃO. (M)</t>
  </si>
  <si>
    <t xml:space="preserve">FNDE 372 </t>
  </si>
  <si>
    <t>ELETROCALHA LISA OU PERFURADA EM AÇO GALVANIZADO, LARGURA  200MM E ALTURA 100 MM, INCLUSIVE EMENDA E FIXAÇÃO - FORNECIMENTO E INSTALAÇÃO (M)</t>
  </si>
  <si>
    <t xml:space="preserve">FNDE 394 </t>
  </si>
  <si>
    <t>TAMPAO / TERMINAL / PLUG, D = 2" , PARA DUTO CORRUGADO PEAD (UN)</t>
  </si>
  <si>
    <t xml:space="preserve">FNDE 370 </t>
  </si>
  <si>
    <t>TAMPAO / TERMINAL / PLUG, D = 4" , PARA DUTO CORRUGADO PEAD (UN)</t>
  </si>
  <si>
    <t xml:space="preserve">FNDE 371 </t>
  </si>
  <si>
    <t xml:space="preserve"> TÊ HORIZONTAL 90º, PARA ELETROCALHA, LISA OU PERFURADA EM AÇO GALVANIZADO, LARGURA DE 100MM E ALTURA DE 50MM - FORNECIMENTO E INSTALAÇÃO. (UN)</t>
  </si>
  <si>
    <t>FNDE 116</t>
  </si>
  <si>
    <t>CRUZETA DE FERRO GALVANIZADO, COM ROSCA BSP, DE 2" (UND)</t>
  </si>
  <si>
    <t xml:space="preserve">FNDE 369 </t>
  </si>
  <si>
    <t>TÊ HORIZONTAL 90º, PARA ELETROCALHA, LISA OU PERFURADA EM AÇO GALVANIZADO, LARGURA DE 50MM E ALTURA DE 50MM - FORNECIMENTO E INSTALAÇÃO. (UN)</t>
  </si>
  <si>
    <t xml:space="preserve">FNDE 367 </t>
  </si>
  <si>
    <t>TÊ HORIZONTAL 90º, PARA ELETROCALHA, LISA OU PERFURADA EM AÇO GALVANIZADO, LARGURA DE 200MM E ALTURA DE 50MM - FORNECIMENTO E INSTALAÇÃO. (UN)</t>
  </si>
  <si>
    <t xml:space="preserve">FNDE 366 </t>
  </si>
  <si>
    <t>ELETROCALHA LISA OU PERFURADA EM AÇO GALVANIZADO, LARGURA  50MM E ALTURA 50MM, INCLUSIVE EMENDA E FIXAÇÃO - FORNECIMENTO E INSTALAÇÃO. (M)</t>
  </si>
  <si>
    <t xml:space="preserve">FNDE 25 </t>
  </si>
  <si>
    <t>ELETROCALHA LISA OU PERFURADA EM AÇO GALVANIZADO, LARGURA  200MM E ALTURA 75MM, INCLUSIVE EMENDA E FIXAÇÃO - FORNECIMENTO E INSTALAÇÃO (M)</t>
  </si>
  <si>
    <t xml:space="preserve">FNDE 24 </t>
  </si>
  <si>
    <t>DISJUNTOR TETRAPOLAR TIPO DR, CORRENTE NOMINAL DE 125A - 30mA (UN)</t>
  </si>
  <si>
    <t xml:space="preserve">FNDE 393 </t>
  </si>
  <si>
    <t>DISJUNTOR TETRAPOLAR TIPO DR, CORRENTE NOMINAL DE 100A - 30mA (UN)</t>
  </si>
  <si>
    <t xml:space="preserve">FNDE 390 </t>
  </si>
  <si>
    <t xml:space="preserve"> DISJUNTOR BIPOLAR TIPO DR, CORRENTE NOMINAL DE 60A A 100A - 30mA (UN)</t>
  </si>
  <si>
    <t>FNDE 395</t>
  </si>
  <si>
    <t>DISJUNTOR TETRAPOLAR TIPO DR, CORRENTE NOMINAL DE 80A - 30mA (UN)</t>
  </si>
  <si>
    <t xml:space="preserve">FNDE 85 </t>
  </si>
  <si>
    <t>DISJUNTOR TETRAPOLAR TIPO DR, CORRENTE NOMINAL DE 63A - 30mA (UN)</t>
  </si>
  <si>
    <t xml:space="preserve">FNDE 84 </t>
  </si>
  <si>
    <t>DISJUNTOR TETRAPOLAR TIPO DR, CORRENTE NOMINAL DE 40A - 30mA (UN)</t>
  </si>
  <si>
    <t xml:space="preserve">93676 </t>
  </si>
  <si>
    <t>39456</t>
  </si>
  <si>
    <t>39457</t>
  </si>
  <si>
    <t>39458</t>
  </si>
  <si>
    <t>39459</t>
  </si>
  <si>
    <t>39449</t>
  </si>
  <si>
    <t>13348</t>
  </si>
  <si>
    <t>1650</t>
  </si>
  <si>
    <t>2662</t>
  </si>
  <si>
    <t>2668</t>
  </si>
  <si>
    <t>39248</t>
  </si>
  <si>
    <t>2680</t>
  </si>
  <si>
    <t>21128</t>
  </si>
  <si>
    <t>39028</t>
  </si>
  <si>
    <t>38191</t>
  </si>
  <si>
    <t>38775</t>
  </si>
  <si>
    <t>39510</t>
  </si>
  <si>
    <t>39763</t>
  </si>
  <si>
    <t>39607</t>
  </si>
  <si>
    <t>P.19.000.048073</t>
  </si>
  <si>
    <t>N.06.000.050298</t>
  </si>
  <si>
    <t>I11981</t>
  </si>
  <si>
    <t>S12488</t>
  </si>
  <si>
    <t>I01089</t>
  </si>
  <si>
    <t>P.17.000.030581</t>
  </si>
  <si>
    <t>P.17.000.030518</t>
  </si>
  <si>
    <t>BANCO DE CONCRETO SEM ENCOSTO, DIM. 2,50 X 0,60 M (M2)</t>
  </si>
  <si>
    <t>99856</t>
  </si>
  <si>
    <t>PEITORIL EM GRANITO CINZA ANDORINHA, L = 15CM, COMPRIMENTO DE ATÉ 2M, ASSENTADO COM ARGAMASSA 1:6 COM ADITIVO - CHUVEIRO. (M)</t>
  </si>
  <si>
    <t xml:space="preserve">FNDE 351 </t>
  </si>
  <si>
    <t xml:space="preserve"> ESCANINHOS EM MDF, REVESTIDOS EM LAMINADO MELAMÍNICO (M2)</t>
  </si>
  <si>
    <t>FNDE 48</t>
  </si>
  <si>
    <t>PRATELEIRA DE GRANITO CINZA ANDORINHA, ESPESSURA 2 CM - FORNECIMENTO E INSTALAÇÃO (M2)</t>
  </si>
  <si>
    <t xml:space="preserve">FNDE 47 </t>
  </si>
  <si>
    <t xml:space="preserve"> BANCO DE GRANITO CINZA ANDORINHA, ESPESSURA 2 CM - FORNECIMENTO E INSTALAÇÃO (M2)</t>
  </si>
  <si>
    <t>FNDE 46</t>
  </si>
  <si>
    <t>BANCADA DE GRANITO CINZA ANDORINHA, INCLUSIVE PASSA PRATOS, ESPESSURA 2 CM - FORNECIMENTO E INSTALAÇÃO (M2)</t>
  </si>
  <si>
    <t xml:space="preserve">FNDE 40 </t>
  </si>
  <si>
    <t>CONJUNTO DE MASTRO P/ TRÊS BANDEIRAS E PEDESTAL (UN)</t>
  </si>
  <si>
    <t xml:space="preserve">FNDE 39 </t>
  </si>
  <si>
    <t xml:space="preserve"> BARRA CHATA EM ALUMINIO (UN)</t>
  </si>
  <si>
    <t xml:space="preserve"> VERGALHÃO (M)</t>
  </si>
  <si>
    <t xml:space="preserve"> SOLDA EXOTÉRMICA PARA SPDA - FORNECIMENTO E INSTALAÇÃO. (UN)</t>
  </si>
  <si>
    <t>FNDE 71</t>
  </si>
  <si>
    <t xml:space="preserve"> COIFA EM AÇO INOX 100CM X 150CM (un)</t>
  </si>
  <si>
    <t>FNDE 45</t>
  </si>
  <si>
    <t xml:space="preserve"> DUTO DE ALONGAMENTO PARA EXAUSTOR (M)</t>
  </si>
  <si>
    <t>FNDE 44</t>
  </si>
  <si>
    <t xml:space="preserve"> INSTALAÇÃO DE EXAUSTOR ELÉTRICO TIPO DOMICILIAR (UN)</t>
  </si>
  <si>
    <t>FNDE 42</t>
  </si>
  <si>
    <t xml:space="preserve"> TERMINAL A COMPRESSÃO (UN)</t>
  </si>
  <si>
    <t>FNDE 70</t>
  </si>
  <si>
    <t xml:space="preserve"> CRUZETA DE FERRO GALVANIZADO, COM ROSCA BSP, DE 2" (UND)</t>
  </si>
  <si>
    <t>FNDE 369</t>
  </si>
  <si>
    <t xml:space="preserve"> CRUZETA DE FERRO GALVANIZADO, COM ROSCA BSP, DE 3" (UND)</t>
  </si>
  <si>
    <t>FNDE 374</t>
  </si>
  <si>
    <t>ELETROCALHA LISA OU PERFURADA EM AÇO GALVANIZADO, LARGURA  100MM E ALTURA 50MM, INCLUSIVE EMENDA E FIXAÇÃO - FORNECIMENTO E INSTALAÇÃO. (M)</t>
  </si>
  <si>
    <t xml:space="preserve">FNDE 312 </t>
  </si>
  <si>
    <t>TOMADA PARA ANTENA DE TV, CABO COAXIAL DE 9 MM FORNECIMENTO E INSTALAÇÃO (UN)</t>
  </si>
  <si>
    <t xml:space="preserve">FNDE 375 </t>
  </si>
  <si>
    <t xml:space="preserve"> QUADRO DE DISTRIBUIÇÃO DE ENERGIA EM CHAPA DE AÇO GALVANIZADO, DE EMBUTIR, COM BARRAMENTO TRIFÁSICO, PARA 46 DISJUNTORES DIN 100A - FORNECIMENTO E INSTALAÇÃO. (UN)</t>
  </si>
  <si>
    <t>FNDE 383</t>
  </si>
  <si>
    <t xml:space="preserve"> CAIXA DE CONCRETO ARMADO PRE-MOLDADO, COM FUNDO E TAMPA, DIMENSOES DE 0,30 X 0,30 X 0,30 M (UN)</t>
  </si>
  <si>
    <t>FNDE 31</t>
  </si>
  <si>
    <t xml:space="preserve"> PARAFUSO EM ACO GALVANIZADO, TIPO MAQUINA, SEXTAVADO, SEM PORCA (UND)</t>
  </si>
  <si>
    <t>FNDE 389</t>
  </si>
  <si>
    <t xml:space="preserve"> GUIA VERTICAL 200 MM PARA CABOS (UN)</t>
  </si>
  <si>
    <t>FNDE 125</t>
  </si>
  <si>
    <t xml:space="preserve"> BANDEJA MÓVEL, PADRÃO 19" (UN)</t>
  </si>
  <si>
    <t>FNDE 122</t>
  </si>
  <si>
    <t xml:space="preserve"> GUIA DE CABOS FECHADO 1U (un)</t>
  </si>
  <si>
    <t>FNDE 123</t>
  </si>
  <si>
    <t>4329</t>
  </si>
  <si>
    <t>41627</t>
  </si>
  <si>
    <t>38084</t>
  </si>
  <si>
    <t>1652</t>
  </si>
  <si>
    <t>1578</t>
  </si>
  <si>
    <t>2436</t>
  </si>
  <si>
    <t>2437</t>
  </si>
  <si>
    <t>33</t>
  </si>
  <si>
    <t>555</t>
  </si>
  <si>
    <t>3768</t>
  </si>
  <si>
    <t>4415</t>
  </si>
  <si>
    <t>43648</t>
  </si>
  <si>
    <t>21014</t>
  </si>
  <si>
    <t>21015</t>
  </si>
  <si>
    <t>11795</t>
  </si>
  <si>
    <t>1340</t>
  </si>
  <si>
    <t>34660</t>
  </si>
  <si>
    <t>1339</t>
  </si>
  <si>
    <t>34747</t>
  </si>
  <si>
    <t>36205</t>
  </si>
  <si>
    <t>5104</t>
  </si>
  <si>
    <t>CJ</t>
  </si>
  <si>
    <t>PINTURA LÁTEX ACRÍLICA, SOBRE REBOCO LISO, COR CINZA CLARO, APLICAÇÃO MANUAL EM PAREDES, DUAS DEMÃOS - FACE EXTERNA MURO (M2)</t>
  </si>
  <si>
    <t xml:space="preserve">FNDE 352 </t>
  </si>
  <si>
    <t xml:space="preserve"> PINTURA LÁTEX ACRÍLICA, SOBRE REBOCO LISO, COR CINZA CLARO, APLICAÇÃO MANUAL EM PAREDES, DUAS DEMÃOS (M2)</t>
  </si>
  <si>
    <t>FNDE 196</t>
  </si>
  <si>
    <t>EMBOÇO OU MASSA ÚNICA EM ARGAMASSA TRAÇO 1:2:8, PREPARO MECÂNICO COM BETONEIRA 400 L, APLICADA MANUALMENTE EM PANOS CEGOS - REVESTIMENTO EXTERNO (SEM PRESENÇA DE VÃOS), ESPESSURA DE 25 MM (M2)</t>
  </si>
  <si>
    <t xml:space="preserve">FNDE 179 </t>
  </si>
  <si>
    <t>EMBOÇO OU MASSA ÚNICA EM ARGAMASSA TRAÇO 1:2:8, PREPARO MECÂNICO COM BETONEIRA 400 L, APLICADA MANUALMENTE EM PANOS CEGOS - REVESTIMENTO INTERNO (SEM PRESENÇA DE VÃOS), ESPESSURA DE 25 MM (M2)</t>
  </si>
  <si>
    <t xml:space="preserve">FNDE 178 </t>
  </si>
  <si>
    <t>CHAPISCO APLICADO EM ALVENARIAS E ESTRUTURAS DE CONCRETO EXTERNAS, COM COLHER DE PEDREIRO. ARGAMASSA TRAÇO 1:3 COM PREPARO EM BETONEIRA 400L. - INTERNO (M2)</t>
  </si>
  <si>
    <t xml:space="preserve">FNDE 177 </t>
  </si>
  <si>
    <t xml:space="preserve"> IMPERMEABILIZAÇÃO DE VIGA BALDRAME COM EMULSÃO ASFÁLTICA, 2 DEMÃOS (M2)</t>
  </si>
  <si>
    <t>TRAVE OFICIAL COMPLETA PARA FUTEBOL DE SALÃO (CJ)</t>
  </si>
  <si>
    <t xml:space="preserve">FNDE 327 </t>
  </si>
  <si>
    <t xml:space="preserve"> TABELA DE BASQUETE OFICIAL COMPLETA (CJ)</t>
  </si>
  <si>
    <t>FNDE 326</t>
  </si>
  <si>
    <t xml:space="preserve"> POSTE OFICIAL COMPLETO PARA REDE DE VOLEI (CJ)</t>
  </si>
  <si>
    <t>FNDE 325</t>
  </si>
  <si>
    <t>25399</t>
  </si>
  <si>
    <t>44657</t>
  </si>
  <si>
    <t>43058</t>
  </si>
  <si>
    <t>11145</t>
  </si>
  <si>
    <t>40568</t>
  </si>
  <si>
    <t>43647</t>
  </si>
  <si>
    <t>25398</t>
  </si>
  <si>
    <t>FNDE 249</t>
  </si>
  <si>
    <t>PISO PODOTÁTIL DE ALERTA, COR AMARELA OU AZUL, ASSENTADO SOBRE ARGAMASSA (M)</t>
  </si>
  <si>
    <t>Composição</t>
  </si>
  <si>
    <t>22.245.660/0001-75</t>
  </si>
  <si>
    <t>ECO SUSTENVEL</t>
  </si>
  <si>
    <t>(38) 99818-5607</t>
  </si>
  <si>
    <t>(44)3023-9587</t>
  </si>
  <si>
    <t>CISTERNA MODULARES TECNOTRI OU EQUIVALENTE TECNICO - 600L</t>
  </si>
  <si>
    <t>COT-01</t>
  </si>
  <si>
    <t>COT-02</t>
  </si>
  <si>
    <t xml:space="preserve">SMART FILTRO TECNOTRI OU EQUIVALENTE </t>
  </si>
  <si>
    <t xml:space="preserve">BANHHEIRA RIGIDA-BRANCA, BURIGOTTO OU EQUIVALENTE </t>
  </si>
  <si>
    <t>COT-03</t>
  </si>
  <si>
    <t>REFLETOR REDONDO EM ALUMINIO ANODIZADO PARA LAMPADA VAPOR DE MERCURIO/SODIO, CORPO EM ALUMINIO COM PINTURA EPOXI, PARA LAMPADA E-27 DE 300 W, COM SUPORTE REDONDO E ALCA REGULAVEL PARA FIXACAO.</t>
  </si>
  <si>
    <t>COT-04</t>
  </si>
  <si>
    <t>B.07.000.090631</t>
  </si>
  <si>
    <t>P.04.000.062039</t>
  </si>
  <si>
    <t>P.04.000.062171</t>
  </si>
  <si>
    <t>S02894</t>
  </si>
  <si>
    <t>ORSE</t>
  </si>
  <si>
    <t>VERGA-01</t>
  </si>
  <si>
    <t>VERGA PRÉ-MOLDADA PARA PORTAS COM MAIS DE 1,5 M DE VÃO</t>
  </si>
  <si>
    <t>VERGA-02</t>
  </si>
  <si>
    <t>VERGA-03</t>
  </si>
  <si>
    <t>VERGA-04</t>
  </si>
  <si>
    <t>VERGA PRÉ-MOLDADA PARA JANELAS COM MAIS DE 1,5 M DE VÃO</t>
  </si>
  <si>
    <t>VERGA PRÉ-MOLDADA PARA JANELAS COM ATÉ 1,5 M DE VÃO</t>
  </si>
  <si>
    <t>CONTRAVERGA PRÉ-MOLDADA PARA VÃOS DE MAIS DE 1,5 M DE COMPRIMENTO</t>
  </si>
  <si>
    <t>39017</t>
  </si>
  <si>
    <t>Lwan Matheus Costa Souza</t>
  </si>
  <si>
    <t>255.542/D</t>
  </si>
  <si>
    <t>Lwan Matheus C. Souza</t>
  </si>
  <si>
    <t xml:space="preserve"> ESTRUTURA TRELIÇADA DE COBERTURA, INCLUSOS PERFIS METÁLICOS, CHAPA METÁLICAS, MÃO DE OBRA E TRANSPORTE COM GUINDASTE - FORNECIMENTO E INSTALAÇÃO (KG)</t>
  </si>
  <si>
    <t>PISO PODOTÁTIL DE ALERTA, COR AMARELA, DE BORRACHA, ASSENTADO SOBRE ARGAMASSA (M)</t>
  </si>
  <si>
    <t>PISO PODOTÁTIL DE ALERTA, COR AZUL, DE BORRACHA, ASSENTADO SOBRE ARGAMASSA (M)</t>
  </si>
  <si>
    <t>RESERVATÓRIO METÁLICO CILINDRICO CAP. 30.000 LITROS, COM GUARDA-CORPO, ESCADA E PINTURA (UN)</t>
  </si>
  <si>
    <t>PRÓPRIA</t>
  </si>
  <si>
    <t>CURVA 45 GRAUS, PVC, SERIE R, ÁGUA PLUVIAL, DN 200 MM, VINILFORT, JUNTA ELÁSTICA, FORNECIDO E INSTALADO EM RAMAL DE ENCAMINHAMENTO (UN)</t>
  </si>
  <si>
    <t>CURVA LONGA 45 GRAUS, PVC, SERIE NORMAL, ESGOTO PREDIAL, DN 75 MM, JUNTA ELÁSTICA, FORNECIDO E INSTALADO EM PRUMADA DE ESGOTO SANITÁRIO OU VENTILAÇÃO (UN)</t>
  </si>
  <si>
    <t>FNDE 420</t>
  </si>
  <si>
    <t>FNDE 224</t>
  </si>
  <si>
    <t>TORNEIRA CROMADA DE MESA, 1/2 OU 3/4 , PARA LAVATÓRIO, COM TEMPORIZADOR - FORNECIMENTO E INSTALAÇÃO. (UN)</t>
  </si>
  <si>
    <t>FNDE 113</t>
  </si>
  <si>
    <t>TANQUE DE PRESSÃO PWB-24LX (un)</t>
  </si>
  <si>
    <t>FNDE 114</t>
  </si>
  <si>
    <t>VÁLVULA DE ALÍVIO COM MOLA 2" (un)</t>
  </si>
  <si>
    <t>FNDE 603</t>
  </si>
  <si>
    <t>BOMBA JOCKEY IP-21 BT4 60Hz, PRESSÃO 15 MCA - VAZÃO 1,23 M³/H - FORNECIMENTO E INSTALAÇÃO (UN)</t>
  </si>
  <si>
    <t>FNDE 329</t>
  </si>
  <si>
    <t>FNDE 328</t>
  </si>
  <si>
    <t>FNDE 604</t>
  </si>
  <si>
    <t>ADAPTADOR PARA CONDULETE 25MM (UN)</t>
  </si>
  <si>
    <t>FNDEI24</t>
  </si>
  <si>
    <t>FNDE 346</t>
  </si>
  <si>
    <t>FNDE 84</t>
  </si>
  <si>
    <t>FNDE 85</t>
  </si>
  <si>
    <t>FNDE 487</t>
  </si>
  <si>
    <t>FNDE 390</t>
  </si>
  <si>
    <t xml:space="preserve"> DISJUNTOR TETRAPOLAR TIPO DR, CORRENTE NOMINAL DE 100A - 30mA (UN)</t>
  </si>
  <si>
    <t>DISJUNTOR TERMOMAGNÉTICO TRIPOLAR , CORRENTE NOMINAL DE 160A - FORNECIMENTO E INSTALAÇÃO (UN)</t>
  </si>
  <si>
    <t>FNDE 393</t>
  </si>
  <si>
    <t>FNDE 24</t>
  </si>
  <si>
    <t>ELETROCALHA LISA OU PERFURADA EM AÇO GALVANIZADO, LARGURA 200MM E ALTURA 75MM, INCLUSIVE EMENDA E FIXAÇÃO - FORNECIMENTO E INSTALAÇÃO (M)</t>
  </si>
  <si>
    <t>FNDE 25</t>
  </si>
  <si>
    <t xml:space="preserve"> ELETROCALHA LISA OU PERFURADA EM AÇO GALVANIZADO, LARGURA 50MM E ALTURA 50MM, INCLUSIVE EMENDA E FIXAÇÃO - FORNECIMENTO E INSTALAÇÃO. (M)</t>
  </si>
  <si>
    <t>FNDE 366</t>
  </si>
  <si>
    <t>FNDE 367</t>
  </si>
  <si>
    <t>FNDE 368</t>
  </si>
  <si>
    <t>TÊ HORIZONTAL 90º, PARA ELETROCALHA, LISA OU PERFURADA EM AÇO GALVANIZADO, LARGURA DE 200MM E ALTURA DE 75MM - FORNECIMENTO E INSTALAÇÃO. (UN)</t>
  </si>
  <si>
    <t>P.04.000.062191</t>
  </si>
  <si>
    <t>FNDE 370</t>
  </si>
  <si>
    <t>FNDE 96</t>
  </si>
  <si>
    <t>FNDE 97</t>
  </si>
  <si>
    <t>FNDE 308</t>
  </si>
  <si>
    <t>FNDE 98</t>
  </si>
  <si>
    <t>REFLETOR EM ALUMÍNIO, DE SUPORTE E ALÇA, COM LÂMPADA LED DE 200 W (UN)</t>
  </si>
  <si>
    <t>FNDE 99</t>
  </si>
  <si>
    <t>LUMINÁRIA TIPO SPOT BALIZADOR LED 12W (UN)</t>
  </si>
  <si>
    <t>FNDE 384</t>
  </si>
  <si>
    <t>FNDE 385</t>
  </si>
  <si>
    <t xml:space="preserve"> PATCH CORD, CATEGORIA 6 UTP, 4 PARES. (UN)</t>
  </si>
  <si>
    <t>FNDE 29</t>
  </si>
  <si>
    <t xml:space="preserve"> REGULADOR DE ALTA PRESSÃO GLP (UN)</t>
  </si>
  <si>
    <t>O.11.000.068511</t>
  </si>
  <si>
    <t>FNDE 40</t>
  </si>
  <si>
    <t>FNDE 47</t>
  </si>
  <si>
    <t>FNDE 51</t>
  </si>
  <si>
    <t>BARRA DE APOIO EM INOX, DIAMETRO MINIMO 3 CM, EM AÇO INOX (M)</t>
  </si>
  <si>
    <t>FNDE 239</t>
  </si>
  <si>
    <t>FNDE 240</t>
  </si>
  <si>
    <t>CONCRETAGEM DE PILARES, FCK = 30 MPA, COM USO DE BOMBA - LANÇAMENTO, ADENSAMENTO E ACABAMENTO. (M3)</t>
  </si>
  <si>
    <t>CONCRETAGEM DE VIGAS E LAJES, FCK=30 MPA, PARA LAJES MACIÇAS OU NERVURADAS COM USO DE BOMBA - LANÇAMENTO, ADENSAMENTO E ACABAMENTO. (M3)</t>
  </si>
  <si>
    <t>FNDE 601</t>
  </si>
  <si>
    <t>LIMPEZA GROSSA DE OBRA (M2)</t>
  </si>
  <si>
    <t>FNDE 600</t>
  </si>
  <si>
    <t xml:space="preserve"> LIMPEZA FINA DE OBRA (M2)</t>
  </si>
  <si>
    <t>FNDE 560</t>
  </si>
  <si>
    <t xml:space="preserve"> FORNECIMENTO E INSTALAÇÃO DE PLACA DE INAUGURAÇÃO EM AÇO INOX - 500 X 700 MM (UN)</t>
  </si>
  <si>
    <t>4777</t>
  </si>
  <si>
    <t>1333</t>
  </si>
  <si>
    <t>1332</t>
  </si>
  <si>
    <t>10997</t>
  </si>
  <si>
    <t>442</t>
  </si>
  <si>
    <t>10966</t>
  </si>
  <si>
    <t>40549</t>
  </si>
  <si>
    <t>2377</t>
  </si>
  <si>
    <t>1580</t>
  </si>
  <si>
    <t>4350</t>
  </si>
  <si>
    <t>13</t>
  </si>
  <si>
    <t>44329</t>
  </si>
  <si>
    <t>3</t>
  </si>
  <si>
    <t>1525</t>
  </si>
  <si>
    <t>38194</t>
  </si>
  <si>
    <t>12266</t>
  </si>
  <si>
    <t>39391</t>
  </si>
  <si>
    <t>39387</t>
  </si>
  <si>
    <t>39390</t>
  </si>
  <si>
    <t>FNDE 471</t>
  </si>
  <si>
    <t>FNDE 10</t>
  </si>
  <si>
    <t>FNDE 401</t>
  </si>
  <si>
    <t>FNDE 400</t>
  </si>
  <si>
    <t>FNDE 607</t>
  </si>
  <si>
    <t>FNDE 330</t>
  </si>
  <si>
    <t xml:space="preserve"> TAMPAO / TERMINAL / PLUG, D = 2" , PARA DUTO CORRUGADO PEAD (UN)</t>
  </si>
  <si>
    <t>LUMINÁRIA DE EMBUTIR, COM LÂMPADA LED DE 18 W (UN)</t>
  </si>
  <si>
    <t>LUMINÁRIA DE EMBUTIR, COM LÂMPADA LED DE 31 W (UN)</t>
  </si>
  <si>
    <t xml:space="preserve"> LUMINÁRIA DE EMBUTIR, COM LÂMPADA LED DE 39 W (UN)</t>
  </si>
  <si>
    <t>COMP-EST25</t>
  </si>
  <si>
    <t>COMP-EST40</t>
  </si>
  <si>
    <t>38405</t>
  </si>
  <si>
    <t>ESTACA ESCAVADA MECANICAMENTE, SEM FLUIDO ESTABILIZANTE, COM 40CM DE DIÂMETRO, CONCRETO LANÇADO POR CAMINHÃO BETONEIRA, INTEIRAMENTE ARMADA.</t>
  </si>
  <si>
    <t>ESTACA ESCAVADA MECANICAMENTE, SEM FLUIDO ESTABILIZANTE, COM 25CM DE DIÂMETRO, CONCRETO LANÇADO POR CAMINHÃO BETONEIRA, INTEIRAMENTE ARMADA.</t>
  </si>
  <si>
    <t>E016</t>
  </si>
  <si>
    <t>E017</t>
  </si>
  <si>
    <t>E018</t>
  </si>
  <si>
    <t>E019</t>
  </si>
  <si>
    <t>E020</t>
  </si>
  <si>
    <t>E021</t>
  </si>
  <si>
    <t>E022</t>
  </si>
  <si>
    <t>E023</t>
  </si>
  <si>
    <t>E024</t>
  </si>
  <si>
    <t>Solar Comércio e Agroindústria Ltda</t>
  </si>
  <si>
    <t>91.362.590/0065-12</t>
  </si>
  <si>
    <t>(51) 3638-5000</t>
  </si>
  <si>
    <t>Construmaia S/A</t>
  </si>
  <si>
    <t>08.678.892/0001-96</t>
  </si>
  <si>
    <t>(38) 3223-2392</t>
  </si>
  <si>
    <t>17.155.342/0010-74</t>
  </si>
  <si>
    <t>(31) 3218-8000</t>
  </si>
  <si>
    <t>Loja Elétrica LTAD</t>
  </si>
  <si>
    <t>(11) 2971-5695</t>
  </si>
  <si>
    <t>BOMBA SHOPPING</t>
  </si>
  <si>
    <t>14.778.311/0001-90</t>
  </si>
  <si>
    <t>COMERCIAL DE BOMBAS E MOTORES LTDA</t>
  </si>
  <si>
    <t>00.057.359/0001-03</t>
  </si>
  <si>
    <t>(31) 97155-0662</t>
  </si>
  <si>
    <t>01.582.892/0001-49</t>
  </si>
  <si>
    <t>(11) 3055-7600</t>
  </si>
  <si>
    <t>DUCTIL CONSTRUÇÕES EM AÇO LTDA</t>
  </si>
  <si>
    <t>20.992.683/0001-18</t>
  </si>
  <si>
    <t>(34) 3821-4111</t>
  </si>
  <si>
    <t xml:space="preserve">(16) 3287-1326 </t>
  </si>
  <si>
    <t>20.694.506/0001-55</t>
  </si>
  <si>
    <t>(18) 3659 2673</t>
  </si>
  <si>
    <t>Metalurgica Faz Forte Ltda</t>
  </si>
  <si>
    <t>G5 Reservatorios Metalicos Ltda</t>
  </si>
  <si>
    <t>MERITO COMERCIO DE EQUIPAMENTOS LIMITADA LTDA</t>
  </si>
  <si>
    <t>22.600.664/0001-24</t>
  </si>
  <si>
    <t>RESERVATÓRIO METÁLICO CILÍNDRICO 30 MIL LITROS</t>
  </si>
  <si>
    <t>ADAPTADOR CONDULETE 25MM</t>
  </si>
  <si>
    <t>COT-05</t>
  </si>
  <si>
    <t>COT-06</t>
  </si>
  <si>
    <t>COT-07</t>
  </si>
  <si>
    <t>TANQUE DE PRESSÃO PWB-24LX</t>
  </si>
  <si>
    <t>01/04/2025</t>
  </si>
  <si>
    <t>03/04/2025</t>
  </si>
  <si>
    <t>02/04/2025</t>
  </si>
  <si>
    <t>31/03/2025</t>
  </si>
  <si>
    <t>YELLOW COMERCIO DE PRODUTOS INFANTIS LTDA</t>
  </si>
  <si>
    <t>17 3462-2156</t>
  </si>
  <si>
    <t xml:space="preserve"> 48.960.685/0001-44</t>
  </si>
  <si>
    <t>ALVES BABY COMERCIO DE PRODUTOS INFANTIS LTDA</t>
  </si>
  <si>
    <t>10.836.554/0001-87</t>
  </si>
  <si>
    <t>19 3861-7377</t>
  </si>
  <si>
    <t>55 93300-5116</t>
  </si>
  <si>
    <t>18.082.277/0001-76</t>
  </si>
  <si>
    <t>PITUCHINHUS INDUSTRIA E COMERCIO DE CONFECCOES LTDA</t>
  </si>
  <si>
    <t>03/04/2026</t>
  </si>
  <si>
    <t>03/04/2027</t>
  </si>
  <si>
    <t>GLOBALOFERTAS COMERCIO DE ELETRODOMESTICOS LTDA.</t>
  </si>
  <si>
    <t xml:space="preserve"> 27.381.923/0001-97</t>
  </si>
  <si>
    <t xml:space="preserve"> 55 3322-2823</t>
  </si>
  <si>
    <t>AQUALIS ECO SUSTENTABILIDADE SERVICOS E
 COMERCIO LTDA</t>
  </si>
  <si>
    <t>24.522.297/0001-13</t>
  </si>
  <si>
    <t>Zig Ferramentas</t>
  </si>
  <si>
    <t>15.430.669/0001-90</t>
  </si>
  <si>
    <t>11 99191-2810</t>
  </si>
  <si>
    <t>TEM NA TRENA LTDA</t>
  </si>
  <si>
    <t xml:space="preserve"> 37.333.375/0001-83</t>
  </si>
  <si>
    <t>(21) 3550-9670</t>
  </si>
  <si>
    <t>E025</t>
  </si>
  <si>
    <t>03/04/2028</t>
  </si>
  <si>
    <t>SILVA GOMES COMERCIAL LTDA EPP</t>
  </si>
  <si>
    <t xml:space="preserve"> 57.613.721/0001-94</t>
  </si>
  <si>
    <t xml:space="preserve"> (19) 3272-2911</t>
  </si>
  <si>
    <t>RAMPA DE ACESSIBILIDADE EM CONCRETO PRÉ MOLDADO, EM CALÇADA NOVA COM LARGURA MAIOR OU IGUAL À 3,00 M, FCK 25MPA, COM PISO PODOTÁTIL. AF_03/2024</t>
  </si>
  <si>
    <t>RAMPA DE ACESSIBILIDADE EM CONCRETO PRÉ MOLDADO, EM CALÇADA PRÉ EXISTENTE COM LARGURA MAIOR OU IGUAL À 3,00 M, FCK 25MPA, COM PISO PODOTÁTIL. AF_03/2024</t>
  </si>
  <si>
    <t>RAMPA DE ACESSIBILIDADE PARA ACESSO A EDIFICAÇÕES COM INCLINAÇÃO DE 8,33% EM CONCRETO MOLDADO IN LOCO, COM LARGURA DE 1,20M, FCK 25MPA, NÃO ARMADA, COM JUNTA A CADA 2M COM CORTE À SECO. AF_03/2024</t>
  </si>
  <si>
    <t>RAMPA DE ACESSIBILIDADE PARA ACESSO A EDIFICAÇÕES COM INCLINAÇÃO DE 8,33% EM CONCRETO MOLDADO IN LOCO, COM LARGURA DE 1,50M, FCK 25MPA, NÃO ARMADA, COM JUNTA A CADA 2M COM CORTE À SECO. AF_03/2024</t>
  </si>
  <si>
    <t>ALVENARIA DE BLOCOS DE CONCRETO ESTRUTURAL 14X19X29 CM (ESPESSURA 14 CM), FBK = 8 MPA, UTILIZANDO COLHER DE PEDREIRO. AF_10/2022</t>
  </si>
  <si>
    <t>ALVENARIA DE BLOCOS DE CONCRETO ESTRUTURAL 14X19X29 CM (ESPESSURA 14 CM), FBK = 8 MPA, UTILIZANDO PALHETA. AF_10/2022</t>
  </si>
  <si>
    <t>ALVENARIA DE BLOCOS DE CONCRETO ESTRUTURAL 14X19X39 CM (ESPESSURA 14 CM), FBK = 8 MPA, UTILIZANDO COLHER DE PEDREIRO. AF_10/2022</t>
  </si>
  <si>
    <t>ALVENARIA DE BLOCOS DE CONCRETO ESTRUTURAL 14X19X39 CM (ESPESSURA 14 CM), FBK = 8 MPA, UTILIZANDO PALHETA. AF_10/2022</t>
  </si>
  <si>
    <t>ALVENARIA DE VEDAÇÃO DE BLOCO DE SOLO-CIMENTO (TIJOLO ECOLÓGICO) DE 7X15X30CM  (ESPESSURA 15CM). AF_05/2020</t>
  </si>
  <si>
    <t>ARGAMASSA TRAÇO 1:0,5:4,5  (EM VOLUME DE CIMENTO, CAL E AREIA MÉDIA ÚMIDA), PREPARO MECÂNICO COM BETONEIRA 250 L. AF_08/2019</t>
  </si>
  <si>
    <t>ARGAMASSA TRAÇO 1:1,5:7,5 (EM VOLUME DE CIMENTO, CAL E AREIA MÉDIA ÚMIDA) PARA EMBOÇO/MASSA ÚNICA/ASSENTAMENTO DE ALVENARIA DE VEDAÇÃO, PREPARO MECÂNICO COM BETONEIRA 250 L. AF_08/2019</t>
  </si>
  <si>
    <t>ARGAMASSA TRAÇO 1:1:6 (EM VOLUME DE CIMENTO, CAL E AREIA MÉDIA ÚMIDA) PARA EMBOÇO/MASSA ÚNICA/ASSENTAMENTO DE ALVENARIA DE VEDAÇÃO, PREPARO MECÂNICO COM BETONEIRA 250 L. AF_08/2019</t>
  </si>
  <si>
    <t>ARGAMASSA TRAÇO 1:2:8 (EM VOLUME DE CIMENTO, CAL E AREIA MÉDIA ÚMIDA) PARA EMBOÇO/MASSA ÚNICA/ASSENTAMENTO DE ALVENARIA DE VEDAÇÃO, PREPARO MECÂNICO COM BETONEIRA 250 L. AF_08/2019</t>
  </si>
  <si>
    <t>ARGAMASSA TRAÇO 1:2:9 (EM VOLUME DE CIMENTO, CAL E AREIA MÉDIA ÚMIDA) PARA EMBOÇO/MASSA ÚNICA/ASSENTAMENTO DE ALVENARIA DE VEDAÇÃO, PREPARO MECÂNICO COM BETONEIRA 250 L. AF_08/2019</t>
  </si>
  <si>
    <t>ARGAMASSA TRAÇO 1:3  (EM VOLUME DE CIMENTO E AREIA MÉDIA ÚMIDA), PREPARO MECÂNICO COM BETONEIRA 250 L. AF_08/2019</t>
  </si>
  <si>
    <t>ARGAMASSA TRAÇO 1:3 (EM VOLUME DE CIMENTO E AREIA GROSSA ÚMIDA) COM ADIÇÃO DE EMULSÃO POLIMÉRICA PARA CHAPISCO ROLADO, PREPARO MECÂNICO COM BETONEIRA 250 L. AF_08/2019</t>
  </si>
  <si>
    <t>ARGAMASSA TRAÇO 1:3 (EM VOLUME DE CIMENTO E AREIA GROSSA ÚMIDA) PARA CHAPISCO CONVENCIONAL, PREPARO MECÂNICO COM BETONEIRA 250 L. AF_08/2019</t>
  </si>
  <si>
    <t>ARGAMASSA TRAÇO 1:3 (EM VOLUME DE CIMENTO E AREIA MÉDIA ÚMIDA) COM ADIÇÃO DE IMPERMEABILIZANTE, PREPARO MECÂNICO COM BETONEIRA 250 L. AF_08/2019</t>
  </si>
  <si>
    <t>ARGAMASSA TRAÇO 1:3 (EM VOLUME DE CIMENTO E AREIA MÉDIA ÚMIDA) PARA CONTRAPISO, PREPARO MECÂNICO COM BETONEIRA 250 L. AF_08/2019</t>
  </si>
  <si>
    <t>ARGAMASSA TRAÇO 1:4 (EM VOLUME DE CIMENTO E AREIA GROSSA ÚMIDA) COM ADIÇÃO DE EMULSÃO POLIMÉRICA PARA CHAPISCO ROLADO, PREPARO MECÂNICO COM BETONEIRA 250 L. AF_08/2019</t>
  </si>
  <si>
    <t>ARGAMASSA TRAÇO 1:4 (EM VOLUME DE CIMENTO E AREIA GROSSA ÚMIDA) PARA CHAPISCO CONVENCIONAL, PREPARO MECÂNICO COM BETONEIRA 250 L. AF_08/2019</t>
  </si>
  <si>
    <t>ARGAMASSA TRAÇO 1:4 (EM VOLUME DE CIMENTO E AREIA MÉDIA ÚMIDA) COM ADIÇÃO DE IMPERMEABILIZANTE, PREPARO MECÂNICO COM BETONEIRA 250 L. AF_08/2019</t>
  </si>
  <si>
    <t>ARGAMASSA TRAÇO 1:4 (EM VOLUME DE CIMENTO E AREIA MÉDIA ÚMIDA) PARA CONTRAPISO, PREPARO MECÂNICO COM BETONEIRA 250 L. AF_08/2019</t>
  </si>
  <si>
    <t>ARGAMASSA TRAÇO 1:4 (EM VOLUME DE CIMENTO E AREIA MÉDIA ÚMIDA), PREPARO MECÂNICO COM BETONEIRA 250 L. AF_08/2019</t>
  </si>
  <si>
    <t>ARGAMASSA TRAÇO 1:5 (EM VOLUME DE CIMENTO E AREIA GROSSA ÚMIDA) COM ADIÇÃO DE EMULSÃO POLIMÉRICA PARA CHAPISCO ROLADO, PREPARO MECÂNICO COM BETONEIRA 250 L. AF_08/2019</t>
  </si>
  <si>
    <t>ARGAMASSA TRAÇO 1:5 (EM VOLUME DE CIMENTO E AREIA GROSSA ÚMIDA) PARA CHAPISCO CONVENCIONAL, PREPARO MECÂNICO COM BETONEIRA 250 L. AF_08/2019</t>
  </si>
  <si>
    <t>ARGAMASSA TRAÇO 1:5 (EM VOLUME DE CIMENTO E AREIA MÉDIA ÚMIDA) PARA CONTRAPISO, PREPARO MECÂNICO COM BETONEIRA 250 L. AF_08/2019</t>
  </si>
  <si>
    <t>ARGAMASSA TRAÇO 1:6 (EM VOLUME DE CIMENTO E AREIA MÉDIA ÚMIDA) COM ADIÇÃO DE PLASTIFICANTE PARA EMBOÇO/MASSA ÚNICA/ASSENTAMENTO DE ALVENARIA DE VEDAÇÃO, PREPARO MECÂNICO COM BETONEIRA 250 L. AF_08/2019</t>
  </si>
  <si>
    <t>ARGAMASSA TRAÇO 1:6 (EM VOLUME DE CIMENTO E AREIA MÉDIA ÚMIDA) PARA CONTRAPISO, PREPARO MECÂNICO COM BETONEIRA 250 L. AF_08/2019</t>
  </si>
  <si>
    <t>ARGAMASSA TRAÇO 1:7 (EM VOLUME DE CIMENTO E AREIA MÉDIA ÚMIDA) COM ADIÇÃO DE PLASTIFICANTE PARA EMBOÇO/MASSA ÚNICA/ASSENTAMENTO DE ALVENARIA DE VEDAÇÃO, PREPARO MECÂNICO COM BETONEIRA 250 L. AF_08/2019</t>
  </si>
  <si>
    <t>EXECUÇÃO DE PAVIMENTO COM APLICAÇÃO DE PRÉ-MISTURADO A FRIO, CAMADA DE BINDER - EXCLUSIVE CARGA E TRANSPORTE. AF_11/2019</t>
  </si>
  <si>
    <t>EXECUÇÃO DE PAVIMENTO COM APLICAÇÃO DE PRÉ-MISTURADO A FRIO, CAMADA DE ROLAMENTO - EXCLUSIVE CARGA E TRANSPORTE. AF_11/2019</t>
  </si>
  <si>
    <t>ASSENTAMENTO DE TUBO DE CONCRETO PARA REDES COLETORAS DE ESGOTO SANITÁRIO, DIÂMETRO DE 1200 MM, JUNTA ELÁSTICA, INSTALADO EM LOCAL COM ALTO NÍVEL DE INTERFERÊNCIAS (NÃO INCLUI FORNECIMENTO). AF_03/2024</t>
  </si>
  <si>
    <t>ASSENTAMENTO DE TUBO DE CONCRETO PARA REDES COLETORAS DE ESGOTO SANITÁRIO, DIÂMETRO DE 1200 MM, JUNTA ELÁSTICA, INSTALADO EM LOCAL COM BAIXO NÍVEL DE INTERFERÊNCIAS (NÃO INCLUI FORNECIMENTO). AF_03/2024</t>
  </si>
  <si>
    <t>ASSENTAMENTO DE TUBO DE CONCRETO PARA REDES COLETORAS DE ESGOTO SANITÁRIO, DIÂMETRO DE 1500 MM, JUNTA ELÁSTICA, INSTALADO EM LOCAL COM ALTO NÍVEL DE INTERFERÊNCIAS (NÃO INCLUI FORNECIMENTO). AF_03/2024</t>
  </si>
  <si>
    <t>ASSENTAMENTO DE TUBO DE CONCRETO PARA REDES COLETORAS DE ESGOTO SANITÁRIO, DIÂMETRO DE 1500 MM, JUNTA ELÁSTICA, INSTALADO EM LOCAL COM BAIXO NÍVEL DE INTERFERÊNCIAS (NÃO INCLUI FORNECIMENTO). AF_03/2024</t>
  </si>
  <si>
    <t>TUBO DE CONCRETO PARA REDES COLETORAS DE ESGOTO SANITÁRIO, DIÂMETRO DE 1200 MM, JUNTA ELÁSTICA, INSTALADO EM LOCAL COM ALTO NÍVEL DE INTERFERÊNCIAS - FORNECIMENTO E ASSENTAMENTO. AF_03/2024</t>
  </si>
  <si>
    <t>TUBO DE CONCRETO PARA REDES COLETORAS DE ESGOTO SANITÁRIO, DIÂMETRO DE 1200 MM, JUNTA ELÁSTICA, INSTALADO EM LOCAL COM BAIXO NÍVEL DE INTERFERÊNCIAS - FORNECIMENTO E ASSENTAMENTO. AF_03/2024</t>
  </si>
  <si>
    <t>TUBO DE CONCRETO PARA REDES COLETORAS DE ESGOTO SANITÁRIO, DIÂMETRO DE 1500 MM, JUNTA ELÁSTICA, INSTALADO EM LOCAL COM ALTO NÍVEL DE INTERFERÊNCIAS - FORNECIMENTO E ASSENTAMENTO. AF_03/2024</t>
  </si>
  <si>
    <t>TUBO DE CONCRETO PARA REDES COLETORAS DE ESGOTO SANITÁRIO, DIÂMETRO DE 1500 MM, JUNTA ELÁSTICA, INSTALADO EM LOCAL COM BAIXO NÍVEL DE INTERFERÊNCIAS - FORNECIMENTO E ASSENTAMENTO. AF_03/2024</t>
  </si>
  <si>
    <t>CONSTRUÇÃO DE BASE E SUB-BASE PARA PAVIMENTAÇÃO DE SOLO (PREDOMINANTEMENTE ARENOSO) BRITA - 40%-60% COM CIMENTO - 4%, MISTURA EM USINA, COM ESPESSURA DE 10 CM - EXCLUSIVE CARGA E TRANSPORTE. AF_09/2024</t>
  </si>
  <si>
    <t>CONSTRUÇÃO DE BASE E SUB-BASE PARA PAVIMENTAÇÃO DE SOLO (PREDOMINANTEMENTE ARENOSO) BRITA - 40%-60% COM CIMENTO - 4%, MISTURA EM USINA, COM ESPESSURA DE 15 CM - EXCLUSIVE CARGA E TRANSPORTE. AF_09/2024</t>
  </si>
  <si>
    <t>CONSTRUÇÃO DE BASE E SUB-BASE PARA PAVIMENTAÇÃO DE SOLO (PREDOMINANTEMENTE ARENOSO) BRITA - 40%-60% COM CIMENTO - 4%, MISTURA EM USINA, COM ESPESSURA DE 20 CM - EXCLUSIVE CARGA E TRANSPORTE. AF_09/2024</t>
  </si>
  <si>
    <t>CONSTRUÇÃO DE BASE E SUB-BASE PARA PAVIMENTAÇÃO DE SOLO (PREDOMINANTEMENTE ARENOSO) BRITA - 40%-60% COM CIMENTO - 6%, MISTURA EM USINA, COM ESPESSURA DE 10 CM - EXCLUSIVE CARGA E TRANSPORTE. AF_09/2024</t>
  </si>
  <si>
    <t>CONSTRUÇÃO DE BASE E SUB-BASE PARA PAVIMENTAÇÃO DE SOLO (PREDOMINANTEMENTE ARENOSO) BRITA - 40%-60% COM CIMENTO - 6%, MISTURA EM USINA, COM ESPESSURA DE 15 CM - EXCLUSIVE CARGA E TRANSPORTE. AF_09/2024</t>
  </si>
  <si>
    <t>CONSTRUÇÃO DE BASE E SUB-BASE PARA PAVIMENTAÇÃO DE SOLO (PREDOMINANTEMENTE ARENOSO) BRITA - 40%-60% COM CIMENTO - 6%, MISTURA EM USINA, COM ESPESSURA DE 20 CM - EXCLUSIVE CARGA E TRANSPORTE. AF_09/2024</t>
  </si>
  <si>
    <t>CONSTRUÇÃO DE BASE E SUB-BASE PARA PAVIMENTAÇÃO DE SOLO (PREDOMINANTEMENTE ARENOSO) BRITA - 40%-60% COM CIMENTO - 8%, MISTURA EM USINA, COM ESPESSURA DE 10 CM - EXCLUSIVE CARGA E TRANSPORTE. AF_09/2024</t>
  </si>
  <si>
    <t>CONSTRUÇÃO DE BASE E SUB-BASE PARA PAVIMENTAÇÃO DE SOLO (PREDOMINANTEMENTE ARENOSO) BRITA - 40%-60% COM CIMENTO - 8%, MISTURA EM USINA, COM ESPESSURA DE 15 CM - EXCLUSIVE CARGA E TRANSPORTE. AF_09/2024</t>
  </si>
  <si>
    <t>CONSTRUÇÃO DE BASE E SUB-BASE PARA PAVIMENTAÇÃO DE SOLO (PREDOMINANTEMENTE ARENOSO) BRITA - 40%-60% COM CIMENTO - 8%, MISTURA EM USINA, COM ESPESSURA DE 20 CM - EXCLUSIVE CARGA E TRANSPORTE. AF_09/2024</t>
  </si>
  <si>
    <t>CONSTRUÇÃO DE BASE E SUB-BASE PARA PAVIMENTAÇÃO DE SOLO (PREDOMINANTEMENTE ARENOSO) BRITA - 40%-60%, MISTURA EM USINA, COM ESPESSURA DE 10 CM - EXCLUSIVE CARGA E TRANSPORTE. AF_09/2024</t>
  </si>
  <si>
    <t>CONSTRUÇÃO DE BASE E SUB-BASE PARA PAVIMENTAÇÃO DE SOLO (PREDOMINANTEMENTE ARENOSO) BRITA - 40%-60%, MISTURA EM USINA, COM ESPESSURA DE 15 CM - EXCLUSIVE CARGA E TRANSPORTE. AF_09/2024</t>
  </si>
  <si>
    <t>CONSTRUÇÃO DE BASE E SUB-BASE PARA PAVIMENTAÇÃO DE SOLO (PREDOMINANTEMENTE ARENOSO) BRITA - 40%-60%, MISTURA EM USINA, COM ESPESSURA DE 20 CM - EXCLUSIVE CARGA E TRANSPORTE. AF_09/2024</t>
  </si>
  <si>
    <t>CONSTRUÇÃO DE BASE E SUB-BASE PARA PAVIMENTAÇÃO DE SOLO (PREDOMINANTEMENTE ARENOSO) BRITA - 50%-50% COM CIMENTO - 4%, MISTURA EM USINA, COM ESPESSURA DE 10 CM - EXCLUSIVE CARGA E TRANSPORTE. AF_09/2024</t>
  </si>
  <si>
    <t>CONSTRUÇÃO DE BASE E SUB-BASE PARA PAVIMENTAÇÃO DE SOLO (PREDOMINANTEMENTE ARENOSO) BRITA - 50%-50% COM CIMENTO - 4%, MISTURA EM USINA, COM ESPESSURA DE 15 CM - EXCLUSIVE CARGA E TRANSPORTE. AF_09/2024</t>
  </si>
  <si>
    <t>CONSTRUÇÃO DE BASE E SUB-BASE PARA PAVIMENTAÇÃO DE SOLO (PREDOMINANTEMENTE ARENOSO) BRITA - 50%-50% COM CIMENTO - 4%, MISTURA EM USINA, COM ESPESSURA DE 20 CM - EXCLUSIVE CARGA E TRANSPORTE. AF_09/2024</t>
  </si>
  <si>
    <t>CONSTRUÇÃO DE BASE E SUB-BASE PARA PAVIMENTAÇÃO DE SOLO (PREDOMINANTEMENTE ARENOSO) BRITA - 50%-50% COM CIMENTO - 6%, MISTURA EM USINA, COM ESPESSURA DE 10 CM - EXCLUSIVE CARGA E TRANSPORTE. AF_09/2024</t>
  </si>
  <si>
    <t>CONSTRUÇÃO DE BASE E SUB-BASE PARA PAVIMENTAÇÃO DE SOLO (PREDOMINANTEMENTE ARENOSO) BRITA - 50%-50% COM CIMENTO - 6%, MISTURA EM USINA, COM ESPESSURA DE 15 CM - EXCLUSIVE CARGA E TRANSPORTE. AF_09/2024</t>
  </si>
  <si>
    <t>CONSTRUÇÃO DE BASE E SUB-BASE PARA PAVIMENTAÇÃO DE SOLO (PREDOMINANTEMENTE ARENOSO) BRITA - 50%-50% COM CIMENTO - 6%, MISTURA EM USINA, COM ESPESSURA DE 20 CM - EXCLUSIVE CARGA E TRANSPORTE. AF_09/2024</t>
  </si>
  <si>
    <t>CONSTRUÇÃO DE BASE E SUB-BASE PARA PAVIMENTAÇÃO DE SOLO (PREDOMINANTEMENTE ARENOSO) BRITA - 50%-50% COM CIMENTO - 8%, MISTURA EM USINA, COM ESPESSURA DE 10 CM - EXCLUSIVE CARGA E TRANSPORTE. AF_09/2024</t>
  </si>
  <si>
    <t>CONSTRUÇÃO DE BASE E SUB-BASE PARA PAVIMENTAÇÃO DE SOLO (PREDOMINANTEMENTE ARENOSO) BRITA - 50%-50% COM CIMENTO - 8%, MISTURA EM USINA, COM ESPESSURA DE 15 CM - EXCLUSIVE CARGA E TRANSPORTE. AF_09/2024</t>
  </si>
  <si>
    <t>CONSTRUÇÃO DE BASE E SUB-BASE PARA PAVIMENTAÇÃO DE SOLO (PREDOMINANTEMENTE ARENOSO) BRITA - 50%-50% COM CIMENTO - 8%, MISTURA EM USINA, COM ESPESSURA DE 20 CM - EXCLUSIVE CARGA E TRANSPORTE. AF_09/2024</t>
  </si>
  <si>
    <t>CONSTRUÇÃO DE BASE E SUB-BASE PARA PAVIMENTAÇÃO DE SOLO (PREDOMINANTEMENTE ARENOSO) BRITA - 50%-50%, MISTURA EM USINA, COM ESPESSURA DE 10 CM - EXCLUSIVE CARGA E TRANSPORTE. AF_09/2024</t>
  </si>
  <si>
    <t>CONSTRUÇÃO DE BASE E SUB-BASE PARA PAVIMENTAÇÃO DE SOLO (PREDOMINANTEMENTE ARENOSO) BRITA - 50%-50%, MISTURA EM USINA, COM ESPESSURA DE 15 CM - EXCLUSIVE CARGA E TRANSPORTE. AF_09/2024</t>
  </si>
  <si>
    <t>CONSTRUÇÃO DE BASE E SUB-BASE PARA PAVIMENTAÇÃO DE SOLO (PREDOMINANTEMENTE ARENOSO) BRITA - 50%-50%, MISTURA EM USINA, COM ESPESSURA DE 20 CM - EXCLUSIVE CARGA E TRANSPORTE. AF_09/2024</t>
  </si>
  <si>
    <t>CONSTRUÇÃO DE BASE E SUB-BASE PARA PAVIMENTAÇÃO DE SOLO (PREDOMINANTEMENTE ARENOSO) COM CIMENTO - 6%, MISTURA EM USINA, COM ESPESSURA DE 10 CM - EXCLUSIVE CARGA E TRANSPORTE. AF_09/2024</t>
  </si>
  <si>
    <t>CONSTRUÇÃO DE BASE E SUB-BASE PARA PAVIMENTAÇÃO DE SOLO (PREDOMINANTEMENTE ARENOSO) COM CIMENTO - 6%, MISTURA EM USINA, COM ESPESSURA DE 15 CM - EXCLUSIVE CARGA E TRANSPORTE. AF_09/2024</t>
  </si>
  <si>
    <t>CONSTRUÇÃO DE BASE E SUB-BASE PARA PAVIMENTAÇÃO DE SOLO (PREDOMINANTEMENTE ARENOSO) COM CIMENTO - 6%, MISTURA EM USINA, COM ESPESSURA DE 20 CM - EXCLUSIVE CARGA E TRANSPORTE. AF_09/2024</t>
  </si>
  <si>
    <t>CONSTRUÇÃO DE BASE E SUB-BASE PARA PAVIMENTAÇÃO DE SOLO (PREDOMINANTEMENTE ARENOSO) COM CIMENTO - 8%, MISTURA EM USINA, COM ESPESSURA DE 10 CM - EXCLUSIVE CARGA E TRANSPORTE. AF_09/2024</t>
  </si>
  <si>
    <t>CONSTRUÇÃO DE BASE E SUB-BASE PARA PAVIMENTAÇÃO DE SOLO (PREDOMINANTEMENTE ARENOSO) COM CIMENTO - 8%, MISTURA EM USINA, COM ESPESSURA DE 15 CM - EXCLUSIVE CARGA E TRANSPORTE. AF_09/2024</t>
  </si>
  <si>
    <t>CONSTRUÇÃO DE BASE E SUB-BASE PARA PAVIMENTAÇÃO DE SOLO (PREDOMINANTEMENTE ARENOSO) COM CIMENTO - 8%, MISTURA EM USINA, COM ESPESSURA DE 20 CM - EXCLUSIVE CARGA E TRANSPORTE. AF_09/2024</t>
  </si>
  <si>
    <t>CONSTRUÇÃO DE BASE E SUB-BASE PARA PAVIMENTAÇÃO DE SOLO (PREDOMINANTEMENTE ARENOSO) MELHORADO COM CIMENTO - 2%, MISTURA EM USINA, COM ESPESSURA DE 10 CM - EXCLUSIVE CARGA E TRANSPORTE. AF_09/2024</t>
  </si>
  <si>
    <t>CONSTRUÇÃO DE BASE E SUB-BASE PARA PAVIMENTAÇÃO DE SOLO (PREDOMINANTEMENTE ARENOSO) MELHORADO COM CIMENTO - 2%, MISTURA EM USINA, COM ESPESSURA DE 15 CM - EXCLUSIVE CARGA E TRANSPORTE. AF_09/2024</t>
  </si>
  <si>
    <t>CONSTRUÇÃO DE BASE E SUB-BASE PARA PAVIMENTAÇÃO DE SOLO (PREDOMINANTEMENTE ARENOSO) MELHORADO COM CIMENTO - 2%, MISTURA EM USINA, COM ESPESSURA DE 20 CM - EXCLUSIVE CARGA E TRANSPORTE. AF_09/2024</t>
  </si>
  <si>
    <t>CONSTRUÇÃO DE BASE E SUB-BASE PARA PAVIMENTAÇÃO DE SOLO (PREDOMINANTEMENTE ARENOSO) MELHORADO COM CIMENTO - 4%, MISTURA EM USINA, COM ESPESSURA DE 10 CM - EXCLUSIVE CARGA E TRANSPORTE. AF_09/2024</t>
  </si>
  <si>
    <t>CONSTRUÇÃO DE BASE E SUB-BASE PARA PAVIMENTAÇÃO DE SOLO (PREDOMINANTEMENTE ARENOSO) MELHORADO COM CIMENTO - 4%, MISTURA EM USINA, COM ESPESSURA DE 15 CM - EXCLUSIVE CARGA E TRANSPORTE. AF_09/2024</t>
  </si>
  <si>
    <t>CONSTRUÇÃO DE BASE E SUB-BASE PARA PAVIMENTAÇÃO DE SOLO (PREDOMINANTEMENTE ARENOSO) MELHORADO COM CIMENTO - 4%, MISTURA EM USINA, COM ESPESSURA DE 20 CM - EXCLUSIVE CARGA E TRANSPORTE. AF_09/2024</t>
  </si>
  <si>
    <t>CONSTRUÇÃO DE BASE E SUB-BASE PARA PAVIMENTAÇÃO DE SOLO (PREDOMINANTEMENTE ARGILOSO) BRITA - 40%-60%, MISTURA EM USINA, COM ESPESSURA DE 10 CM - EXCLUSIVE CARGA E TRANSPORTE. AF_09/2024</t>
  </si>
  <si>
    <t>CONSTRUÇÃO DE BASE E SUB-BASE PARA PAVIMENTAÇÃO DE SOLO (PREDOMINANTEMENTE ARGILOSO) BRITA - 40%-60%, MISTURA EM USINA, COM ESPESSURA DE 15 CM - EXCLUSIVE CARGA E TRANSPORTE. AF_09/2024</t>
  </si>
  <si>
    <t>CONSTRUÇÃO DE BASE E SUB-BASE PARA PAVIMENTAÇÃO DE SOLO (PREDOMINANTEMENTE ARGILOSO) BRITA - 40%-60%, MISTURA EM USINA, COM ESPESSURA DE 20 CM - EXCLUSIVE CARGA E TRANSPORTE. AF_09/2024</t>
  </si>
  <si>
    <t>CONSTRUÇÃO DE BASE E SUB-BASE PARA PAVIMENTAÇÃO DE SOLO (PREDOMINANTEMENTE ARGILOSO) BRITA - 50%-50%, MISTURA EM USINA, COM ESPESSURA DE 10 CM - EXCLUSIVE CARGA E TRANSPORTE. AF_09/2024</t>
  </si>
  <si>
    <t>CONSTRUÇÃO DE BASE E SUB-BASE PARA PAVIMENTAÇÃO DE SOLO (PREDOMINANTEMENTE ARGILOSO) BRITA - 50%-50%, MISTURA EM USINA, COM ESPESSURA DE 15 CM - EXCLUSIVE CARGA E TRANSPORTE. AF_09/2024</t>
  </si>
  <si>
    <t>CONSTRUÇÃO DE BASE E SUB-BASE PARA PAVIMENTAÇÃO DE SOLO (PREDOMINANTEMENTE ARGILOSO) BRITA - 50%-50%, MISTURA EM USINA, COM ESPESSURA DE 20 CM - EXCLUSIVE CARGA E TRANSPORTE. AF_09/2024</t>
  </si>
  <si>
    <t>EXECUÇÃO DE IMPRIMAÇÃO COM ASFALTO DILUÍDO CM-30, PARA OBRAS DE CONSTRUÇÃO DE PAVIMENTOS. AF_09/2024</t>
  </si>
  <si>
    <t>EXECUÇÃO DE IMPRIMAÇÃO COM ASFALTO DILUÍDO CM-30, PARA OBRAS DE RECONSTRUÇÃO DE PAVIMENTOS. AF_09/2024</t>
  </si>
  <si>
    <t>EXECUÇÃO DE PINTURA DE LIGAÇÃO COM EMULSÃO ASFÁLTICA RR-2C, PARA OBRAS DE CONSTRUÇÃO DE PAVIMENTOS. AF_09/2024</t>
  </si>
  <si>
    <t>EXECUÇÃO DE PINTURA DE LIGAÇÃO COM EMULSÃO ASFÁLTICA RR-2C, PARA OBRAS DE RECONSTRUÇÃO DE PAVIMENTOS. AF_09/2024</t>
  </si>
  <si>
    <t>RECONSTRUÇÃO DE BASE E SUB-BASE PARA PAVIMENTAÇÃO DE SOLO (PREDOMINANTEMENTE ARENOSO) BRITA - 40%-60% COM CIMENTO - 4%, MISTURA EM USINA, COM ESPESSURA DE 10 CM - EXCLUSIVE CARGA E TRANSPORTE. AF_09/2024</t>
  </si>
  <si>
    <t>RECONSTRUÇÃO DE BASE E SUB-BASE PARA PAVIMENTAÇÃO DE SOLO (PREDOMINANTEMENTE ARENOSO) BRITA - 40%-60% COM CIMENTO - 4%, MISTURA EM USINA, COM ESPESSURA DE 15 CM - EXCLUSIVE CARGA E TRANSPORTE. AF_09/2024</t>
  </si>
  <si>
    <t>RECONSTRUÇÃO DE BASE E SUB-BASE PARA PAVIMENTAÇÃO DE SOLO (PREDOMINANTEMENTE ARENOSO) BRITA - 40%-60% COM CIMENTO - 4%, MISTURA EM USINA, COM ESPESSURA DE 20 CM - EXCLUSIVE CARGA E TRANSPORTE. AF_09/2024</t>
  </si>
  <si>
    <t>RECONSTRUÇÃO DE BASE E SUB-BASE PARA PAVIMENTAÇÃO DE SOLO (PREDOMINANTEMENTE ARENOSO) BRITA - 40%-60% COM CIMENTO - 6%, MISTURA EM USINA, COM ESPESSURA DE 10 CM - EXCLUSIVE CARGA E TRANSPORTE. AF_09/2024</t>
  </si>
  <si>
    <t>RECONSTRUÇÃO DE BASE E SUB-BASE PARA PAVIMENTAÇÃO DE SOLO (PREDOMINANTEMENTE ARENOSO) BRITA - 40%-60% COM CIMENTO - 6%, MISTURA EM USINA, COM ESPESSURA DE 15 CM - EXCLUSIVE CARGA E TRANSPORTE. AF_09/2024</t>
  </si>
  <si>
    <t>RECONSTRUÇÃO DE BASE E SUB-BASE PARA PAVIMENTAÇÃO DE SOLO (PREDOMINANTEMENTE ARENOSO) BRITA - 40%-60% COM CIMENTO - 6%, MISTURA EM USINA, COM ESPESSURA DE 20 CM - EXCLUSIVE CARGA E TRANSPORTE. AF_09/2024</t>
  </si>
  <si>
    <t>RECONSTRUÇÃO DE BASE E SUB-BASE PARA PAVIMENTAÇÃO DE SOLO (PREDOMINANTEMENTE ARENOSO) BRITA - 40%-60% COM CIMENTO - 8%, MISTURA EM USINA, COM ESPESSURA DE 10 CM - EXCLUSIVE CARGA E TRANSPORTE. AF_09/2024</t>
  </si>
  <si>
    <t>RECONSTRUÇÃO DE BASE E SUB-BASE PARA PAVIMENTAÇÃO DE SOLO (PREDOMINANTEMENTE ARENOSO) BRITA - 40%-60% COM CIMENTO - 8%, MISTURA EM USINA, COM ESPESSURA DE 15 CM - EXCLUSIVE CARGA E TRANSPORTE. AF_09/2024</t>
  </si>
  <si>
    <t>RECONSTRUÇÃO DE BASE E SUB-BASE PARA PAVIMENTAÇÃO DE SOLO (PREDOMINANTEMENTE ARENOSO) BRITA - 40%-60% COM CIMENTO - 8%, MISTURA EM USINA, COM ESPESSURA DE 20 CM - EXCLUSIVE CARGA E TRANSPORTE. AF_09/2024</t>
  </si>
  <si>
    <t>RECONSTRUÇÃO DE BASE E SUB-BASE PARA PAVIMENTAÇÃO DE SOLO (PREDOMINANTEMENTE ARENOSO) BRITA - 40%-60%, MISTURA EM USINA, COM ESPESSURA DE 10 CM - EXCLUSIVE CARGA E TRANSPORTE. AF_09/2024</t>
  </si>
  <si>
    <t>RECONSTRUÇÃO DE BASE E SUB-BASE PARA PAVIMENTAÇÃO DE SOLO (PREDOMINANTEMENTE ARENOSO) BRITA - 40%-60%, MISTURA EM USINA, COM ESPESSURA DE 15 CM - EXCLUSIVE CARGA E TRANSPORTE. AF_09/2024</t>
  </si>
  <si>
    <t>RECONSTRUÇÃO DE BASE E SUB-BASE PARA PAVIMENTAÇÃO DE SOLO (PREDOMINANTEMENTE ARENOSO) BRITA - 40%-60%, MISTURA EM USINA, COM ESPESSURA DE 20 CM - EXCLUSIVE CARGA E TRANSPORTE. AF_09/2024</t>
  </si>
  <si>
    <t>RECONSTRUÇÃO DE BASE E SUB-BASE PARA PAVIMENTAÇÃO DE SOLO (PREDOMINANTEMENTE ARENOSO) BRITA - 50%-50% COM CIMENTO - 4%, MISTURA EM USINA, COM ESPESSURA DE 10 CM - EXCLUSIVE CARGA E TRANSPORTE. AF_09/2024</t>
  </si>
  <si>
    <t>RECONSTRUÇÃO DE BASE E SUB-BASE PARA PAVIMENTAÇÃO DE SOLO (PREDOMINANTEMENTE ARENOSO) BRITA - 50%-50% COM CIMENTO - 4%, MISTURA EM USINA, COM ESPESSURA DE 15 CM - EXCLUSIVE CARGA E TRANSPORTE. AF_09/2024</t>
  </si>
  <si>
    <t>RECONSTRUÇÃO DE BASE E SUB-BASE PARA PAVIMENTAÇÃO DE SOLO (PREDOMINANTEMENTE ARENOSO) BRITA - 50%-50% COM CIMENTO - 4%, MISTURA EM USINA, COM ESPESSURA DE 20 CM - EXCLUSIVE CARGA E TRANSPORTE. AF_09/2024</t>
  </si>
  <si>
    <t>RECONSTRUÇÃO DE BASE E SUB-BASE PARA PAVIMENTAÇÃO DE SOLO (PREDOMINANTEMENTE ARENOSO) BRITA - 50%-50% COM CIMENTO - 6%, MISTURA EM USINA, COM ESPESSURA DE 10 CM - EXCLUSIVE CARGA E TRANSPORTE. AF_09/2024</t>
  </si>
  <si>
    <t>RECONSTRUÇÃO DE BASE E SUB-BASE PARA PAVIMENTAÇÃO DE SOLO (PREDOMINANTEMENTE ARENOSO) BRITA - 50%-50% COM CIMENTO - 6%, MISTURA EM USINA, COM ESPESSURA DE 15 CM - EXCLUSIVE CARGA E TRANSPORTE. AF_09/2024</t>
  </si>
  <si>
    <t>RECONSTRUÇÃO DE BASE E SUB-BASE PARA PAVIMENTAÇÃO DE SOLO (PREDOMINANTEMENTE ARENOSO) BRITA - 50%-50% COM CIMENTO - 6%, MISTURA EM USINA, COM ESPESSURA DE 20 CM - EXCLUSIVE CARGA E TRANSPORTE. AF_09/2024</t>
  </si>
  <si>
    <t>RECONSTRUÇÃO DE BASE E SUB-BASE PARA PAVIMENTAÇÃO DE SOLO (PREDOMINANTEMENTE ARENOSO) BRITA - 50%-50% COM CIMENTO - 8%, MISTURA EM USINA, COM ESPESSURA DE 10 CM - EXCLUSIVE CARGA E TRANSPORTE. AF_09/2024</t>
  </si>
  <si>
    <t>RECONSTRUÇÃO DE BASE E SUB-BASE PARA PAVIMENTAÇÃO DE SOLO (PREDOMINANTEMENTE ARENOSO) BRITA - 50%-50% COM CIMENTO - 8%, MISTURA EM USINA, COM ESPESSURA DE 15 CM - EXCLUSIVE CARGA E TRANSPORTE. AF_09/2024</t>
  </si>
  <si>
    <t>RECONSTRUÇÃO DE BASE E SUB-BASE PARA PAVIMENTAÇÃO DE SOLO (PREDOMINANTEMENTE ARENOSO) BRITA - 50%-50% COM CIMENTO - 8%, MISTURA EM USINA, COM ESPESSURA DE 20 CM - EXCLUSIVE CARGA E TRANSPORTE. AF_09/2024</t>
  </si>
  <si>
    <t>RECONSTRUÇÃO DE BASE E SUB-BASE PARA PAVIMENTAÇÃO DE SOLO (PREDOMINANTEMENTE ARENOSO) BRITA - 50%-50%, MISTURA EM USINA, COM ESPESSURA DE 10 CM - EXCLUSIVE CARGA E TRANSPORTE. AF_09/2024</t>
  </si>
  <si>
    <t>RECONSTRUÇÃO DE BASE E SUB-BASE PARA PAVIMENTAÇÃO DE SOLO (PREDOMINANTEMENTE ARENOSO) BRITA - 50%-50%, MISTURA EM USINA, COM ESPESSURA DE 15 CM - EXCLUSIVE CARGA E TRANSPORTE. AF_09/2024</t>
  </si>
  <si>
    <t>RECONSTRUÇÃO DE BASE E SUB-BASE PARA PAVIMENTAÇÃO DE SOLO (PREDOMINANTEMENTE ARENOSO) BRITA - 50%-50%, MISTURA EM USINA, COM ESPESSURA DE 20 CM - EXCLUSIVE CARGA E TRANSPORTE. AF_09/2024</t>
  </si>
  <si>
    <t>RECONSTRUÇÃO DE BASE E SUB-BASE PARA PAVIMENTAÇÃO DE SOLO (PREDOMINANTEMENTE ARENOSO) COM CIMENTO - 6%, MISTURA EM USINA, COM ESPESSURA DE 10 CM - EXCLUSIVE CARGA E TRANSPORTE. AF_09/2024</t>
  </si>
  <si>
    <t>RECONSTRUÇÃO DE BASE E SUB-BASE PARA PAVIMENTAÇÃO DE SOLO (PREDOMINANTEMENTE ARENOSO) COM CIMENTO - 6%, MISTURA EM USINA, COM ESPESSURA DE 15 CM - EXCLUSIVE CARGA E TRANSPORTE. AF_09/2024</t>
  </si>
  <si>
    <t>RECONSTRUÇÃO DE BASE E SUB-BASE PARA PAVIMENTAÇÃO DE SOLO (PREDOMINANTEMENTE ARENOSO) COM CIMENTO - 6%, MISTURA EM USINA, COM ESPESSURA DE 20 CM - EXCLUSIVE CARGA E TRANSPORTE. AF_09/2024</t>
  </si>
  <si>
    <t>RECONSTRUÇÃO DE BASE E SUB-BASE PARA PAVIMENTAÇÃO DE SOLO (PREDOMINANTEMENTE ARENOSO) COM CIMENTO - 8%, MISTURA EM USINA, COM ESPESSURA DE 10 CM - EXCLUSIVE CARGA E TRANSPORTE. AF_09/2024</t>
  </si>
  <si>
    <t>RECONSTRUÇÃO DE BASE E SUB-BASE PARA PAVIMENTAÇÃO DE SOLO (PREDOMINANTEMENTE ARENOSO) COM CIMENTO - 8%, MISTURA EM USINA, COM ESPESSURA DE 15 CM - EXCLUSIVE CARGA E TRANSPORTE. AF_09/2024</t>
  </si>
  <si>
    <t>RECONSTRUÇÃO DE BASE E SUB-BASE PARA PAVIMENTAÇÃO DE SOLO (PREDOMINANTEMENTE ARENOSO) COM CIMENTO - 8%, MISTURA EM USINA, COM ESPESSURA DE 20 CM - EXCLUSIVE CARGA E TRANSPORTE. AF_09/2024</t>
  </si>
  <si>
    <t>RECONSTRUÇÃO DE BASE E SUB-BASE PARA PAVIMENTAÇÃO DE SOLO (PREDOMINANTEMENTE ARENOSO) MELHORADO COM CIMENTO - 2%, MISTURA EM USINA, COM ESPESSURA DE 10 CM - EXCLUSIVE CARGA E TRANSPORTE. AF_09/2024</t>
  </si>
  <si>
    <t>RECONSTRUÇÃO DE BASE E SUB-BASE PARA PAVIMENTAÇÃO DE SOLO (PREDOMINANTEMENTE ARENOSO) MELHORADO COM CIMENTO - 2%, MISTURA EM USINA, COM ESPESSURA DE 15 CM - EXCLUSIVE CARGA E TRANSPORTE. AF_09/2024</t>
  </si>
  <si>
    <t>RECONSTRUÇÃO DE BASE E SUB-BASE PARA PAVIMENTAÇÃO DE SOLO (PREDOMINANTEMENTE ARENOSO) MELHORADO COM CIMENTO - 2%, MISTURA EM USINA, COM ESPESSURA DE 20 CM - EXCLUSIVE CARGA E TRANSPORTE. AF_09/2024</t>
  </si>
  <si>
    <t>RECONSTRUÇÃO DE BASE E SUB-BASE PARA PAVIMENTAÇÃO DE SOLO (PREDOMINANTEMENTE ARENOSO) MELHORADO COM CIMENTO - 4%, MISTURA EM USINA, COM ESPESSURA DE 10 CM - EXCLUSIVE CARGA E TRANSPORTE. AF_09/2024</t>
  </si>
  <si>
    <t>RECONSTRUÇÃO DE BASE E SUB-BASE PARA PAVIMENTAÇÃO DE SOLO (PREDOMINANTEMENTE ARENOSO) MELHORADO COM CIMENTO - 4%, MISTURA EM USINA, COM ESPESSURA DE 15 CM - EXCLUSIVE CARGA E TRANSPORTE. AF_09/2024</t>
  </si>
  <si>
    <t>RECONSTRUÇÃO DE BASE E SUB-BASE PARA PAVIMENTAÇÃO DE SOLO (PREDOMINANTEMENTE ARENOSO) MELHORADO COM CIMENTO - 4%, MISTURA EM USINA, COM ESPESSURA DE 20 CM - EXCLUSIVE CARGA E TRANSPORTE. AF_09/2024</t>
  </si>
  <si>
    <t>RECONSTRUÇÃO DE BASE E SUB-BASE PARA PAVIMENTAÇÃO DE SOLO (PREDOMINANTEMENTE ARGILOSO) BRITA - 40%-60%, MISTURA EM USINA, COM ESPESSURA DE 10 CM - EXCLUSIVE CARGA E TRANSPORTE. AF_09/2024</t>
  </si>
  <si>
    <t>RECONSTRUÇÃO DE BASE E SUB-BASE PARA PAVIMENTAÇÃO DE SOLO (PREDOMINANTEMENTE ARGILOSO) BRITA - 40%-60%, MISTURA EM USINA, COM ESPESSURA DE 15 CM - EXCLUSIVE CARGA E TRANSPORTE. AF_09/2024</t>
  </si>
  <si>
    <t>RECONSTRUÇÃO DE BASE E SUB-BASE PARA PAVIMENTAÇÃO DE SOLO (PREDOMINANTEMENTE ARGILOSO) BRITA - 40%-60%, MISTURA EM USINA, COM ESPESSURA DE 20 CM - EXCLUSIVE CARGA E TRANSPORTE. AF_09/2024</t>
  </si>
  <si>
    <t>RECONSTRUÇÃO DE BASE E SUB-BASE PARA PAVIMENTAÇÃO DE SOLO (PREDOMINANTEMENTE ARGILOSO) BRITA - 50%-50%, MISTURA EM USINA, COM ESPESSURA DE 10 CM - EXCLUSIVE CARGA E TRANSPORTE. AF_09/2024</t>
  </si>
  <si>
    <t>RECONSTRUÇÃO DE BASE E SUB-BASE PARA PAVIMENTAÇÃO DE SOLO (PREDOMINANTEMENTE ARGILOSO) BRITA - 50%-50%, MISTURA EM USINA, COM ESPESSURA DE 15 CM - EXCLUSIVE CARGA E TRANSPORTE. AF_09/2024</t>
  </si>
  <si>
    <t>RECONSTRUÇÃO DE BASE E SUB-BASE PARA PAVIMENTAÇÃO DE SOLO (PREDOMINANTEMENTE ARGILOSO) BRITA - 50%-50%, MISTURA EM USINA, COM ESPESSURA DE 20 CM - EXCLUSIVE CARGA E TRANSPORTE. AF_09/2024</t>
  </si>
  <si>
    <t>BOMBA CENTRÍFUGA, TRIFÁSICA, 1,5 CV OU 1,48 HP, HM 10 A 24 M, Q 6,1 A 21,9 M3/H, 2 UNIDADES, INCLUSO QUADRO ELÉTRICO - FORNECIMENTO E INSTALAÇÃO. AF_12/2020</t>
  </si>
  <si>
    <t>BOMBA CENTRÍFUGA, TRIFÁSICA, 3 CV OU 2,96 HP, HM 34 A 40 M, Q 8,6 A 14,8 M3/H, 2 UNIDADES, INCLUSO QUADRO ELÉTRICO - FORNECIMENTO E INSTALAÇÃO. AF_12/2020</t>
  </si>
  <si>
    <t>BOMBA SUBMERSÍVEL, TRIFÁSICA, 3,80 CV OU 3,75 HP, HM 5 A 25,5 M, Q 3,6 A 61,2 M3/H (NÃO INCLUI O FORNECIMENTO DA BOMBA). AF_12/2020</t>
  </si>
  <si>
    <t>BOMBA SUBMERSÍVEL, TRIFÁSICA, 3,80 CV OU 3,75 HP, HM 5 A 25,5 M, Q 3,6 A 61,2 M3/H - FORNECIMENTO E INSTALAÇÃO. AF_12/2020</t>
  </si>
  <si>
    <t>MOTO BOMBA HORIZONTAL ATÉ 10 CV, HM 75 A 80 M, Q 25,4 A 48 - FORNECIMENTO E INSTALAÇÃO. AF_12/2020</t>
  </si>
  <si>
    <t>MOTO BOMBA HORIZONTAL DE 12,5 A 25CV, HM 140 M - FORNECIMENTO E INSTALAÇÃO. AF_12/2020</t>
  </si>
  <si>
    <t>MOTO BOMBA SUBMERSÍVEL ATÉ 10 CV, HM 21 M (NÃO INCLUI O FORNECIMENTO DA BOMBA). AF_12/2020</t>
  </si>
  <si>
    <t>MOTO BOMBA SUBMERSÍVEL ATÉ 10 CV, HM 21 M - FORNECIMENTO E INSTALAÇÃO. AF_12/2020</t>
  </si>
  <si>
    <t>MOTO BOMBA SUBMERSÍVEL DE 11 A 25 CV, HM 33 M (NÃO INCLUI O FORNECIMENTO DA BOMBA). AF_12/2020</t>
  </si>
  <si>
    <t>MOTO BOMBA SUBMERSÍVEL DE 11 A 25 CV, HM 33 M - FORNECIMENTO E INSTALAÇÃO. AF_12/2020</t>
  </si>
  <si>
    <t>QUADRO ELÉTRICO PARA 2 BOMBAS CENTRÍFUGAS TRIFÁSICAS 1,5 CV - FORNECIMENTO E INSTALAÇÃO. AF_12/2020</t>
  </si>
  <si>
    <t>QUADRO ELÉTRICO PARA 2 BOMBAS CENTRÍFUGAS TRIFÁSICAS 3 CV - FORNECIMENTO E INSTALAÇÃO. AF_12/2020</t>
  </si>
  <si>
    <t>FORNECIMENTO E INSTALAÇÃO DE BRISE DE ALUMÍNIO B57, COM PINTURA ELETROSTÁTICA BRANCA, ACABAMENTO LISO, FIXADO EM PORTA-PAINEL RANHURADO. AF_03/2024</t>
  </si>
  <si>
    <t>FORNECIMENTO E INSTALAÇÃO DE BRISE DE ALUZINC SL4, COM PINTURA ELETROSTÁTICA BRANCA, INCLINAÇÃO DE 45°, ACABAMENTO LISO, FIXADO EM PORTA-PAINEL RANHURADO. AF_03/2024</t>
  </si>
  <si>
    <t>FORNECIMENTO E INSTALAÇÃO DE CAIXA DE ALUMÍNIO PROTETORA PARA CONDENSADORA DE AR-CONDICIONADO, PINTURA ELETROSTÁTICA BRANCA, DIMENSÕES 100 CM X 78 CM X 50 CM. AF_03/2024</t>
  </si>
  <si>
    <t>FORNECIMENTO E INSTALAÇÃO DE CONJUNTO DE BRISE EM REQUADRO DE ALUMÍNIO DESLIZANTE, COM PERFIS INTERNOS TUBULARES FIXOS, COM PINTURA ELETROSTÁTICA BRANCA, ACABAMENTO, 150 CM X 265 CM. AF_03/2024</t>
  </si>
  <si>
    <t>CAIXA ENTERRADA HIDRÁULICA RETANGULAR, EM CONCRETO PRÉ-MOLDADO, DIMENSÕES INTERNAS: 1X1X0,5 M. AF_12/2020</t>
  </si>
  <si>
    <t>CAIXA ENTERRADA PARA INSTALAÇÕES TELEFÔNICAS TIPO R2, EM ALVENARIA COM BLOCOS DE CONCRETO, DIMENSÕES INTERNAS: 0,52X1,07X0,60 M, EXCLUINDO TAMPÃO. AF_12/2020</t>
  </si>
  <si>
    <t>CAIXA ENTERRADA PARA INSTALAÇÕES TELEFÔNICAS TIPO R3, EM ALVENARIA COM BLOCOS DE CONCRETO, DIMENSÕES INTERNAS: 1,2X1,5X1,40 M, EXCLUINDO TAMPÃO. AF_12/2020</t>
  </si>
  <si>
    <t>CANALETA DE CONCRETO POLIMÉRICO COM GRELHA, LARGURA DE 13 CM - FORNECIMENTO E INSTALAÇÃO. AF_08/2021</t>
  </si>
  <si>
    <t>ALAMBRADO EM PERFIS METÁLICOS RETANGULARES COM GRADIL METÁLICO (EXCLUSIVE MURETA EM CONCRETO).AF_05/2018</t>
  </si>
  <si>
    <t>CERCA COM MOURÕES DE CONCRETO, RETO, 15X15 CM, ESPAÇAMENTO DE 2,5 M, CRAVADOS 0,5 M, ESCORAS DE 10X10 CM A CADA 50 M, COM 12 FIOS DE ARAME DE AÇO OVALADO 15X17 - FORNECIMENTO E INSTALAÇÃO. AF_05/2020</t>
  </si>
  <si>
    <t>CERCA COM MOURÕES DE CONCRETO, RETO, 15X15 CM, ESPAÇAMENTO DE 2,5 M, CRAVADOS 0,5 M, ESCORAS DE 10X10 CM A CADA 50 M, COM 9 FIOS DE ARAME DE AÇO OVALADO 15X17 - FORNECIMENTO E INSTALAÇÃO. AF_05/2020</t>
  </si>
  <si>
    <t>REVESTIMENTO VEGETAL PARA SOLO GRAMPEADO VERDE, ATRAVÉS DE HIDROSSEMEADURA. AF_07/2024</t>
  </si>
  <si>
    <t>ANCORAGEM ATIVA PARA CABO COM 1 CORDOALHA DE DIÂMETRO NOMINAL DE 12,7 MM. AF_08/2022</t>
  </si>
  <si>
    <t>ANCORAGEM ATIVA PARA CABO COM 1 CORDOALHA DE DIÂMETRO NOMINAL DE 15,2 MM. AF_08/2022</t>
  </si>
  <si>
    <t>ANCORAGEM ATIVA PARA CABO COM 12 CORDOALHAS DE DIÂMETRO NOMINAL DE 12,7 MM. AF_08/2022</t>
  </si>
  <si>
    <t>ANCORAGEM ATIVA PARA CABO COM 12 CORDOALHAS DE DIÂMETRO NOMINAL DE 15,2 MM. AF_08/2022</t>
  </si>
  <si>
    <t>ANCORAGEM ATIVA PARA CABO COM 2 CORDOALHAS DE DIÂMETRO NOMINAL DE 12,7 MM. AF_08/2022</t>
  </si>
  <si>
    <t>ANCORAGEM ATIVA PARA CABO COM 2 CORDOALHAS DE DIÂMETRO NOMINAL DE 15,2 MM. AF_08/2022</t>
  </si>
  <si>
    <t>ANCORAGEM ATIVA PARA CABO COM 4 CORDOALHAS DE DIÂMETRO NOMINAL DE 12,7 MM. AF_08/2022</t>
  </si>
  <si>
    <t>ANCORAGEM ATIVA PARA CABO COM 4 CORDOALHAS DE DIÂMETRO NOMINAL DE 15,2 MM. AF_08/2022</t>
  </si>
  <si>
    <t>ANCORAGEM ATIVA PARA CABO COM 6 CORDOALHAS DE DIÂMETRO NOMINAL DE 12,7 MM. AF_08/2022</t>
  </si>
  <si>
    <t>ANCORAGEM ATIVA PARA CABO COM 6 CORDOALHAS DE DIÂMETRO NOMINAL DE 15,2 MM. AF_08/2022</t>
  </si>
  <si>
    <t>ANCORAGEM ATIVA PARA CABO COM 7 CORDOALHAS DE DIÂMETRO NOMINAL DE 12,7 MM. AF_08/2022</t>
  </si>
  <si>
    <t>ANCORAGEM ATIVA PARA CABO COM 7 CORDOALHAS DE DIÂMETRO NOMINAL DE 15,2 MM. AF_08/2022</t>
  </si>
  <si>
    <t>ANCORAGEM ATIVA PARA CORDOALHA COM 7 FIOS E DIÂMETRO NOMINAL DE 12,7 MM. AF_08/2022</t>
  </si>
  <si>
    <t>ANCORAGEM ATIVA PARA CORDOALHA COM 7 FIOS E DIÂMETRO NOMINAL DE 15,2 MM. AF_08/2022</t>
  </si>
  <si>
    <t>ANCORAGEM PASSIVA PARA CABO COM 1 CORDOALHA DE DIÂMETRO NOMINAL DE 12,7 MM. AF_08/2022</t>
  </si>
  <si>
    <t>ANCORAGEM PASSIVA PARA CABO COM 1 CORDOALHA DE DIÂMETRO NOMINAL DE 15,2 MM. AF_08/2022</t>
  </si>
  <si>
    <t>ANCORAGEM PASSIVA PARA CABO COM 12 CORDOALHAS DE DIÂMETRO NOMINAL DE 12,7 MM. AF_08/2022</t>
  </si>
  <si>
    <t>ANCORAGEM PASSIVA PARA CABO COM 12 CORDOALHAS DE DIÂMETRO NOMINAL DE 15,2 MM. AF_08/2022</t>
  </si>
  <si>
    <t>ANCORAGEM PASSIVA PARA CABO COM 2 CORDOALHAS DE DIÂMETRO NOMINAL DE 12,7 MM. AF_08/2022</t>
  </si>
  <si>
    <t>ANCORAGEM PASSIVA PARA CABO COM 2 CORDOALHAS DE DIÂMETRO NOMINAL DE 15,2 MM. AF_08/2022</t>
  </si>
  <si>
    <t>ANCORAGEM PASSIVA PARA CABO COM 4 CORDOALHAS DE DIÂMETRO NOMINAL DE 12,7 MM. AF_08/2022</t>
  </si>
  <si>
    <t>ANCORAGEM PASSIVA PARA CABO COM 4 CORDOALHAS DE DIÂMETRO NOMINAL DE 15,2 MM. AF_08/2022</t>
  </si>
  <si>
    <t>ANCORAGEM PASSIVA PARA CABO COM 6 CORDOALHAS DE DIÂMETRO NOMINAL DE 12,7 MM. AF_08/2022</t>
  </si>
  <si>
    <t>ANCORAGEM PASSIVA PARA CABO COM 6 CORDOALHAS DE DIÂMETRO NOMINAL DE 15,2 MM. AF_08/2022</t>
  </si>
  <si>
    <t>ANCORAGEM PASSIVA PARA CABO COM 7 CORDOALHAS DE DIÂMETRO NOMINAL DE 12,7 MM. AF_08/2022</t>
  </si>
  <si>
    <t>ANCORAGEM PASSIVA PARA CABO COM 7 CORDOALHAS DE DIÂMETRO NOMINAL DE 15,2 MM. AF_08/2022</t>
  </si>
  <si>
    <t>ANCORAGEM PASSIVA PARA CORDOALHA COM 7 FIOS E DIÂMETRO NOMINAL DE 12,7 MM. AF_08/2022</t>
  </si>
  <si>
    <t>ANCORAGEM PASSIVA PARA CORDOALHA COM 7 FIOS E DIÂMETRO NOMINAL DE 15,2 MM. AF_08/2022</t>
  </si>
  <si>
    <t>FORNECIMENTO E INSTALAÇÃO DE BAINHA CIRCULAR COM DIÂMETRO NOMINAL DE 35 MM, INCLUSIVE INJEÇÃO DE NATA DE CIMENTO. AF_08/2022</t>
  </si>
  <si>
    <t>FORNECIMENTO E INSTALAÇÃO DE BAINHA CIRCULAR COM DIÂMETRO NOMINAL DE 40 MM, INCLUSIVE INJEÇÃO DE NATA DE CIMENTO. AF_08/2022</t>
  </si>
  <si>
    <t>FORNECIMENTO E INSTALAÇÃO DE BAINHA CIRCULAR COM DIÂMETRO NOMINAL DE 50 MM, INCLUSIVE INJEÇÃO DE NATA DE CIMENTO. AF_08/2022</t>
  </si>
  <si>
    <t>FORNECIMENTO E INSTALAÇÃO DE BAINHA CIRCULAR COM DIÂMETRO NOMINAL DE 55 MM, INCLUSIVE INJEÇÃO DE NATA DE CIMENTO. AF_08/2022</t>
  </si>
  <si>
    <t>FORNECIMENTO E INSTALAÇÃO DE BAINHA CIRCULAR COM DIÂMETRO NOMINAL DE 60 MM, INCLUSIVE INJEÇÃO DE NATA DE CIMENTO. AF_08/2022</t>
  </si>
  <si>
    <t>FORNECIMENTO E INSTALAÇÃO DE BAINHA CIRCULAR COM DIÂMETRO NOMINAL DE 65 MM, INCLUSIVE INJEÇÃO DE NATA DE CIMENTO. AF_08/2022</t>
  </si>
  <si>
    <t>FORNECIMENTO E INSTALAÇÃO DE BAINHA CIRCULAR COM DIÂMETRO NOMINAL DE 80 MM, INCLUSIVE INJEÇÃO DE NATA DE CIMENTO. AF_08/2022</t>
  </si>
  <si>
    <t>FORNECIMENTO E INSTALAÇÃO DE CABO COM CORDOALHA NUA, RESISTÊNCIA À TRAÇÃO DE 190 KGF/MM² E DIÂMETRO NOMINAL DE 12,7 MM, EM VIGA. AF_08/2022</t>
  </si>
  <si>
    <t>FORNECIMENTO E INSTALAÇÃO DE CABO COM CORDOALHA NUA, RESISTÊNCIA À TRAÇÃO DE 190 KGF/MM² E DIÂMETRO NOMINAL DE 15,2 MM, EM VIGA. AF_08/2022</t>
  </si>
  <si>
    <t>FORNECIMENTO E INSTALAÇÃO DE CABO COM CORDOALHA NUA, RESISTÊNCIA À TRAÇÃO DE 210 KGF/MM² E DIÂMETRO NOMINAL DE 12,7 MM, EM VIGA. AF_08/2022</t>
  </si>
  <si>
    <t>FORNECIMENTO E INSTALAÇÃO DE CABO COM CORDOALHA NUA, RESISTÊNCIA À TRAÇÃO DE 210 KGF/MM² E DIÂMETRO NOMINAL DE 15,2 MM, EM VIGA. AF_08/2022</t>
  </si>
  <si>
    <t>FORNECIMENTO E INSTALAÇÃO DE CORDOALHA COM 7 FIOS, RESISTÊNCIA À TRAÇÃO DE 190 KGF/MM² E DIÂMETRO NOMINAL DE 12,7 MM, EM LAJE. AF_08/2022</t>
  </si>
  <si>
    <t>FORNECIMENTO E INSTALAÇÃO DE CORDOALHA COM 7 FIOS, RESISTÊNCIA À TRAÇÃO DE 190 KGF/MM² E DIÂMETRO NOMINAL DE 12,7 MM, EM VIGA. AF_08/2022</t>
  </si>
  <si>
    <t>FORNECIMENTO E INSTALAÇÃO DE CORDOALHA COM 7 FIOS, RESISTÊNCIA À TRAÇÃO DE 190 KGF/MM² E DIÂMETRO NOMINAL DE 15,2 MM, EM LAJE. AF_08/2022</t>
  </si>
  <si>
    <t>FORNECIMENTO E INSTALAÇÃO DE CORDOALHA COM 7 FIOS, RESISTÊNCIA À TRAÇÃO DE 190 KGF/MM² E DIÂMETRO NOMINAL DE 15,2 MM, EM VIGA. AF_08/2022</t>
  </si>
  <si>
    <t>FORNECIMENTO E INSTALAÇÃO DE CORDOALHA COM 7 FIOS, RESISTÊNCIA À TRAÇÃO DE 210 KGF/MM² E DIÂMETRO NOMINAL DE 12,7 MM, EM LAJE. AF_08/2022</t>
  </si>
  <si>
    <t>FORNECIMENTO E INSTALAÇÃO DE CORDOALHA COM 7 FIOS, RESISTÊNCIA À TRAÇÃO DE 210 KGF/MM² E DIÂMETRO NOMINAL DE 12,7 MM, EM VIGA. AF_08/2022</t>
  </si>
  <si>
    <t>FORNECIMENTO E INSTALAÇÃO DE CORDOALHA COM 7 FIOS, RESISTÊNCIA À TRAÇÃO DE 210 KGF/MM² E DIÂMETRO NOMINAL DE 15,2 MM, EM LAJE. AF_08/2022</t>
  </si>
  <si>
    <t>FORNECIMENTO E INSTALAÇÃO DE CORDOALHA COM 7 FIOS, RESISTÊNCIA À TRAÇÃO DE 210 KGF/MM² E DIÂMETRO NOMINAL DE 15,2 MM, EM VIGA. AF_08/2022</t>
  </si>
  <si>
    <t>BATE ESTACA PARA INSTALAÇÃO DE DEFENSAS METÁLICAS (GUARD RAIL) FIXO, INCLUSIVE CAMINHÃO TOCO PBT 9.700 KG, POTÊNCIA DE 160 CV - CHI DIURNO. AF_05/2023</t>
  </si>
  <si>
    <t>BATE ESTACA PARA INSTALAÇÃO DE DEFENSAS METÁLICAS (GUARD RAIL) FIXO, INCLUSIVE CAMINHÃO TOCO PBT 9.700 KG, POTÊNCIA DE 160 CV - CHP DIURNO. AF_05/2023</t>
  </si>
  <si>
    <t>BETONEIRA CAPACIDADE NOMINAL DE 250 L, CAPACIDADE DE MISTURA DE 175 L, MOTOR ELÉTRICO MONOFÁSICO POTÊNCIA 1CV - CHI DIURNO. AF_05/2023</t>
  </si>
  <si>
    <t>BETONEIRA CAPACIDADE NOMINAL DE 250 L, CAPACIDADE DE MISTURA DE 175 L, MOTOR ELÉTRICO MONOFÁSICO POTÊNCIA 1CV - CHP DIURNO. AF_05/2023</t>
  </si>
  <si>
    <t>CALDEIRA A GÁS COM TERMOSTATO, CAPACIDADE 100 LITROS - CHI DIURNO. AF_05/2023</t>
  </si>
  <si>
    <t>CALDEIRA A GÁS COM TERMOSTATO, CAPACIDADE 100 LITROS - CHP DIURNO. AF_05/2023</t>
  </si>
  <si>
    <t>CAMINHÃO TANQUE PARA HIDROSSEMEADURA, COM CAPACIDADE DE 8.000 LITROS, INCLUINDO BOMBA PARA LANÇAMENTO COM MOTOR DIESEL COM POTÊNCIA DE 105 CV - CHI DIURNO. AF_06/2023</t>
  </si>
  <si>
    <t>CAMINHÃO TANQUE PARA HIDROSSEMEADURA, COM CAPACIDADE DE 8.000 LITROS, INCLUINDO BOMBA PARA LANÇAMENTO COM MOTOR DIESEL COM POTÊNCIA DE 105 CV - CHP DIURNO. AF_06/2023</t>
  </si>
  <si>
    <t>CENTRAL DE LAMA BENTONÍTICA (DEPÓSITO DE BENTONITA, MISTURADOR DE ALTA TURBULÊNCIA, SILOS DE ARMAZENAMENTO DE LAMA E ÁGUA, LABORATÓRIO DE CONTROLE DE QUALIDADE DA LAMA) - CHI DIURNO. AF_04/2019</t>
  </si>
  <si>
    <t>CENTRAL DE LAMA BENTONÍTICA (DEPÓSITO DE BENTONITA, MISTURADOR DE ALTA TURBULÊNCIA, SILOS DE ARMAZENAMENTO DE LAMA E ÁGUA, LABORATÓRIO DE CONTROLE DE QUALIDADE DA LAMA) - CHP DIURNO. AF_04/2019</t>
  </si>
  <si>
    <t>COMPRESSOR DE AR, VAZAO DE 10 PCM, RESERVATORIO 100 L, PRESSAO DE TRABALHO ENTRE 6,9 E 9,7 BAR  POTENCIA 2 HP, TENSAO 110/220 V - CHI DIURNO. AF_05/2023</t>
  </si>
  <si>
    <t>COMPRESSOR DE AR, VAZAO DE 10 PCM, RESERVATORIO 100 L, PRESSAO DE TRABALHO ENTRE 6,9 E 9,7 BAR, POTENCIA 2 HP, TENSAO 110/220 V - CHP DIURNO. AF_05/2023</t>
  </si>
  <si>
    <t>CONJUNTO CILINDRO E BOMBA HIDRÁULICA PARA PROTENSÃO DE MONOBARRAS PARA TIRANTES, ESFORÇO MÁXIMO DE 30 TONELADAS  - CHI DIURNO. AF_05/2023</t>
  </si>
  <si>
    <t>CONJUNTO CILINDRO E BOMBA HIDRÁULICA PARA PROTENSÃO DE MONOBARRAS PARA TIRANTES, ESFORÇO MÁXIMO DE 30 TONELADAS  - CHP DIURNO. AF_05/2023</t>
  </si>
  <si>
    <t>CONJUNTO MACACO E BOMBA HIDRÁULICA PARA PROTENSAO DE CORDOALHAS, ESFORÇO MAXIMO DE 115 TONELADAS - CHI DIURNO. AF_05/2023</t>
  </si>
  <si>
    <t>CONJUNTO MACACO E BOMBA HIDRÁULICA PARA PROTENSAO DE CORDOALHAS, ESFORÇO MAXIMO DE 115 TONELADAS - CHP DIURNO. AF_05/2023</t>
  </si>
  <si>
    <t>CONJUNTO MACACO HIDRÁULICO E CENTRAL DE BOMBEAMENTO MOTORIZADO 1,8 KW PARA PROTENSÃO DE MONOCABOS PARA CONCRETO PROTENDIDO, ESFORÇO MÁXIMO DE 20 TONELADAS  - CHI DIURNO. AF_05/2022</t>
  </si>
  <si>
    <t>CONJUNTO MACACO HIDRÁULICO E CENTRAL DE BOMBEAMENTO MOTORIZADO 1,8 KW PARA PROTENSÃO DE MONOCABOS PARA CONCRETO PROTENDIDO, ESFORÇO MÁXIMO DE 20 TONELADAS  - CHP DIURNO. AF_05/2022</t>
  </si>
  <si>
    <t>CONJUNTO MACACO HIDRÁULICO E CENTRAL DE BOMBEAMENTO MOTORIZADO 1,8 KW PARA PROTENSÃO DE MONOCABOS PARA CONCRETO PROTENDIDO, ESFORÇO MÁXIMO DE 30 TONELADAS  - CHI DIURNO. AF_05/2022</t>
  </si>
  <si>
    <t>CONJUNTO MACACO HIDRÁULICO E CENTRAL DE BOMBEAMENTO MOTORIZADO 1,8 KW PARA PROTENSÃO DE MONOCABOS PARA CONCRETO PROTENDIDO, ESFORÇO MÁXIMO DE 30 TONELADAS  - CHP DIURNO. AF_05/2022</t>
  </si>
  <si>
    <t>DOBRADEIRA TDC, ESPESSURA 1,5MM - CHI DIURNO. AF_05/2023</t>
  </si>
  <si>
    <t>DOBRADEIRA TDC, ESPESSURA 1,5MM - CHP DIURNO. AF_05/2023</t>
  </si>
  <si>
    <t>ENCERADEIRA INDUSTRIAL, 400 MM, 220V, 1 HP - CHI DIURNO. AF_05/2023</t>
  </si>
  <si>
    <t>ENCERADEIRA INDUSTRIAL, 400 MM, 220V, 1 HP - CHP DIURNO. AF_05/2023</t>
  </si>
  <si>
    <t>ESCAVADEIRA HIDRÁULICA SOBRE ESTEIRA, PESO OPERACIONAL ENTRE 22,00 E 23,50 T, POTÊNCIA NOMINAL 139 HP, COM MARTELO ROMPEDOR HIDRÁULICO 1700 KG - CHI DIURNO. AF_04/2019</t>
  </si>
  <si>
    <t>ESCAVADEIRA HIDRÁULICA SOBRE ESTEIRA, PESO OPERACIONAL ENTRE 22,00 E 23,50 T, POTÊNCIA NOMINAL 139 HP, COM MARTELO ROMPEDOR HIDRÁULICO 1700 KG - CHP DIURNO. AF_04/2019</t>
  </si>
  <si>
    <t>ESTABILIZADOR DE LINHA E PRESSÃO, CAPACIDADE DE 120 BAR, COM MANÔMETRO DE LEITURA, REGISTRO DE 1  COM RETORNO E LINHA - CHI DIURNO. AF_05/2023</t>
  </si>
  <si>
    <t>ESTABILIZADOR DE LINHA E PRESSÃO, CAPACIDADE DE 120 BAR, COM MANÔMETRO DE LEITURA, REGISTRO DE 1  COM RETORNO E LINHA - CHP DIURNO. AF_05/2023</t>
  </si>
  <si>
    <t>FURADEIRA ELETROMAGNÉTICA, VELOCIDADE (SEM CARGA/ COM CARGA) 450/ 270 RPM, ESPESSURA MÁXIMA DA CHAPA A SER FURADA 50 MM, PORÇA DE ADESÃO MAGNÉTICA 17000 N, POTÊNCIA 1100 W, ALIMENTÇÃO 220 - 60 HZ, MONOFÁSICA - CHI DIURNO. AF_08/2019</t>
  </si>
  <si>
    <t>FURADEIRA ELETROMAGNÉTICA, VELOCIDADE (SEM CARGA/ COM CARGA) 450/ 270 RPM, ESPESSURA MÁXIMA DA CHAPA A SER FURADA 50 MM, PORÇA DE ADESÃO MAGNÉTICA 17000 N, POTÊNCIA 1100 W, ALIMENTÇÃO 220 - 60 HZ, MONOFÁSICA - CHP DIURNO. AF_08/2019</t>
  </si>
  <si>
    <t>GRUPO GERADOR DIESEL, COM CARENAGEM, POTÊNCIA STANDART ENTRE 400 E 460 KVA, VELOCIDADE DE 1800 RPM, FREQUÊNCIA DE 60 HZ - CHI DIURNO. AF_05/2023</t>
  </si>
  <si>
    <t>GRUPO GERADOR DIESEL, COM CARENAGEM, POTÊNCIA STANDART ENTRE 400 E 460 KVA, VELOCIDADE DE 1800 RPM, FREQUÊNCIA DE 60 HZ - CHP DIURNO. AF_05/2023</t>
  </si>
  <si>
    <t>GUINDASTE DERRICK, LANÇA DE *20* M, CARGA MÁXIMA 10T, POTÊNCIA 45 KW - CHI DIURNO. AF_01/2024</t>
  </si>
  <si>
    <t>GUINDASTE DERRICK, LANÇA DE *20* M, CARGA MÁXIMA 10T, POTÊNCIA 45 KW - CHP DIURNO. AF_01/2024</t>
  </si>
  <si>
    <t>GUINDASTE HIDRAULICO AUTOPROPELIDO, COM LANÇA TRELIÇADA 40 M, CAPACIDADE MÁXIMA 75 T, EQUIPADO COM CLAMSHELL - CHI DIURNO. AF_04/2019</t>
  </si>
  <si>
    <t>GUINDASTE HIDRAULICO AUTOPROPELIDO, COM LANÇA TRELIÇADA 40 M, CAPACIDADE MÁXIMA 75 T, EQUIPADO COM CLAMSHELL - CHP DIURNO. AF_04/2019</t>
  </si>
  <si>
    <t>GUINDASTE HIDRÁULICO AUTOPROPELIDO, COM LANÇA TRELICADA 41 M, CAPACIDADE MÁXIMA DE ELEVAÇÃO 43 T, POTÊNCIA 230 KW, EQUIPADO COM CAÇAMBA DE ARRASTO (DRAGLINE) DE 0,76 M3 - CHI DIURNO. AF_06/2023</t>
  </si>
  <si>
    <t>GUINDASTE HIDRÁULICO AUTOPROPELIDO, COM LANÇA TRELICADA 41 M, CAPACIDADE MÁXIMA DE ELEVAÇÃO 43 T, POTÊNCIA 230 KW, EQUIPADO COM CAÇAMBA DE ARRASTO (DRAGLINE) DE 0,76 M3 - CHP DIURNO. AF_06/2023</t>
  </si>
  <si>
    <t>GUINDASTE HIDRÁULICO RODOVIÁRIO, LANCA TELESCÓPICA DE *50+20* M, CAPACIDADE MÁXIMA DE 90T, 4 EIXOS, POTÊNCIA 330 KW, MOTOR DIESEL - CHI DIURNO. AF_01/2024</t>
  </si>
  <si>
    <t>GUINDASTE HIDRÁULICO RODOVIÁRIO, LANCA TELESCÓPICA DE *50+20* M, CAPACIDADE MÁXIMA DE 90T, 4 EIXOS, POTÊNCIA 330 KW, MOTOR DIESEL - CHP DIURNO. AF_01/2024</t>
  </si>
  <si>
    <t>GUINDASTE SOBRE ESTEIRAS, COM LANÇA TRELIÇADA 40 M, CAPACIDADE MÁXIMA 75 T - CHI DIURNO. AF_04/2019</t>
  </si>
  <si>
    <t>GUINDASTE SOBRE ESTEIRAS, COM LANÇA TRELIÇADA 40 M, CAPACIDADE MÁXIMA 75 T - CHP DIURNO. AF_04/2019</t>
  </si>
  <si>
    <t>GUINDASTE SOBRE ESTEIRAS, COM LANÇA TRELIÇADA 40 M, CAPACIDADE MÁXIMA 75 T, EQUIPADO COM CLAMSHELL - CHI DIURNO. AF_04/2019</t>
  </si>
  <si>
    <t>GUINDASTE SOBRE ESTEIRAS, COM LANÇA TRELIÇADA 40 M, CAPACIDADE MÁXIMA 75 T, EQUIPADO COM CLAMSHELL - CHP DIURNO. AF_04/2019</t>
  </si>
  <si>
    <t>GUINDAUTO HIDRÁULICO, CAPACIDADE MÁXIMA DE CARGA 6200 KG, MOMENTO MÁXIMO DE CARGA 11,7 TM, ALCANCE MÁXIMO HORIZONTAL 9,70 M, INCLUSIVE CAMINHÃO TOCO PBT 16.000 KG, POTÊNCIA DE 189 CV E CESTA AÉREA COM ISOLAMENTO CLASSE C - CHI DIURNO. AF_01/2025</t>
  </si>
  <si>
    <t>GUINDAUTO HIDRÁULICO, CAPACIDADE MÁXIMA DE CARGA 6200 KG, MOMENTO MÁXIMO DE CARGA 11,7 TM, ALCANCE MÁXIMO HORIZONTAL 9,70 M, INCLUSIVE CAMINHÃO TOCO PBT 16.000 KG, POTÊNCIA DE 189 CV E CESTA AÉREA COM ISOLAMENTO CLASSE C - CHP DIURNO. AF_01/2025</t>
  </si>
  <si>
    <t>LIXADEIRA DE PAREDE, COM LED, POTÊNCIA 750 W, FREQUÊNCIA 60 HZ, VELOCIDADE 1000 A 2100 RPM, DIÂMETRO DA LIXA 225 MM - CHI DIURNO AF_12/2022</t>
  </si>
  <si>
    <t>LIXADEIRA DE PAREDE, COM LED, POTÊNCIA 750 W, FREQUÊNCIA 60 HZ, VELOCIDADE 1000 A 2100 RPM, DIÂMETRO DA LIXA 225 MM - CHP DIURNO. AF_12/2022</t>
  </si>
  <si>
    <t>MARTELETE PERFURADOR/ ROMPEDOR ELÉTRICO, POTÊNCIA 800 W, 220 V - CHI DIURNO. AF_05/2023</t>
  </si>
  <si>
    <t>MARTELETE PERFURADOR/ ROMPEDOR ELÉTRICO, POTÊNCIA 800 W, 220 V - CHP DIURNO. AF_05/2023</t>
  </si>
  <si>
    <t>MARTELO PERFURADOR PNEUMÁTICO MANUAL, HASTE 19 X 108 MM, *11* KG - CHI DIURNO. AF_02/2025</t>
  </si>
  <si>
    <t>MARTELO PERFURADOR PNEUMÁTICO MANUAL, HASTE 19 X 108 MM, *11* KG - CHP DIURNO. AF_02/2025</t>
  </si>
  <si>
    <t>MINI GUINDASTE ARANHA SOBRE ESTEIRAS E LANCA TELESCÓPICA, CAPACIDADE MÁXIMA DE CARGA 3,0 TON, RAIO MÁXIMO DE TRABALHO 8,25 M, ALTURA DE LANÇA DO SOLO 9,2 M, 55 M DE CABO DE AÇO 8 MM, MOTOR ELÉTRICO 220/380 VOLTS TRIFÁSICO - CHI DIURNO. AF_03/2022</t>
  </si>
  <si>
    <t>MINI GUINDASTE ARANHA SOBRE ESTEIRAS E LANCA TELESCÓPICA, CAPACIDADE MÁXIMA DE CARGA 3,0 TON, RAIO MÁXIMO DE TRABALHO 8,25 M, ALTURA DE LANÇA DO SOLO 9,2 M, 55 M DE CABO DE AÇO 8 MM, MOTOR ELÉTRICO 220/380 VOLTS TRIFÁSICO - CHP DIURNO. AF_03/2022</t>
  </si>
  <si>
    <t>MISTURADOR PARA PREPARO DE LAMA ESTABILIZANTE COM CAPACIDADE DE *4000* L, COM BOMBA CENTRÍFUGA 5,5 HP A 23,07 HP, PARA SISTEMA DE FURO DIRECIONAL - CHI DIURNO. AF_05/2023</t>
  </si>
  <si>
    <t>MISTURADOR PARA PREPARO DE LAMA ESTABILIZANTE COM CAPACIDADE DE *4000* L, COM BOMBA CENTRÍFUGA 5,5 HP A 23,07 HP, PARA SISTEMA DE FURO DIRECIONAL - CHP DIURNO. AF_05/2023</t>
  </si>
  <si>
    <t>MÁQUINA DEMARCADORA DE FAIXA DE TRÁFEGO À FRIO, TRAÇÃO MANUAL, 4 CV, PRESSÃO MAX 3300 PSI, TANQUE 20 L  - CHI DIURNO. AF_06/2021</t>
  </si>
  <si>
    <t>MÁQUINA DEMARCADORA DE FAIXA DE TRÁFEGO À FRIO, TRAÇÃO MANUAL, 4 CV, PRESSÃO MAX 3300 PSI, TANQUE 20 L  - CHP DIURNO. AF_06/2021</t>
  </si>
  <si>
    <t>MÁQUINA FORMER DOBRAS DIVERSAS: 220V/380V TRIFÁSICO OU MONOFÁSICO, CAPACIDADE 0,5-1,27MM, MOTOR 2CV - CHI DIURNO. AF_05/2023</t>
  </si>
  <si>
    <t>MÁQUINA FORMER DOBRAS DIVERSAS: 220V/380V TRIFÁSICO OU MONOFÁSICO, CAPACIDADE 0,5-1,27MM, MOTOR 2CV - CHP DIURNO. AF_05/2023</t>
  </si>
  <si>
    <t>MÁQUINA METALEIRA UNIVERSAL MODELO IW 110/180 BTD - CHI DIURNO. AF_05/2023</t>
  </si>
  <si>
    <t>MÁQUINA METALEIRA UNIVERSAL MODELO IW 110/180 BTD - CHP DIURNO. AF_05/2023</t>
  </si>
  <si>
    <t>MÁQUINA PARA SOLDA POR ELETROFUSÃO PARA TUBOS DE POLIETILENO DE ALTA DENSIDADE (PEAD) COM DIÂMETRO EXTERNO DE 20 A 1600 MM, POTÊNCIA DE 3500 W - CHI DIURNO. AF_05/2023</t>
  </si>
  <si>
    <t>MÁQUINA PARA SOLDA POR ELETROFUSÃO PARA TUBOS DE POLIETILENO DE ALTA DENSIDADE (PEAD) COM DIÂMETRO EXTERNO DE 20 A 1600 MM, POTÊNCIA DE 3500 W - CHP DIURNO. AF_05/2023</t>
  </si>
  <si>
    <t>MÁQUINA PARA SOLDA POR ELETROFUSÃO PARA TUBOS DE POLIETILENO DE ALTA DENSIDADE (PEAD) COM DIÂMETRO EXTERNO DE 20 A 800 MM, POTÊNCIA ENTRE 2750 E 3000 W - CHI DIURNO. AF_05/2023</t>
  </si>
  <si>
    <t>MÁQUINA PARA SOLDA POR ELETROFUSÃO PARA TUBOS DE POLIETILENO DE ALTA DENSIDADE (PEAD) COM DIÂMETRO EXTERNO DE 20 A 800 MM, POTÊNCIA ENTRE 2750 E 3000 W - CHP DIURNO. AF_05/2023</t>
  </si>
  <si>
    <t>MÁQUINA PARA SOLDA POR TERMOFUSÃO PARA TUBOS DE POLIETILENO DE ALTA DENSIDADE (PEAD) COM DIÂMETRO EXTERNO DE 315 A 630 MM, POTÊNCIA ENTRE 8000 E 12350 W - CHI DIURNO. AF_05/2023</t>
  </si>
  <si>
    <t>MÁQUINA PARA SOLDA POR TERMOFUSÃO PARA TUBOS DE POLIETILENO DE ALTA DENSIDADE (PEAD) COM DIÂMETRO EXTERNO DE 315 A 630 MM, POTÊNCIA ENTRE 8000 E 12350 W - CHP DIURNO. AF_05/2023</t>
  </si>
  <si>
    <t>MÁQUINA PARA SOLDA POR TERMOFUSÃO PARA TUBOS DE POLIETILENO DE ALTA DENSIDADE (PEAD) COM DIÂMETRO EXTERNO DE 710 A 1200 MM, POTÊNCIA ENTRE 16000 E 29500 W - CHI DIURNO. AF_05/2023</t>
  </si>
  <si>
    <t>MÁQUINA PARA SOLDA POR TERMOFUSÃO PARA TUBOS DE POLIETILENO DE ALTA DENSIDADE (PEAD) COM DIÂMETRO EXTERNO DE 710 A 1200 MM, POTÊNCIA ENTRE 16000 E 29500 W - CHP DIURNO. AF_05/2023</t>
  </si>
  <si>
    <t>MÁQUINA PARA SOLDA POR TERMOFUSÃO PARA TUBOS DE POLIETILENO DE ALTA DENSIDADE (PEAD) COM DIÂMETRO EXTERNO DE 90 A 315 MM, POTÊNCIA ENTRE 2500 E 5350 W - CHI DIURNO. AF_05/2023</t>
  </si>
  <si>
    <t>MÁQUINA PARA SOLDA POR TERMOFUSÃO PARA TUBOS DE POLIETILENO DE ALTA DENSIDADE (PEAD) COM DIÂMETRO EXTERNO DE 90 A 315 MM, POTÊNCIA ENTRE 2500 E 5350 W - CHP DIURNO. AF_05/2023</t>
  </si>
  <si>
    <t>MÁQUINA SOLDA ARCO COM PISTOLA DE SOLDAGEM PARA STUD BOLT DE 5 MM A 22 MM - CHI DIURNO. AF_05/2023</t>
  </si>
  <si>
    <t>MÁQUINA SOLDA ARCO COM PISTOLA DE SOLDAGEM PARA STUD BOLT DE 5 MM A 22 MM - CHP DIURNO. AF_05/2023</t>
  </si>
  <si>
    <t>PLATAFORMA ELEVATÓRIA - CHI DIURNO. AF_04/2019</t>
  </si>
  <si>
    <t>PLATAFORMA ELEVATÓRIA - CHP DIURNO. AF_04/2019</t>
  </si>
  <si>
    <t>PULVERIZADOR DE TINTA ELÉTRICO/MÁQUINA DE PINTURA AIRLESS, VAZÃO 2 L/MIN - CHI DIURNO. AF_05/2023</t>
  </si>
  <si>
    <t>PULVERIZADOR DE TINTA ELÉTRICO/MÁQUINA DE PINTURA AIRLESS, VAZÃO 2 L/MIN - CHP DIURNO. AF_05/2023</t>
  </si>
  <si>
    <t>PÓRTICO ROLANTE MONOVIGA, PERFIL I, 4 PERNAS, CAPACIDADE 5 T  - CHI DIURNO. AF_04/2019</t>
  </si>
  <si>
    <t>PÓRTICO ROLANTE MONOVIGA, PERFIL I, 4 PERNAS, CAPACIDADE 5 T  - CHP DIURNO. AF_04/2019</t>
  </si>
  <si>
    <t>RETROESCAVADEIRA SOBRE RODAS COM CARREGADEIRA , PESO OPERACIONAL MÍN. 6,674, POTÊNCIA LÍQ 88 HP, COM MARTELO ROMPEDOR HIDRÁULICO ENTRE  275 A 362 KG - CHI DIURNO. AF_02/2021</t>
  </si>
  <si>
    <t>RETROESCAVADEIRA SOBRE RODAS COM CARREGADEIRA , PESO OPERACIONAL MÍN. 6,674, POTÊNCIA LÍQ 88 HP, COM MARTELO ROMPEDOR HIDRÁULICO ENTRE  275 A 362 KG - CHP DIURNO. AF_02/2021</t>
  </si>
  <si>
    <t>SERRA FITA HORIZONTAL, ELÉTRICA, COM CONTROLE HIDRÁULICO, PAINEL DE COMANDO EM 24 V, MOTOR ELÉTRICO 1,5 CV, DIMENSÕES DA FITA 3880 X 27 X 0,9 MM, TRIFÁSICA - CHI DIURNO. AF_05/2023</t>
  </si>
  <si>
    <t>SERRA FITA HORIZONTAL, ELÉTRICA, COM CONTROLE HIDRÁULICO, PAINEL DE COMANDO EM 24 V, MOTOR ELÉTRICO 1,5 CV, DIMENSÕES DA FITA 3880 X 27 X 0,9 MM, TRIFÁSICA - CHP DIURNO. AF_05/2023</t>
  </si>
  <si>
    <t>TARTARUGA DE OXICORTE CG1, MONOFÁSICA, 220 V, FREQUÊNCIA 50 HZ, VELOCIDADE DE CORTE (MM/MIN) 50 A 750, DIÂMETRO MÍNIMO DO COMPASSO MM 200 - CHI DIURNO. AF_05/2023</t>
  </si>
  <si>
    <t>TARTARUGA DE OXICORTE CG1, MONOFÁSICA, 220 V, FREQUÊNCIA 50 HZ, VELOCIDADE DE CORTE (MM/MIN) 50 A 750, DIÂMETRO MÍNIMO DO COMPASSO MM 200 - CHP DIURNO. AF_05/2023</t>
  </si>
  <si>
    <t>TORRE, COMPOSTA POR GUINCHO MECÂNICO, GUINCHO MANUAL, CABOS DE AÇO, PITEIRA E SOQUETE  - CHI DIURNO. AF_05/2023</t>
  </si>
  <si>
    <t>TORRE, COMPOSTA POR GUINCHO MECÂNICO, GUINCHO MANUAL, CABOS DE AÇO, PITEIRA E SOQUETE  - CHP DIURNO. AF_05/2023</t>
  </si>
  <si>
    <t>UNIDADE DOSADORA AIRLESS TIPO HOT SPRAY - CHI DIURNO. AF_05/2023</t>
  </si>
  <si>
    <t>UNIDADE DOSADORA AIRLESS TIPO HOT SPRAY - CHP DIURNO. AF_05/2023</t>
  </si>
  <si>
    <t>VARREDEIRA DE GRAMA SINTÉTICA A GASOLINA, 2,4 CV, 4 TEMPOS - CHI DIURNO. AF_05/2023</t>
  </si>
  <si>
    <t>VARREDEIRA DE GRAMA SINTÉTICA A GASOLINA, 2,4 CV, 4 TEMPOS - CHP DIURNO. AF_05/2023</t>
  </si>
  <si>
    <t>DEMOLIÇÃO DE ESTRUTURAS DE CONCRETO ARMADO EM GERAL, DE FORMA MECANIZADA COM ROMPEDOR ACOPLADO EM ESCAVADEIRA HIDRÁULICA, SEM REAPROVEITAMENTO. AF_09/2023</t>
  </si>
  <si>
    <t>REMOÇÃO DE VIDRO, EM FACHADAS DE VIDRO, DE FORMA MECANIZADA, COM USO DE PLATAFORMA ELEVATÓRIA, SEM REAPROVEITAMENTO. AF_09/2023</t>
  </si>
  <si>
    <t>BATE ESTACA PARA INSTALAÇÃO DE DEFENSAS METÁLICAS (GUARD RAIL) FIXO, INCLUSIVE CAMINHÃO TOCO PBT 9.700 KG, POTÊNCIA DE 160 CV - DEPRECIAÇÃO. AF_05/2023</t>
  </si>
  <si>
    <t>BATE ESTACA PARA INSTALAÇÃO DE DEFENSAS METÁLICAS (GUARD RAIL) FIXO, INCLUSIVE CAMINHÃO TOCO PBT 9.700 KG, POTÊNCIA DE 160 CV - IMPOSTOS E SEGUROS. AF_05/2023</t>
  </si>
  <si>
    <t>BATE ESTACA PARA INSTALAÇÃO DE DEFENSAS METÁLICAS (GUARD RAIL) FIXO, INCLUSIVE CAMINHÃO TOCO PBT 9.700 KG, POTÊNCIA DE 160 CV - JUROS. AF_05/2023</t>
  </si>
  <si>
    <t>BATE ESTACA PARA INSTALAÇÃO DE DEFENSAS METÁLICAS (GUARD RAIL) FIXO, INCLUSIVE CAMINHÃO TOCO PBT 9.700 KG, POTÊNCIA DE 160 CV - MANUTENÇÃO. AF_05/2023</t>
  </si>
  <si>
    <t>BETONEIRA CAPACIDADE NOMINAL DE 250 L, CAPACIDADE DE MISTURA DE 175 L, MOTOR ELÉTRICO MONOFÁSICO POTÊNCIA 1CV - DEPRECIAÇÃO. AF_05/2023</t>
  </si>
  <si>
    <t>BETONEIRA CAPACIDADE NOMINAL DE 250 L, CAPACIDADE DE MISTURA DE 175 L, MOTOR ELÉTRICO MONOFÁSICO POTÊNCIA 1CV - JUROS. AF_05/2023</t>
  </si>
  <si>
    <t>BETONEIRA CAPACIDADE NOMINAL DE 250 L, CAPACIDADE DE MISTURA DE 175 L, MOTOR ELÉTRICO MONOFÁSICO POTÊNCIA 1CV - MANUTENÇÃO. AF_05/2023</t>
  </si>
  <si>
    <t>CALDEIRA A GÁS COM TERMOSTATO, CAPACIDADE 100 LITROS - DEPRECIAÇÃO. AF_05/2023</t>
  </si>
  <si>
    <t>CALDEIRA A GÁS COM TERMOSTATO, CAPACIDADE 100 LITROS - JUROS. AF_05/2023</t>
  </si>
  <si>
    <t>CALDEIRA A GÁS COM TERMOSTATO, CAPACIDADE 100 LITROS - MANUTENÇÃO. AF_05/2023</t>
  </si>
  <si>
    <t>CAMINHÃO TANQUE PARA HIDROSSEMEADURA, COM CAPACIDADE DE 8.000 LITROS, INCLUINDO BOMBA PARA LANÇAMENTO COM MOTOR DIESEL COM POTÊNCIA DE 105 CV - DEPRECIAÇÃO. AF_06/2023</t>
  </si>
  <si>
    <t>CAMINHÃO TANQUE PARA HIDROSSEMEADURA, COM CAPACIDADE DE 8.000 LITROS, INCLUINDO BOMBA PARA LANÇAMENTO COM MOTOR DIESEL COM POTÊNCIA DE 105 CV - IMPOSTOS E SEGUROS. AF_06/2023</t>
  </si>
  <si>
    <t>CAMINHÃO TANQUE PARA HIDROSSEMEADURA, COM CAPACIDADE DE 8.000 LITROS, INCLUINDO BOMBA PARA LANÇAMENTO COM MOTOR DIESEL COM POTÊNCIA DE 105 CV - JUROS. AF_06/2023</t>
  </si>
  <si>
    <t>CAMINHÃO TANQUE PARA HIDROSSEMEADURA, COM CAPACIDADE DE 8.000 LITROS, INCLUINDO BOMBA PARA LANÇAMENTO COM MOTOR DIESEL COM POTÊNCIA DE 105 CV - MANUTENÇÃO. AF_06/2023</t>
  </si>
  <si>
    <t>CENTRAL DE LAMA BENTONÍTICA (DEPÓSITO DE BENTONITA, MISTURADOR DE ALTA TURBULÊNCIA, SILOS DE ARMAZENAMENTO DE LAMA E ÁGUA, LABORATÓRIO DE CONTROLE DE QUALIDADE DA LAMA) - DEPRECIAÇÃO. AF_04/2019</t>
  </si>
  <si>
    <t>CENTRAL DE LAMA BENTONÍTICA (DEPÓSITO DE BENTONITA, MISTURADOR DE ALTA TURBULÊNCIA, SILOS DE ARMAZENAMENTO DE LAMA E ÁGUA, LABORATÓRIO DE CONTROLE DE QUALIDADE DA LAMA) - JUROS. AF_04/2019</t>
  </si>
  <si>
    <t>CENTRAL DE LAMA BENTONÍTICA (DEPÓSITO DE BENTONITA, MISTURADOR DE ALTA TURBULÊNCIA, SILOS DE ARMAZENAMENTO DE LAMA E ÁGUA, LABORATÓRIO DE CONTROLE DE QUALIDADE DA LAMA) - MANUTENÇÃO. AF_04/2019</t>
  </si>
  <si>
    <t>COMPRESSOR DE AR, VAZAO DE 10 PCM, RESERVATORIO 100 L, PRESSAO DE TRABALHO ENTRE 6,9 E 9,7 BAR,  POTENCIA 2 HP, TENSAO 110/220 V - DEPRECIAÇÃO. AF_05/2023</t>
  </si>
  <si>
    <t>COMPRESSOR DE AR, VAZAO DE 10 PCM, RESERVATORIO 100 L, PRESSAO DE TRABALHO ENTRE 6,9 E 9,7 BAR,  POTENCIA 2 HP, TENSAO 110/220 V - JUROS. AF_05/2023</t>
  </si>
  <si>
    <t>COMPRESSOR DE AR, VAZAO DE 10 PCM, RESERVATORIO 100 L, PRESSAO DE TRABALHO ENTRE 6,9 E 9,7 BAR,  POTENCIA 2 HP, TENSAO 110/220 V - MANUTENÇÃO. AF_05/2023</t>
  </si>
  <si>
    <t>CONJUNTO CILINDRO E BOMBA HIDRÁULICA PARA PROTENSÃO DE MONOBARRAS PARA TIRANTES, ESFORÇO MÁXIMO DE 30 TONELADAS  - DEPRECIAÇÃO. AF_05/2023</t>
  </si>
  <si>
    <t>CONJUNTO CILINDRO E BOMBA HIDRÁULICA PARA PROTENSÃO DE MONOBARRAS PARA TIRANTES, ESFORÇO MÁXIMO DE 30 TONELADAS  - JUROS. AF_05/2023</t>
  </si>
  <si>
    <t>CONJUNTO CILINDRO E BOMBA HIDRÁULICA PARA PROTENSÃO DE MONOBARRAS PARA TIRANTES, ESFORÇO MÁXIMO DE 30 TONELADAS  - MANUTENÇÃO. AF_05/2023</t>
  </si>
  <si>
    <t>CONJUNTO MACACO E BOMBA HIDRÁULICA PARA PROTENSAO DE CORDOALHAS, ESFORÇO MAXIMO DE 115 TONELADAS - DEPRECIAÇÃO. AF_05/2023</t>
  </si>
  <si>
    <t>CONJUNTO MACACO E BOMBA HIDRÁULICA PARA PROTENSAO DE CORDOALHAS, ESFORÇO MAXIMO DE 115 TONELADAS - JUROS. AF_05/2023</t>
  </si>
  <si>
    <t>CONJUNTO MACACO E BOMBA HIDRÁULICA PARA PROTENSAO DE CORDOALHAS, ESFORÇO MAXIMO DE 115 TONELADAS - MANUTENÇÃO. AF_05/2023</t>
  </si>
  <si>
    <t>CONJUNTO MACACO HIDRÁULICO E CENTRAL DE BOMBEAMENTO MOTORIZADO 1,8 KW PARA PROTENSÃO DE MONOCABOS PARA CONCRETO PROTENDIDO, ESFORÇO MÁXIMO DE 20 TONELADAS  - DEPRECIAÇÃO. AF_05/2022</t>
  </si>
  <si>
    <t>CONJUNTO MACACO HIDRÁULICO E CENTRAL DE BOMBEAMENTO MOTORIZADO 1,8 KW PARA PROTENSÃO DE MONOCABOS PARA CONCRETO PROTENDIDO, ESFORÇO MÁXIMO DE 20 TONELADAS  - JUROS. AF_05/2022</t>
  </si>
  <si>
    <t>CONJUNTO MACACO HIDRÁULICO E CENTRAL DE BOMBEAMENTO MOTORIZADO 1,8 KW PARA PROTENSÃO DE MONOCABOS PARA CONCRETO PROTENDIDO, ESFORÇO MÁXIMO DE 20 TONELADAS  - MANUTENÇÃO. AF_05/2022</t>
  </si>
  <si>
    <t>CONJUNTO MACACO HIDRÁULICO E CENTRAL DE BOMBEAMENTO MOTORIZADO 1,8 KW PARA PROTENSÃO DE MONOCABOS PARA CONCRETO PROTENDIDO, ESFORÇO MÁXIMO DE 30 TONELADAS  - DEPRECIAÇÃO. AF_05/2022</t>
  </si>
  <si>
    <t>CONJUNTO MACACO HIDRÁULICO E CENTRAL DE BOMBEAMENTO MOTORIZADO 1,8 KW PARA PROTENSÃO DE MONOCABOS PARA CONCRETO PROTENDIDO, ESFORÇO MÁXIMO DE 30 TONELADAS  - JUROS. AF_05/2022</t>
  </si>
  <si>
    <t>CONJUNTO MACACO HIDRÁULICO E CENTRAL DE BOMBEAMENTO MOTORIZADO 1,8 KW PARA PROTENSÃO DE MONOCABOS PARA CONCRETO PROTENDIDO, ESFORÇO MÁXIMO DE 30 TONELADAS  - MANUTENÇÃO. AF_05/2022</t>
  </si>
  <si>
    <t>DOBRADEIRA TDC, ESPESSURA 1,5MM - DEPRECIAÇÃO. AF_05/2023</t>
  </si>
  <si>
    <t>DOBRADEIRA TDC, ESPESSURA 1,5MM - JUROS. AF_05/2023</t>
  </si>
  <si>
    <t>DOBRADEIRA TDC, ESPESSURA 1,5MM - MANUTENÇÃO. AF_05/2023</t>
  </si>
  <si>
    <t>ENCERADEIRA INDUSTRIAL, 400 MM, 220V, 1 HP - DEPRECIAÇÃO. AF_05/2023</t>
  </si>
  <si>
    <t>ENCERADEIRA INDUSTRIAL, 400 MM, 220V, 1 HP - JUROS. AF_05/2023</t>
  </si>
  <si>
    <t>ENCERADEIRA INDUSTRIAL, 400 MM, 220V, 1 HP - MANUTENÇÃO. AF_05/2023</t>
  </si>
  <si>
    <t>ESCAVADEIRA HIDRÁULICA SOBRE ESTEIRA, PESO OPERACIONAL ENTRE 22,00 E 23,50 T, POTÊNCIA NOMINAL 139 HP, COM MARTELO ROMPEDOR HIDRÁULICO 1700 KG - DEPRECIAÇÃO. AF_04/2019</t>
  </si>
  <si>
    <t>ESCAVADEIRA HIDRÁULICA SOBRE ESTEIRA, PESO OPERACIONAL ENTRE 22,00 E 23,50 T, POTÊNCIA NOMINAL 139 HP, COM MARTELO ROMPEDOR HIDRÁULICO 1700 KG - JUROS. AF_04/2019</t>
  </si>
  <si>
    <t>ESCAVADEIRA HIDRÁULICA SOBRE ESTEIRA, PESO OPERACIONAL ENTRE 22,00 E 23,50 T, POTÊNCIA NOMINAL 139 HP, COM MARTELO ROMPEDOR HIDRÁULICO 1700 KG - MANUTENÇÃO. AF_04/2019</t>
  </si>
  <si>
    <t>ESTABILIZADOR DE LINHA E PRESSÃO, CAPACIDADE DE 120 BAR, COM MANÔMETRO DE LEITURA, REGISTRO DE 1  COM RETORNO E LINHA - DEPRECIAÇÃO. AF_05/2023</t>
  </si>
  <si>
    <t>ESTABILIZADOR DE LINHA E PRESSÃO, CAPACIDADE DE 120 BAR, COM MANÔMETRO DE LEITURA, REGISTRO DE 1  COM RETORNO E LINHA - JUROS. AF_05/2023</t>
  </si>
  <si>
    <t>ESTABILIZADOR DE LINHA E PRESSÃO, CAPACIDADE DE 120 BAR, COM MANÔMETRO DE LEITURA, REGISTRO DE 1  COM RETORNO E LINHA - MANUTENÇÃO. AF_05/2023</t>
  </si>
  <si>
    <t>FURADEIRA ELETROMAGNÉTICA, VELOCIDADE (SEM CARGA/ COM CARGA) 450/ 270 RPM, ESPESSURA MÁXIMA DA CHAPA A SER FURADA 50 MM, PORÇA DE ADESÃO MAGNÉTICA 17000 N, POTÊNCIA 1100 W, ALIMENTÇÃO 220 - 60 HZ, MONOFÁSICA - DEPRECIAÇÃO. AF_08/2019</t>
  </si>
  <si>
    <t>FURADEIRA ELETROMAGNÉTICA, VELOCIDADE (SEM CARGA/ COM CARGA) 450/ 270 RPM, ESPESSURA MÁXIMA DA CHAPA A SER FURADA 50 MM, PORÇA DE ADESÃO MAGNÉTICA 17000 N, POTÊNCIA 1100 W, ALIMENTÇÃO 220 - 60 HZ, MONOFÁSICA - JUROS. AF_08/2019</t>
  </si>
  <si>
    <t>FURADEIRA ELETROMAGNÉTICA, VELOCIDADE (SEM CARGA/ COM CARGA) 450/ 270 RPM, ESPESSURA MÁXIMA DA CHAPA A SER FURADA 50 MM, PORÇA DE ADESÃO MAGNÉTICA 17000 N, POTÊNCIA 1100 W, ALIMENTÇÃO 220 - 60 HZ, MONOFÁSICA - MANUTENÇÃO. AF_08/2019</t>
  </si>
  <si>
    <t>GRUPO GERADOR DIESEL, COM CARENAGEM, POTÊNCIA STANDART ENTRE 400 E 460 KVA, VELOCIDADE DE 1800 RPM, FREQUÊNCIA DE 60 HZ - DEPRECIAÇÃO. AF_05/2023</t>
  </si>
  <si>
    <t>GRUPO GERADOR DIESEL, COM CARENAGEM, POTÊNCIA STANDART ENTRE 400 E 460 KVA, VELOCIDADE DE 1800 RPM, FREQUÊNCIA DE 60 HZ - JUROS. AF_05/2023</t>
  </si>
  <si>
    <t>GRUPO GERADOR DIESEL, COM CARENAGEM, POTÊNCIA STANDART ENTRE 400 E 460 KVA, VELOCIDADE DE 1800 RPM, FREQUÊNCIA DE 60 HZ - MANUTENÇÃO. AF_05/2023</t>
  </si>
  <si>
    <t>GUINDASTE DERRICK, LANÇA DE *20* M, CARGA MÁXIMA 10T, POTÊNCIA 45 KW - DEPRECIAÇÃO. AF_01/2024</t>
  </si>
  <si>
    <t>GUINDASTE DERRICK, LANÇA DE *20* M, CARGA MÁXIMA 10T, POTÊNCIA 45 KW - JUROS. AF_01/2024</t>
  </si>
  <si>
    <t>GUINDASTE DERRICK, LANÇA DE *20* M, CARGA MÁXIMA 10T, POTÊNCIA 45 KW - MANUTENÇÃO. AF_01/2024</t>
  </si>
  <si>
    <t>GUINDASTE HIDRAULICO AUTOPROPELIDO, COM LANÇA TRELIÇADA 40 M, CAPACIDADE MÁXIMA 75 T, EQUIPADO COM CLAMSHELL - DEPRECIAÇÃO. AF_04/2019</t>
  </si>
  <si>
    <t>GUINDASTE HIDRAULICO AUTOPROPELIDO, COM LANÇA TRELIÇADA 40 M, CAPACIDADE MÁXIMA 75 T, EQUIPADO COM CLAMSHELL - JUROS. AF_04/2019</t>
  </si>
  <si>
    <t>GUINDASTE HIDRAULICO AUTOPROPELIDO, COM LANÇA TRELIÇADA 40 M, CAPACIDADE MÁXIMA 75 T, EQUIPADO COM CLAMSHELL - MANUTENÇÃO. AF_04/2019</t>
  </si>
  <si>
    <t>GUINDASTE HIDRÁULICO AUTOPROPELIDO, COM LANÇA TRELICADA 41 M, CAPACIDADE MÁXIMA DE ELEVAÇÃO 43 T, POTÊNCIA 230 KW, EQUIPADO COM CAÇAMBA DE ARRASTO (DRAGLINE) DE 0,76 M3 - DEPRECIAÇÃO. AF_06/2023</t>
  </si>
  <si>
    <t>GUINDASTE HIDRÁULICO AUTOPROPELIDO, COM LANÇA TRELICADA 41 M, CAPACIDADE MÁXIMA DE ELEVAÇÃO 43 T, POTÊNCIA 230 KW, EQUIPADO COM CAÇAMBA DE ARRASTO (DRAGLINE) DE 0,76 M3 - JUROS. AF_06/2023</t>
  </si>
  <si>
    <t>GUINDASTE HIDRÁULICO AUTOPROPELIDO, COM LANÇA TRELICADA 41 M, CAPACIDADE MÁXIMA DE ELEVAÇÃO 43 T, POTÊNCIA 230 KW, EQUIPADO COM CAÇAMBA DE ARRASTO (DRAGLINE) DE 0,76 M3 - MANUTENÇÃO. AF_06/2023</t>
  </si>
  <si>
    <t>GUINDASTE HIDRÁULICO RODOVIÁRIO, LANCA TELESCÓPICA DE *50+20* M, CAPACIDADE MÁXIMA DE 90T, 4 EIXOS, POTÊNCIA 330 KW, MOTOR DIESEL - DEPRECIAÇÃO. AF_01/2024</t>
  </si>
  <si>
    <t>GUINDASTE HIDRÁULICO RODOVIÁRIO, LANCA TELESCÓPICA DE *50+20* M, CAPACIDADE MÁXIMA DE 90T, 4 EIXOS, POTÊNCIA 330 KW, MOTOR DIESEL - JUROS. AF_01/2024</t>
  </si>
  <si>
    <t>GUINDASTE HIDRÁULICO RODOVIÁRIO, LANCA TELESCÓPICA DE *50+20* M, CAPACIDADE MÁXIMA DE 90T, 4 EIXOS, POTÊNCIA 330 KW, MOTOR DIESEL - MANUTENÇÃO. AF_01/2024</t>
  </si>
  <si>
    <t>GUINDASTE SOBRE ESTEIRAS, COM LANÇA TRELIÇADA 40 M, CAPACIDADE MÁXIMA 75 T - DEPRECIAÇÃO. AF_04/2019</t>
  </si>
  <si>
    <t>GUINDASTE SOBRE ESTEIRAS, COM LANÇA TRELIÇADA 40 M, CAPACIDADE MÁXIMA 75 T - JUROS. AF_04/2019</t>
  </si>
  <si>
    <t>GUINDASTE SOBRE ESTEIRAS, COM LANÇA TRELIÇADA 40 M, CAPACIDADE MÁXIMA 75 T - MANUTENÇÃO. AF_04/2019</t>
  </si>
  <si>
    <t>GUINDASTE SOBRE ESTEIRAS, COM LANÇA TRELIÇADA 40 M, CAPACIDADE MÁXIMA 75 T, EQUIPADO COM CLAMSHELL - DEPRECIAÇÃO. AF_04/2019</t>
  </si>
  <si>
    <t>GUINDASTE SOBRE ESTEIRAS, COM LANÇA TRELIÇADA 40 M, CAPACIDADE MÁXIMA 75 T, EQUIPADO COM CLAMSHELL - JUROS. AF_04/2019</t>
  </si>
  <si>
    <t>GUINDASTE SOBRE ESTEIRAS, COM LANÇA TRELIÇADA 40 M, CAPACIDADE MÁXIMA 75 T, EQUIPADO COM CLAMSHELL - MANUTENÇÃO. AF_04/2019</t>
  </si>
  <si>
    <t>GUINDAUTO HIDRÁULICO, CAPACIDADE MÁXIMA DE CARGA 6200 KG, MOMENTO MÁXIMO DE CARGA 11,7 TM, ALCANCE MÁXIMO HORIZONTAL 9,70 M, INCLUSIVE CAMINHÃO TOCO PBT 16.000 KG, POTÊNCIA DE 189 CV E CESTA AÉREA COM ISOLAMENTO CLASSE C - DEPRECIAÇÃO. AF_01/2025</t>
  </si>
  <si>
    <t>GUINDAUTO HIDRÁULICO, CAPACIDADE MÁXIMA DE CARGA 6200 KG, MOMENTO MÁXIMO DE CARGA 11,7 TM, ALCANCE MÁXIMO HORIZONTAL 9,70 M, INCLUSIVE CAMINHÃO TOCO PBT 16.000 KG, POTÊNCIA DE 189 CV E CESTA AÉREA COM ISOLAMENTO CLASSE C - IMPOSTOS E SEGUROS. AF_01/2025</t>
  </si>
  <si>
    <t>GUINDAUTO HIDRÁULICO, CAPACIDADE MÁXIMA DE CARGA 6200 KG, MOMENTO MÁXIMO DE CARGA 11,7 TM, ALCANCE MÁXIMO HORIZONTAL 9,70 M, INCLUSIVE CAMINHÃO TOCO PBT 16.000 KG, POTÊNCIA DE 189 CV E CESTA AÉREA COM ISOLAMENTO CLASSE C - JUROS. AF_01/2025</t>
  </si>
  <si>
    <t>GUINDAUTO HIDRÁULICO, CAPACIDADE MÁXIMA DE CARGA 6200 KG, MOMENTO MÁXIMO DE CARGA 11,7 TM, ALCANCE MÁXIMO HORIZONTAL 9,70 M, INCLUSIVE CAMINHÃO TOCO PBT 16.000 KG, POTÊNCIA DE 189 CV E CESTA AÉREA COM ISOLAMENTO CLASSE C - MANUTENÇÃO. AF_01/2025</t>
  </si>
  <si>
    <t>GUINDAUTO HIDRÁULICO, CAPACIDADE MÁXIMA DE CARGA 6200 KG, MOMENTO MÁXIMO DE CARGA 11,7 TM, ALCANCE MÁXIMO HORIZONTAL 9,70 M, INCLUSIVE CAMINHÃO TOCO PBT 16.000 KG, POTÊNCIA DE 189 CV E CESTA AÉREA COM ISOLAMENTO CLASSE C - MATERIAIS NA OPERAÇÃO. AF_01/2025</t>
  </si>
  <si>
    <t>LIXADEIRA DE PAREDE, COM LED, POTÊNCIA 750 W, FREQUÊNCIA 60 HZ, VELOCIDADE 1000 A 2100 RPM, DIÂMETRO DA LIXA 225 MM - DEPRECIAÇÃO. AF_12/2022</t>
  </si>
  <si>
    <t>LIXADEIRA DE PAREDE, COM LED, POTÊNCIA 750 W, FREQUÊNCIA 60 HZ, VELOCIDADE 1000 A 2100 RPM, DIÂMETRO DA LIXA 225 MM - JUROS. AF_12/2022</t>
  </si>
  <si>
    <t>LIXADEIRA DE PAREDE, COM LED, POTÊNCIA 750 W, FREQUÊNCIA 60 HZ, VELOCIDADE 1000 A 2100 RPM, DIÂMETRO DA LIXA 225 MM - MANUTENÇÃO. AF_12/2022</t>
  </si>
  <si>
    <t>MARTELETE PERFURADOR/ ROMPEDOR ELÉTRICO, POTÊNCIA 800 W, 220 V - DEPRECIAÇÃO. AF_05/2023</t>
  </si>
  <si>
    <t>MARTELETE PERFURADOR/ ROMPEDOR ELÉTRICO, POTÊNCIA 800 W, 220 V - JUROS. AF_05/2023</t>
  </si>
  <si>
    <t>MARTELETE PERFURADOR/ ROMPEDOR ELÉTRICO, POTÊNCIA 800 W, 220 V - MANUTENÇÃO. AF_05/2023</t>
  </si>
  <si>
    <t>MARTELO PERFURADOR PNEUMÁTICO MANUAL, HASTE 19 X 108 MM, *11* KG - DEPRECIAÇÃO. AF_02/2025</t>
  </si>
  <si>
    <t>MARTELO PERFURADOR PNEUMÁTICO MANUAL, HASTE 19 X 108 MM, *11* KG - JUROS. AF_02/2025</t>
  </si>
  <si>
    <t>MARTELO PERFURADOR PNEUMÁTICO MANUAL, HASTE 19 X 108 MM, *11* KG - MANUTENÇÃO. AF_02/2025</t>
  </si>
  <si>
    <t>MINI GUINDASTE ARANHA SOBRE ESTEIRAS E LANCA TELESCÓPICA, CAPACIDADE MÁXIMA DE CARGA 3,0 TON, RAIO MÁXIMO DE TRABALHO 8,25 M, ALTURA DE LANÇA DO SOLO 9,2 M, 55 M DE CABO DE AÇO 8 MM, MOTOR ELÉTRICO 220/380 VOLTS TRIFÁSICO - DEPRECIAÇÃO. AF_03/2022</t>
  </si>
  <si>
    <t>MINI GUINDASTE ARANHA SOBRE ESTEIRAS E LANCA TELESCÓPICA, CAPACIDADE MÁXIMA DE CARGA 3,0 TON, RAIO MÁXIMO DE TRABALHO 8,25 M, ALTURA DE LANÇA DO SOLO 9,2 M, 55 M DE CABO DE AÇO 8 MM, MOTOR ELÉTRICO 220/380 VOLTS TRIFÁSICO - JUROS. AF_03/2022</t>
  </si>
  <si>
    <t>MINI GUINDASTE ARANHA SOBRE ESTEIRAS E LANCA TELESCÓPICA, CAPACIDADE MÁXIMA DE CARGA 3,0 TON, RAIO MÁXIMO DE TRABALHO 8,25 M, ALTURA DE LANÇA DO SOLO 9,2 M, 55 M DE CABO DE AÇO 8 MM, MOTOR ELÉTRICO 220/380 VOLTS TRIFÁSICO - MANUTENÇÃO. AF_03/2022</t>
  </si>
  <si>
    <t>MISTURADOR PARA PREPARO DE LAMA ESTABILIZANTE COM CAPACIDADE DE *4000* L, COM BOMBA CENTRÍFUGA 5,5 HP A 23,07 HP, PARA SISTEMA DE FURO DIRECIONAL - DEPRECIAÇÃO. AF_05/2023</t>
  </si>
  <si>
    <t>MISTURADOR PARA PREPARO DE LAMA ESTABILIZANTE COM CAPACIDADE DE *4000* L, COM BOMBA CENTRÍFUGA 5,5 HP A 23,07 HP, PARA SISTEMA DE FURO DIRECIONAL - JUROS. AF_05/2023</t>
  </si>
  <si>
    <t>MISTURADOR PARA PREPARO DE LAMA ESTABILIZANTE COM CAPACIDADE DE *4000* L, COM BOMBA CENTRÍFUGA 5,5 HP A 23,07 HP, PARA SISTEMA DE FURO DIRECIONAL - MANUTENÇÃO. AF_05/2023</t>
  </si>
  <si>
    <t>MÁQUINA DEMARCADORA DE FAIXA DE TRÁFEGO À FRIO, TRAÇÃO MANUAL, 4 CV, PRESSÃO MAX 3300 PSI, TANQUE 20 L - DEPRECIAÇÃO. AF_06/2021</t>
  </si>
  <si>
    <t>MÁQUINA DEMARCADORA DE FAIXA DE TRÁFEGO À FRIO, TRAÇÃO MANUAL, 4 CV, PRESSÃO MAX 3300 PSI, TANQUE 20 L - JUROS. AF_06/2021</t>
  </si>
  <si>
    <t>MÁQUINA DEMARCADORA DE FAIXA DE TRÁFEGO À FRIO, TRAÇÃO MANUAL, 4 CV, PRESSÃO MAX 3300 PSI, TANQUE 20 L - MANUTENÇÃO. AF_06/2021</t>
  </si>
  <si>
    <t>MÁQUINA FORMER DOBRAS DIVERSAS: 220V/380V TRIFÁSICO OU MONOFÁSICO, CAPACIDADE 0,5-1,27MM, MOTOR 2CV - DEPRECIAÇÃO. AF_05/2023</t>
  </si>
  <si>
    <t>MÁQUINA FORMER DOBRAS DIVERSAS: 220V/380V TRIFÁSICO OU MONOFÁSICO, CAPACIDADE 0,5-1,27MM, MOTOR 2CV - JUROS. AF_05/2023</t>
  </si>
  <si>
    <t>MÁQUINA FORMER DOBRAS DIVERSAS: 220V/380V TRIFÁSICO OU MONOFÁSICO, CAPACIDADE 0,5-1,27MM, MOTOR 2CV - MANUTENÇÃO. AF_05/2023</t>
  </si>
  <si>
    <t>MÁQUINA METALEIRA UNIVERSAL MODELO IW 110/180 BTD - DEPRECIAÇÃO. AF_05/2023</t>
  </si>
  <si>
    <t>MÁQUINA METALEIRA UNIVERSAL MODELO IW 110/180 BTD - JUROS. AF_05/2023</t>
  </si>
  <si>
    <t>MÁQUINA METALEIRA UNIVERSAL MODELO IW 110/180 BTD - MANUTENÇÃO. AF_05/2023</t>
  </si>
  <si>
    <t>MÁQUINA PARA SOLDA POR ELETROFUSÃO PARA TUBOS DE POLIETILENO DE ALTA DENSIDADE (PEAD) COM DIÂMETRO EXTERNO DE 20 A 1600 MM, POTÊNCIA DE 3500 W - DEPRECIAÇÃO. AF_05/2023</t>
  </si>
  <si>
    <t>MÁQUINA PARA SOLDA POR ELETROFUSÃO PARA TUBOS DE POLIETILENO DE ALTA DENSIDADE (PEAD) COM DIÂMETRO EXTERNO DE 20 A 1600 MM, POTÊNCIA DE 3500 W - JUROS. AF_05/2023</t>
  </si>
  <si>
    <t>MÁQUINA PARA SOLDA POR ELETROFUSÃO PARA TUBOS DE POLIETILENO DE ALTA DENSIDADE (PEAD) COM DIÂMETRO EXTERNO DE 20 A 1600 MM, POTÊNCIA DE 3500 W - MANUTENÇÃO. AF_05/2023</t>
  </si>
  <si>
    <t>MÁQUINA PARA SOLDA POR ELETROFUSÃO PARA TUBOS DE POLIETILENO DE ALTA DENSIDADE (PEAD) COM DIÂMETRO EXTERNO DE 20 A 800 MM, POTÊNCIA ENTRE 2750 E 3000 W - DEPRECIAÇÃO. AF_05/2023</t>
  </si>
  <si>
    <t>MÁQUINA PARA SOLDA POR ELETROFUSÃO PARA TUBOS DE POLIETILENO DE ALTA DENSIDADE (PEAD) COM DIÂMETRO EXTERNO DE 20 A 800 MM, POTÊNCIA ENTRE 2750 E 3000 W - JUROS. AF_05/2023</t>
  </si>
  <si>
    <t>MÁQUINA PARA SOLDA POR ELETROFUSÃO PARA TUBOS DE POLIETILENO DE ALTA DENSIDADE (PEAD) COM DIÂMETRO EXTERNO DE 20 A 800 MM, POTÊNCIA ENTRE 2750 E 3000 W - MANUTENÇÃO. AF_05/2023</t>
  </si>
  <si>
    <t>MÁQUINA PARA SOLDA POR TERMOFUSÃO PARA TUBOS DE POLIETILENO DE ALTA DENSIDADE (PEAD) COM DIÂMETRO EXTERNO DE 315 A 630 MM, POTÊNCIA ENTRE 8000 E 12350 W - DEPRECIAÇÃO. AF_05/2023</t>
  </si>
  <si>
    <t>MÁQUINA PARA SOLDA POR TERMOFUSÃO PARA TUBOS DE POLIETILENO DE ALTA DENSIDADE (PEAD) COM DIÂMETRO EXTERNO DE 315 A 630 MM, POTÊNCIA ENTRE 8000 E 12350 W - JUROS. AF_05/2023</t>
  </si>
  <si>
    <t>MÁQUINA PARA SOLDA POR TERMOFUSÃO PARA TUBOS DE POLIETILENO DE ALTA DENSIDADE (PEAD) COM DIÂMETRO EXTERNO DE 315 A 630 MM, POTÊNCIA ENTRE 8000 E 12350 W - MANUTENÇÃO. AF_05/2023</t>
  </si>
  <si>
    <t>MÁQUINA PARA SOLDA POR TERMOFUSÃO PARA TUBOS DE POLIETILENO DE ALTA DENSIDADE (PEAD) COM DIÂMETRO EXTERNO DE 710 A 1200 MM, POTÊNCIA ENTRE 16000 E 29500 W - DEPRECIAÇÃO. AF_05/2023</t>
  </si>
  <si>
    <t>MÁQUINA PARA SOLDA POR TERMOFUSÃO PARA TUBOS DE POLIETILENO DE ALTA DENSIDADE (PEAD) COM DIÂMETRO EXTERNO DE 710 A 1200 MM, POTÊNCIA ENTRE 16000 E 29500 W - JUROS. AF_05/2023</t>
  </si>
  <si>
    <t>MÁQUINA PARA SOLDA POR TERMOFUSÃO PARA TUBOS DE POLIETILENO DE ALTA DENSIDADE (PEAD) COM DIÂMETRO EXTERNO DE 710 A 1200 MM, POTÊNCIA ENTRE 16000 E 29500 W - MANUTENÇÃO. AF_05/2023</t>
  </si>
  <si>
    <t>MÁQUINA PARA SOLDA POR TERMOFUSÃO PARA TUBOS DE POLIETILENO DE ALTA DENSIDADE (PEAD) COM DIÂMETRO EXTERNO DE 90 A 315 MM, POTÊNCIA ENTRE 2500 E 5350 W - DEPRECIAÇÃO. AF_05/2023</t>
  </si>
  <si>
    <t>MÁQUINA PARA SOLDA POR TERMOFUSÃO PARA TUBOS DE POLIETILENO DE ALTA DENSIDADE (PEAD) COM DIÂMETRO EXTERNO DE 90 A 315 MM, POTÊNCIA ENTRE 2500 E 5350 W - JUROS. AF_05/2023</t>
  </si>
  <si>
    <t>MÁQUINA PARA SOLDA POR TERMOFUSÃO PARA TUBOS DE POLIETILENO DE ALTA DENSIDADE (PEAD) COM DIÂMETRO EXTERNO DE 90 A 315 MM, POTÊNCIA ENTRE 2500 E 5350 W - MANUTENÇÃO. AF_05/2023</t>
  </si>
  <si>
    <t>MÁQUINA SOLDA ARCO COM PISTOLA DE SOLDAGEM PARA STUD BOLT DE 5 MM A 22 MM - DEPRECIAÇÃO. AF_05/2023</t>
  </si>
  <si>
    <t>MÁQUINA SOLDA ARCO COM PISTOLA DE SOLDAGEM PARA STUD BOLT DE 5 MM A 22 MM - JUROS. AF_05/2023</t>
  </si>
  <si>
    <t>MÁQUINA SOLDA ARCO COM PISTOLA DE SOLDAGEM PARA STUD BOLT DE 5 MM A 22 MM - MANUTENÇÃO. AF_05/2023</t>
  </si>
  <si>
    <t>PLATAFORMA ELEVATÓRIA - DEPRECIAÇÃO. AF_04/2019</t>
  </si>
  <si>
    <t>PLATAFORMA ELEVATÓRIA - JUROS. AF_04/2019</t>
  </si>
  <si>
    <t>PLATAFORMA ELEVATÓRIA - MANUTENÇÃO. AF_04/2019</t>
  </si>
  <si>
    <t>PULVERIZADOR DE TINTA ELÉTRICO/MÁQUINA DE PINTURA AIRLESS, VAZÃO 2 L/MIN - DEPRECIAÇÃO. AF_05/2023</t>
  </si>
  <si>
    <t>PULVERIZADOR DE TINTA ELÉTRICO/MÁQUINA DE PINTURA AIRLESS, VAZÃO 2 L/MIN - JUROS. AF_05/2023</t>
  </si>
  <si>
    <t>PULVERIZADOR DE TINTA ELÉTRICO/MÁQUINA DE PINTURA AIRLESS, VAZÃO 2 L/MIN - MANUTENÇÃO. AF_05/2023</t>
  </si>
  <si>
    <t>PÓRTICO ROLANTE MONOVIGA, PERFIL I, 4 PERNAS, CAPACIDADE 5 T  - DEPRECIAÇÃO. AF_04/2019</t>
  </si>
  <si>
    <t>PÓRTICO ROLANTE MONOVIGA, PERFIL I, 4 PERNAS, CAPACIDADE 5 T  - JUROS. AF_04/2019</t>
  </si>
  <si>
    <t>PÓRTICO ROLANTE MONOVIGA, PERFIL I, 4 PERNAS, CAPACIDADE 5 T  - MANUTENÇÃO. AF_04/2019</t>
  </si>
  <si>
    <t>RETROESCAVADEIRA SOBRE RODAS COM CARREGADEIRA , PESO OPERACIONAL MÍN. 6,674, POTÊNCIA LÍQ 88 HP, COM MARTELO ROMPEDOR HIDRÁULICO ENTRE  275 A 362 KG - DEPRECIAÇÃO. AF_02/2021</t>
  </si>
  <si>
    <t>RETROESCAVADEIRA SOBRE RODAS COM CARREGADEIRA , PESO OPERACIONAL MÍN. 6,674, POTÊNCIA LÍQ 88 HP, COM MARTELO ROMPEDOR HIDRÁULICO ENTRE  275 A 362 KG - MANUTENÇÃO. AF_02/2021</t>
  </si>
  <si>
    <t>RETROESCAVADEIRA SOBRE RODAS COM CARREGADEIRA, PESO OPERACIONAL MÍN. 6,674, POTÊNCIA LÍQ 88 HP, COM MARTELO ROMPEDOR HIDRÁULICO ENTRE 275 A 362 KG - JUROS. AF_02/2021</t>
  </si>
  <si>
    <t>SERRA FITA HORIZONTAL, ELÉTRICA, COM CONTROLE HIDRÁULICO, PAINEL DE COMANDO EM 24 V, MOTOR ELÉTRICO 1,5 CV, DIMENSÕES DA FITA 3880 X 27 X 0,9 MM, TRIFÁSICA - DEPRECIAÇÃO. AF_05/2023</t>
  </si>
  <si>
    <t>SERRA FITA HORIZONTAL, ELÉTRICA, COM CONTROLE HIDRÁULICO, PAINEL DE COMANDO EM 24 V, MOTOR ELÉTRICO 1,5 CV, DIMENSÕES DA FITA 3880 X 27 X 0,9 MM, TRIFÁSICA - JUROS. AF_05/2023</t>
  </si>
  <si>
    <t>SERRA FITA HORIZONTAL, ELÉTRICA, COM CONTROLE HIDRÁULICO, PAINEL DE COMANDO EM 24 V, MOTOR ELÉTRICO 1,5 CV, DIMENSÕES DA FITA 3880 X 27 X 0,9 MM, TRIFÁSICA - MANUTENÇÃO. AF_05/2023</t>
  </si>
  <si>
    <t>TARTARUGA DE OXICORTE CG1, MONOFÁSICA, 220 V, FREQUÊNCIA 50 HZ, VELOCIDADE DE CORTE (MM/MIN) 50 A 750, DIÂMETRO MÍNIMO DO COMPASSO MM 200 - DEPRECIAÇÃO. AF_05/2023</t>
  </si>
  <si>
    <t>TARTARUGA DE OXICORTE CG1, MONOFÁSICA, 220 V, FREQUÊNCIA 50 HZ, VELOCIDADE DE CORTE (MM/MIN) 50 A 750, DIÂMETRO MÍNIMO DO COMPASSO MM 200 - JUROS. AF_05/2023</t>
  </si>
  <si>
    <t>TARTARUGA DE OXICORTE CG1, MONOFÁSICA, 220 V, FREQUÊNCIA 50 HZ, VELOCIDADE DE CORTE (MM/MIN) 50 A 750, DIÂMETRO MÍNIMO DO COMPASSO MM 200 - MANUTENÇÃO. AF_05/2023</t>
  </si>
  <si>
    <t>TORRE, COMPOSTA POR GUINCHO MECÂNICO, GUINCHO MANUAL, CABOS DE AÇO, PITEIRA E SOQUETE  - DEPRECIAÇÃO. AF_05/2023</t>
  </si>
  <si>
    <t>TORRE, COMPOSTA POR GUINCHO MECÂNICO, GUINCHO MANUAL, CABOS DE AÇO, PITEIRA E SOQUETE  - JUROS. AF_05/2023</t>
  </si>
  <si>
    <t>TORRE, COMPOSTA POR GUINCHO MECÂNICO, GUINCHO MANUAL, CABOS DE AÇO, PITEIRA E SOQUETE  - MANUTENÇÃO. AF_05/2023</t>
  </si>
  <si>
    <t>UNIDADE DOSADORA AIRLESS TIPO HOT SPRAY - DEPRECIAÇÃO. AF_05/2023</t>
  </si>
  <si>
    <t>UNIDADE DOSADORA AIRLESS TIPO HOT SPRAY - JUROS. AF_05/2023</t>
  </si>
  <si>
    <t>UNIDADE DOSADORA AIRLESS TIPO HOT SPRAY - MANUTENÇÃO. AF_05/2023</t>
  </si>
  <si>
    <t>VARREDEIRA DE GRAMA SINTÉTICA A GASOLINA, 2,4 CV, 4 TEMPOS - DEPRECIAÇÃO. AF_05/2023</t>
  </si>
  <si>
    <t>VARREDEIRA DE GRAMA SINTÉTICA A GASOLINA, 2,4 CV, 4 TEMPOS - JUROS. AF_05/2023</t>
  </si>
  <si>
    <t>VARREDEIRA DE GRAMA SINTÉTICA A GASOLINA, 2,4 CV, 4 TEMPOS - MANUTENÇÃO. AF_05/2023</t>
  </si>
  <si>
    <t>DRAGAGEM DE MATERIAIS DE 1A CATEGORIA E COMPOSTOS ORGÂNICOS E INORGÂNICOS COM DRAGLINE (CAÇAMBA: 0,76 M3/ 43 T). AF_03/2024</t>
  </si>
  <si>
    <t>CAIXA DE PASSAGEM PARA AR CONDICIONADO - FORNECIMENTO E INSTALAÇÃO. AF_08/2022</t>
  </si>
  <si>
    <t>DRENO EM MURO DE CONTENÇÃO, EXECUTADO NO PÉ DO MURO, COM TUBO DE PEAD CORRUGADO FLEXÍVEL PERFURADO, ENVOLVIDO COM GEOCOMPOSTO DRENANTE. AF_07/2021</t>
  </si>
  <si>
    <t>GEOCOMPOSTO DRENANTE, INSTALADO EM MURO DE CONTENÇÃO - EXCLUSIVE DRENO NO PÉ DO MURO. AF_07/2021</t>
  </si>
  <si>
    <t>LUVA DE PEAD, DN 100 MM, INSTALADA EM DRENO  - FORNECIMENTO E INSTALAÇÃO. AF_07/2021</t>
  </si>
  <si>
    <t>FABRICAÇÃO DE CURVA, REDUÇÃO OU TÊ PARA DUTO PARA AR CONDICIONADO EM CHAPA GALVANIZADA BITOLA 22. AF_03/2024</t>
  </si>
  <si>
    <t>FABRICAÇÃO DE CURVA, REDUÇÃO OU TÊ PARA DUTO PARA AR CONDICIONADO EM CHAPA GALVANIZADA BITOLA 24. AF_03/2024</t>
  </si>
  <si>
    <t>FABRICAÇÃO DE CURVA, REDUÇÃO OU TÊ PARA DUTO PARA AR CONDICIONADO EM CHAPA GALVANIZADA BITOLA 26. AF_03/2024</t>
  </si>
  <si>
    <t>FABRICAÇÃO DE DUTO RETANGULAR PARA AR CONDICIONADO (TRECHO RETO) EM CHAPA GALVANIZADA BITOLA 22. AF_03/2024</t>
  </si>
  <si>
    <t>FABRICAÇÃO DE DUTO RETANGULAR PARA AR CONDICIONADO (TRECHO RETO) EM CHAPA GALVANIZADA BITOLA 24. AF_03/2024</t>
  </si>
  <si>
    <t>FABRICAÇÃO DE DUTO RETANGULAR PARA AR CONDICIONADO (TRECHO RETO) EM CHAPA GALVANIZADA BITOLA 26. AF_03/2024</t>
  </si>
  <si>
    <t>FABRICAÇÃO DE DUTO RETANGULAR PARA AR CONDICIONADO EM PAINEL PRÉ-ISOLADO. AF_03/2024</t>
  </si>
  <si>
    <t>INSTALAÇÃO DE COLARINHO DE AÇO GALVANIZADO DN 109 MM (4") PARA DUTO FLEXÍVEL CIRCULAR PARA AR CONDICIONADO. AF_03/2024</t>
  </si>
  <si>
    <t>INSTALAÇÃO DE COLARINHO DE AÇO GALVANIZADO DN 131 MM (5") PARA DUTO FLEXÍVEL CIRCULAR PARA AR CONDICIONADO. AF_03/2024</t>
  </si>
  <si>
    <t>INSTALAÇÃO DE COLARINHO DE AÇO GALVANIZADO DN 161 MM (6") PARA DUTO FLEXÍVEL CIRCULAR PARA AR CONDICIONADO. AF_03/2024</t>
  </si>
  <si>
    <t>INSTALAÇÃO DE COLARINHO DE AÇO GALVANIZADO DN 185 MM (7") PARA DUTO FLEXÍVEL CIRCULAR PARA AR CONDICIONADO. AF_03/2024</t>
  </si>
  <si>
    <t>INSTALAÇÃO DE COLARINHO DE AÇO GALVANIZADO DN 209 MM (8") PARA DUTO FLEXÍVEL CIRCULAR PARA AR CONDICIONADO. AF_03/2024</t>
  </si>
  <si>
    <t>INSTALAÇÃO DE COLARINHO DE AÇO GALVANIZADO DN 263 MM (10") PARA DUTO FLEXÍVEL CIRCULAR PARA AR CONDICIONADO. AF_03/2024</t>
  </si>
  <si>
    <t>INSTALAÇÃO DE COLARINHO DE AÇO GALVANIZADO DN 314 MM (12") PARA DUTO FLEXÍVEL CIRCULAR PARA AR CONDICIONADO. AF_03/2024</t>
  </si>
  <si>
    <t>INSTALAÇÃO DE COLARINHO DE AÇO GALVANIZADO DN 364 MM (14") PARA DUTO FLEXÍVEL CIRCULAR PARA AR CONDICIONADO. AF_03/2024</t>
  </si>
  <si>
    <t>INSTALAÇÃO DE CURVA, REDUÇÃO OU TÊ DE DUTO PARA AR CONDICIONADO EM CHAPA GALVANIZADA BITOLA 22 - COM ISOLAMENTO DE MANTA FIXADA NA CHAPA COM CLAVO, INCLUSO FABRICAÇÃO. AF_03/2024</t>
  </si>
  <si>
    <t>INSTALAÇÃO DE CURVA, REDUÇÃO OU TÊ DE DUTO PARA AR CONDICIONADO EM CHAPA GALVANIZADA BITOLA 22 - COM ISOLAMENTO DE MANTA FIXADA NA CHAPA COM FITA PLÁSTICA, INCLUSO FABRICAÇÃO. AF_03/2024</t>
  </si>
  <si>
    <t>INSTALAÇÃO DE CURVA, REDUÇÃO OU TÊ DE DUTO PARA AR CONDICIONADO EM CHAPA GALVANIZADA BITOLA 24 - COM ISOLAMENTO DE MANTA FIXADA NA CHAPA COM CLAVO, INCLUSO FABRICAÇÃO. AF_03/2024</t>
  </si>
  <si>
    <t>INSTALAÇÃO DE CURVA, REDUÇÃO OU TÊ DE DUTO PARA AR CONDICIONADO EM CHAPA GALVANIZADA BITOLA 24 - COM ISOLAMENTO DE MANTA FIXADA NA CHAPA COM FITA PLÁSTICA, INCLUSO FABRICAÇÃO. AF_03/2024</t>
  </si>
  <si>
    <t>INSTALAÇÃO DE CURVA, REDUÇÃO OU TÊ DE DUTO PARA AR CONDICIONADO EM CHAPA GALVANIZADA BITOLA 26 - COM ISOLAMENTO DE MANTA FIXADA NA CHAPA COM CLAVO, INCLUSO FABRICAÇÃO. AF_03/2024</t>
  </si>
  <si>
    <t>INSTALAÇÃO DE CURVA, REDUÇÃO OU TÊ DE DUTO PARA AR CONDICIONADO EM CHAPA GALVANIZADA BITOLA 26 - COM ISOLAMENTO DE MANTA FIXADA NA CHAPA COM FITA PLÁSTICA, INCLUSO FABRICAÇÃO. AF_03/2024</t>
  </si>
  <si>
    <t>INSTALAÇÃO DE CURVA, REDUÇÃO OU TÊ PARA DUTO PARA AR CONDICIONADO EM CHAPA GALVANIZADA BITOLA 22 - COM ISOLAMENTO DE MANTA COLADA NA CHAPA, INCLUSO FABRICAÇÃO. AF_03/2024</t>
  </si>
  <si>
    <t>INSTALAÇÃO DE CURVA, REDUÇÃO OU TÊ PARA DUTO PARA AR CONDICIONADO EM CHAPA GALVANIZADA BITOLA 22 - SEM ISOLAMENTO, INCLUSO FABRICAÇÃO. AF_03/2024</t>
  </si>
  <si>
    <t>INSTALAÇÃO DE CURVA, REDUÇÃO OU TÊ PARA DUTO PARA AR CONDICIONADO EM CHAPA GALVANIZADA BITOLA 24 - COM ISOLAMENTO DE MANTA COLADA NA CHAPA, INCLUSO FABRICAÇÃO. AF_03/2024</t>
  </si>
  <si>
    <t>INSTALAÇÃO DE CURVA, REDUÇÃO OU TÊ PARA DUTO PARA AR CONDICIONADO EM CHAPA GALVANIZADA BITOLA 24 - SEM ISOLAMENTO, INCLUSO FABRICAÇÃO. AF_03/2024</t>
  </si>
  <si>
    <t>INSTALAÇÃO DE CURVA, REDUÇÃO OU TÊ PARA DUTO PARA AR CONDICIONADO EM CHAPA GALVANIZADA BITOLA 26 - COM ISOLAMENTO DE MANTA COLADA NA CHAPA, INCLUSO FABRICAÇÃO. AF_03/2024</t>
  </si>
  <si>
    <t>INSTALAÇÃO DE CURVA, REDUÇÃO OU TÊ PARA DUTO PARA AR CONDICIONADO EM CHAPA GALVANIZADA BITOLA 26 - SEM ISOLAMENTO, INCLUSO FABRICAÇÃO. AF_03/2024</t>
  </si>
  <si>
    <t>INSTALAÇÃO DE DUTO FLEXÍVEL CIRCULAR PARA AR CONDICIONADO EM ALUMÍNIO ISOLADO - DN 109 MM (4"). AF_03/2024</t>
  </si>
  <si>
    <t>INSTALAÇÃO DE DUTO FLEXÍVEL CIRCULAR PARA AR CONDICIONADO EM ALUMÍNIO ISOLADO - DN 131 MM (5"). AF_03/2024</t>
  </si>
  <si>
    <t>INSTALAÇÃO DE DUTO FLEXÍVEL CIRCULAR PARA AR CONDICIONADO EM ALUMÍNIO ISOLADO - DN 161 MM (6"). AF_03/2024</t>
  </si>
  <si>
    <t>INSTALAÇÃO DE DUTO FLEXÍVEL CIRCULAR PARA AR CONDICIONADO EM ALUMÍNIO ISOLADO - DN 185 MM (7"). AF_03/2024</t>
  </si>
  <si>
    <t>INSTALAÇÃO DE DUTO FLEXÍVEL CIRCULAR PARA AR CONDICIONADO EM ALUMÍNIO ISOLADO - DN 209 MM (8"). AF_03/2024</t>
  </si>
  <si>
    <t>INSTALAÇÃO DE DUTO FLEXÍVEL CIRCULAR PARA AR CONDICIONADO EM ALUMÍNIO ISOLADO - DN 263 MM (10"). AF_03/2024</t>
  </si>
  <si>
    <t>INSTALAÇÃO DE DUTO FLEXÍVEL CIRCULAR PARA AR CONDICIONADO EM ALUMÍNIO ISOLADO - DN 314 MM (12"). AF_03/2024</t>
  </si>
  <si>
    <t>INSTALAÇÃO DE DUTO FLEXÍVEL CIRCULAR PARA AR CONDICIONADO EM ALUMÍNIO ISOLADO - DN 364 MM (14"). AF_03/2024</t>
  </si>
  <si>
    <t>INSTALAÇÃO DE DUTO RETANGULAR PARA AR CONDICIONADO (TRECHO RETO) EM CHAPA GALVANIZADA BITOLA 22 - COM ISOLAMENTO DE MANTA COLADA NA CHAPA, INCLUSO FABRICAÇÃO. AF_03/2024</t>
  </si>
  <si>
    <t>INSTALAÇÃO DE DUTO RETANGULAR PARA AR CONDICIONADO (TRECHO RETO) EM CHAPA GALVANIZADA BITOLA 22 - COM ISOLAMENTO DE MANTA FIXADA NA CHAPA COM CLAVO, INCLUSO FABRICAÇÃO. AF_03/2024</t>
  </si>
  <si>
    <t>INSTALAÇÃO DE DUTO RETANGULAR PARA AR CONDICIONADO (TRECHO RETO) EM CHAPA GALVANIZADA BITOLA 22 - COM ISOLAMENTO DE MANTA FIXADA NA CHAPA COM FITA PLÁSTICA, INCLUSO FABRICAÇÃO. AF_03/2024</t>
  </si>
  <si>
    <t>INSTALAÇÃO DE DUTO RETANGULAR PARA AR CONDICIONADO (TRECHO RETO) EM CHAPA GALVANIZADA BITOLA 22 - SEM ISOLAMENTO, INCLUSO FABRICAÇÃO. AF_03/2024</t>
  </si>
  <si>
    <t>INSTALAÇÃO DE DUTO RETANGULAR PARA AR CONDICIONADO (TRECHO RETO) EM CHAPA GALVANIZADA BITOLA 24 - COM ISOLAMENTO DE MANTA COLADA NA CHAPA, INCLUSO FABRICAÇÃO. AF_03/2024</t>
  </si>
  <si>
    <t>INSTALAÇÃO DE DUTO RETANGULAR PARA AR CONDICIONADO (TRECHO RETO) EM CHAPA GALVANIZADA BITOLA 24 - COM ISOLAMENTO DE MANTA FIXADA NA CHAPA COM CLAVO, INCLUSO FABRICAÇÃO. AF_03/2024</t>
  </si>
  <si>
    <t>INSTALAÇÃO DE DUTO RETANGULAR PARA AR CONDICIONADO (TRECHO RETO) EM CHAPA GALVANIZADA BITOLA 24 - COM ISOLAMENTO DE MANTA FIXADA NA CHAPA COM FITA PLÁSTICA, INCLUSO FABRICAÇÃO. AF_03/2024</t>
  </si>
  <si>
    <t>INSTALAÇÃO DE DUTO RETANGULAR PARA AR CONDICIONADO (TRECHO RETO) EM CHAPA GALVANIZADA BITOLA 24 - SEM ISOLAMENTO, INCLUSO FABRICAÇÃO. AF_03/2024</t>
  </si>
  <si>
    <t>INSTALAÇÃO DE DUTO RETANGULAR PARA AR CONDICIONADO (TRECHO RETO) EM CHAPA GALVANIZADA BITOLA 26 - COM ISOLAMENTO DE MANTA COLADA NA CHAPA, INCLUSO FABRICAÇÃO. AF_03/2024</t>
  </si>
  <si>
    <t>INSTALAÇÃO DE DUTO RETANGULAR PARA AR CONDICIONADO (TRECHO RETO) EM CHAPA GALVANIZADA BITOLA 26 - COM ISOLAMENTO DE MANTA FIXADA NA CHAPA COM CLAVO, INCLUSO FABRICAÇÃO. AF_03/2024</t>
  </si>
  <si>
    <t>INSTALAÇÃO DE DUTO RETANGULAR PARA AR CONDICIONADO (TRECHO RETO) EM CHAPA GALVANIZADA BITOLA 26 - COM ISOLAMENTO DE MANTA FIXADA NA CHAPA COM FITA PLÁSTICA, INCLUSO FABRICAÇÃO. AF_03/2024</t>
  </si>
  <si>
    <t>INSTALAÇÃO DE DUTO RETANGULAR PARA AR CONDICIONADO (TRECHO RETO) EM CHAPA GALVANIZADA BITOLA 26 - SEM ISOLAMENTO, INCLUSO FABRICAÇÃO. AF_03/2024</t>
  </si>
  <si>
    <t>INSTALAÇÃO DE DUTO RETANGULAR PARA AR CONDICIONADO EM PAINEL PRÉ-ISOLADO, INCLUSO FABRICAÇÃO. AF_03/2024</t>
  </si>
  <si>
    <t>COTOVELO HORIZONTAL 90º PARA ELETROCALHA, LISA OU PERFURADA EM AÇO GALVANIZADO, LARGURA DE 100MM E ALTURA DE 50MM - FORNECIMENTO E INSTALAÇÃO. AF_04/2023</t>
  </si>
  <si>
    <t>COTOVELO HORIZONTAL 90º PARA ELETROCALHA, LISA OU PERFURADA EM AÇO GALVANIZADO, LARGURA DE 50MM E ALTURA DE 50MM - FORNECIMENTO E INSTALAÇÃO. AF_04/2023</t>
  </si>
  <si>
    <t>COTOVELO HORIZONTAL 90º PARA ELETROCALHA, LISA OU PERFURADA EM AÇO GALVANIZADO, LARGURA DE 75MM E ALTURA DE 50MM - FORNECIMENTO E INSTALAÇÃO. AF_04/2023</t>
  </si>
  <si>
    <t>COTOVELO HORIZONTAL 90º, PARA ELETROCALHA, LISA OU PERFURADA EM AÇO GALVANIZADO, LARGURA DE 125MM E ALTURA DE 50MM - FORNECIMENTO E INSTALAÇÃO. AF_04/2023</t>
  </si>
  <si>
    <t>COTOVELO HORIZONTAL 90º, PARA ELETROCALHA, LISA OU PERFURADA EM AÇO GALVANIZADO, LARGURA DE 150MM E ALTURA DE 50MM - FORNECIMENTO E INSTALAÇÃO. AF_04/2023</t>
  </si>
  <si>
    <t>COTOVELO HORIZONTAL 90º, PARA ELETROCALHA, LISA OU PERFURADA EM AÇO GALVANIZADO, LARGURA DE 200MM E ALTURA DE 50MM - FORNECIMENTO E INSTALAÇÃO. AF_04/2023</t>
  </si>
  <si>
    <t>COTOVELO HORIZONTAL 90º, PARA ELETROCALHA, LISA OU PERFURADA EM AÇO GALVANIZADO, LARGURA DE 250MM E ALTURA DE 50MM - FORNECIMENTO E INSTALAÇÃO. AF_04/2023</t>
  </si>
  <si>
    <t>COTOVELO HORIZONTAL 90º, PARA ELETROCALHA, LISA OU PERFURADA EM AÇO GALVANIZADO, LARGURA DE 300MM E ALTURA DE 50MM - FORNECIMENTO E INSTALAÇÃO. AF_04/2023</t>
  </si>
  <si>
    <t>COTOVELO HORIZONTAL 90º, PARA ELETROCALHA, LISA OU PERFURADA EM AÇO GALVANIZADO, LARGURA DE 400MM E ALTURA DE 50MM - FORNECIMENTO E INSTALAÇÃO. AF_04/2023</t>
  </si>
  <si>
    <t>COTOVELO HORIZONTAL 90º, PARA ELETROCALHA, LISA OU PERFURADA EM AÇO GALVANIZADO, LARGURA DE 500MM E ALTURA DE 50MM - FORNECIMENTO E INSTALAÇÃO. AF_04/2023</t>
  </si>
  <si>
    <t>COTOVELO HORIZONTAL 90º, PARA ELETROCALHA, LISA OU PERFURADA EM AÇO GALVANIZADO, LARGURA DE 600MM E ALTURA DE 50MM - FORNECIMENTO E INSTALAÇÃO. AF_04/2023</t>
  </si>
  <si>
    <t>COTOVELO HORIZONTAL 90º, PARA ELETROCALHA, LISA OU PERFURADA EM AÇO GALVANIZADO, LARGURA DE 700MM E ALTURA DE 50MM - FORNECIMENTO E INSTALAÇÃO. AF_04/2023</t>
  </si>
  <si>
    <t>COTOVELO HORIZONTAL 90º, PARA ELETROCALHA, LISA OU PERFURADA EM AÇO GALVANIZADO, LARGURA DE 800MM E ALTURA DE 50MM - FORNECIMENTO E INSTALAÇÃO. AF_04/2023</t>
  </si>
  <si>
    <t>COTOVELO RETO 90º PARA ELETROCALHA, LISA OU PERFURADA EM AÇO GALVANIZADO, LARGURA DE 100MM E ALTURA DE 50MM - FORNECIMENTO E INSTALAÇÃO. AF_04/2023</t>
  </si>
  <si>
    <t>COTOVELO RETO 90º PARA ELETROCALHA, LISA OU PERFURADA EM AÇO GALVANIZADO, LARGURA DE 50MM E ALTURA DE 50MM - FORNECIMENTO E INSTALAÇÃO. AF_04/2023</t>
  </si>
  <si>
    <t>COTOVELO RETO 90º PARA ELETROCALHA, LISA OU PERFURADA EM AÇO GALVANIZADO, LARGURA DE 75MM E ALTURA DE 50MM - FORNECIMENTO E INSTALAÇÃO. AF_04/2023</t>
  </si>
  <si>
    <t>COTOVELO RETO 90º, PARA ELETROCALHA, LISA OU PERFURADA EM AÇO GALVANIZADO, LARGURA DE 125MM E ALTURA DE 50MM - FORNECIMENTO E INSTALAÇÃO. AF_04/2023</t>
  </si>
  <si>
    <t>COTOVELO RETO 90º, PARA ELETROCALHA, LISA OU PERFURADA EM AÇO GALVANIZADO, LARGURA DE 150MM E ALTURA DE 50MM - FORNECIMENTO E INSTALAÇÃO. AF_04/2023</t>
  </si>
  <si>
    <t>COTOVELO RETO 90º, PARA ELETROCALHA, LISA OU PERFURADA EM AÇO GALVANIZADO, LARGURA DE 200MM E ALTURA DE 50MM - FORNECIMENTO E INSTALAÇÃO. AF_04/2023</t>
  </si>
  <si>
    <t>COTOVELO RETO 90º, PARA ELETROCALHA, LISA OU PERFURADA EM AÇO GALVANIZADO, LARGURA DE 250MM E ALTURA DE 50MM - FORNECIMENTO E INSTALAÇÃO. AF_04/2023</t>
  </si>
  <si>
    <t>COTOVELO RETO 90º, PARA ELETROCALHA, LISA OU PERFURADA EM AÇO GALVANIZADO, LARGURA DE 300MM E ALTURA DE 50MM - FORNECIMENTO E INSTALAÇÃO. AF_04/2023</t>
  </si>
  <si>
    <t>COTOVELO RETO 90º, PARA ELETROCALHA, LISA OU PERFURADA EM AÇO GALVANIZADO, LARGURA DE 400MM E ALTURA DE 50MM - FORNECIMENTO E INSTALAÇÃO. AF_04/2023</t>
  </si>
  <si>
    <t>COTOVELO RETO 90º, PARA ELETROCALHA, LISA OU PERFURADA EM AÇO GALVANIZADO, LARGURA DE 500MM E ALTURA DE 50MM - FORNECIMENTO E INSTALAÇÃO. AF_04/2023</t>
  </si>
  <si>
    <t>COTOVELO RETO 90º, PARA ELETROCALHA, LISA OU PERFURADA EM AÇO GALVANIZADO, LARGURA DE 600MM E ALTURA DE 50MM - FORNECIMENTO E INSTALAÇÃO. AF_04/2023</t>
  </si>
  <si>
    <t>COTOVELO RETO 90º, PARA ELETROCALHA, LISA OU PERFURADA EM AÇO GALVANIZADO, LARGURA DE 700MM E ALTURA DE 50MM - FORNECIMENTO E INSTALAÇÃO. AF_04/2023</t>
  </si>
  <si>
    <t>COTOVELO RETO 90º, PARA ELETROCALHA, LISA OU PERFURADA EM AÇO GALVANIZADO, LARGURA DE 800MM E ALTURA DE 50MM - FORNECIMENTO E INSTALAÇÃO. AF_04/2023</t>
  </si>
  <si>
    <t>CURVA HORIZONTAL 90º PARA ELETROCALHA, LISA OU PERFURADA EM AÇO GALVANIZADO, LARGURA DE 100MM E ALTURA DE 50MM - FORNECIMENTO E INSTALAÇÃO. AF_04/2023</t>
  </si>
  <si>
    <t>CURVA HORIZONTAL 90º PARA ELETROCALHA, LISA OU PERFURADA EM AÇO GALVANIZADO, LARGURA DE 50MM E ALTURA DE 50MM - FORNECIMENTO E INSTALAÇÃO. AF_04/2023</t>
  </si>
  <si>
    <t>CURVA HORIZONTAL 90º, PARA ELETROCALHA, LISA OU PERFURADA EM AÇO GALVANIZADO, LARGURA DE 125MM E ALTURA DE 50MM - FORNECIMENTO E INSTALAÇÃO. AF_04/2023</t>
  </si>
  <si>
    <t>CURVA HORIZONTAL 90º, PARA ELETROCALHA, LISA OU PERFURADA EM AÇO GALVANIZADO, LARGURA DE 150MM E ALTURA DE 50MM - FORNECIMENTO E INSTALAÇÃO. AF_04/2023</t>
  </si>
  <si>
    <t>CURVA HORIZONTAL 90º, PARA ELETROCALHA, LISA OU PERFURADA EM AÇO GALVANIZADO, LARGURA DE 200MM E ALTURA DE 50MM - FORNECIMENTO E INSTALAÇÃO. AF_04/2023</t>
  </si>
  <si>
    <t>CURVA HORIZONTAL 90º, PARA ELETROCALHA, LISA OU PERFURADA EM AÇO GALVANIZADO, LARGURA DE 250MM E ALTURA DE 50MM - FORNECIMENTO E INSTALAÇÃO. AF_04/2023</t>
  </si>
  <si>
    <t>CURVA HORIZONTAL 90º, PARA ELETROCALHA, LISA OU PERFURADA EM AÇO GALVANIZADO, LARGURA DE 300MM E ALTURA DE 50MM - FORNECIMENTO E INSTALAÇÃO. AF_04/2023</t>
  </si>
  <si>
    <t>CURVA HORIZONTAL 90º, PARA ELETROCALHA, LISA OU PERFURADA EM AÇO GALVANIZADO, LARGURA DE 400MM E ALTURA DE 50MM - FORNECIMENTO E INSTALAÇÃO. AF_04/2023</t>
  </si>
  <si>
    <t>CURVA HORIZONTAL 90º, PARA ELETROCALHA, LISA OU PERFURADA EM AÇO GALVANIZADO, LARGURA DE 500MM E ALTURA DE 50MM - FORNECIMENTO E INSTALAÇÃO. AF_04/2023</t>
  </si>
  <si>
    <t>CURVA HORIZONTAL 90º, PARA ELETROCALHA, LISA OU PERFURADA EM AÇO GALVANIZADO, LARGURA DE 600MM E ALTURA DE 50MM - FORNECIMENTO E INSTALAÇÃO. AF_04/2023</t>
  </si>
  <si>
    <t>CURVA HORIZONTAL 90º, PARA ELETROCALHA, LISA OU PERFURADA EM AÇO GALVANIZADO, LARGURA DE 700MM E ALTURA DE 50MM - FORNECIMENTO E INSTALAÇÃO. AF_04/2023</t>
  </si>
  <si>
    <t>CURVA HORIZONTAL 90º, PARA ELETROCALHA, LISA OU PERFURADA EM AÇO GALVANIZADO, LARGURA DE 75MM E ALTURA DE 50MM - FORNECIMENTO E INSTALAÇÃO. AF_04/2023</t>
  </si>
  <si>
    <t>CURVA HORIZONTAL 90º, PARA ELETROCALHA, LISA OU PERFURADA EM AÇO GALVANIZADO, LARGURA DE 800MM E ALTURA DE 50MM - FORNECIMENTO E INSTALAÇÃO. AF_04/2023</t>
  </si>
  <si>
    <t>ELETROCALHA LISA OU PERFURADA EM AÇO GALVANIZADO, LARGURA  100MM E ALTURA 50MM, INCLUSIVE EMENDA E FIXAÇÃO - FORNECIMENTO E INSTALAÇÃO. AF_04/2023</t>
  </si>
  <si>
    <t>ELETROCALHA LISA OU PERFURADA EM AÇO GALVANIZADO, LARGURA 125MM E ALTURA 50MM, INCLUSIVE EMENDA E FIXAÇÃO - FORNECIMENTO E INSTALAÇÃO. AF_04/2023</t>
  </si>
  <si>
    <t>ELETROCALHA LISA OU PERFURADA EM AÇO GALVANIZADO, LARGURA 150MM E ALTURA 50MM, INCLUSIVE EMENDA E FIXAÇÃO - FORNECIMENTO E INSTALAÇÃO. AF_04/2023</t>
  </si>
  <si>
    <t>ELETROCALHA LISA OU PERFURADA EM AÇO GALVANIZADO, LARGURA 200MM E ALTURA 50MM, INCLUSIVE EMENDA E FIXAÇÃO - FORNECIMENTO E INSTALAÇÃO. AF_04/2023</t>
  </si>
  <si>
    <t>ELETROCALHA LISA OU PERFURADA EM AÇO GALVANIZADO, LARGURA 250MM E ALTURA 50MM, INCLUSIVE EMENDA E FIXAÇÃO - FORNECIMENTO E INSTALAÇÃO. AF_04/2023</t>
  </si>
  <si>
    <t>ELETROCALHA LISA OU PERFURADA EM AÇO GALVANIZADO, LARGURA 300MM E ALTURA 50MM, INCLUSIVE EMENDA E FIXAÇÃO - FORNECIMENTO E INSTALAÇÃO. AF_04/2023</t>
  </si>
  <si>
    <t>ELETROCALHA LISA OU PERFURADA EM AÇO GALVANIZADO, LARGURA 400MM E ALTURA 50MM, INCLUSIVE EMENDA E FIXAÇÃO - FORNECIMENTO E INSTALAÇÃO. AF_04/2023</t>
  </si>
  <si>
    <t>ELETROCALHA LISA OU PERFURADA EM AÇO GALVANIZADO, LARGURA 500MM E ALTURA 50MM, INCLUSIVE EMENDA E FIXAÇÃO - FORNECIMENTO E INSTALAÇÃO. AF_04/2023</t>
  </si>
  <si>
    <t>ELETROCALHA LISA OU PERFURADA EM AÇO GALVANIZADO, LARGURA 50MM E ALTURA 50MM, INCLUSIVE EMENDA E FIXAÇÃO - FORNECIMENTO E INSTALAÇÃO. AF_04/2023</t>
  </si>
  <si>
    <t>ELETROCALHA LISA OU PERFURADA EM AÇO GALVANIZADO, LARGURA 600MM E ALTURA 50MM, INCLUSIVE EMENDA E FIXAÇÃO - FORNECIMENTO E INSTALAÇÃO. AF_04/2023</t>
  </si>
  <si>
    <t>ELETROCALHA LISA OU PERFURADA EM AÇO GALVANIZADO, LARGURA 700MM E ALTURA 50MM, INCLUSIVE EMENDA E FIXAÇÃO - FORNECIMENTO E INSTALAÇÃO. AF_04/2023</t>
  </si>
  <si>
    <t>ELETROCALHA LISA OU PERFURADA EM AÇO GALVANIZADO, LARGURA 75MM E ALTURA 50MM, INCLUSIVE EMENDA E FIXAÇÃO - FORNECIMENTO E INSTALAÇÃO. AF_04/2023</t>
  </si>
  <si>
    <t>ELETROCALHA LISA OU PERFURADA EM AÇO GALVANIZADO, LARGURA 800MM E ALTURA 50MM, INCLUSIVE EMENDA E FIXAÇÃO - FORNECIMENTO E INSTALAÇÃO. AF_04/2023</t>
  </si>
  <si>
    <t>EMENDA PARA ELETROCALHA, LISA OU PERFURADA EM AÇO GALVANIZADO, LARGURA 100MM E ALTURA 50MM - FORNECIMENTO E INSTALAÇÃO. AF_04/2023</t>
  </si>
  <si>
    <t>EMENDA PARA ELETROCALHA, LISA OU PERFURADA EM AÇO GALVANIZADO, LARGURA 125MM E ALTURA 50MM - FORNECIMENTO E INSTALAÇÃO. AF_04/2023</t>
  </si>
  <si>
    <t>EMENDA PARA ELETROCALHA, LISA OU PERFURADA EM AÇO GALVANIZADO, LARGURA 150MM E ALTURA 50MM - FORNECIMENTO E INSTALAÇÃO. AF_04/2023</t>
  </si>
  <si>
    <t>EMENDA PARA ELETROCALHA, LISA OU PERFURADA EM AÇO GALVANIZADO, LARGURA 50MM E ALTURA 50MM - FORNECIMENTO E INSTALAÇÃO. AF_04/2023</t>
  </si>
  <si>
    <t>EMENDA PARA ELETROCALHA, LISA OU PERFURADA EM AÇO GALVANIZADO, LARGURA 75MM E ALTURA 50MM - FORNECIMENTO E INSTALAÇÃO. AF_04/2023</t>
  </si>
  <si>
    <t>EMENDA PARA ELETROCALHA, LISA OU PERFURADA EM AÇO GALVANIZADO, LARGURA DE 200MM E ALTURA DE 50MM - FORNECIMENTO E INSTALAÇÃO. AF_04/2023</t>
  </si>
  <si>
    <t>EMENDA PARA ELETROCALHA, LISA OU PERFURADA EM AÇO GALVANIZADO, LARGURA DE 250MM E ALTURA DE 50MM - FORNECIMENTO E INSTALAÇÃO. AF_04/2023</t>
  </si>
  <si>
    <t>EMENDA PARA ELETROCALHA, LISA OU PERFURADA EM AÇO GALVANIZADO, LARGURA DE 300MM E ALTURA DE 50MM - FORNECIMENTO E INSTALAÇÃO. AF_04/2023</t>
  </si>
  <si>
    <t>EMENDA PARA ELETROCALHA, LISA OU PERFURADA EM AÇO GALVANIZADO, LARGURA DE 400MM E ALTURA DE 50MM - FORNECIMENTO E INSTALAÇÃO. AF_04/2023</t>
  </si>
  <si>
    <t>EMENDA PARA ELETROCALHA, LISA OU PERFURADA EM AÇO GALVANIZADO, LARGURA DE 500MM E ALTURA DE 50MM - FORNECIMENTO E INSTALAÇÃO. AF_04/2023</t>
  </si>
  <si>
    <t>EMENDA PARA ELETROCALHA, LISA OU PERFURADA EM AÇO GALVANIZADO, LARGURA DE 600MM E ALTURA DE 50MM - FORNECIMENTO E INSTALAÇÃO. AF_04/2023</t>
  </si>
  <si>
    <t>EMENDA PARA ELETROCALHA, LISA OU PERFURADA EM AÇO GALVANIZADO, LARGURA DE 700MM E ALTURA DE 50MM - FORNECIMENTO E INSTALAÇÃO. AF_04/2023</t>
  </si>
  <si>
    <t>EMENDA PARA ELETROCALHA, LISA OU PERFURADA EM AÇO GALVANIZADO, LARGURA DE 800MM E ALTURA DE 50MM - FORNECIMENTO E INSTALAÇÃO. AF_04/2023</t>
  </si>
  <si>
    <t>REDUÇÃO PARA ELETROCALHA, LISA OU PERFURADA EM AÇO GALVANIZADO, 100X75MM E ALTURA 50MM - FORNECIMENTO E INSTALAÇÃO. AF_04/2023</t>
  </si>
  <si>
    <t>REDUÇÃO PARA ELETROCALHA, LISA OU PERFURADA EM AÇO GALVANIZADO, 125X100MM E ALTURA DE 50MM - FORNECIMENTO E INSTALAÇÃO. AF_04/2023</t>
  </si>
  <si>
    <t>REDUÇÃO PARA ELETROCALHA, LISA OU PERFURADA EM AÇO GALVANIZADO, 150X125MM E ALTURA DE 50MM - FORNECIMENTO E INSTALAÇÃO. AF_04/2023</t>
  </si>
  <si>
    <t>REDUÇÃO PARA ELETROCALHA, LISA OU PERFURADA EM AÇO GALVANIZADO, 75X50MM E ALTURA 50MM - FORNECIMENTO E INSTALAÇÃO. AF_04/2023</t>
  </si>
  <si>
    <t>REDUÇÃO PARA ELETROCALHA, LISA OU PERFURADA EM AÇO GALVANIZADO, LARGURA DE 200X150MM E ALTURA DE 50MM - FORNECIMENTO E INSTALAÇÃO. AF_04/2023</t>
  </si>
  <si>
    <t>REDUÇÃO PARA ELETROCALHA, LISA OU PERFURADA EM AÇO GALVANIZADO, LARGURA DE 250X200MM E ALTURA DE 50MM - FORNECIMENTO E INSTALAÇÃO. AF_04/2023</t>
  </si>
  <si>
    <t>REDUÇÃO PARA ELETROCALHA, LISA OU PERFURADA EM AÇO GALVANIZADO, LARGURA DE 300X250MM E ALTURA DE 50MM - FORNECIMENTO E INSTALAÇÃO. AF_04/2023</t>
  </si>
  <si>
    <t>REDUÇÃO PARA ELETROCALHA, LISA OU PERFURADA EM AÇO GALVANIZADO, LARGURA DE 400X300MM E ALTURA DE 50MM - FORNECIMENTO E INSTALAÇÃO. AF_04/2023</t>
  </si>
  <si>
    <t>REDUÇÃO PARA ELETROCALHA, LISA OU PERFURADA EM AÇO GALVANIZADO, LARGURA DE 500X400MM E ALTURA DE 50MM - FORNECIMENTO E INSTALAÇÃO. AF_04/2023</t>
  </si>
  <si>
    <t>REDUÇÃO PARA ELETROCALHA, LISA OU PERFURADA EM AÇO GALVANIZADO, LARGURA DE 600X500MM E ALTURA DE 50MM - FORNECIMENTO E INSTALAÇÃO. AF_04/2023</t>
  </si>
  <si>
    <t>REDUÇÃO PARA ELETROCALHA, LISA OU PERFURADA EM AÇO GALVANIZADO, LARGURA DE 700X600MM E ALTURA DE 50MM - FORNECIMENTO E INSTALAÇÃO. AF_04/2023</t>
  </si>
  <si>
    <t>REDUÇÃO PARA ELETROCALHA, LISA OU PERFURADA EM AÇO GALVANIZADO, LARGURA DE 800X700MM E ALTURA DE 50MM - FORNECIMENTO E INSTALAÇÃO. AF_04/2023</t>
  </si>
  <si>
    <t>TÊ HORIZONTAL 90º, PARA ELETROCALHA, LISA OU PERFURADA EM AÇO GALVANIZADO, LARGURA DE 100MM E ALTURA DE 50MM - FORNECIMENTO E INSTALAÇÃO. AF_04/2023</t>
  </si>
  <si>
    <t>TÊ HORIZONTAL 90º, PARA ELETROCALHA, LISA OU PERFURADA EM AÇO GALVANIZADO, LARGURA DE 125MM E ALTURA DE 50MM - FORNECIMENTO E INSTALAÇÃO. AF_04/2023</t>
  </si>
  <si>
    <t>TÊ HORIZONTAL 90º, PARA ELETROCALHA, LISA OU PERFURADA EM AÇO GALVANIZADO, LARGURA DE 150MM E ALTURA DE 50MM - FORNECIMENTO E INSTALAÇÃO. AF_04/2023</t>
  </si>
  <si>
    <t>TÊ HORIZONTAL 90º, PARA ELETROCALHA, LISA OU PERFURADA EM AÇO GALVANIZADO, LARGURA DE 200MM E ALTURA DE 50MM - FORNECIMENTO E INSTALAÇÃO. AF_04/2023</t>
  </si>
  <si>
    <t>TÊ HORIZONTAL 90º, PARA ELETROCALHA, LISA OU PERFURADA EM AÇO GALVANIZADO, LARGURA DE 250MM E ALTURA DE 50MM - FORNECIMENTO E INSTALAÇÃO. AF_04/2023</t>
  </si>
  <si>
    <t>TÊ HORIZONTAL 90º, PARA ELETROCALHA, LISA OU PERFURADA EM AÇO GALVANIZADO, LARGURA DE 300MM E ALTURA DE 50MM - FORNECIMENTO E INSTALAÇÃO. AF_04/2023</t>
  </si>
  <si>
    <t>TÊ HORIZONTAL 90º, PARA ELETROCALHA, LISA OU PERFURADA EM AÇO GALVANIZADO, LARGURA DE 400MM E ALTURA DE 50MM - FORNECIMENTO E INSTALAÇÃO. AF_04/2023</t>
  </si>
  <si>
    <t>TÊ HORIZONTAL 90º, PARA ELETROCALHA, LISA OU PERFURADA EM AÇO GALVANIZADO, LARGURA DE 500MM E ALTURA DE 50MM - FORNECIMENTO E INSTALAÇÃO. AF_04/2023</t>
  </si>
  <si>
    <t>TÊ HORIZONTAL 90º, PARA ELETROCALHA, LISA OU PERFURADA EM AÇO GALVANIZADO, LARGURA DE 50MM E ALTURA DE 50MM - FORNECIMENTO E INSTALAÇÃO. AF_04/2023</t>
  </si>
  <si>
    <t>TÊ HORIZONTAL 90º, PARA ELETROCALHA, LISA OU PERFURADA EM AÇO GALVANIZADO, LARGURA DE 600MM E ALTURA DE 50MM - FORNECIMENTO E INSTALAÇÃO. AF_04/2023</t>
  </si>
  <si>
    <t>TÊ HORIZONTAL 90º, PARA ELETROCALHA, LISA OU PERFURADA EM AÇO GALVANIZADO, LARGURA DE 700MM E ALTURA DE 50MM - FORNECIMENTO E INSTALAÇÃO. AF_04/2023</t>
  </si>
  <si>
    <t>TÊ HORIZONTAL 90º, PARA ELETROCALHA, LISA OU PERFURADA EM AÇO GALVANIZADO, LARGURA DE 75MM E ALTURA DE 50MM - FORNECIMENTO E INSTALAÇÃO. AF_04/2023</t>
  </si>
  <si>
    <t>TÊ HORIZONTAL 90º, PARA ELETROCALHA, LISA OU PERFURADA EM AÇO GALVANIZADO, LARGURA DE 800MM E ALTURA DE 50MM - FORNECIMENTO E INSTALAÇÃO. AF_04/2023</t>
  </si>
  <si>
    <t>AQUECEDOR SOLAR COMPACTO, KIT PARA 1 COLETOR SOLAR À VÁCUO COM SUPORTE, RESERVATÓRIO, FIXAÇÕES E TUBOS - FORNECIMENTO E INSTALAÇÃO. AF_12/2021</t>
  </si>
  <si>
    <t>BOMBA DE CIRCULACAO DE ÁGUA QUENTE, 93 ATÉ 150 W - FORNECIMENTO E INSTALAÇÃO. AF_12/2021</t>
  </si>
  <si>
    <t>CABO FOTOVOLTAICO 4 MM² INSTALADO EM ELETRODUTO - FORNECIMENTO E INSTALAÇÃO. AF_12/2021</t>
  </si>
  <si>
    <t>CABO FOTOVOLTAICO 4 MM² INSTALADO SOLTO NO TELHADO - FORNECIMENTO E INSTALAÇÃO. AF_12/2021</t>
  </si>
  <si>
    <t>CABO FOTOVOLTAICO 6 MM² INSTALADO EM ELETRODUTO - FORNECIMENTO E INSTALAÇÃO. AF_12/2021</t>
  </si>
  <si>
    <t>CABO FOTOVOLTAICO 6 MM² INSTALADO SOLTO NO TELHADO - FORNECIMENTO E INSTALAÇÃO. AF_12/2021</t>
  </si>
  <si>
    <t>COLETOR PARA AQUECIMENTO SOLAR A VÁCUO, COM SUPORTE PARA LAJE DE CONCRETO - FORNECIMENTO E INSTALAÇÃO. AF_12/2021</t>
  </si>
  <si>
    <t>COLETOR PARA AQUECIMENTO SOLAR A VÁCUO, COM SUPORTE PARA TELHA CERÂMICA - FORNECIMENTO E INSTALAÇÃO. AF_12/2021</t>
  </si>
  <si>
    <t>COLETOR PARA AQUECIMENTO SOLAR A VÁCUO, COM SUPORTE PARA TELHA METÁLICA - FORNECIMENTO E INSTALAÇÃO. AF_12/2021</t>
  </si>
  <si>
    <t>COLETOR PARA AQUECIMENTO SOLAR, EM VIDRO TEMPERADO E SERPENTINA EM TUBO DE COBRE, COM SUPORTE PARA LAJE DE CONCRETO - FORNECIMENTO E INSTALAÇÃO. AF_12/2021</t>
  </si>
  <si>
    <t>COLETOR PARA AQUECIMENTO SOLAR, EM VIDRO TEMPERADO E SERPENTINA EM TUBO DE COBRE, COM SUPORTE PARA TELHA CERÂMICA - FORNECIMENTO E INSTALAÇÃO. AF_12/2021</t>
  </si>
  <si>
    <t>COLETOR PARA AQUECIMENTO SOLAR, EM VIDRO TEMPERADO E SERPENTINA EM TUBO DE COBRE, COM SUPORTE PARA TELHA METÁLICA - FORNECIMENTO E INSTALAÇÃO. AF_12/2021</t>
  </si>
  <si>
    <t>CONTROLADOR POR DIFERENCIAL DE TEMPERATURA COM 2 SENSORES - FORNECIMENTO E INSTALAÇÃO. AF_12/2021</t>
  </si>
  <si>
    <t>INVERSOR SOLAR FOTOVOLTAICO - FORNECIMENTO E INSTALAÇÃO. AF_12/2021</t>
  </si>
  <si>
    <t>MICRO INVERSOR SOLAR FOTOVOLTAICO - FORNECIMENTO E INSTALAÇÃO. AF_12/2021</t>
  </si>
  <si>
    <t>PAINEL SOLAR FOTOVOLTAICO, 2 X 1 M, COM SUPORTE PARA LAJE DE CONCRETO - FORNECIMENTO E INSTALAÇÃO. AF_12/2021</t>
  </si>
  <si>
    <t>PAINEL SOLAR FOTOVOLTAICO, 2 X 1 M, COM SUPORTE PARA TELHA CERÂMICA - FORNECIMENTO E INSTALAÇÃO. AF_12/2021</t>
  </si>
  <si>
    <t>PAINEL SOLAR FOTOVOLTAICO, 2 X 1 M, COM SUPORTE PARA TELHA METÁLICA - FORNECIMENTO E INSTALAÇÃO. AF_12/2021</t>
  </si>
  <si>
    <t>RESERVATÓRIO TÉRMICO/BOILER SOLAR EM AÇO INOX 1000 L - FORNECIMENTO E INSTALAÇÃO. AF_12/2021</t>
  </si>
  <si>
    <t>RESERVATÓRIO TÉRMICO/BOILER SOLAR EM AÇO INOX 200 L - FORNECIMENTO E INSTALAÇÃO. AF_12/2021</t>
  </si>
  <si>
    <t>RESERVATÓRIO TÉRMICO/BOILER SOLAR EM AÇO INOX 3000 L - FORNECIMENTO E INSTALAÇÃO. AF_12/2021</t>
  </si>
  <si>
    <t>RESERVATÓRIO TÉRMICO/BOILER SOLAR EM AÇO INOX 400 L - FORNECIMENTO E INSTALAÇÃO. AF_12/2021</t>
  </si>
  <si>
    <t>RESERVATÓRIO TÉRMICO/BOILER SOLAR EM AÇO INOX 600 L - FORNECIMENTO E INSTALAÇÃO. AF_12/2021</t>
  </si>
  <si>
    <t>RESERVATÓRIO TÉRMICO/BOILER SOLAR EM AÇO INOX 800 L - FORNECIMENTO E INSTALAÇÃO. AF_12/2021</t>
  </si>
  <si>
    <t>STRING BOX PARA SISTEMA FOTOVOLTAICO - FORNECIMENTO E INSTALAÇÃO. AF_12/2021</t>
  </si>
  <si>
    <t>SUPORTE DE 1 COLETOR SOLAR PARA LAJE DE CONCRETO - FORNECIMENTO E INSTALAÇÃO. AF_12/2021</t>
  </si>
  <si>
    <t>SUPORTE DE 1 COLETOR SOLAR PARA TELHA CERÂMICA - FORNECIMENTO E INSTALAÇÃO. AF_12/2021</t>
  </si>
  <si>
    <t>SUPORTE DE 1 COLETOR SOLAR PARA TELHA METÁLICA - FORNECIMENTO E INSTALAÇÃO. AF_12/2021</t>
  </si>
  <si>
    <t>COLOCAÇÃO DE TELA FACHADEIRA PERIMETRAL. AF_03/2024</t>
  </si>
  <si>
    <t>FECHAMENTO METÁLICO REMOVÍVEL DE ABERTURA DE CAIXILHO (PROTEÇÃO DE GESSEIRO) - 4 MONTAGENS EM OBRA. AF_03/2024</t>
  </si>
  <si>
    <t>FECHAMENTO METÁLICO REMOVÍVEL DE VÃO DE PORTAS (VÃO DO ELEVADOR) - 1 MONTAGEM EM OBRA. AF_03/2024</t>
  </si>
  <si>
    <t>FITA DE SINALIZAÇÃO FIXADA NA ESTRUTURA. AF_03/2024</t>
  </si>
  <si>
    <t>GUARDA-CORPO DE CONCRETAGEM COM MONTANTES METÁLICOS FIXADOS EM BARROTES (VIGAMENTO) DE FORMA DE MADEIRA COM FECHAMENTO EM PAINEL DE TELA METÁLICA. AF_03/2024</t>
  </si>
  <si>
    <t>GUARDA-CORPO DE CONCRETAGEM COM MONTANTES METÁLICOS FIXADOS NOS GARFOS DE FORMA DE MADEIRA COM FECHAMENTO EM PAINEL DE TELA METÁLICA. AF_03/2024</t>
  </si>
  <si>
    <t>GUARDA-CORPO EM LAJE PÓS DESFÔRMA COM MONTANTE METÁLICO FIXADO EM LAJE COM PARABOLT E FECHAMENTO EM PAINEL DE TELA METÁLICA. AF_03/2024</t>
  </si>
  <si>
    <t>GUARDA-CORPO EM LAJE PÓS DESFÔRMA COM MONTANTE METÁLICO FIXADO EM LAJE COM SARGENTO E FECHAMENTO EM PAINEL DE TELA METÁLICA. AF_03/2024</t>
  </si>
  <si>
    <t>GUARDA-CORPO EM LAJE PÓS-DESFÔRMA COM CABOS DE AÇO E FECHAMENTO EM TELA DE POLIPROPILENO (SISTEMA DE BARREIRA COM REDE) PARA EDIFÍCIOS ACIMA DE 4 PAVIMENTOS (2 MONTAGENS). AF_03/2024</t>
  </si>
  <si>
    <t>GUARDA-CORPO EM LAJE PÓS-DESFÔRMA COM CABOS DE AÇO E FECHAMENTO EM TELA DE POLIPROPILENO (SISTEMA DE BARREIRA COM REDE) PARA EDIFÍCIOS COM ATÉ 4 PAVIMENTOS (1 MONTAGEM). AF_03/2024</t>
  </si>
  <si>
    <t>GUARDA-CORPO EM LAJE PÓS-DESFÔRMA COM ESCORAS METÁLICAS ESTRONCADAS NA ESTRUTURA E FECHAMENTO EM PAINEL DE TELA METÁLICA PARA EDIFÍCIOS ACIMA DE 4 PAVIMENTOS (2 MONTAGENS). AF_03/2024</t>
  </si>
  <si>
    <t>GUARDA-CORPO EM LAJE PÓS-DESFÔRMA COM ESCORAS METÁLICAS ESTRONCADAS NA ESTRUTURA E FECHAMENTO EM PAINEL DE TELA METÁLICA PARA EDIFÍCIOS COM ATÉ 4 PAVIMENTOS (1 MONTAGEM). AF_03/2024</t>
  </si>
  <si>
    <t>GUARDA-CORPO EM LAJE PÓS-DESFÔRMA COM MONTANTE METÁLICO FIXADO COM BARRAS DE AÇO ENGASTADAS NA LAJE, CABOS DE AÇO E FECHAMENTO EM TELA DE POLIPROPILENO PARA EDIFÍCIOS ACIMA DE 4 PAVIMENTOS (2 MONTAGENS). AF_03/2024</t>
  </si>
  <si>
    <t>GUARDA-CORPO EM LAJE PÓS-DESFÔRMA COM MONTANTE METÁLICO FIXADO COM BARRAS DE AÇO ENGASTADAS NA LAJE, CABOS DE AÇO E FECHAMENTO EM TELA DE POLIPROPILENO PARA EDIFÍCIOS COM ATÉ 4 PAVIMENTOS (1 MONTAGEM). AF_03/2024</t>
  </si>
  <si>
    <t>GUARDA-CORPO EM LAJE PÓS-DESFÔRMA COM MONTANTE METÁLICO FIXADO COM BARRAS DE AÇO ENGASTADAS NA LAJE, TRAVESSÃO EM MADEIRA E FECHAMENTO EM TELA DE POLIPROPILENO PARA EDIFÍCIOS ACIMA DE 4 PAVIMENTOS (2 MONTAGENS). AF_03/2024</t>
  </si>
  <si>
    <t>GUARDA-CORPO EM LAJE PÓS-DESFÔRMA COM MONTANTE METÁLICO FIXADO COM BARRAS DE AÇO ENGASTADAS NA LAJE, TRAVESSÃO EM MADEIRA E FECHAMENTO EM TELA DE POLIPROPILENO PARA EDIFÍCIOS COM ATÉ 4 PAVIMENTOS (1 MONTAGEM). AF_03/2024</t>
  </si>
  <si>
    <t>GUARDA-CORPO EM LAJE PÓS-DESFÔRMA COM MONTANTE METÁLICO FIXADO EM VIGA DE BORDA E FECHAMENTO EM PAINEL DE TELA METÁLICA PARA EDIFÍCIOS ACIMA DE 4 PAVIMENTOS (2 MONTAGENS). AF_03/2024</t>
  </si>
  <si>
    <t>GUARDA-CORPO EM LAJE PÓS-DESFÔRMA, PARA ESTRUTURAS EM CONCRETO, COM MONTANTE METÁLICO FIXADO EM VIGA DE BORDA E FECHAMENTO EM PAINEL DE TELA METÁLICA PARA EDIFÍCIOS COM ATÉ 4 PAVIMENTOS (1 MONTAGEM). AF_03/2024</t>
  </si>
  <si>
    <t>GUARDA-CORPO PARA ALVENARIA ESTRUTURAL, COM MONTANTE METÁLICO PARA DOIS NÍVEIS DE PROTEÇÃO E FECHAMENTO EM PAINEL DE TELA METÁLICA PARA EDIFÍCIOS ACIMA DE 8 PAVIMENTOS. AF_03/2024</t>
  </si>
  <si>
    <t>GUARDA-CORPO PARA ALVENARIA ESTRUTURAL, COM MONTANTE METÁLICO PARA DOIS NÍVEIS DE PROTEÇÃO E FECHAMENTO EM PAINEL DE TELA METÁLICA PARA EDIFÍCIOS COM ALTURA DE 5 A 8 PAVIMENTOS. AF_03/2024</t>
  </si>
  <si>
    <t>GUARDA-CORPO PARA ALVENARIA ESTRUTURAL, COM MONTANTE METÁLICO PARA DOIS NÍVEIS DE PROTEÇÃO E FECHAMENTO EM PAINEL DE TELA METÁLICA PARA EDIFÍCIOS COM ATÉ 4 PAVIMENTOS. AF_03/2024</t>
  </si>
  <si>
    <t>INSTALAÇÃO DE GAMBIARRA PARA SINALIZAÇÃO, INCLUINDO LÂMPADA, E SINALIZADOR. AF_03/2024</t>
  </si>
  <si>
    <t>LINHA DE VIDA INSTALADA JUNTO AO PISO PARA EDIFÍCIOS ACIMA DE 8 PAVIMENTOS. AF_03/2024</t>
  </si>
  <si>
    <t>LINHA DE VIDA INSTALADA JUNTO AO PISO PARA EDIFÍCIOS DE 5 A 8 PAVIMENTOS. AF_03/2024</t>
  </si>
  <si>
    <t>LINHA DE VIDA INSTALADA JUNTO AO PISO PARA EDIFÍCIOS DE ATÉ 4 PAVIMENTOS. AF_03/2024</t>
  </si>
  <si>
    <t>LINHA DE VIDA TIPO VARAL DE SEGURANÇA COM CABO DE AÇO PARA PROTEÇÃO DE PERIFERIA PARA EDIFÍCIOS ACIMA DE 8 PAVIMENTOS. AF_03/2024</t>
  </si>
  <si>
    <t>LINHA DE VIDA TIPO VARAL DE SEGURANÇA COM CABO DE AÇO PARA PROTEÇÃO DE PERIFERIA PARA EDIFÍCIOS DE 5 A 8 PAVIMENTOS. AF_03/2024</t>
  </si>
  <si>
    <t>LINHA DE VIDA TIPO VARAL DE SEGURANÇA COM CABO DE AÇO PARA PROTEÇÃO DE PERIFERIA PARA EDIFÍCIOS DE ATÉ 4 PAVIMENTOS. AF_03/2024</t>
  </si>
  <si>
    <t>PLACA INDICATIVA FIXADA DIRETAMENTE NA ESTRUTURA ATRAVÉS DE PREGOS. AF_03/2024</t>
  </si>
  <si>
    <t>PLATAFORMA DE PROTEÇÃO PRINCIPAL (PRIMÁRIA) PARA COLETA DE RESÍDUOS COM ESTRUTURA METÁLICA E FORRAÇÃO EM TÁBUA DE MADEIRA SERRADA - 1 MONTAGEM POR OBRA. AF_03/2024</t>
  </si>
  <si>
    <t>PLATAFORMA DE PROTEÇÃO PRINCIPAL (PRIMÁRIA) PARA COLETA DE RESÍDUOS COM ESTRUTURA METÁLICA E FORRAÇÃO EM TÁBUA DE MADEIRA SERRADA - 2 MONTAGENS POR OBRA. AF_03/2024</t>
  </si>
  <si>
    <t>PLATAFORMA DE PROTEÇÃO PRINCIPAL (PRIMÁRIA) PARA COLETA DE RESÍDUOS COM ESTRUTURA METÁLICA E TRAMA DE MADEIRA FORRADA EM PAINEL COMPENSADO - 1 MONTAGEM POR OBRA. AF_03/2024</t>
  </si>
  <si>
    <t>PLATAFORMA DE PROTEÇÃO PRINCIPAL (PRIMÁRIA) PARA COLETA DE RESÍDUOS COM ESTRUTURA METÁLICA E TRAMA DE MADEIRA FORRADA EM PAINEL COMPENSADO - 2 MONTAGENS POR OBRA. AF_03/2024</t>
  </si>
  <si>
    <t>PLATAFORMA DE PROTEÇÃO SECUNDÁRIA PARA COLETA DE RESÍDUOS COM ESTRUTURA METÁLICA E FORRAÇÃO EM TÁBUA DE MADEIRA SERRADA - 1 MONTAGEM POR OBRA. AF_03/2024</t>
  </si>
  <si>
    <t>PLATAFORMA DE PROTEÇÃO SECUNDÁRIA PARA COLETA DE RESÍDUOS COM ESTRUTURA METÁLICA E FORRAÇÃO EM TÁBUA DE MADEIRA SERRADA - 2 MONTAGENS POR OBRA. AF_03/2024</t>
  </si>
  <si>
    <t>PLATAFORMA DE PROTEÇÃO SECUNDÁRIA PARA COLETA DE RESÍDUOS COM ESTRUTURA METÁLICA E FORRAÇÃO EM TÁBUA DE MADEIRA SERRADA - 3 MONTAGENS POR OBRA. AF_03/2024</t>
  </si>
  <si>
    <t>PLATAFORMA DE PROTEÇÃO SECUNDÁRIA PARA COLETA DE RESÍDUOS COM ESTRUTURA METÁLICA E TRAMA DE MADEIRA FORRADA EM PAINEL COMPENSADO - 1 MONTAGEM POR OBRA. AF_03/2024</t>
  </si>
  <si>
    <t>PLATAFORMA DE PROTEÇÃO SECUNDÁRIA PARA COLETA DE RESÍDUOS COM ESTRUTURA METÁLICA E TRAMA DE MADEIRA FORRADA EM PAINEL COMPENSADO - 2 MONTAGENS POR OBRA. AF_03/2024</t>
  </si>
  <si>
    <t>PLATAFORMA DE PROTEÇÃO SECUNDÁRIA PARA COLETA DE RESÍDUOS COM ESTRUTURA METÁLICA E TRAMA DE MADEIRA FORRADA EM PAINEL COMPENSADO - 3 MONTAGENS POR OBRA. AF_03/2024</t>
  </si>
  <si>
    <t>PLATAFORMA DE PROTEÇÃO TERCIÁRIA PARA COLETA DE RESÍDUOS COM ESTRUTURA METÁLICA E FORRAÇÃO EM TÁBUA DE MADEIRA SERRADA - 1 MONTAGEM POR OBRA. AF_03/2024</t>
  </si>
  <si>
    <t>PLATAFORMA DE PROTEÇÃO TERCIÁRIA PARA COLETA DE RESÍDUOS COM ESTRUTURA METÁLICA E FORRAÇÃO EM TÁBUA DE MADEIRA SERRADA - 2 MONTAGENS POR OBRA. AF_03/2024</t>
  </si>
  <si>
    <t>PLATAFORMA DE PROTEÇÃO TERCIÁRIA PARA COLETA DE RESÍDUOS COM ESTRUTURA METÁLICA E TRAMA DE MADEIRA FORRADA EM PAINEL COMPENSADO - 1 MONTAGEM POR OBRA. AF_03/2024</t>
  </si>
  <si>
    <t>PLATAFORMA DE PROTEÇÃO TERCIÁRIA PARA COLETA DE RESÍDUOS COM ESTRUTURA METÁLICA E TRAMA DE MADEIRA FORRADA EM PAINEL COMPENSADO - 2 MONTAGENS POR OBRA. AF_03/2024</t>
  </si>
  <si>
    <t>REDE DE PROTEÇÃO PISO A PISO (SISTEMA U). AF_03/2024</t>
  </si>
  <si>
    <t>REDE DE PROTEÇÃO TIPO SLQA INTERMEDIÁRIO PARA EDIFÍCIOS ACIMA DE 8 PAVIMENTOS. AF_03/2024</t>
  </si>
  <si>
    <t>REDE DE PROTEÇÃO TIPO SLQA INTERMEDIÁRIO PARA EDIFÍCIOS DE 5 A 8 PAVIMENTOS. AF_03/2024</t>
  </si>
  <si>
    <t>REDE DE PROTEÇÃO TIPO SLQA INTERMEDIÁRIO PARA EDIFÍCIOS DE ATÉ 4 PAVIMENTOS. AF_03/2024</t>
  </si>
  <si>
    <t>REDE DE PROTEÇÃO TIPO SLQA PESADO COM SUPORTES METÁLICOS TIPO FORCA PARA EDIFÍCIOS DE 5 A 8 PAVIMENTOS. AF_03/2024</t>
  </si>
  <si>
    <t>REDE DE PROTEÇÃO TIPO SLQA PESADO COM SUPORTES METÁLICOS TIPO FORCA PARA EDIFÍCIOS DE ACIMA DE 8 PAVIMENTOS. AF_03/2024</t>
  </si>
  <si>
    <t>REDE DE PROTEÇÃO TIPO SLQA PESADO COM SUPORTES METÁLICOS TIPO FORCA PARA EDIFÍCIOS DE ATÉ 4 PAVIMENTOS. AF_03/2024</t>
  </si>
  <si>
    <t>SINALIZAÇÃO COM FITA FIXADA EM CONE PLÁSTICO, INCLUINDO CONE. AF_03/2024</t>
  </si>
  <si>
    <t>SISTEMA DE PROTEÇÃO PARA PILARES DE PERIFERIA. AF_03/2024</t>
  </si>
  <si>
    <t>TOTEN EM MADEIRA COM PLACA INDICATIVA POSICIONADA NO TERRENO. AF_03/2024</t>
  </si>
  <si>
    <t>ESCADA EM CONCRETO ARMADO MOLDADO IN LOCO, FCK 25 MPA, COM 1 LANCE E LAJE CASCATA, FÔRMA EM CHAPA DE MADEIRA COMPENSADA RESINADA. AF_11/2020</t>
  </si>
  <si>
    <t>ESCADA EM CONCRETO ARMADO MOLDADO IN LOCO, FCK 25 MPA, COM 1 LANCE E LAJE PLANA, FÔRMA EM CHAPA DE MADEIRA COMPENSADA RESINADA. AF_11/2020</t>
  </si>
  <si>
    <t>ESCADA EM CONCRETO ARMADO MOLDADO IN LOCO, FCK 25 MPA, COM 2 LANCES EM  L  E LAJE CASCATA, FÔRMA EM CHAPA DE MADEIRA COMPENSADA RESINADA. AF_11/2020</t>
  </si>
  <si>
    <t>ESCADA EM CONCRETO ARMADO MOLDADO IN LOCO, FCK 25 MPA, COM 2 LANCES EM  L  E LAJE PLANA, FÔRMA EM CHAPA DE MADEIRA COMPENSADA RESINADA. AF_11/2020</t>
  </si>
  <si>
    <t>ESCADA EM CONCRETO ARMADO MOLDADO IN LOCO, FCK 25 MPA, COM 2 LANCES EM  U  E LAJE CASCATA, FÔRMA EM CHAPA DE MADEIRA COMPENSADA RESINADA. AF_11/2020</t>
  </si>
  <si>
    <t>ESCADA EM CONCRETO ARMADO MOLDADO IN LOCO, FCK 25 MPA, COM 2 LANCES EM  U  E LAJE PLANA, FÔRMA EM CHAPA DE MADEIRA COMPENSADA RESINADA. AF_11/2020</t>
  </si>
  <si>
    <t>ESCADA EM CONCRETO ARMADO MOLDADO IN LOCO, FCK 25 MPA, COM 2 LANCES EM  X  E LAJE CASCATA, FÔRMA EM CHAPA DE MADEIRA COMPENSADA RESINADA. AF_11/2020</t>
  </si>
  <si>
    <t>ESCADA EM CONCRETO ARMADO MOLDADO IN LOCO, FCK 25 MPA, COM 2 LANCES EM  X  E LAJE PLANA, FÔRMA EM CHAPA DE MADEIRA COMPENSADA RESINADA. AF_11/2020</t>
  </si>
  <si>
    <t>ESCADA HELICOIDAL EM AÇO GALVANIZADO, DIAMETRO DE 1,2 M, DOTADA DE GUARDA-CORPO, FIXADA COM CHUMBADOR MECÂNICO. AF_11/2020</t>
  </si>
  <si>
    <t>ESCADA TIPO MARINHEIRO EM TUBO ACO GALVANIZADO 1 1/2", COM GUARDA-CORPO, PARA ALTURAS MAIORES QUE 3 M, FIXADA COM CHUMBADOR MECÂNICO. AF_11/2020</t>
  </si>
  <si>
    <t>ESCADA TIPO MARINHEIRO EM TUBO ACO GALVANIZADO 1 1/2", SEM GUARDA-CORPO, FIXADA COM CHUMBADOR MECÂNICO. AF_11/2020</t>
  </si>
  <si>
    <t>ESCADA TIPO MARINHEIRO EM TUBO AÇO GALVANIZADO 1 1/2", COM GUARDA-CORPO, PARA ALTURAS DE ATÉ 3 M, FIXADA COM CHUMBADOR MECÂNICO. AF_11/2020</t>
  </si>
  <si>
    <t>DESMONTE DE MATERIAL DE 3ª CATEGORIA, COM USO DE ARGAMASSA EXPANSIVA - EXCLUSIVE CARGA E TRANSPORTE. AF_03/2021</t>
  </si>
  <si>
    <t>DESMONTE DE MATERIAL DE 3ª CATEGORIA, COM USO DE ARGAMASSA EXPANSIVA, EM VALA - EXCLUSIVE RETIRADA, CARGA E TRANSPORTE. AF_03/2021</t>
  </si>
  <si>
    <t>DESMONTE DE MATERIAL DE 3ª CATEGORIA, COM USO DE EMULSÃO EXPLOSIVA ENCARTUCHADA - EXCLUSIVE CARGA E TRANSPORTE. AF_03/2021</t>
  </si>
  <si>
    <t>DESMONTE DE MATERIAL DE 3ª CATEGORIA, EM VALA, COM USO DE EMULSÃO EXPLOSIVA ENCARTUCHADA -  EXCLUSIVE RETIRADA, CARGA E TRANSPORTE. AF_03/2021</t>
  </si>
  <si>
    <t>ESCAVAÇÃO DE VALA EM MATERIAL DE 3ª CATEGORIA, RESISTÊNCIA À COMPRESSÃO MAIOR OU IGUAL A 50 MPA, COM ROMPEDOR ACOPLADO EM ESCAVADEIRA HIDRÁULICA - EXCLUSIVE RETIRADA, CARGA E TRANSPORTE. AF_03/2021</t>
  </si>
  <si>
    <t>ESCAVAÇÃO DE VALA EM MATERIAL DE 3ª CATEGORIA, RESISTÊNCIA À COMPRESSÃO MENOR QUE 50 MPA, COM ROMPEDOR ACOPLADO EM ESCAVADEIRA HIDRÁULICA - EXCLUSIVE RETIRADA, CARGA E TRANSPORTE. AF_03/2021</t>
  </si>
  <si>
    <t>ESCAVAÇÃO DE VALA EM MATERIAL DE 3ª CATEGORIA, RESISTÊNCIA À COMPRESSÃO MENOR QUE 50 MPA, COM ROMPEDOR ACOPLADO EM RETROESCAVADEIRA - EXCLUSIVE RETIRADA CARGA E TRANSPORTE. AF_03/2021</t>
  </si>
  <si>
    <t>ESCAVAÇÃO EM MATERIAL DE 3ª CATEGORIA, RESISTÊNCIA À COMPRESSÃO MAIOR OU IGUAL A 50 MPA E MENOR QUE 70 MPA, COM ROMPEDOR ACOPLADO EM ESCAVADEIRA HIDRÁULICA - EXCLUSIVE CARGA E TRANSPORTE. AF_03/2021</t>
  </si>
  <si>
    <t>ESCAVAÇÃO EM MATERIAL DE 3ª CATEGORIA, RESISTÊNCIA À COMPRESSÃO MAIOR OU IGUAL A 70 MPA E MENOR QUE 90 MPA, COM ROMPEDOR ACOPLADO EM ESCAVADEIRA HIDRÁULICA - EXCLUSIVE CARGA E TRANSPORTE. AF_03/2021</t>
  </si>
  <si>
    <t>ESCAVAÇÃO EM MATERIAL DE 3ª CATEGORIA, RESISTÊNCIA À COMPRESSÃO MAIOR OU IGUAL A 90 MPA E MENOR QUE 110 MPA, COM ROMPEDOR ACOPLADO EM ESCAVADEIRA HIDRÁULICA - EXCLUSIVE CARGA E TRANSPORTE. AF_03/2021</t>
  </si>
  <si>
    <t>ESCAVAÇÃO EM MATERIAL DE 3ª CATEGORIA, RESISTÊNCIA À COMPRESSÃO MAIOR QUE 110 MPA, COM ROMPEDOR ACOPLADO EM ESCAVADEIRA HIDRÁULICA - EXCLUSIVE CARGA E TRANSPORTE. AF_03/2021</t>
  </si>
  <si>
    <t>ESCAVAÇÃO EM MATERIAL DE 3ª CATEGORIA, RESISTÊNCIA À COMPRESSÃO MENOR QUE 50 MPA, COM ROMPEDOR ACOPLADO EM ESCAVADEIRA HIDRÁULICA - EXCLUSIVE CARGA E TRANSPORTE. AF_03/2021</t>
  </si>
  <si>
    <t>ESCORAMENTO DE VALA, TIPO BLINDADEM, COM PROFUNDIDADE DE 0 A 1,5 M, LARGURA MAIOR OU IGUAL A 1,5 M E MENOR QUE 2,5 M - EXECUÇÃO E FORNECIMENTO, INCLUI MATERIAL. AF_08/2020</t>
  </si>
  <si>
    <t>ESCORAMENTO DE VALA, TIPO BLINDAGEM, COM PROFUNDIDADE DE 0 A 1,5 M, LARGURA MENOR QUE 1,5 M - EXECUÇÃO E FORNECIMENTO, INCLUI MATERIAL. AF_08/2020</t>
  </si>
  <si>
    <t>ESCORAMENTO DE VALA, TIPO BLINDAGEM, COM PROFUNDIDADE DE 1,5 A 3,0 M, LARGURA MAIOR OU IGUAL A 1,5 M E MENOR QUE 2,5 M - EXECUÇÃO E FORNECIMENTO, INCLUI MATERIAL. AF_08/2020</t>
  </si>
  <si>
    <t>ESCORAMENTO DE VALA, TIPO BLINDAGEM, COM PROFUNDIDADE DE 1,5 A 3,0 M, LARGURA MENOR QUE 1,5 M - EXECUÇÃO E FORNECIMENTO, INCLUI MATERIAL. AF_08/2020</t>
  </si>
  <si>
    <t>ESCORAMENTO DE VALA, TIPO BLINDAGEM, COM PROFUNDIDADE DE 3,0 A 4,5 M, LARGURA MAIOR OU IGUAL A 1,5 M E MENOR QUE 2,5 M - EXECUÇÃO E FORNECIMENTO, INCLUI MATERIAL. AF_08/2020</t>
  </si>
  <si>
    <t>ESCORAMENTO DE VALA, TIPO BLINDAGEM, COM PROFUNDIDADE DE 3,0 A 4,5 M, LARGURA MENOR QUE 1,5 M - EXECUÇÃO E FORNECIMENTO, INCLUI MATERIAL. AF_08/2020</t>
  </si>
  <si>
    <t>ESCORAMENTO DE VALA, TIPO ESTACA PRANCHA METÁLICA CRAVADA, COM PROFUNDIDADE DE 0 A 1,5 M. AF_08/2020</t>
  </si>
  <si>
    <t>ESCORAMENTO DE VALA, TIPO ESTACA PRANCHA METÁLICA CRAVADA, COM PROFUNDIDADE DE 1,5 A 3 M. AF_08/2020</t>
  </si>
  <si>
    <t>ESCORAMENTO DE VALA, TIPO ESTACA PRANCHA METÁLICA CRAVADA, COM PROFUNDIDADE DE 3 A 4,5 M. AF_08/2020</t>
  </si>
  <si>
    <t>FABRICAÇÃO DE CONJUNTO DE MÓDULO METÁLICO,  COMPRIMENTO DE 3,0 M E ALTURA DE 1,8 M (ESTRONCAS DE 1,00 M). AF_08/2020</t>
  </si>
  <si>
    <t>FABRICAÇÃO DE CONJUNTO DE MÓDULO METÁLICO,  COMPRIMENTO DE 3,6 M E ALTURA DE 3,0 M (ESTRONCAS DE 2,00 M). AF_08/2020</t>
  </si>
  <si>
    <t>FABRICAÇÃO DE CONJUNTO DE MÓDULO METÁLICO, COMPRIMENTO DE 3,0 M E ALTURA DE 1,8 M (ESTRONCAS DE 2,00 M). AF_08/2020</t>
  </si>
  <si>
    <t>FABRICAÇÃO DE CONJUNTO DE MÓDULO METÁLICO, COMPRIMENTO DE 3,0 M E ALTURA DE 2,4 M (ESTRONCAS DE 1,00 M). AF_08/2020</t>
  </si>
  <si>
    <t>FABRICAÇÃO DE CONJUNTO DE MÓDULO METÁLICO, COMPRIMENTO DE 3,0 M E ALTURA DE 2,4 M (ESTRONCAS DE 2,00 M). AF_08/2020</t>
  </si>
  <si>
    <t>FABRICAÇÃO DE CONJUNTO DE MÓDULO METÁLICO, COMPRIMENTO DE 3,6 M E ALTURA DE 3,0 M (ESTRONCAS DE 1,00 M). AF_08/2020</t>
  </si>
  <si>
    <t>INSTALAÇÃO DE SISTEMA DE REBAIXAMENTO DE LENÇOL FREÁTICO POR POÇOS PROFUNDOS, DIÂMETRO DO POÇO DE 400 MM (EXCLUI O FORNECIMENTO E FUNCIONAMENTO DE BOMBAS). AF_12/2022</t>
  </si>
  <si>
    <t>INSTALAÇÃO DE TUBULAÇÃO (GEOMECÂNICA E DE SUCÇÃO) PARA SISTEMA DE REBAIXAMENTO DE LENÇOL FREÁTICO POR POÇOS PROFUNDOS COM BOMBA SUBMERSA, DIÂMETRO DO POÇO DE 400 MM. AF_12/2022</t>
  </si>
  <si>
    <t>INSTALAÇÃO E DESINSTALAÇÃO DE MANGOTES PARA SISTEMA DE REBAIXAMENTO DE LENÇOL FREÁTICO POR PONTEIRAS FILTRANTES. AF_12/2022</t>
  </si>
  <si>
    <t>INSTALAÇÃO E DESINSTALAÇÃO DE SISTEMA DE REBAIXAMENTO DE LENÇOL FREÁTICO POR PONTEIRAS FILTRANTES PARA OBRAS ESTACIONÁRIAS (EXCLUI O FORNECIMENTO E FUNCIONAMENTO DE BOMBAS). AF_12/2022</t>
  </si>
  <si>
    <t>INSTALAÇÃO E DESINSTALAÇÃO DE SISTEMA DE REBAIXAMENTO DE LENÇOL FREÁTICO POR PONTEIRAS FILTRANTES PARA OBRAS ITINERANTES (EXCLUI O FORNECIMENTO E FUNCIONAMENTO DE BOMBAS). AF_12/2022</t>
  </si>
  <si>
    <t>INSTALAÇÃO E DESINSTALAÇÃO DE TUBO COLETOR DE PVC, DIÂMETRO DE 100 MM, PARA SISTEMA DE REBAIXAMENTO DE LENÇOL FREÁTICO POR PONTEIRAS FILTRANTES. AF_12/2022</t>
  </si>
  <si>
    <t>PERFURAÇÃO DE SOLO, INSTALAÇÃO E DESINSTALAÇÃO DE PONTEIRAS PARA SISTEMA DE REBAIXAMENTO DE LENÇOL FREÁTICO POR PONTEIRAS FILTRANTES EM OBRAS ESTACIONÁRIAS. AF_12/2022</t>
  </si>
  <si>
    <t>PERFURAÇÃO DE SOLO, INSTALAÇÃO E DESINSTALAÇÃO DE PONTEIRAS PARA SISTEMA DE REBAIXAMENTO DE LENÇOL FREÁTICO POR PONTEIRAS FILTRANTES EM OBRAS ITINERANTES. AF_12/2022</t>
  </si>
  <si>
    <t>CAIXILHO FIXO DE ALUMÍNIO PARA VIDRO (VIDRO INCLUSO), BATENTE/ REQUADRO DE 4 A 14 CM, SEM GUARNIÇÃO/ ALIZAR, FIXAÇÃO COM PARAFUSOS, VEDAÇÃO COM SILICONE, EXCLUSIVE CONTRAMARCO - FORNECIMENTO E INSTALAÇÃO. AF_11/2024</t>
  </si>
  <si>
    <t>CAIXILHO FIXO DE PVC BRANCO PARA VIDRO (VIDRO INCLUSO), BATENTE/ REQUADRO DE 4 A 14 CM, SEM GUARNIÇÃO/ ALIZAR, COM FERRAGENS, FIXAÇÃO COM PARAFUSOS, VEDAÇÃO COM SILICONE, EXCLUSIVE CONTRAMARCO - FORNECIMENTO E INSTALAÇÃO. AF_11/2024</t>
  </si>
  <si>
    <t>GUARNIÇÃO DE ALUMÍNIO. AF_11/2024</t>
  </si>
  <si>
    <t>JANELA DE ALUMÍNIO DE CORRER COM 2 FOLHAS PARA VIDROS (VIDROS INCLUSOS) E PERSIANA INTEGRADA, BATENTE/ REQUADRO 6 A 14 CM, ACABAMENTO COM ACETATO OU BRILHANTE, FIXAÇÃO COM PARAFUSO, SEM GUARNIÇÃO/ ALIZAR, DIMENSÕES 120X120 CM, VEDAÇÃO COM SILICONE, EXCLUSIVE CONTRAMARCO - FORNECIMENTO E INSTALAÇÃO. AF_11/2024</t>
  </si>
  <si>
    <t>JANELA DE ALUMÍNIO DE CORRER COM 2 FOLHAS PARA VIDROS (VIDROS INCLUSOS), BATENTE/ REQUADRO 6 A 14 CM, ACABAMENTO COM ACETATO OU BRILHANTE, FIXAÇÃO COM PARAFUSO, SEM GUARNIÇÃO/ ALIZAR, DIMENSÕES 100X120 CM, VEDAÇÃO COM SILICONE, EXCLUSIVE CONTRAMARCO - FORNECIMENTO E INSTALAÇÃO. AF_11/2024</t>
  </si>
  <si>
    <t>JANELA DE ALUMÍNIO DE CORRER COM 2 FOLHAS PARA VIDROS (VIDROS INCLUSOS), COM BANDEIRA, BATENTE/ REQUADRO 6 A 14 CM, ACABAMENTO COM ACETATO OU BRILHANTE, FIXAÇÃO COM PARAFUSO, SEM GUARNIÇÃO/ ALIZAR, DIMENSÕES 100X120 CM, VEDAÇÃO COM SILICONE, EXCLUSIVE CONTRAMARCO - FORNECIMENTO E INSTALAÇÃO. AF_11/2024</t>
  </si>
  <si>
    <t>JANELA DE ALUMÍNIO DE CORRER COM 3 FOLHAS (2 VENEZIANAS E 1 FOLHA PARA VIDRO,VIDRO INCLUSO), BATENTE/ REQUADRO 6 A 14 CM, SEM ACABAMENTO, FIXAÇÃO COM PARAFUSO, SEM GUARNIÇÃO/ ALIZAR, DIMENSÕES 100X120 CM, VEDAÇÃO COM SILICONE, EXCLUSIVE CONTRAMARCO - FORNECIMENTO E INSTALAÇÃO. AF_11/2024</t>
  </si>
  <si>
    <t>JANELA DE ALUMÍNIO DE CORRER COM 4 FOLHAS PARA VIDROS (VIDROS INCLUSOS), COM BANDEIRA, BATENTE/ REQUADRO 6 A 14 CM, ACABAMENTO COM ACETATO OU BRILHANTE, FIXAÇÃO COM PARAFUSO, SEM GUARNIÇÃO/ ALIZAR, DIMENSÕES 150X120 CM, VEDAÇÃO COM SILICONE, EXCLUSIVE CONTRAMARCO - FORNECIMENTO E INSTALAÇÃO. AF_11/2024</t>
  </si>
  <si>
    <t>JANELA DE ALUMÍNIO DE CORRER COM 4 FOLHAS PARA VIDROS (VIDROS INCLUSOS), SEM BANDEIRA, BATENTE/ REQUADRO 6 A 14 CM, ACABAMENTO COM ACETATO OU BRILHANTE, FIXAÇÃO COM PARAFUSO, SEM GUARNIÇÃO/ ALIZAR, DIMENSÕES 150X120 CM, VEDAÇÃO COM SILICONE, EXCLUSIVE CONTRAMARCO - FORNECIMENTO E INSTALAÇÃO. AF_11/2024</t>
  </si>
  <si>
    <t>JANELA DE ALUMÍNIO TIPO MAXIM-AR, BATENTE/ REQUADRO 3 A 14 CM, VIDRO INCLUSO, FIXAÇÃO COM PARAFUSO, SEM GUARNIÇÃO/ ALIZAR, DIMENSÕES 60X80 (A X L) CM, SEM ACABAMENTO, VEDAÇÃO COM SILICONE, EXCLUSIVE CONTRAMARCO - FORNECIMENTO E INSTALAÇÃO. AF_11/2024</t>
  </si>
  <si>
    <t>JANELA DE ALUMÍNIO TIPO MAXIM-AR, VIDRO INCLUSO, COM BANDEIRA, FIXAÇÃO COM PARAFUSO, SEM GUARNIÇÃO/ ALIZAR, DIMENSÕES 100X80 (A X L) CM, SEM ACABAMENTO, VEDAÇÃO COM SILICONE, EXCLUSIVE CONTRAMARCO - FORNECIMENTO E INSTALAÇÃO. AF_11/2024</t>
  </si>
  <si>
    <t>JANELA DE AÇO DE CORRER COM 3 FOLHAS (2 VENEZIANAS E 1 PARA VIDRO - VIDRO INCLUSO), BATENTE/ REQUADRO INCLUSO (6 A 14 CM), FIXAÇÃO COM ARGAMASSA, COM PINTURA ANTICORROSIVA E PINTURA DE ACABAMENTO, COM FERRAGENS, FIXAÇÃO COM ARGAMASSA, EXCLUSIVE CONTRAMARCO - FORNECIMENTO E INSTALAÇÃO. AF_11/2024</t>
  </si>
  <si>
    <t>JANELA DE AÇO DE CORRER COM 4 FOLHAS PARA VIDRO (VIDROS NÃO INCLUSOS), BATENTE/ REQUADRO INCLUSO (6 A 14 CM), FIXAÇÃO COM ARGAMASSA, COM PINTURA ANTICORROSIVA, COM FERRAGENS, FIXAÇÃO COM ARGAMASSA, EXCLUSIVE CONTRAMARCO - FORNECIMENTO E INSTALAÇÃO. AF_11/2024</t>
  </si>
  <si>
    <t>JANELA DE AÇO GALVANIZADO TIPO MAXIMO-AR, PINT. ANTICORROSIVA, COM BATENTE/REQUADRO DE 6 A 14 CM, SEM VIDRO, COM GRADE, 1 FL, 60 X 80 CM (A X L), FIXAÇÃO COM ARGAMASSA, EXCLUSIVE CONTRAMARCO - FORNECIMENTO E INSTALAÇÃO. AF_11/2024</t>
  </si>
  <si>
    <t>JANELA DE AÇO TIPO BASCULANTE, PARA VIDROS (VIDROS NÃO INCLUSOS), BATENTE/ REQUADRO INCLUSO (6,5 A 14 CM), DIMENSÕES 60X60 CM, COM COM PINTURA ANTICORROSIVA, SEM ACABAMENTO, COM FERRAGENS, FIXAÇÃO COM ARGAMASSA, EXCLUSIVE CONTRAMARCO - FORNECIMENTO E INSTALAÇÃO. AF_11/2024</t>
  </si>
  <si>
    <t>JANELA DE MADEIRA CEDRINHO/ ANGELIM COMERCIAL/ CURUPIXA/ CUMARU OU EQUIVALENTE DA REGIÃO, TIPO MAXIMA AR, PARA VIDRO (VIDRO NÃO INCLUSO), CAIXA DO BATENTE/ MARCO DE 10 CM, COM GUARNIÇÕES/ ALIZAR E FERRAGENS, SEM ACABAMENTO, FIXAÇÃO COM PARAFUSOS E ESPUMA EXPANSIVA, EXCLUSIVE CONTRAMARCO - FORNECIMENTO E INSTALAÇÃO. AF_11/2024</t>
  </si>
  <si>
    <t>JANELA DE MADEIRA CEDRINHO/ ANGELIM COMERCIAL/ CURUPIXA/ CUMARU OU EQUIVALENTE, CAIXA DO BATENTE/ MARCO 10 CM, COM 6 FOLHAS (2 VENEZIANAS FIXAS, 2 VENEZIANAS DE CORRER E 2 FOLHAS DE CORRER PARA VIDRO, VIDROS NÃO INCLUSOS), SEM GUARNIÇÃO/ ALIZAR, COM FERRAGENS, FIXAÇÃO COM PARAFUSOS E ESPUMA EXPANSIVA, EXCLUSIVE CONTRAMARCO - FORNECIMENTO E INSTALAÇÃO. AF_11/2024</t>
  </si>
  <si>
    <t>JANELA DE MADEIRA CEDRINHO/ ANGELIM COMERCIAL/ CURUPIXA/ CUMARU OU EQUIVALENTE, CAIXA DO BATENTE/ MARCO 10 CM, COM DUAS FOLHAS DE ABRIR TIPO VENEZIANAS E 2 FOLHAS GUILHOTINAS PARA VIDRO (VIDROS NÃO INCLUSOS), COM GUARNIÇÃO/ ALIZAR E FERRAGENS, FIXAÇÃO COM PARAFUSOS E ESPUMA EXPANSIVA, EXCLUSIVE CONTRAMARCO - FORNECIMENTO E INSTALAÇÃO. AF_11/2024</t>
  </si>
  <si>
    <t>JANELA DE MADEIRA CEDRINHO/ ANGELIM COMERCIAL/ CURUPIXA/ CUMARU OU EQUIVALENTE, VENEZIANAS PANTOGRÁFICAS DE CORRER E 2 FOLHAS PARA VIDROS DE CORRER (VIDROS NÃO INCLUSOS), GUARNIÇÕES/ MARCO INCLUSOS, FERRAGENS INCLUSAS, FIXAÇÃO COM PARAFUSOS E ESPUMA EXPANSIVA, EXCLUSIVE CONTRAMARCO - FORNECIMENTO E INSTALAÇÃO. AF_11/2024</t>
  </si>
  <si>
    <t>JANELA DE MADEIRA IMBUIA/CEDRO ARANA/CEDRO OU EQUIVALENTE, CAIXA DO BATENTE/ MARCO 10 CM, COM 6 FOLHAS (2 VENEZIANAS FIXAS, 2 VENEZIANAS DE CORRER E 2 FOLHAS DE CORRER PARA VIDRO, VIDROS NÃO INCLUSOS), SEM GUARNIÇÃO/ ALIZAR, COM FERRAGENS, FIXAÇÃO COM PARAFUSOS E ESPUMA EXPANSIVA, EXCLUSIVE CONTRAMARCO - FORNECIMENTO E INSTALAÇÃO. AF_11/2024</t>
  </si>
  <si>
    <t>JANELA DE MADEIRA IMBUIA/CEDRO ARANA/CEDRO ROSAOU EQUIVALENTE, CAIXA DO BATENTE/ MARCO 10 CM, COM DUAS FOLHAS DE ABRIR TIPO VENEZIANAS E 2 FOLHAS GUILHOTINAS PARA VIDRO (VIDROS NÃO INCLUSOS), COM GUARNIÇÃO/ ALIZAR E FERRAGENS, FIXAÇÃO COM PARAFUSOS E ESPUMA EXPANSIVA, EXCLUSIVE CONTRAMARCO - FORNECIMENTO E INSTALAÇÃO. AF_11/2024</t>
  </si>
  <si>
    <t>JANELA DE MADEIRA PINUS/ EUCALIPTO/ TAUARI/ VIROLA OU EQUIVALENTE DA REGIÃO, TIPO BASCULANTE, 2 FOLHAS PARA (VIDROS NÃO INCLUSOS), CAIXA DO BATENTE/ MARCO DE 10 CM, SEM GUARNIÇÕES/ ALIZAR, COM FERRAGENS, FIXAÇÃO COM PARAFUSOS E ESPUMA EXPANSIVA, EXCLUSIVE CONTRAMARCO - FORNECIMENTO E INSTALAÇÃO. AF_11/2024</t>
  </si>
  <si>
    <t>JANELA DE MADEIRA PINUS/ EUCALIPTO/ TAUARI/ VIROLA OU EQUIVALENTE, CAIXA DO BATENTE/ MARCO 10 CM, COM 6 FOLHAS (2 VENEZIANAS FIXAS, 2 VENEZIANAS DE CORRER E 2 FOLHAS DE CORRER PARA VIDRO, VIDROS NÃO INCLUSOS), SEM GUARNIÇÃO/ ALIZAR, COM FERRAGENS, FIXAÇÃO COM PARAFUSOS E ESPUMA EXPANSIVA, EXCLUSIVE CONTRAMARCO - FORNECIMENTO E INSTALAÇÃO. AF_11/2024</t>
  </si>
  <si>
    <t>JANELA DE MADEIRA PINUS/EUCALIPTO/ TAUARI/ VIROLA OU EQUIVALENTE, CAIXA DO BATENTE/ MARCO 10 CM, COM DUAS FOLHAS DE ABRIR TIPO VENEZIANAS E 2 FOLHAS GUILHOTINAS PARA VIDRO (VIDROS NÃO INCLUSOS), COM GUARNIÇÃO/ ALIZAR E FERRAGENS, FIXAÇÃO COM PARAFUSOS E ESPUMA EXPANSIVA, EXCLUSIVE CONTRAMARCO - FORNECIMENTO E INSTALAÇÃO. AF_11/2024</t>
  </si>
  <si>
    <t>JANELA DE PVC BRANCO DE CORRER COM 2 FOLHAS PARA VIDRO (VIDROS INCLUSOS) E PERSIANA INTEGRADA, BATENTE/ REQUADRO DE 4 A 14 CM, DIMENSÕES 120X120 CM, COM GUARNIÇÃO/ ALIZAR, COM FERRAGENS, FIXAÇÃO COM PARAFUSOS, VEDAÇÃO COM SILICONE, EXCLUSIVE CONTRAMARCO - FORNECIMENTO E INSTALAÇÃO. AF_11/2024</t>
  </si>
  <si>
    <t>JANELA DE PVC BRANCO DE CORRER COM 3 FOLHAS (2 VENEZIANAS E 1 PARA VIDRO, VIDRO INCLUSO), BATENTE/ REQUADRO DE 4 A 14 CM, DIMENSÕES 100X200 CM, COM GUARNIÇÃO/ ALIZAR, COM FERRAGENS, FIXAÇÃO COM PARAFUSOS, VEDAÇÃO COM SILICONE, EXCLUSIVE CONTRAMARCO - FORNECIMENTO E INSTALAÇÃO. AF_11/2024</t>
  </si>
  <si>
    <t>JANELA DE PVC BRANCO TIPO MAXIM-AR (VIDRO INCLUSO), BATENTE/ REQUADRO DE 4 A 14 CM, DIMENSÕES 60X60 CM, COM GUARNIÇÃO/ ALIZAR, COM FERRAGENS, FIXAÇÃO COM PARAFUSOS, VEDAÇÃO COM SILICONE, EXCLUSIVE CONTRAMARCO - FORNECIMENTO E INSTALAÇÃO. AF_11/2024</t>
  </si>
  <si>
    <t>BATENTE DE AÇO GALVANIZADO, COM PERFIL PRÉ-FABRICADO, FIXADO COM ARGAMASSA, COM SOLDA, GRAPAS E FUROS PARA FERRAGENS INCLUSOS. AF_12/2019</t>
  </si>
  <si>
    <t>ESTACA BROCA DE CONCRETO, DIÂMETRO DE 30CM, ESCAVAÇÃO MANUAL COM TRADO CONCHA, INTEIRAMENTE ARMADA. AF_05/2020</t>
  </si>
  <si>
    <t>ESTACA CIRCULAR ESCAVADA COM FLUIDO ESTABILIZANTE (ESTACÃO), DIÂMETRO DE 110CM (EXCLUSIVE MOBILIZAÇÃO E DESMOBILIZAÇÃO). AF_05/2020</t>
  </si>
  <si>
    <t>ESTACA CIRCULAR ESCAVADA COM FLUIDO ESTABILIZANTE (ESTACÃO), DIÂMETRO DE 140CM (EXCLUSIVE MOBILIZAÇÃO E DESMOBILIZAÇÃO). AF_05/2020</t>
  </si>
  <si>
    <t>ESTACA CIRCULAR ESCAVADA COM FLUIDO ESTABILIZANTE (ESTACÃO), DIÂMETRO DE 80CM (EXCLUSIVE MOBILIZAÇÃO E DESMOBILIZAÇÃO). AF_05/2020</t>
  </si>
  <si>
    <t>ESTACA RETANGULAR ESCAVADA COM FLUIDO ESTABILIZANTE (BARRETE), 40 X 250CM (EXCLUSIVE MOBILIZAÇÃO E DESMOBILIZAÇÃO). AF_05/2020</t>
  </si>
  <si>
    <t>ESTACA RETANGULAR ESCAVADA COM FLUIDO ESTABILIZANTE (BARRETE), 60 X 250CM (EXCLUSIVE MOBILIZAÇÃO E DESMOBILIZAÇÃO). AF_05/2020</t>
  </si>
  <si>
    <t>ESTACA RETANGULAR ESCAVADA COM FLUIDO ESTABILIZANTE (BARRETE), 80 X 250CM (EXCLUSIVE MOBILIZAÇÃO E DESMOBILIZAÇÃO). AF_05/2020</t>
  </si>
  <si>
    <t>ESTACA STRAUSS, DIÂMETRO DE 25CM, COM ARMADURA DE ARRANQUE (EXCLUSIVE MOBILIZAÇÃO E DESMOBILIZAÇÃO). AF_05/2020</t>
  </si>
  <si>
    <t>ESTACA STRAUSS, DIÂMETRO DE 32CM, COM ARMADURA DE ARRANQUE (EXCLUSIVE MOBILIZAÇÃO E DESMOBILIZAÇÃO). AF_05/2020</t>
  </si>
  <si>
    <t>ESTACA STRAUSS, DIÂMETRO DE 32CM, INTEIRAMENTE ARMADA (EXCLUSIVE MOBILIZAÇÃO E DESMOBILIZAÇÃO). AF_05/2020</t>
  </si>
  <si>
    <t>ESTACA STRAUSS, DIÂMETRO DE 38CM, COM ARMADURA DE ARRANQUE (EXCLUSIVE MOBILIZAÇÃO E DESMOBILIZAÇÃO). AF_05/2020</t>
  </si>
  <si>
    <t>ESTACA STRAUSS, DIÂMETRO DE 38CM, INTEIRAMENTE ARMADA (EXCLUSIVE MOBILIZAÇÃO E DESMOBILIZAÇÃO). AF_05/2020</t>
  </si>
  <si>
    <t>ESTACA ESCAVADA MECANICAMENTE, SEM FLUIDO ESTABILIZANTE, COM 25CM DE DIÂMETRO, CONCRETO LANÇADO MANUALMENTE (EXCLUSIVE MOBILIZAÇÃO E DESMOBILIZAÇÃO). AF_01/2020</t>
  </si>
  <si>
    <t>ESTACA ESCAVADA MECANICAMENTE, SEM FLUIDO ESTABILIZANTE, COM 25CM DE DIÂMETRO, CONCRETO LANÇADO POR CAMINHÃO BETONEIRA (EXCLUSIVE MOBILIZAÇÃO E DESMOBILIZAÇÃO). AF_01/2020</t>
  </si>
  <si>
    <t>ESTACA ESCAVADA MECANICAMENTE, SEM FLUIDO ESTABILIZANTE, COM 40CM DE DIÂMETRO, CONCRETO LANÇADO POR CAMINHÃO BETONEIRA (EXCLUSIVE MOBILIZAÇÃO E DESMOBILIZAÇÃO). AF_01/2020</t>
  </si>
  <si>
    <t>ESTACA ESCAVADA MECANICAMENTE, SEM FLUIDO ESTABILIZANTE, COM 60CM DE DIÂMETRO, CONCRETO LANÇADO POR BOMBA LANÇA (EXCLUSIVE BOMBEAMENTO, MOBILIZAÇÃO E DESMOBILIZAÇÃO). AF_01/2020</t>
  </si>
  <si>
    <t>ESTACA ESCAVADA MECANICAMENTE, SEM FLUIDO ESTABILIZANTE, COM 60CM DE DIÂMETRO, CONCRETO LANÇADO POR CAMINHÃO BETONEIRA (EXCLUSIVE MOBILIZAÇÃO E DESMOBILIZAÇÃO). AF_01/2020</t>
  </si>
  <si>
    <t>ESTACA METÁLICA PARA FUNDAÇÃO, UTILIZANDO PERFIL LAMINADO HP310X125 (EXCLUSIVE MOBILIZAÇÃO E DESMOBILIZAÇÃO). AF_01/2020</t>
  </si>
  <si>
    <t>ESTACA RAIZ, DIÂMETRO DE 20 CM, PERFURADA EM ROCHA (EXCLUSIVE MOBILIZAÇÃO E DESMOBILIZAÇÃO). AF_03/2020</t>
  </si>
  <si>
    <t>ESTACA RAIZ, DIÂMETRO DE 20 CM, SEM PRESENÇA DE ROCHA (EXCLUSIVE MOBILIZAÇÃO E DESMOBILIZAÇÃO). AF_03/2020</t>
  </si>
  <si>
    <t>ESTACA RAIZ, DIÂMETRO DE 31 CM, PERFURADA EM ROCHA (EXCLUSIVE MOBILIZAÇÃO E DESMOBILIZAÇÃO). AF_03/2020</t>
  </si>
  <si>
    <t>ESTACA RAIZ, DIÂMETRO DE 31 CM, SEM PRESENÇA DE ROCHA (EXCLUSIVE MOBILIZAÇÃO E DESMOBILIZAÇÃO). AF_03/2020</t>
  </si>
  <si>
    <t>ESTACA RAIZ, DIÂMETRO DE 40 CM, PERFURADA EM ROCHA (EXCLUSIVE MOBILIZAÇÃO E DESMOBILIZAÇÃO). AF_03/2020</t>
  </si>
  <si>
    <t>ESTACA RAIZ, DIÂMETRO DE 40 CM, SEM PRESENÇA DE ROCHA (EXCLUSIVE MOBILIZAÇÃO E DESMOBILIZAÇÃO). AF_03/2020</t>
  </si>
  <si>
    <t>ESTACA RAIZ, DIÂMETRO DE 45 CM, PERFURADA EM ROCHA (EXCLUSIVE MOBILIZAÇÃO E DESMOBILIZAÇÃO). AF_03/2020</t>
  </si>
  <si>
    <t>ESTACA RAIZ, DIÂMETRO DE 45 CM, SEM PRESENÇA DE ROCHA (EXCLUSIVE MOBILIZAÇÃO E DESMOBILIZAÇÃO). AF_03/2020</t>
  </si>
  <si>
    <t>ESTACA HÉLICE CONTÍNUA , DIÂMETRO DE 50 CM, INCLUSO CONCRETO FCK=30MPA E ARMADURA MÍNIMA (EXCLUSIVE BOMBEAMENTO, MOBILIZAÇÃO E DESMOBILIZAÇÃO). AF_12/2019</t>
  </si>
  <si>
    <t>ESTACA HÉLICE CONTÍNUA, DIÂMETRO DE 30 CM, INCLUSO CONCRETO FCK=30MPA E ARMADURA MÍNIMA (EXCLUSIVE BOMBEAMENTO, MOBILIZAÇÃO E DESMOBILIZAÇÃO). AF_12/2019</t>
  </si>
  <si>
    <t>ESTACA HÉLICE CONTÍNUA, DIÂMETRO DE 70 CM, INCLUSO CONCRETO FCK=30MPA E ARMADURA MÍNIMA (EXCLUSIVE BOMBEAMENTO, MOBILIZAÇÃO E DESMOBILIZAÇÃO). AF_12/2019</t>
  </si>
  <si>
    <t>ESTACA HÉLICE CONTÍNUA, DIÂMETRO DE 80 CM, INCLUSO CONCRETO FCK=30MPA E ARMADURA MÍNIMA (EXCLUSIVE BOMBEAMENTO, MOBILIZAÇÃO E DESMOBILIZAÇÃO). AF_12/2019</t>
  </si>
  <si>
    <t>ESTACA HÉLICE CONTÍNUA, DIÂMETRO DE 90 CM, INCLUSO CONCRETO FCK=30MPA E ARMADURA MÍNIMA (EXCLUSIVE BOMBEAMENTO, MOBILIZAÇÃO E DESMOBILIZAÇÃO). AF_12/2019</t>
  </si>
  <si>
    <t>FORNECIMENTO E MONTAGEM DE ESCADAS PRÉ-FABRICADAS, INCLUSO IÇAMENTO COM GUINDASTE. AF_03/2024</t>
  </si>
  <si>
    <t>FORNECIMENTO E MONTAGEM DE LAJES ALVEOLARES PRÉ-FABRICADAS, INCLUSO IÇAMENTO COM GUINDASTE. AF_03/2024</t>
  </si>
  <si>
    <t>FORNECIMENTO E MONTAGEM DE LAJES DUPLO T (PI) PRÉ-FABRICADAS, INCLUSO IÇAMENTO COM GUINDASTE. AF_03/2024</t>
  </si>
  <si>
    <t>FORNECIMENTO E MONTAGEM DE PAINÉIS ESTRUTURAIS PRÉ-FABRICADOS, INCLUSO IÇAMENTO COM GUINDASTE. AF_03/2024</t>
  </si>
  <si>
    <t>FORNECIMENTO E MONTAGEM DE PILARES PRÉ-FABRICADOS, INCLUSO IÇAMENTO COM GUINDASTE. AF_03/2024</t>
  </si>
  <si>
    <t>FORNECIMENTO E MONTAGEM DE PRÉ-LAJE TRELIÇADA PRÉ-FABRICADAS, INCLUSO IÇAMENTO COM GUINDASTE. AF_03/2024</t>
  </si>
  <si>
    <t>FORNECIMENTO E MONTAGEM DE TERÇAS PRÉ-FABRICADAS, INCLUSO IÇAMENTO COM GUINDASTE. AF_03/2024</t>
  </si>
  <si>
    <t>FORNECIMENTO E MONTAGEM DE TESOURAS PRÉ-FABRICADAS, INCLUSO IÇAMENTO COM GUINDASTE. AF_03/2024</t>
  </si>
  <si>
    <t>FORNECIMENTO E MONTAGEM DE VIGAS CALHA PRÉ-FABRICADAS, INCLUSO IÇAMENTO COM GUINDASTE. AF_03/2024</t>
  </si>
  <si>
    <t>FORNECIMENTO E MONTAGEM DE VIGAS PRÉ-FABRICADAS, INCLUSO IÇAMENTO COM GUINDASTE. AF_03/2024</t>
  </si>
  <si>
    <t>CONTENÇÃO EM CORTINA COM ESTACAS ESPAÇADAS COM 30 CM DE DIÂMETRO E PROFUNDIDADE ATÉ 20 METROS. AF_02/2025</t>
  </si>
  <si>
    <t>CONTENÇÃO EM CORTINA COM ESTACAS ESPAÇADAS COM 40 CM DE DIÂMETRO E PROFUNDIDADE ATÉ 20 METROS. AF_02/2025</t>
  </si>
  <si>
    <t>CONTENÇÃO EM CORTINA COM ESTACAS ESPAÇADAS COM 50 CM DE DIÂMETRO E PROFUNDIDADE ATÉ 20 METROS. AF_02/2025</t>
  </si>
  <si>
    <t>CONTENÇÃO EM CORTINA COM ESTACAS ESPAÇADAS COM 60 CM DE DIÂMETRO E PROFUNDIDADE ATÉ 20 METROS. AF_02/2025</t>
  </si>
  <si>
    <t>CONTENÇÃO EM CORTINA COM ESTACAS SECANTES COM 40 CM DE DIÂMETRO E PROFUNDIDADE ATÉ 20 METROS. AF_02/2025</t>
  </si>
  <si>
    <t>CONTENÇÃO EM CORTINA COM ESTACAS SECANTES COM 50 CM DE DIÂMETRO E PROFUNDIDADE ATÉ 20 METROS. AF_02/2025</t>
  </si>
  <si>
    <t>CONTENÇÃO EM PAREDE DIAFRAGMA COM 30 CM DE ESPESSURA E PROFUNDIDADE ATÉ 25 METROS. AF_02/2025</t>
  </si>
  <si>
    <t>CONTENÇÃO EM PAREDE DIAFRAGMA COM 40 CM DE ESPESSURA E PROFUNDIDADE ATÉ 25 METROS. AF_02/2025</t>
  </si>
  <si>
    <t>CONTENÇÃO EM PAREDE DIAFRAGMA COM 50 CM DE ESPESSURA E PROFUNDIDADE ATÉ 25 METROS. AF_02/2025</t>
  </si>
  <si>
    <t>CONTENÇÃO EM PAREDE DIAFRAGMA COM 60 CM DE ESPESSURA E PROFUNDIDADE ATÉ 25 METROS. AF_02/2025</t>
  </si>
  <si>
    <t>CONTENÇÃO EM PAREDE DIAFRAGMA COM 80 CM DE ESPESSURA E PROFUNDIDADE ATÉ 25 METROS. AF_02/2025</t>
  </si>
  <si>
    <t>EXECUÇÃO DE MURETA GUIA PARA CONTENÇÃO/FUNDAÇÃO, PARA LAMELAS ATÉ 0,80 M DE LARGURA. AF_02/2025</t>
  </si>
  <si>
    <t>CONTENÇÃO EM PERFIL PRANCHADO COM PAINEL TRELIÇADO DUPLA FACE DE CONCRETO PRÉ-FABRICADO, PERFIS ESPAÇADOS A 1,5 M PARA 1 SUBSOLO. AF_11/2024</t>
  </si>
  <si>
    <t>CONTENÇÃO EM PERFIL PRANCHADO COM PAINEL TRELIÇADO DUPLA FACE DE CONCRETO PRÉ-FABRICADO, PERFIS ESPAÇADOS A 1,5 M PARA 2 OU MAIS SUBSOLOS. AF_11/2024</t>
  </si>
  <si>
    <t>CONTENÇÃO EM PERFIL PRANCHADO COM PAINEL TRELIÇADO DUPLA FACE DE CONCRETO PRÉ-FABRICADO, PERFIS ESPAÇADOS A 2 M PARA 1 SUBSOLO. AF_11/2024</t>
  </si>
  <si>
    <t>CONTENÇÃO EM PERFIL PRANCHADO COM PAINEL TRELIÇADO DUPLA FACE DE CONCRETO PRÉ-FABRICADO, PERFIS ESPAÇADOS A 2 M PARA 2 OU MAIS SUBSOLOS. AF_11/2024</t>
  </si>
  <si>
    <t>CONTENÇÃO EM PERFIL PRANCHADO COM PRANCHÃO DE MADEIRA, PERFIS ESPAÇADOS A 1,5 M PARA 1 SUBSOLO. AF_11/2024</t>
  </si>
  <si>
    <t>CONTENÇÃO EM PERFIL PRANCHADO COM PRANCHÃO DE MADEIRA, PERFIS ESPAÇADOS A 1,5 M PARA 2 OU MAIS SUBSOLOS. AF_11/2024</t>
  </si>
  <si>
    <t>CONTENÇÃO EM PERFIL PRANCHADO COM PRANCHÃO DE MADEIRA, PERFIS ESPAÇADOS A 2 M PARA 1 SUBSOLO. AF_11/2024</t>
  </si>
  <si>
    <t>CONTENÇÃO EM PERFIL PRANCHADO COM PRANCHÃO DE MADEIRA, PERFIS ESPAÇADOS A 2 M PARA 2 OU MAIS SUBSOLOS. AF_11/2024</t>
  </si>
  <si>
    <t>MURO DE ARRIMO COM BLOCOS DE CONCRETO ESTRUTURAL E PILARES INTERMEDIÁRIOS, COM ALTURA MAIOR QUE 1,6 M E MENOR OU IGUAL A 2,8 M (EXCETO FUNDAÇÃO). AF_11/2024</t>
  </si>
  <si>
    <t>MURO DE ARRIMO COM BLOCOS DE CONCRETO ESTRUTURAL E PILARES INTERMEDIÁRIOS, COM ALTURA MAIOR QUE 2,8 M E MENOR OU IGUAL A 4,0 M (EXCETO FUNDAÇÃO). AF_11/2024</t>
  </si>
  <si>
    <t>MURO DE ARRIMO COM BLOCOS DE CONCRETO ESTRUTURAL, ATÉ 1,6 M DE ALTURA (EXCETO FUNDAÇÃO). AF_11/2024</t>
  </si>
  <si>
    <t>PILAR DE MADEIRA ROLIÇA, EUCALIPTO OU EQUIVALENTE DA REGIÃO, FIXADO COM PORTA PILAR METÁLICO, DIÂMETRO DE 12 A 15 CM, APOIO ARTICULADO, COMPRIMENTO DE 3 M. AF_03/2024</t>
  </si>
  <si>
    <t>PILAR DE MADEIRA ROLIÇA, EUCALIPTO OU EQUIVALENTE DA REGIÃO, FIXADO COM PORTA PILAR METÁLICO, DIÂMETRO DE 12 A 15 CM, APOIO ARTICULADO, COMPRIMENTO DE 6 M. AF_03/2024</t>
  </si>
  <si>
    <t>PILAR DE MADEIRA ROLIÇA, EUCALIPTO OU EQUIVALENTE DA REGIÃO, FIXADO COM PORTA PILAR METÁLICO, DIÂMETRO DE 12 A 15 CM, APOIO ENGASTADO, COMPRIMENTO DE 3 M. AF_03/2024</t>
  </si>
  <si>
    <t>PILAR DE MADEIRA ROLIÇA, EUCALIPTO OU EQUIVALENTE DA REGIÃO, FIXADO COM PORTA PILAR METÁLICO, DIÂMETRO DE 12 A 15 CM, APOIO ENGASTADO, COMPRIMENTO DE 6 M. AF_03/2024</t>
  </si>
  <si>
    <t>PILAR DE MADEIRA ROLIÇA, EUCALIPTO OU EQUIVALENTE DA REGIÃO, FIXADO COM PORTA PILAR METÁLICO, DIÂMETRO DE 16 A 20 CM, APOIO ARTICULADO, COMPRIMENTO DE 3 M. AF_03/2024</t>
  </si>
  <si>
    <t>PILAR DE MADEIRA ROLIÇA, EUCALIPTO OU EQUIVALENTE DA REGIÃO, FIXADO COM PORTA PILAR METÁLICO, DIÂMETRO DE 16 A 20 CM, APOIO ARTICULADO, COMPRIMENTO DE 6 M. AF_03/2024</t>
  </si>
  <si>
    <t>PILAR DE MADEIRA ROLIÇA, EUCALIPTO OU EQUIVALENTE DA REGIÃO, FIXADO COM PORTA PILAR METÁLICO, DIÂMETRO DE 16 A 20 CM, APOIO ENGASTADO, COMPRIMENTO DE 3 M. AF_03/2024</t>
  </si>
  <si>
    <t>PILAR DE MADEIRA ROLIÇA, EUCALIPTO OU EQUIVALENTE DA REGIÃO, FIXADO COM PORTA PILAR METÁLICO, DIÂMETRO DE 16 A 20 CM, APOIO ENGASTADO, COMPRIMENTO DE 6 M. AF_03/2024</t>
  </si>
  <si>
    <t>PILAR DE MADEIRA ROLIÇA, EUCALIPTO OU EQUIVALENTE DA REGIÃO, FIXADO COM PORTA PILAR METÁLICO, DIÂMETRO DE 21 A 29 CM, APOIO ARTICULADO, COMPRIMENTO DE 3 M. AF_03/2024</t>
  </si>
  <si>
    <t>PILAR DE MADEIRA ROLIÇA, EUCALIPTO OU EQUIVALENTE DA REGIÃO, FIXADO COM PORTA PILAR METÁLICO, DIÂMETRO DE 21 A 29 CM, APOIO ARTICULADO, COMPRIMENTO DE 6 M. AF_03/2024</t>
  </si>
  <si>
    <t>PILAR DE MADEIRA ROLIÇA, EUCALIPTO OU EQUIVALENTE DA REGIÃO, FIXADO COM PORTA PILAR METÁLICO, DIÂMETRO DE 21 A 29 CM, APOIO ENGASTADO, COMPRIMENTO DE 3 M. AF_03/2024</t>
  </si>
  <si>
    <t>PILAR DE MADEIRA ROLIÇA, EUCALIPTO OU EQUIVALENTE DA REGIÃO, FIXADO COM PORTA PILAR METÁLICO, DIÂMETRO DE 21 A 29 CM, APOIO ENGASTADO, COMPRIMENTO DE 6 M. AF_03/2024</t>
  </si>
  <si>
    <t>PILAR DE MADEIRA ROLIÇA, EUCALIPTO OU EQUIVALENTE DA REGIÃO, FIXADO COM PORTA PILAR METÁLICO, DIÂMETRO DE 30 A 34 CM, APOIO ARTICULADO, COMPRIMENTO DE 3 M. AF_03/2024</t>
  </si>
  <si>
    <t>PILAR DE MADEIRA ROLIÇA, EUCALIPTO OU EQUIVALENTE DA REGIÃO, FIXADO COM PORTA PILAR METÁLICO, DIÂMETRO DE 30 A 34 CM, APOIO ARTICULADO, COMPRIMENTO DE 6 M. AF_03/2024</t>
  </si>
  <si>
    <t>PILAR DE MADEIRA ROLIÇA, EUCALIPTO OU EQUIVALENTE DA REGIÃO, FIXADO COM PORTA PILAR METÁLICO, DIÂMETRO DE 30 A 34 CM, APOIO ENGASTADO, COMPRIMENTO DE 3 M. AF_03/2024</t>
  </si>
  <si>
    <t>PILAR DE MADEIRA ROLIÇA, EUCALIPTO OU EQUIVALENTE DA REGIÃO, FIXADO COM PORTA PILAR METÁLICO, DIÂMETRO DE 30 A 34 CM, APOIO ENGASTADO, COMPRIMENTO DE 6 M. AF_03/2024</t>
  </si>
  <si>
    <t>PILAR DE MADEIRA SERRADA, MAÇARANDUBA OU EQUIVALENTE DA REGIÃO, NÃO APARELHADO, FIXADO COM PORTA PILAR METÁLICO, SEÇÃO QUADRADA 10 X 10 CM, APOIO ARTICULADO, COMPRIMENTO DE 3 M. AF_03/2024</t>
  </si>
  <si>
    <t>PILAR DE MADEIRA SERRADA, MAÇARANDUBA OU EQUIVALENTE DA REGIÃO, NÃO APARELHADO, FIXADO COM PORTA PILAR METÁLICO, SEÇÃO QUADRADA 10 X 10 CM, APOIO ARTICULADO, COMPRIMENTO DE 6 M. AF_03/2024</t>
  </si>
  <si>
    <t>PILAR DE MADEIRA SERRADA, MAÇARANDUBA OU EQUIVALENTE DA REGIÃO, NÃO APARELHADO, FIXADO COM PORTA PILAR METÁLICO, SEÇÃO QUADRADA 10 X 10 CM, APOIO ENGASTADO, COMPRIMENTO DE 3 M. AF_03/2024</t>
  </si>
  <si>
    <t>PILAR DE MADEIRA SERRADA, MAÇARANDUBA OU EQUIVALENTE DA REGIÃO, NÃO APARELHADO, FIXADO COM PORTA PILAR METÁLICO, SEÇÃO QUADRADA 10 X 10 CM, APOIO ENGASTADO, COMPRIMENTO DE 6 M. AF_03/2024</t>
  </si>
  <si>
    <t>PILAR DE MADEIRA SERRADA, MAÇARANDUBA OU EQUIVALENTE DA REGIÃO, NÃO APARELHADO, FIXADO COM PORTA PILAR METÁLICO, SEÇÃO QUADRADA 15 X 15 CM, APOIO ARTICULADO, COMPRIMENTO DE 3 M. AF_03/2024</t>
  </si>
  <si>
    <t>PILAR DE MADEIRA SERRADA, MAÇARANDUBA OU EQUIVALENTE DA REGIÃO, NÃO APARELHADO, FIXADO COM PORTA PILAR METÁLICO, SEÇÃO QUADRADA 15 X 15 CM, APOIO ARTICULADO, COMPRIMENTO DE 6 M. AF_03/2024</t>
  </si>
  <si>
    <t>PILAR DE MADEIRA SERRADA, MAÇARANDUBA OU EQUIVALENTE DA REGIÃO, NÃO APARELHADO, FIXADO COM PORTA PILAR METÁLICO, SEÇÃO QUADRADA 15 X 15 CM, APOIO ENGASTADO, COMPRIMENTO DE 3 M. AF_03/2024</t>
  </si>
  <si>
    <t>PILAR DE MADEIRA SERRADA, MAÇARANDUBA OU EQUIVALENTE DA REGIÃO, NÃO APARELHADO, FIXADO COM PORTA PILAR METÁLICO, SEÇÃO QUADRADA 15 X 15 CM, APOIO ENGASTADO, COMPRIMENTO DE 6 M. AF_03/2024</t>
  </si>
  <si>
    <t>PILAR DE MADEIRA SERRADA, MAÇARANDUBA OU EQUIVALENTE DA REGIÃO, NÃO APARELHADO, FIXADO COM PORTA PILAR METÁLICO, SEÇÃO QUADRADA 20 X 20 CM, APOIO ARTICULADO, COMPRIMENTO DE 3 M. AF_03/2024</t>
  </si>
  <si>
    <t>PILAR DE MADEIRA SERRADA, MAÇARANDUBA OU EQUIVALENTE DA REGIÃO, NÃO APARELHADO, FIXADO COM PORTA PILAR METÁLICO, SEÇÃO QUADRADA 20 X 20 CM, APOIO ARTICULADO, COMPRIMENTO DE 6 M. AF_03/2024</t>
  </si>
  <si>
    <t>PILAR DE MADEIRA SERRADA, MAÇARANDUBA OU EQUIVALENTE DA REGIÃO, NÃO APARELHADO, FIXADO COM PORTA PILAR METÁLICO, SEÇÃO QUADRADA 20 X 20 CM, APOIO ENGASTADO, COMPRIMENTO DE 3 M. AF_03/2024</t>
  </si>
  <si>
    <t>PILAR DE MADEIRA SERRADA, MAÇARANDUBA OU EQUIVALENTE DA REGIÃO, NÃO APARELHADO, FIXADO COM PORTA PILAR METÁLICO, SEÇÃO QUADRADA 20 X 20 CM, APOIO ENGASTADO, COMPRIMENTO DE 6 M. AF_03/2024</t>
  </si>
  <si>
    <t>INJEÇÃO DE CALDA DE CIMENTO PARA CHUMBAMENTO DE TIRANTE COM 8 CORDOALHAS DE 12,7 MM, COMPRIMENTO MAIOR OU IGUAL A 22 M E MENOR QUE 30 M, DIÂMETRO DE 100 MM, INCLUSIVE PRODUÇÃO. AF_11/2023</t>
  </si>
  <si>
    <t>INJEÇÃO DE CALDA DE CIMENTO PARA CHUMBAMENTO DE TIRANTE COM 8 CORDOALHAS DE 12,7 MM, COMPRIMENTO MAIOR OU IGUAL A 22 M E MENOR QUE 30 M, DIÂMETRO DE 150 MM, INCLUSIVE PRODUÇÃO. AF_11/2023</t>
  </si>
  <si>
    <t>INJEÇÃO DE CALDA DE CIMENTO PARA CHUMBAMENTO DE TIRANTE COM 8 CORDOALHAS DE 12,7 MM, COMPRIMENTO MAIOR OU IGUAL A 22 M E MENOR QUE 30 M, DIÂMETRO DE 200 MM, INCLUSIVE PRODUÇÃO. AF_11/2023</t>
  </si>
  <si>
    <t>INJEÇÃO DE CALDA DE CIMENTO PARA CHUMBAMENTO DE TIRANTE MONOBARRA COM ARMADURA DE 36 MM, COMPRIMENTO MAIOR OU IGUAL A 22 M E MENOR QUE 30 M, DIÂMETRO DE 100 MM, INCLUSIVE PRODUÇÃO. AF_11/2023</t>
  </si>
  <si>
    <t>INJEÇÃO DE CALDA DE CIMENTO PARA CHUMBAMENTO DE TIRANTE MONOBARRA COM ARMADURA DE 36 MM, COMPRIMENTO MAIOR OU IGUAL A 22 M E MENOR QUE 30 M, DIÂMETRO DE 150 MM, INCLUSIVE PRODUÇÃO. AF_11/2023</t>
  </si>
  <si>
    <t>INJEÇÃO DE CALDA DE CIMENTO PARA CHUMBAMENTO DE TIRANTE MONOBARRA COM ARMADURA DE 36 MM, COMPRIMENTO MAIOR OU IGUAL A 22 M E MENOR QUE 30 M, DIÂMETRO DE 200 MM, INCLUSIVE PRODUÇÃO. AF_11/2023</t>
  </si>
  <si>
    <t>INSTALAÇÃO DE TIRANTE COM 4 CORDOALHAS DE 12,7 MM, COMPRIMENTO MAIOR OU IGUAL A 14 M E MENOR QUE 22 M, INCLUSIVE MONTAGEM, INSTALAÇÃO E PROTENSÃO. AF_11/2023</t>
  </si>
  <si>
    <t>INSTALAÇÃO DE TIRANTE COM 4 CORDOALHAS DE 12,7 MM, COMPRIMENTO MAIOR OU IGUAL A 22 M E MENOR QUE 30 M, INCLUSIVE MONTAGEM, INSTALAÇÃO E PROTENSÃO. AF_11/2023</t>
  </si>
  <si>
    <t>INSTALAÇÃO DE TIRANTE COM 4 CORDOALHAS DE 12,7 MM, COMPRIMENTO MAIOR OU IGUAL A 6 M E MENOR QUE 14 M, INCLUSIVE MONTAGEM, INSTALAÇÃO E PROTENSÃO. AF_11/2023</t>
  </si>
  <si>
    <t>INSTALAÇÃO DE TIRANTE COM 6 CORDOALHAS DE 12,7 MM, COMPRIMENTO MAIOR OU IGUAL A 14 M E MENOR QUE 22 M, INCLUSIVE MONTAGEM, INSTALAÇÃO E PROTENSÃO. AF_11/2023</t>
  </si>
  <si>
    <t>INSTALAÇÃO DE TIRANTE COM 6 CORDOALHAS DE 12,7 MM, COMPRIMENTO MAIOR OU IGUAL A 22 M E MENOR QUE 30 M, INCLUSIVE MONTAGEM, INSTALAÇÃO E PROTENSÃO. AF_11/2023</t>
  </si>
  <si>
    <t>INSTALAÇÃO DE TIRANTE COM 6 CORDOALHAS DE 12,7 MM, COMPRIMENTO MAIOR OU IGUAL A 6 M E MENOR QUE 14 M, INCLUSIVE MONTAGEM, INSTALAÇÃO E PROTENSÃO. AF_11/2023</t>
  </si>
  <si>
    <t>INSTALAÇÃO DE TIRANTE COM 8 CORDOALHAS DE 12,7 MM, COMPRIMENTO MAIOR OU IGUAL A 14 M E MENOR QUE 22 M, INCLUSIVE MONTAGEM, INSTALAÇÃO E PROTENSÃO. AF_11/2023</t>
  </si>
  <si>
    <t>INSTALAÇÃO DE TIRANTE COM 8 CORDOALHAS DE 12,7 MM, COMPRIMENTO MAIOR OU IGUAL A 22 M E MENOR QUE 30 M, INCLUSIVE MONTAGEM, INSTALAÇÃO E PROTENSÃO. AF_11/2023</t>
  </si>
  <si>
    <t>INSTALAÇÃO DE TIRANTE COM 8 CORDOALHAS DE 12,7 MM, COMPRIMENTO MAIOR OU IGUAL A 6 M E MENOR QUE 14 M, INCLUSIVE MONTAGEM, INSTALAÇÃO E PROTENSÃO. AF_11/2023</t>
  </si>
  <si>
    <t>INSTALAÇÃO DE TIRANTE MONOBARRA COM ARMADURA DE 25 MM, COMPRIMENTO MAIOR OU IGUAL A 14 M E MENOR QUE 22 M, INCLUSIVE MONTAGEM, INSTALAÇÃO E PROTENSÃO. AF_11/2023</t>
  </si>
  <si>
    <t>INSTALAÇÃO DE TIRANTE MONOBARRA COM ARMADURA DE 25 MM, COMPRIMENTO MAIOR OU IGUAL A 22 M E MENOR QUE 30 M, INCLUSIVE MONTAGEM, INSTALAÇÃO E PROTENSÃO. AF_11/2023</t>
  </si>
  <si>
    <t>INSTALAÇÃO DE TIRANTE MONOBARRA COM ARMADURA DE 25 MM, COMPRIMENTO MAIOR OU IGUAL A 6 M E MENOR QUE 14 M, INCLUSIVE MONTAGEM, INSTALAÇÃO E PROTENSÃO. AF_11/2023</t>
  </si>
  <si>
    <t>INSTALAÇÃO DE TIRANTE MONOBARRA COM ARMADURA DE 32 MM, COMPRIMENTO MAIOR OU IGUAL A 14 M E MENOR QUE 22 M, INCLUSIVE MONTAGEM, INSTALAÇÃO E PROTENSÃO. AF_11/2023</t>
  </si>
  <si>
    <t>INSTALAÇÃO DE TIRANTE MONOBARRA COM ARMADURA DE 32 MM, COMPRIMENTO MAIOR OU IGUAL A 22 M E MENOR QUE 30 M, INCLUSIVE MONTAGEM, INSTALAÇÃO E PROTENSÃO. AF_11/2023</t>
  </si>
  <si>
    <t>INSTALAÇÃO DE TIRANTE MONOBARRA COM ARMADURA DE 32 MM, COMPRIMENTO MAIOR OU IGUAL A 6 M E MENOR QUE 14 M, INCLUSIVE MONTAGEM, INSTALAÇÃO E PROTENSÃO. AF_11/2023</t>
  </si>
  <si>
    <t>INSTALAÇÃO DE TIRANTE MONOBARRA COM ARMADURA DE 36 MM, COMPRIMENTO MAIOR OU IGUAL A 14 M E MENOR QUE 22 M, INCLUSIVE MONTAGEM, INSTALAÇÃO E PROTENSÃO. AF_11/2023</t>
  </si>
  <si>
    <t>INSTALAÇÃO DE TIRANTE MONOBARRA COM ARMADURA DE 36 MM, COMPRIMENTO MAIOR OU IGUAL A 22 M E MENOR QUE 30 M, INCLUSIVE MONTAGEM, INSTALAÇÃO E PROTENSÃO. AF_11/2023</t>
  </si>
  <si>
    <t>INSTALAÇÃO DE TIRANTE MONOBARRA COM ARMADURA DE 36 MM, COMPRIMENTO MAIOR OU IGUAL A 6 M E MENOR QUE 14 M, INCLUSIVE MONTAGEM, INSTALAÇÃO E PROTENSÃO. AF_11/2023</t>
  </si>
  <si>
    <t>FORRO EM FIBRA MINERAL, PARA AMBIENTES COMERCIAIS, INCLUSIVE ESTRUTURA DE FIXAÇÃO. AF_08/2023</t>
  </si>
  <si>
    <t>FORRO METÁLICO, PARA AMBIENTES COMERCIAIS, INCLUSIVE ESTRUTURA DE FIXAÇÃO. AF_08/2023</t>
  </si>
  <si>
    <t>FILTRO ANAERÓBIO CIRCULAR, EM CONCRETO PRÉ-MOLDADO, DIÂMETRO INTERNO = 1,10 M, ALTURA INTERNA = 1,50 M, VOLUME ÚTIL: 1140,4 L (PARA 5 CONTRIBUINTES). AF_12/2020</t>
  </si>
  <si>
    <t>FILTRO ANAERÓBIO CIRCULAR, EM CONCRETO PRÉ-MOLDADO, DIÂMETRO INTERNO = 1,88 M, ALTURA INTERNA = 1,50 M, VOLUME ÚTIL: 3331,1 L (PARA 19 CONTRIBUINTES). AF_12/2020</t>
  </si>
  <si>
    <t>FILTRO ANAERÓBIO CIRCULAR, EM CONCRETO PRÉ-MOLDADO, DIÂMETRO INTERNO = 2,38 M, ALTURA INTERNA = 1,50 M, VOLUME ÚTIL: 5338,6 L (PARA 34 CONTRIBUINTES). AF_12/2020</t>
  </si>
  <si>
    <t>FILTRO ANAERÓBIO CIRCULAR, EM CONCRETO PRÉ-MOLDADO, DIÂMETRO INTERNO = 2,88 M, ALTURA INTERNA = 1,50 M, VOLUME ÚTIL: 7817,3 L (PARA 75 CONTRIBUINTES). AF_12/2020</t>
  </si>
  <si>
    <t>SUMIDOURO CIRCULAR, EM CONCRETO PRÉ-MOLDADO, DIÂMETRO INTERNO = 1,88 M, ALTURA INTERNA = 2,00 M, ÁREA DE INFILTRAÇÃO: 13,1 M² (PARA 5 CONTRIBUINTES). AF_12/2020</t>
  </si>
  <si>
    <t>SUMIDOURO CIRCULAR, EM CONCRETO PRÉ-MOLDADO, DIÂMETRO INTERNO = 2,38 M, ALTURA INTERNA = 2,50 M, ÁREA DE INFILTRAÇÃO: 21,3 M² (PARA 8 CONTRIBUINTES). AF_12/2020</t>
  </si>
  <si>
    <t>SUMIDOURO CIRCULAR, EM CONCRETO PRÉ-MOLDADO, DIÂMETRO INTERNO = 2,38 M, ALTURA INTERNA = 3,0 M, ÁREA DE INFILTRAÇÃO: 25 M² (PARA 10 CONTRIBUINTES). AF_12/2020</t>
  </si>
  <si>
    <t>SUMIDOURO CIRCULAR, EM CONCRETO PRÉ-MOLDADO, DIÂMETRO INTERNO = 2,88 M, ALTURA INTERNA = 3,0 M, ÁREA DE INFILTRAÇÃO: 31,4 M² (PARA 12 CONTRIBUINTES). AF_12/2020</t>
  </si>
  <si>
    <t>TANQUE SÉPTICO CIRCULAR, EM CONCRETO PRÉ-MOLDADO, DIÂMETRO INTERNO = 1,10 M, ALTURA INTERNA = 2,50 M, VOLUME ÚTIL: 2138,2 L (PARA 5 CONTRIBUINTES). AF_12/2020</t>
  </si>
  <si>
    <t>TANQUE SÉPTICO CIRCULAR, EM CONCRETO PRÉ-MOLDADO, DIÂMETRO INTERNO = 1,40 M, ALTURA INTERNA = 2,50 M, VOLUME ÚTIL: 3463,6 L (PARA 13 CONTRIBUINTES). AF_12/2020</t>
  </si>
  <si>
    <t>TANQUE SÉPTICO CIRCULAR, EM CONCRETO PRÉ-MOLDADO, DIÂMETRO INTERNO = 1,88 M, ALTURA INTERNA = 2,50 M, VOLUME ÚTIL: 6245,8 L (PARA 32 CONTRIBUINTES). AF_12/2020</t>
  </si>
  <si>
    <t>TANQUE SÉPTICO CIRCULAR, EM CONCRETO PRÉ-MOLDADO, DIÂMETRO INTERNO = 2,38 M, ALTURA INTERNA = 2,50 M, VOLUME ÚTIL: 10009,8 L (PARA 69 CONTRIBUINTES). AF_12/2020</t>
  </si>
  <si>
    <t>TANQUE SÉPTICO CIRCULAR, EM CONCRETO PRÉ-MOLDADO, DIÂMETRO INTERNO = 2,38 M, ALTURA INTERNA = 3,0 M, VOLUME ÚTIL: 12234,2 L (PARA 86 CONTRIBUINTES). AF_12/2020</t>
  </si>
  <si>
    <t>TANQUE SÉPTICO CIRCULAR, EM CONCRETO PRÉ-MOLDADO, DIÂMETRO INTERNO = 2,88 M, ALTURA INTERNA = 2,50 M, VOLUME ÚTIL: 14657,4 L (PARA 105 CONTRIBUINTES). AF_12/2020</t>
  </si>
  <si>
    <t>MONTAGEM E DESMONTAGEM DE FÔRMA PARA ESTRUTURA CIRCULAR, COM INSTALAÇÃO EXCLUSIVAMENTE NA FACE INTERNA DA ESTRUTURA, COM AUXÍLIO DE GUINDASTE. AF_07/2024</t>
  </si>
  <si>
    <t>MONTAGEM E DESMONTAGEM DE FÔRMA PARA ESTRUTURA CIRCULAR, COM INSTALAÇÃO EXCLUSIVAMENTE NA FACE INTERNA DA ESTRUTURA, SEM AUXÍLIO DE GUINDASTE. AF_07/2024</t>
  </si>
  <si>
    <t>MONTAGEM E DESMONTAGEM DE FÔRMA PARA ESTRUTURA CIRCULAR, COM INSTALAÇÃO NA FACE INTERNA E EXTERNA DA EXTRUTURA, COM AUXÍLIO DE GUINDASTE. AF_07/2024</t>
  </si>
  <si>
    <t>MONTAGEM E DESMONTAGEM DE FÔRMA PARA ESTRUTURA CIRCULAR, COM INSTALAÇÃO NA FACE INTERNA E EXTERNA DA EXTRUTURA, SEM AUXÍLIO DE GUINDASTE. AF_07/2024</t>
  </si>
  <si>
    <t>MONTAGEM E DESMONTAGEM DE FÔRMA DE PILARES CIRCULARES, COM ÁREA MÉDIA DAS SEÇÕES MAIOR QUE 0,28 M², EM PAPELÃO. AF_05/2024</t>
  </si>
  <si>
    <t>MONTAGEM E DESMONTAGEM DE FÔRMA DE PILARES CIRCULARES, COM ÁREA MÉDIA DAS SEÇÕES MENOR OU IGUAL A 0,28 M², EM PAPELÃO. AF_05/2024</t>
  </si>
  <si>
    <t>MONTAGEM E DESMONTAGEM DE FÔRMA DE PILARES CIRCULARES, PÉ-DIREITO DUPLO, METÁLICA. AF_05/2024</t>
  </si>
  <si>
    <t>MONTAGEM E DESMONTAGEM DE FÔRMA DE PILARES CIRCULARES, PÉ-DIREITO DUPLO, PLÁSTICA. AF_05/2024</t>
  </si>
  <si>
    <t>MONTAGEM E DESMONTAGEM DE FÔRMA DE PILARES CIRCULARES, PÉ-DIREITO SIMPLES, METÁLICA. AF_05/2024</t>
  </si>
  <si>
    <t>MONTAGEM E DESMONTAGEM DE FÔRMA DE PILARES CIRCULARES, PÉ-DIREITO SIMPLES, PLÁSTICA. AF_05/2024</t>
  </si>
  <si>
    <t>ADUELA/ GALERIA ABERTA PRE-MOLDADA DE CONCRETO ARMADO, SECAO QUADRANGULAR INTERNA DE 1,50 X 1,50 M (L X A), MISULA DE 20 X 20 CM, C = 1,00 M, ESPESSURA MIN = 15 CM, TB-45 E FCK DO CONCRETO = 30 MPA   FORNECIMENTO E ASSENTAMENTO. AF_01/2023</t>
  </si>
  <si>
    <t>ADUELA/ GALERIA ABERTA PRE-MOLDADA DE CONCRETO ARMADO, SECAO QUADRANGULAR INTERNA DE 2,00 X 2,00 M (L X A), MISULA DE 20 X 20 CM, C = 1,00 M, ESPESSURA MIN = 15 CM, TB-45 E FCK DO CONCRETO = 30 MPA   FORNECIMENTO E ASSENTAMENTO. AF_01/2023</t>
  </si>
  <si>
    <t>ADUELA/ GALERIA ABERTA PRE-MOLDADA DE CONCRETO ARMADO, SECAO QUADRANGULAR INTERNA DE 2,00 X 2,00 M (L X A), MISULA DE 20 X 20 CM, C = 1,00 M, ESPESSURA MIN = 20 CM, TB-45 E FCK DO CONCRETO = 30 MPA   FORNECIMENTO E ASSENTAMENTO. AF_01/2023</t>
  </si>
  <si>
    <t>ADUELA/ GALERIA ABERTA PRE-MOLDADA DE CONCRETO ARMADO, SECAO QUADRANGULAR INTERNA DE 2,50 X 2,50 M (L X A), MISULA DE 20 X 20 CM, C = 1,00 M, ESPESSURA MIN = 15 CM, TB-45 E FCK DO CONCRETO = 30 MPA   FORNECIMENTO E ASSENTAMENTO. AF_01/2023</t>
  </si>
  <si>
    <t>ADUELA/ GALERIA ABERTA PRE-MOLDADA DE CONCRETO ARMADO, SECAO QUADRANGULAR INTERNA DE 2,50 X 2,50 M (L X A), MISULA DE 20 X 20 CM, C = 1,00 M, ESPESSURA MIN = 20 CM, TB-45 E FCK DO CONCRETO = 30 MPA   FORNECIMENTO E ASSENTAMENTO. AF_01/2023</t>
  </si>
  <si>
    <t>ADUELA/ GALERIA ABERTA PRE-MOLDADA DE CONCRETO ARMADO, SECAO QUADRANGULAR INTERNA DE 2,50 X 2,50 M (L X A), MISULA DE 20 X 20 CM, C = 1,00 M, ESPESSURA MIN = 25 CM, TB-45 E FCK DO CONCRETO = 30 MPA   FORNECIMENTO E ASSENTAMENTO. AF_01/2023</t>
  </si>
  <si>
    <t>ADUELA/ GALERIA ABERTA PRE-MOLDADA DE CONCRETO ARMADO, SECAO QUADRANGULAR INTERNA DE 3,00 X 3,00 M (L X A), MISULA DE 20 X 20 CM, C = 1,00 M, ESPESSURA MIN = 20 CM, TB-45 E FCK DO CONCRETO = 30 MPA   FORNECIMENTO E ASSENTAMENTO. AF_01/2023</t>
  </si>
  <si>
    <t>ADUELA/ GALERIA ABERTA PRE-MOLDADA DE CONCRETO ARMADO, SECAO QUADRANGULAR INTERNA DE 3,00 X 3,00 M (L X A), MISULA DE 20 X 20 CM, C = 1,00 M, ESPESSURA MIN = 25 CM, TB-45 E FCK DO CONCRETO = 30 MPA   FORNECIMENTO E ASSENTAMENTO. AF_01/2023</t>
  </si>
  <si>
    <t>ADUELA/ GALERIA ABERTA PRE-MOLDADA DE CONCRETO ARMADO, SECAO QUADRANGULAR INTERNA DE 3,00 X 3,00 M (L X A), MISULA DE 20 X 20 CM, C = 1,00 M, ESPESSURA MIN = 35 CM, TB-45 E FCK DO CONCRETO = 30 MPA   FORNECIMENTO E ASSENTAMENTO. AF_01/2023</t>
  </si>
  <si>
    <t>ADUELA/ GALERIA ABERTA PRE-MOLDADA DE CONCRETO ARMADO, SECAO RETANGULAR INTERNA DE 2,00 X 1,50 M (L X A), MISULA DE 20 X 20 CM, C = 1,00 M, ESPESSURA MIN = 20 CM, TB-45 E FCK DO CONCRETO = 30 MPA   FORNECIMENTO E ASSENTAMENTO. AF_01/2023</t>
  </si>
  <si>
    <t>ADUELA/ GALERIA ABERTA PRE-MOLDADA DE CONCRETO ARMADO, SECAO RETANGULAR INTERNA DE 2,50 X 1,50 M (L X A), MISULA DE 20 X 20 CM, C = 1,00 M, ESPESSURA MIN = 15 CM, TB-45 E FCK DO CONCRETO = 30 MPA   FORNECIMENTO E ASSENTAMENTO. AF_01/2023</t>
  </si>
  <si>
    <t>ADUELA/ GALERIA ABERTA PRE-MOLDADA DE CONCRETO ARMADO, SECAO RETANGULAR INTERNA DE 2,50 X 2,00 M (L X A), MISULA DE 20 X 20 CM, C = 1,00 M, ESPESSURA MIN = 15 CM, TB-45 E FCK DO CONCRETO = 30 MPA   FORNECIMENTO E ASSENTAMENTO. AF_01/2023</t>
  </si>
  <si>
    <t>ADUELA/ GALERIA ABERTA PRE-MOLDADA DE CONCRETO ARMADO, SECAO RETANGULAR INTERNA DE 2,50 X 2,00 M (L X A), MISULA DE 20 X 20 CM, C = 1,00 M, ESPESSURA MIN = 20 CM, TB-45 E FCK DO CONCRETO = 30 MPA   FORNECIMENTO E ASSENTAMENTO. AF_01/2023</t>
  </si>
  <si>
    <t>ADUELA/ GALERIA ABERTA PRE-MOLDADA DE CONCRETO ARMADO, SECAO RETANGULAR INTERNA DE 3,00 X 2,00 M (L X A), MISULA DE 20 X 20 CM, C = 1,00 M, ESPESSURA MIN = 15 CM, TB-45 E FCK DO CONCRETO = 30 MPA   FORNECIMENTO E ASSENTAMENTO. AF_01/2023</t>
  </si>
  <si>
    <t>ADUELA/ GALERIA ABERTA PRE-MOLDADA DE CONCRETO ARMADO, SECAO RETANGULAR INTERNA DE 3,00 X 2,00 M (L X A), MISULA DE 20 X 20 CM, C = 1,00 M, ESPESSURA MIN = 20 CM, TB-45 E FCK DO CONCRETO = 30 MPA   FORNECIMENTO E ASSENTAMENTO. AF_01/2023</t>
  </si>
  <si>
    <t>ADUELA/ GALERIA FECHADA PRE-MOLDADA DE CONCRETO ARMADO, SECAO QUADRANGULAR INTERNA DE 2,00 X 2,00 M (L X A), MISULA DE 20 X 20 CM, C = 1,00 M, ESPESSURA MIN = 20 CM, TB-45 E FCK DO CONCRETO = 30 MPA   FORNECIMENTO E ASSENTAMENTO. AF_01/2023</t>
  </si>
  <si>
    <t>ADUELA/ GALERIA FECHADA PRE-MOLDADA DE CONCRETO ARMADO, SECAO QUADRANGULAR INTERNA DE 2,50 X 2,50 M (L X A), MISULA DE 20 X 20 CM, C = 1,00 M, ESPESSURA MIN = 20 CM, TB-45 E FCK DO CONCRETO = 30 MPA   FORNECIMENTO E ASSENTAMENTO. AF_01/2023</t>
  </si>
  <si>
    <t>ADUELA/ GALERIA FECHADA PRE-MOLDADA DE CONCRETO ARMADO, SECAO QUADRANGULAR INTERNA DE 2,50 X 2,50 M (L X A), MISULA DE 20 X 20 CM, C = 1,00 M, ESPESSURA MIN = 25 CM, TB-45 E FCK DO CONCRETO = 30 MPA   FORNECIMENTO E ASSENTAMENTO. AF_01/2023</t>
  </si>
  <si>
    <t>ADUELA/ GALERIA FECHADA PRE-MOLDADA DE CONCRETO ARMADO, SECAO QUADRANGULAR INTERNA DE 3,00 X 3,00 M (L X A), MISULA DE 20 X 20 CM, C = 1,00 M, ESPESSURA MIN = 25 CM, TB-45 E FCK DO CONCRETO = 30 MPA   FORNECIMENTO E ASSENTAMENTO. AF_01/2023</t>
  </si>
  <si>
    <t>ADUELA/ GALERIA FECHADA PRE-MOLDADA DE CONCRETO ARMADO, SECAO QUADRANGULAR INTERNA DE 3,00 X 3,00 M (L X A), MISULA DE 20 X 20 CM, C = 1,00 M, ESPESSURA MIN = 35 CM, TB-45 E FCK DO CONCRETO = 30 MPA   FORNECIMENTO E ASSENTAMENTO. AF_01/2023</t>
  </si>
  <si>
    <t>CORRIMÃO DUPLO, DIÂMETRO EXTERNO = 1 1/2", EM ALUMÍNIO. AF_04/2019</t>
  </si>
  <si>
    <t>CORRIMÃO DUPLO, DIÂMETRO EXTERNO = 1 1/2", EM AÇO GALVANIZADO. AF_04/2019</t>
  </si>
  <si>
    <t>CORRIMÃO DUPLO, DIÂMETRO EXTERNO = 1 1/2", EM AÇO INOX. AF_04/2019</t>
  </si>
  <si>
    <t>CORRIMÃO SIMPLES, DIÂMETRO EXTERNO = 1 1/2", EM AÇO INOX. AF_04/2019</t>
  </si>
  <si>
    <t>GUARDA-CORPO DE AÇO GALVANIZADO DE 1,10M DE ALTURA,DUPLO CORRIMÃO, MONTANTES TUBULARES DE 1.1/2" ESPAÇADOS 1,20M, TRAVESSA SUPERIOR DE 2", GRADIL DE BARRAS CHATAS DE 32X4,8MM, FIXADO COM CHUMBADOR MECÂNICO. AF_04/2019</t>
  </si>
  <si>
    <t>GUARDA-CORPO DE AÇO GALVANIZADO DE 1,10M, DUPLO CORRIMÃO, MONTANTES TUBULARES DE 1.1/2" ESPAÇADOS DE 1,20M, TRAVESSA SUPERIOR DE 2", GRADIL DE BARRAS CHATAS DE 32X4,8MM, FIXADO COM ADESIVO ESTRUTURAL EPOXI. AF_04/2019</t>
  </si>
  <si>
    <t>GUARDA-CORPO DE AÇO GALVANIZADO DE 1,10M, DUPLO CORRIMÃO, MONTANTES TUBULARES DE 1.1/4" ESPAÇADOS 1,20M, TRAVESSA SUPERIOR DE 1.1/2", GRADIL DE TUBOS HORIZONTAIS DE 1" E VERTICAIS DE 3/4", FIXADO COM CHUMBADOR MECÂNICO. AF_04/2019</t>
  </si>
  <si>
    <t>GUARDA-CORPO DE AÇO GALVANIZADO DE 1,10M, DUPLO CORRIMÃO, MONTANTES TUBULARES DE 1.1/4" ESPAÇADOS DE 1,20M, TRAVESSA SUPERIOR DE 1.1/2", GRADIL EM TUBOS HORIZONTAIS DE 1" E VERTICAIS DE 3/4", FIXADO COM ADESIVO ESTRUTURAL EPOXI. AF_04/2019</t>
  </si>
  <si>
    <t>GUARDA-CORPO DE AÇO GALVANIZADO DE 1,10M, DUPLO CORRIMÃO, MONTANTES TUBULARES DE 100X50MM ESPAÇADOS 1,20M, TRAVESSA SUPERIOR DE 3", GRADIL EM CANTONEIRA 51X51X4,8 MM E BARRAS CHATAS NA VERTICAL DE 32X4,8 MM, FIXADO COM CHUMBADOR MECÂNICO. AF_04/2019</t>
  </si>
  <si>
    <t>GUARDA-CORPO DE AÇO GALVANIZADO DE 1,10M, DUPLO CORRIMÃO, MONTANTES TUBULARES DE 100X50MM ESPAÇADOS DE 1,20M, TRAVESSA SUPERIOR DE 3?, GRADIL EM CANTONEIRA 51X51X4,8 MM E BARRAS CHATAS NA VERTICAL DE 32X4,8 MM, FIXADO COM ADESIVO EPOXI. AF_04/2019</t>
  </si>
  <si>
    <t>GUARDA-CORPO DE AÇO GALVANIZADO DE 1,10M, DUPLO CORRIMÃO, MONTANTES TUBULARES DE 30X30 MM ESPAÇADOS DE 1,20M, TRAVESSA SUPERIOR DE 1.1/2", GRADIL DE TUBOS HORIZONTAIS DE 25X25MM E VERTICAIS DE 20X20MM, FIXADO COM CHUMBADOR MECÂNICO. AF_04/2019</t>
  </si>
  <si>
    <t>GUARDA-CORPO DE AÇO GALVANIZADO DE 1,10M, DUPLO CORRIMÃO, MONTANTES TUBULARES DE 30X30 MM ESPAÇADOS DE 1,20M, TRAVESSA SUPERIOR DE 1.1/2", GRADIL EM TUBOS HORIZONTAIS DE 25X25MM E VERTICAIS DE 20X20MM, FIXADO COM ADESIVO ESTRUTURAL EPOXI. AF_04/2019</t>
  </si>
  <si>
    <t>GUARDA-CORPO DE AÇO GALVANIZADO DE 1,10M, MONTANTES TUBULARES DE 1.1/2" ESPAÇADOS 1,20M, TRAVESSA SUPERIOR DE 2", GRADIL FORMADO POR BARRAS CHATAS DE 32X4,8MM, FIXADO COM ADESIVO ESTRUTURAL EPOXI. AF_04/2019</t>
  </si>
  <si>
    <t>GUARDA-CORPO DE AÇO GALVANIZADO DE 1,10M, MONTANTES TUBULARES DE 1.1/4" ESPAÇADOS 1,20M, TRAVESSA SUPERIOR DE 1.1/2", GRADIL FORMADO POR TUBOS HORIZONTAIS DE 1" E VERTICAIS DE 3/4", FIXADO COM ADESIVO ESTRUTURAL EPOXI. AF_04/2019</t>
  </si>
  <si>
    <t>GUARDA-CORPO DE AÇO GALVANIZADO DE 1,10M, MONTANTES TUBULARES DE 100X50MM ESPAÇADOS 1,20M, TRAVESSA SUPERIOR DE 3", GRADIL COM CANTONEIRA 51X51X4,8 MM E BARRAS CHATAS NA VERTICAL DE 32X4,8 MM, FIXADO COM CHUMBADOR MECÂNICO. AF_04/2019</t>
  </si>
  <si>
    <t>GUARDA-CORPO DE AÇO GALVANIZADO DE 1,10M, MONTANTES TUBULARES DE 100X50MM ESPAÇADOS DE 1,20M, TRAVESSA SUPERIOR DE 3", GRADIL  EM CANTONEIRA 51X51X4,8 MM E BARRAS CHATAS NA VERTICAL DE 32X4,8 MM, FIXADO COM ADESIVO ESTRUTURAL EPOXI. AF_04/2019</t>
  </si>
  <si>
    <t>GUARDA-CORPO DE AÇO GALVANIZADO DE 1,10M, MONTANTES TUBULARES DE 30X30 MM ESPAÇADOS 1,20M, TRAVESSA SUPERIOR DE 1.1/2", GRADIL DE TUBOS HORIZONTAIS DE 25X25MM E VERTICAIS DE 20X20MM, FIXADO COM ADESIVO ESTRUTURAL EPOXI. AF_04/2019</t>
  </si>
  <si>
    <t>GUARDA-CORPO DE AÇO GALVANIZADO DE 1,10M, MONTANTES TUBULARES DE 30X30 MM ESPAÇADOS 1,20M, TRAVESSA SUPERIOR DE 1.1/2", GRADIL FORMADO POR TUBOS HORIZONTAIS DE 25X25MM E VERTICAIS DE 20X20MM, FIXADO COM CHUMBADOR MECÂNICO. AF_04/2019</t>
  </si>
  <si>
    <t>GUARDA-CORPO PANORÂMICO COM PERFIS DE ALUMÍNIO E VIDRO LAMINADO 8 MM, FIXADO COM ADESIVO ESTRUTURAL EPOXI. AF_04/2019</t>
  </si>
  <si>
    <t>ASSENTAMENTO DE GUIA (MEIO-FIO), TIPO PAVER (FINCADINHA) EM TRECHO RETO, EM CONCRETO PRÉ-FABRICADO, DIMENSÕES 45X08X608X19 CM (COMPRIMENTO X BASE INFERIOR X BASE SUPERIOR X ALTURA), PARA DELIMITAÇÃO DE JARDINS, PRAÇAS OU PASSEIOS. AF_01/2024</t>
  </si>
  <si>
    <t>ASSENTAMENTO DE GUIA (MEIO-FIO), TIPO PAVER, FINCADINHA, EM TRECHO CURVO, EM CONCRETO PRÉ-FABRICADO, DIMENSÕES 45X08X08X19 CM (COMPRIMENTO X BASE INFERIOR X BASE SUPERIOR X ALTURA), PARA DELIMITAÇÃO DE JARDINS, PRAÇAS OU PASSEIOS. AF_01/2024</t>
  </si>
  <si>
    <t>BLOCO AUTÔNOMO DE ILUMINAÇÃO DE EMERGÊNCIA COM DOIS REFLETORES - FORNECIMENTO E INSTALAÇÃO. AF_09/2024</t>
  </si>
  <si>
    <t>CÂMERA DE MONITORAMENTO COM ATÉ 25 METROS DE ALCANCE TIPO BULLET - FORNECIMENTO E INSTALAÇÃO. AF_09/2024</t>
  </si>
  <si>
    <t>CÂMERA DE MONITORAMENTO COM ATÉ 25 METROS DE ALCANCE TIPO DOME - FORNECIMENTO E INSTALAÇÃO. AF_09/2024</t>
  </si>
  <si>
    <t>CÂMERA DE MONITORAMENTO COM MAIS DE 25 METROS DE ALCANCE TIPO BULLET - FORNECIMENTO E INSTALAÇÃO. AF_09/2024</t>
  </si>
  <si>
    <t>CÂMERA IP BULLET - FORNECIMENTO E INSTALAÇÃO. AF_09/2024</t>
  </si>
  <si>
    <t>CÂMERA IP DOME RESOLUCAO 1MP - FORNECIMENTO E INSTALAÇÃO. AF_09/2024</t>
  </si>
  <si>
    <t>CÂMERA IP SPEED DOME - FORNECIMENTO E INSTALAÇÃO. AF_09/2024</t>
  </si>
  <si>
    <t>CÂMERA IP WIFI - FORNECIMENTO E INSTALAÇÃO. AF_09/2024</t>
  </si>
  <si>
    <t>DRIVER SLIM PARA FITA LED - FORNECIMENTO E INSTALAÇÃO. AF_09/2024</t>
  </si>
  <si>
    <t>FITA LED - FORNECIMENTO E INSTALAÇÃO. AF_09/2024</t>
  </si>
  <si>
    <t>LUMINÁRIA LED DE EMBUTIR - QUADRADA 60X60CM, INCLUSO DRIVER - FORNECIMENTO E INSTALAÇÃO. AF_09/2024</t>
  </si>
  <si>
    <t>LUMINÁRIA LED DE SOBREPOR - QUADRADA *60X60*CM, INCLUSO DRIVER - FORNECIMENTO E INSTALAÇÃO. AF_09/2024</t>
  </si>
  <si>
    <t>LUMINÁRIA LED DE SOBREPOR HERMÉTICA - *60X15CM*, INCLUSO DRIVER - FORNECIMENTO E INSTALAÇÃO. AF_09/2024</t>
  </si>
  <si>
    <t>LUMINÁRIA TIPO CALHA, DE EMBUTIR, COM 1 LÂMPADA TUBULAR LED DE 18 W, SEM REATOR - FORNECIMENTO E INSTALAÇÃO. AF_09/2024</t>
  </si>
  <si>
    <t>LUMINÁRIA TIPO CALHA, DE EMBUTIR, COM 2 LÂMPADAS TUBULARES LED DE 18 W, SEM REATOR - FORNECIMENTO E INSTALAÇÃO. AF_09/2024</t>
  </si>
  <si>
    <t>LUMINÁRIA TIPO CALHA, DE EMBUTIR, COM 2 LÂMPADAS TUBULARES LED DE 9 W, SEM REATOR - FORNECIMENTO E INSTALAÇÃO. AF_09/2024</t>
  </si>
  <si>
    <t>LUMINÁRIA TIPO CALHA, DE EMBUTIR, PARA 1 LÂMPADA TUBULAR LED DE 36 W, SEM LÂMPADA E SEM REATOR - FORNECIMENTO E INSTALAÇÃO. AF_09/2024</t>
  </si>
  <si>
    <t>LUMINÁRIA TIPO CALHA, DE EMBUTIR, PARA 2 LÂMPADAS TUBULARES LED DE 36 W, SEM LÂMPADA E SEM REATOR - FORNECIMENTO E INSTALAÇÃO. AF_09/2024</t>
  </si>
  <si>
    <t>LUMINÁRIA TIPO CALHA, DE SOBREPOR, COM 1 LÂMPADA TUBULAR LED DE 18 W, SEM REATOR - FORNECIMENTO E INSTALAÇÃO. AF_09/2024</t>
  </si>
  <si>
    <t>LUMINÁRIA TIPO CALHA, DE SOBREPOR, COM 1 LÂMPADA TUBULAR LED DE 9 W SEM REATOR - FORNECIMENTO E INSTALAÇÃO. AF_09/2024</t>
  </si>
  <si>
    <t>LUMINÁRIA TIPO CALHA, DE SOBREPOR, COM 2 LÂMPADAS TUBULARES LED DE 18 W, SEM REATOR - FORNECIMENTO E INSTALAÇÃO. AF_09/2024</t>
  </si>
  <si>
    <t>LUMINÁRIA TIPO CALHA, DE SOBREPOR, COM 2 LÂMPADAS TUBULARES LED DE 9 W SEM REATOR - FORNECIMENTO E INSTALAÇÃO. AF_09/2024</t>
  </si>
  <si>
    <t>LUMINÁRIA TIPO CALHA, DE SOBREPOR, PARA 1 LÂMPADA TUBULAR LED DE 36 W, SEM LÂMPADA E SEM REATOR - FORNECIMENTO E INSTALAÇÃO. AF_09/2024</t>
  </si>
  <si>
    <t>LUMINÁRIA TIPO CALHA, DE SOBREPOR, PARA 2 LÂMPADAS TUBULARES LED DE 36 W, SEM LÂMPADA E SEM REATOR - FORNECIMENTO E INSTALAÇÃO. AF_09/2024</t>
  </si>
  <si>
    <t>LUMINÁRIA TIPO PLAFON QUADRADA, DE EMBUTIR, COM LED DE 12 W - FORNECIMENTO E INSTALAÇÃO. AF_09/2024</t>
  </si>
  <si>
    <t>LUMINÁRIA TIPO PLAFON QUADRADA, DE EMBUTIR, COM LED DE 18 W - FORNECIMENTO E INSTALAÇÃO. AF_09/2024</t>
  </si>
  <si>
    <t>LUMINÁRIA TIPO PLAFON QUADRADA, DE EMBUTIR, COM LED DE 24 W - FORNECIMENTO E INSTALAÇÃO. AF_09/2024</t>
  </si>
  <si>
    <t>LUMINÁRIA TIPO PLAFON QUADRADA, DE SOBREPOR, COM LED DE 12 W - FORNECIMENTO E INSTALAÇÃO. AF_09/2024</t>
  </si>
  <si>
    <t>LUMINÁRIA TIPO PLAFON QUADRADA, DE SOBREPOR, COM LED DE 18 W - FORNECIMENTO E INSTALAÇÃO. AF_09/2024</t>
  </si>
  <si>
    <t>LUMINÁRIA TIPO PLAFON QUADRADA, DE SOBREPOR, COM LED DE 24 W - FORNECIMENTO E INSTALAÇÃO. AF_09/2024</t>
  </si>
  <si>
    <t>LUMINÁRIA TIPO SPOT, DE EMBUTIR, COM 1 LÂMPADA LED PAR20 - FORNECIMENTO E INSTALAÇÃO. AF_09/2024</t>
  </si>
  <si>
    <t>LUMINÁRIA TIPO SPOT, DE SOBREPOR, COM 1 LÂMPADA LED PAR20 - FORNECIMENTO E INSTALAÇÃO. AF_09/2024</t>
  </si>
  <si>
    <t>PERFIL COM FITA LED - FORNECIMENTO E INSTALAÇÃO. AF_09/2024</t>
  </si>
  <si>
    <t>IMPERMEABILIZAÇÃO COM MANTA ASFÁLTICA COLADA COM ASFALTO DERRETIDO, DUAS CAMADAS, E = 3MM E E=4MM. AF_09/2023</t>
  </si>
  <si>
    <t>IMPERMEABILIZAÇÃO DE SUPERFÍCIE COM MANTA ASFÁLTICA COLADA COM ASFALTO DERRETIDO, UMA CAMADA, E=4MM. AF_09/2023</t>
  </si>
  <si>
    <t>IMPERMEABILIZAÇÃO DE SUPERFÍCIE COM MEMBRANA A BASE DE POLIURÉIA, 2 DEMÃOS. AF_09/2023</t>
  </si>
  <si>
    <t>TRATAMENTO DE RALO OU PONTO EMERGENTE COM MANTA ASFÁLTICA COLADA COM ASFÁLTO DERRETIDO, E=4MM. AF_09/2023</t>
  </si>
  <si>
    <t>TRATAMENTO DE RODAPÉ COM MANTA ASFÁLTICA COLADA COM ASFALTO DERRETIDO, E=4MM. AF_09/2023</t>
  </si>
  <si>
    <t>CAIXA ELÉTRICA 4"X2" AUTOTRAVANTE PARA FURO CIRCULAR ALTA (2,00 M DO PISO), PVC, INSTALADA EM PAREDE - FORNECIMENTO E INSTALAÇÃO. AF_03/2023</t>
  </si>
  <si>
    <t>CAIXA ELÉTRICA 4"X2" AUTOTRAVANTE PARA FURO CIRCULAR BAIXA (0,30 M DO PISO), PVC, INSTALADA EM PAREDE - FORNECIMENTO E INSTALAÇÃO. AF_03/2023</t>
  </si>
  <si>
    <t>CAIXA ELÉTRICA 4"X2" AUTOTRAVANTE PARA FURO CIRCULAR MÉDIA (1,30 M DO PISO), PVC, INSTALADA EM PAREDE - FORNECIMENTO E INSTALAÇÃO. AF_03/2023</t>
  </si>
  <si>
    <t>CAIXA ELÉTRICA 4"X4" AUTOTRAVANTE PARA FURO CIRCULAR ALTA (2,00 M DO PISO), PVC, INSTALADA EM PAREDE - FORNECIMENTO E INSTALAÇÃO. AF_03/2023</t>
  </si>
  <si>
    <t>CAIXA ELÉTRICA 4"X4" AUTOTRAVANTE PARA FURO CIRCULAR BAIXA (0,30 M DO PISO), PVC, INSTALADA EM PAREDE - FORNECIMENTO E INSTALAÇÃO. AF_03/2023</t>
  </si>
  <si>
    <t>CAIXA ELÉTRICA 4"X4" AUTOTRAVANTE PARA FURO CIRCULAR MÉDIA (1,30 M DO PISO), PVC, INSTALADA EM PAREDE - FORNECIMENTO E INSTALAÇÃO. AF_03/2023</t>
  </si>
  <si>
    <t>ELETRODUTO FLEXÍVEL CORRUGADO REFORÇADO, PVC, DN 20 MM (1/2"), PARA CIRCUITOS TERMINAIS, INSTALADO EM FORRO - FORNECIMENTO E INSTALAÇÃO. AF_03/2023</t>
  </si>
  <si>
    <t>ELETRODUTO FLEXÍVEL CORRUGADO REFORÇADO, PVC, DN 25 MM (3/4"), PARA CIRCUITOS TERMINAIS, INSTALADO EM FORRO - FORNECIMENTO E INSTALAÇÃO. AF_03/2023</t>
  </si>
  <si>
    <t>ELETRODUTO FLEXÍVEL CORRUGADO REFORÇADO, PVC, DN 32 MM (1"), PARA CIRCUITOS TERMINAIS, INSTALADO EM FORRO - FORNECIMENTO E INSTALAÇÃO. AF_03/2023</t>
  </si>
  <si>
    <t>ELETRODUTO FLEXÍVEL CORRUGADO, PEAD, DN 32 MM (1"), PARA CIRCUITOS TERMINAIS, INSTALADO EM FORRO - FORNECIMENTO E INSTALAÇÃO. AF_03/2023</t>
  </si>
  <si>
    <t>ELETRODUTO FLEXÍVEL CORRUGADO, PEAD, DN 32 MM (1"), PARA CIRCUITOS TERMINAIS, INSTALADO EM LAJE - FORNECIMENTO E INSTALAÇÃO. AF_03/2023</t>
  </si>
  <si>
    <t>ELETRODUTO FLEXÍVEL CORRUGADO, PEAD, DN 32 MM (1"), PARA CIRCUITOS TERMINAIS, INSTALADO EM PAREDE - FORNECIMENTO E INSTALAÇÃO. AF_03/2023</t>
  </si>
  <si>
    <t>ELETRODUTO FLEXÍVEL CORRUGADO, PEAD, DN 40 MM (1 1/4"), PARA CIRCUITOS TERMINAIS, INSTALADO EM FORRO - FORNECIMENTO E INSTALAÇÃO. AF_03/2023</t>
  </si>
  <si>
    <t>ELETRODUTO FLEXÍVEL CORRUGADO, PVC, DN 20 MM (1/2"), PARA CIRCUITOS TERMINAIS, INSTALADO EM FORRO - FORNECIMENTO E INSTALAÇÃO. AF_03/2023</t>
  </si>
  <si>
    <t>ELETRODUTO FLEXÍVEL CORRUGADO, PVC, DN 25 MM (3/4"), PARA CIRCUITOS TERMINAIS, INSTALADO EM FORRO - FORNECIMENTO E INSTALAÇÃO. AF_03/2023</t>
  </si>
  <si>
    <t>ELETRODUTO FLEXÍVEL CORRUGADO, PVC, DN 32 MM (1"), PARA CIRCUITOS TERMINAIS, INSTALADO EM FORRO - FORNECIMENTO E INSTALAÇÃO. AF_03/2023</t>
  </si>
  <si>
    <t>ELETRODUTO FLEXÍVEL LISO, PEAD, DN 32 MM (1"), PARA CIRCUITOS TERMINAIS, INSTALADO EM FORRO - FORNECIMENTO E INSTALAÇÃO. AF_03/2023</t>
  </si>
  <si>
    <t>ELETRODUTO FLEXÍVEL LISO, PEAD, DN 40 MM (1 1/4"), PARA CIRCUITOS TERMINAIS, INSTALADO EM FORRO - FORNECIMENTO E INSTALAÇÃO. AF_03/2023</t>
  </si>
  <si>
    <t>CONDULETE DE ALUMÍNIO, TIPO B, PARA ELETRODUTO DE AÇO GALVANIZADO DN 32 MM (1 1/4''), APARENTE - FORNECIMENTO E INSTALAÇÃO. AF_10/2022</t>
  </si>
  <si>
    <t>CONDULETE DE ALUMÍNIO, TIPO C, PARA ELETRODUTO DE AÇO GALVANIZADO DN 32 MM (1 1/4''), APARENTE - FORNECIMENTO E INSTALAÇÃO. AF_10/2022</t>
  </si>
  <si>
    <t>CONDULETE DE ALUMÍNIO, TIPO LB, PARA ELETRODUTO DE AÇO GALVANIZADO DN 20 MM (3/4''), APARENTE - FORNECIMENTO E INSTALAÇÃO. AF_10/2022</t>
  </si>
  <si>
    <t>CONDULETE DE ALUMÍNIO, TIPO LB, PARA ELETRODUTO DE AÇO GALVANIZADO DN 25 MM (1''), APARENTE - FORNECIMENTO E INSTALAÇÃO. AF_10/2022</t>
  </si>
  <si>
    <t>CONDULETE DE ALUMÍNIO, TIPO LB, PARA ELETRODUTO DE AÇO GALVANIZADO DN 32 MM (1 1/4''), APARENTE - FORNECIMENTO E INSTALAÇÃO. AF_10/2022</t>
  </si>
  <si>
    <t>CONDULETE DE ALUMÍNIO, TIPO LL, PARA ELETRODUTO DE AÇO GALVANIZADO DN 20 MM (3/4''), APARENTE - FORNECIMENTO E INSTALAÇÃO. AF_10/2022</t>
  </si>
  <si>
    <t>CONDULETE DE ALUMÍNIO, TIPO LL, PARA ELETRODUTO DE AÇO GALVANIZADO DN 25 MM (1''), APARENTE - FORNECIMENTO E INSTALAÇÃO. AF_10/2022</t>
  </si>
  <si>
    <t>CONDULETE DE ALUMÍNIO, TIPO LL, PARA ELETRODUTO DE AÇO GALVANIZADO DN 32 MM (1 1/4''), APARENTE - FORNECIMENTO E INSTALAÇÃO. AF_10/2022</t>
  </si>
  <si>
    <t>CONDULETE DE ALUMÍNIO, TIPO TB, PARA ELETRODUTO DE AÇO GALVANIZADO DN 20 MM (3/4''), APARENTE - FORNECIMENTO E INSTALAÇÃO. AF_10/2022</t>
  </si>
  <si>
    <t>CONDULETE DE ALUMÍNIO, TIPO TB, PARA ELETRODUTO DE AÇO GALVANIZADO DN 25 MM (1''), APARENTE - FORNECIMENTO E INSTALAÇÃO. AF_10/2022</t>
  </si>
  <si>
    <t>CONDULETE DE ALUMÍNIO, TIPO TB, PARA ELETRODUTO DE AÇO GALVANIZADO DN 32 MM (1 1/4''), APARENTE - FORNECIMENTO E INSTALAÇÃO. AF_10/2022</t>
  </si>
  <si>
    <t>CURVA 135 GRAUS PARA ELETRODUTO, AÇO GALVANIZADO, DN 20 MM (3/4''), APARENTE - FORNECIMENTO E INSTALAÇÃO. AF_10/2022</t>
  </si>
  <si>
    <t>CURVA 135 GRAUS PARA ELETRODUTO, AÇO GALVANIZADO, DN 25 MM (1''), APARENTE - FORNECIMENTO E INSTALAÇÃO. AF_10/2022</t>
  </si>
  <si>
    <t>CURVA 135 GRAUS PARA ELETRODUTO, AÇO GALVANIZADO, DN 32 MM (1 1/4''), APARENTE - FORNECIMENTO E INSTALAÇÃO. AF_10/2022</t>
  </si>
  <si>
    <t>CURVA 135 GRAUS PARA ELETRODUTO, AÇO GALVANIZADO, DN 40 MM (1 1/2''), APARENTE - FORNECIMENTO E INSTALAÇÃO. AF_10/2022</t>
  </si>
  <si>
    <t>CURVA 45 GRAUS PARA ELETRODUTO, AÇO GALVANIZADO, DN 20 MM (3/4''), APARENTE - FORNECIMENTO E INSTALAÇÃO. AF_10/2022</t>
  </si>
  <si>
    <t>CURVA 45 GRAUS PARA ELETRODUTO, AÇO GALVANIZADO, DN 25 MM (1''), APARENTE - FORNECIMENTO E INSTALAÇÃO. AF_10/2022</t>
  </si>
  <si>
    <t>CURVA 45 GRAUS PARA ELETRODUTO, AÇO GALVANIZADO, DN 32 MM (1 1/4''), APARENTE - FORNECIMENTO E INSTALAÇÃO. AF_10/2022</t>
  </si>
  <si>
    <t>CURVA 45 GRAUS PARA ELETRODUTO, AÇO GALVANIZADO, DN 40 MM (1 1/2''), APARENTE - FORNECIMENTO E INSTALAÇÃO. AF_10/2022</t>
  </si>
  <si>
    <t>CURVA 90 GRAUS PARA ELETRODUTO, AÇO GALVANIZADO, DN 20 MM (3/4''), APARENTE - FORNECIMENTO E INSTALAÇÃO. AF_10/2022</t>
  </si>
  <si>
    <t>CURVA 90 GRAUS PARA ELETRODUTO, AÇO GALVANIZADO, DN 25 MM (1"), APARENTE - FORNECIMENTO E INSTALAÇÃO. AF_10/2022</t>
  </si>
  <si>
    <t>CURVA 90 GRAUS PARA ELETRODUTO, AÇO GALVANIZADO, DN 32 MM (1 1/4''), APARENTE - FORNECIMENTO E INSTALAÇÃO. AF_10/2022</t>
  </si>
  <si>
    <t>CURVA 90 GRAUS PARA ELETRODUTO, AÇO GALVANIZADO, DN 40 MM (1 1/2''), APARENTE - FORNECIMENTO E INSTALAÇÃO. AF_10/2022</t>
  </si>
  <si>
    <t>CURVA 90 GRAUS PARA ELETRODUTO, PVC, SOLDÁVEL, DN 20 MM (1/2''), APARENTE - FORNECIMENTO E INSTALAÇÃO. AF_10/2022</t>
  </si>
  <si>
    <t>CURVA 90 GRAUS PARA ELETRODUTO, PVC, SOLDÁVEL, DN 25 MM (3/4''), APARENTE - FORNECIMENTO E INSTALAÇÃO. AF_10/2022</t>
  </si>
  <si>
    <t>CURVA 90 GRAUS PARA ELETRODUTO, PVC, SOLDÁVEL, DN 32 MM (1''), APARENTE - FORNECIMENTO E INSTALAÇÃO. AF_10/2022</t>
  </si>
  <si>
    <t>ELETRODUTO RIGIDO, EM ACO ZINCADO OU GALVANIZADO, TIPO PESADO, DN=1 1/2", APARENTE - FORNECIMENTO E INSTALAÇÃO. AF_10/2022</t>
  </si>
  <si>
    <t>ELETRODUTO RIGIDO, EM ACO ZINCADO OU GALVANIZADO, TIPO PESADO, DN=1 1/4", APARENTE- FORNECIMENTO E INSTALAÇÃO. AF_10/2022</t>
  </si>
  <si>
    <t>ELETRODUTO RIGIDO, EM ACO ZINCADO OU GALVANIZADO, TIPO PESADO, DN=1", APARENTE - FORNECIMENTO E INSTALAÇÃO. AF_10/2022</t>
  </si>
  <si>
    <t>ELETRODUTO RIGIDO, EM ACO ZINCADO OU GALVANIZADO, TIPO PESADO, DN=3/4", APARENTE - FORNECIMENTO E INSTALAÇÃO. AF_10/2022</t>
  </si>
  <si>
    <t>ELETRODUTO RÍGIDO SOLDÁVEL, PVC, DN 20 MM (1/2"), APARENTE - FORNECIMENTO E INSTALAÇÃO. AF_10/2022</t>
  </si>
  <si>
    <t>ELETRODUTO RÍGIDO SOLDÁVEL, PVC, DN 25 MM (3/4"), APARENTE - FORNECIMENTO E INSTALAÇÃO. AF_10/2022</t>
  </si>
  <si>
    <t>ELETRODUTO RÍGIDO SOLDÁVEL, PVC, DN 32 MM (1"), APARENTE - FORNECIMENTO E INSTALAÇÃO. AF_10/2022</t>
  </si>
  <si>
    <t>LUVA DE EMENDA PARA ELETRODUTO, AÇO GALVANIZADO, DN 20 MM (3/4''), APARENTE - FORNECIMENTO E INSTALAÇÃO. AF_10/2022</t>
  </si>
  <si>
    <t>LUVA DE EMENDA PARA ELETRODUTO, AÇO GALVANIZADO, DN 25 MM (1''), APARENTE - FORNECIMENTO E INSTALAÇÃO. AF_10/2022</t>
  </si>
  <si>
    <t>LUVA DE EMENDA PARA ELETRODUTO, AÇO GALVANIZADO, DN 32 MM (1 1/4''), APARENTE - FORNECIMENTO E INSTALAÇÃO. AF_10/2022</t>
  </si>
  <si>
    <t>LUVA DE EMENDA PARA ELETRODUTO, AÇO GALVANIZADO, DN 40 MM (1 1/2''), APARENTE - FORNECIMENTO E INSTALAÇÃO. AF_10/2022</t>
  </si>
  <si>
    <t>LUVA PARA ELETRODUTO, PVC, SOLDÁVEL, DN 20 MM (1/2''), APARENTE - FORNECIMENTO E INSTALAÇÃO. AF_10/2022</t>
  </si>
  <si>
    <t>LUVA PARA ELETRODUTO, PVC, SOLDÁVEL, DN 25 MM (3/4''), APARENTE - FORNECIMENTO E INSTALAÇÃO. AF_10/2022</t>
  </si>
  <si>
    <t>LUVA PARA ELETRODUTO, PVC, SOLDÁVEL, DN 32 MM (1''), APARENTE - FORNECIMENTO E INSTALAÇÃO. AF_10/2022</t>
  </si>
  <si>
    <t>COTOVELO HORIZONTAL PARA BARRAMENTO BLINDADO, 1000A - FORNECIMENTO E INSTALAÇÃO. AF_10/2020</t>
  </si>
  <si>
    <t>COTOVELO HORIZONTAL PARA BARRAMENTO BLINDADO, 1250A - FORNECIMENTO E INSTALAÇÃO. AF_10/2020</t>
  </si>
  <si>
    <t>COTOVELO HORIZONTAL PARA BARRAMENTO BLINDADO, 1600A - FORNECIMENTO E INSTALAÇÃO. AF_10/2020</t>
  </si>
  <si>
    <t>COTOVELO HORIZONTAL PARA BARRAMENTO BLINDADO, 2000A - FORNECIMENTO E INSTALAÇÃO. AF_10/2020</t>
  </si>
  <si>
    <t>COTOVELO HORIZONTAL PARA BARRAMENTO BLINDADO, 2500A - FORNECIMENTO E INSTALAÇÃO. AF_10/2020</t>
  </si>
  <si>
    <t>COTOVELO HORIZONTAL PARA BARRAMENTO BLINDADO, 250A - FORNECIMENTO E INSTALAÇÃO. AF_10/2020</t>
  </si>
  <si>
    <t>COTOVELO HORIZONTAL PARA BARRAMENTO BLINDADO, 3000A - FORNECIMENTO E INSTALAÇÃO. AF_10/2020</t>
  </si>
  <si>
    <t>COTOVELO HORIZONTAL PARA BARRAMENTO BLINDADO, 3500A. - FORNECIMENTO E INSTALAÇÃO. AF_10/2020</t>
  </si>
  <si>
    <t>COTOVELO HORIZONTAL PARA BARRAMENTO BLINDADO, 350A - FORNECIMENTO E INSTALAÇÃO. AF_10/2020</t>
  </si>
  <si>
    <t>COTOVELO HORIZONTAL PARA BARRAMENTO BLINDADO, 450A - FORNECIMENTO E INSTALAÇÃO. AF_10/2020</t>
  </si>
  <si>
    <t>COTOVELO HORIZONTAL PARA BARRAMENTO BLINDADO, 550A - FORNECIMENTO E INSTALAÇÃO. AF_10/2020</t>
  </si>
  <si>
    <t>COTOVELO HORIZONTAL PARA BARRAMENTO BLINDADO, 630A - FORNECIMENTO E INSTALAÇÃO. AF_10/2020</t>
  </si>
  <si>
    <t>COTOVELO VERTICAL PARA BARRAMENTO BLINDADO, 1000A - FORNECIMENTO E INSTALAÇÃO. AF_10/2020</t>
  </si>
  <si>
    <t>COTOVELO VERTICAL PARA BARRAMENTO BLINDADO, 1250A - FORNECIMENTO E INSTALAÇÃO. AF_10/2020</t>
  </si>
  <si>
    <t>COTOVELO VERTICAL PARA BARRAMENTO BLINDADO, 1600A - FORNECIMENTO E INSTALAÇÃO. AF_10/2020</t>
  </si>
  <si>
    <t>COTOVELO VERTICAL PARA BARRAMENTO BLINDADO, 2000A - FORNECIMENTO E INSTALAÇÃO. AF_10/2020</t>
  </si>
  <si>
    <t>COTOVELO VERTICAL PARA BARRAMENTO BLINDADO, 2500A - FORNECIMENTO E INSTALAÇÃO. AF_10/2020</t>
  </si>
  <si>
    <t>COTOVELO VERTICAL PARA BARRAMENTO BLINDADO, 250A - FORNECIMENTO E INSTALAÇÃO. AF_10/2020</t>
  </si>
  <si>
    <t>COTOVELO VERTICAL PARA BARRAMENTO BLINDADO, 3000A - FORNECIMENTO E INSTALAÇÃO. AF_10/2020</t>
  </si>
  <si>
    <t>COTOVELO VERTICAL PARA BARRAMENTO BLINDADO, 3500A - FORNECIMENTO E INSTALAÇÃO. AF_10/2020</t>
  </si>
  <si>
    <t>COTOVELO VERTICAL PARA BARRAMENTO BLINDADO, 350A - FORNECIMENTO E INSTALAÇÃO. AF_10/2020</t>
  </si>
  <si>
    <t>COTOVELO VERTICAL PARA BARRAMENTO BLINDADO, 450A - FORNECIMENTO E INSTALAÇÃO. AF_10/2020</t>
  </si>
  <si>
    <t>COTOVELO VERTICAL PARA BARRAMENTO BLINDADO, 550A - FORNECIMENTO E INSTALAÇÃO. AF_10/2020</t>
  </si>
  <si>
    <t>COTOVELO VERTICAL PARA BARRAMENTO BLINDADO, 630A - FORNECIMENTO E INSTALAÇÃO. AF_10/2020</t>
  </si>
  <si>
    <t>DISJUNTOR BIPOLAR TIPO DR, CORRENTE NOMINAL DE 25A - FORNECIMENTO E INSTALAÇÃO. AF_10/2020</t>
  </si>
  <si>
    <t>DISJUNTOR BIPOLAR TIPO DR, CORRENTE NOMINAL DE 40A - FORNECIMENTO E INSTALAÇÃO. AF_10/2020</t>
  </si>
  <si>
    <t>DISJUNTOR TETRAPOLAR TIPO DR, CORRENTE NOMINAL DE 25A - FORNECIMENTO E INSTALAÇÃO. AF_10/2020</t>
  </si>
  <si>
    <t>DISJUNTOR TETRAPOLAR TIPO DR, CORRENTE NOMINAL DE 40A - FORNECIMENTO E INSTALAÇÃO. AF_10/2020</t>
  </si>
  <si>
    <t>GABARITO PARA BARRAMENTO BLINDADO - FORNECIMENTO E INSTALAÇÃO. AF_10/2020</t>
  </si>
  <si>
    <t>PEÇA RETA DE BARRAMENTO BLINDADO, 1000A - FORNECIMENTO E INSTALAÇÃO. AF_10/2020</t>
  </si>
  <si>
    <t>PEÇA RETA DE BARRAMENTO BLINDADO, 1250A - FORNECIMENTO E INSTALAÇÃO. AF_10/2020</t>
  </si>
  <si>
    <t>PEÇA RETA DE BARRAMENTO BLINDADO, 1600A - FORNECIMENTO E INSTALAÇÃO. AF_10/2020</t>
  </si>
  <si>
    <t>PEÇA RETA DE BARRAMENTO BLINDADO, 2000A - FORNECIMENTO E INSTALAÇÃO. AF_10/2020</t>
  </si>
  <si>
    <t>PEÇA RETA DE BARRAMENTO BLINDADO, 2500A - FORNECIMENTO E INSTALAÇÃO. AF_10/2020</t>
  </si>
  <si>
    <t>PEÇA RETA DE BARRAMENTO BLINDADO, 250A - FORNECIMENTO E INSTALAÇÃO. AF_10/2020</t>
  </si>
  <si>
    <t>PEÇA RETA DE BARRAMENTO BLINDADO, 350A - FORNECIMENTO E INSTALAÇÃO. AF_10/2020</t>
  </si>
  <si>
    <t>PEÇA RETA DE BARRAMENTO BLINDADO, 450A - FORNECIMENTO E INSTALAÇÃO. AF_10/2020</t>
  </si>
  <si>
    <t>PEÇA RETA DE BARRAMENTO BLINDADO, 550A - FORNECIMENTO E INSTALAÇÃO. AF_10/2020</t>
  </si>
  <si>
    <t>PEÇA RETA DE BARRAMENTO BLINDADO, 630A - FORNECIMENTO E INSTALAÇÃO. AF_10/2020</t>
  </si>
  <si>
    <t>QUADRO DE DISTRIBUIÇÃO DE LUZ EM PVC PARA 12 DISJUNTORES - FORNECIMENTO E INSTALAÇÃO. AF_10/2020</t>
  </si>
  <si>
    <t>QUADRO DE DISTRIBUIÇÃO DE LUZ EM PVC PARA 24 DISJUNTORES - FORNECIMENTO E INSTALAÇÃO. AF_10/2020</t>
  </si>
  <si>
    <t>QUADRO DE DISTRIBUIÇÃO DE LUZ EM PVC PARA 4 DISJUNTORES - FORNECIMENTO E INSTALAÇÃO. AF_10/2020</t>
  </si>
  <si>
    <t>QUADRO DE DISTRIBUIÇÃO DE LUZ EM PVC PARA 8 DISJUNTORES - FORNECIMENTO E INSTALAÇÃO. AF_10/2020</t>
  </si>
  <si>
    <t>CONECTOR CUNHA, PARA REDES AÉREAS DE DISTRIBUIÇÃO DE ENERGIA ELÉTRICA DE BAIXA TENSÃO - FORNECIMENTO E INSTALAÇÃO. AF_07/2020</t>
  </si>
  <si>
    <t>CONECTOR H, PARA REDES AÉREAS DE DISTRIBUIÇÃO DE ENERGIA ELÉTRICA DE BAIXA TENSÃO - FORNECIMENTO E INSTALAÇÃO. AF_07/2020</t>
  </si>
  <si>
    <t>CONECTOR PERFURANTE, PARA REDES AÉREAS DE DISTRIBUIÇÃO DE ENERGIA ELÉTRICA DE BAIXA TENSÃO - FORNECIMENTO E INSTALAÇÃO. AF_07/2020</t>
  </si>
  <si>
    <t>CONECTOR EM BRONZE/LATÃO, DN 104 MM X 4", SEM ANEL DE SOLDA, BOLSA X ROSCA, INSTALADO EM RESERVAÇÃO PREDIAL DE ÁGUA - FORNECIMENTO E INSTALAÇÃO. AF_04/2024</t>
  </si>
  <si>
    <t>CONECTOR EM BRONZE/LATÃO, DN 54 MM X 2", SEM ANEL DE SOLDA, BOLSA X ROSCA, INSTALADO EM RESERVAÇÃO PREDIAL DE ÁGUA - FORNECIMENTO E INSTALAÇÃO. AF_04/2024</t>
  </si>
  <si>
    <t>CONECTOR EM BRONZE/LATÃO, DN 66 MM X 2 1/2", SEM ANEL DE SOLDA, BOLSA X ROSCA, INSTALADO EM RESERVAÇÃO PREDIAL DE ÁGUA - FORNECIMENTO E INSTALAÇÃO. AF_04/2024</t>
  </si>
  <si>
    <t>CONECTOR EM BRONZE/LATÃO, DN 79 MM X 3", SEM ANEL DE SOLDA, BOLSA X ROSCA, INSTALADO EM RESERVAÇÃO PREDIAL DE ÁGUA - FORNECIMENTO E INSTALAÇÃO. AF_04/2024</t>
  </si>
  <si>
    <t>CURVA 90 GRAUS, CPVC, SOLDÁVEL, DN 114 MM, INSTALADO EM RESERVAÇÃO PREDIAL DE ÁGUA - FORNECIMENTO E INSTALAÇÃO. AF_04/2024</t>
  </si>
  <si>
    <t>CURVA 90 GRAUS, CPVC, SOLDÁVEL, DN 35 MM, INSTALADO EM RESERVAÇÃO PREDIAL DE ÁGUA - FORNECIMENTO E INSTALAÇÃO. AF_04/2024</t>
  </si>
  <si>
    <t>CURVA 90 GRAUS, CPVC, SOLDÁVEL, DN 42 MM, INSTALADO EM RESERVAÇÃO PREDIAL DE ÁGUA - FORNECIMENTO E INSTALAÇÃO. AF_04/2024</t>
  </si>
  <si>
    <t>CURVA 90 GRAUS, CPVC, SOLDÁVEL, DN 54 MM, INSTALADO EM RESERVAÇÃO PREDIAL DE ÁGUA - FORNECIMENTO E INSTALAÇÃO. AF_04/2024</t>
  </si>
  <si>
    <t>CURVA 90 GRAUS, CPVC, SOLDÁVEL, DN 73 MM, INSTALADO EM RESERVAÇÃO PREDIAL DE ÁGUA - FORNECIMENTO E INSTALAÇÃO. AF_04/2024</t>
  </si>
  <si>
    <t>CURVA 90 GRAUS, CPVC, SOLDÁVEL, DN 89 MM, INSTALADO EM RESERVAÇÃO PREDIAL DE ÁGUA - FORNECIMENTO E INSTALAÇÃO. AF_04/2024</t>
  </si>
  <si>
    <t>CURVA EM COBRE, DN 104 MM, 45 GRAUS, SEM ANEL DE SOLDA, BOLSA X BOLSA, INSTALADO EM RESERVAÇÃO PREDIAL DE ÁGUA - FORNECIMENTO E INSTALAÇÃO. AF_04/2024</t>
  </si>
  <si>
    <t>CURVA EM COBRE, DN 79 MM, 45 GRAUS, SEM ANEL DE SOLDA, BOLSA X BOLSA, INSTALADO EM RESERVAÇÃO PREDIAL DE ÁGUA - FORNECIMENTO E INSTALAÇÃO. AF_04/2024</t>
  </si>
  <si>
    <t>FLANGE CURTA EM COBRE, DN 104 MM X 4", INSTALADO EM RESERVAÇÃO PREDIAL DE ÁGUA - FORNECIMENTO E INSTALAÇÃO. AF_04/2024</t>
  </si>
  <si>
    <t>FLANGE CURTA EM COBRE, DN 54 MM X 2", INSTALADO EM RESERVAÇÃO PREDIAL DE ÁGUA - FORNECIMENTO E INSTALAÇÃO. AF_04/2024</t>
  </si>
  <si>
    <t>FLANGE CURTA EM COBRE, DN 66 MM X 2 1/2", INSTALADO EM RESERVAÇÃO PREDIAL DE ÁGUA - FORNECIMENTO E INSTALAÇÃO. AF_04/2024</t>
  </si>
  <si>
    <t>FLANGE CURTA EM COBRE, DN 79 MM X 3", INSTALADO EM RESERVAÇÃO PREDIAL DE ÁGUA - FORNECIMENTO E INSTALAÇÃO. AF_04/2024</t>
  </si>
  <si>
    <t>UNIÃO FLANGE, PPR, COM PARAFUSOS, DN 50 MM, INSTALADO EM RESERVAÇÃO PREDIAL DE ÁGUA - FORNECIMENTO E INSTALAÇÃO. AF_04/2024</t>
  </si>
  <si>
    <t>UNIÃO FLANGE, PPR, COM PARAFUSOS, DN 63 MM, INSTALADO EM RESERVAÇÃO PREDIAL DE ÁGUA - FORNECIMENTO E INSTALAÇÃO. AF_04/2024</t>
  </si>
  <si>
    <t>UNIÃO FLANGE, PPR, COM PARAFUSOS, DN 75 MM, INSTALADO EM RESERVAÇÃO PREDIAL DE ÁGUA - FORNECIMENTO E INSTALAÇÃO. AF_04/2024</t>
  </si>
  <si>
    <t>UNIÃO FLANGE, PPR, COM PARAFUSOS, DN 90 MM, INSTALADO EM RESERVAÇÃO PREDIAL DE ÁGUA - FORNECIMENTO E INSTALAÇÃO. AF_04/2024</t>
  </si>
  <si>
    <t>CONEXÃO FIXA, ROSCA MACHO, PARA INSTALAÇÕES EM PEX ÁGUA, DN 16 MM X 1/2", COM ANEL DESLIZANTE - FORNECIMENTO E INSTALAÇÃO. AF_02/2023</t>
  </si>
  <si>
    <t>CONEXÃO FIXA, ROSCA MACHO, PARA INSTALAÇÕES EM PEX ÁGUA, DN 16 MM X 3/4", COM ANEL DESLIZANTE - FORNECIMENTO E INSTALAÇÃO. AF_02/2023</t>
  </si>
  <si>
    <t>CONEXÃO FIXA, ROSCA MACHO, PARA INSTALAÇÕES EM PEX ÁGUA, DN 20 MM X 1/2", COM ANEL DESLIZANTE - FORNECIMENTO E INSTALAÇÃO. AF_02/2023</t>
  </si>
  <si>
    <t>CONEXÃO FIXA, ROSCA MACHO, PARA INSTALAÇÕES EM PEX ÁGUA, DN 20 MM X 3/4", COM ANEL DESLIZANTE - FORNECIMENTO E INSTALAÇÃO. AF_02/2023</t>
  </si>
  <si>
    <t>CONEXÃO FIXA, ROSCA MACHO, PARA INSTALAÇÕES EM PEX ÁGUA, DN 25 MM X 1", COM ANEL DESLIZANTE - FORNECIMENTO E INSTALAÇÃO. AF_02/2023</t>
  </si>
  <si>
    <t>CONEXÃO FIXA, ROSCA MACHO, PARA INSTALAÇÕES EM PEX ÁGUA, DN 25 MM X 1/2", COM ANEL DESLIZANTE - FORNECIMENTO E INSTALAÇÃO. AF_02/2023</t>
  </si>
  <si>
    <t>CONEXÃO FIXA, ROSCA MACHO, PARA INSTALAÇÕES EM PEX ÁGUA, DN 25 MM X 3/4", COM ANEL DESLIZANTE - FORNECIMENTO E INSTALAÇÃO. AF_02/2023</t>
  </si>
  <si>
    <t>CONEXÃO FIXA, ROSCA MACHO, PARA INSTALAÇÕES EM PEX ÁGUA, DN 32 MM X 1", COM ANEL DESLIZANTE - FORNECIMENTO E INSTALAÇÃO. AF_02/2023</t>
  </si>
  <si>
    <t>CONEXÃO MÓVEL, ROSCA FÊMEA, PARA INSTALAÇÕES EM PEX ÁGUA, DN 16 MM X 1/2", COM ANEL DESLIZANTE - FORNECIMENTO E INSTALAÇÃO. AF_02/2023</t>
  </si>
  <si>
    <t>CONEXÃO MÓVEL, ROSCA FÊMEA, PARA INSTALAÇÕES EM PEX ÁGUA, DN 20 MM X 1/2", COM ANEL DESLIZANTE - FORNECIMENTO E INSTALAÇÃO. AF_02/2023</t>
  </si>
  <si>
    <t>CONEXÃO MÓVEL, ROSCA FÊMEA, PARA INSTALAÇÕES EM PEX ÁGUA, DN 20 MM X 3/4", COM ANEL DESLIZANTE - FORNECIMENTO E INSTALAÇÃO. AF_02/2023</t>
  </si>
  <si>
    <t>CONEXÃO MÓVEL, ROSCA FÊMEA, PARA INSTALAÇÕES EM PEX ÁGUA, DN 25 MM X 1", COM ANEL DESLIZANTE - FORNECIMENTO E INSTALAÇÃO. AF_02/2023</t>
  </si>
  <si>
    <t>CONEXÃO MÓVEL, ROSCA FÊMEA, PARA INSTALAÇÕES EM PEX ÁGUA, DN 25 MM X 3/4", COM ANEL DESLIZANTE - FORNECIMENTO E INSTALAÇÃO. AF_02/2023</t>
  </si>
  <si>
    <t>CONEXÃO MÓVEL, ROSCA FÊMEA, PARA INSTALAÇÕES EM PEX ÁGUA, DN 32 MM X 1", COM ANEL DESLIZANTE - FORNECIMENTO E INSTALAÇÃO. AF_02/2023</t>
  </si>
  <si>
    <t>JOELHO 90 GRAUS, ROSCA FÊMEA TERMINAL, PARA INSTALAÇÕES EM PEX ÁGUA, DN 25 MM X 3/4", FIXAÇÃO DAS CONEXÕES POR CRIMPAGEM - FORNECIMENTO E INSTALAÇÃO. AF_02/2023</t>
  </si>
  <si>
    <t>JOELHO 90 GRAUS, ROSCA MACHO TERMINAL, PARA INSTALAÇÕES EM PEX ÁGUA, DN 16 MM X 1/2", COM ANEL DESLIZANTE - FORNECIMENTO E INSTALAÇÃO. AF_02/2023</t>
  </si>
  <si>
    <t>JOELHO 90 GRAUS, ROSCA MACHO TERMINAL, PARA INSTALAÇÕES EM PEX ÁGUA, DN 20 MM X 1/2", FIXAÇÃO DAS CONEXÕES POR CRIMPAGEM - FORNECIMENTO E INSTALAÇÃO. AF_02/2023</t>
  </si>
  <si>
    <t>JOELHO 90 GRAUS, ROSCA MACHO TERMINAL, PARA INSTALAÇÕES EM PEX ÁGUA, DN 20 MM X 3/4", FIXAÇÃO DAS CONEXÕES POR CRIMPAGEM - FORNECIMENTO E INSTALAÇÃO. AF_02/2023</t>
  </si>
  <si>
    <t>JOELHO 90 GRAUS, ROSCA MACHO TERMINAL, PARA INSTALAÇÕES EM PEX ÁGUA, DN 25 MM X 1", COM ANEL DESLIZANTE - FORNECIMENTO E INSTALAÇÃO. AF_02/2023</t>
  </si>
  <si>
    <t>JOELHO 90 GRAUS, ROSCA MACHO TERMINAL, PARA INSTALAÇÕES EM PEX ÁGUA, DN 25 MM X 1/2", COM ANEL DESLIZANTE - FORNECIMENTO E INSTALAÇÃO. AF_02/2023</t>
  </si>
  <si>
    <t>JOELHO 90 GRAUS, ROSCA MACHO TERMINAL, PARA INSTALAÇÕES EM PEX ÁGUA, DN 25 MM X 3/4", FIXAÇÃO DAS CONEXÕES POR CRIMPAGEM - FORNECIMENTO E INSTALAÇÃO. AF_02/2023</t>
  </si>
  <si>
    <t>JOELHO 90 GRAUS, ROSCA MACHO TERMINAL, PARA INSTALAÇÕES EM PEX ÁGUA, DN 32 MM X 1", COM ANEL DESLIZANTE - FORNECIMENTO E INSTALAÇÃO. AF_02/2023</t>
  </si>
  <si>
    <t>JOELHO ROSCA FÊMEA MÓVEL, PARA INSTALAÇÕES EM PEX ÁGUA, DN 16 MM X 1/2", COM ANEL DESLIZANTE - FORNECIMENTO E INSTALAÇÃO. AF_02/2023</t>
  </si>
  <si>
    <t>JOELHO ROSCA FÊMEA MÓVEL, PARA INSTALAÇÕES EM PEX ÁGUA, DN 20 MM X 1/2", COM ANEL DESLIZANTE - FORNECIMENTO E INSTALAÇÃO. AF_02/2023</t>
  </si>
  <si>
    <t>JOELHO ROSCA FÊMEA MÓVEL, PARA INSTALAÇÕES EM PEX ÁGUA, DN 25 MM X 3/4", COM ANEL DESLIZANTE - FORNECIMENTO E INSTALAÇÃO. AF_02/2023</t>
  </si>
  <si>
    <t>JOELHO, ROSCA FÊMEA, COM BASE FIXA, PARA INSTALAÇÕES EM PEX ÁGUA, DN 16 MM X 3/4", FIXAÇÃO DAS CONEXÕES POR CRIMPAGEM - FORNECIMENTO E INSTALAÇÃO. AF_02/2023</t>
  </si>
  <si>
    <t>JOELHO, ROSCA FÊMEA, COM BASE FIXA, PARA INSTALAÇÕES EM PEX ÁGUA, DN 20 MM X 3/4", FIXAÇÃO DAS CONEXÕES POR CRIMPAGEM - FORNECIMENTO E INSTALAÇÃO. AF_02/2023</t>
  </si>
  <si>
    <t>JOELHO, ROSCA FÊMEA, COM BASE FIXA, PARA INSTALAÇÕES EM PEX ÁGUA, DN 25 MM X 1/2", FIXAÇÃO DAS CONEXÕES POR CRIMPAGEM - FORNECIMENTO E INSTALAÇÃO. AF_02/2023</t>
  </si>
  <si>
    <t>LUVA DE REDUÇÃO, PARA INSTALAÇÕES EM PEX ÁGUA, DN 32 X 20 MM, FIXAÇÃO DAS CONEXÕES POR CRIMPAGEM - FORNECIMENTO E INSTALAÇÃO. AF_02/2023</t>
  </si>
  <si>
    <t>TAMPÃO / CAP, ROSCA FÊMEA, PARA INSTALAÇÕES EM PEX ÁGUA, DN 1/2" - FORNECIMENTO E INSTALAÇÃO. AF_02/2023</t>
  </si>
  <si>
    <t>TAMPÃO / CAP, ROSCA FÊMEA, PARA INSTALAÇÕES EM PEX ÁGUA, DN 3/4" - FORNECIMENTO E INSTALAÇÃO. AF_02/2023</t>
  </si>
  <si>
    <t>TAMPÃO / CAP, ROSCA MACHO, PARA INSTALAÇÕES EM PEX ÁGUA, DN 1/2" - FORNECIMENTO E INSTALAÇÃO. AF_02/2023</t>
  </si>
  <si>
    <t>TÊ DE REDUÇÃO, PARA INSTALAÇÕES EM PEX ÁGUA, DN 16 X 20 X 16 MM, COM ANEL DESLIZANTE - FORNECIMENTO E INSTALAÇÃO. AF_02/2023</t>
  </si>
  <si>
    <t>TÊ DE REDUÇÃO, PARA INSTALAÇÕES EM PEX ÁGUA, DN 16 X 25 X 16 MM, COM ANEL DESLIZANTE - FORNECIMENTO E INSTALAÇÃO. AF_02/2023</t>
  </si>
  <si>
    <t>TÊ DE REDUÇÃO, PARA INSTALAÇÕES EM PEX ÁGUA, DN 20 X 16 X 16 MM, COM ANEL DESLIZANTE - FORNECIMENTO E INSTALAÇÃO. AF_02/2023</t>
  </si>
  <si>
    <t>TÊ DE REDUÇÃO, PARA INSTALAÇÕES EM PEX ÁGUA, DN 20 X 16 X 20 MM, COM ANEL DESLIZANTE - FORNECIMENTO E INSTALAÇÃO. AF_02/2023</t>
  </si>
  <si>
    <t>TÊ DE REDUÇÃO, PARA INSTALAÇÕES EM PEX ÁGUA, DN 20 X 20 X 16 MM, COM ANEL DESLIZANTE - FORNECIMENTO E INSTALAÇÃO. AF_02/2023</t>
  </si>
  <si>
    <t>TÊ DE REDUÇÃO, PARA INSTALAÇÕES EM PEX ÁGUA, DN 20 X 25 X 20 MM, COM ANEL DESLIZANTE - FORNECIMENTO E INSTALAÇÃO. AF_02/2023</t>
  </si>
  <si>
    <t>TÊ DE REDUÇÃO, PARA INSTALAÇÕES EM PEX ÁGUA, DN 25 X 16 X 16 MM, COM ANEL DESLIZANTE - FORNECIMENTO E INSTALAÇÃO. AF_02/2023</t>
  </si>
  <si>
    <t>TÊ DE REDUÇÃO, PARA INSTALAÇÕES EM PEX ÁGUA, DN 25 X 16 X 20 MM, COM ANEL DESLIZANTE - FORNECIMENTO E INSTALAÇÃO. AF_02/2023</t>
  </si>
  <si>
    <t>TÊ DE REDUÇÃO, PARA INSTALAÇÕES EM PEX ÁGUA, DN 25 X 16 X 25 MM, COM ANEL DESLIZANTE - FORNECIMENTO E INSTALAÇÃO. AF_02/2023</t>
  </si>
  <si>
    <t>TÊ DE REDUÇÃO, PARA INSTALAÇÕES EM PEX ÁGUA, DN 25 X 20 X 20 MM, COM ANEL DESLIZANTE - FORNECIMENTO E INSTALAÇÃO. AF_02/2023</t>
  </si>
  <si>
    <t>TÊ DE REDUÇÃO, PARA INSTALAÇÕES EM PEX ÁGUA, DN 25 X 20 X 25 MM, COM ANEL DESLIZANTE - FORNECIMENTO E INSTALAÇÃO. AF_02/2023</t>
  </si>
  <si>
    <t>TÊ DE REDUÇÃO, PARA INSTALAÇÕES EM PEX ÁGUA, DN 25 X 32 X 25 MM, COM ANEL DESLIZANTE - FORNECIMENTO E INSTALAÇÃO. AF_02/2023</t>
  </si>
  <si>
    <t>TÊ DE REDUÇÃO, PARA INSTALAÇÕES EM PEX ÁGUA, DN 32 X 20 X 32 MM, COM ANEL DESLIZANTE - FORNECIMENTO E INSTALAÇÃO. AF_02/2023</t>
  </si>
  <si>
    <t>TÊ DE REDUÇÃO, PARA INSTALAÇÕES EM PEX ÁGUA, DN 32 X 25 X 25 MM, COM ANEL DESLIZANTE - FORNECIMENTO E INSTALAÇÃO. AF_02/2023</t>
  </si>
  <si>
    <t>TÊ DE REDUÇÃO, PARA INSTALAÇÕES EM PEX ÁGUA, DN 32 X 25 X 32 MM, COM ANEL DESLIZANTE - FORNECIMENTO E INSTALAÇÃO. AF_02/2023</t>
  </si>
  <si>
    <t>TÊ MISTURADOR, PARA INSTALAÇÕES EM PEX ÁGUA, DN 16 MM X 1/2", COM ANEL DESLIZANTE - FORNECIMENTO E INSTALAÇÃO. AF_02/2023</t>
  </si>
  <si>
    <t>TÊ MISTURADOR, PARA INSTALAÇÕES EM PEX ÁGUA, DN 20 MM X 3/4", COM ANEL DESLIZANTE - FORNECIMENTO E INSTALAÇÃO. AF_02/2023</t>
  </si>
  <si>
    <t>TÊ ROSCA FÊMEA, PARA INSTALAÇÕES EM PEX ÁGUA, DN 20 MM X 3/4", COM ANEL DESLIZANTE - FORNECIMENTO E INSTALAÇÃO. AF_02/2023</t>
  </si>
  <si>
    <t>TÊ ROSCA FÊMEA, PARA INSTALAÇÕES EM PEX ÁGUA, DN 25 MM X 1/2", COM ANEL DESLIZANTE - FORNECIMENTO E INSTALAÇÃO. AF_02/2023</t>
  </si>
  <si>
    <t>TÊ ROSCA MACHO, PARA INSTALAÇÕES EM PEX ÁGUA, DN 16 MM X 1/2", COM ANEL DESLIZANTE - FORNECIMENTO E INSTALAÇÃO. AF_02/2023</t>
  </si>
  <si>
    <t>TÊ ROSCA MACHO, PARA INSTALAÇÕES EM PEX ÁGUA, DN 20 MM X 1/2", COM ANEL DESLIZANTE - FORNECIMENTO E INSTALAÇÃO. AF_02/2023</t>
  </si>
  <si>
    <t>TÊ ROSCA MACHO, PARA INSTALAÇÕES EM PEX ÁGUA, DN 20 MM X 3/4", COM ANEL DESLIZANTE - FORNECIMENTO E INSTALAÇÃO. AF_02/2023</t>
  </si>
  <si>
    <t>TÊ ROSCA MACHO, PARA INSTALAÇÕES EM PEX ÁGUA, DN 25 MM X 3/4", COM ANEL DESLIZANTE - FORNECIMENTO E INSTALAÇÃO. AF_02/2023</t>
  </si>
  <si>
    <t>TÊ ROSCA MACHO, PARA INSTALAÇÕES EM PEX ÁGUA, DN 32 MM X 3/4", COM ANEL DESLIZANTE - FORNECIMENTO E INSTALAÇÃO. AF_02/2023</t>
  </si>
  <si>
    <t>RALO LINEAR, EM PVC COM GRELHA INOX, JUNTA SOLDÁVEL, FORNECIDO E INSTALADO EM RAMAL DE DESCARGA OU EM RAMAL DE ESGOTO SANITÁRIO. AF_08/2022</t>
  </si>
  <si>
    <t>BOX FRONTAL DE CORRER, COM VIDRO TEMPERADO 8 MM, 190X100CM, 1 FOLHA FIXA, 1 FOLHA MÓVEL, PERFIS E FERRAGENS EM ALUMÍNIO. AF_01/2021</t>
  </si>
  <si>
    <t>DIVISORIA (N2) - PAINEL/VIDRO - PAINEL C/ MSO/COMEIA E=35MM - PERFIS SIMPLES ACO GALVANIZADO PINTADO. AF_04/2021</t>
  </si>
  <si>
    <t>DIVISORIA (N2) - PAINEL/VIDRO - PAINEL DE PVC E=35MM - PERFIS SIMPLES ACO GALVANIZADO PINTADO. AF_01/2021</t>
  </si>
  <si>
    <t>DIVISORIA (N2) - PAINEL/VIDRO - PAINEL MDF/VIDRO 6 MM, LINHA 90 MM - PERFIS DE ALUMÍNIO EXTRUDADO. AF_01/2021</t>
  </si>
  <si>
    <t>DIVISORIA (N3) - PAINEL/VIDRO/PAINEL MSO/COMEIA E=35MM - PERFIS SIMPLES ACO GALVANIZADO PINTADO. AF_04/2021</t>
  </si>
  <si>
    <t>DIVISORIA (N3) - PAINEL/VIDRO/PAINEL PVC E=35MM - PERFIS SIMPLES ACO GALVANIZADO PINTADO. AF_01/2021</t>
  </si>
  <si>
    <t>DIVISORIA CEGA (N1) - PAINEL MDF, LINHA 90 MM - PERFIS DE ALUMÍNIO EXTRUDADO. AF_01/2021</t>
  </si>
  <si>
    <t>DIVISORIA CEGA (N1) - PAINEL MSO/COMEIA E=35MM - PERFIS SIMPLES ACO GALVANIZADO PINTADO. AF_04/2021</t>
  </si>
  <si>
    <t>DIVISORIA CEGA (N1) - PAINEL PVC E=35MM - PERFIS SIMPLES ACO GALVANIZADO PINTADO. AF_01/2021</t>
  </si>
  <si>
    <t>DIVISÓRIA (N3) - PAINEL/VIDRO/PAINEL MDF, LINHA 90 MM - PERFIS DE ALUMINIO EXTRUDADO. AF_01/2021</t>
  </si>
  <si>
    <t>DIVISÓRIA EM VIDRO TEMPERADO 10 MM COM PORTA DE CORRER, INCLUSIVE FERRAGENS. AF_01/2021</t>
  </si>
  <si>
    <t>DIVISÓRIA SANITÁRIA, TIPO CABINE, EM PAINÉIS DE PVC, INCLUSIVE ESTRUTURA, PORTA E FERRAGENS. AF_01/2021</t>
  </si>
  <si>
    <t>DIVISÓRIA SANITÁRIA, TIPO CABINE, EM PAINÉIS ESTRUTURAIS TS, INCLUSIVE ESTRUTURA, PORTA E FERRAGENS. AF_01/2021</t>
  </si>
  <si>
    <t>PORTA DE CABINE SANITÁRIA EM VIDRO TEMPERADO 8MM, INCLUSIVE DOBRADIÇAS, BATENTE, TRINCO E CONTRA-TRINCO. AF_01/2021</t>
  </si>
  <si>
    <t>PORTA PARA DIVISÓRIA MDF/VIDRO 6 MM, LINHA 90 MM, 0,80 X 2,10 M - PERFIS DE ALUMINIO EXTRUDADO, INCLUSO PORTAL, BATENTES, DOBRADIÇAS E FECHADURA. AF_01/2021</t>
  </si>
  <si>
    <t>PORTA/PAINEL CEGO PARA DIVISÓRIA (N1)  - PAINEL CEGO MSO/COMEIA E=35MM, S/ BONECA, INCLUSO BATENTE, TESTEIRO, DOBRADIÇAS E FECHADURA. AF_01/2021</t>
  </si>
  <si>
    <t>PORTA/PAINEL CEGO PARA DIVISÓRIA (N1)  PVC E=35MM, S/ BONECA, INCLUSO BATENTE, TESTEIRO, DOBRADIÇAS E FECHADURA. AF_01/2021</t>
  </si>
  <si>
    <t>PORTA/PAINEL PARA DIVISÓRIA MDF, LINHA 90 MM, *0,80 X 2,10* M - PERFIS DE ALUMINIO EXTRUDADO, INCLUSO PORTAL, BATENTES, DOBRADIÇAS E FECHADURA. AF_01/2021</t>
  </si>
  <si>
    <t>PORTA/VIDRO PARA DIVISÓRIA (N2) - PAINEL C/ MSO/COMEIA E=35MM, S/ BONECA,  INCLUSO BATENTE, TESTEIRO, DOBRADIÇAS E FECHADURA. AF_01/2021</t>
  </si>
  <si>
    <t>PORTA/VIDRO PARA DIVISÓRIA (N2) - PAINEL DE PVC E=35MM, S/ BONECA, INCLUSO BATENTE, TESTEIRO, DOBRADIÇAS E FECHADURA. AF_01/2021</t>
  </si>
  <si>
    <t>CONEXÃO FIXA, ROSCA FÊMEA,  METÁLICA, PARA INSTALAÇÕES EM PEX MULTICAMADA, DN 16MM X 1/2", CONEXÃO POR CRIMPAGEM - FORNECIMENTO E INSTALAÇÃO. AF_01/2020</t>
  </si>
  <si>
    <t>CONEXÃO FIXA, ROSCA FÊMEA,  METÁLICA, PARA INSTALAÇÕES EM PEX MULTICAMADA, DN 20MM X 3/4", CONEXÃO POR CRIMPAGEM - FORNECIMENTO E INSTALAÇÃO. AF_01/2020</t>
  </si>
  <si>
    <t>CONEXÃO FIXA, ROSCA FÊMEA,  METÁLICA, PARA INSTALAÇÕES EM PEX MULTICAMADA, DN 26MM X 1", CONEXÃO POR CRIMPAGEM - FORNECIMENTO E INSTALAÇÃO. AF_01/2020</t>
  </si>
  <si>
    <t>CONEXÃO FIXA, ROSCA FÊMEA,  METÁLICA, PARA INSTALAÇÕES EM PEX MULTICAMADA, DN 32MM X 1 1/4", CONEXÃO POR CRIMPAGEM - FORNECIMENTO E INSTALAÇÃO. AF_01/2020</t>
  </si>
  <si>
    <t>CONEXÃO FIXA, ROSCA MACHO,  METÁLICA, PARA INSTALAÇÕES EM PEX MULTICAMADA, DN 20MM X 3/4", CONEXÃO POR CRIMPAGEM - FORNECIMENTO E INSTALAÇÃO. AF_01/2020</t>
  </si>
  <si>
    <t>CONEXÃO FIXA, ROSCA MACHO,  METÁLICA, PARA INSTALAÇÕES EM PEX MULTICAMADA, DN 26MM X 1", CONEXÃO POR CRIMPAGEM - FORNECIMENTO E INSTALAÇÃO. AF_01/2020</t>
  </si>
  <si>
    <t>CONEXÃO FIXA, ROSCA MACHO,  METÁLICA, PARA INSTALAÇÕES EM PEX MULTICAMADA, DN 32MM X 1 1/4", CONEXÃO POR CRIMPAGEM - FORNECIMENTO E INSTALAÇÃO. AF_01/2020</t>
  </si>
  <si>
    <t>CONEXÃO FIXA, ROSCA MACHO, METÁLICA, PARA INSTALAÇÕES EM PEX MULTICAMADA, DN 16MM X 1/2", CONEXÃO POR CRIMPAGEM - FORNECIMENTO E INSTALAÇÃO. AF_01/2020</t>
  </si>
  <si>
    <t>FIXAÇÃO DE TUBOS VERTICAIS DE MULTICAMADA, DIÂMETROS MENORES OU IGUAIS A 32 MM, COM ABRAÇADEIRA TIPO SUPORTE MÚLTIPLO, FIXADA EM PAREDE EXTERNA - FORNECIMENTO E INSTALAÇÃO. AF_01/2020</t>
  </si>
  <si>
    <t>JOELHO 90 GRAUS, PARA INSTALAÇÕES EM PEX MULTICAMADA, DN 16 MM, CONEXÃO POR CRIMPAGEM - FORNECIMENTO E INSTALAÇÃO. AF_01/2020</t>
  </si>
  <si>
    <t>JOELHO 90 GRAUS, PARA INSTALAÇÕES EM PEX MULTICAMADA, DN 20 MM, CONEXÃO POR CRIMPAGEM - FORNECIMENTO E INSTALAÇÃO. AF_01/2020</t>
  </si>
  <si>
    <t>JOELHO 90 GRAUS, PARA INSTALAÇÕES EM PEX MULTICAMADA, DN 26 MM, CONEXÃO POR CRIMPAGEM - FORNECIMENTO E INSTALAÇÃO. AF_01/2020</t>
  </si>
  <si>
    <t>JOELHO 90 GRAUS, PARA INSTALAÇÕES EM PEX MULTICAMADA, DN 32 MM, CONEXÃO POR CRIMPAGEM - FORNECIMENTO E INSTALAÇÃO. AF_01/2020</t>
  </si>
  <si>
    <t>JOELHO 90 GRAUS, ROSCA FÊMEA, PARA INSTALAÇÕES EM PEX MULTICAMADA, DN 16 MM X 1/2'', CONEXÃO POR CRIMPAGEM - FORNECIMENTO E INSTALAÇÃO. AF_01/2020</t>
  </si>
  <si>
    <t>JOELHO 90 GRAUS, ROSCA FÊMEA, PARA INSTALAÇÕES EM PEX MULTICAMADA, DN 20 MM X 3/4", CONEXÃO POR CRIMPAGEM - FORNECIMENTO E INSTALAÇÃO. AF_01/2020</t>
  </si>
  <si>
    <t>JOELHO 90 GRAUS, ROSCA FÊMEA, PARA INSTALAÇÕES EM PEX MULTICAMADA, DN 25 MM X 1'', CONEXÃO POR CRIMPAGEM - FORNECIMENTO E INSTALAÇÃO. AF_01/2020</t>
  </si>
  <si>
    <t>JOELHO 90 GRAUS, ROSCA FÊMEA, PARA INSTALAÇÕES EM PEX MULTICAMADA, DN 32 MM X 1 1/4'', CONEXÃO POR CRIMPAGEM - FORNECIMENTO E INSTALAÇÃO. AF_01/2020</t>
  </si>
  <si>
    <t>JOELHO 90 GRAUS, ROSCA MACHO, PARA INSTALAÇÕES EM PEX MULTICAMADA, DN 16 MM X 1/2'', CONEXÃO POR CRIMPAGEM - FORNECIMENTO E INSTALAÇÃO. AF_01/2020</t>
  </si>
  <si>
    <t>JOELHO 90 GRAUS, ROSCA MACHO, PARA INSTALAÇÕES EM PEX MULTICAMADA, DN 20 MM X 3/4", CONEXÃO POR CRIMPAGEM - FORNECIMENTO E INSTALAÇÃO. AF_01/2020</t>
  </si>
  <si>
    <t>JOELHO 90 GRAUS, ROSCA MACHO, PARA INSTALAÇÕES EM PEX MULTICAMADA, DN 25 MM X 1'', CONEXÃO POR CRIMPAGEM - FORNECIMENTO E INSTALAÇÃO. AF_01/2020</t>
  </si>
  <si>
    <t>JOELHO 90 GRAUS, ROSCA MACHO, PARA INSTALAÇÕES EM PEX MULTICAMADA, DN 32 MM X 1 1/4'', CONEXÃO POR CRIMPAGEM - FORNECIMENTO E INSTALAÇÃO. AF_01/2020</t>
  </si>
  <si>
    <t>KIT CAVALETE PARA GÁS - COM MEDIDOR E REGULADOR - ENTRADA INDIVIDUAL PRINCIPAL, EM AÇO GALVANIZADO DN 15 E 25 MM (1/2" E 1") - FORNECIMENTO E INSTALAÇÃO. AF_01/2020</t>
  </si>
  <si>
    <t>KIT CAVALETE PARA GÁS - SEM MEDIDOR COM REGULADOR - ENTRADA INDIVIDUAL PRINCIPAL, EM AÇO GALVANIZADO DN 15 E 25 MM (1/2" E 1") - FORNECIMENTO E INSTALAÇÃO. AF_01/2020</t>
  </si>
  <si>
    <t>LUVA DE REDUÇÃO PARA INSTALAÇÕES EM PEX MULTICAMADA, DN 20 X 16 MM, CONEXÃO POR CRIMPAGEM - FORNECIMENTO E INSTALAÇÃO. AF_01/2020</t>
  </si>
  <si>
    <t>LUVA DE REDUÇÃO PARA INSTALAÇÕES EM PEX MULTICAMADA, DN 26 X 20 MM, CONEXÃO POR CRIMPAGEM - FORNECIMENTO E INSTALAÇÃO. AF_01/2020</t>
  </si>
  <si>
    <t>LUVA DE REDUÇÃO PARA INSTALAÇÕES EM PEX MULTICAMADA, DN 32 X 26 MM, CONEXÃO POR CRIMPAGEM - FORNECIMENTO E INSTALAÇÃO. AF_01/2020</t>
  </si>
  <si>
    <t>LUVA PARA INSTALAÇÕES EM PEX MULTICAMADA, DN 16 MM, CONEXÃO POR CRIMPAGEM - FORNECIMENTO E INSTALAÇÃO. AF_01/2020</t>
  </si>
  <si>
    <t>LUVA PARA INSTALAÇÕES EM PEX MULTICAMADA, DN 20 MM, CONEXÃO POR CRIMPAGEM - FORNECIMENTO E INSTALAÇÃO. AF_01/2020</t>
  </si>
  <si>
    <t>LUVA PARA INSTALAÇÕES EM PEX MULTICAMADA, DN 26 MM, CONEXÃO POR CRIMPAGEM - FORNECIMENTO E INSTALAÇÃO. AF_01/2020</t>
  </si>
  <si>
    <t>LUVA PARA INSTALAÇÕES EM PEX MULTICAMADA, DN 32 MM, CONEXÃO POR CRIMPAGEM - FORNECIMENTO E INSTALAÇÃO. AF_01/2020</t>
  </si>
  <si>
    <t>TUBO, PEX, MULTICAMADA, COM PROTEÇÃO UV, DN 16, INSTALADO EM IMPLANTAÇÃO DE INSTALAÇÕES DE GÁS - FORNECIMENTO E INSTALAÇÃO. AF_01/2020</t>
  </si>
  <si>
    <t>TUBO, PEX, MULTICAMADA, COM PROTEÇÃO UV, DN 16, INSTALADO EM PRUMADA DE INSTALAÇÕES DE GÁS - FORNECIMENTO E INSTALAÇÃO. AF_01/2020</t>
  </si>
  <si>
    <t>TUBO, PEX, MULTICAMADA, COM PROTEÇÃO UV, DN 20, INSTALADO EM IMPLANTAÇÃO DE INSTALAÇÕES DE GÁS - FORNECIMENTO E INSTALAÇÃO. AF_01/2020</t>
  </si>
  <si>
    <t>TUBO, PEX, MULTICAMADA, COM PROTEÇÃO UV, DN 20, INSTALADO EM PRUMADA DE INSTALAÇÕES DE GÁS - FORNECIMENTO E INSTALAÇÃO. AF_01/2020</t>
  </si>
  <si>
    <t>TUBO, PEX, MULTICAMADA, COM PROTEÇÃO UV, DN 25, INSTALADO EM PRUMADA DE INSTALAÇÕES DE GÁS - FORNECIMENTO E INSTALAÇÃO. AF_01/2020</t>
  </si>
  <si>
    <t>TUBO, PEX, MULTICAMADA, COM PROTEÇÃO UV, DN 26, INSTALADO EM IMPLANTAÇÃO DE INSTALAÇÕES DE GÁS - FORNECIMENTO E INSTALAÇÃO. AF_01/2020</t>
  </si>
  <si>
    <t>TUBO, PEX, MULTICAMADA, COM PROTEÇÃO UV, DN 32, INSTALADO EM IMPLANTAÇÃO DE INSTALAÇÕES DE GÁS - FORNECIMENTO E INSTALAÇÃO. AF_01/2020</t>
  </si>
  <si>
    <t>TUBO, PEX, MULTICAMADA, COM PROTEÇÃO UV, DN 32, INSTALADO EM PRUMADA DE INSTALAÇÕES DE GÁS - FORNECIMENTO E INSTALAÇÃO. AF_01/2020</t>
  </si>
  <si>
    <t>TÊ, PARA INSTALAÇÕES EM PEX MULTICAMADA, DN 16 MM, CONEXÃO POR CRIMPAGEM - FORNECIMENTO E INSTALAÇÃO. AF_01/2020</t>
  </si>
  <si>
    <t>TÊ, PARA INSTALAÇÕES EM PEX MULTICAMADA, DN 20 MM, CONEXÃO POR CRIMPAGEM - FORNECIMENTO E INSTALAÇÃO. AF_01/2020</t>
  </si>
  <si>
    <t>TÊ, PARA INSTALAÇÕES EM PEX MULTICAMADA, DN 26 MM, CONEXÃO POR CRIMPAGEM - FORNECIMENTO E INSTALAÇÃO. AF_01/2020</t>
  </si>
  <si>
    <t>TÊ, PARA INSTALAÇÕES EM PEX MULTICAMADA, DN 32 MM, CONEXÃO POR CRIMPAGEM - FORNECIMENTO E INSTALAÇÃO. AF_01/2020</t>
  </si>
  <si>
    <t>AR CONDICIONADO JANELA, 10000 BTU/H, CICLO FRIO - FORNECIMENTO E INSTALAÇÃO. AF_11/2021</t>
  </si>
  <si>
    <t>AR CONDICIONADO JANELA, 12000 BTU/H, CICLO FRIO - FORNECIMENTO E INSTALAÇÃO. AF_11/2021</t>
  </si>
  <si>
    <t>AR CONDICIONADO JANELA, 7500 BTU/H, CICLO FRIO - FORNECIMENTO E INSTALAÇÃO. AF_11/2021</t>
  </si>
  <si>
    <t>AR CONDICIONADO SPLIT DUTO, 18000 BTU/H, CICLO QUENTE/FRIO - FORNECIMENTO E INSTALAÇÃO. AF_11/2021</t>
  </si>
  <si>
    <t>AR CONDICIONADO SPLIT DUTO, 24000 BTU/H, CICLO QUENTE/FRIO - FORNECIMENTO E INSTALAÇÃO. AF_11/2021</t>
  </si>
  <si>
    <t>AR CONDICIONADO SPLIT DUTO, 36000 BTU/H, CICLO QUENTE/FRIO - FORNECIMENTO E INSTALAÇÃO. AF_11/2021</t>
  </si>
  <si>
    <t>DAMPER DE REGULAGEM PARA SISTEMA DE AR CONDICIONADO, 1000X500 MM - FORNECIMENTO E INSTALAÇÃO. AF_11/2021</t>
  </si>
  <si>
    <t>DIFUSOR PARA SISTEMA DE AR CONDICIONADO, 400X400 MM - FORNECIMENTO E INSTALAÇÃO. AF_11/2021</t>
  </si>
  <si>
    <t>GRELHA PARA SISTEMA DE AR CONDICIONADO, 400X400 MM - FORNECIMENTO E INSTALAÇÃO. AF_11/2021</t>
  </si>
  <si>
    <t>TUBO EM COBRE FLEXÍVEL, DN 1/2", COM ISOLAMENTO, INSTALADO EM FORRO, PARA RAMAL DE ALIMENTAÇÃO DE AR CONDICIONADO, INCLUSO FIXADOR. AF_11/2021</t>
  </si>
  <si>
    <t>TUBO EM COBRE FLEXÍVEL, DN 1/4", COM ISOLAMENTO, INSTALADO EM FORRO, PARA RAMAL DE ALIMENTAÇÃO DE AR CONDICIONADO, INCLUSO FIXADOR. AF_11/2021</t>
  </si>
  <si>
    <t>TUBO EM COBRE FLEXÍVEL, DN 3/8", COM ISOLAMENTO, INSTALADO EM FORRO, PARA RAMAL DE ALIMENTAÇÃO DE AR CONDICIONADO, INCLUSO FIXADOR. AF_11/2021</t>
  </si>
  <si>
    <t>TUBO EM COBRE FLEXÍVEL, DN 5/8", COM ISOLAMENTO, INSTALADO EM FORRO, PARA RAMAL DE ALIMENTAÇÃO DE AR CONDICIONADO, INCLUSO FIXADOR. AF_11/2021</t>
  </si>
  <si>
    <t>INSTALAÇÃO DE CATRACA ELETRÔNICA. AF_03/2024</t>
  </si>
  <si>
    <t>PAREDE DE MADEIRA OSB PARA CONSTRUÇÃO TEMPORÁRIA EM CHAPA DUPLA, EXTERNA, COM ÁREA LÍQUIDA MAIOR OU IGUAL A QUE 6 M², COM VÃO. AF_03/2024</t>
  </si>
  <si>
    <t>PAREDE DE MADEIRA OSB PARA CONSTRUÇÃO TEMPORÁRIA EM CHAPA DUPLA, EXTERNA, COM ÁREA LÍQUIDA MENOR QUE 6 M², COM VÃO. AF_03/2024</t>
  </si>
  <si>
    <t>PAREDE DE MADEIRA OSB PARA CONSTRUÇÃO TEMPORÁRIA EM CHAPA DUPLA, EXTERNA, SEM VÃO. AF_03/2024</t>
  </si>
  <si>
    <t>PAREDE DE MADEIRA OSB PARA CONSTRUÇÃO TEMPORÁRIA EM CHAPA DUPLA, INTERNA, COM ÁREA LÍQUIDA MAIOR OU IGUAL A 6 M², COM VÃO. AF_03/2024</t>
  </si>
  <si>
    <t>PAREDE DE MADEIRA OSB PARA CONSTRUÇÃO TEMPORÁRIA EM CHAPA DUPLA, INTERNA, COM ÁREA LÍQUIDA MENOR QUE 6 M², COM VÃO. AF_03/2024</t>
  </si>
  <si>
    <t>PAREDE DE MADEIRA OSB PARA CONSTRUÇÃO TEMPORÁRIA EM CHAPA DUPLA, INTERNA, SEM VÃO. AF_03/2024</t>
  </si>
  <si>
    <t>PAREDE DE MADEIRA OSB PARA CONSTRUÇÃO TEMPORÁRIA EM CHAPA SIMPLES, EXTERNA, COM ÁREA LÍQUIDA MAIOR OU IGUAL A 6 M², COM VÃO. AF_03/2024</t>
  </si>
  <si>
    <t>PAREDE DE MADEIRA OSB PARA CONSTRUÇÃO TEMPORÁRIA EM CHAPA SIMPLES, EXTERNA, COM ÁREA LÍQUIDA MENOR QUE 6 M², COM VÃO. AF_03/2024</t>
  </si>
  <si>
    <t>PAREDE DE MADEIRA OSB PARA CONSTRUÇÃO TEMPORÁRIA EM CHAPA SIMPLES, EXTERNA, SEM VÃO. AF_03/2024</t>
  </si>
  <si>
    <t>PAREDE DE MADEIRA OSB PARA CONSTRUÇÃO TEMPORÁRIA EM CHAPA SIMPLES, INTERNA, COM ÁREA LÍQUIDA MAIOR OU IGUAL A 6 M², COM VÃO. AF_03/2024</t>
  </si>
  <si>
    <t>PAREDE DE MADEIRA OSB PARA CONSTRUÇÃO TEMPORÁRIA EM CHAPA SIMPLES, INTERNA, COM ÁREA LÍQUIDA MENOR QUE 6 M², COM VÃO. AF_03/2024</t>
  </si>
  <si>
    <t>PAREDE DE MADEIRA OSB PARA CONSTRUÇÃO TEMPORÁRIA EM CHAPA SIMPLES, INTERNA, SEM VÃO. AF_03/2024</t>
  </si>
  <si>
    <t>TAPUME COM CHAPA METÁLICA. AF_03/2024</t>
  </si>
  <si>
    <t>TAPUME EM CHAPA DE MADEIRA OSB. AF_03/2024</t>
  </si>
  <si>
    <t>LAJE PRÉ-MOLDADA UNIDIRECIONAL, BIAPOIADA, ENCHIMENTO EM CERÂMICA, VIGOTA PROTENDIDA, ALTURA TOTAL DA LAJE (ENCHIMENTO+CAPA) = (12+4). AF_11/2020</t>
  </si>
  <si>
    <t>LAJE PRÉ-MOLDADA UNIDIRECIONAL, BIAPOIADA, ENCHIMENTO EM CERÂMICA, VIGOTA PROTENDIDA, ALTURA TOTAL DA LAJE (ENCHIMENTO+CAPA) = (16+4). AF_11/2020</t>
  </si>
  <si>
    <t>LAJE PRÉ-MOLDADA UNIDIRECIONAL, BIAPOIADA, ENCHIMENTO EM CERÂMICA, VIGOTA PROTENDIDA, ALTURA TOTAL DA LAJE (ENCHIMENTO+CAPA) = (20+5). AF_11/2020</t>
  </si>
  <si>
    <t>LAJE PRÉ-MOLDADA UNIDIRECIONAL, BIAPOIADA, ENCHIMENTO EM CERÂMICA, VIGOTA PROTENDIDA, ALTURA TOTAL DA LAJE (ENCHIMENTO+CAPA) = (8+4). AF_11/2020</t>
  </si>
  <si>
    <t>LAJE PRÉ-MOLDADA UNIDIRECIONAL, BIAPOIADA, ENCHIMENTO EM CERÂMICA, VIGOTA TRELIÇADA, ALTURA TOTAL DA LAJE (ENCHIMENTO+CAPA) = (12+4). AF_11/2020</t>
  </si>
  <si>
    <t>LAJE PRÉ-MOLDADA UNIDIRECIONAL, BIAPOIADA, ENCHIMENTO EM CERÂMICA, VIGOTA TRELIÇADA, ALTURA TOTAL DA LAJE (ENCHIMENTO+CAPA) = (16+4). AF_11/2020</t>
  </si>
  <si>
    <t>LAJE PRÉ-MOLDADA UNIDIRECIONAL, BIAPOIADA, ENCHIMENTO EM CERÂMICA, VIGOTA TRELIÇADA, ALTURA TOTAL DA LAJE (ENCHIMENTO+CAPA) = (20+5). AF_11/2020</t>
  </si>
  <si>
    <t>LAJE PRÉ-MOLDADA UNIDIRECIONAL, BIAPOIADA, ENCHIMENTO EM CERÂMICA, VIGOTA TRELIÇADA, ALTURA TOTAL DA LAJE (ENCHIMENTO+CAPA) = (8+4). AF_11/2020</t>
  </si>
  <si>
    <t>LAJE PRÉ-MOLDADA UNIDIRECIONAL, BIAPOIADA, ENCHIMENTO EM EPS, VIGOTA PROTENDIDA, ALTURA TOTAL DA LAJE (ENCHIMENTO+CAPA) = (12+4). AF_11/2020</t>
  </si>
  <si>
    <t>LAJE PRÉ-MOLDADA UNIDIRECIONAL, BIAPOIADA, ENCHIMENTO EM EPS, VIGOTA PROTENDIDA, ALTURA TOTAL DA LAJE (ENCHIMENTO+CAPA) = (16+4). AF_11/2020</t>
  </si>
  <si>
    <t>LAJE PRÉ-MOLDADA UNIDIRECIONAL, BIAPOIADA, ENCHIMENTO EM EPS, VIGOTA PROTENDIDA, ALTURA TOTAL DA LAJE (ENCHIMENTO+CAPA) = (20+5). AF_11/2020</t>
  </si>
  <si>
    <t>LAJE PRÉ-MOLDADA UNIDIRECIONAL, BIAPOIADA, ENCHIMENTO EM EPS, VIGOTA PROTENDIDA, ALTURA TOTAL DA LAJE (ENCHIMENTO+CAPA) = (8+4). AF_11/2020</t>
  </si>
  <si>
    <t>LAJE PRÉ-MOLDADA UNIDIRECIONAL, BIAPOIADA, ENCHIMENTO EM EPS, VIGOTA TRELIÇADA, ALTURA TOTAL DA LAJE (ENCHIMENTO+CAPA) = (12+4). AF_11/2020</t>
  </si>
  <si>
    <t>LAJE PRÉ-MOLDADA UNIDIRECIONAL, BIAPOIADA, ENCHIMENTO EM EPS, VIGOTA TRELIÇADA, ALTURA TOTAL DA LAJE (ENCHIMENTO+CAPA) = (16+4). AF_11/2020</t>
  </si>
  <si>
    <t>LAJE PRÉ-MOLDADA UNIDIRECIONAL, BIAPOIADA, ENCHIMENTO EM EPS, VIGOTA TRELIÇADA, ALTURA TOTAL DA LAJE (ENCHIMENTO+CAPA) = (20+5). AF_11/2020</t>
  </si>
  <si>
    <t>LAJE PRÉ-MOLDADA UNIDIRECIONAL, BIAPOIADA, ENCHIMENTO EM EPS, VIGOTA TRELIÇADA, ALTURA TOTAL DA LAJE (ENCHIMENTO+CAPA) = (8+4). AF_11/2020</t>
  </si>
  <si>
    <t>LAJE PRÉ-MOLDADA UNIDIRECIONAL, BIAPOIADA, PARA FORRO, ENCHIMENTO EM CERÂMICA, VIGOTA CONVENCIONAL, ALTURA TOTAL DA LAJE (ENCHIMENTO+CAPA) = (8+3). AF_11/2020</t>
  </si>
  <si>
    <t>LAJE PRÉ-MOLDADA UNIDIRECIONAL, BIAPOIADA, PARA PISO, ENCHIMENTO EM CERÂMICA, VIGOTA CONVENCIONAL, ALTURA TOTAL DA LAJE (ENCHIMENTO+CAPA) = (8+4). AF_11/2020</t>
  </si>
  <si>
    <t>COLAR DE TOMADA, FERRO FUNDIDO, COM PARAFUSOS, DN 50 MM X 3/4", PARA LIGAÇÃO PREDIAL DE ÁGUA. AF_06/2022</t>
  </si>
  <si>
    <t>COLAR TOMADA EM FERRO FUNDIDO, COM PARAFUSOS, SAIDA COM ROSCA, DN 75 MM X 3/4", PARA LIGACAO PREDIAL DE AGUA. AF_06/2022</t>
  </si>
  <si>
    <t>REGISTRO ESFERA, LATÃO NIQUELADO, COM ROSCA, 3/4", PARA LIGAÇÃO PREDIAL DE ÁGUA. AF_06/2022</t>
  </si>
  <si>
    <t>TÊ DE REDUÇÃO, PVC OCRE, JUNTA ELÁSTICA, DN 150 X 100 MM, PARA COLETOR PREDIAL DE ESGOTO. AF_06/2022</t>
  </si>
  <si>
    <t>TÊ DE REDUÇÃO, PVC OCRE, JUNTA ELÁSTICA, DN 300 X 100 MM, PARA COLETOR PREDIAL DE ESGOTO. AF_06/2022</t>
  </si>
  <si>
    <t>TÊ DE REDUÇÃO, PVC OCRE, JUNTA ELÁSTICA, DN 300 X 150 MM, PARA COLETOR PREDIAL DE ESGOTO. AF_06/2022</t>
  </si>
  <si>
    <t>TÊ DE SERVIÇO INTEGRADO, POLIPROPILENO, PARA TUBOS EM PEAD, 63 MM X 32 MM, PARA LIGAÇÃO PREDIAL DE ÁGUA. AF_06/2022</t>
  </si>
  <si>
    <t>TÊ DE SERVIÇO INTEGRADO, POLIPROPILENO, PARA TUBOS EM PEAD, 90 MM X 20 MM, PARA LIGAÇÃO PREDIAL DE ÁGUA. AF_06/2022</t>
  </si>
  <si>
    <t>TÊ DE SERVIÇO INTEGRADO, POLIPROPILENO, PARA TUBOS EM PEAD, 90 MM X 32 MM, PARA LIGAÇÃO PREDIAL DE ÁGUA. AF_06/2022</t>
  </si>
  <si>
    <t>LIMPEZA DE PISO UTILIZANDO DETERGENTE NEUTRO E ESCOVAÇÃO . AF_04/2019</t>
  </si>
  <si>
    <t>CURSO DE CAPACITAÇÃO PARA INSTALADOR DE PISO ELEVADO (ENCARGOS COMPLEMENTARES) - HORISTA</t>
  </si>
  <si>
    <t>CURSO DE CAPACITAÇÃO PARA MONTADOR DE FÔRMAS DO SISTEMA DE PAREDES DE CONCRETO (ENCARGOS COMPLEMENTARES) - HORISTA</t>
  </si>
  <si>
    <t>INSTALADOR DE PISO ELEVADO COM ENCARGOS COMPLEMENTARES</t>
  </si>
  <si>
    <t>MONTADOR DE FÔRMAS DO SISTEMA DE PAREDES DE CONCRETO COM ENCARGOS COMPLEMENTARES</t>
  </si>
  <si>
    <t>LOCAÇÃO COM USO EXCLUSIVO DE EQUIPAMENTO TOPOGRÁFICO. AF_03/2024</t>
  </si>
  <si>
    <t>LOCAÇÃO DE PAVIMENTAÇÃO. AF_03/2024</t>
  </si>
  <si>
    <t>LOCAÇÃO DE PONTO PARA REFERÊNCIA TOPOGRÁFICA. AF_03/2024</t>
  </si>
  <si>
    <t>MARCAÇÃO DE PONTOS EM GABARITO OU CAVALETE, COM USO DE ESTAÇÃO TOTAL. AF_03/2024</t>
  </si>
  <si>
    <t>ASSENTO SANITÁRIO PARA PCD - FORNECIMENTO E INSTALACAO. AF_01/2020</t>
  </si>
  <si>
    <t>ABRAÇADEIRA DE FIXAÇÃO DE BRAÇOS DE LUMINÁRIAS DE 2" - FORNECIMENTO E INSTALAÇÃO. AF_02/2025</t>
  </si>
  <si>
    <t>ABRAÇADEIRA DE FIXAÇÃO DE BRAÇOS DE LUMINÁRIAS DE 3" - FORNECIMENTO E INSTALAÇÃO. AF_02/2025</t>
  </si>
  <si>
    <t>ABRAÇADEIRA DE FIXAÇÃO DE BRAÇOS DE LUMINÁRIAS DE 4" - FORNECIMENTO E INSTALAÇÃO. AF_02/2025</t>
  </si>
  <si>
    <t>BRAÇO PARA ILUMINAÇÃO PÚBLICA, EM TUBO DE AÇO GALVANIZADO, COMPRIMENTO DE 1,20 M, PARA FIXAÇÃO EM POSTE DE CONCRETO - FORNECIMENTO E INSTALAÇÃO. AF_02/2025</t>
  </si>
  <si>
    <t>BRAÇO PARA ILUMINAÇÃO PÚBLICA, EM TUBO DE AÇO GALVANIZADO, COMPRIMENTO DE 1,20 M, PARA FIXAÇÃO EM POSTE METÁLICO - FORNECIMENTO E INSTALAÇÃO. AF_02/2025</t>
  </si>
  <si>
    <t>BRAÇO PARA ILUMINAÇÃO PÚBLICA, EM TUBO DE AÇO GALVANIZADO, COMPRIMENTO DE 1,50 M, PARA FIXAÇÃO EM POSTE DE CONCRETO - FORNECIMENTO E INSTALAÇÃO. AF_02/2025_PS</t>
  </si>
  <si>
    <t>BRAÇO PARA ILUMINAÇÃO PÚBLICA, EM TUBO DE AÇO GALVANIZADO, COMPRIMENTO DE 1,50 M, PARA FIXAÇÃO EM POSTE METÁLICO - FORNECIMENTO E INSTALAÇÃO. AF_02/2025_PS</t>
  </si>
  <si>
    <t>BRAÇO PARA ILUMINAÇÃO PÚBLICA, EM TUBO DE AÇO GALVANIZADO, COMPRIMENTO DE 3,50 M, PARA FIXAÇÃO EM POSTE DE CONCRETO - FORNECIMENTO E INSTALAÇÃO. AF_02/2025</t>
  </si>
  <si>
    <t>BRAÇO PARA ILUMINAÇÃO PÚBLICA, EM TUBO DE AÇO GALVANIZADO, COMPRIMENTO DE 3,50 M, PARA FIXAÇÃO EM POSTE METÁLICO - FORNECIMENTO E INSTALAÇÃO. AF_02/2025</t>
  </si>
  <si>
    <t>LUMINÁRIA DE LED PARA ILUMINAÇÃO PÚBLICA, 1000 W - FORNECIMENTO E INSTALAÇÃO. AF_02/2025</t>
  </si>
  <si>
    <t>LUMINÁRIA DE LED PARA ILUMINAÇÃO PÚBLICA, DE 138 W ATÉ 180 W - FORNECIMENTO E INSTALAÇÃO. AF_02/2025_PS</t>
  </si>
  <si>
    <t>LUMINÁRIA DE LED PARA ILUMINAÇÃO PÚBLICA, DE 181 W ATÉ 239 W - FORNECIMENTO E INSTALAÇÃO. AF_02/2025_PS</t>
  </si>
  <si>
    <t>LUMINÁRIA DE LED PARA ILUMINAÇÃO PÚBLICA, DE 240 W ATÉ 350 W - FORNECIMENTO E INSTALAÇÃO. AF_02/2025_PS</t>
  </si>
  <si>
    <t>LUMINÁRIA DE LED PARA ILUMINAÇÃO PÚBLICA, DE 33 W ATÉ 50 W - FORNECIMENTO E INSTALAÇÃO. AF_02/2025_PS</t>
  </si>
  <si>
    <t>LUMINÁRIA DE LED PARA ILUMINAÇÃO PÚBLICA, DE 51 W ATÉ 67 W - FORNECIMENTO E INSTALAÇÃO. AF_02/2025_PS</t>
  </si>
  <si>
    <t>LUMINÁRIA DE LED PARA ILUMINAÇÃO PÚBLICA, DE 68 W ATÉ 97 W - FORNECIMENTO E INSTALAÇÃO. AF_02/2025_PS</t>
  </si>
  <si>
    <t>LUMINÁRIA DE LED PARA ILUMINAÇÃO PÚBLICA, DE 98 W ATÉ 137 W - FORNECIMENTO E INSTALAÇÃO. AF_02/2025_PS</t>
  </si>
  <si>
    <t>LUMINÁRIA REFLETOR LED PARA ILUMINAÇÃO PÚBLICA, 1000 W - FORNECIMENTO E INSTALAÇÃO. AF_02/2025</t>
  </si>
  <si>
    <t>LUMINÁRIA REFLETOR LED PARA ILUMINAÇÃO PÚBLICA, 200 W - FORNECIMENTO E INSTALAÇÃO. AF_02/2025</t>
  </si>
  <si>
    <t>LUMINÁRIA REFLETOR LED PARA ILUMINAÇÃO PÚBLICA, 50 W - FORNECIMENTO E INSTALAÇÃO. AF_02/2025</t>
  </si>
  <si>
    <t>LUMINÁRIA REFLETOR LED PARA ILUMINAÇÃO PÚBLICA, 600 W - FORNECIMENTO E INSTALAÇÃO. AF_02/2025</t>
  </si>
  <si>
    <t>RELÉ FOTOELÉTRICO PARA COMANDO DE ILUMINAÇÃO EXTERNA 1000 W - FORNECIMENTO E INSTALAÇÃO. AF_02/2025</t>
  </si>
  <si>
    <t>SUBSTITUIÇÃO DE LUMINÁRIA DE VAPOR DE MERCÚRIO/VAPOR DE SÓDIO POR LUMINÁRIA DE LED PARA ILUMINAÇÃO PÚBLICA (NÃO INCLUI FORNECIMENTO). AF_02/2025_PS</t>
  </si>
  <si>
    <t>SUBSTITUIÇÃO DE LUMINÁRIA REFLETOR LED PARA ILUMINAÇÃO PÚBLICA (NÃO INCLUI FORNECIMENTO). AF_02/2025</t>
  </si>
  <si>
    <t>SUBSTITUIÇÃO DE LÂMPADA PARA ILUMINAÇÃO PÚBLICA (NÃO INCLUI FORNECIMENTO). AF_02/2025_PS</t>
  </si>
  <si>
    <t>SUBSTITUIÇÃO DE REATOR PARA ILUMINAÇÃO PÚBLICA (NÃO INCLUI FORNECIMENTO). AF_02/2025_PS</t>
  </si>
  <si>
    <t>SUBSTITUIÇÃO DE RELÉ FOTOELÉTRICO PARA COMANDO DE ILUMINAÇÃO EXTERNA 1000 W - FORNECIMENTO E INSTALAÇÃO. AF_02/2025_PS</t>
  </si>
  <si>
    <t>INSTALAÇÃO DE BALIZADOR METÁLICO COM LED, EM ALUMÍNIO COM DIFUSOR EM POLICARBONATO E DIMENSÕES 6,2 CM X30 CM, COM PINTURA ELETROSTÁTICA, SOBRE PISO DE CONCRETO EXISTENTE. AF_11/2021</t>
  </si>
  <si>
    <t>INSTALAÇÃO DE BALIZADOR METÁLICO, MODELO OLEGÁRIO, EM TUBO DE AÇO GALVANIZADO ESPESSURA 3" E DIMENSÕES 9 CM X 78,5 CM, COM PINTURA ELETROSTÁTICA, SOBRE PISO DE CONCRETO EXISTENTE. AF_11/2021</t>
  </si>
  <si>
    <t>INSTALAÇÃO DE BALIZADOR METÁLICO, MODELO OLEGÁRIO, EM TUBO DE AÇO GALVANIZADO ESPESSURA 3" E DIMENSÕES 9 CM X 78,5 CM, COM PINTURA ELETROSTÁTICA, SOBRE SOLO. AF_11/2021</t>
  </si>
  <si>
    <t>INSTALAÇÃO DE BALIZADOR PRÉ-FABRICADO DE CONCRETO, DIMENSÕES 30 CM X 60 CM, SOBRE PISO DE CONCRETO EXISTENTE. AF_11/2021</t>
  </si>
  <si>
    <t>INSTALAÇÃO DE BALIZADOR PRÉ-FABRICADO DE CONCRETO, DIMENSÕES 30 CM X 60 CM, SOBRE SOLO. AF_11/2021</t>
  </si>
  <si>
    <t>INSTALAÇÃO DE BANCO CIRCULAR PRÉ-FABRICADO DE CONCRETO, DIMENSÕES 60 CM X 40 CM. AF_11/2021</t>
  </si>
  <si>
    <t>INSTALAÇÃO DE BANCO METÁLICO SEM ENCOSTO, EM TUBOS E CHAPAS DE AÇO CARBONO, PINTURA POR PROCESSO ELETROSTÁTICO, DIMENSÕES 49 CM X 157 CM X 34 CM, SOBRE PISO DE CONCRETO EXISTENTE. AF_11/2021</t>
  </si>
  <si>
    <t>INSTALAÇÃO DE BANCO PRÉ-FABRICADO DE CONCRETO COM ENCOSTO, DIMENSÕES 180 CM X 64 CM X 89 CM, SOBRE PISO DE CONCRETO EXISTENTE. AF_11/2021</t>
  </si>
  <si>
    <t>INSTALAÇÃO DE BANCO PRÉ-FABRICADO DE CONCRETO COM ENCOSTO, DIMENSÕES 180 CM X 64 CM X 89 CM, SOBRE SOLO. AF_11/2021</t>
  </si>
  <si>
    <t>INSTALAÇÃO DE BANCO PRÉ-FABRICADO DE CONCRETO SEM ENCOSTO, DIMENSÕES 115 CM X 50 CM X 45 CM, SOBRE PISO DE CONCRETO EXISTENTE. AF_11/2021</t>
  </si>
  <si>
    <t>INSTALAÇÃO DE BANCO PRÉ-FABRICADO DE CONCRETO SEM ENCOSTO, DIMENSÕES 115 CM X 50 CM X 45 CM, SOBRE SOLO. AF_11/2021</t>
  </si>
  <si>
    <t>INSTALAÇÃO DE BICICLETÁRIO MODELO U INVERTIDO, DIMENSÕES 110 CM X 78 CM EM TUBO CIRCULAR DE AÇO Ø 2'' COM PINTURA ELETROSTÁTICA, FIXADO COM CONCRETO, SOBRE SOLO. AF_11/2021</t>
  </si>
  <si>
    <t>INSTALAÇÃO DE BICICLETÁRIO MODELO U INVERTIDO, DIMENSÕES 82 CM X 78 CM EM TUBO CIRCULAR DE AÇO Ø 2'' COM PINTURA ELETROSTÁTICA, FIXADO COM CHUMBADOR MECÂNICO, SOBRE PISO DE CONCRETO EXISTENTE. AF_11/2021</t>
  </si>
  <si>
    <t>INSTALAÇÃO DE BICICLETÁRIO MODELO U INVERTIDO, DIMENSÕES 82 CM X 78 CM EM TUBO CIRCULAR DE AÇO Ø 2'' COM PINTURA ELETROSTÁTICA, FIXADO COM CONCRETO, SOBRE PISO DE CONCRETO EXISTENTE. AF_11/2021</t>
  </si>
  <si>
    <t>INSTALAÇÃO DE CONJUNTO COM MESA E QUATRO BANCOS PRÉ-FABRICADO DE CONCRETO, DIMENSÕES 90 CM X 95 CM (MESA) E 20 CM X 60 CM (BANCO), SOBRE PISO DE CONCRETO EXISTENTE. AF_11/2021</t>
  </si>
  <si>
    <t>INSTALAÇÃO DE CONJUNTO COM MESA E QUATRO BANCOS PRÉ-FABRICADO DE CONCRETO, DIMENSÕES 90 CM X 95 CM (MESA) E 20 CM X 60 CM (BANCO), SOBRE SOLO. AF_11/2021</t>
  </si>
  <si>
    <t>INSTALAÇÃO DE FLOREIRA CIRCULAR PRÉ-FABRICADO DE CONCRETO, DIMENSÕES 60 CM X 40 CM. AF_11/2021</t>
  </si>
  <si>
    <t>INSTALAÇÃO DE LIXEIRA PRÉ-FABRICADA DE CONCRETO, VOLUME MÍNIMO DE 120 L. AF_11/2021</t>
  </si>
  <si>
    <t>MONTAGEM E DESMONTAGEM DE GRUA ASCENSIONAL, UTILIZAÇÃO DE GUINDASTE AUTOPROPELIDO 90T. AF_03/2024</t>
  </si>
  <si>
    <t>MONTAGEM E DESMONTAGEM DE GRUA ASCENSIONAL, UTILIZAÇÃO DE GUINDASTE DERRICK. AF_03/2024</t>
  </si>
  <si>
    <t>PLANTIO DE ESPÉCIE VEGETAL, TIPO COMIGO-NINGUÉM-PODE OU EQUIVALENTE, COM ALTURA DE MUDA MAIOR QUE 0,50 M E MENOR OU IGUAL A 1,00 M. AF_07/2024</t>
  </si>
  <si>
    <t>PLANTIO DE ESPÉCIE VEGETAL, TIPO COMIGO-NINGUÉM-PODE OU EQUIVALENTE, COM ALTURA DE MUDA MAIOR QUE 1,00 M. AF_07/2024</t>
  </si>
  <si>
    <t>PLANTIO DE ESPÉCIE VEGETAL, TIPO COMIGO-NINGUÉM-PODE OU EQUIVALENTE, COM ALTURA DE MUDA MENOR OU IGUAL A 0,50 M. AF_07/2024</t>
  </si>
  <si>
    <t>PLANTIO DE PALMEIRA COM ALTURA DE MUDA MAIOR QUE 2,00 M E MENOR OU IGUAL A 4,00 M. AF_07/2024</t>
  </si>
  <si>
    <t>PLANTIO DE PALMEIRA COM ALTURA DE MUDA MAIOR QUE 4,00 M . AF_07/2024</t>
  </si>
  <si>
    <t>PLANTIO DE ÁRVORE FRUTÍFERA COM ALTURA DE MUDA MAIOR QUE 2,00 M E MENOR OU IGUAL A 4,00 M. AF_07/2024</t>
  </si>
  <si>
    <t>PLANTIO DE ÁRVORE FRUTÍFERA COM ALTURA DE MUDA MAIOR QUE 4,00 M. AF_07/2024</t>
  </si>
  <si>
    <t>PLANTIO DE ÁRVORE FRUTÍFERA COM ALTURA DE MUDA MENOR OU IGUAL A 2,00 M. AF_07/2024</t>
  </si>
  <si>
    <t>PLANTIO DE ÁRVORE ORNAMENTAL COM ALTURA DE MUDA MAIOR QUE 4,00 M. AF_07/2024</t>
  </si>
  <si>
    <t>ARMAÇÃO DO SISTEMA DE PAREDES DE CONCRETO, EXECUTADA COMO ARMADURA NEGATIVA DE LAJES, TELA L-196. AF_12/2024</t>
  </si>
  <si>
    <t>ARMAÇÃO DO SISTEMA DE PAREDES DE CONCRETO, EXECUTADA COMO ARMADURA NEGATIVA DE LAJES, TELA T-138. AF_12/2024</t>
  </si>
  <si>
    <t>ARMAÇÃO DO SISTEMA DE PAREDES DE CONCRETO, EXECUTADA COMO ARMADURA NEGATIVA DE LAJES, TELA T-159. AF_12/2024</t>
  </si>
  <si>
    <t>ARMAÇÃO DO SISTEMA DE PAREDES DE CONCRETO, EXECUTADA EM PAREDES DE EDIFICAÇÕES UNIFAMILIARES, TELA Q-75. AF_12/2024</t>
  </si>
  <si>
    <t>CONCRETAGEM DE EDIFICAÇÕES (PAREDES E LAJES) FEITAS COM SISTEMA DE FÔRMAS MANUSEÁVEIS, COM CONCRETO USINADO AUTOADENSÁVEL REFORÇADO COM FIBRAS DE POLIPROPILENO, FCK 25 MPA - LANÇAMENTO E ACABAMENTO. AF_09/2024</t>
  </si>
  <si>
    <t>CONCRETAGEM DE ESCADAS EM EDIFICAÇÕES MULTIFAMILIARES FEITAS COM SISTEMA DE FÔRMAS MANUSEÁVEIS COM CONCRETO USINADO AUTOADENSÁVEL REFORÇADO COM FIBRAS DE POLIPROPILENO, FCK 25 MPA - LANÇAMENTO E ACABAMENTO. AF_09/2024</t>
  </si>
  <si>
    <t>CONCRETAGEM DE PLATIBANDA EM EDIFICAÇÕES MULTIFAMILIARES FEITAS COM SISTEMA DE FÔRMAS MANUSEÁVEIS, COM CONCRETO USINADO AUTOADENSÁVEL REFORÇADO COM FIBRAS DE POLIPROPILENO, FCK 25 MPA - LANÇAMENTO E ACABAMENTO. AF_09/2024</t>
  </si>
  <si>
    <t>CONCRETAGEM DE PLATIBANDA EM EDIFICAÇÕES UNIFAMILIARES FEITAS COM SISTEMA DE FÔRMAS MANUSEÁVEIS, COM CONCRETO USINADO AUTOADENSÁVEL REFORÇADO COM FIBRAS DE POLIPROPILENO, FCK 25 MPA - LANÇAMENTO E ACABAMENTO. AF_09/2024</t>
  </si>
  <si>
    <t>FÔRMAS MANUSEÁVEIS DA ALUMÍNIO PARA PAREDES DE CONCRETO MOLDADAS IN LOCO, EM PLATIBANDA. AF_11/2024</t>
  </si>
  <si>
    <t>FÔRMAS MANUSEÁVEIS DE ALUMÍNIO PARA PAREDES DE CONCRETO MOLDADAS IN LOCO, DE EDIFICAÇÕES DE MÚLTIPLOS PAVIMENTOS, EM LAJES. AF_11/2024</t>
  </si>
  <si>
    <t>FÔRMAS MANUSEÁVEIS DE ALUMÍNIO PARA PAREDES DE CONCRETO MOLDADAS IN LOCO, DE EDIFICAÇÕES DE MÚLTIPLOS PAVIMENTOS, EM PAREDES. AF_11/2024</t>
  </si>
  <si>
    <t>FÔRMAS MANUSEÁVEIS DE ALUMÍNIO PARA PAREDES DE CONCRETO MOLDADAS IN LOCO, DE EDIFICAÇÕES UNIFAMILIARES, EM LAJES. AF_11/2024</t>
  </si>
  <si>
    <t>FÔRMAS MANUSEÁVEIS DE ALUMÍNIO PARA PAREDES DE CONCRETO MOLDADAS IN LOCO, DE EDIFICAÇÕES UNIFAMILIARES, EM PAREDES. AF_11/2024</t>
  </si>
  <si>
    <t>FÔRMAS MANUSEÁVEIS DE PLÁSTICO ESTRUTURADO EM AÇO PARA PAREDES DE CONCRETO MOLDADAS IN LOCO, DE EDIFICAÇÕES DE MÚLTIPLOS PAVIMENTOS, EM LAJES. AF_11/2024</t>
  </si>
  <si>
    <t>FÔRMAS MANUSEÁVEIS DE PLÁSTICO ESTRUTURADO EM AÇO PARA PAREDES DE CONCRETO MOLDADAS IN LOCO, DE EDIFICAÇÕES DE MÚLTIPLOS PAVIMENTOS, EM PLATIBANDA. AF_11/2024</t>
  </si>
  <si>
    <t>FÔRMAS MANUSEÁVEIS DE PLÁSTICO ESTRUTURADO EM AÇO PARA PAREDES DE CONCRETO MOLDADAS IN LOCO, DE EDIFICAÇÕES MÚLTIPLOS PAVIMENTOS, EM PAREDES. AF_11/2024</t>
  </si>
  <si>
    <t>FÔRMAS MANUSEÁVEIS DE PLÁSTICO ESTRUTURADO EM AÇO PARA PAREDES DE CONCRETO MOLDADAS IN LOCO, DE EDIFICAÇÕES UNIFAMILIARES, EM LAJES. AF_11/2024</t>
  </si>
  <si>
    <t>FÔRMAS MANUSEÁVEIS DE PLÁSTICO ESTRUTURADO EM AÇO PARA PAREDES DE CONCRETO MOLDADAS IN LOCO, DE EDIFICAÇÕES UNIFAMILIARES, EM PAREDES. AF_11/2024</t>
  </si>
  <si>
    <t>INSTALAÇÃO DE ISOLAMENTO COM LÃ DE PET EM PAREDE DRYWALL. AF_07/2023</t>
  </si>
  <si>
    <t>INSTALAÇÃO DE ISOLAMENTO COM LÃ DE VIDRO EM PAREDE DRYWALL. AF_07/2023</t>
  </si>
  <si>
    <t>INSTALAÇÃO DE BALANÇO DE 2 LUGARES COM ESTRUTURA DE MADEIRA TRATADA, INSTALADO SOBRE PISO DE CONCRETO EXISTENTE. AF_10/2021</t>
  </si>
  <si>
    <t>INSTALAÇÃO DE BALANÇO DE 2 LUGARES COM ESTRUTURA DE MADEIRA TRATADA, INSTALADO SOBRE SOLO. AF_10/2021</t>
  </si>
  <si>
    <t>INSTALAÇÃO DE BALANÇO DE 2 LUGARES COM ESTRUTURA METÁLICA EM TUBOS DE AÇO CARBONO, INSTALADO SOBRE PISO DE CONCRETO EXISTENTE. AF_10/2021</t>
  </si>
  <si>
    <t>INSTALAÇÃO DE BALANÇO DE 2 LUGARES COM ESTRUTURA METÁLICA EM TUBOS DE AÇO CARBONO, INSTALADO SOBRE SOLO. AF_10/2021</t>
  </si>
  <si>
    <t>INSTALAÇÃO DE CASINHA DE MADEIRA TRATADA COM RAMPA ESCALADA, ESCORREGADOR E ESCADA MARINHEIRO, INSTALADO SOBRE PISO DE CONCRETO EXISTENTE. AF_10/2021</t>
  </si>
  <si>
    <t>INSTALAÇÃO DE CASINHA DE MADEIRA TRATADA COM RAMPA ESCALADA, ESCORREGADOR E ESCADA MARINHEIRO, INSTALADO SOBRE SOLO. AF_10/2021</t>
  </si>
  <si>
    <t>INSTALAÇÃO DE ESCORREGADOR DE MADEIRA TRATADA, INSTALADO SOBRE PISO DE CONCRETO EXISTENTE. AF_10/2021</t>
  </si>
  <si>
    <t>INSTALAÇÃO DE ESCORREGADOR DE MADEIRA TRATADA, INSTALADO SOBRE SOLO. AF_10/2021</t>
  </si>
  <si>
    <t>INSTALAÇÃO DE ESCORREGADOR METÁLICO EM TUBOS E CHAPAS DE AÇO CARBONO, INSTALADO SOBRE PISO DE CONCRETO EXISTENTE. AF_10/2021</t>
  </si>
  <si>
    <t>INSTALAÇÃO DE ESCORREGADOR METÁLICO EM TUBOS E CHAPAS DE AÇO CARBONO, INSTALADO SOBRE SOLO. AF_10/2021</t>
  </si>
  <si>
    <t>INSTALAÇÃO DE GAIOLA LABIRINTO METÁLICA EM TUBOS DE AÇO CARBONO, INSTALADA SOBRE PISO DE CONCRETO EXISTENTE. AF_10/2021</t>
  </si>
  <si>
    <t>INSTALAÇÃO DE GAIOLA LABIRINTO METÁLICA EM TUBOS DE AÇO CARBONO, INSTALADO SOBRE SOLO. AF_10/2021</t>
  </si>
  <si>
    <t>INSTALAÇÃO DE GANGORRA SIMPLES DE MADEIRA TRATADA, INSTALADA SOBRE PISO DE CONCRETO EXISTENTE. AF_10/2021</t>
  </si>
  <si>
    <t>INSTALAÇÃO DE GANGORRA SIMPLES DE MADEIRA TRATADA, INSTALADA SOBRE SOLO. AF_10/2021</t>
  </si>
  <si>
    <t>INSTALAÇÃO DE GANGORRA SIMPLES METÁLICA EM TUBOS DE AÇO CARBONO, INSTALADA SOBRE PISO DE CONCRETO EXISTENTE. AF_10/2021</t>
  </si>
  <si>
    <t>INSTALAÇÃO DE GANGORRA SIMPLES METÁLICA EM TUBOS DE AÇO CARBONO, INSTALADA SOBRE SOLO. AF_10/2021</t>
  </si>
  <si>
    <t>INSTALAÇÃO DE GIRA-GIRA METÁLICO EM TUBOS DE AÇO CARBONO, INSTALADO SOBRE PISO DE CONCRETO EXISTENTE. AF_10/2021</t>
  </si>
  <si>
    <t>INSTALAÇÃO DE GIRA-GIRA METÁLICO EM TUBOS DE AÇO CARBONO, INSTALADO SOBRE SOLO. AF_10/2021</t>
  </si>
  <si>
    <t>EXECUÇÃO DE PASSEIO (CALÇADA) COM CONCRETO MOLDADO IN LOCO, FEITO EM OBRA, ACABAMENTO ESTAMPADO, ESPESSURA 6 CM, ARMADO. AF_08/2022</t>
  </si>
  <si>
    <t>EXECUÇÃO DE PASSEIO (CALÇADA) COM CONCRETO MOLDADO IN LOCO, FEITO EM OBRA, ACABAMENTO ESTAMPADO, ESPESSURA 6 CM, NÃO ARMADO. AF_08/2022</t>
  </si>
  <si>
    <t>EXECUÇÃO DE PASSEIO (CALÇADA) COM CONCRETO MOLDADO IN LOCO, FEITO EM OBRA, ACABAMENTO ESTAMPADO, ESPESSURA 8 CM, ARMADO. AF_08/2022</t>
  </si>
  <si>
    <t>EXECUÇÃO DE PASSEIO (CALÇADA) COM CONCRETO MOLDADO IN LOCO, FEITO EM OBRA, ACABAMENTO ESTAMPADO, ESPESSURA 8 CM, NÃO ARMADO. AF_08/2022</t>
  </si>
  <si>
    <t>EXECUÇÃO DE PASSEIO (CALÇADA) COM CONCRETO MOLDADO IN LOCO, USINADO, ACABAMENTO ESTAMPADO, ESPESSURA 6 CM, ARMADO. AF_08/2022</t>
  </si>
  <si>
    <t>EXECUÇÃO DE PASSEIO (CALÇADA) COM CONCRETO MOLDADO IN LOCO, USINADO, ACABAMENTO ESTAMPADO, ESPESSURA 6 CM, NÃO ARMADO. AF_08/2022</t>
  </si>
  <si>
    <t>EXECUÇÃO DE PASSEIO (CALÇADA) COM CONCRETO MOLDADO IN LOCO, USINADO, ACABAMENTO ESTAMPADO, ESPESSURA 8 CM, ARMADO. AF_08/2022</t>
  </si>
  <si>
    <t>EXECUÇÃO DE PASSEIO (CALÇADA) COM CONCRETO MOLDADO IN LOCO, USINADO, ACABAMENTO ESTAMPADO, ESPESSURA 8 CM, NÃO ARMADO. AF_08/2022</t>
  </si>
  <si>
    <t>EXECUÇÃO DE PASSEIO (CALÇADA) COM PLACAS DE CONCRETO PRÉ-FABRICADAS, ASSENTADAS COM ARGAMASSA, PLACAS DE 100 X 100 CM, NÃO ARMADO. AF_08/2022</t>
  </si>
  <si>
    <t>EXECUÇÃO DE PASSEIO (CALÇADA) COM PLACAS DE CONCRETO PRÉ-FABRICADAS, ASSENTADAS COM ARGAMASSA, PLACAS DE 40 X 40 CM, NÃO ARMADO. AF_08/2022</t>
  </si>
  <si>
    <t>EXECUÇÃO DE PAVIMENTO EM PARALELEPÍPEDOS, REJUNTAMENTO COM PEDRISCO E EMULSÃO ASFÁLTICA. AF_05/2020</t>
  </si>
  <si>
    <t>EXECUÇÃO DE PAVIMENTO EM PEDRAS POLIÉDRICAS, REJUNTAMENTO COM PEDRISCO E EMULSÃO ASFÁLTICA. AF_05/2020</t>
  </si>
  <si>
    <t>EXECUÇÃO DE PASSEIO COM PLACAS DE CONCRETO PERMEÁVEL (DRENANTE), PRÉ-FABRICADAS, DE 40 X 40 CM, ESPESSURA 6 CM. AF_10/2022</t>
  </si>
  <si>
    <t>EXECUÇÃO DE PASSEIO EM PISO INTERTRAVADO, COM BLOCO DE CONCRETO PERMEÁVEL (DRENANTE) 16 FACES DE 22 X 11 CM, ESPESSURA 6 CM. AF_10/2022</t>
  </si>
  <si>
    <t>EXECUÇÃO DE PASSEIO EM PISO INTERTRAVADO, COM BLOCO DE CONCRETO PERMEÁVEL RETANGULAR DE 20 X 10 CM, ESPESSURA 6 CM. AF_10/2022</t>
  </si>
  <si>
    <t>EXECUÇÃO DE PASSEIO EM PISO INTERTRAVADO, COM BLOCO PODOTÁTIL (ALERTA OU DIRECIONAL) QUADRADO DE 20 X 20 CM, ESPESSURA 6 CM. AF_10/2022</t>
  </si>
  <si>
    <t>EXECUÇÃO DE PASSEIO EM PISO INTERTRAVADO, COM BLOCO PODOTÁTIL (ALERTA OU DIRECIONAL) RETANGULAR DE 20 X 10 CM, ESPESSURA 6 CM. AF_10/2022</t>
  </si>
  <si>
    <t>EXECUÇÃO DE PAVIMENTO COM PLACAS DE CONCRETO PERMEÁVEL (DRENANTE), PRÉ-FABRICADAS, DE 40 X 40 CM, ESPESSURA 6 CM. AF_10/2022</t>
  </si>
  <si>
    <t>EXECUÇÃO DE PAVIMENTO COM PLACAS DE CONCRETO PERMEÁVEL (DRENANTE), PRÉ-FABRICADAS, DE 40 X 40 CM, ESPESSURA 8 CM. AF_10/2022</t>
  </si>
  <si>
    <t>EXECUÇÃO DE PAVIMENTO EM PISO INTERTRAVADO, COM BLOCO DE CONCRETO PERMEÁVEL (DRENANTE) 16 FACES DE 22 X 11 CM, ESPESSURA 6 CM. AF_10/2022</t>
  </si>
  <si>
    <t>EXECUÇÃO DE PAVIMENTO EM PISO INTERTRAVADO, COM BLOCO DE CONCRETO PERMEÁVEL (DRENANTE) 16 FACES DE 22 X 11 CM, ESPESSURA 8 CM. AF_10/2022</t>
  </si>
  <si>
    <t>EXECUÇÃO DE PAVIMENTO EM PISO INTERTRAVADO, COM BLOCO DE CONCRETO PERMEÁVEL (DRENANTE) RETANGULAR DE 20 X 10 CM, ESPESSURA 6 CM. AF_10/2022</t>
  </si>
  <si>
    <t>EXECUÇÃO DE PAVIMENTO EM PISO INTERTRAVADO, COM BLOCO DE CONCRETO PERMEÁVEL (DRENANTE) RETANGULAR DE 20 X 10 CM, ESPESSURA 8 CM. AF_10/2022</t>
  </si>
  <si>
    <t>EXECUÇÃO DE PAVIMENTO EM PISO INTERTRAVADO, COM BLOCO PODOTÁTIL (ALERTA OU DIRECIONAL) QUADRADO DE 20 X 20 CM, ESPESSURA 6 CM. AF_10/2022</t>
  </si>
  <si>
    <t>EXECUÇÃO DE PAVIMENTO EM PISO INTERTRAVADO, COM BLOCO PODOTÁTIL (ALERTA OU DIRECIONAL) RETANGULAR DE 20 X 10 CM, ESPESSURA 6 CM. AF_10/2022</t>
  </si>
  <si>
    <t>EXECUÇÃO DE PISO INDUSTRIAL REFORÇADO COM FIBRAS, FCK = 30 MPA, ESPESSURA DE 12,0 CM. AF_04/2022</t>
  </si>
  <si>
    <t>EXECUÇÃO DE PISO INDUSTRIAL REFORÇADO COM FIBRAS, FCK = 30 MPA, ESPESSURA DE 14,0 CM. AF_04/2022</t>
  </si>
  <si>
    <t>EXECUÇÃO DE PISO INDUSTRIAL REFORÇADO COM FIBRAS, FCK = 30 MPA, ESPESSURA DE 16,0 CM. AF_04/2022</t>
  </si>
  <si>
    <t>EXECUÇÃO DE PISO INDUSTRIAL REFORÇADO COM FIBRAS, FCK = 30 MPA, ESPESSURA DE 18,0 CM. AF_04/2022</t>
  </si>
  <si>
    <t>EXECUÇÃO DE PISO INDUSTRIAL REFORÇADO COM FIBRAS, FCK = 30 MPA, ESPESSURA DE 20,0 CM. AF_04/2022</t>
  </si>
  <si>
    <t>CHAPIM SOBRE MUROS LINEARES, EM CONCRETO PRÉ-MOLDADO, COMPRIMENTO DE ATÉ 6 M, ASSENTADO COM ARGAMASSA 1:6 COM ADITIVO. AF_11/2020</t>
  </si>
  <si>
    <t>CHAPIM SOBRE MUROS LINEARES, EM CONCRETO PRÉ-MOLDADO, COMPRIMENTO MAIOR QUE 6 M, ASSENTADO COM ARGAMASSA 1:6 COM ADITIVO. AF_11/2020</t>
  </si>
  <si>
    <t>CHAPIM SOBRE MUROS NÃO LINEARES, EM CONCRETO PRÉ-MOLDADO, COMPRIMENTO DE ATÉ 6 M, ASSENTADO COM ARGAMASSA 1:6 COM ADITIVO. AF_11/2020</t>
  </si>
  <si>
    <t>CHAPIM SOBRE MUROS NÃO LINEARES, EM CONCRETO PRÉ-MOLDADO, COMPRIMENTO MAIOR QUE 6 M, ASSENTADO COM ARGAMASSA 1:6 COM ADITIVO. AF_11/2020</t>
  </si>
  <si>
    <t>PEITORIL LINEAR EM CONCRETO PRÉ-MOLDADO, COMPRIMENTO DE ATÉ 2 M, ASSENTADO COM ARGAMASSA 1:6 COM ADITIVO. AF_11/2020</t>
  </si>
  <si>
    <t>PEITORIL LINEAR EM CONCRETO PRÉ-MOLDADO, COMPRIMENTO MAIOR QUE 2 M, ASSENTADO COM ARGAMASSA 1:6 COM ADITIVO. AF_11/2020</t>
  </si>
  <si>
    <t>PEITORIL LINEAR EM GRANITO OU MÁRMORE, L = 15CM, ASSENTADO COM ARGAMASSA 1:6 COM ADITIVO. AF_11/2020</t>
  </si>
  <si>
    <t>FACHADA CORTINA EM VIDRO NO SISTEMA STICK, CONSIDERANDO MODULAÇÃO DE 1,25 X 3,20 M, COM ABERTURA, ACABAMENTO ANODIZADO OU PINTADO - FORNECIMENTO E INSTALAÇÃO. AF_06/2022</t>
  </si>
  <si>
    <t>FACHADA CORTINA EM VIDRO NO SISTEMA STICK, CONSIDERANDO MODULAÇÃO DE 1,25 X 3,20 M, SEM ABERTURA, ACABAMENTO ANODIZADO OU PINTADO - FORNECIMENTO E INSTALAÇÃO. AF_06/2022</t>
  </si>
  <si>
    <t>FACHADA CORTINA EM VIDRO NO SISTEMA UNITIZADO, CONSIDERANDO MODULAÇÃO DE 1,25 X 3,20 M, COM ABERTURA, ACABAMENTO ANODIZADO OU PINTADO - FORNECIMENTO E INSTALAÇÃO. AF_06/2022</t>
  </si>
  <si>
    <t>FACHADA CORTINA EM VIDRO NO SISTEMA UNITIZADO, CONSIDERANDO MODULAÇÃO DE 1,25 X 3,20 M, SEM ABERTURA, ACABAMENTO ANODIZADO OU PINTADO - FORNECIMENTO E INSTALAÇÃO. AF_06/2022</t>
  </si>
  <si>
    <t>FACHADA EM VIDRO NO SISTEMA SPIDER GLASS, CONSIDERANDO MÓDULOS DE 2,00 X 2,50 M, FIXADO EM ESTRUTURA METÁLICA   FORNECIMENTO E INSTALAÇÃO. AF_06/2022</t>
  </si>
  <si>
    <t>PERFURAÇÃO HORIZONTAL DIRECIONAL E INSTALAÇÃO DE TUBULAÇÃO PEAD 110 MM, EM SOLO DE 1ª CATEGORIA. AF_01/2022</t>
  </si>
  <si>
    <t>PERFURAÇÃO HORIZONTAL DIRECIONAL E INSTALAÇÃO DE TUBULAÇÃO PEAD 110 MM, EM SOLO DE 2ª CATEGORIA. AF_01/2022</t>
  </si>
  <si>
    <t>PERFURAÇÃO HORIZONTAL DIRECIONAL E INSTALAÇÃO DE TUBULAÇÃO PEAD 110 MM, EM SOLO MOLE. AF_01/2022</t>
  </si>
  <si>
    <t>PERFURAÇÃO HORIZONTAL DIRECIONAL E INSTALAÇÃO DE TUBULAÇÃO PEAD 160 MM, EM SOLO DE 1ª CATEGORIA. AF_01/2022</t>
  </si>
  <si>
    <t>PERFURAÇÃO HORIZONTAL DIRECIONAL E INSTALAÇÃO DE TUBULAÇÃO PEAD 160 MM, EM SOLO DE 2ª CATEGORIA. AF_01/2022</t>
  </si>
  <si>
    <t>PERFURAÇÃO HORIZONTAL DIRECIONAL E INSTALAÇÃO DE TUBULAÇÃO PEAD 160 MM, EM SOLO MOLE. AF_01/2022</t>
  </si>
  <si>
    <t>PERFURAÇÃO HORIZONTAL DIRECIONAL E INSTALAÇÃO DE TUBULAÇÃO PEAD 180 MM, EM SOLO DE 1ª CATEGORIA. AF_01/2022</t>
  </si>
  <si>
    <t>PERFURAÇÃO HORIZONTAL DIRECIONAL E INSTALAÇÃO DE TUBULAÇÃO PEAD 180 MM, EM SOLO DE 2ª CATEGORIA. AF_01/2022</t>
  </si>
  <si>
    <t>PERFURAÇÃO HORIZONTAL DIRECIONAL E INSTALAÇÃO DE TUBULAÇÃO PEAD 180 MM, EM SOLO MOLE. AF_01/2022</t>
  </si>
  <si>
    <t>PERFURAÇÃO HORIZONTAL DIRECIONAL E INSTALAÇÃO DE TUBULAÇÃO PEAD 20 MM, EM SOLO DE 1ª CATEGORIA. AF_01/2022</t>
  </si>
  <si>
    <t>PERFURAÇÃO HORIZONTAL DIRECIONAL E INSTALAÇÃO DE TUBULAÇÃO PEAD 20 MM, EM SOLO DE 2ª CATEGORIA. AF_01/2022</t>
  </si>
  <si>
    <t>PERFURAÇÃO HORIZONTAL DIRECIONAL E INSTALAÇÃO DE TUBULAÇÃO PEAD 20 MM, EM SOLO MOLE. AF_01/2022</t>
  </si>
  <si>
    <t>PERFURAÇÃO HORIZONTAL DIRECIONAL E INSTALAÇÃO DE TUBULAÇÃO PEAD 200 MM, EM SOLO DE 1ª CATEGORIA. AF_01/2022</t>
  </si>
  <si>
    <t>PERFURAÇÃO HORIZONTAL DIRECIONAL E INSTALAÇÃO DE TUBULAÇÃO PEAD 200 MM, EM SOLO DE 2ª CATEGORIA. AF_01/2022</t>
  </si>
  <si>
    <t>PERFURAÇÃO HORIZONTAL DIRECIONAL E INSTALAÇÃO DE TUBULAÇÃO PEAD 200 MM, EM SOLO MOLE. AF_01/2022</t>
  </si>
  <si>
    <t>PERFURAÇÃO HORIZONTAL DIRECIONAL E INSTALAÇÃO DE TUBULAÇÃO PEAD 225 MM, EM SOLO DE 1ª CATEGORIA. AF_01/2022</t>
  </si>
  <si>
    <t>PERFURAÇÃO HORIZONTAL DIRECIONAL E INSTALAÇÃO DE TUBULAÇÃO PEAD 225 MM, EM SOLO DE 2ª CATEGORIA. AF_01/2022</t>
  </si>
  <si>
    <t>PERFURAÇÃO HORIZONTAL DIRECIONAL E INSTALAÇÃO DE TUBULAÇÃO PEAD 225 MM, EM SOLO MOLE. AF_01/2022</t>
  </si>
  <si>
    <t>PERFURAÇÃO HORIZONTAL DIRECIONAL E INSTALAÇÃO DE TUBULAÇÃO PEAD 250 MM, EM SOLO DE 1ª CATEGORIA. AF_01/2022</t>
  </si>
  <si>
    <t>PERFURAÇÃO HORIZONTAL DIRECIONAL E INSTALAÇÃO DE TUBULAÇÃO PEAD 250 MM, EM SOLO DE 2ª CATEGORIA. AF_01/2022</t>
  </si>
  <si>
    <t>PERFURAÇÃO HORIZONTAL DIRECIONAL E INSTALAÇÃO DE TUBULAÇÃO PEAD 250 MM, EM SOLO MOLE. AF_01/2022</t>
  </si>
  <si>
    <t>PERFURAÇÃO HORIZONTAL DIRECIONAL E INSTALAÇÃO DE TUBULAÇÃO PEAD 280 MM, EM SOLO DE 1ª CATEGORIA. AF_01/2022</t>
  </si>
  <si>
    <t>PERFURAÇÃO HORIZONTAL DIRECIONAL E INSTALAÇÃO DE TUBULAÇÃO PEAD 280 MM, EM SOLO DE 2ª CATEGORIA. AF_01/2022</t>
  </si>
  <si>
    <t>PERFURAÇÃO HORIZONTAL DIRECIONAL E INSTALAÇÃO DE TUBULAÇÃO PEAD 280 MM, EM SOLO MOLE. AF_01/2022</t>
  </si>
  <si>
    <t>PERFURAÇÃO HORIZONTAL DIRECIONAL E INSTALAÇÃO DE TUBULAÇÃO PEAD 315 MM, EM SOLO DE 1ª CATEGORIA. AF_01/2022</t>
  </si>
  <si>
    <t>PERFURAÇÃO HORIZONTAL DIRECIONAL E INSTALAÇÃO DE TUBULAÇÃO PEAD 315 MM, EM SOLO DE 2ª CATEGORIA. AF_01/2022</t>
  </si>
  <si>
    <t>PERFURAÇÃO HORIZONTAL DIRECIONAL E INSTALAÇÃO DE TUBULAÇÃO PEAD 315 MM, EM SOLO MOLE. AF_01/2022</t>
  </si>
  <si>
    <t>PERFURAÇÃO HORIZONTAL DIRECIONAL E INSTALAÇÃO DE TUBULAÇÃO PEAD 32 MM, EM SOLO DE 1ª CATEGORIA. AF_01/2022</t>
  </si>
  <si>
    <t>PERFURAÇÃO HORIZONTAL DIRECIONAL E INSTALAÇÃO DE TUBULAÇÃO PEAD 32 MM, EM SOLO DE 2ª CATEGORIA. AF_01/2022</t>
  </si>
  <si>
    <t>PERFURAÇÃO HORIZONTAL DIRECIONAL E INSTALAÇÃO DE TUBULAÇÃO PEAD 32 MM, EM SOLO MOLE. AF_01/2022</t>
  </si>
  <si>
    <t>PERFURAÇÃO HORIZONTAL DIRECIONAL E INSTALAÇÃO DE TUBULAÇÃO PEAD 355 MM, EM SOLO DE 1ª CATEGORIA. AF_01/2022</t>
  </si>
  <si>
    <t>PERFURAÇÃO HORIZONTAL DIRECIONAL E INSTALAÇÃO DE TUBULAÇÃO PEAD 355 MM, EM SOLO DE 2ª CATEGORIA. AF_01/2022</t>
  </si>
  <si>
    <t>PERFURAÇÃO HORIZONTAL DIRECIONAL E INSTALAÇÃO DE TUBULAÇÃO PEAD 355 MM, EM SOLO MOLE. AF_01/2022</t>
  </si>
  <si>
    <t>PERFURAÇÃO HORIZONTAL DIRECIONAL E INSTALAÇÃO DE TUBULAÇÃO PEAD 400 MM, EM SOLO DE 1ª CATEGORIA. AF_01/2022</t>
  </si>
  <si>
    <t>PERFURAÇÃO HORIZONTAL DIRECIONAL E INSTALAÇÃO DE TUBULAÇÃO PEAD 400 MM, EM SOLO DE 2ª CATEGORIA. AF_01/2022</t>
  </si>
  <si>
    <t>PERFURAÇÃO HORIZONTAL DIRECIONAL E INSTALAÇÃO DE TUBULAÇÃO PEAD 400 MM, EM SOLO MOLE. AF_01/2022</t>
  </si>
  <si>
    <t>PERFURAÇÃO HORIZONTAL DIRECIONAL E INSTALAÇÃO DE TUBULAÇÃO PEAD 450 MM, EM SOLO DE 1ª CATEGORIA. AF_01/2022</t>
  </si>
  <si>
    <t>PERFURAÇÃO HORIZONTAL DIRECIONAL E INSTALAÇÃO DE TUBULAÇÃO PEAD 450 MM, EM SOLO DE 2ª CATEGORIA. AF_01/2022</t>
  </si>
  <si>
    <t>PERFURAÇÃO HORIZONTAL DIRECIONAL E INSTALAÇÃO DE TUBULAÇÃO PEAD 450 MM, EM SOLO MOLE. AF_01/2022</t>
  </si>
  <si>
    <t>PERFURAÇÃO HORIZONTAL DIRECIONAL E INSTALAÇÃO DE TUBULAÇÃO PEAD 50 MM, EM SOLO DE 1ª CATEGORIA. AF_01/2022</t>
  </si>
  <si>
    <t>PERFURAÇÃO HORIZONTAL DIRECIONAL E INSTALAÇÃO DE TUBULAÇÃO PEAD 50 MM, EM SOLO DE 2ª CATEGORIA. AF_01/2022</t>
  </si>
  <si>
    <t>PERFURAÇÃO HORIZONTAL DIRECIONAL E INSTALAÇÃO DE TUBULAÇÃO PEAD 50 MM, EM SOLO MOLE. AF_01/2022</t>
  </si>
  <si>
    <t>PERFURAÇÃO HORIZONTAL DIRECIONAL E INSTALAÇÃO DE TUBULAÇÃO PEAD 500 MM, EM SOLO DE 1ª CATEGORIA. AF_01/2022</t>
  </si>
  <si>
    <t>PERFURAÇÃO HORIZONTAL DIRECIONAL E INSTALAÇÃO DE TUBULAÇÃO PEAD 500 MM, EM SOLO DE 2ª CATEGORIA. AF_01/2022</t>
  </si>
  <si>
    <t>PERFURAÇÃO HORIZONTAL DIRECIONAL E INSTALAÇÃO DE TUBULAÇÃO PEAD 500 MM, EM SOLO MOLE. AF_01/2022</t>
  </si>
  <si>
    <t>PERFURAÇÃO HORIZONTAL DIRECIONAL E INSTALAÇÃO DE TUBULAÇÃO PEAD 560 MM, EM SOLO DE 1ª CATEGORIA. AF_01/2022</t>
  </si>
  <si>
    <t>PERFURAÇÃO HORIZONTAL DIRECIONAL E INSTALAÇÃO DE TUBULAÇÃO PEAD 560 MM, EM SOLO DE 2ª CATEGORIA. AF_01/2022</t>
  </si>
  <si>
    <t>PERFURAÇÃO HORIZONTAL DIRECIONAL E INSTALAÇÃO DE TUBULAÇÃO PEAD 560 MM, EM SOLO MOLE. AF_01/2022</t>
  </si>
  <si>
    <t>PERFURAÇÃO HORIZONTAL DIRECIONAL E INSTALAÇÃO DE TUBULAÇÃO PEAD 63 MM, EM SOLO DE 1ª CATEGORIA. AF_01/2022</t>
  </si>
  <si>
    <t>PERFURAÇÃO HORIZONTAL DIRECIONAL E INSTALAÇÃO DE TUBULAÇÃO PEAD 63 MM, EM SOLO DE 2ª CATEGORIA. AF_01/2022</t>
  </si>
  <si>
    <t>PERFURAÇÃO HORIZONTAL DIRECIONAL E INSTALAÇÃO DE TUBULAÇÃO PEAD 63 MM, EM SOLO MOLE. AF_01/2022</t>
  </si>
  <si>
    <t>PERFURAÇÃO HORIZONTAL DIRECIONAL E INSTALAÇÃO DE TUBULAÇÃO PEAD 630 MM, EM SOLO DE 1ª CATEGORIA. AF_01/2022</t>
  </si>
  <si>
    <t>PERFURAÇÃO HORIZONTAL DIRECIONAL E INSTALAÇÃO DE TUBULAÇÃO PEAD 630 MM, EM SOLO DE 2ª CATEGORIA. AF_01/2022</t>
  </si>
  <si>
    <t>PERFURAÇÃO HORIZONTAL DIRECIONAL E INSTALAÇÃO DE TUBULAÇÃO PEAD 630 MM, EM SOLO MOLE. AF_01/2022</t>
  </si>
  <si>
    <t>PERFURAÇÃO HORIZONTAL DIRECIONAL E INSTALAÇÃO DE TUBULAÇÃO PEAD 710 MM, EM SOLO DE 1ª CATEGORIA. AF_01/2022</t>
  </si>
  <si>
    <t>PERFURAÇÃO HORIZONTAL DIRECIONAL E INSTALAÇÃO DE TUBULAÇÃO PEAD 710 MM, EM SOLO DE 2ª CATEGORIA. AF_01/2022</t>
  </si>
  <si>
    <t>PERFURAÇÃO HORIZONTAL DIRECIONAL E INSTALAÇÃO DE TUBULAÇÃO PEAD 710 MM, EM SOLO MOLE. AF_01/2022</t>
  </si>
  <si>
    <t>PERFURAÇÃO HORIZONTAL DIRECIONAL E INSTALAÇÃO DE TUBULAÇÃO PEAD 75 MM, EM SOLO DE 1ª CATEGORIA. AF_01/2022</t>
  </si>
  <si>
    <t>PERFURAÇÃO HORIZONTAL DIRECIONAL E INSTALAÇÃO DE TUBULAÇÃO PEAD 75 MM, EM SOLO DE 2ª CATEGORIA. AF_01/2022</t>
  </si>
  <si>
    <t>PERFURAÇÃO HORIZONTAL DIRECIONAL E INSTALAÇÃO DE TUBULAÇÃO PEAD 75 MM, EM SOLO MOLE. AF_01/2022</t>
  </si>
  <si>
    <t>PERFURAÇÃO HORIZONTAL DIRECIONAL E INSTALAÇÃO DE TUBULAÇÃO PEAD 800 MM, EM SOLO DE 1ª CATEGORIA. AF_01/2022</t>
  </si>
  <si>
    <t>PERFURAÇÃO HORIZONTAL DIRECIONAL E INSTALAÇÃO DE TUBULAÇÃO PEAD 800 MM, EM SOLO DE 2ª CATEGORIA. AF_01/2022</t>
  </si>
  <si>
    <t>PERFURAÇÃO HORIZONTAL DIRECIONAL E INSTALAÇÃO DE TUBULAÇÃO PEAD 800 MM, EM SOLO MOLE. AF_01/2022</t>
  </si>
  <si>
    <t>PERFURAÇÃO HORIZONTAL DIRECIONAL E INSTALAÇÃO DE TUBULAÇÃO PEAD 90 MM, EM SOLO DE 1ª CATEGORIA. AF_01/2022</t>
  </si>
  <si>
    <t>PERFURAÇÃO HORIZONTAL DIRECIONAL E INSTALAÇÃO DE TUBULAÇÃO PEAD 90 MM, EM SOLO DE 2ª CATEGORIA. AF_01/2022</t>
  </si>
  <si>
    <t>PERFURAÇÃO HORIZONTAL DIRECIONAL E INSTALAÇÃO DE TUBULAÇÃO PEAD 90 MM, EM SOLO MOLE. AF_01/2022</t>
  </si>
  <si>
    <t>EMASSAMENTO COM MASSA LÁTEX, APLICAÇÃO EM PAREDE, DUAS DEMÃOS, LIXAMENTO MECANIZADO. AF_04/2023</t>
  </si>
  <si>
    <t>EMASSAMENTO COM MASSA LÁTEX, APLICAÇÃO EM PAREDE, UMA DEMÃO, LIXAMENTO MECANIZADO. AF_04/2023</t>
  </si>
  <si>
    <t>EMASSAMENTO COM MASSA LÁTEX, APLICAÇÃO EM TETO, DUAS DEMÃOS, LIXAMENTO MECANIZADO. AF_04/2023</t>
  </si>
  <si>
    <t>EMASSAMENTO COM MASSA LÁTEX, APLICAÇÃO EM TETO, UMA DEMÃO, LIXAMENTO MECANIZADO. AF_04/2023</t>
  </si>
  <si>
    <t>FUNDO SELADOR ACRÍLICO, APLICAÇÃO MECÂNICA EM PAREDE, UMA DEMÃO. AF_04/2023</t>
  </si>
  <si>
    <t>FUNDO SELADOR ACRÍLICO, APLICAÇÃO MECÂNICA EM TETO, UMA DEMÃO. AF_04/2023</t>
  </si>
  <si>
    <t>PINTURA LÁTEX ACRÍLICA ECONÔMICA, APLICAÇÃO MECÂNICA EM PAREDES, DUAS DEMÃOS. AF_04/2023</t>
  </si>
  <si>
    <t>PINTURA LÁTEX ACRÍLICA ECONÔMICA, APLICAÇÃO MECÂNICA EM TETO, DUAS DEMÃOS. AF_04/2023</t>
  </si>
  <si>
    <t>PINTURA FUNDO NIVELADOR ACRÍLICO BRANCO EM MADEIRA. AF_01/2021</t>
  </si>
  <si>
    <t>PINTURA FUNDO NIVELADOR ALQUÍDICO INCOLOR EM MADEIRA. AF_01/2021</t>
  </si>
  <si>
    <t>PINTURA FUNDO NIVELADOR POLIURETÂNICO BRANCO EM MADEIRA. AF_01/2021</t>
  </si>
  <si>
    <t>PINTURA FUNDO NIVELADOR POLIURETÂNICO INCOLOR EM MADEIRA. AF_01/2021</t>
  </si>
  <si>
    <t>PINTURA TINTA DE ACABAMENTO (PIGMENTADA) ESMALTE BASE ÁGUA EM MADEIRA, 1 DEMÃO. AF_01/2021</t>
  </si>
  <si>
    <t>PINTURA TINTA DE ACABAMENTO (PIGMENTADA) ESMALTE BASE ÁGUA EM MADEIRA, 2 DEMÃOS. AF_01/2021</t>
  </si>
  <si>
    <t>PINTURA TINTA DE ACABAMENTO (PIGMENTADA) ESMALTE BASE ÁGUA EM MADEIRA, 3 DEMÃOS. AF_01/2021</t>
  </si>
  <si>
    <t>PINTURA TINTA DE ACABAMENTO (PIGMENTADA) POLIURETÂNICA EM MADEIRA, 1 DEMÃO. AF_01/2021</t>
  </si>
  <si>
    <t>PINTURA TINTA DE ACABAMENTO (PIGMENTADA) POLIURETÂNICA EM MADEIRA, 2 DEMÃOS. AF_01/2021</t>
  </si>
  <si>
    <t>PINTURA TINTA DE ACABAMENTO (PIGMENTADA) POLIURETÂNICA EM MADEIRA, 3 DEMÃOS. AF_01/2021</t>
  </si>
  <si>
    <t>PINTURA VERNIZ (INCOLOR) POLIURETÂNICO (RESINA POLIURETÂNICA) EM MADEIRA, 1 DEMÃO. AF_01/2021</t>
  </si>
  <si>
    <t>PINTURA VERNIZ (INCOLOR) POLIURETÂNICO (RESINA POLIURETÂNICA) EM MADEIRA, 2 DEMÃOS. AF_01/2021</t>
  </si>
  <si>
    <t>PINTURA VERNIZ (INCOLOR) POLIURETÂNICO (RESINA POLIURETÂNICA) EM MADEIRA, 3 DEMÃOS. AF_01/2021</t>
  </si>
  <si>
    <t>PINTURA COM TINTA EPOXÍDICA DE FUNDO E ACABAMENTO APLICADA A ROLO OU PINCEL SOBRE PERFIL METÁLICO EXECUTADO EM FÁBRICA (POR DEMÃO). AF_01/2020</t>
  </si>
  <si>
    <t>PINTURA COM TINTA EPOXÍDICA DE FUNDO E ACABAMENTO PULVERIZADA SOBRE PERFIL METÁLICO EXECUTADO EM FÁBRICA (POR DEMÃO). AF_01/2020</t>
  </si>
  <si>
    <t>PINTURA COM TINTA POLIURETÂNICA DE ACABAMENTO APLICADA A ROLO OU PINCEL SOBRE PERFIL METÁLICO EXECUTADO EM FÁBRICA (02 DEMÃOS). AF_01/2020</t>
  </si>
  <si>
    <t>PINTURA COM TINTA POLIURETÂNICA DE ACABAMENTO APLICADA A ROLO OU PINCEL SOBRE PERFIL METÁLICO EXECUTADO EM FÁBRICA (POR DEMÃO). AF_01/2020</t>
  </si>
  <si>
    <t>PINTURA COM TINTA POLIURETÂNICA DE ACABAMENTO PULVERIZADA SOBRE PERFIL METÁLICO EXECUTADO EM FÁBRICA (02 DEMÃOS). AF_01/2020</t>
  </si>
  <si>
    <t>PINTURA COM TINTA POLIURETÂNICA DE ACABAMENTO PULVERIZADA SOBRE PERFIL METÁLICO EXECUTADO EM FÁBRICA (POR DEMÃO). AF_01/2020</t>
  </si>
  <si>
    <t>PINTURA DE DEMARCAÇÃO DE VAGA COM TINTA ACRÍLICA, E = 10 CM, APLICAÇÃO MECÂNICA COM DEMARCADORA A TRAÇÃO MANUAL. AF_05/2021</t>
  </si>
  <si>
    <t>PINTURA DE EIXO VIÁRIO COM TINTA RETRORREFLETIVA A BASE DE RESINA ACRÍLICA COM MICROESFERAS DE VIDRO, APLICAÇÃO MECÂNICA COM DEMARCADORA A TRAÇÃO MANUAL. AF_05/2021</t>
  </si>
  <si>
    <t>PINTURA DE FAIXA DE PEDESTRE OU ZEBRADA COM TINTA ACRÍLICA, E  = 30 CM, APLICAÇÃO MECÂNICA COM DEMARCADORA A TRAÇÃO MANUAL. AF_05/2021</t>
  </si>
  <si>
    <t>PINTURA DE FAIXA DE PEDESTRE OU ZEBRADA COM TINTA RETRORREFLETIVA A BASE DE RESINA ACRÍLICA COM MICROESFERAS DE VIDRO, E = 30 CM, APLICAÇÃO MECÂNICA COM DEMARCADORA A TRAÇÃO MANUAL. AF_05/2021</t>
  </si>
  <si>
    <t>PINTURA DE NÚMEROS E LETRAS PARA SINALIZAÇÃO HORIZONTAL, ALTURA  100  MM, APLICADOR SPRAY E MOLDE PLÁSTICO. AF_05/2021</t>
  </si>
  <si>
    <t>PINTURA DE PISO COM TINTA ACRÍLICA, APLICAÇÃO MECÂNICA, 2 DEMÃOS, INCLUSO FUNDO PREPARADOR. AF_05/2021</t>
  </si>
  <si>
    <t>PINTURA DE PISO COM TINTA EPÓXI, APLICAÇÃO MECÂNICA, 2 DEMÃOS. AF_05/2021</t>
  </si>
  <si>
    <t>PINTURA DE PISO DE PEDRAS DECORATIVAS COM VERNIZ DE POLIURETANO FOSCO, APLICAÇÃO MANUAL, 3 DEMÃOS. AF_05/2021</t>
  </si>
  <si>
    <t>PINTURA DE SÍMBOLO "BICICLETA" COM TINTA ACRÍLICA, UTILIZAÇÃO DE MOLDE PLÁSTICO E APLICAÇÃO MECÂNICA, 150X60 CM. AF_05/2021</t>
  </si>
  <si>
    <t>PINTURA DE SÍMBOLO "DEFICIENTE FÍSICO" COM TINTA ACRÍLICA, UTILIZAÇÃO DE MOLDE PLÁSTICO E APLICAÇÃO MECÂNICA, 120X120 CM. AF_05/2021</t>
  </si>
  <si>
    <t>PINTURA DE SÍMBOLO "GESTANTE" COM TINTA ACRÍLICA, UTILIZAÇÃO DE MOLDE PLÁSTICO E APLICAÇÃO MECÂNICA, 120X120 CM. AF_05/2021</t>
  </si>
  <si>
    <t>PINTURA DE SÍMBOLO "IDOSO" COM TINTA ACRÍLICA, UTILIZAÇÃO DE MOLDE PLÁSTICO E APLICAÇÃO MECÂNICA, 120X120 CM. AF_05/2021</t>
  </si>
  <si>
    <t>PINTURA DE SÍMBOLO "PEDESTRE" COM TINTA ACRÍLICA, UTILIZAÇÃO DE MOLDE PLÁSTICO E APLICAÇÃO MECÂNICA, 130X90 CM. AF_05/2021</t>
  </si>
  <si>
    <t>ACABAMENTO PARA PISO EM TACO DE MADEIRA. AF_09/2020</t>
  </si>
  <si>
    <t>PISO ELEVADO COM ESTRUTURA EM AÇO, COMPOSTO SOMENTE POR PEDESTAIS. AF_09/2020</t>
  </si>
  <si>
    <t>PISO ELEVADO COM ESTRUTURA EM PLÁSTICO, COM REVESTIMENTO EM PORCELANATO. AF_09/2020</t>
  </si>
  <si>
    <t>PISO ELEVADO COM ESTRUTURA EM PLÁSTICO, PARA RECEBER REVESTIMENTO TEXTIL. AF_09/2020</t>
  </si>
  <si>
    <t>PISO LAMINADO EM AMBIENTES INTERNOS. AF_09/2020</t>
  </si>
  <si>
    <t>PISO PODOTÁTIL, DIRECIONAL OU ALERTA, SOLIDARIZADO AO PISO EXISTENTE (ELEMENTOS DISCRETOS). AF_05/2020</t>
  </si>
  <si>
    <t>PISO VINÍLICO FLEXÍVEL EM MANTA, PADRÃO LISO, ESPESSURA 2 MM, FIXADO COM COLA. AF_09/2020</t>
  </si>
  <si>
    <t>RODAPÉ VINÍLICO FLEXÍVEL EM MANTA, ALTURA 10 CM. AF_09/2020</t>
  </si>
  <si>
    <t>BASE PARA POCO DE VISITA RETANGULAR PARA ESGOTO E DRENAGEM, EM CONCRETO ESTRUTURAL, DIMENSÕES INTERNAS DE 90X150 M, PROFUNDIDADE DE 1,25 M, EXCLUINDO TAMPÃO. AF_12/2020</t>
  </si>
  <si>
    <t>BASE PARA POÇO DE VISITA CIRCULAR PARA  ESGOTO, EM ALVENARIA COM TIJOLOS CERÂMICOS MACIÇOS, DIÂMETRO INTERNO = 0,80 M, PROFUNDIDADE = 1,40 M, EXCLUINDO TAMPÃO. AF_12/2020</t>
  </si>
  <si>
    <t>BASE PARA POÇO DE VISITA CIRCULAR PARA  ESGOTO, EM ALVENARIA COM TIJOLOS CERÂMICOS MACIÇOS, DIÂMETRO INTERNO = 1,0 M, PROFUNDIDADE = 1,40 M, EXCLUINDO TAMPÃO. AF_12/2020</t>
  </si>
  <si>
    <t>BASE PARA POÇO DE VISITA CIRCULAR PARA  ESGOTO, EM ALVENARIA COM TIJOLOS CERÂMICOS MACIÇOS, DIÂMETRO INTERNO = 1,20 M, PROFUNDIDADE = 1,40 M, EXCLUINDO TAMPÃO. AF_12/2020</t>
  </si>
  <si>
    <t>BASE PARA POÇO DE VISITA CIRCULAR PARA  ESGOTO, EM CONCRETO PRÉ-MOLDADO, DIÂMETRO INTERNO = 1,20 M, PROFUNDIDADE = 1,60 M, EXCLUINDO TAMPÃO. AF_12/2020</t>
  </si>
  <si>
    <t>BASE PARA POÇO DE VISITA CIRCULAR PARA  ESGOTO, EM CONCRETO PRÉ-MOLDADO, DIÂMETRO INTERNO = 1,50 M, PROFUNDIDADE = 1,35 M, EXCLUINDO TAMPÃO. AF_12/2020</t>
  </si>
  <si>
    <t>BASE PARA POÇO DE VISITA CIRCULAR PARA DRENAGEM, EM ALVENARIA COM TIJOLOS CERÂMICOS MACIÇOS, DIÂMETRO INTERNO = 0,80 M, PROFUNDIDADE = 1,40 M, EXCLUINDO TAMPÃO. AF_12/2020</t>
  </si>
  <si>
    <t>BASE PARA POÇO DE VISITA CIRCULAR PARA DRENAGEM, EM ALVENARIA COM TIJOLOS CERÂMICOS MACIÇOS, DIÂMETRO INTERNO = 1,0 M, PROFUNDIDADE = 1,40 M, EXCLUINDO TAMPÃO. AF_12/2020</t>
  </si>
  <si>
    <t>BASE PARA POÇO DE VISITA CIRCULAR PARA DRENAGEM, EM ALVENARIA COM TIJOLOS CERÂMICOS MACIÇOS, DIÂMETRO INTERNO = 1,2 M, PROFUNDIDADE = 1,40 M, EXCLUINDO TAMPÃO. AF_12/2020</t>
  </si>
  <si>
    <t>BASE PARA POÇO DE VISITA CIRCULAR PARA DRENAGEM, EM ALVENARIA COM TIJOLOS CERÂMICOS MACIÇOS, DIÂMETRO INTERNO = 1,50 M, PROFUNDIDADE = 1,40 M, EXCLUINDO TAMPÃO. AF_12/2020</t>
  </si>
  <si>
    <t>BASE PARA POÇO DE VISITA CIRCULAR PARA DRENAGEM, EM CONCRETO PRÉ-MOLDADO, DIÂMETRO INTERNO = 0,80 M, PROFUNDIDADE = 1,35 M, EXCLUINDO TAMPÃO. AF_12/2020</t>
  </si>
  <si>
    <t>BASE PARA POÇO DE VISITA CIRCULAR PARA DRENAGEM, EM CONCRETO PRÉ-MOLDADO, DIÂMETRO INTERNO = 1,0 M, PROFUNDIDADE = 1,35 M, EXCLUINDO TAMPÃO. AF_05/2018</t>
  </si>
  <si>
    <t>BASE PARA POÇO DE VISITA CIRCULAR PARA DRENAGEM, EM CONCRETO PRÉ-MOLDADO, DIÂMETRO INTERNO = 1,20 M, PROFUNDIDADE = 1,60 M, EXCLUINDO TAMPÃO. AF_05/2021</t>
  </si>
  <si>
    <t>BASE PARA POÇO DE VISITA CIRCULAR PARA DRENAGEM, EM CONCRETO PRÉ-MOLDADO, DIÂMETRO INTERNO = 1,50 M, PROFUNDIDADE = 1,35 M, EXCLUINDO TAMPÃO. AF_12/2020</t>
  </si>
  <si>
    <t>BASE PARA POÇO DE VISITA CIRCULAR PARA ESGOTO, EM ALVENARIA COM TIJOLOS CERÂMICOS MACIÇOS, DIÂMETRO INTERNO = 1,50 M, PROFUNDIDADE = 1,40 M, EXCLUINDO TAMPÃO. AF_12/2020</t>
  </si>
  <si>
    <t>BASE PARA POÇO DE VISITA CIRCULAR PARA ESGOTO, EM CONCRETO PRÉ-MOLDADO, DIÂMETRO INTERNO = 0,80 M, PROFUNDIDADE = 1,35 M, EXCLUINDO TAMPÃO. AF_12/2020</t>
  </si>
  <si>
    <t>BASE PARA POÇO DE VISITA CIRCULAR PARA ESGOTO, EM CONCRETO PRÉ-MOLDADO, DIÂMETRO INTERNO = 1,0 M, PROFUNDIDADE = 1,35 M, EXCLUINDO TAMPÃO. AF_12/2020</t>
  </si>
  <si>
    <t>BASE PARA POÇO DE VISITA RETANGULAR PARA  ESGOTO, EM ALVENARIA COM BLOCOS DE CONCRETO, DIMENSÕES INTERNAS = 1X1 M, PROFUNDIDADE = 1,40 M, EXCLUINDO TAMPÃO. AF_12/2020</t>
  </si>
  <si>
    <t>BASE PARA POÇO DE VISITA RETANGULAR PARA DRENAGEM, EM ALVENARIA COM BLOCOS DE CONCRETO, DIMENSÕES INTERNAS = 1,5X1,5 M, PROFUNDIDADE = 1,40 M, EXCLUINDO TAMPÃO. AF_12/2020</t>
  </si>
  <si>
    <t>BASE PARA POÇO DE VISITA RETANGULAR PARA DRENAGEM, EM ALVENARIA COM BLOCOS DE CONCRETO, DIMENSÕES INTERNAS = 1,5X2 M, PROFUNDIDADE = 1,40 M, EXCLUINDO TAMPÃO. AF_12/2020</t>
  </si>
  <si>
    <t>BASE PARA POÇO DE VISITA RETANGULAR PARA DRENAGEM, EM ALVENARIA COM BLOCOS DE CONCRETO, DIMENSÕES INTERNAS = 1,5X2,5 M, PROFUNDIDADE = 1,40 M, EXCLUINDO TAMPÃO. AF_12/2020</t>
  </si>
  <si>
    <t>BASE PARA POÇO DE VISITA RETANGULAR PARA DRENAGEM, EM ALVENARIA COM BLOCOS DE CONCRETO, DIMENSÕES INTERNAS = 1,5X3 M, PROFUNDIDADE = 1,40 M, EXCLUINDO TAMPÃO. AF_12/2020</t>
  </si>
  <si>
    <t>BASE PARA POÇO DE VISITA RETANGULAR PARA DRENAGEM, EM ALVENARIA COM BLOCOS DE CONCRETO, DIMENSÕES INTERNAS = 1,5X3,5 M, PROFUNDIDADE = 1,40 M, EXCLUINDO TAMPÃO. AF_12/2020</t>
  </si>
  <si>
    <t>BASE PARA POÇO DE VISITA RETANGULAR PARA DRENAGEM, EM ALVENARIA COM BLOCOS DE CONCRETO, DIMENSÕES INTERNAS = 1,5X4 M, PROFUNDIDADE = 1,40 M, EXCLUINDO TAMPÃO. AF_12/2020</t>
  </si>
  <si>
    <t>BASE PARA POÇO DE VISITA RETANGULAR PARA DRENAGEM, EM ALVENARIA COM BLOCOS DE CONCRETO, DIMENSÕES INTERNAS = 1X1 M, PROFUNDIDADE = 1,40 M, EXCLUINDO TAMPÃO. AF_12/2020</t>
  </si>
  <si>
    <t>BASE PARA POÇO DE VISITA RETANGULAR PARA DRENAGEM, EM ALVENARIA COM BLOCOS DE CONCRETO, DIMENSÕES INTERNAS = 1X1,5 M, PROFUNDIDADE = 1,40 M, EXCLUINDO TAMPÃO. AF_12/2020</t>
  </si>
  <si>
    <t>BASE PARA POÇO DE VISITA RETANGULAR PARA DRENAGEM, EM ALVENARIA COM BLOCOS DE CONCRETO, DIMENSÕES INTERNAS = 1X2 M, PROFUNDIDADE = 1,40 M, EXCLUINDO TAMPÃO. AF_12/2020</t>
  </si>
  <si>
    <t>BASE PARA POÇO DE VISITA RETANGULAR PARA DRENAGEM, EM ALVENARIA COM BLOCOS DE CONCRETO, DIMENSÕES INTERNAS = 1X2,5 M, PROFUNDIDADE = 1,40 M, EXCLUINDO TAMPÃO. AF_12/2020</t>
  </si>
  <si>
    <t>BASE PARA POÇO DE VISITA RETANGULAR PARA DRENAGEM, EM ALVENARIA COM BLOCOS DE CONCRETO, DIMENSÕES INTERNAS = 1X3 M, PROFUNDIDADE = 1,40 M, EXCLUINDO TAMPÃO. AF_12/2020</t>
  </si>
  <si>
    <t>BASE PARA POÇO DE VISITA RETANGULAR PARA DRENAGEM, EM ALVENARIA COM BLOCOS DE CONCRETO, DIMENSÕES INTERNAS = 1X3,5 M, PROFUNDIDADE = 1,40 M, EXCLUINDO TAMPÃO. AF_12/2020</t>
  </si>
  <si>
    <t>BASE PARA POÇO DE VISITA RETANGULAR PARA DRENAGEM, EM ALVENARIA COM BLOCOS DE CONCRETO, DIMENSÕES INTERNAS = 1X4 M, PROFUNDIDADE = 1,40 M, EXCLUINDO TAMPÃO. AF_12/2020</t>
  </si>
  <si>
    <t>BASE PARA POÇO DE VISITA RETANGULAR PARA DRENAGEM, EM ALVENARIA COM BLOCOS DE CONCRETO, DIMENSÕES INTERNAS = 2,5X2,5 M, PROFUNDIDADE = 1,40 M, EXCLUINDO TAMPÃO. AF_12/2020</t>
  </si>
  <si>
    <t>BASE PARA POÇO DE VISITA RETANGULAR PARA DRENAGEM, EM ALVENARIA COM BLOCOS DE CONCRETO, DIMENSÕES INTERNAS = 2,5X3 M, PROFUNDIDADE = 1,40 M, EXCLUINDO TAMPÃO. AF_12/2020</t>
  </si>
  <si>
    <t>BASE PARA POÇO DE VISITA RETANGULAR PARA DRENAGEM, EM ALVENARIA COM BLOCOS DE CONCRETO, DIMENSÕES INTERNAS = 2,5X3,5 M, PROFUNDIDADE = 1,40 M, EXCLUINDO TAMPÃO. AF_12/2020</t>
  </si>
  <si>
    <t>BASE PARA POÇO DE VISITA RETANGULAR PARA DRENAGEM, EM ALVENARIA COM BLOCOS DE CONCRETO, DIMENSÕES INTERNAS = 2,5X4 M, PROFUNDIDADE = 1,40 M, EXCLUINDO TAMPÃO. AF_12/2020</t>
  </si>
  <si>
    <t>BASE PARA POÇO DE VISITA RETANGULAR PARA DRENAGEM, EM ALVENARIA COM BLOCOS DE CONCRETO, DIMENSÕES INTERNAS = 2X2 M, PROFUNDIDADE = 1,40 M, EXCLUINDO TAMPÃO. AF_12/2020</t>
  </si>
  <si>
    <t>BASE PARA POÇO DE VISITA RETANGULAR PARA DRENAGEM, EM ALVENARIA COM BLOCOS DE CONCRETO, DIMENSÕES INTERNAS = 2X2,5 M, PROFUNDIDADE = 1,40 M, EXCLUINDO TAMPÃO. AF_12/2020</t>
  </si>
  <si>
    <t>BASE PARA POÇO DE VISITA RETANGULAR PARA DRENAGEM, EM ALVENARIA COM BLOCOS DE CONCRETO, DIMENSÕES INTERNAS = 2X3 M, PROFUNDIDADE = 1,40 M, EXCLUINDO TAMPÃO. AF_12/2020</t>
  </si>
  <si>
    <t>BASE PARA POÇO DE VISITA RETANGULAR PARA DRENAGEM, EM ALVENARIA COM BLOCOS DE CONCRETO, DIMENSÕES INTERNAS = 2X3,5 M, PROFUNDIDADE = 1,40 M, EXCLUINDO TAMPÃO. AF_12/2020</t>
  </si>
  <si>
    <t>BASE PARA POÇO DE VISITA RETANGULAR PARA DRENAGEM, EM ALVENARIA COM BLOCOS DE CONCRETO, DIMENSÕES INTERNAS = 2X4 M, PROFUNDIDADE = 1,40 M, EXCLUINDO TAMPÃO. AF_12/2020</t>
  </si>
  <si>
    <t>BASE PARA POÇO DE VISITA RETANGULAR PARA DRENAGEM, EM ALVENARIA COM BLOCOS DE CONCRETO, DIMENSÕES INTERNAS = 3,5X3,5 M, PROFUNDIDADE = 1,40 M, EXCLUINDO TAMPÃO. AF_12/2020</t>
  </si>
  <si>
    <t>BASE PARA POÇO DE VISITA RETANGULAR PARA DRENAGEM, EM ALVENARIA COM BLOCOS DE CONCRETO, DIMENSÕES INTERNAS = 3,5X4 M, PROFUNDIDADE = 1,40 M, EXCLUINDO TAMPÃO. AF_12/2020</t>
  </si>
  <si>
    <t>BASE PARA POÇO DE VISITA RETANGULAR PARA DRENAGEM, EM ALVENARIA COM BLOCOS DE CONCRETO, DIMENSÕES INTERNAS = 3X3 M, PROFUNDIDADE = 1,40 M, EXCLUINDO TAMPÃO. AF_12/2020</t>
  </si>
  <si>
    <t>BASE PARA POÇO DE VISITA RETANGULAR PARA DRENAGEM, EM ALVENARIA COM BLOCOS DE CONCRETO, DIMENSÕES INTERNAS = 3X3,5 M, PROFUNDIDADE = 1,40 M, EXCLUINDO TAMPÃO. AF_12/2020</t>
  </si>
  <si>
    <t>BASE PARA POÇO DE VISITA RETANGULAR PARA DRENAGEM, EM ALVENARIA COM BLOCOS DE CONCRETO, DIMENSÕES INTERNAS = 3X4 M, PROFUNDIDADE = 1,40 M, EXCLUINDO TAMPÃO. AF_12/2020</t>
  </si>
  <si>
    <t>BASE PARA POÇO DE VISITA RETANGULAR PARA DRENAGEM, EM ALVENARIA COM BLOCOS DE CONCRETO, DIMENSÕES INTERNAS = 4X4 M, PROFUNDIDADE = 1,40 M, EXCLUINDO TAMPÃO. AF_12/2020</t>
  </si>
  <si>
    <t>BASE PARA POÇO DE VISITA RETANGULAR PARA ESGOTO, EM ALVENARIA COM BLOCOS DE CONCRETO, DIMENSÕES INTERNAS = 1,5X1,5 M, PROFUNDIDADE = 1,45 M, EXCLUINDO TAMPÃO . AF_12/2020</t>
  </si>
  <si>
    <t>BASE PARA POÇO DE VISITA RETANGULAR PARA ESGOTO, EM ALVENARIA COM BLOCOS DE CONCRETO, DIMENSÕES INTERNAS = 1,5X2 M, PROFUNDIDADE = 1,40 M, EXCLUINDO TAMPÃO. AF_12/2020</t>
  </si>
  <si>
    <t>BASE PARA POÇO DE VISITA RETANGULAR PARA ESGOTO, EM ALVENARIA COM BLOCOS DE CONCRETO, DIMENSÕES INTERNAS = 1,5X2,5 M, PROFUNDIDADE = 1,40 M, EXCLUINDO TAMPÃO. AF_12/2020</t>
  </si>
  <si>
    <t>BASE PARA POÇO DE VISITA RETANGULAR PARA ESGOTO, EM ALVENARIA COM BLOCOS DE CONCRETO, DIMENSÕES INTERNAS = 1,5X3 M, PROFUNDIDADE = 1,40 M, EXCLUINDO TAMPÃO. AF_12/2020</t>
  </si>
  <si>
    <t>BASE PARA POÇO DE VISITA RETANGULAR PARA ESGOTO, EM ALVENARIA COM BLOCOS DE CONCRETO, DIMENSÕES INTERNAS = 1,5X3,5 M, PROFUNDIDADE = 1,40 M, EXCLUINDO TAMPÃO. AF_12/2020</t>
  </si>
  <si>
    <t>BASE PARA POÇO DE VISITA RETANGULAR PARA ESGOTO, EM ALVENARIA COM BLOCOS DE CONCRETO, DIMENSÕES INTERNAS = 1,5X4 M, PROFUNDIDADE = 1,40 M, EXCLUINDO TAMPÃO. AF_12/2020</t>
  </si>
  <si>
    <t>BASE PARA POÇO DE VISITA RETANGULAR PARA ESGOTO, EM ALVENARIA COM BLOCOS DE CONCRETO, DIMENSÕES INTERNAS = 1X1,5 M, PROFUNDIDADE = 1,40 M, EXCLUINDO TAMPÃO. AF_12/2020</t>
  </si>
  <si>
    <t>BASE PARA POÇO DE VISITA RETANGULAR PARA ESGOTO, EM ALVENARIA COM BLOCOS DE CONCRETO, DIMENSÕES INTERNAS = 1X2 M, PROFUNDIDADE = 1,40 M, EXCLUINDO TAMPÃO. AF_12/2020</t>
  </si>
  <si>
    <t>BASE PARA POÇO DE VISITA RETANGULAR PARA ESGOTO, EM ALVENARIA COM BLOCOS DE CONCRETO, DIMENSÕES INTERNAS = 1X2,5 M, PROFUNDIDADE = 1,40 M, EXCLUINDO TAMPÃO. AF_12/2020</t>
  </si>
  <si>
    <t>BASE PARA POÇO DE VISITA RETANGULAR PARA ESGOTO, EM ALVENARIA COM BLOCOS DE CONCRETO, DIMENSÕES INTERNAS = 1X3 M, PROFUNDIDADE = 1,40 M, EXCLUINDO TAMPÃO. AF_12/2020</t>
  </si>
  <si>
    <t>BASE PARA POÇO DE VISITA RETANGULAR PARA ESGOTO, EM ALVENARIA COM BLOCOS DE CONCRETO, DIMENSÕES INTERNAS = 1X3,5 M, PROFUNDIDADE = 1,40 M, EXCLUINDO TAMPÃO. AF_12/2020</t>
  </si>
  <si>
    <t>BASE PARA POÇO DE VISITA RETANGULAR PARA ESGOTO, EM ALVENARIA COM BLOCOS DE CONCRETO, DIMENSÕES INTERNAS = 1X4 M, PROFUNDIDADE = 1,40 M, EXCLUINDO TAMPÃO. AF_12/2020</t>
  </si>
  <si>
    <t>BASE PARA POÇO DE VISITA RETANGULAR PARA ESGOTO, EM ALVENARIA COM BLOCOS DE CONCRETO, DIMENSÕES INTERNAS = 2,5X2,5 M, PROFUNDIDADE = 1,40 M, EXCLUINDO TAMPÃO. AF_12/2020</t>
  </si>
  <si>
    <t>BASE PARA POÇO DE VISITA RETANGULAR PARA ESGOTO, EM ALVENARIA COM BLOCOS DE CONCRETO, DIMENSÕES INTERNAS = 2,5X3 M, PROFUNDIDADE = 1,40 M, EXCLUINDO TAMPÃO. AF_12/2020</t>
  </si>
  <si>
    <t>BASE PARA POÇO DE VISITA RETANGULAR PARA ESGOTO, EM ALVENARIA COM BLOCOS DE CONCRETO, DIMENSÕES INTERNAS = 2,5X3,5 M, PROFUNDIDADE = 1,40 M, EXCLUINDO TAMPÃO. AF_12/2020</t>
  </si>
  <si>
    <t>BASE PARA POÇO DE VISITA RETANGULAR PARA ESGOTO, EM ALVENARIA COM BLOCOS DE CONCRETO, DIMENSÕES INTERNAS = 2,5X4 M, PROFUNDIDADE = 1,40 M, EXCLUINDO TAMPÃO. AF_12/2020</t>
  </si>
  <si>
    <t>BASE PARA POÇO DE VISITA RETANGULAR PARA ESGOTO, EM ALVENARIA COM BLOCOS DE CONCRETO, DIMENSÕES INTERNAS = 2X2 M, PROFUNDIDADE = 1,40 M, EXCLUINDO TAMPÃO. AF_12/2020</t>
  </si>
  <si>
    <t>BASE PARA POÇO DE VISITA RETANGULAR PARA ESGOTO, EM ALVENARIA COM BLOCOS DE CONCRETO, DIMENSÕES INTERNAS = 2X2,5 M, PROFUNDIDADE = 1,40 M, EXCLUINDO TAMPÃO. AF_12/2020</t>
  </si>
  <si>
    <t>BASE PARA POÇO DE VISITA RETANGULAR PARA ESGOTO, EM ALVENARIA COM BLOCOS DE CONCRETO, DIMENSÕES INTERNAS = 2X3 M, PROFUNDIDADE = 1,40 M, EXCLUINDO TAMPÃO. AF_12/2020</t>
  </si>
  <si>
    <t>BASE PARA POÇO DE VISITA RETANGULAR PARA ESGOTO, EM ALVENARIA COM BLOCOS DE CONCRETO, DIMENSÕES INTERNAS = 2X3,5 M, PROFUNDIDADE = 1,40 M, EXCLUINDO TAMPÃO. AF_12/2020</t>
  </si>
  <si>
    <t>BASE PARA POÇO DE VISITA RETANGULAR PARA ESGOTO, EM ALVENARIA COM BLOCOS DE CONCRETO, DIMENSÕES INTERNAS = 2X4 M, PROFUNDIDADE = 1,40 M, EXCLUINDO TAMPÃO. AF_12/2020</t>
  </si>
  <si>
    <t>BASE PARA POÇO DE VISITA RETANGULAR PARA ESGOTO, EM ALVENARIA COM BLOCOS DE CONCRETO, DIMENSÕES INTERNAS = 3,5X3,5 M, PROFUNDIDADE = 1,40 M, EXCLUINDO TAMPÃO. AF_12/2020</t>
  </si>
  <si>
    <t>BASE PARA POÇO DE VISITA RETANGULAR PARA ESGOTO, EM ALVENARIA COM BLOCOS DE CONCRETO, DIMENSÕES INTERNAS = 3,5X4 M, PROFUNDIDADE = 1,40 M, EXCLUINDO TAMPÃO. AF_12/2020</t>
  </si>
  <si>
    <t>BASE PARA POÇO DE VISITA RETANGULAR PARA ESGOTO, EM ALVENARIA COM BLOCOS DE CONCRETO, DIMENSÕES INTERNAS = 3X3 M, PROFUNDIDADE = 1,40 M, EXCLUINDO TAMPÃO. AF_12/2020</t>
  </si>
  <si>
    <t>BASE PARA POÇO DE VISITA RETANGULAR PARA ESGOTO, EM ALVENARIA COM BLOCOS DE CONCRETO, DIMENSÕES INTERNAS = 3X3,5 M, PROFUNDIDADE = 1,40 M, EXCLUINDO TAMPÃO. AF_12/2020</t>
  </si>
  <si>
    <t>BASE PARA POÇO DE VISITA RETANGULAR PARA ESGOTO, EM ALVENARIA COM BLOCOS DE CONCRETO, DIMENSÕES INTERNAS = 3X4 M, PROFUNDIDADE = 1,40 M, EXCLUINDO TAMPÃO. AF_12/2020</t>
  </si>
  <si>
    <t>BASE PARA POÇO DE VISITA RETANGULAR PARA ESGOTO, EM ALVENARIA COM BLOCOS DE CONCRETO, DIMENSÕES INTERNAS = 4X4 M, PROFUNDIDADE = 1,45 M, EXCLUINDO TAMPÃO. AF_12/2020</t>
  </si>
  <si>
    <t>POÇO DE INSPEÇÃO CIRCULAR PARA DRENAGEM, EM ALVENARIA COM TIJOLOS CERÂMICOS MACIÇOS, DIÂMETRO INTERNO = 0,60 M, PROFUNDIDADE = 0,95 M, EXCLUINDO TAMPÃO. AF_12/2020</t>
  </si>
  <si>
    <t>POÇO DE INSPEÇÃO CIRCULAR PARA DRENAGEM, EM ALVENARIA COM TIJOLOS CERÂMICOS MACIÇOS, DIÂMETRO INTERNO = 0,60 M, PROFUNDIDADE = 1,45 M, EXCLUINDO TAMPÃO. AF_12/2020</t>
  </si>
  <si>
    <t>POÇO DE INSPEÇÃO CIRCULAR PARA DRENAGEM, EM CONCRETO PRÉ-MOLDADO, DIÂMETRO INTERNO = 0,60 M, PROFUNDIDADE = 0,90 M, EXCLUINDO TAMPÃO. AF_12/2020</t>
  </si>
  <si>
    <t>POÇO DE INSPEÇÃO CIRCULAR PARA DRENAGEM, EM CONCRETO PRÉ-MOLDADO, DIÂMETRO INTERNO = 0,60 M, PROFUNDIDADE = 1,40 M, EXCLUINDO TAMPÃO. AF_12/2020</t>
  </si>
  <si>
    <t>POÇO DE INSPEÇÃO CIRCULAR PARA ESGOTO, EM ALVENARIA COM TIJOLOS CERÂMICOS MACIÇOS, DIÂMETRO INTERNO = 0,60 M, PROFUNDIDADE = 0,95 M, EXCLUINDO TAMPÃO. AF_12/2020</t>
  </si>
  <si>
    <t>POÇO DE INSPEÇÃO CIRCULAR PARA ESGOTO, EM ALVENARIA COM TIJOLOS CERÂMICOS MACIÇOS, DIÂMETRO INTERNO = 0,60 M, PROFUNDIDADE = 1,45 M, EXCLUINDO TAMPÃO. AF_12/2020</t>
  </si>
  <si>
    <t>POÇO DE INSPEÇÃO CIRCULAR PARA ESGOTO, EM CONCRETO PRÉ-MOLDADO, DIÂMETRO INTERNO = 0,60 M, PROFUNDIDADE = 0,90 M, EXCLUINDO TAMPÃO. AF_12/2020</t>
  </si>
  <si>
    <t>POÇO DE INSPEÇÃO CIRCULAR PARA ESGOTO, EM CONCRETO PRÉ-MOLDADO, DIÂMETRO INTERNO = 0,60 M, PROFUNDIDADE = 1,40 M, EXCLUINDO TAMPÃO. AF_12/2020</t>
  </si>
  <si>
    <t>ARGAMASSA DE ASSENTAMENTO DE ALVENARIA DE VEDAÇÃO E REVESTIMENTO INTERNO, TRAÇO EM VOLUME SECO 1:1:3:3,8 (CIMENTO:CAL:AREIA NATURAL MÉDIA:AREIA RECICLADA), COM USO DE AGREGADO RECICLADO MISTO (ARM) - PREPARO MANUAL. AF_11/2023</t>
  </si>
  <si>
    <t>ARGAMASSA DE ASSENTAMENTO DE ALVENARIA DE VEDAÇÃO E REVESTIMENTO INTERNO, TRAÇO EM VOLUME SECO 1:1:3:3,8 (CIMENTO:CAL:AREIAS NATURAL MÉDIA: RECICLADA), COM USO DE AGREGADO RECICLADO CIMENTÍCIO OU DE CONCRETO (ARCI/ARCO) - PREPARO MANUAL. AF_11/2023</t>
  </si>
  <si>
    <t>ARGAMASSA PARA ALVENARIA DE VEDAÇÃO E REVESTIMENTO INTERNO, TRAÇO EM VOLUME SECO 1:1:3:3,8 (CIMENTO:CAL:AREIA MÉDIA:AREIA RECICLADA), COM AGREGADO RECICLADO CIMENTÍCIO OU DE CONCRETO - PREPARO MECÂNICO COM MISTURADOR HORIZONTAL DE 600 KG. AF_11/2023</t>
  </si>
  <si>
    <t>ARGAMASSA PARA ALVENARIA DE VEDAÇÃO E REVESTIMENTO INTERNO, TRAÇO EM VOLUME SECO 1:1:3:3,8 (CIMENTO:CAL:AREIA MÉDIA:AREIA RECICLADA), COM USO DE AGREGADO RECICLADO MISTO - PREPARO MECÂNICO COM MISTURADOR HORIZONTAL DE 600 KG. AF_11/2023</t>
  </si>
  <si>
    <t>ARGAMASSA PARA CONTRAPISO, TRAÇO EM VOLUME SECO 1:2:2,5 (CIMENTO:AREIA NATURAL MÉDIA:AREIA RECICLADA), COM USO DE AGREGADO RECICLADO CIMENTÍCIO OU DE CONCRETO (ARCI/ARCO) - PREPARO MANUAL. AF_11/2023</t>
  </si>
  <si>
    <t>ARGAMASSA PARA CONTRAPISO, TRAÇO EM VOLUME SECO 1:2:2,5 (CIMENTO:AREIA NATURAL MÉDIA:AREIA RECICLADA), COM USO DE AGREGADO RECICLADO CIMENTÍCIO OU DE CONCRETO (ARCI/ARCO) - PREPARO MECÂNICO COM MISTURADOR DE EIXO HORIZONTAL DE 600 KG. AF_11/2023</t>
  </si>
  <si>
    <t>ARGAMASSA PARA CONTRAPISO, TRAÇO EM VOLUME SECO 1:2:2,5 (CIMENTO:AREIA NATURAL MÉDIA:AREIA RECICLADA), COM USO DE AGREGADO RECICLADO MISTO (ARM) - PREPARO MANUAL. AF_11/2023</t>
  </si>
  <si>
    <t>ARGAMASSA PARA CONTRAPISO, TRAÇO EM VOLUME SECO 1:2:2,5 (CIMENTO:AREIA NATURAL MÉDIA:AREIA RECICLADA), COM USO DE AGREGADO RECICLADO MISTO (ARM) - PREPARO MECÂNICO COM MISTURADOR DE EIXO HORIZONTAL DE 600 KG. AF_11/2023</t>
  </si>
  <si>
    <t>CONCRETO MAGRO PARA LASTRO, TRAÇO EM MASSA SECA 1:3,4:3,5 (CIMENTO:AREIA RECICLADA:BRITA 1 RECICLADA), COM USO DE AGREGADO RECICLADO CIMENTÍCIO OU DE CONCRETO (ARCI/ARCO) - PREPARO MANUAL. AF_11/2023</t>
  </si>
  <si>
    <t>CONCRETO MAGRO PARA LASTRO, TRAÇO EM MASSA SECA 1:3,4:3,5 (CIMENTO:AREIA RECICLADA:BRITA 1 RECICLADA), COM USO DE AGREGADO RECICLADO CIMENTÍCIO OU DE CONCRETO (ARCI/ARCO) - PREPARO MECÂNICO COM BETONEIRA 600 L. AF_11/2023</t>
  </si>
  <si>
    <t>CONCRETO MAGRO PARA LASTRO, TRAÇO EM MASSA SECA 1:3,4:3,5 (CIMENTO:AREIA RECICLADA:BRITA 1 RECICLADA), COM USO DE AGREGADO RECICLADO MISTO (ARM) - PREPARO MANUAL. AF_11/2023</t>
  </si>
  <si>
    <t>CONCRETO MAGRO PARA LASTRO, TRAÇO EM MASSA SECA 1:3,4:3,5 (CIMENTO:AREIA RECICLADA:BRITA 1 RECICLADA), COM USO DE AGREGADO RECICLADO MISTO (ARM) - PREPARO MECÂNICO COM BETONEIRA 600 L. AF_11/2023</t>
  </si>
  <si>
    <t>ASSENTO COM ENCOSTO PARA ARQUIBANCADA - FORNECIMENTO E INSTALAÇÃO. AF_03/2022</t>
  </si>
  <si>
    <t>ASSENTO SEM ENCOSTO PARA ARQUIBANCADA - FORNECIMENTO E INSTALAÇÃO. AF_03/2022</t>
  </si>
  <si>
    <t>PAR DE ESTRUTURAS PARA TABELA DE BASQUETE EM TRELIÇA METÁLICA AÉREA, EXCETO TABELA, ARO E REDE - FORNECIMENTO E INSTALAÇÃO. AF_03/2022</t>
  </si>
  <si>
    <t>PAR DE ESTRUTURAS PARA TABELA DE BASQUETE EM TRELIÇA METÁLICA FIXADA NO PISO, EXCETO TABELA, ARO E REDE - FORNECIMENTO E INSTALAÇÃO. AF_03/2022</t>
  </si>
  <si>
    <t>PAR DE ESTRUTURAS PARA TABELA DE BASQUETE METÁLICA TUBULAR CHUMBADA COM CONCRETO NO PISO, EXCETO TABELA, ARO E REDE - FORNECIMENTO E INSTALAÇÃO. AF_03/2022</t>
  </si>
  <si>
    <t>PAR DE POSTES E REDE DE VÔLEI - FORNECIMENTO E INSTALAÇÃO. AF_03/2022</t>
  </si>
  <si>
    <t>PAR DE TABELAS DE BASQUETE DE ACRÍLICO, COM AROS E REDES - FORNECIMENTO E INSTALAÇÃO. AF_03/2022</t>
  </si>
  <si>
    <t>PAR DE TABELAS DE BASQUETE DE VIDRO TEMPERADO, COM AROS E REDES - FORNECIMENTO E INSTALAÇÃO. AF_03/2022</t>
  </si>
  <si>
    <t>PAR DE TRAVES E REDES DE FUTSAL - FORNECIMENTO E INSTALAÇÃO. AF_03/2022</t>
  </si>
  <si>
    <t>PISO ASFÁLTICO PARA QUADRA POLIESPORTIVA - FORNECIMENTO E INSTALAÇÃO. AF_03/2022</t>
  </si>
  <si>
    <t>PISO DE GRAMA SINTÉTICA PARA QUADRA POLIESPORTIVA - FORNECIMENTO E INSTALAÇÃO. AF_03/2022</t>
  </si>
  <si>
    <t>PISO DE MADEIRA COM AMORTECEDORES DE BORRACHA PARA QUADRA POLIESPORTIVA - FORNECIMENTO E INSTALAÇÃO. AF_03/2022</t>
  </si>
  <si>
    <t>PISO DE POLIURETANO PARA QUADRA POLIESPORTIVA - FORNECIMENTO E INSTALAÇÃO. AF_03/2022</t>
  </si>
  <si>
    <t>PISO MODULAR DE POLIPROPILENO PARA QUADRA POLIESPORTIVA - FORNECIMENTO E INSTALAÇÃO. AF_03/2022</t>
  </si>
  <si>
    <t>PISO MODULAR INTERNO DE POLIPROPILENO PARA QUADRA POLIESPORTIVA - FORNECIMENTO E INSTALAÇÃO. AF_03/2022</t>
  </si>
  <si>
    <t>REDE DE PROTEÇÃO HORIZONTAL PARA QUADRA POLIESPORTIVA - FORNECIMENTO E INSTALAÇÃO. AF_03/2022</t>
  </si>
  <si>
    <t>REDE DE PROTEÇÃO VERTICAL PARA QUADRA POLIESPORTIVA - FORNECIMENTO E INSTALAÇÃO. AF_03/2022</t>
  </si>
  <si>
    <t>ARMAÇÃO PARA EXECUÇÃO DE RADIER, PISO DE CONCRETO OU LAJE SOBRE SOLO, COM USO DE TELA Q-246. AF_09/2021</t>
  </si>
  <si>
    <t>ARMAÇÃO PARA EXECUÇÃO DE RADIER, PISO DE CONCRETO OU LAJE SOBRE SOLO, COM USO DE TELA Q-396. AF_09/2021</t>
  </si>
  <si>
    <t>EXECUÇÃO DE LAJE SOBRE SOLO, ESPESSURA DE 10 CM, FCK = 30 MPA, COM USO DE FORMAS METÁLICAS. AF_09/2021</t>
  </si>
  <si>
    <t>EXECUÇÃO DE LAJE SOBRE SOLO, ESPESSURA DE 15 CM, FCK = 30 MPA, COM USO DE FORMAS METÁLICAS. AF_09/2021</t>
  </si>
  <si>
    <t>EXECUÇÃO DE LAJE SOBRE SOLO, ESPESSURA DE 20 CM, FCK = 30 MPA, COM USO DE FORMAS METÁLICAS. AF_09/2021</t>
  </si>
  <si>
    <t>EXECUÇÃO DE LAJE SOBRE SOLO, ESPESSURA DE 25 CM, FCK = 30 MPA, COM USO DE FORMAS METÁLICAS. AF_09/2021</t>
  </si>
  <si>
    <t>EXECUÇÃO DE LAJE SOBRE SOLO, ESPESSURA DE 30 CM, FCK = 30 MPA, COM USO DE FORMAS METÁLICAS. AF_09/2021</t>
  </si>
  <si>
    <t>EXECUÇÃO DE PISO DE CONCRETO, COM ACABAMENTO SUPERFICIAL, ESPESSURA DE 15 CM, FCK = 30 MPA, COM USO DE FORMAS METÁLICAS. AF_09/2021</t>
  </si>
  <si>
    <t>EXECUÇÃO DE PISO DE CONCRETO, COM ACABAMENTO SUPERFICIAL, ESPESSURA DE 20 CM, FCK = 30 MPA, COM USO DE FORMAS EM MADEIRA SERRADA. AF_09/2021</t>
  </si>
  <si>
    <t>EXECUÇÃO DE PISO DE CONCRETO, COM ACABAMENTO SUPERFICIAL, ESPESSURA DE 20 CM, FCK = 30 MPA, COM USO DE FORMAS METÁLICAS. AF_09/2021</t>
  </si>
  <si>
    <t>EXECUÇÃO DE PISO DE CONCRETO, COM ACABAMENTO SUPERFICIAL, ESPESSURA DE 25 CM, FCK = 30 MPA, COM USO DE FORMAS EM MADEIRA SERRADA. AF_09/2021</t>
  </si>
  <si>
    <t>EXECUÇÃO DE PISO DE CONCRETO, COM ACABAMENTO SUPERFICIAL, ESPESSURA DE 25 CM, FCK = 30 MPA, COM USO DE FORMAS METÁLICAS. AF_09/2021</t>
  </si>
  <si>
    <t>EXECUÇÃO DE PISO DE CONCRETO, SEM ACABAMENTO SUPERFICIAL, ESPESSURA DE 15 CM, FCK = 30 MPA, COM USO DE FORMAS METÁLICAS. AF_09/2021</t>
  </si>
  <si>
    <t>EXECUÇÃO DE PISO DE CONCRETO, SEM ACABAMENTO SUPERFICIAL, ESPESSURA DE 20 CM, FCK = 30 MPA, COM USO DE FORMAS EM MADEIRA SERRADA. AF_09/2021</t>
  </si>
  <si>
    <t>EXECUÇÃO DE PISO DE CONCRETO, SEM ACABAMENTO SUPERFICIAL, ESPESSURA DE 20 CM, FCK = 30 MPA, COM USO DE FORMAS METÁLICAS. AF_09/2021</t>
  </si>
  <si>
    <t>EXECUÇÃO DE PISO DE CONCRETO, SEM ACABAMENTO SUPERFICIAL, ESPESSURA DE 25 CM, FCK = 30 MPA, COM USO DE FORMAS EM MADEIRA SERRADA. AF_09/2021</t>
  </si>
  <si>
    <t>EXECUÇÃO DE PISO DE CONCRETO, SEM ACABAMENTO SUPERFICIAL, ESPESSURA DE 25 CM, FCK = 30 MPA, COM USO DE FORMAS METÁLICAS. AF_09/2021</t>
  </si>
  <si>
    <t>EXECUÇÃO DE RADIER, ESPESSURA DE 10 CM, FCK = 30 MPA, COM USO DE FORMAS METÁLICAS. AF_09/2021</t>
  </si>
  <si>
    <t>EXECUÇÃO DE RADIER, ESPESSURA DE 15 CM, FCK = 30 MPA, COM USO DE FORMAS METÁLICAS. AF_09/2021</t>
  </si>
  <si>
    <t>EXECUÇÃO DE RADIER, ESPESSURA DE 20 CM, FCK = 30 MPA, COM USO DE FORMAS METÁLICAS. AF_09/2021</t>
  </si>
  <si>
    <t>EXECUÇÃO DE RADIER, ESPESSURA DE 25 CM, FCK = 30 MPA, COM USO DE FORMAS METÁLICAS. AF_09/2021</t>
  </si>
  <si>
    <t>EXECUÇÃO DE RADIER, ESPESSURA DE 30 CM, FCK = 30 MPA, COM USO DE FORMAS METÁLICAS. AF_09/2021</t>
  </si>
  <si>
    <t>MONTAGEM E DESMONTAGEM DE FORMA PARA RADIER, PISO DE CONCRETO OU LAJE SOBRE SOLO, COM SISTEMA DE FORMAS MANUSEÁVEIS METÁLICAS. AF_09/2021</t>
  </si>
  <si>
    <t>FIXAÇÃO DE DUTOS FLEXÍVEIS CIRCULARES,  DIÂMETRO 109 MM OU 4", COM ABRAÇADEIRA METÁLICA FLEXÍVEL FIXADA DIRETAMENTE NA LAJE. AF_09/2023</t>
  </si>
  <si>
    <t>EXECUÇÃO DE IMPRIMAÇÃO IMPERMEABILIZANTE COM ASFALTO DILUÍDO CM-30, PARA O FECHAMENTO DE VALAS. AF_05/2021</t>
  </si>
  <si>
    <t>EXECUÇÃO DE PINTURA DE LIGAÇÃO COM EMULSÃO ASFÁLTICA RR-2C, PARA O FECHAMENTO DE VALAS. AF_12/2020</t>
  </si>
  <si>
    <t>EXECUÇÃO DE TAPA BURACO COM APLICAÇÃO DE CONCRETO ASFÁLTICO (AQUISIÇÃO EM USINA) E PINTURA DE LIGAÇÃO. AF_12/2020</t>
  </si>
  <si>
    <t>EXECUÇÃO DE TAPA BURACO COM APLICAÇÃO DE CONCRETO ASFÁLTICO (USINAGEM PRÓPRIA) E PINTURA DE LIGAÇÃO. AF_12/2020</t>
  </si>
  <si>
    <t>EXECUÇÃO DE TAPA BURACO COM APLICAÇÃO DE PRÉ MISTURADO A FRIO (AQUISIÇÃO EM USINA) E PINTURA DE LIGAÇÃO. AF_12/2020</t>
  </si>
  <si>
    <t>EXECUÇÃO DE TAPA BURACO COM APLICAÇÃO DE PRÉ MISTURADO A FRIO (USINAGEM PRÓPRIA) E PINTURA DE LIGAÇÃO. AF_12/2020</t>
  </si>
  <si>
    <t>REASSENTAMENTO DE PARALELEPÍPEDOS, REJUNTAMENTO COM PEDRISCO E EMULSÃO ASFÁLTICA, COM REAPROVEITAMENTO DOS PARALELEPÍPEDOS - INCLUSO RETIRADA E COLOCAÇÃO DO MATERIAL. AF_12/2020</t>
  </si>
  <si>
    <t>REASSENTAMENTO DE PEDRAS POLIÉDRICAS, REJUNTAMENTO COM PEDRISCO E EMULSÃO ASFÁLTICA, COM REAPROVEITAMENTO DAS PEDRAS POLIÉDRICAS - INCLUSO RETIRADA E COLOCAÇÃO DO MATERIAL. AF_12/2020</t>
  </si>
  <si>
    <t>RECOMPOSIÇÃO DE PAVIMENTO EM PARALELEPÍPEDOS, REJUNTAMENTO COM PEDRISCO E EMULSÃO ASFÁLTICA, COM REAPROVEITAMENTO DOS PARALELEPÍPEDOS, PARA O FECHAMENTO DE VALAS - INCLUSO RETIRADA E COLOCAÇÃO DO MATERIAL. AF_12/2020</t>
  </si>
  <si>
    <t>RECOMPOSIÇÃO DE PAVIMENTO EM PEDRAS POLIÉDRICAS, REJUNTAMENTO COM PEDRISCO E EMULSÃO ASFÁLTICA COM REAPROVEITAMENTO DAS PEDRAS POLIÉDRICAS, PARA O FECHAMENTO DE VALAS - INCLUSO RETIRADA E COLOCAÇÃO DO MATERIAL. AF_12/2020</t>
  </si>
  <si>
    <t>RECOMPOSIÇÃO DE REVESTIMENTO EM CONCRETO ASFÁLTICO (USINAGEM PRÓPRIA), PARA O FECHAMENTO DE VALAS - INCLUSO DEMOLIÇÃO DO PAVIMENTO. AF_12/2020</t>
  </si>
  <si>
    <t>RECOMPOSIÇÃO DE REVESTIMENTO EM PRÉ MISTURADO A FRIO (AQUISIÇÃO EM USINA), PARA FECHAMENTO DE VALAS - INCLUSO DEMOLIÇÃO DO PAVIMENTO. AF_12/2020</t>
  </si>
  <si>
    <t>RECOMPOSIÇÃO DE REVESTIMENTO EM PRÉ MISTURADO A FRIO (USINAGEM PRÓPRIA), PARA FECHAMENTO DE VALAS - INCLUSO DEMOLIÇÃO DO PAVIMENTO. AF_12/2020</t>
  </si>
  <si>
    <t>ELETRODUTO FLEXÍVEL CORRUGADO, PEAD, DN 125 (5"), PARA REDE ENTERRADA DE DISTRIBUIÇÃO DE ENERGIA ELÉTRICA - FORNECIMENTO E INSTALAÇÃO. AF_12/2021</t>
  </si>
  <si>
    <t>ELETRODUTO FLEXÍVEL CORRUGADO, PEAD, DN 150 (6"), PARA REDE ENTERRADA DE DISTRIBUIÇÃO DE ENERGIA ELÉTRICA - FORNECIMENTO E INSTALAÇÃO. AF_12/2021</t>
  </si>
  <si>
    <t>ELETRODUTO FLEXÍVEL CORRUGADO, PEAD, DN 175 (7"), PARA REDE ENTERRADA DE DISTRIBUIÇÃO DE ENERGIA ELÉTRICA - FORNECIMENTO E INSTALAÇÃO. AF_12/2021</t>
  </si>
  <si>
    <t>ELETRODUTO FLEXÍVEL CORRUGADO, PEAD, DN 200 (8"), PARA REDE ENTERRADA DE DISTRIBUIÇÃO DE ENERGIA ELÉTRICA - FORNECIMENTO E INSTALAÇÃO. AF_12/2021</t>
  </si>
  <si>
    <t>FITA DE SINALIZAÇÃO SUBTERRÂNEA PARA REDE ENTERRADA DE DISTRIBUIÇÃO DE ENERGIA ELÉTRICA - FORNECIMENTO E INSTALAÇÃO. AF_12/2021</t>
  </si>
  <si>
    <t>EXECUÇÃO DE JUNTA SOLDADA POR ELETROFUSÃO, DE TUBO OU CONEXÃO EM PEAD LISO PARA REDE DE ÁGUA OU ESGOTO, DIÂMETRO DE 1000 MM (NÃO INCLUI O FORNECIMENTO DE TUBO E CONEXÃO). AF_12/2021</t>
  </si>
  <si>
    <t>EXECUÇÃO DE JUNTA SOLDADA POR ELETROFUSÃO, DE TUBO OU CONEXÃO EM PEAD LISO PARA REDE DE ÁGUA OU ESGOTO, DIÂMETRO DE 110 MM (NÃO INCLUI O FORNECIMENTO DE TUBO E CONEXÃO). AF_12/2021</t>
  </si>
  <si>
    <t>EXECUÇÃO DE JUNTA SOLDADA POR ELETROFUSÃO, DE TUBO OU CONEXÃO EM PEAD LISO PARA REDE DE ÁGUA OU ESGOTO, DIÂMETRO DE 1200 MM (NÃO INCLUI O FORNECIMENTO DE TUBO E CONEXÃO). AF_12/2021</t>
  </si>
  <si>
    <t>EXECUÇÃO DE JUNTA SOLDADA POR ELETROFUSÃO, DE TUBO OU CONEXÃO EM PEAD LISO PARA REDE DE ÁGUA OU ESGOTO, DIÂMETRO DE 1400 MM (NÃO INCLUI O FORNECIMENTO DE TUBO E CONEXÃO). AF_12/2021</t>
  </si>
  <si>
    <t>EXECUÇÃO DE JUNTA SOLDADA POR ELETROFUSÃO, DE TUBO OU CONEXÃO EM PEAD LISO PARA REDE DE ÁGUA OU ESGOTO, DIÂMETRO DE 160 MM (NÃO INCLUI O FORNECIMENTO DE TUBO E CONEXÃO). AF_12/2021</t>
  </si>
  <si>
    <t>EXECUÇÃO DE JUNTA SOLDADA POR ELETROFUSÃO, DE TUBO OU CONEXÃO EM PEAD LISO PARA REDE DE ÁGUA OU ESGOTO, DIÂMETRO DE 1600 MM (NÃO INCLUI O FORNECIMENTO DE TUBO E CONEXÃO). AF_12/2021</t>
  </si>
  <si>
    <t>EXECUÇÃO DE JUNTA SOLDADA POR ELETROFUSÃO, DE TUBO OU CONEXÃO EM PEAD LISO PARA REDE DE ÁGUA OU ESGOTO, DIÂMETRO DE 180 MM (NÃO INCLUI O FORNECIMENTO DE TUBO E CONEXÃO). AF_12/2021</t>
  </si>
  <si>
    <t>EXECUÇÃO DE JUNTA SOLDADA POR ELETROFUSÃO, DE TUBO OU CONEXÃO EM PEAD LISO PARA REDE DE ÁGUA OU ESGOTO, DIÂMETRO DE 20 MM (NÃO INCLUI O FORNECIMENTO DE TUBO E CONEXÃO). AF_12/2021</t>
  </si>
  <si>
    <t>EXECUÇÃO DE JUNTA SOLDADA POR ELETROFUSÃO, DE TUBO OU CONEXÃO EM PEAD LISO PARA REDE DE ÁGUA OU ESGOTO, DIÂMETRO DE 200 MM (NÃO INCLUI O FORNECIMENTO DE TUBO E CONEXÃO). AF_12/2021</t>
  </si>
  <si>
    <t>EXECUÇÃO DE JUNTA SOLDADA POR ELETROFUSÃO, DE TUBO OU CONEXÃO EM PEAD LISO PARA REDE DE ÁGUA OU ESGOTO, DIÂMETRO DE 225 MM (NÃO INCLUI O FORNECIMENTO DE TUBO E CONEXÃO). AF_12/2021</t>
  </si>
  <si>
    <t>EXECUÇÃO DE JUNTA SOLDADA POR ELETROFUSÃO, DE TUBO OU CONEXÃO EM PEAD LISO PARA REDE DE ÁGUA OU ESGOTO, DIÂMETRO DE 250 MM (NÃO INCLUI O FORNECIMENTO DE TUBO E CONEXÃO). AF_12/2021</t>
  </si>
  <si>
    <t>EXECUÇÃO DE JUNTA SOLDADA POR ELETROFUSÃO, DE TUBO OU CONEXÃO EM PEAD LISO PARA REDE DE ÁGUA OU ESGOTO, DIÂMETRO DE 280 MM (NÃO INCLUI O FORNECIMENTO DE TUBO E CONEXÃO). AF_12/2021</t>
  </si>
  <si>
    <t>EXECUÇÃO DE JUNTA SOLDADA POR ELETROFUSÃO, DE TUBO OU CONEXÃO EM PEAD LISO PARA REDE DE ÁGUA OU ESGOTO, DIÂMETRO DE 315 MM (NÃO INCLUI O FORNECIMENTO DE TUBO E CONEXÃO). AF_12/2021</t>
  </si>
  <si>
    <t>EXECUÇÃO DE JUNTA SOLDADA POR ELETROFUSÃO, DE TUBO OU CONEXÃO EM PEAD LISO PARA REDE DE ÁGUA OU ESGOTO, DIÂMETRO DE 32 MM (NÃO INCLUI O FORNECIMENTO DE TUBO E CONEXÃO). AF_12/2021</t>
  </si>
  <si>
    <t>EXECUÇÃO DE JUNTA SOLDADA POR ELETROFUSÃO, DE TUBO OU CONEXÃO EM PEAD LISO PARA REDE DE ÁGUA OU ESGOTO, DIÂMETRO DE 355 MM (NÃO INCLUI O FORNECIMENTO DE TUBO E CONEXÃO). AF_12/2021</t>
  </si>
  <si>
    <t>EXECUÇÃO DE JUNTA SOLDADA POR ELETROFUSÃO, DE TUBO OU CONEXÃO EM PEAD LISO PARA REDE DE ÁGUA OU ESGOTO, DIÂMETRO DE 400 MM (NÃO INCLUI O FORNECIMENTO DE TUBO E CONEXÃO). AF_12/2021</t>
  </si>
  <si>
    <t>EXECUÇÃO DE JUNTA SOLDADA POR ELETROFUSÃO, DE TUBO OU CONEXÃO EM PEAD LISO PARA REDE DE ÁGUA OU ESGOTO, DIÂMETRO DE 450 MM (NÃO INCLUI O FORNECIMENTO DE TUBO E CONEXÃO). AF_12/2021</t>
  </si>
  <si>
    <t>EXECUÇÃO DE JUNTA SOLDADA POR ELETROFUSÃO, DE TUBO OU CONEXÃO EM PEAD LISO PARA REDE DE ÁGUA OU ESGOTO, DIÂMETRO DE 500 MM (NÃO INCLUI O FORNECIMENTO DE TUBO E CONEXÃO). AF_12/2021</t>
  </si>
  <si>
    <t>EXECUÇÃO DE JUNTA SOLDADA POR ELETROFUSÃO, DE TUBO OU CONEXÃO EM PEAD LISO PARA REDE DE ÁGUA OU ESGOTO, DIÂMETRO DE 560 MM (NÃO INCLUI O FORNECIMENTO DE TUBO E CONEXÃO). AF_12/2021</t>
  </si>
  <si>
    <t>EXECUÇÃO DE JUNTA SOLDADA POR ELETROFUSÃO, DE TUBO OU CONEXÃO EM PEAD LISO PARA REDE DE ÁGUA OU ESGOTO, DIÂMETRO DE 63 MM (NÃO INCLUI O FORNECIMENTO DE TUBO E CONEXÃO). AF_12/2021</t>
  </si>
  <si>
    <t>EXECUÇÃO DE JUNTA SOLDADA POR ELETROFUSÃO, DE TUBO OU CONEXÃO EM PEAD LISO PARA REDE DE ÁGUA OU ESGOTO, DIÂMETRO DE 630 MM (NÃO INCLUI O FORNECIMENTO DE TUBO E CONEXÃO). AF_12/2021</t>
  </si>
  <si>
    <t>EXECUÇÃO DE JUNTA SOLDADA POR ELETROFUSÃO, DE TUBO OU CONEXÃO EM PEAD LISO PARA REDE DE ÁGUA OU ESGOTO, DIÂMETRO DE 710 MM (NÃO INCLUI O FORNECIMENTO DE TUBO E CONEXÃO). AF_12/2021</t>
  </si>
  <si>
    <t>EXECUÇÃO DE JUNTA SOLDADA POR ELETROFUSÃO, DE TUBO OU CONEXÃO EM PEAD LISO PARA REDE DE ÁGUA OU ESGOTO, DIÂMETRO DE 800 MM (NÃO INCLUI O FORNECIMENTO DE TUBO E CONEXÃO). AF_12/2021</t>
  </si>
  <si>
    <t>EXECUÇÃO DE JUNTA SOLDADA POR ELETROFUSÃO, DE TUBO OU CONEXÃO EM PEAD LISO PARA REDE DE ÁGUA OU ESGOTO, DIÂMETRO DE 90 MM (NÃO INCLUI O FORNECIMENTO DE TUBO E CONEXÃO). AF_12/2021</t>
  </si>
  <si>
    <t>EXECUÇÃO DE JUNTA SOLDADA POR ELETROFUSÃO, DE TUBO OU CONEXÃO EM PEAD LISO PARA REDE DE ÁGUA OU ESGOTO, DIÂMETRO DE 900 MM (NÃO INCLUI O FORNECIMENTO DE TUBO E CONEXÃO). AF_12/2021</t>
  </si>
  <si>
    <t>EXECUÇÃO DE JUNTA SOLDADA POR TERMOFUSÃO, DE TUBO OU CONEXÃO EM PEAD LISO PARA REDE DE ÁGUA OU ESGOTO, DIÂMETRO DE 1000 MM (NÃO INCLUI O FORNECIMENTO DE TUBO E CONEXÃO). AF_12/2021</t>
  </si>
  <si>
    <t>EXECUÇÃO DE JUNTA SOLDADA POR TERMOFUSÃO, DE TUBO OU CONEXÃO EM PEAD LISO PARA REDE DE ÁGUA OU ESGOTO, DIÂMETRO DE 1200 MM (NÃO INCLUI O FORNECIMENTO DE TUBO E CONEXÃO). AF_12/2021</t>
  </si>
  <si>
    <t>EXECUÇÃO DE JUNTA SOLDADA POR TERMOFUSÃO, DE TUBO OU CONEXÃO EM PEAD LISO PARA REDE DE ÁGUA OU ESGOTO, DIÂMETRO DE 160 MM (NÃO INCLUI O FORNECIMENTO DE TUBO E CONEXÃO). AF_12/2021</t>
  </si>
  <si>
    <t>EXECUÇÃO DE JUNTA SOLDADA POR TERMOFUSÃO, DE TUBO OU CONEXÃO EM PEAD LISO PARA REDE DE ÁGUA OU ESGOTO, DIÂMETRO DE 180 MM (NÃO INCLUI O FORNECIMENTO DE TUBO E CONEXÃO). AF_12/2021</t>
  </si>
  <si>
    <t>EXECUÇÃO DE JUNTA SOLDADA POR TERMOFUSÃO, DE TUBO OU CONEXÃO EM PEAD LISO PARA REDE DE ÁGUA OU ESGOTO, DIÂMETRO DE 200 MM (NÃO INCLUI O FORNECIMENTO DE TUBO E CONEXÃO). AF_12/2021</t>
  </si>
  <si>
    <t>EXECUÇÃO DE JUNTA SOLDADA POR TERMOFUSÃO, DE TUBO OU CONEXÃO EM PEAD LISO PARA REDE DE ÁGUA OU ESGOTO, DIÂMETRO DE 225 MM (NÃO INCLUI O FORNECIMENTO DE TUBO E CONEXÃO). AF_12/2021</t>
  </si>
  <si>
    <t>EXECUÇÃO DE JUNTA SOLDADA POR TERMOFUSÃO, DE TUBO OU CONEXÃO EM PEAD LISO PARA REDE DE ÁGUA OU ESGOTO, DIÂMETRO DE 250 MM (NÃO INCLUI O FORNECIMENTO DE TUBO E CONEXÃO). AF_12/2021</t>
  </si>
  <si>
    <t>EXECUÇÃO DE JUNTA SOLDADA POR TERMOFUSÃO, DE TUBO OU CONEXÃO EM PEAD LISO PARA REDE DE ÁGUA OU ESGOTO, DIÂMETRO DE 280 MM (NÃO INCLUI O FORNECIMENTO DE TUBO E CONEXÃO). AF_12/2021</t>
  </si>
  <si>
    <t>EXECUÇÃO DE JUNTA SOLDADA POR TERMOFUSÃO, DE TUBO OU CONEXÃO EM PEAD LISO PARA REDE DE ÁGUA OU ESGOTO, DIÂMETRO DE 315 MM (NÃO INCLUI O FORNECIMENTO DE TUBO E CONEXÃO). AF_12/2021</t>
  </si>
  <si>
    <t>EXECUÇÃO DE JUNTA SOLDADA POR TERMOFUSÃO, DE TUBO OU CONEXÃO EM PEAD LISO PARA REDE DE ÁGUA OU ESGOTO, DIÂMETRO DE 355 MM (NÃO INCLUI O FORNECIMENTO DE TUBO E CONEXÃO). AF_12/2021</t>
  </si>
  <si>
    <t>EXECUÇÃO DE JUNTA SOLDADA POR TERMOFUSÃO, DE TUBO OU CONEXÃO EM PEAD LISO PARA REDE DE ÁGUA OU ESGOTO, DIÂMETRO DE 400 MM (NÃO INCLUI O FORNECIMENTO DE TUBO E CONEXÃO). AF_12/2021</t>
  </si>
  <si>
    <t>EXECUÇÃO DE JUNTA SOLDADA POR TERMOFUSÃO, DE TUBO OU CONEXÃO EM PEAD LISO PARA REDE DE ÁGUA OU ESGOTO, DIÂMETRO DE 450 MM (NÃO INCLUI O FORNECIMENTO DE TUBO E CONEXÃO). AF_12/2021</t>
  </si>
  <si>
    <t>EXECUÇÃO DE JUNTA SOLDADA POR TERMOFUSÃO, DE TUBO OU CONEXÃO EM PEAD LISO PARA REDE DE ÁGUA OU ESGOTO, DIÂMETRO DE 500 MM (NÃO INCLUI O FORNECIMENTO DE TUBO E CONEXÃO). AF_12/2021</t>
  </si>
  <si>
    <t>EXECUÇÃO DE JUNTA SOLDADA POR TERMOFUSÃO, DE TUBO OU CONEXÃO EM PEAD LISO PARA REDE DE ÁGUA OU ESGOTO, DIÂMETRO DE 560 MM (NÃO INCLUI O FORNECIMENTO DE TUBO E CONEXÃO). AF_12/2021</t>
  </si>
  <si>
    <t>EXECUÇÃO DE JUNTA SOLDADA POR TERMOFUSÃO, DE TUBO OU CONEXÃO EM PEAD LISO PARA REDE DE ÁGUA OU ESGOTO, DIÂMETRO DE 630 MM (NÃO INCLUI O FORNECIMENTO DE TUBO E CONEXÃO). AF_12/2021</t>
  </si>
  <si>
    <t>EXECUÇÃO DE JUNTA SOLDADA POR TERMOFUSÃO, DE TUBO OU CONEXÃO EM PEAD LISO PARA REDE DE ÁGUA OU ESGOTO, DIÂMETRO DE 710 MM (NÃO INCLUI O FORNECIMENTO DE TUBO E CONEXÃO). AF_12/2021</t>
  </si>
  <si>
    <t>EXECUÇÃO DE JUNTA SOLDADA POR TERMOFUSÃO, DE TUBO OU CONEXÃO EM PEAD LISO PARA REDE DE ÁGUA OU ESGOTO, DIÂMETRO DE 800 MM (NÃO INCLUI O FORNECIMENTO DE TUBO E CONEXÃO). AF_12/2021</t>
  </si>
  <si>
    <t>EXECUÇÃO DE JUNTA SOLDADA POR TERMOFUSÃO, DE TUBO OU CONEXÃO EM PEAD LISO PARA REDE DE ÁGUA OU ESGOTO, DIÂMETRO DE 900 MM (NÃO INCLUI O FORNECIMENTO DE TUBO E CONEXÃO). AF_12/2021</t>
  </si>
  <si>
    <t>TUBO PEAD LISO PARA REDE DE ÁGUA OU ESGOTO, DIÂMETRO DE 1200 MM, JUNTA SOLDADA (NÃO INCLUI A EXECUÇÃO DE SOLDA) - FORNECIMENTO E ASSENTAMENTO. AF_12/2021</t>
  </si>
  <si>
    <t>TUBO PEAD LISO PARA REDE DE ÁGUA OU ESGOTO, DIÂMETRO DE 1400 MM, JUNTA SOLDADA (NÃO INCLUI A EXECUÇÃO DE SOLDA) - FORNECIMENTO E ASSENTAMENTO. AF_12/2021</t>
  </si>
  <si>
    <t>TUBO PEAD LISO PARA REDE DE ÁGUA OU ESGOTO, DIÂMETRO DE 1600 MM, JUNTA SOLDADA (NÃO INCLUI A EXECUÇÃO DE SOLDA) - FORNECIMENTO E ASSENTAMENTO. AF_12/2021</t>
  </si>
  <si>
    <t>TUBO PEAD LISO PARA REDE DE ÁGUA OU ESGOTO, DIÂMETRO DE 180 MM, JUNTA SOLDADA (NÃO INCLUI A EXECUÇÃO DE SOLDA) - FORNECIMENTO E ASSENTAMENTO. AF_12/2021</t>
  </si>
  <si>
    <t>TUBO PEAD LISO PARA REDE DE ÁGUA OU ESGOTO, DIÂMETRO DE 225 MM, JUNTA SOLDADA (NÃO INCLUI A EXECUÇÃO DE SOLDA) - FORNECIMENTO E ASSENTAMENTO. AF_12/2021</t>
  </si>
  <si>
    <t>TUBO PEAD LISO PARA REDE DE ÁGUA OU ESGOTO, DIÂMETRO DE 250 MM, JUNTA SOLDADA (NÃO INCLUI A EXECUÇÃO DE SOLDA) - FORNECIMENTO E ASSENTAMENTO. AF_12/2021</t>
  </si>
  <si>
    <t>TUBO PEAD LISO PARA REDE DE ÁGUA OU ESGOTO, DIÂMETRO DE 280 MM, JUNTA SOLDADA (NÃO INCLUI A EXECUÇÃO DE SOLDA) - FORNECIMENTO E ASSENTAMENTO. AF_12/2021</t>
  </si>
  <si>
    <t>TUBO PEAD LISO PARA REDE DE ÁGUA OU ESGOTO, DIÂMETRO DE 355 MM, JUNTA SOLDADA (NÃO INCLUI A EXECUÇÃO DE SOLDA) - FORNECIMENTO E ASSENTAMENTO. AF_12/2021</t>
  </si>
  <si>
    <t>TUBO PEAD LISO PARA REDE DE ÁGUA OU ESGOTO, DIÂMETRO DE 450 MM, JUNTA SOLDADA (NÃO INCLUI A EXECUÇÃO DE SOLDA) - FORNECIMENTO E ASSENTAMENTO. AF_12/2021</t>
  </si>
  <si>
    <t>TUBO PEAD LISO PARA REDE DE ÁGUA OU ESGOTO, DIÂMETRO DE 560 MM, JUNTA SOLDADA (NÃO INCLUI A EXECUÇÃO DE SOLDA) - FORNECIMENTO E ASSENTAMENTO. AF_12/2021</t>
  </si>
  <si>
    <t>TUBO PEAD LISO PARA REDE DE ÁGUA OU ESGOTO, DIÂMETRO DE 63 MM, JUNTA SOLDADA (NÃO INCLUI A EXECUÇÃO DE SOLDA) - FORNECIMENTO E ASSENTAMENTO. AF_12/2021</t>
  </si>
  <si>
    <t>TUBO PEAD LISO PARA REDE DE ÁGUA OU ESGOTO, DIÂMETRO DE 710 MM, JUNTA SOLDADA (NÃO INCLUI A EXECUÇÃO DE SOLDA) - FORNECIMENTO E ASSENTAMENTO. AF_12/2021</t>
  </si>
  <si>
    <t>TUBO PEAD LISO PARA REDE DE ÁGUA OU ESGOTO, DIÂMETRO DE 90 MM, JUNTA SOLDADA (NÃO INCLUI A EXECUÇÃO DE SOLDA) - FORNECIMENTO E ASSENTAMENTO. AF_12/2021</t>
  </si>
  <si>
    <t>FORNECIMENTO E INSTALAÇÃO DE BALIZADOR SOBRE ASFALTO. AF_03/2022</t>
  </si>
  <si>
    <t>FORNECIMENTO E INSTALAÇÃO DE BARREIRA DE CONCRETO PERFIL NEW JERSEY DUPLA - 1070 MM. AF_03/2022</t>
  </si>
  <si>
    <t>FORNECIMENTO E INSTALAÇÃO DE BARREIRA DE CONCRETO PERFIL NEW JERSEY DUPLA - 810 MM. AF_03/2022</t>
  </si>
  <si>
    <t>FORNECIMENTO E INSTALAÇÃO DE BARREIRA DE CONCRETO PERFIL NEW JERSEY SIMPLES - 1070 MM. AF_03/2022</t>
  </si>
  <si>
    <t>FORNECIMENTO E INSTALAÇÃO DE BARREIRA DE CONCRETO PERFIL NEW JERSEY SIMPLES - 810 MM. AF_03/2022</t>
  </si>
  <si>
    <t>FORNECIMENTO E INSTALAÇÃO DE BARREIRA DE CONCRETO PERFIL TIPO F DUPLA - 1070 MM. AF_03/2022</t>
  </si>
  <si>
    <t>FORNECIMENTO E INSTALAÇÃO DE BARREIRA DE CONCRETO PERFIL TIPO F DUPLA - 810 MM. AF_03/2022</t>
  </si>
  <si>
    <t>FORNECIMENTO E INSTALAÇÃO DE BARREIRA DE CONCRETO PERFIL TIPO F SIMPLES - 1070 MM. AF_03/2022</t>
  </si>
  <si>
    <t>FORNECIMENTO E INSTALAÇÃO DE BARREIRA DE CONCRETO PERFIL TIPO F SIMPLES - 810 MM. AF_03/2022</t>
  </si>
  <si>
    <t>FORNECIMENTO E INSTALAÇÃO DE BATE RODAS SOBRE ASFALTO. AF_03/2022</t>
  </si>
  <si>
    <t>FORNECIMENTO E INSTALAÇÃO DE CALOTA SOBRE ASFALTO. AF_03/2022</t>
  </si>
  <si>
    <t>FORNECIMENTO E INSTALAÇÃO DE DEFENSA METÁLICA MALEÁVEL DUPLA, SOBRE SOLO. AF_03/2022</t>
  </si>
  <si>
    <t>FORNECIMENTO E INSTALAÇÃO DE DEFENSA METÁLICA MALEÁVEL SIMPLES, SOBRE SOLO. AF_03/2022</t>
  </si>
  <si>
    <t>FORNECIMENTO E INSTALAÇÃO DE DEFENSA METÁLICA SEMI MALEÁVEL DUPLA, SOBRE SOLO. AF_03/2022</t>
  </si>
  <si>
    <t>FORNECIMENTO E INSTALAÇÃO DE DEFENSA METÁLICA SEMI MALEÁVEL SIMPLES (ANCORAGEM), SOBRE SOLO. AF_03/2022</t>
  </si>
  <si>
    <t>FORNECIMENTO E INSTALAÇÃO DE DEFENSA METÁLICA SEMI MALEÁVEL SIMPLES, SOBRE SOLO. AF_03/2022</t>
  </si>
  <si>
    <t>FORNECIMENTO E INSTALAÇÃO DE DEFENSA METÁLICA SEMI-MALEAVEL DUPLA (ANCORAGEM), SOBRE SOLO. AF_03/2022</t>
  </si>
  <si>
    <t>FORNECIMENTO E INSTALAÇÃO DE DEFENSA METÁLICA TRIPLA ONDA DUPLA, SOBRE SOLO. AF_03/2022</t>
  </si>
  <si>
    <t>FORNECIMENTO E INSTALAÇÃO DE DEFENSA METÁLICA TRIPLA ONDA SIMPLES, SOBRE SOLO. AF_03/2022</t>
  </si>
  <si>
    <t>FORNECIMENTO E INSTALAÇÃO DE LOMBADA SOBRE ASFALTO. AF_03/2022</t>
  </si>
  <si>
    <t>FORNECIMENTO E INSTALAÇÃO DE PRISMA SOBRE ASFALTO. AF_03/2022</t>
  </si>
  <si>
    <t>FORNECIMENTO E INSTALAÇÃO DE SEGREGADOR SOBRE ASFALTO. AF_03/2022</t>
  </si>
  <si>
    <t>FORNECIMENTO E INSTALAÇÃO DE TACHA SOBRE ASFALTO. AF_03/2022</t>
  </si>
  <si>
    <t>FORNECIMENTO E INSTALAÇÃO DE TACHÃO SOBRE ASFALTO. AF_03/2022</t>
  </si>
  <si>
    <t>FORNECIMENTO E INSTALAÇÃO DE TERMINAL DE ANCORAGEM DE DEFENSA METÁLICA, EM BARREIRA DE CONCRETO. AF_03/2022</t>
  </si>
  <si>
    <t>FORNECIMENTO E INSTALAÇÃO DE PLACA DE SINALIZAÇÃO EM CHAPA DE ALUMÍNIO EM SUPORTE DE CONCRETO. AF_03/2022</t>
  </si>
  <si>
    <t>FORNECIMENTO E INSTALAÇÃO DE PLACA DE SINALIZAÇÃO EM CHAPA DE ALUMÍNIO EM SUPORTE DE MADEIRA. AF_03/2022</t>
  </si>
  <si>
    <t>FORNECIMENTO E INSTALAÇÃO DE PLACA DE SINALIZAÇÃO EM CHAPA DE ALUMÍNIO EM SUPORTE METÁLICO. AF_03/2022</t>
  </si>
  <si>
    <t>FORNECIMENTO E INSTALAÇÃO DE PLACA DE SINALIZAÇÃO EM CHAPA DE AÇO EM SUPORTE DE CONCRETO. AF_03/2022</t>
  </si>
  <si>
    <t>FORNECIMENTO E INSTALAÇÃO DE PLACA DE SINALIZAÇÃO EM CHAPA DE AÇO EM SUPORTE DE MADEIRA. AF_03/2022</t>
  </si>
  <si>
    <t>FORNECIMENTO E INSTALAÇÃO DE PLACA DE SINALIZAÇÃO EM CHAPA DE AÇO EM SUPORTE METÁLICO. AF_03/2022</t>
  </si>
  <si>
    <t>FORNECIMENTO E INSTALAÇÃO DE PLACA DE SINALIZAÇÃO EM PÓRTICO E SEMI-PÓRTICO. AF_03/2022</t>
  </si>
  <si>
    <t>FORNECIMENTO E INSTALAÇÃO DE PÓRTICO METÁLICO COM VÃO DE 10,3 M. AF_03/2022</t>
  </si>
  <si>
    <t>FORNECIMENTO E INSTALAÇÃO DE PÓRTICO METÁLICO COM VÃO DE 11,4 M. AF_03/2022</t>
  </si>
  <si>
    <t>FORNECIMENTO E INSTALAÇÃO DE PÓRTICO METÁLICO COM VÃO DE 12,5 M. AF_03/2022</t>
  </si>
  <si>
    <t>FORNECIMENTO E INSTALAÇÃO DE PÓRTICO METÁLICO COM VÃO DE 13,6 M. AF_03/2022</t>
  </si>
  <si>
    <t>FORNECIMENTO E INSTALAÇÃO DE PÓRTICO METÁLICO COM VÃO DE 14,8 M. AF_03/2022</t>
  </si>
  <si>
    <t>FORNECIMENTO E INSTALAÇÃO DE PÓRTICO METÁLICO COM VÃO DE 15,9 M. AF_03/2022</t>
  </si>
  <si>
    <t>FORNECIMENTO E INSTALAÇÃO DE PÓRTICO METÁLICO COM VÃO DE 17 M. AF_03/2022</t>
  </si>
  <si>
    <t>FORNECIMENTO E INSTALAÇÃO DE PÓRTICO METÁLICO COM VÃO DE 18,1 M. AF_03/2022</t>
  </si>
  <si>
    <t>FORNECIMENTO E INSTALAÇÃO DE PÓRTICO METÁLICO COM VÃO DE 19,2 M. AF_03/2022</t>
  </si>
  <si>
    <t>FORNECIMENTO E INSTALAÇÃO DE PÓRTICO METÁLICO COM VÃO DE 20,3 M. AF_03/2022</t>
  </si>
  <si>
    <t>FORNECIMENTO E INSTALAÇÃO DE PÓRTICO METÁLICO COM VÃO DE 21,5 M. AF_03/2022</t>
  </si>
  <si>
    <t>FORNECIMENTO E INSTALAÇÃO DE PÓRTICO METÁLICO COM VÃO DE 22,6 M. AF_03/2022</t>
  </si>
  <si>
    <t>FORNECIMENTO E INSTALAÇÃO DE PÓRTICO METÁLICO COM VÃO DE 23,7 M. AF_03/2022</t>
  </si>
  <si>
    <t>FORNECIMENTO E INSTALAÇÃO DE PÓRTICO METÁLICO COM VÃO DE 24,8 M. AF_03/2022</t>
  </si>
  <si>
    <t>FORNECIMENTO E INSTALAÇÃO DE PÓRTICO METÁLICO COM VÃO DE 26 M. AF_03/2022</t>
  </si>
  <si>
    <t>FORNECIMENTO E INSTALAÇÃO DE PÓRTICO METÁLICO COM VÃO DE 27,1 M. AF_03/2022</t>
  </si>
  <si>
    <t>FORNECIMENTO E INSTALAÇÃO DE PÓRTICO METÁLICO COM VÃO DE 9,2 M. AF_03/2022</t>
  </si>
  <si>
    <t>FORNECIMENTO E INSTALAÇÃO DE SEMI PÓRTICO DUPLO METÁLICO COM VÃO DE 2,7 M. AF_03/2022</t>
  </si>
  <si>
    <t>FORNECIMENTO E INSTALAÇÃO DE SEMI PÓRTICO DUPLO METÁLICO COM VÃO DE 3,8 M. AF_03/2022</t>
  </si>
  <si>
    <t>FORNECIMENTO E INSTALAÇÃO DE SEMI PÓRTICO DUPLO METÁLICO COM VÃO DE 4,9 M. AF_03/2022</t>
  </si>
  <si>
    <t>FORNECIMENTO E INSTALAÇÃO DE SEMI PÓRTICO DUPLO METÁLICO COM VÃO DE 6 M. AF_03/2022</t>
  </si>
  <si>
    <t>FORNECIMENTO E INSTALAÇÃO DE SEMI PÓRTICO DUPLO METÁLICO COM VÃO DE 7,2 M. AF_03/2022</t>
  </si>
  <si>
    <t>FORNECIMENTO E INSTALAÇÃO DE SEMI PÓRTICO DUPLO METÁLICO COM VÃO DE 8,3 M. AF_03/2022</t>
  </si>
  <si>
    <t>FORNECIMENTO E INSTALAÇÃO DE SEMI PÓRTICO METÁLICO COM VÃO DE 2,7 M. AF_03/2022</t>
  </si>
  <si>
    <t>FORNECIMENTO E INSTALAÇÃO DE SEMI PÓRTICO METÁLICO COM VÃO DE 3,8 M. AF_03/2022</t>
  </si>
  <si>
    <t>FORNECIMENTO E INSTALAÇÃO DE SEMI PÓRTICO METÁLICO COM VÃO DE 4,9 M. AF_03/2022</t>
  </si>
  <si>
    <t>FORNECIMENTO E INSTALAÇÃO DE SEMI PÓRTICO METÁLICO COM VÃO DE 6 M. AF_03/2022</t>
  </si>
  <si>
    <t>FORNECIMENTO E INSTALAÇÃO DE SEMI PÓRTICO METÁLICO COM VÃO DE 7,2 M. AF_03/2022</t>
  </si>
  <si>
    <t>FORNECIMENTO E INSTALAÇÃO DE SEMI PÓRTICO METÁLICO COM VÃO DE 8,3 M. AF_03/2022</t>
  </si>
  <si>
    <t>FORNECIMENTO E INSTALAÇÃO DE SUPORTE METÁLICO GALVANIZADO PARA PLACAS DE SINALIZAÇÃO EM SOLO, COM H= DE 2,5 M E DIÂMETRO DE 2''. AF_03/2022</t>
  </si>
  <si>
    <t>FORNECIMENTO E INSTALAÇÃO DE SUPORTE METÁLICO GALVANIZADO PARA PLACAS DE SINALIZAÇÃO, EM BASE DE CONCRETO, COM H= DE 2,0 M E DIÂMETRO DE 2''. AF_03/2022</t>
  </si>
  <si>
    <t>FORNECIMENTO E INSTALAÇÃO DE SUPORTE METÁLICO GALVANIZADO PARA PLACAS DE SINALIZAÇÃO, EM BASE DE CONCRETO, COM H= DE 2,5 M E DIÂMETRO DE 2''. AF_03/2022</t>
  </si>
  <si>
    <t>FORNECIMENTO E INSTALAÇÃO DE SUPORTE METÁLICO GALVANIZADO PARA PLACAS DE SINALIZAÇÃO, EM SOLO, COM H= DE 2,0 M E DIÂMETRO DE 2''. AF_03/2022</t>
  </si>
  <si>
    <t>CONECTOR SPLIT-BOLT, PARA SPDA, PARA CABOS DE 16 A 70 MM2 - FORNECIMENTO E INSTALAÇÃO. AF_08/2023</t>
  </si>
  <si>
    <t>CONJUNTO DE ESTAIAMENTO PARA MASTRO DE SPDA (COMPRIMENTO DOS ESTAIS = 12 M) - FORNECIMENTO E INSTALAÇÃO. AF_08/2023</t>
  </si>
  <si>
    <t>CONJUNTO DE ESTAIAMENTO PARA MASTRO DE SPDA (COMPRIMENTO DOS ESTAIS = 2 M) - FORNECIMENTO E INSTALAÇÃO. AF_08/2023</t>
  </si>
  <si>
    <t>CONJUNTO DE ESTAIAMENTO PARA MASTRO DE SPDA (COMPRIMENTO DOS ESTAIS = 4 M) - FORNECIMENTO E INSTALAÇÃO. AF_08/2023</t>
  </si>
  <si>
    <t>CONJUNTO DE ESTAIAMENTO PARA MASTRO DE SPDA (COMPRIMENTO DOS ESTAIS = 8 M) - FORNECIMENTO E INSTALAÇÃO. AF_08/2023</t>
  </si>
  <si>
    <t>CONJUNTO PARA-RAIOS TIPO FRANKLIN PARA SPDA (INCLUSO BASE METÁLICA, MASTRO COM 6 M, CAPTOR FRANKLIN E CONJUNTO DE ESTAIAMENTO COM 3 ESTAIS FLEXÍVEIS DE 4 M) - FORNECIMENTO E INSTALAÇÃO. AF_08/2023</t>
  </si>
  <si>
    <t>CORDOALHA DE COBRE NU 35 MM², NÃO ENTERRADA, COM PRESILHA - FORNECIMENTO E INSTALAÇÃO. AF_08/2023</t>
  </si>
  <si>
    <t>CORDOALHA DE COBRE NU 50 MM², NÃO ENTERRADA, COM PRESILHA - FORNECIMENTO E INSTALAÇÃO. AF_08/2023</t>
  </si>
  <si>
    <t>CORDOALHA DE COBRE NU 70 MM², NÃO ENTERRADA, COM PRESILHA - FORNECIMENTO E INSTALAÇÃO. AF_08/2023</t>
  </si>
  <si>
    <t>FITA DE ALUMÍNIO 70 MM² PARA SPDA - FORNECIMENTO E INSTALAÇÃO. AF_08/2023</t>
  </si>
  <si>
    <t>PRESILHA PARA FIXAÇÃO DE CORDOALHA NÃO ENTERRADA PARA SPDA - FORNECIMENTO E INSTALAÇÃO. AF_08/2023</t>
  </si>
  <si>
    <t>SOLDA EXOTÉRMICA PARA SPDA - FORNECIMENTO E INSTALAÇÃO. AF_08/2023</t>
  </si>
  <si>
    <t>SUPORTE ISOLADOR 2 DESCIDAS PARA FIXAÇÃO DA CORDOALHA DE COBRE EM MASTRO 1 1/2" DE SPDA - FORNECIMENTO E INSTALAÇÃO. AF_08/2023</t>
  </si>
  <si>
    <t>INSTALAÇÃO E FORNECIMENTO DE PAINEL FIXO NA PAREDE COM TOMADAS E SAÍDAS PARA GASES MEDICINAIS. AF_11/2023</t>
  </si>
  <si>
    <t>INSTALAÇÃO E FORNECIMENTO DE PAINEL SUSPENSO COM TOMADAS E SAÍDAS PARA GASES MEDICINAIS. AF_11/2023</t>
  </si>
  <si>
    <t>INSTALAÇÃO E FORNECIMENTO DE POSTO PAREDE, INTERNO OU EXTERNO, PARA REDE DE GASES HOSPITALARES, COM VÁLVULA DE IMPACTO P/ESTANQUEIDADE, PRESSÃO MÁX. TRAB. 8,0 KGF/CM2, CONEXÕES, COM CANOPLA PLÁSTICA COM INDICAÇÃO DO TIPO DE GÁS, COMPLETO. AF_11/2023</t>
  </si>
  <si>
    <t>INSTALAÇÃO E FORNECIMENTO DE RÉGUA DE INALOTERAPIA DE PAREDE PARA REDE DE GÁS COMPRIMIDO, COM 3 PONTOS DE CONSUMO DE GASES IDENTIFICADOS, EM PERFIL DE ALUMÍNIO, APROX. 40 CM, INCLUI VÁLVULA DE IMPACTO E CONEXÕES EM LATÃO, COMPLETO. AF_11/2023</t>
  </si>
  <si>
    <t>INSTALAÇÃO E FORNECIMENTO DE RÉGUA DE INALOTERAPIA DE PAREDE PARA REDE DE GÁS OXIGÊNIO, COM 3 PONTOS DE CONSUMO DE GASES IDENTIFICADOS, EM PERFIL DE ALUMÍNIO ANODIZ., APROX. 40 CM, INCLUI VÁLVULA DE IMPACTO E CONEXÕES EM LATÃO, COMPLETO. AF_11/2023</t>
  </si>
  <si>
    <t>CAIXA DE EMBUTIR EM AÇO GALVANIZADO PARA ABRIGO DE HIDRÔMETRO - FORNECIMENTO E INSTALAÇÃO (EXCLUSIVE HIDRÔMETRO). AF_03/2024</t>
  </si>
  <si>
    <t>CAIXA DE EMBUTIR EM POLICARBONATO PARA ABRIGO DE HIDRÔMETRO - FORNECIMENTO E INSTALAÇÃO (EXCLUSIVE HIDRÔMETRO). AF_03/2024</t>
  </si>
  <si>
    <t>CAIXA DE EMBUTIR EM POLIPROPILENO PARA ABRIGO DE HIDRÔMETRO - FORNECIMENTO E INSTALAÇÃO (EXCLUSIVE HIDRÔMETRO). AF_03/2024</t>
  </si>
  <si>
    <t>CAIXA DE SOBREPOR EM AÇO GALVANIZADO PARA ABRIGO DE HIDRÔMETRO - FORNECIMENTO E INSTALAÇÃO (EXCLUSIVE HIDRÔMETRO). AF_03/2024</t>
  </si>
  <si>
    <t>CAIXA EM CONCRETO PRÉ-MOLDADO PARA ABRIGO DE HIDRÔMETRO COM DN 25 MM - FORNECIMENTO E INSTALAÇÃO (EXCLUSIVE HIDRÔMETRO). AF_03/2024</t>
  </si>
  <si>
    <t>CUMEEIRA NORMAL PARA TELHA TRAPEZOIDAL DE AÇO, E = 0,5 MM, INCLUSO ACESSÓRIOS DE FIXAÇÃO E IÇAMENTO. AF_07/2019</t>
  </si>
  <si>
    <t>ISOLAMENTO TERMOACÚSTICO COM LÃ MINERAL NA SUBCOBERTURA, INCLUSO TRANSPORTE VERTICAL. AF_07/2019</t>
  </si>
  <si>
    <t>CARGA E DESCARGA COM CARRINHO PLATAFORMA, DE BANCADA DE MÁRMORE OU GRANITO PARA COZINHA/LAVATÓRIO OU MÁRMORE SINTÉTICO COM CUBA INTEGRADA, EM BALSA DE 1000 TONELADAS. AF_05/2024</t>
  </si>
  <si>
    <t>CARGA E DESCARGA COM CARRINHO PLATAFORMA, DE BANCADA DE MÁRMORE OU GRANITO PARA COZINHA/LAVATÓRIO OU MÁRMORE SINTÉTICO COM CUBA INTEGRADA, EM BALSA DE 1500 TONELADAS. AF_05/2024</t>
  </si>
  <si>
    <t>CARGA E DESCARGA COM CARRINHO PLATAFORMA, DE BANCADA DE MÁRMORE OU GRANITO PARA COZINHA/LAVATÓRIO OU MÁRMORE SINTÉTICO COM CUBA INTEGRADA, EM BALSA DE 2000 TONELADAS. AF_05/2024</t>
  </si>
  <si>
    <t>CARGA E DESCARGA COM CARRINHO PLATAFORMA, DE BANCADA DE MÁRMORE OU GRANITO PARA COZINHA/LAVATÓRIO OU MÁRMORE SINTÉTICO COM CUBA INTEGRADA, EM BALSA DE 600 TONELADAS. AF_05/2024</t>
  </si>
  <si>
    <t>CARGA E DESCARGA COM MANIPULADOR TELESCÓPICO, DE PÁLETE DE BACIA SANITÁRIA, CAIXA ACOPLADA, TANQUE OU PIA, EM BALSA DE 1000 TONELADAS. AF_05/2024</t>
  </si>
  <si>
    <t>CARGA E DESCARGA COM MANIPULADOR TELESCÓPICO, DE PÁLETE DE BACIA SANITÁRIA, CAIXA ACOPLADA, TANQUE OU PIA, EM BALSA DE 1500 TONELADAS. AF_05/2024</t>
  </si>
  <si>
    <t>CARGA E DESCARGA COM MANIPULADOR TELESCÓPICO, DE PÁLETE DE BACIA SANITÁRIA, CAIXA ACOPLADA, TANQUE OU PIA, EM BALSA DE 2000 TONELADAS. AF_05/2024</t>
  </si>
  <si>
    <t>CARGA E DESCARGA COM MANIPULADOR TELESCÓPICO, DE PÁLETE DE BACIA SANITÁRIA, CAIXA ACOPLADA, TANQUE OU PIA, EM BALSA DE 600 TONELADAS. AF_05/2024</t>
  </si>
  <si>
    <t>CARGA E DESCARGA COM MANIPULADOR TELESCÓPICO, DE PÁLETE DE BLOCOS VAZADOS DE CONCRETO OU CERÂMICO, EM BALSA DE 1000 TONELADAS. AF_05/2024</t>
  </si>
  <si>
    <t>CARGA E DESCARGA COM MANIPULADOR TELESCÓPICO, DE PÁLETE DE BLOCOS VAZADOS DE CONCRETO OU CERÂMICO, EM BALSA DE 1500 TONELADAS. AF_05/2024</t>
  </si>
  <si>
    <t>CARGA E DESCARGA COM MANIPULADOR TELESCÓPICO, DE PÁLETE DE BLOCOS VAZADOS DE CONCRETO OU CERÂMICO, EM BALSA DE 2000 TONELADAS. AF_05/2024</t>
  </si>
  <si>
    <t>CARGA E DESCARGA COM MANIPULADOR TELESCÓPICO, DE PÁLETE DE BLOCOS VAZADOS DE CONCRETO OU CERÂMICO, EM BALSA DE 600 TONELADAS. AF_05/2024</t>
  </si>
  <si>
    <t>CARGA E DESCARGA COM MANIPULADOR TELESCÓPICO, DE PÁLETE DE CAIXAS COM REVESTIMENTO CERÂMICO, EM BALSA DE 1000 TONELADAS. AF_05/2024</t>
  </si>
  <si>
    <t>CARGA E DESCARGA COM MANIPULADOR TELESCÓPICO, DE PÁLETE DE CAIXAS COM REVESTIMENTO CERÂMICO, EM BALSA DE 1500 TONELADAS. AF_05/2024</t>
  </si>
  <si>
    <t>CARGA E DESCARGA COM MANIPULADOR TELESCÓPICO, DE PÁLETE DE CAIXAS COM REVESTIMENTO CERÂMICO, EM BALSA DE 2000 TONELADAS. AF_05/2024</t>
  </si>
  <si>
    <t>CARGA E DESCARGA COM MANIPULADOR TELESCÓPICO, DE PÁLETE DE CAIXAS COM REVESTIMENTO CERÂMICO, EM BALSA DE 600 TONELADAS. AF_05/2024</t>
  </si>
  <si>
    <t>CARGA E DESCARGA COM MANIPULADOR TELESCÓPICO, DE PÁLETE DE LATAS 18 LITROS, EM BALSA DE 1000 TONELADAS. AF_05/2024</t>
  </si>
  <si>
    <t>CARGA E DESCARGA COM MANIPULADOR TELESCÓPICO, DE PÁLETE DE LATAS 18 LITROS, EM BALSA DE 1500 TONELADAS. AF_05/2024</t>
  </si>
  <si>
    <t>CARGA E DESCARGA COM MANIPULADOR TELESCÓPICO, DE PÁLETE DE LATAS 18 LITROS, EM BALSA DE 2000 TONELADAS. AF_05/2024</t>
  </si>
  <si>
    <t>CARGA E DESCARGA COM MANIPULADOR TELESCÓPICO, DE PÁLETE DE LATAS 18 LITROS, EM BALSA DE 600 TONELADAS. AF_05/2024</t>
  </si>
  <si>
    <t>CARGA E DESCARGA COM MANIPULADOR TELESCÓPICO, DE PÁLETE DE SACOS, EM BALSA DE 1000 TONELADAS. AF_05/2024</t>
  </si>
  <si>
    <t>CARGA E DESCARGA COM MANIPULADOR TELESCÓPICO, DE PÁLETE DE SACOS, EM BALSA DE 1500 TONELADAS. AF_05/2024</t>
  </si>
  <si>
    <t>CARGA E DESCARGA COM MANIPULADOR TELESCÓPICO, DE PÁLETE DE SACOS, EM BALSA DE 2000 TONELADAS. AF_05/2024</t>
  </si>
  <si>
    <t>CARGA E DESCARGA COM MANIPULADOR TELESCÓPICO, DE PÁLETE DE SACOS, EM BALSA DE 600 TONELADAS. AF_05/2024</t>
  </si>
  <si>
    <t>CARGA E DESCARGA COM MANIPULADOR TELESCÓPICO, DE PÁLETE DE TELHA DE CONCRETO OU CERÂMICA, EM BALSA DE 1000 TONELADAS. AF_05/2024</t>
  </si>
  <si>
    <t>CARGA E DESCARGA COM MANIPULADOR TELESCÓPICO, DE PÁLETE DE TELHA DE CONCRETO OU CERÂMICA, EM BALSA DE 1500 TONELADAS. AF_05/2024</t>
  </si>
  <si>
    <t>CARGA E DESCARGA COM MANIPULADOR TELESCÓPICO, DE PÁLETE DE TELHA DE CONCRETO OU CERÂMICA, EM BALSA DE 2000 TONELADAS. AF_05/2024</t>
  </si>
  <si>
    <t>CARGA E DESCARGA COM MANIPULADOR TELESCÓPICO, DE PÁLETE DE TELHA DE CONCRETO OU CERÂMICA, EM BALSA DE 600 TONELADAS. AF_05/2024</t>
  </si>
  <si>
    <t>CARGA E DESCARGA COM MANIPULADOR TELESCÓPICO, DE TELHAS TERMOACÚSTICAS, FIBROCIMENTO, AÇO ZINCADO, FIBROCIMENTO ESTRUTURAL, CANALETE 90 OU KALHETÃO, EM BALSA DE 1000 TONELADAS. AF_05/2024</t>
  </si>
  <si>
    <t>CARGA E DESCARGA COM MANIPULADOR TELESCÓPICO, DE TELHAS TERMOACÚSTICAS, FIBROCIMENTO, AÇO ZINCADO, FIBROCIMENTO ESTRUTURAL, CANALETE 90 OU KALHETÃO, EM BALSA DE 1500 TONELADAS. AF_05/2024</t>
  </si>
  <si>
    <t>CARGA E DESCARGA COM MANIPULADOR TELESCÓPICO, DE TELHAS TERMOACÚSTICAS, FIBROCIMENTO, AÇO ZINCADO, FIBROCIMENTO ESTRUTURAL, CANALETE 90 OU KALHETÃO, EM BALSA DE 2000 TONELADAS. AF_05/2024</t>
  </si>
  <si>
    <t>CARGA E DESCARGA COM MANIPULADOR TELESCÓPICO, DE TELHAS TERMOACÚSTICAS, FIBROCIMENTO, AÇO ZINCADO, FIBROCIMENTO ESTRUTURAL, CANALETE 90 OU KALHETÃO, EM BALSA DE 600 TONELADAS. AF_05/2024</t>
  </si>
  <si>
    <t>CARGA E DESCARGA DE BETONEIRA, COM CAMINHÃO CARROCERIA COM GUINDAUTO (MUNCK) 11,7 TM, EM BALSA DE 1000 TONELADAS. AF_05/2024</t>
  </si>
  <si>
    <t>CARGA E DESCARGA DE BETONEIRA, COM CAMINHÃO CARROCERIA COM GUINDAUTO (MUNCK) 11,7 TM, EM BALSA DE 1500 TONELADAS. AF_05/2024</t>
  </si>
  <si>
    <t>CARGA E DESCARGA DE BETONEIRA, COM CAMINHÃO CARROCERIA COM GUINDAUTO (MUNCK) 11,7 TM, EM BALSA DE 2000 TONELADAS. AF_05/2024</t>
  </si>
  <si>
    <t>CARGA E DESCARGA DE BETONEIRA, COM CAMINHÃO CARROCERIA COM GUINDAUTO (MUNCK) 11,7 TM, EM BALSA DE 600 TONELADAS. AF_05/2024</t>
  </si>
  <si>
    <t>CARGA E DESCARGA DE CAMINHÃO DE 10 M³, EM BALSA DE 1000 TONELADAS. AF_05/2024</t>
  </si>
  <si>
    <t>CARGA E DESCARGA DE CAMINHÃO DE 10 M³, EM BALSA DE 1500 TONELADAS. AF_05/2024</t>
  </si>
  <si>
    <t>CARGA E DESCARGA DE CAMINHÃO DE 10 M³, EM BALSA DE 2000 TONELADAS. AF_05/2024</t>
  </si>
  <si>
    <t>CARGA E DESCARGA DE CAMINHÃO DE 10 M³, EM BALSA DE 600 TONELADAS. AF_05/2024</t>
  </si>
  <si>
    <t>CARGA E DESCARGA DE CAMINHÃO DE 14 M³, EM BALSA DE 1000 TONELADAS. AF_05/2024</t>
  </si>
  <si>
    <t>CARGA E DESCARGA DE CAMINHÃO DE 14 M³, EM BALSA DE 1500 TONELADAS. AF_05/2024</t>
  </si>
  <si>
    <t>CARGA E DESCARGA DE CAMINHÃO DE 14 M³, EM BALSA DE 2000 TONELADAS. AF_05/2024</t>
  </si>
  <si>
    <t>CARGA E DESCARGA DE CAMINHÃO DE 14 M³, EM BALSA DE 600 TONELADAS. AF_05/2024</t>
  </si>
  <si>
    <t>CARGA E DESCARGA DE CAMINHÃO DE 6 M³, EM BALSA DE 1000 TONELADAS. AF_05/2024</t>
  </si>
  <si>
    <t>CARGA E DESCARGA DE CAMINHÃO DE 6 M³, EM BALSA DE 1500 TONELADAS. AF_05/2024</t>
  </si>
  <si>
    <t>CARGA E DESCARGA DE CAMINHÃO DE 6 M³, EM BALSA DE 2000 TONELADAS. AF_05/2024</t>
  </si>
  <si>
    <t>CARGA E DESCARGA DE CAMINHÃO DE 6 M³, EM BALSA DE 600 TONELADAS. AF_05/2024</t>
  </si>
  <si>
    <t>CARGA E DESCARGA DE PERFIL METÁLICO E VERGALHÕES DE AÇO E VERGALHÕES DE AÇO, COM CAMINHÃO CARROCERIA COM GUINDAUTO (MUNCK) 11,7 TM, EM BALSA DE 1500 TONELADAS. AF_05/2024</t>
  </si>
  <si>
    <t>CARGA E DESCARGA DE PERFIL METÁLICO E VERGALHÕES DE AÇO, COM CAMINHÃO CARROCERIA COM GUINDAUTO (MUNCK) 11,7 TM, EM BALSA DE 1000 TONELADAS. AF_05/2024</t>
  </si>
  <si>
    <t>CARGA E DESCARGA DE PERFIL METÁLICO E VERGALHÕES DE AÇO, COM CAMINHÃO CARROCERIA COM GUINDAUTO (MUNCK) 11,7 TM, EM BALSA DE 2000 TONELADAS. AF_05/2024</t>
  </si>
  <si>
    <t>CARGA E DESCARGA DE PERFIL METÁLICO E VERGALHÕES DE AÇO, COM CAMINHÃO CARROCERIA COM GUINDAUTO (MUNCK) 11,7 TM, EM BALSA DE 600 TONELADAS. AF_05/2024</t>
  </si>
  <si>
    <t>CARGA E DESCARGA DE POSTES DE CONCRETO, COM CAMINHÃO CARROCERIA COM GUINDAUTO (MUNCK) 11,7 TM, EM BALSA DE 1000 TONELADAS. AF_05/2024</t>
  </si>
  <si>
    <t>CARGA E DESCARGA DE POSTES DE CONCRETO, COM CAMINHÃO CARROCERIA COM GUINDAUTO (MUNCK) 11,7 TM, EM BALSA DE 1500 TONELADAS. AF_05/2024</t>
  </si>
  <si>
    <t>CARGA E DESCARGA DE POSTES DE CONCRETO, COM CAMINHÃO CARROCERIA COM GUINDAUTO (MUNCK) 11,7 TM, EM BALSA DE 2000 TONELADAS. AF_05/2024</t>
  </si>
  <si>
    <t>CARGA E DESCARGA DE POSTES DE CONCRETO, COM CAMINHÃO CARROCERIA COM GUINDAUTO (MUNCK) 11,7 TM, EM BALSA DE 600 TONELADAS. AF_05/2024</t>
  </si>
  <si>
    <t>CARGA E DESCARGA DE RETROESCAVADEIRA, EM BALSA DE 1000 TONELADAS. AF_05/2024</t>
  </si>
  <si>
    <t>CARGA E DESCARGA DE RETROESCAVADEIRA, EM BALSA DE 1500 TONELADAS. AF_05/2024</t>
  </si>
  <si>
    <t>CARGA E DESCARGA DE RETROESCAVADEIRA, EM BALSA DE 2000 TONELADAS. AF_05/2024</t>
  </si>
  <si>
    <t>CARGA E DESCARGA DE RETROESCAVADEIRA, EM BALSA DE 600 TONELADAS. AF_05/2024</t>
  </si>
  <si>
    <t>CARGA E DESCARGA DE SOLOS E MATERIAIS GRANULARES, COM CAMINHÃO DE 10 M³ E ESCAVADEIRA HIDRÁULICA, EM BALSA DE 1000 TONELADAS. AF_05/2024</t>
  </si>
  <si>
    <t>CARGA E DESCARGA DE SOLOS E MATERIAIS GRANULARES, COM CAMINHÃO DE 10 M³ E ESCAVADEIRA HIDRÁULICA, EM BALSA DE 1500 TONELADAS. AF_05/2024</t>
  </si>
  <si>
    <t>CARGA E DESCARGA DE SOLOS E MATERIAIS GRANULARES, COM CAMINHÃO DE 10 M³ E ESCAVADEIRA HIDRÁULICA, EM BALSA DE 2000 TONELADAS. AF_05/2024</t>
  </si>
  <si>
    <t>CARGA E DESCARGA DE SOLOS E MATERIAIS GRANULARES, COM CAMINHÃO DE 10 M³ E ESCAVADEIRA HIDRÁULICA, EM BALSA DE 600 TONELADAS. AF_05/2024</t>
  </si>
  <si>
    <t>CARGA E DESCARGA DE SOLOS E MATERIAIS GRANULARES, COM CAMINHÃO DE 14 M³ E ESCAVADEIRA HIDRÁULICA, EM BALSA DE 1000 TONELADAS. AF_05/2024</t>
  </si>
  <si>
    <t>CARGA E DESCARGA DE SOLOS E MATERIAIS GRANULARES, COM CAMINHÃO DE 14 M³ E ESCAVADEIRA HIDRÁULICA, EM BALSA DE 1500 TONELADAS. AF_05/2024</t>
  </si>
  <si>
    <t>CARGA E DESCARGA DE SOLOS E MATERIAIS GRANULARES, COM CAMINHÃO DE 14 M³ E ESCAVADEIRA HIDRÁULICA, EM BALSA DE 2000 TONELADAS. AF_05/2024</t>
  </si>
  <si>
    <t>CARGA E DESCARGA DE SOLOS E MATERIAIS GRANULARES, COM CAMINHÃO DE 14 M³ E ESCAVADEIRA HIDRÁULICA, EM BALSA DE 600 TONELADAS. AF_05/2024</t>
  </si>
  <si>
    <t>CARGA E DESCARGA DE SOLOS E MATERIAIS GRANULARES, COM CAMINHÃO DE 6 M³ E ESCAVADEIRA HIDRÁULICA, EM BALSA DE 1000 TONELADAS. AF_05/2024</t>
  </si>
  <si>
    <t>CARGA E DESCARGA DE SOLOS E MATERIAIS GRANULARES, COM CAMINHÃO DE 6 M³ E ESCAVADEIRA HIDRÁULICA, EM BALSA DE 1500 TONELADAS. AF_05/2024</t>
  </si>
  <si>
    <t>CARGA E DESCARGA DE SOLOS E MATERIAIS GRANULARES, COM CAMINHÃO DE 6 M³ E ESCAVADEIRA HIDRÁULICA, EM BALSA DE 2000 TONELADAS. AF_05/2024</t>
  </si>
  <si>
    <t>CARGA E DESCARGA DE SOLOS E MATERIAIS GRANULARES, COM CAMINHÃO DE 6 M³ E ESCAVADEIRA HIDRÁULICA, EM BALSA DE 600 TONELADAS. AF_05/2024</t>
  </si>
  <si>
    <t>CARGA E DESCARGA DE TELA DE AÇO, COM CAMINHÃO CARROCERIA COM GUINDAUTO (MUNCK) 11,7 TM, EM BALSA DE 1000 TONELADAS. AF_05/2024</t>
  </si>
  <si>
    <t>CARGA E DESCARGA DE TELA DE AÇO, COM CAMINHÃO CARROCERIA COM GUINDAUTO (MUNCK) 11,7 TM, EM BALSA DE 1500 TONELADAS. AF_05/2024</t>
  </si>
  <si>
    <t>CARGA E DESCARGA DE TELA DE AÇO, COM CAMINHÃO CARROCERIA COM GUINDAUTO (MUNCK) 11,7 TM, EM BALSA DE 2000 TONELADAS. AF_05/2024</t>
  </si>
  <si>
    <t>CARGA E DESCARGA DE TELA DE AÇO, COM CAMINHÃO CARROCERIA COM GUINDAUTO (MUNCK) 11,7 TM, EM BALSA DE 600 TONELADAS. AF_05/2024</t>
  </si>
  <si>
    <t>CARGA E DESCARGA DE TUBOS DE CONCRETO, COM CAMINHÃO CARROCERIA COM GUINDAUTO (MUNCK) 11,7 TM, EM BALSA DE 1000 TONELADAS. AF_05/2024</t>
  </si>
  <si>
    <t>CARGA E DESCARGA DE TUBOS DE CONCRETO, COM CAMINHÃO CARROCERIA COM GUINDAUTO (MUNCK) 11,7 TM, EM BALSA DE 1500 TONELADAS. AF_05/2024</t>
  </si>
  <si>
    <t>CARGA E DESCARGA DE TUBOS DE CONCRETO, COM CAMINHÃO CARROCERIA COM GUINDAUTO (MUNCK) 11,7 TM, EM BALSA DE 2000 TONELADAS. AF_05/2024</t>
  </si>
  <si>
    <t>CARGA E DESCARGA DE TUBOS DE CONCRETO, COM CAMINHÃO CARROCERIA COM GUINDAUTO (MUNCK) 11,7 TM, EM BALSA DE 600 TONELADAS. AF_05/2024</t>
  </si>
  <si>
    <t>CARGA E DESCARGA DE TUBOS METÁLICOS, COM CAMINHÃO CARROCERIA COM GUINDAUTO (MUNCK) 11,7 TM, EM BALSA DE 1000 TONELADAS. AF_05/2024</t>
  </si>
  <si>
    <t>CARGA E DESCARGA DE TUBOS METÁLICOS, COM CAMINHÃO CARROCERIA COM GUINDAUTO (MUNCK) 11,7 TM, EM BALSA DE 1500 TONELADAS. AF_05/2024</t>
  </si>
  <si>
    <t>CARGA E DESCARGA DE TUBOS METÁLICOS, COM CAMINHÃO CARROCERIA COM GUINDAUTO (MUNCK) 11,7 TM, EM BALSA DE 2000 TONELADAS. AF_05/2024</t>
  </si>
  <si>
    <t>CARGA E DESCARGA DE TUBOS METÁLICOS, COM CAMINHÃO CARROCERIA COM GUINDAUTO (MUNCK) 11,7 TM, EM BALSA DE 600 TONELADAS. AF_05/2024</t>
  </si>
  <si>
    <t>CARGA E DESCARGA DE TUBOS PLÁSTICOS, COM CAMINHÃO CARROCERIA COM GUINDAUTO (MUNCK) 11,7 TM, EM BALSA DE 1000 TONELADAS. AF_05/2024</t>
  </si>
  <si>
    <t>CARGA E DESCARGA DE TUBOS PLÁSTICOS, COM CAMINHÃO CARROCERIA COM GUINDAUTO (MUNCK) 11,7 TM, EM BALSA DE 1500 TONELADAS. AF_05/2024</t>
  </si>
  <si>
    <t>CARGA E DESCARGA DE TUBOS PLÁSTICOS, COM CAMINHÃO CARROCERIA COM GUINDAUTO (MUNCK) 11,7 TM, EM BALSA DE 2000 TONELADAS. AF_05/2024</t>
  </si>
  <si>
    <t>CARGA E DESCARGA DE TUBOS PLÁSTICOS, COM CAMINHÃO CARROCERIA COM GUINDAUTO (MUNCK) 11,7 TM, EM BALSA DE 600 TONELADAS. AF_05/2024</t>
  </si>
  <si>
    <t>CARGA E DESCARGA MANUAL, DE JANELA, KIT PORTA-PRONTA OU PORTA DE MADEIRA, PORTA DE AÇO E PORTA DE ALUMÍNIO, EM BALSA DE 1000 TONELADAS. AF_05/2024</t>
  </si>
  <si>
    <t>CARGA E DESCARGA MANUAL, DE JANELA, KIT PORTA-PRONTA OU PORTA DE MADEIRA, PORTA DE AÇO E PORTA DE ALUMÍNIO, EM BALSA DE 1500 TONELADAS. AF_05/2024</t>
  </si>
  <si>
    <t>CARGA E DESCARGA MANUAL, DE JANELA, KIT PORTA-PRONTA OU PORTA DE MADEIRA, PORTA DE AÇO E PORTA DE ALUMÍNIO, EM BALSA DE 2000 TONELADAS. AF_05/2024</t>
  </si>
  <si>
    <t>CARGA E DESCARGA MANUAL, DE JANELA, KIT PORTA-PRONTA OU PORTA DE MADEIRA, PORTA DE AÇO E PORTA DE ALUMÍNIO, EM BALSA DE 600 TONELADAS. AF_05/2024</t>
  </si>
  <si>
    <t>CARGA E DESCARGA MANUAL, DE PEÇAS DE MADEIRA (CAIBROS, TÁBUAS, RIPAS, VIGAS E COMPENSADOS), EM BALSA DE 1000 TONELADAS. AF_05/2024</t>
  </si>
  <si>
    <t>CARGA E DESCARGA MANUAL, DE PEÇAS DE MADEIRA (CAIBROS, TÁBUAS, RIPAS, VIGAS E COMPENSADOS), EM BALSA DE 1500 TONELADAS. AF_05/2024</t>
  </si>
  <si>
    <t>CARGA E DESCARGA MANUAL, DE PEÇAS DE MADEIRA (CAIBROS, TÁBUAS, RIPAS, VIGAS E COMPENSADOS), EM BALSA DE 2000 TONELADAS. AF_05/2024</t>
  </si>
  <si>
    <t>CARGA E DESCARGA MANUAL, DE PEÇAS DE MADEIRA (CAIBROS, TÁBUAS, RIPAS, VIGAS E COMPENSADOS), EM BALSA DE 600 TONELADAS. AF_05/2024</t>
  </si>
  <si>
    <t>CARGA E DESCARGA MANUAL, DE VIDRO, EM BALSA DE 1000 TONELADAS. AF_05/2024</t>
  </si>
  <si>
    <t>CARGA E DESCARGA MANUAL, DE VIDRO, EM BALSA DE 1500 TONELADAS. AF_05/2024</t>
  </si>
  <si>
    <t>CARGA E DESCARGA MANUAL, DE VIDRO, EM BALSA DE 2000 TONELADAS. AF_05/2024</t>
  </si>
  <si>
    <t>CARGA E DESCARGA MANUAL, DE VIDRO, EM BALSA DE 600 TONELADAS. AF_05/2024</t>
  </si>
  <si>
    <t>TRANSPORTE FLUVIAL COM CONJUNTO EMPURRADOR DE 250 HP E BALSA DE 200 A 600 TONELADAS, EM VIA NAVEGÁVEL NO SENTIDO A JUSANTE (DESCENDO O RIO). AF_05/2024</t>
  </si>
  <si>
    <t>TRANSPORTE FLUVIAL COM CONJUNTO EMPURRADOR DE 250 HP E BALSA DE 200 A 600 TONELADAS, EM VIA NAVEGÁVEL NO SENTIDO A MONTANTE (SUBINDO O RIO). AF_05/2024</t>
  </si>
  <si>
    <t>TRANSPORTE FLUVIAL COM CONJUNTO EMPURRADOR DE 315 HP E BALSA 600 A 1000 TONELADAS, EM VIA NAVEGÁVEL NO SENTIDO A JUSANTE (DESCENDO O RIO). AF_05/2024</t>
  </si>
  <si>
    <t>TRANSPORTE FLUVIAL COM CONJUNTO EMPURRADOR DE 315 HP E BALSA 600 A 1000 TONELADAS, EM VIA NAVEGÁVEL NO SENTIDO A MONTANTE (SUBINDO O RIO). AF_05/2024</t>
  </si>
  <si>
    <t>TRANSPORTE FLUVIAL COM CONJUNTO EMPURRADOR DE 475 HP E BALSA DE 1.000 A 1.500 TONELADAS, EM VIA NAVEGÁVEL NO SENTIDO A JUSANTE (DESCENDO O RIO). AF_05/2024</t>
  </si>
  <si>
    <t>TRANSPORTE FLUVIAL COM CONJUNTO EMPURRADOR DE 475 HP E BALSA DE 1.000 A 1.500 TONELADAS, EM VIA NAVEGÁVEL NO SENTIDO A MONTANTE (SUBINDO O RIO). AF_05/2024</t>
  </si>
  <si>
    <t>TRANSPORTE FLUVIAL COM CONJUNTO EMPURRADOR DE 600 HP E BALSA DE 1.500 A 2.000 TONELADAS, EM VIA NAVEGÁVEL NO SENTIDO A JUSANTE (DESCENDO O RIO). AF_05/2024</t>
  </si>
  <si>
    <t>TRANSPORTE FLUVIAL COM CONJUNTO EMPURRADOR DE 600 HP E BALSA DE 1.500 A 2.000 TONELADAS, EM VIA NAVEGÁVEL NO SENTIDO A MONTANTE (SUBINDO O RIO). AF_05/2024</t>
  </si>
  <si>
    <t>PAVIMENTO COM TRATAMENTO SUPERFICIAL DUPLO, COM CAP 150/200. AF_01/2020</t>
  </si>
  <si>
    <t>PAVIMENTO COM TRATAMENTO SUPERFICIAL DUPLO, COM EMULSÃO ASFÁLTICA RR-2C, COM BANHO DILUÍDO. AF_01/2020</t>
  </si>
  <si>
    <t>PAVIMENTO COM TRATAMENTO SUPERFICIAL DUPLO, COM EMULSÃO ASFÁLTICA RR-2C, COM CAPA SELANTE. AF_01/2020</t>
  </si>
  <si>
    <t>PAVIMENTO COM TRATAMENTO SUPERFICIAL DUPLO, COM EMULSÃO ASFÁLTICA RR-2C. AF_01/2020</t>
  </si>
  <si>
    <t>PAVIMENTO COM TRATAMENTO SUPERFICIAL SIMPLES, COM CAP 150/200. AF_01/2020</t>
  </si>
  <si>
    <t>PAVIMENTO COM TRATAMENTO SUPERFICIAL SIMPLES, COM EMULSÃO ASFÁLTICA RR-2C, COM BANHO DILUÍDO. AF_01/2020</t>
  </si>
  <si>
    <t>PAVIMENTO COM TRATAMENTO SUPERFICIAL SIMPLES, COM EMULSÃO ASFÁLTICA RR-2C. AF_01/2020</t>
  </si>
  <si>
    <t>PAVIMENTO COM TRATAMENTO SUPERFICIAL TRIPLO, COM CAP 150/200. AF_01/2020</t>
  </si>
  <si>
    <t>PAVIMENTO COM TRATAMENTO SUPERFICIAL TRIPLO, COM EMULSÃO ASFÁLTICA RR-2C, COM BANHO DILUÍDO. AF_01/2020</t>
  </si>
  <si>
    <t>PAVIMENTO COM TRATAMENTO SUPERFICIAL TRIPLO, COM EMULSÃO ASFÁLTICA RR-2C, COM CAPA SELANTE. AF_01/2020</t>
  </si>
  <si>
    <t>PAVIMENTO COM TRATAMENTO SUPERFICIAL TRIPLO, COM EMULSÃO ASFÁLTICA RR-2C. AF_01/2020</t>
  </si>
  <si>
    <t>TUBULÃO A CÉU ABERTO, DIÂMETRO DO FUSTE DE 100CM, ESCAVAÇÃO MANUAL, SEM ALARGAMENTO DE BASE, CONCRETO FEITO EM OBRA E LANÇADO COM JERICA. AF_05/2020</t>
  </si>
  <si>
    <t>TUBULÃO A CÉU ABERTO, DIÂMETRO DO FUSTE DE 100CM, ESCAVAÇÃO MANUAL, SEM ALARGAMENTO DE BASE, CONCRETO USINADO E LANÇADO COM BOMBA OU DIRETAMENTE DO CAMINHÃO (EXCLUSIVE BOMBEAMENTO). AF_05/2020</t>
  </si>
  <si>
    <t>TUBULÃO A CÉU ABERTO, DIÂMETRO DO FUSTE DE 100CM, ESCAVAÇÃO MECÂNICA, SEM ALARGAMENTO DE BASE, CONCRETO FEITO EM OBRA E LANÇADO COM JERICA (EXCLUSIVE MOBILIZAÇÃO E DESMOBILIZAÇÃO). AF_05/2020</t>
  </si>
  <si>
    <t>TUBULÃO A CÉU ABERTO, DIÂMETRO DO FUSTE DE 100CM, ESCAVAÇÃO MECÂNICA, SEM ALARGAMENTO DE BASE, CONCRETO USINADO E LANÇADO COM BOMBA OU DIRETAMENTE DO CAMINHÃO (EXCLUSIVE BOMBEAMENTO, MOBILIZAÇÃO E DESMOBILIZAÇÃO). AF_05/2020</t>
  </si>
  <si>
    <t>TUBULÃO A CÉU ABERTO, DIÂMETRO DO FUSTE DE 120CM, ESCAVAÇÃO MANUAL, SEM ALARGAMENTO DE BASE, CONCRETO FEITO EM OBRA E LANÇADO COM JERICA. AF_05/2020</t>
  </si>
  <si>
    <t>TUBULÃO A CÉU ABERTO, DIÂMETRO DO FUSTE DE 120CM, ESCAVAÇÃO MANUAL, SEM ALARGAMENTO DE BASE, CONCRETO USINADO E LANÇADO COM BOMBA OU DIRETAMENTE DO CAMINHÃO (EXCLUSIVE BOMBEAMENTO). AF_05/2020</t>
  </si>
  <si>
    <t>TUBULÃO A CÉU ABERTO, DIÂMETRO DO FUSTE DE 120CM, ESCAVAÇÃO MECÂNICA, SEM ALARGAMENTO DE BASE, CONCRETO FEITO EM OBRA E LANÇADO COM JERICA (EXCLUSIVE MOBILIZAÇÃO E DESMOBILIZAÇÃO). AF_05/2020</t>
  </si>
  <si>
    <t>TUBULÃO A CÉU ABERTO, DIÂMETRO DO FUSTE DE 120CM, ESCAVAÇÃO MECÂNICA, SEM ALARGAMENTO DE BASE, CONCRETO USINADO E LANÇADO COM BOMBA OU DIRETAMENTE DO CAMINHÃO (EXCLUSIVE BOMBEAMENTO, MOBILIZAÇÃO E DESMOBILIZAÇÃO). AF_05/2020</t>
  </si>
  <si>
    <t>TUBULÃO A CÉU ABERTO, DIÂMETRO DO FUSTE DE 70CM, ESCAVAÇÃO MANUAL, SEM ALARGAMENTO DE BASE, CONCRETO FEITO EM OBRA E LANÇADO COM JERICA. AF_05/2020</t>
  </si>
  <si>
    <t>TUBULÃO A CÉU ABERTO, DIÂMETRO DO FUSTE DE 70CM, ESCAVAÇÃO MANUAL, SEM ALARGAMENTO DE BASE, CONCRETO USINADO E LANÇADO COM BOMBA OU DIRETAMENTE DO CAMINHÃO (EXCLUSIVE BOMBEAMENTO). AF_05/2020</t>
  </si>
  <si>
    <t>TUBULÃO A CÉU ABERTO, DIÂMETRO DO FUSTE DE 70CM, ESCAVAÇÃO MECÂNICA, SEM ALARGAMENTO DE BASE, CONCRETO FEITO EM OBRA E LANÇADO COM JERICA. AF_05/2020</t>
  </si>
  <si>
    <t>TUBULÃO A CÉU ABERTO, DIÂMETRO DO FUSTE DE 70CM, ESCAVAÇÃO MECÂNICA, SEM ALARGAMENTO DE BASE, CONCRETO USINADO E LANÇADO COM BOMBA OU DIRETAMENTE DO CAMINHÃO (EXCLUSIVE BOMBEAMENTO, MOBILIZAÇÃO E DESMOBILIZAÇÃO). AF_05/2020</t>
  </si>
  <si>
    <t>TUBULÃO A CÉU ABERTO, DIÂMETRO DO FUSTE DE 80CM, ESCAVAÇÃO MANUAL, SEM ALARGAMENTO DE BASE, CONCRETO FEITO EM OBRA E LANÇADO COM JERICA. AF_05/2020</t>
  </si>
  <si>
    <t>TUBULÃO A CÉU ABERTO, DIÂMETRO DO FUSTE DE 80CM, ESCAVAÇÃO MANUAL, SEM ALARGAMENTO DE BASE, CONCRETO USINADO E LANÇADO COM BOMBA OU DIRETAMENTE DO CAMINHÃO (EXCLUSIVE BOMBEAMENTO). AF_05/2020</t>
  </si>
  <si>
    <t>TUBULÃO A CÉU ABERTO, DIÂMETRO DO FUSTE DE 80CM, ESCAVAÇÃO MECÂNICA, SEM ALARGAMENTO DE BASE, CONCRETO FEITO EM OBRA E LANÇADO COM JERICA (EXCLUSIVE MOBILIZAÇÃO E DESMOBILIZAÇÃO). AF_05/2020</t>
  </si>
  <si>
    <t>TUBULÃO A CÉU ABERTO, DIÂMETRO DO FUSTE DE 80CM, ESCAVAÇÃO MECÂNICA, SEM ALARGAMENTO DE BASE, CONCRETO USINADO E LANÇADO COM BOMBA OU DIRETAMENTE DO CAMINHÃO (EXCLUSIVE BOMBEAMENTO, MOBILIZAÇÃO E DESMOBILIZAÇÃO). AF_05/2020</t>
  </si>
  <si>
    <t>USINAGEM DE CONCRETO ASFÁLTICO COM CAP 50/70 PARA CAMADA DE ROLAMENTO, PADRÃO DNIT FAIXA C, EM USINA DE ASFALTO GRAVIMÉTRICA DE 150 TON/H. AF_03/2020</t>
  </si>
  <si>
    <t>USINAGEM DE CONCRETO ASFÁLTICO COM CAP 50/70, PARA CAMADA DE BINDER, PADRÃO DNIT FAIXA B, EM USINA DE ASFALTO CONTÍNUA DE 140 TON/H. AF_03/2020</t>
  </si>
  <si>
    <t>USINAGEM DE CONCRETO ASFÁLTICO COM CAP 50/70, PARA CAMADA DE BINDER, PADRÃO DNIT FAIXA B, EM USINA DE ASFALTO CONTÍNUA DE 80 TON/H. AF_03/2020</t>
  </si>
  <si>
    <t>USINAGEM DE CONCRETO ASFÁLTICO COM CAP 50/70, PARA CAMADA DE BINDER, PADRÃO DNIT FAIXA B, EM USINA DE ASFALTO GRAVIMÉTRICA DE 150 TON/H. AF_03/2020</t>
  </si>
  <si>
    <t>USINAGEM DE CONCRETO ASFÁLTICO COM CAP 50/70, PARA CAMADA DE ROLAMENTO, PADRÃO DNIT FAIXA C, EM USINA DE ASFALTO CONTÍNUA DE 140 TON/H. AF_03/2020</t>
  </si>
  <si>
    <t>USINAGEM DE CONCRETO ASFÁLTICO COM CAP 50/70, PARA CAMADA DE ROLAMENTO, PADRÃO DNIT FAIXA C, EM USINA DE ASFALTO CONTÍNUA DE 80 TON/H. AF_03/2020</t>
  </si>
  <si>
    <t>USINAGEM DE PRÉ MISTURADO A FRIO, PARA CAMADA DE BINDER, PADRÃO DNIT FAIXA B. AF_03/2020</t>
  </si>
  <si>
    <t>USINAGEM DE PRÉ MISTURADO A FRIO, PARA CAMADA DE ROLAMENTO, PADRÃO DNIT FAIXA C. AF_03/2020</t>
  </si>
  <si>
    <t>ESPELHO CRISTAL, ESPESSURA 4 MM, ADERIDO COM ADESIVO FIXA-ESPELHO E FITA DUPLA-FACE, COM MOLDURA DE MADEIRA APARAFUSADA NA PAREDE, COM ÁREA MAIOR QUE 1,0 M2. AF_01/2021</t>
  </si>
  <si>
    <t>ESPELHO CRISTAL, ESPESSURA 4 MM, ADERIDO COM ADESIVO FIXA-ESPELHO, COM MOLDURA DE MADEIRA APARAFUSADA NA PAREDE, COM ÁREA MAIOR QUE 1,0 M2. AF_01/2021</t>
  </si>
  <si>
    <t>ESPELHO CRISTAL, ESPESSURA 4 MM, ADERIDO COM ADESIVO FIXA-ESPELHO, COM MOLDURA DE MADEIRA APARAFUSADA NA PAREDE, COM ÁREA MENOR OU IGUAL A 1,0 M2. AF_01/2021</t>
  </si>
  <si>
    <t>ESPELHO CRISTAL, ESPESSURA 4 MM, SEM MOLDURA, ADERIDO COM ADESIVO FIXA-ESPELHO E FITA DUPLA-FACE. AF_01/2021</t>
  </si>
  <si>
    <t>ESPELHO CRISTAL, ESPESSURA 4 MM, SEM MOLDURA, ADERIDO COM ADESIVO FIXA-ESPELHO. AF_01/2021</t>
  </si>
  <si>
    <t>ESPELHO CRISTAL, ESPESSURA 4 MM, SEM MOLDURA, APARAFUSADO COM BOTÃO DE ROSCA INTERNA, COM ÁREA MAIOR QUE 1,0 M2. AF_01/2021</t>
  </si>
  <si>
    <t>ESPELHO CRISTAL, ESPESSURA 4 MM, SEM MOLDURA, APARAFUSADO COM BOTÃO DE ROSCA INTERNA, COM ÁREA MENOR OU IGUAL A 1,0 M2. AF_01/2021</t>
  </si>
  <si>
    <t>ESPELHO CRISTAL, ESPESSURA 4MM, ADERIDO COM ADESIVO FIXA ESPELHO FITA DUPLA-FACE, COM MOLDURA DE MADEIRA APARAFUSADA NA PAREDE, COM ÁREA MENOR OU IGUAL A 1,0 M2. AF_01/2021</t>
  </si>
  <si>
    <t>INSTALAÇÃO DE VIDRO LAMINADO, E = 12 MM (4+4+4), FIXADO COM SILICONE ESTRUTURAL. AF_01/2021</t>
  </si>
  <si>
    <t>INSTALAÇÃO DE VIDRO LAMINADO, E = 15 MM (5+5+5), FIXADO COM SILICONE ESTRUTURAL. AF_01/2021</t>
  </si>
  <si>
    <t>INSTALAÇÃO DE VIDRO LAMINADO, E = 8 MM (4+4), FIXADO COM SILICONE ESTRUTURAL. AF_01/2021</t>
  </si>
  <si>
    <t>PORTA DE CORRER EM VIDRO TEMPERADO, 2 FOLHAS DE 90X210 CM, ESPESSURA 10 MM, INCLUSIVE ACESSÓRIOS. AF_01/2021</t>
  </si>
  <si>
    <t>PORTA DE CORRER EM VIDRO TEMPERADO, 90X210 CM, ESPESSURA 10MM, INCLUSIVE ACESSÓRIOS. AF_01/2021</t>
  </si>
  <si>
    <t>VÁLVULA DE SEGURANÇA À TEMPERATURA, 1/2" - FORNECIMENTO E INSTALAÇÃO. AF_08/2021</t>
  </si>
  <si>
    <t>VÁLVULA ESFERA PARA GÁS, 1" - FORNECIMENTO E INSTALAÇÃO. AF_08/2021</t>
  </si>
  <si>
    <t>VÁLVULA ESFERA PARA GÁS, 1/2" - FORNECIMENTO E INSTALAÇÃO. AF_08/2021</t>
  </si>
  <si>
    <t>VÁLVULA ESFERA PARA GÁS, 3/4" - FORNECIMENTO E INSTALAÇÃO. AF_08/2021</t>
  </si>
  <si>
    <t>VÁLVULA ESTABILIZADORA DE VAZÃO/ AUTOFLOW, 1" - FORNECIMENTO E INSTALAÇÃO. AF_08/2021</t>
  </si>
  <si>
    <t>VÁLVULA ESTABILIZADORA DE VAZÃO/ AUTOFLOW, 3/4" - FORNECIMENTO E INSTALAÇÃO. AF_08/2021</t>
  </si>
  <si>
    <t>VÁLVULA REDUTORA DE PRESSÃO PARA SISTEMAS PREDIAIS, 1 1/2" - FORNECIMENTO E INSTALAÇÃO. AF_08/2021</t>
  </si>
  <si>
    <t>VÁLVULA REDUTORA DE PRESSÃO PARA SISTEMAS PREDIAIS, 1 1/4" - FORNECIMENTO E INSTALAÇÃO. AF_08/2021</t>
  </si>
  <si>
    <t>VÁLVULA REDUTORA DE PRESSÃO PARA SISTEMAS PREDIAIS, 1" - FORNECIMENTO E INSTALAÇÃO. AF_08/2021</t>
  </si>
  <si>
    <t>VÁLVULA REDUTORA DE PRESSÃO PARA SISTEMAS PREDIAIS, 1/2" - FORNECIMENTO E INSTALAÇÃO. AF_08/2021</t>
  </si>
  <si>
    <t>VÁLVULA REDUTORA DE PRESSÃO PARA SISTEMAS PREDIAIS, 2 1/2" - FORNECIMENTO E INSTALAÇÃO. AF_08/2021</t>
  </si>
  <si>
    <t>VÁLVULA REDUTORA DE PRESSÃO PARA SISTEMAS PREDIAIS, 2" - FORNECIMENTO E INSTALAÇÃO. AF_08/2021</t>
  </si>
  <si>
    <t>VÁLVULA REDUTORA DE PRESSÃO PARA SISTEMAS PREDIAIS, 3/4" - FORNECIMENTO E INSTALAÇÃO. AF_08/2021</t>
  </si>
  <si>
    <t>VÁLVULA VENTOSA ELIMINADORA DE AR, PARA SISTEMAS PREDIAIS, 1/2" - FORNECIMENTO E INSTALAÇÃO. AF_08/2021</t>
  </si>
  <si>
    <t>VÁLVULA VENTOSA ELIMINADORA DE AR, PARA SISTEMAS PREDIAIS, 3/4" - FORNECIMENTO E INSTALAÇÃO. AF_08/2021</t>
  </si>
  <si>
    <t>JUNTA DE DESMONTAGEM TRAVADA AXIALMENTE DE FERRO FUNDIDO PARA REDE DE ÁGUA OU ESGOTO, DN 100 MM. AF_12/2021</t>
  </si>
  <si>
    <t>JUNTA DE DESMONTAGEM TRAVADA AXIALMENTE DE FERRO FUNDIDO PARA REDE DE ÁGUA OU ESGOTO, DN 150 MM. AF_12/2021</t>
  </si>
  <si>
    <t>JUNTA DE DESMONTAGEM TRAVADA AXIALMENTE DE FERRO FUNDIDO PARA REDE DE ÁGUA OU ESGOTO, DN 200 MM. AF_12/2021</t>
  </si>
  <si>
    <t>JUNTA DE DESMONTAGEM TRAVADA AXIALMENTE DE FERRO FUNDIDO PARA REDE DE ÁGUA OU ESGOTO, DN 250 MM. AF_12/2021</t>
  </si>
  <si>
    <t>JUNTA DE DESMONTAGEM TRAVADA AXIALMENTE DE FERRO FUNDIDO PARA REDE DE ÁGUA OU ESGOTO, DN 300 MM. AF_12/2021</t>
  </si>
  <si>
    <t>JUNTA DE DESMONTAGEM TRAVADA AXIALMENTE DE FERRO FUNDIDO PARA REDE DE ÁGUA OU ESGOTO, DN 350 MM. AF_12/2021</t>
  </si>
  <si>
    <t>JUNTA DE DESMONTAGEM TRAVADA AXIALMENTE DE FERRO FUNDIDO PARA REDE DE ÁGUA OU ESGOTO, DN 400 MM. AF_12/2021</t>
  </si>
  <si>
    <t>JUNTA DE DESMONTAGEM TRAVADA AXIALMENTE DE FERRO FUNDIDO PARA REDE DE ÁGUA OU ESGOTO, DN 500 MM. AF_12/2021</t>
  </si>
  <si>
    <t>JUNTA DE DESMONTAGEM TRAVADA AXIALMENTE DE FERRO FUNDIDO PARA REDE DE ÁGUA OU ESGOTO, DN 600 MM. AF_12/2021</t>
  </si>
  <si>
    <t>JUNTA DE DESMONTAGEM TRAVADA AXIALMENTE DE FERRO FUNDIDO PARA REDE DE ÁGUA OU ESGOTO, DN 80 MM. AF_12/2021</t>
  </si>
  <si>
    <t>JUNTA MECÂNICA (LUVA DE CORRER COM BOLSA JUNTA MECÂNICA) DE FERRO FUNDIDO PARA REDE DE ÁGUA OU ESGOTO, DN 100 MM. AF_12/2021</t>
  </si>
  <si>
    <t>JUNTA MECÂNICA (LUVA DE CORRER COM BOLSA JUNTA MECÂNICA) DE FERRO FUNDIDO PARA REDE DE ÁGUA OU ESGOTO, DN 1000 MM. AF_12/2021</t>
  </si>
  <si>
    <t>JUNTA MECÂNICA (LUVA DE CORRER COM BOLSA JUNTA MECÂNICA) DE FERRO FUNDIDO PARA REDE DE ÁGUA OU ESGOTO, DN 1200 MM. AF_12/2021</t>
  </si>
  <si>
    <t>JUNTA MECÂNICA (LUVA DE CORRER COM BOLSA JUNTA MECÂNICA) DE FERRO FUNDIDO PARA REDE DE ÁGUA OU ESGOTO, DN 150 MM. AF_12/2021</t>
  </si>
  <si>
    <t>JUNTA MECÂNICA (LUVA DE CORRER COM BOLSA JUNTA MECÂNICA) DE FERRO FUNDIDO PARA REDE DE ÁGUA OU ESGOTO, DN 200 MM. AF_12/2021</t>
  </si>
  <si>
    <t>JUNTA MECÂNICA (LUVA DE CORRER COM BOLSA JUNTA MECÂNICA) DE FERRO FUNDIDO PARA REDE DE ÁGUA OU ESGOTO, DN 250 MM. AF_12/2021</t>
  </si>
  <si>
    <t>JUNTA MECÂNICA (LUVA DE CORRER COM BOLSA JUNTA MECÂNICA) DE FERRO FUNDIDO PARA REDE DE ÁGUA OU ESGOTO, DN 300 MM. AF_12/2021</t>
  </si>
  <si>
    <t>JUNTA MECÂNICA (LUVA DE CORRER COM BOLSA JUNTA MECÂNICA) DE FERRO FUNDIDO PARA REDE DE ÁGUA OU ESGOTO, DN 350 MM. AF_12/2021</t>
  </si>
  <si>
    <t>JUNTA MECÂNICA (LUVA DE CORRER COM BOLSA JUNTA MECÂNICA) DE FERRO FUNDIDO PARA REDE DE ÁGUA OU ESGOTO, DN 400 MM. AF_12/2021</t>
  </si>
  <si>
    <t>JUNTA MECÂNICA (LUVA DE CORRER COM BOLSA JUNTA MECÂNICA) DE FERRO FUNDIDO PARA REDE DE ÁGUA OU ESGOTO, DN 500 MM. AF_12/2021</t>
  </si>
  <si>
    <t>JUNTA MECÂNICA (LUVA DE CORRER COM BOLSA JUNTA MECÂNICA) DE FERRO FUNDIDO PARA REDE DE ÁGUA OU ESGOTO, DN 600 MM. AF_12/2021</t>
  </si>
  <si>
    <t>JUNTA MECÂNICA (LUVA DE CORRER COM BOLSA JUNTA MECÂNICA) DE FERRO FUNDIDO PARA REDE DE ÁGUA OU ESGOTO, DN 700 MM. AF_12/2021</t>
  </si>
  <si>
    <t>JUNTA MECÂNICA (LUVA DE CORRER COM BOLSA JUNTA MECÂNICA) DE FERRO FUNDIDO PARA REDE DE ÁGUA OU ESGOTO, DN 80 MM. AF_12/2021</t>
  </si>
  <si>
    <t>JUNTA MECÂNICA (LUVA DE CORRER COM BOLSA JUNTA MECÂNICA) DE FERRO FUNDIDO PARA REDE DE ÁGUA OU ESGOTO, DN 800 MM. AF_12/2021</t>
  </si>
  <si>
    <t>JUNTA MECÂNICA (LUVA DE CORRER COM BOLSA JUNTA MECÂNICA) DE FERRO FUNDIDO PARA REDE DE ÁGUA OU ESGOTO, DN 900 MM. AF_12/2021</t>
  </si>
  <si>
    <t>MEDIDOR DE VAZÃO ELETROMAGNÉTICO DE AÇO CARBONO PARA REDE DE ÁGUA OU ESGOTO, DN 100 MM, JUNTA FLANGEADA. AF_12/2021</t>
  </si>
  <si>
    <t>MEDIDOR DE VAZÃO ELETROMAGNÉTICO DE AÇO CARBONO PARA REDE DE ÁGUA OU ESGOTO, DN 200 MM, JUNTA FLANGEADA. AF_12/2021</t>
  </si>
  <si>
    <t>MEDIDOR DE VAZÃO ELETROMAGNÉTICO DE AÇO CARBONO PARA REDE DE ÁGUA OU ESGOTO, DN 300 MM, JUNTA FLANGEADA. AF_12/2021</t>
  </si>
  <si>
    <t>MEDIDOR DE VAZÃO ELETROMAGNÉTICO DE AÇO CARBONO PARA REDE DE ÁGUA OU ESGOTO, DN 400 MM, JUNTA FLANGEADA. AF_12/2021</t>
  </si>
  <si>
    <t>MEDIDOR DE VAZÃO ELETROMAGNÉTICO DE AÇO CARBONO PARA REDE DE ÁGUA OU ESGOTO, DN 500 MM, JUNTA FLANGEADA. AF_12/2021</t>
  </si>
  <si>
    <t>REGISTRO DE GAVETA DE FERRO FUNDIDO PARA REDE DE ÁGUA OU ESGOTO, DN 100 MM, JUNTA FLANGEADA. AF_12/2021</t>
  </si>
  <si>
    <t>REGISTRO DE GAVETA DE FERRO FUNDIDO PARA REDE DE ÁGUA OU ESGOTO, DN 150 MM, JUNTA FLANGEADA. AF_01/2021</t>
  </si>
  <si>
    <t>REGISTRO DE GAVETA DE FERRO FUNDIDO PARA REDE DE ÁGUA OU ESGOTO, DN 200 MM, JUNTA FLANGEADA. AF_12/2021</t>
  </si>
  <si>
    <t>REGISTRO DE GAVETA DE FERRO FUNDIDO PARA REDE DE ÁGUA OU ESGOTO, DN 250 MM, JUNTA FLANGEADA. AF_12/2021</t>
  </si>
  <si>
    <t>REGISTRO DE GAVETA DE FERRO FUNDIDO PARA REDE DE ÁGUA OU ESGOTO, DN 300 MM, JUNTA FLANGEADA. AF_12/2021</t>
  </si>
  <si>
    <t>REGISTRO DE GAVETA DE FERRO FUNDIDO PARA REDE DE ÁGUA OU ESGOTO, DN 350 MM, JUNTA FLANGEADA. AF_12/2021</t>
  </si>
  <si>
    <t>REGISTRO DE GAVETA DE FERRO FUNDIDO PARA REDE DE ÁGUA OU ESGOTO, DN 400 MM, JUNTA FLANGEADA. AF_12/2021</t>
  </si>
  <si>
    <t>REGISTRO DE GAVETA DE FERRO FUNDIDO PARA REDE DE ÁGUA OU ESGOTO, DN 50 MM, JUNTA FLANGEADA. AF_12/2021</t>
  </si>
  <si>
    <t>REGISTRO DE GAVETA DE FERRO FUNDIDO PARA REDE DE ÁGUA OU ESGOTO, DN 500 MM, JUNTA FLANGEADA. AF_12/2021</t>
  </si>
  <si>
    <t>REGISTRO DE GAVETA DE FERRO FUNDIDO PARA REDE DE ÁGUA OU ESGOTO, DN 80 MM, JUNTA FLANGEADA. AF_12/2021</t>
  </si>
  <si>
    <t>VÁLVULA DE RETENÇÃO DE FERRO FUNDIDO PARA REDE DE ÁGUA OU ESGOTO, COM FLANGES, DN 200 MM, JUNTA FLANGEADA. AF_12/2021</t>
  </si>
  <si>
    <t>VÁLVULA DE RETENÇÃO DE FERRO FUNDIDO PARA REDE DE ÁGUA OU ESGOTO, DN 100 MM, JUNTA FLANGEADA. AF_12/2021</t>
  </si>
  <si>
    <t>VÁLVULA DE RETENÇÃO DE FERRO FUNDIDO PARA REDE DE ÁGUA OU ESGOTO, DN 150 MM, JUNTA FLANGEADA. AF_12/2021</t>
  </si>
  <si>
    <t>VÁLVULA DE RETENÇÃO DE FERRO FUNDIDO PARA REDE DE ÁGUA OU ESGOTO, DN 250 MM, JUNTA FLANGEADA. AF_12/2021</t>
  </si>
  <si>
    <t>VÁLVULA DE RETENÇÃO DE FERRO FUNDIDO PARA REDE DE ÁGUA OU ESGOTO, DN 300 MM, JUNTA FLANGEADA. AF_12/2021</t>
  </si>
  <si>
    <t>VÁLVULA DE RETENÇÃO DE FERRO FUNDIDO PARA REDE DE ÁGUA OU ESGOTO, DN 350 MM, JUNTA FLANGEADA. AF_12/2021</t>
  </si>
  <si>
    <t>VÁLVULA DE RETENÇÃO DE FERRO FUNDIDO PARA REDE DE ÁGUA OU ESGOTO, DN 400 MM, JUNTA FLANGEADA. AF_12/2021</t>
  </si>
  <si>
    <t>VÁLVULA DE RETENÇÃO DE FERRO FUNDIDO PARA REDE DE ÁGUA OU ESGOTO, DN 50 MM, JUNTA FLANGEADA. AF_12/2021</t>
  </si>
  <si>
    <t>VÁLVULA DE RETENÇÃO DE FERRO FUNDIDO PARA REDE DE ÁGUA OU ESGOTO, DN 500 MM, JUNTA FLANGEADA. AF_12/2021</t>
  </si>
  <si>
    <t>VÁLVULA DE RETENÇÃO DE FERRO FUNDIDO PARA REDE DE ÁGUA OU ESGOTO, DN 80 MM, JUNTA FLANGEADA. AF_12/2021</t>
  </si>
  <si>
    <t>VÁLVULA REDUTORA DE PRESSÃO DE FERRO FUNDIDO PARA REDE DE ÁGUA, DN 100 MM, JUNTA FLANGEADA. AF_12/2021</t>
  </si>
  <si>
    <t>VÁLVULA REDUTORA DE PRESSÃO DE FERRO FUNDIDO PARA REDE DE ÁGUA, DN 150 MM, JUNTA FLANGEADA. AF_12/2021</t>
  </si>
  <si>
    <t>VÁLVULA REDUTORA DE PRESSÃO DE FERRO FUNDIDO PARA REDE DE ÁGUA, DN 200 MM, JUNTA FLANGEADA. AF_12/2021</t>
  </si>
  <si>
    <t>VÁLVULA REDUTORA DE PRESSÃO DE FERRO FUNDIDO PARA REDE DE ÁGUA, DN 250 MM, JUNTA FLANGEADA. AF_12/2021</t>
  </si>
  <si>
    <t>VÁLVULA REDUTORA DE PRESSÃO DE FERRO FUNDIDO PARA REDE DE ÁGUA, DN 300 MM, JUNTA FLANGEADA. AF_12/2021</t>
  </si>
  <si>
    <t>VÁLVULA REDUTORA DE PRESSÃO DE FERRO FUNDIDO PARA REDE DE ÁGUA, DN 350 MM, JUNTA FLANGEADA. AF_12/2021</t>
  </si>
  <si>
    <t>VÁLVULA REDUTORA DE PRESSÃO DE FERRO FUNDIDO PARA REDE DE ÁGUA, DN 400 MM, JUNTA FLANGEADA. AF_12/2021</t>
  </si>
  <si>
    <t>VÁLVULA REDUTORA DE PRESSÃO DE FERRO FUNDIDO PARA REDE DE ÁGUA, DN 50 MM, JUNTA FLANGEADA. AF_12/2021</t>
  </si>
  <si>
    <t>VÁLVULA REDUTORA DE PRESSÃO DE FERRO FUNDIDO PARA REDE DE ÁGUA, DN 500 MM, JUNTA FLANGEADA. AF_12/2021</t>
  </si>
  <si>
    <t>VÁLVULA REDUTORA DE PRESSÃO DE FERRO FUNDIDO PARA REDE DE ÁGUA, DN 80 MM, JUNTA FLANGEADA. AF_12/2021</t>
  </si>
  <si>
    <t xml:space="preserve">SINAPI -  </t>
  </si>
  <si>
    <t>BH</t>
  </si>
  <si>
    <t>02/2025</t>
  </si>
  <si>
    <t>ABRACADEIRA DE LATAO PARA FIXACAO DE CABO PARA-RAIO, DIMENSOES 32 X 24 X 24 MM</t>
  </si>
  <si>
    <t>ABRACADEIRA DE NYLON PARA AMARRACAO DE CABOS, COMPRIMENTO DE *230* X *7,6* MM</t>
  </si>
  <si>
    <t>ABRACADEIRA DE NYLON PARA AMARRACAO DE CABOS, COMPRIMENTO DE 100 X 2,5 MM</t>
  </si>
  <si>
    <t>ABRACADEIRA DE NYLON PARA AMARRACAO DE CABOS, COMPRIMENTO DE 150 X *3,6* MM</t>
  </si>
  <si>
    <t>ABRACADEIRA DE NYLON PARA AMARRACAO DE CABOS, COMPRIMENTO DE 200 X *4,6* MM</t>
  </si>
  <si>
    <t>ABRACADEIRA DE NYLON PARA AMARRACAO DE CABOS, COMPRIMENTO DE 390 X *4,6* MM</t>
  </si>
  <si>
    <t>ABRACADEIRA EM ACO PARA AMARRACAO DE ELETRODUTOS, TIPO D, COM 1 1/2" E CUNHA DE FIXACAO</t>
  </si>
  <si>
    <t>ABRACADEIRA EM ACO PARA AMARRACAO DE ELETRODUTOS, TIPO D, COM 1 1/2" E PARAFUSO DE FIXACAO</t>
  </si>
  <si>
    <t>ABRACADEIRA EM ACO PARA AMARRACAO DE ELETRODUTOS, TIPO D, COM 1 1/4" E CUNHA DE FIXACAO</t>
  </si>
  <si>
    <t>ABRACADEIRA EM ACO PARA AMARRACAO DE ELETRODUTOS, TIPO D, COM 1 1/4" E PARAFUSO DE FIXACAO</t>
  </si>
  <si>
    <t>ABRACADEIRA EM ACO PARA AMARRACAO DE ELETRODUTOS, TIPO D, COM 1" E CUNHA DE FIXACAO</t>
  </si>
  <si>
    <t>ABRACADEIRA EM ACO PARA AMARRACAO DE ELETRODUTOS, TIPO D, COM 1" E PARAFUSO DE FIXACAO</t>
  </si>
  <si>
    <t>ABRACADEIRA EM ACO PARA AMARRACAO DE ELETRODUTOS, TIPO D, COM 1/2" E CUNHA DE FIXACAO</t>
  </si>
  <si>
    <t>ABRACADEIRA EM ACO PARA AMARRACAO DE ELETRODUTOS, TIPO D, COM 1/2" E PARAFUSO DE FIXACAO</t>
  </si>
  <si>
    <t>ABRACADEIRA EM ACO PARA AMARRACAO DE ELETRODUTOS, TIPO D, COM 2 1/2" E CUNHA DE FIXACAO</t>
  </si>
  <si>
    <t>ABRACADEIRA EM ACO PARA AMARRACAO DE ELETRODUTOS, TIPO D, COM 2 1/2" E PARAFUSO DE FIXACAO</t>
  </si>
  <si>
    <t>ABRACADEIRA EM ACO PARA AMARRACAO DE ELETRODUTOS, TIPO D, COM 2" E CUNHA DE FIXACAO</t>
  </si>
  <si>
    <t>ABRACADEIRA EM ACO PARA AMARRACAO DE ELETRODUTOS, TIPO D, COM 2" E PARAFUSO DE FIXACAO</t>
  </si>
  <si>
    <t>ABRACADEIRA EM ACO PARA AMARRACAO DE ELETRODUTOS, TIPO D, COM 3 1/2" E CUNHA DE FIXACAO</t>
  </si>
  <si>
    <t>ABRACADEIRA EM ACO PARA AMARRACAO DE ELETRODUTOS, TIPO D, COM 3" E CUNHA DE FIXACAO</t>
  </si>
  <si>
    <t>ABRACADEIRA EM ACO PARA AMARRACAO DE ELETRODUTOS, TIPO D, COM 3" E PARAFUSO DE FIXACAO</t>
  </si>
  <si>
    <t>ABRACADEIRA EM ACO PARA AMARRACAO DE ELETRODUTOS, TIPO D, COM 3/4" E CUNHA DE FIXACAO</t>
  </si>
  <si>
    <t>ABRACADEIRA EM ACO PARA AMARRACAO DE ELETRODUTOS, TIPO D, COM 3/4" E PARAFUSO DE FIXACAO</t>
  </si>
  <si>
    <t>ABRACADEIRA EM ACO PARA AMARRACAO DE ELETRODUTOS, TIPO D, COM 3/8" E PARAFUSO DE FIXACAO</t>
  </si>
  <si>
    <t>ABRACADEIRA EM ACO PARA AMARRACAO DE ELETRODUTOS, TIPO D, COM 4" E CUNHA DE FIXACAO</t>
  </si>
  <si>
    <t>ABRACADEIRA EM ACO PARA AMARRACAO DE ELETRODUTOS, TIPO D, COM 4" E PARAFUSO DE FIXACAO</t>
  </si>
  <si>
    <t>ABRACADEIRA EM ACO PARA AMARRACAO DE ELETRODUTOS, TIPO ECONOMICA (GOTA), COM 8"</t>
  </si>
  <si>
    <t>ABRACADEIRA EM ACO PARA AMARRACAO DE ELETRODUTOS, TIPO U SIMPLES, COM 1 1/2"</t>
  </si>
  <si>
    <t>ABRACADEIRA EM ACO PARA AMARRACAO DE ELETRODUTOS, TIPO U SIMPLES, COM 1 1/4"</t>
  </si>
  <si>
    <t>ABRACADEIRA EM ACO PARA AMARRACAO DE ELETRODUTOS, TIPO U SIMPLES, COM 1"</t>
  </si>
  <si>
    <t>ABRACADEIRA EM ACO PARA AMARRACAO DE ELETRODUTOS, TIPO U SIMPLES, COM 1/2"</t>
  </si>
  <si>
    <t>ABRACADEIRA EM ACO PARA AMARRACAO DE ELETRODUTOS, TIPO U SIMPLES, COM 2 1/2"</t>
  </si>
  <si>
    <t>ABRACADEIRA EM ACO PARA AMARRACAO DE ELETRODUTOS, TIPO U SIMPLES, COM 2"</t>
  </si>
  <si>
    <t>ABRACADEIRA EM ACO PARA AMARRACAO DE ELETRODUTOS, TIPO U SIMPLES, COM 3"</t>
  </si>
  <si>
    <t>ABRACADEIRA EM ACO PARA AMARRACAO DE ELETRODUTOS, TIPO U SIMPLES, COM 3/4"</t>
  </si>
  <si>
    <t>ABRACADEIRA EM ACO PARA AMARRACAO DE ELETRODUTOS, TIPO U SIMPLES, COM 3/8"</t>
  </si>
  <si>
    <t>ABRACADEIRA EM ACO PARA AMARRACAO DE ELETRODUTOS, TIPO U SIMPLES, COM 4"</t>
  </si>
  <si>
    <t>ABRACADEIRA PVC, PARA CALHA PLUVIAL, DIAMETRO ENTRE *80 E 100* MM, PARA DRENAGEM PLUVIAL PREDIAL</t>
  </si>
  <si>
    <t>ABRACADEIRA, GALVANIZADA/ZINCADA, ROSCA SEM FIM, PARAFUSO INOX, LARGURA FITA *12,6 A *14 MM, D = 2" A 2 1/2"</t>
  </si>
  <si>
    <t>ABRACADEIRA, GALVANIZADA/ZINCADA, ROSCA SEM FIM, PARAFUSO INOX, LARGURA FITA *12,6 A *14 MM, D = 3" A 3 3/4"</t>
  </si>
  <si>
    <t>ABRACADEIRA, GALVANIZADA/ZINCADA, ROSCA SEM FIM, PARAFUSO INOX, LARGURA FITA *12,6 A *14 MM, D = 4" A 4 3/4"</t>
  </si>
  <si>
    <t>ACABAMENTO DE METAL CROMADO PARA REGISTRO PEQUENO, DE PAREDE, 1/2" OU 3/4"</t>
  </si>
  <si>
    <t>ACABAMENTO SIMPLES/CONVENCIONAL PARA FORRO PVC, TIPO "U" OU "C", COR BRANCA, COMPRIMENTO 6 M</t>
  </si>
  <si>
    <t>ACESSORIO DE LIGACAO NAO ELETRICO PARA CARGAS EXPLOSIVAS, TUBO DE 6 M</t>
  </si>
  <si>
    <t>ACESSORIO INICIADOR NAO ELETRICO, TUBO DE 6 M, TEMPO DE RETARDO DE *160* MS</t>
  </si>
  <si>
    <t>ACETILENO (RECARGA DE GAS ACETILENO PARA CILINDRO DE CONJUNTO OXICORTE GRANDE) NAO INCLUI TROCA/MANUTENCAO DO CILINDRO</t>
  </si>
  <si>
    <t>ACIDO CLORIDRICO / ACIDO MURIATICO, DILUICAO 10% A 12% PARA USO EM LIMPEZA</t>
  </si>
  <si>
    <t>ACO CA-25, 10,0 MM, OU 12,5 MM, OU 16,0 MM, OU 20,0 MM, OU 25,0 MM, VERGALHAO</t>
  </si>
  <si>
    <t>ACO CA-25, 16,0 MM, BARRA DE TRANSFERENCIA</t>
  </si>
  <si>
    <t>ACO CA-25, 20,0 MM, BARRA DE TRANSFERENCIA</t>
  </si>
  <si>
    <t>ACO CA-25, 25,0 MM, BARRA DE TRANSFERENCIA</t>
  </si>
  <si>
    <t>ACO CA-25, 32,0 MM, BARRA DE TRANSFERENCIA</t>
  </si>
  <si>
    <t>ACO CA-25, 32,0 MM, VERGALHAO</t>
  </si>
  <si>
    <t>ACO CA-25, 6,3 MM OU 8,0 MM, VERGALHAO</t>
  </si>
  <si>
    <t>ACO CA-50, 10,0 MM, OU 12,5 MM, OU 16,0 MM, OU 20,0 MM, DOBRADO E CORTADO</t>
  </si>
  <si>
    <t>ACO CA-50, 10,0 MM, VERGALHAO</t>
  </si>
  <si>
    <t>ACO CA-50, 12,5 MM OU 16,0 MM, VERGALHAO</t>
  </si>
  <si>
    <t>ACO CA-50, 20,0 MM OU 25,0 MM, VERGALHAO</t>
  </si>
  <si>
    <t>ACO CA-50, 32,0 MM, VERGALHAO</t>
  </si>
  <si>
    <t>ACO CA-50, 6,3 MM, DOBRADO E CORTADO</t>
  </si>
  <si>
    <t>ACO CA-50, 6,3 MM, VERGALHAO</t>
  </si>
  <si>
    <t>ACO CA-50, 8,0 MM, VERGALHAO</t>
  </si>
  <si>
    <t>ACO CA-60, 4,2 MM OU 5,0 MM, DOBRADO E CORTADO</t>
  </si>
  <si>
    <t>ACO CA-60, 4,2 MM, OU 5,0 MM, OU 6,0 MM, OU 7,0 MM, VERGALHAO</t>
  </si>
  <si>
    <t>ACO CA-60, 6,0 MM OU 7,0 MM, DOBRADO E CORTADO</t>
  </si>
  <si>
    <t>ACO CA-60, 8,0 MM OU 9,5 MM, VERGALHAO</t>
  </si>
  <si>
    <t>ACOPLAMENTO RIGIDO EM FERRO FUNDIDO PARA SISTEMA DE TUBULACAO RANHURADA, DN 50 MM (2")</t>
  </si>
  <si>
    <t>ACOPLAMENTO RIGIDO EM FERRO FUNDIDO PARA SISTEMA DE TUBULACAO RANHURADA, DN 65 MM (2 1/2")</t>
  </si>
  <si>
    <t>ACOPLAMENTO RIGIDO EM FERRO FUNDIDO PARA SISTEMA DE TUBULACAO RANHURADA, DN 80 MM (3")</t>
  </si>
  <si>
    <t>ADAPTADOR CPVC, ROSCAVEL, COM FLANGES E ANEL DE VEDACAO, 15 MM, CAIXA D'AGUA PARA AGUA QUENTE</t>
  </si>
  <si>
    <t>ADAPTADOR CPVC, ROSCAVEL, COM FLANGES E ANEL DE VEDACAO, 22 MM, CAIXA D'AGUA PARA AGUA QUENTE</t>
  </si>
  <si>
    <t>ADAPTADOR CPVC, ROSCAVEL, COM FLANGES E ANEL DE VEDACAO, 28 MM, CAIXA D'AGUA PARA AGUA QUENTE</t>
  </si>
  <si>
    <t>ADAPTADOR CPVC, ROSCAVEL, COM FLANGES E ANEL DE VEDACAO, 35 MM, CAIXA D'AGUA PARA AGUA QUENTE</t>
  </si>
  <si>
    <t>ADAPTADOR CPVC, ROSCAVEL, COM FLANGES E ANEL DE VEDACAO, 42 MM, CAIXA D'AGUA PARA AGUA QUENTE</t>
  </si>
  <si>
    <t>ADAPTADOR CPVC, ROSCAVEL, COM FLANGES E ANEL DE VEDACAO, 54 MM, CAIXA D'AGUA PARA AGUA QUENTE</t>
  </si>
  <si>
    <t>ADAPTADOR CPVC, SOLDAVEL, 15 MM, PARA AGUA QUENTE</t>
  </si>
  <si>
    <t>ADAPTADOR CPVC, SOLDAVEL, 22 MM, PARA AGUA QUENTE</t>
  </si>
  <si>
    <t>ADAPTADOR DE COMPRESSAO EM POLIPROPILENO (PP), PARA TUBO EM PEAD, 20 MM X 1/2", PARA LIGACAO PREDIAL DE AGUA (NTS 179)</t>
  </si>
  <si>
    <t>ADAPTADOR DE COMPRESSAO EM POLIPROPILENO (PP), PARA TUBO EM PEAD, 20 MM X 3/4", PARA LIGACAO PREDIAL DE AGUA (NTS 179)</t>
  </si>
  <si>
    <t>ADAPTADOR DE COMPRESSAO EM POLIPROPILENO (PP), PARA TUBO EM PEAD, 32 MM X 1", PARA LIGACAO PREDIAL DE AGUA (NTS 179)</t>
  </si>
  <si>
    <t>ADAPTADOR EM LATAO, ENGATE RAPIDO 2 1/2" X ROSCA INTERNA 5 FIOS 2 1/2", PARA INSTALACAO PREDIAL DE COMBATE A INCENDIO</t>
  </si>
  <si>
    <t>ADAPTADOR EM LATAO, ENGATE RAPIDO1 1/2" X ROSCA INTERNA 5 FIOS 2 1/2", PARA INSTALACAO PREDIAL DE COMBATE A INCENDIO</t>
  </si>
  <si>
    <t>ADAPTADOR PVC PBA, BOLSA/ROSCA, JE, DN 100 / DE 110 MM</t>
  </si>
  <si>
    <t>ADAPTADOR PVC PBA, BOLSA/ROSCA, JE, DN 50 / DE 60 MM</t>
  </si>
  <si>
    <t>ADAPTADOR PVC PBA, BOLSA/ROSCA, JE, DN 75 / DE 85 MM</t>
  </si>
  <si>
    <t>ADAPTADOR PVC PBA, PONTA/ROSCA, JE, DN 50 / DE 60 MM</t>
  </si>
  <si>
    <t>ADAPTADOR PVC PBA, PONTA/ROSCA, JE, DN 75 / DE 85 MM</t>
  </si>
  <si>
    <t>ADAPTADOR PVC SOLDAVEL CURTO COM BOLSA E ROSCA, 110 MM X 4", PARA AGUA FRIA</t>
  </si>
  <si>
    <t>ADAPTADOR PVC SOLDAVEL CURTO COM BOLSA E ROSCA, 20 MM X 1/2", PARA AGUA FRIA</t>
  </si>
  <si>
    <t>ADAPTADOR PVC SOLDAVEL CURTO COM BOLSA E ROSCA, 25 MM X 3/4", PARA AGUA FRIA</t>
  </si>
  <si>
    <t>ADAPTADOR PVC SOLDAVEL CURTO COM BOLSA E ROSCA, 32 MM X 1", PARA AGUA FRIA</t>
  </si>
  <si>
    <t>ADAPTADOR PVC SOLDAVEL CURTO COM BOLSA E ROSCA, 40 MM X 1 1/2", PARA AGUA FRIA</t>
  </si>
  <si>
    <t>ADAPTADOR PVC SOLDAVEL CURTO COM BOLSA E ROSCA, 40 MM X 1 1/4", PARA AGUA FRIA</t>
  </si>
  <si>
    <t>ADAPTADOR PVC SOLDAVEL CURTO COM BOLSA E ROSCA, 50 MM X 1 1/4", PARA AGUA FRIA</t>
  </si>
  <si>
    <t>ADAPTADOR PVC SOLDAVEL CURTO COM BOLSA E ROSCA, 50 MM X1 1/2", PARA AGUA FRIA</t>
  </si>
  <si>
    <t>ADAPTADOR PVC SOLDAVEL CURTO COM BOLSA E ROSCA, 60 MM X 2", PARA AGUA FRIA</t>
  </si>
  <si>
    <t>ADAPTADOR PVC SOLDAVEL CURTO COM BOLSA E ROSCA, 75 MM X 2 1/2", PARA AGUA FRIA</t>
  </si>
  <si>
    <t>ADAPTADOR PVC SOLDAVEL CURTO COM BOLSA E ROSCA, 85 MM X 3", PARA AGUA FRIA</t>
  </si>
  <si>
    <t>ADAPTADOR PVC SOLDAVEL, COM FLANGE E ANEL DE VEDACAO, 20 MM X 1/2", PARA CAIXA D'AGUA</t>
  </si>
  <si>
    <t>ADAPTADOR PVC SOLDAVEL, COM FLANGE E ANEL DE VEDACAO, 25 MM X 3/4", PARA CAIXA D'AGUA</t>
  </si>
  <si>
    <t>ADAPTADOR PVC SOLDAVEL, COM FLANGE E ANEL DE VEDACAO, 32 MM X 1", PARA CAIXA D'AGUA</t>
  </si>
  <si>
    <t>ADAPTADOR PVC SOLDAVEL, COM FLANGE E ANEL DE VEDACAO, 40 MM X 1 1/4", PARA CAIXA D'AGUA</t>
  </si>
  <si>
    <t>ADAPTADOR PVC SOLDAVEL, COM FLANGE E ANEL DE VEDACAO, 50 MM X 1 1/2", PARA CAIXA D'AGUA</t>
  </si>
  <si>
    <t>ADAPTADOR PVC, COM REGISTRO, PARA PEAD, 20 MM X 3/4", PARA LIGACAO PREDIAL DE AGUA</t>
  </si>
  <si>
    <t>ADAPTADOR PVC, ROSCAVEL, COM FLANGES E ANEL DE VEDACAO, 1 1/2", PARA CAIXA D'AGUA</t>
  </si>
  <si>
    <t>ADAPTADOR PVC, ROSCAVEL, COM FLANGES E ANEL DE VEDACAO, 1", PARA CAIXA D'AGUA</t>
  </si>
  <si>
    <t>ADAPTADOR PVC, ROSCAVEL, COM FLANGES E ANEL DE VEDACAO, 1/2", PARA CAIXA D'AGUA</t>
  </si>
  <si>
    <t>ADAPTADOR PVC, ROSCAVEL, COM FLANGES E ANEL DE VEDACAO, 3/4", PARA CAIXA D'AGUA</t>
  </si>
  <si>
    <t>ADAPTADOR PVC, SOLDAVEL, COM FLANGES E ANEL DE VEDACAO, 60 MM X 2", PARA CAIXA D'AGUA</t>
  </si>
  <si>
    <t>ADAPTADOR PVC, SOLDAVEL, COM FLANGES LIVRES, 110 MM X 4", PARA CAIXA D'AGUA</t>
  </si>
  <si>
    <t>ADAPTADOR PVC, SOLDAVEL, COM FLANGES LIVRES, 75 MM X 2 1/2", PARA CAIXA D'AGUA</t>
  </si>
  <si>
    <t>ADAPTADOR PVC, SOLDAVEL, COM FLANGES LIVRES, 85 MM X 3", PARA CAIXA D'AGUA</t>
  </si>
  <si>
    <t>ADAPTADOR PVC, SOLDAVEL, LONGO, COM FLANGE LIVRE, 110 MM X 4", PARA CAIXA D'AGUA</t>
  </si>
  <si>
    <t>ADAPTADOR PVC, SOLDAVEL, LONGO, COM FLANGE LIVRE, 32 MM X 1", PARA CAIXA D'AGUA</t>
  </si>
  <si>
    <t>ADAPTADOR PVC, SOLDAVEL, LONGO, COM FLANGE LIVRE, 75 MM X 2 1/2", PARA CAIXA D'AGUA</t>
  </si>
  <si>
    <t>ADAPTADOR PVC, SOLDAVEL, LONGO, COM FLANGE LIVRE, 85 MM X 3", PARA CAIXA D'AGUA</t>
  </si>
  <si>
    <t>ADESIVO / COLA DE CONTATO LIQUIDO, A BASE DE RESINAS, PARA COLAGEM DE ESPUMA PARA ISOLAMENTO TERMICO FLEXIVEL</t>
  </si>
  <si>
    <t>ADESIVO / COLA PARA EPS (ISOPOR) E OUTROS MATERIAIS</t>
  </si>
  <si>
    <t>ADESIVO ACRILICO DE BASE AQUOSA / COLA DE CONTATO</t>
  </si>
  <si>
    <t>ADESIVO ESTRUTURAL A BASE DE RESINA EPOXI PARA INJECAO EM TRINCAS, BICOMPONENTE, BAIXA VISCOSIDADE</t>
  </si>
  <si>
    <t>ADESIVO ESTRUTURAL A BASE DE RESINA EPOXI, BICOMPONENTE, FLUIDO</t>
  </si>
  <si>
    <t>ADESIVO ESTRUTURAL A BASE DE RESINA EPOXI, BICOMPONENTE, PASTOSO (TIXOTROPICO)</t>
  </si>
  <si>
    <t>ADESIVO PARA TUBOS CPVC, *75* G</t>
  </si>
  <si>
    <t>ADESIVO PLASTICO PARA PVC, BISNAGA COM 75 GR</t>
  </si>
  <si>
    <t>ADESIVO PLASTICO PARA PVC, FRASCO COM *850* GR</t>
  </si>
  <si>
    <t>ADESIVO PLASTICO PARA PVC, FRASCO COM 175 GR</t>
  </si>
  <si>
    <t>ADITIVO ACELERADOR DE PEGA E ENDURECIMENTO PARA ARGAMASSAS E CONCRETOS, LIQUIDO E ISENTO DE CLORETOS</t>
  </si>
  <si>
    <t>ADITIVO ADESIVO LIQUIDO PARA ARGAMASSAS DE REVESTIMENTOS CIMENTICIOS</t>
  </si>
  <si>
    <t>ADITIVO IMPERMEABILIZANTE CRISTALIZANTE PARA CONCRETO</t>
  </si>
  <si>
    <t>ADITIVO IMPERMEABILIZANTE DE PEGA NORMAL PARA ARGAMASSAS E CONCRETOS SEM ARMACAO, LIQUIDO E ISENTO DE CLORETOS</t>
  </si>
  <si>
    <t>ADITIVO IMPERMEABILIZANTE DE PEGA ULTRARRAPIDA, LIQUIDO E ISENTO DE CLORETOS</t>
  </si>
  <si>
    <t>ADITIVO LIQUIDO INCORPORADOR DE AR PARA CONCRETO E ARGAMASSA, LIQUIDO E ISENTO DE CLORETOS</t>
  </si>
  <si>
    <t>ADITIVO PLASTIFICANTE E ESTABILIZADOR PARA ARGAMASSAS DE ASSENTAMENTO E REBOCO, LIQUIDO E ISENTO DE CLORETOS</t>
  </si>
  <si>
    <t>ADITIVO PLASTIFICANTE RETARDADOR DE PEGA E REDUTOR DE AGUA PARA CONCRETO, LIQUIDO E ISENTO DE CLORETOS</t>
  </si>
  <si>
    <t>ADITIVO SUPERPLASTIFICANTE DE PEGA NORMAL PARA CONCRETO, LIQUIDO E ISENTO DE CLORETOS</t>
  </si>
  <si>
    <t>ADUELA/ GALERIA PRE-MOLDADA DE CONCRETO ARMADO, SECAO QUADRADA INTERNA DE 1,50 X 1,50 M (L X A), MISULA DE 20 X 20 CM, C = 1,00 M, ESPESSURA MIN = 15 CM, TB-45 E FCK DO CONCRETO = 30 MPA</t>
  </si>
  <si>
    <t>ADUELA/ GALERIA PRE-MOLDADA DE CONCRETO ARMADO, SECAO RETANGULAR INTERNA DE 2,00 X 2,00 M (L X A), MISULA DE 20 X 20 CM, C = 1,00 M, ESPESSURA MIN = 15 CM, TB-45 E FCK DO CONCRETO = 30 MPA</t>
  </si>
  <si>
    <t>ADUELA/ GALERIA PRE-MOLDADA DE CONCRETO ARMADO, SECAO RETANGULAR INTERNA DE 2,50 X 2,50 M (L X A), MISULA DE 20 X 20 CM, C = 1,00 M, ESPESSURA MIN = 15 CM, TB-45 E FCK DO CONCRETO = 30 MPA</t>
  </si>
  <si>
    <t>ADUELA/ GALERIA PRE-MOLDADA DE CONCRETO ARMADO, SECAO RETANGULAR INTERNA DE 3,00 X 3,00 M (L X A), MISULA DE 20 X 20 CM, C = 1.00 M, ESPESSURA MIN = 20 CM, TB-45 E FCK DO CONCRETO = 30 MPA</t>
  </si>
  <si>
    <t>AFASTADOR PARA TELHA DE FIBROCIMENTO CANALETE 90 OU KALHETAO</t>
  </si>
  <si>
    <t>AGENTE DE CURA, PROTETOR DA EVAPORACAO DA AGUA DE HIDRATACAO DO CONCRETO</t>
  </si>
  <si>
    <t>AGREGADO RECICLADO, TIPO RACHAO RECICLADO CINZA, CLASSE A</t>
  </si>
  <si>
    <t>AJUDANTE DE ARMADOR (HORISTA)</t>
  </si>
  <si>
    <t>AJUDANTE DE ARMADOR (MENSALISTA)</t>
  </si>
  <si>
    <t>AJUDANTE DE ELETRICISTA (HORISTA)</t>
  </si>
  <si>
    <t>AJUDANTE DE ELETRICISTA (MENSALISTA)</t>
  </si>
  <si>
    <t>AJUDANTE DE ESTRUTURAS METALICAS (HORISTA)</t>
  </si>
  <si>
    <t>AJUDANTE DE ESTRUTURAS METALICAS (MENSALISTA)</t>
  </si>
  <si>
    <t>AJUDANTE DE OPERACAO EM GERAL (HORISTA)</t>
  </si>
  <si>
    <t>AJUDANTE DE OPERACAO EM GERAL (MENSALISTA)</t>
  </si>
  <si>
    <t>AJUDANTE DE PINTOR (HORISTA)</t>
  </si>
  <si>
    <t>AJUDANTE DE PINTOR (MENSALISTA)</t>
  </si>
  <si>
    <t>AJUDANTE DE SERRALHEIRO (HORISTA)</t>
  </si>
  <si>
    <t>AJUDANTE DE SERRALHEIRO (MENSALISTA)</t>
  </si>
  <si>
    <t>AJUDANTE ESPECIALIZADO (HORISTA)</t>
  </si>
  <si>
    <t>AJUDANTE ESPECIALIZADO (MENSALISTA)</t>
  </si>
  <si>
    <t>ALCA PREFORMADA DE CONTRA POSTE, EM ACO GALVANIZADO, PARA CABO 3/16", COMPRIMENTO *860* MM</t>
  </si>
  <si>
    <t>ALCA PREFORMADA DE DISTRIBUICAO, EM ACO GALVANIZADO, PARA CABO DE ALUMINIO DIAMETRO 16 A 25 MM</t>
  </si>
  <si>
    <t>ALCA PREFORMADA DE DISTRIBUICAO, EM ACO GALVANIZADO, PARA CONDUTORES DE ALUMINIO AWG 1/0 (CAA 6/1 OU CA 7 FIOS)</t>
  </si>
  <si>
    <t>ALCA PREFORMADA DE DISTRIBUICAO, EM ACO GALVANIZADO, PARA CONDUTORES DE ALUMINIO AWG 2 (CAA 6/1 OU CA 7 FIOS)</t>
  </si>
  <si>
    <t>ALCA PREFORMADA DE SERVICO, EM ACO GALVANIZADO, PARA CONDUTORES DE ALUMINIO AWG 4 (CAA 6/1)</t>
  </si>
  <si>
    <t>ALCA PREFORMADA DE SERVICO, EM ACO GALVANIZADO, PARA CONDUTORES DE ALUMINIO AWG 6 (CAA 6/1)</t>
  </si>
  <si>
    <t>ALICATE DE CORTE DIAGONAL 6" COM ISOLAMENTO</t>
  </si>
  <si>
    <t>ALICATE DE CRIMPAR RJ11, RJ12 E RJ45, COM CATRACA</t>
  </si>
  <si>
    <t>ALICATE DE PRESSAO 11" PARA SOLDA, TIPO C</t>
  </si>
  <si>
    <t>ALICATE DE PRESSAO 11" PARA SOLDA, TIPO U</t>
  </si>
  <si>
    <t>ALICATE DE PRESSAO PARA SOLDA DE CHAPA 18"</t>
  </si>
  <si>
    <t>ALICATE PARA ANEIS DE PISTAO, CAPACIDADE *50* A 100 MM</t>
  </si>
  <si>
    <t>ALIMENTACAO - HORISTA (COLETADO CAIXA - ENCARGOS COMPLEMENTARES)</t>
  </si>
  <si>
    <t>ALIMENTACAO - MENSALISTA (COLETADO CAIXA - ENCARGOS COMPLEMENTARES)</t>
  </si>
  <si>
    <t>ALISADORA DE CONCRETO COM MOTOR A GASOLINA DE 5,5 HP, PESO COM MOTOR DE 78 KG, 4 PAS</t>
  </si>
  <si>
    <t>ALMOXARIFE (HORISTA)</t>
  </si>
  <si>
    <t>ALMOXARIFE (MENSALISTA)</t>
  </si>
  <si>
    <t>ALONGADOR COM TRES ALTURAS, EM TUBO DE ACO CARBONO, PINTURA NO PROCESSO ELETROSTATICO - EQUIPAMENTO DE GINASTICA PARA ACADEMIA AO AR LIVRE / ACADEMIA DA TERCEIRA IDADE - ATI</t>
  </si>
  <si>
    <t>ANEL BORRACHA PARA TUBO ESGOTO PREDIAL, DN 100 MM (NBR 5688)</t>
  </si>
  <si>
    <t>ANEL BORRACHA PARA TUBO ESGOTO PREDIAL, DN 50 MM (NBR 5688)</t>
  </si>
  <si>
    <t>ANEL BORRACHA PARA TUBO ESGOTO PREDIAL, DN 75 MM (NBR 5688)</t>
  </si>
  <si>
    <t>ANEL BORRACHA, DN 100 MM, PARA TUBO SERIE REFORCADA ESGOTO PREDIAL</t>
  </si>
  <si>
    <t>ANEL BORRACHA, DN 150 MM, PARA TUBO SERIE REFORCADA ESGOTO PREDIAL</t>
  </si>
  <si>
    <t>ANEL BORRACHA, DN 50 MM, PARA TUBO SERIE REFORCADA ESGOTO PREDIAL</t>
  </si>
  <si>
    <t>ANEL BORRACHA, DN 75 MM, PARA TUBO SERIE REFORCADA ESGOTO PREDIAL</t>
  </si>
  <si>
    <t>ANEL BORRACHA, PARA TUBO PVC DEFOFO, DN 100 MM (NBR 7665)</t>
  </si>
  <si>
    <t>ANEL BORRACHA, PARA TUBO PVC DEFOFO, DN 150 MM (NBR 7665)</t>
  </si>
  <si>
    <t>ANEL BORRACHA, PARA TUBO PVC DEFOFO, DN 200 MM (NBR 7665)</t>
  </si>
  <si>
    <t>ANEL BORRACHA, PARA TUBO PVC, REDE COLETOR ESGOTO, DN 100 MM (NBR 7362)</t>
  </si>
  <si>
    <t>ANEL BORRACHA, PARA TUBO PVC, REDE COLETOR ESGOTO, DN 150 MM (NBR 7362)</t>
  </si>
  <si>
    <t>ANEL BORRACHA, PARA TUBO PVC, REDE COLETOR ESGOTO, DN 200 MM (NBR 7362)</t>
  </si>
  <si>
    <t>ANEL BORRACHA, PARA TUBO PVC, REDE COLETOR ESGOTO, DN 250 MM (NBR 7362)</t>
  </si>
  <si>
    <t>ANEL BORRACHA, PARA TUBO PVC, REDE COLETOR ESGOTO, DN 350 MM (NBR 7362)</t>
  </si>
  <si>
    <t>ANEL BORRACHA, PARA TUBO PVC, REDE COLETOR ESGOTO, DN 400 MM (NBR 7362)</t>
  </si>
  <si>
    <t>ANEL BORRACHA, PARA TUBO, PVC REDE COLETOR ESGOTO, DN 300 MM (NBR 7362)</t>
  </si>
  <si>
    <t>ANEL BORRACHA, PARA TUBO/CONEXAO PVC PBA, DN 100 MM, PARA REDE AGUA</t>
  </si>
  <si>
    <t>ANEL BORRACHA, PARA TUBO/CONEXAO PVC PBA, DN 50 MM, PARA REDE AGUA</t>
  </si>
  <si>
    <t>ANEL BORRACHA, PARA TUBO/CONEXAO PVC PBA, DN 60 MM, PARA REDE AGUA</t>
  </si>
  <si>
    <t>ANEL BORRACHA, PARA TUBO/CONEXAO PVC PBA, DN 75 MM, PARA REDE AGUA</t>
  </si>
  <si>
    <t>ANEL DE BORRACHA PARA VEDACAO DE DUTO PEAD CORRUGADO PARA ELETRICA, DN 1 1/2" (NBR 15715)</t>
  </si>
  <si>
    <t>ANEL DE BORRACHA PARA VEDACAO DE DUTO PEAD CORRUGADO PARA ELETRICA, DN 1 1/4" (NBR 15715)</t>
  </si>
  <si>
    <t>ANEL DE BORRACHA PARA VEDACAO DE DUTO PEAD CORRUGADO PARA ELETRICA, DN 2" (NBR 15715)</t>
  </si>
  <si>
    <t>ANEL DE BORRACHA PARA VEDACAO DE DUTO PEAD CORRUGADO PARA ELETRICA, DN 3" (NBR 15715)</t>
  </si>
  <si>
    <t>ANEL DE BORRACHA PARA VEDACAO DE DUTO PEAD CORRUGADO PARA ELETRICA, DN 4" (NBR 15715)</t>
  </si>
  <si>
    <t>ANEL DE CONCRETO ARMADO COM FUNDO, PARA FOSSA E POCO 1,50 X *0,50* M</t>
  </si>
  <si>
    <t>ANEL DE CONCRETO ARMADO COM FUNDO, PARA FOSSA E POCO 2,00 X *0,50* M</t>
  </si>
  <si>
    <t>ANEL DE CONCRETO ARMADO COM FUNDO, PARA FOSSA E POCO 2,50 X *0,50* M</t>
  </si>
  <si>
    <t>ANEL DE CONCRETO ARMADO, COM FUROS/DRENO PARA SUMIDOURO, D = 0,80 M, H = 0,50 M</t>
  </si>
  <si>
    <t>ANEL DE CONCRETO ARMADO, COM FUROS/DRENO PARA SUMIDOURO, D = 1,00 M, H = 0,50M</t>
  </si>
  <si>
    <t>ANEL DE CONCRETO ARMADO, COM FUROS/DRENO PARA SUMIDOURO, D = 1,50 M, H = 0,50 M</t>
  </si>
  <si>
    <t>ANEL DE DISTRIBUICAO EM ACO GALVANIZADO PARA FIO FE-160</t>
  </si>
  <si>
    <t>ANEL DE EXPANSAO EM COBRE, ENGATE RAPIDO 1 1/2", PARA EMPATACAO MANGUEIRA DE COMBATE A INCENDIO PREDIAL</t>
  </si>
  <si>
    <t>ANEL DE EXPANSAO EM COBRE, ENGATE RAPIDO 2 1/2", PARA EMPATACAO MANGUEIRA DE COMBATE A INCENDIO PREDIAL</t>
  </si>
  <si>
    <t>ANEL DE VEDACAO, PVC FLEXIVEL, 100 MM, PARA SAIDA DE BACIA / VASO SANITARIO</t>
  </si>
  <si>
    <t>ANEL DE VEDACAO/JUNTA ELASTICA, H = *16* MM, PARA TUBO DE CONCRETO, DN 300 MM</t>
  </si>
  <si>
    <t>ANEL DE VEDACAO/JUNTA ELASTICA, H = *16* MM, PARA TUBO DE CONCRETO, DN 400 MM</t>
  </si>
  <si>
    <t>ANEL DE VEDACAO/JUNTA ELASTICA, H = *16* MM, PARA TUBO DE CONCRETO, DN 500 MM</t>
  </si>
  <si>
    <t>ANEL DE VEDACAO/JUNTA ELASTICA, H = *16* MM, PARA TUBO DE CONCRETO, DN 600 MM</t>
  </si>
  <si>
    <t>ANEL DE VEDACAO/JUNTA ELASTICA, H = *18* MM, PARA TUBO DE CONCRETO, DN 700 MM</t>
  </si>
  <si>
    <t>ANEL DE VEDACAO/JUNTA ELASTICA, H = *19* MM, PARA TUBO DE CONCRETO, DN 800 MM</t>
  </si>
  <si>
    <t>ANEL DE VEDACAO/JUNTA ELASTICA, H = *19* MM, PARA TUBO DE CONCRETO, DN 900 MM</t>
  </si>
  <si>
    <t>ANEL DE VEDACAO/JUNTA ELASTICA, H = *21* MM, PARA TUBO DE CONCRETO, DN 1000 MM</t>
  </si>
  <si>
    <t>ANEL EM CONCRETO ARMADO, LISO, PARA FOSSAS SEPTICAS E SUMIDOUROS, COM FUNDO, DIAMETRO INTERNO DE 1,20 M E ALTURA DE 0,50 M</t>
  </si>
  <si>
    <t>ANEL EM CONCRETO ARMADO, LISO, PARA FOSSAS SEPTICAS E SUMIDOUROS, COM FUNDO, DIAMETRO INTERNO DE 3,00 M E ALTURA DE 0,50 M</t>
  </si>
  <si>
    <t>ANEL EM CONCRETO ARMADO, LISO, PARA FOSSAS SEPTICAS E SUMIDOUROS, SEM FUNDO, DIAMETRO INTERNO DE 2,00 M E ALTURA DE 0,50 M</t>
  </si>
  <si>
    <t>ANEL EM CONCRETO ARMADO, LISO, PARA FOSSAS SEPTICAS E SUMIDOUROS, SEM FUNDO, DIAMETRO INTERNO DE 2,50 M E ALTURA DE 0,50 M</t>
  </si>
  <si>
    <t>ANEL EM CONCRETO ARMADO, LISO, PARA FOSSAS SEPTICAS E SUMIDOUROS, SEM FUNDO, DIAMETRO INTERNO DE 3,00 M E ALTURA DE 0,50 M</t>
  </si>
  <si>
    <t>ANEL EM CONCRETO ARMADO, LISO, PARA POCOS DE INSPECAO, COM FUNDO, DIAMETRO INTERNO DE 0,60 M E ALTURA DE 0,50 M</t>
  </si>
  <si>
    <t>ANEL EM CONCRETO ARMADO, LISO, PARA POCOS DE INSPECAO, SEM FUNDO, DIAMETRO INTERNO DE 0,60 M E ALTURA DE 0,20 M</t>
  </si>
  <si>
    <t>ANEL EM CONCRETO ARMADO, LISO, PARA POCOS DE INSPECAO, SEM FUNDO, DIAMETRO INTERNO DE 0,60 M E ALTURA DE 0,50 M</t>
  </si>
  <si>
    <t>ANEL EM CONCRETO ARMADO, LISO, PARA POCOS DE VISITA, POCOS DE INSPECAO, FOSSAS SEPTICAS E SUMIDOUROS, COM FUNDO, DIAMETRO INTERNO DE 1,20 M E ALTURA DE 0,75 M</t>
  </si>
  <si>
    <t>ANEL EM CONCRETO ARMADO, LISO, PARA POCOS DE VISITA, POCOS DE INSPECAO, FOSSAS SEPTICAS E SUMIDOUROS, SEM FUNDO, DIAMETRO INTERNO DE 1,20 M E ALTURA DE 0,50 M</t>
  </si>
  <si>
    <t>ANEL EM CONCRETO ARMADO, LISO, PARA POCOS DE VISITAS, POCOS DE INSPECAO, FOSSAS SEPTICAS E SUMIDOUROS, COM FUNDO, DIAMETRO INTERNO DE 0,80 M E ALTURA DE 0,50 M</t>
  </si>
  <si>
    <t>ANEL EM CONCRETO ARMADO, LISO, PARA POCOS DE VISITAS, POCOS DE INSPECAO, FOSSAS SEPTICAS E SUMIDOUROS, COM FUNDO, DIAMETRO INTERNO DE 1,00 M E ALTURA DE 0,50 M</t>
  </si>
  <si>
    <t>ANEL EM CONCRETO ARMADO, LISO, PARA POCOS DE VISITAS, POCOS DE INSPECAO, FOSSAS SEPTICAS E SUMIDOUROS, SEM FUNDO, DIAMETRO INTERNO DE 0,80 M E ALTURA DE 0,50 M</t>
  </si>
  <si>
    <t>ANEL EM CONCRETO ARMADO, LISO, PARA POCOS DE VISITAS, POCOS DE INSPECAO, FOSSAS SEPTICAS E SUMIDOUROS, SEM FUNDO, DIAMETRO INTERNO DE 1,00 M E ALTURA DE 0,50 M</t>
  </si>
  <si>
    <t>ANEL EM CONCRETO ARMADO, LISO, PARA, POCOS DE VISITA, POCOS DE INSPECAO, FOSSAS SEPTICAS E SUMIDOUROS, COM FUNDO, DIAMETRO INTERNO DE 1,50 M E ALTURA DE 1,00 M</t>
  </si>
  <si>
    <t>ANEL EM CONCRETO ARMADO, LISO, PARA, POCOS DE VISITA, POCOS DE INSPECAO, FOSSAS SEPTICAS E SUMIDOUROS, SEM FUNDO, DIAMETRO INTERNO DE 1,50 M E ALTURA DE 0,50 M</t>
  </si>
  <si>
    <t>ANEL EM CONCRETO ARMADO, PERFURADO, PARA FOSSAS SEPTICAS E SUMIDOUROS, SEM FUNDO, DIAMETRO INTERNO DE 1,20 M E ALTURA DE 0,50 M</t>
  </si>
  <si>
    <t>ANEL EM CONCRETO ARMADO, PERFURADO, PARA FOSSAS SEPTICAS E SUMIDOUROS, SEM FUNDO, DIAMETRO INTERNO DE 2,00 M E ALTURA DE 0,50 M</t>
  </si>
  <si>
    <t>ANEL EM CONCRETO ARMADO, PERFURADO, PARA FOSSAS SEPTICAS E SUMIDOUROS, SEM FUNDO, DIAMETRO INTERNO DE 2,50 M E ALTURA DE 0,50 M</t>
  </si>
  <si>
    <t>ANEL EM CONCRETO ARMADO, PERFURADO, PARA FOSSAS SEPTICAS E SUMIDOUROS, SEM FUNDO, DIAMETRO INTERNO DE 3,00 M E ALTURA DE 0,50 M</t>
  </si>
  <si>
    <t>APARELHO CORTE OXI-ACETILENO PARA SOLDA E CORTE CONTENDO MACARICO SOLDA, BICO DE CORTE, CILINDROS, REGULADORES, MANGUEIRAS E CARRINHO</t>
  </si>
  <si>
    <t>APARELHO SINALIZADOR LUMINOSO COM LED, PARA SAIDA GARAGEM, COM 2 LENTES EM POLICARBONATO, BIVOLT (INCLUI SUPORTE DE FIXACAO)</t>
  </si>
  <si>
    <t>APOIO DO PORTA DENTE PARA FRESADORA DE  ASFALTO</t>
  </si>
  <si>
    <t>APONTADOR OU APROPRIADOR DE MAO DE OBRA (HORISTA)</t>
  </si>
  <si>
    <t>APONTADOR OU APROPRIADOR DE MAO DE OBRA (MENSALISTA)</t>
  </si>
  <si>
    <t>AQUECEDOR DE AGUA A GAS GLP/GN COM CAPACIDADE DE ARMAZENAMENTO DE 50 A 80 L</t>
  </si>
  <si>
    <t>AQUECEDOR DE AGUA ELETRICO HORIZONTAL, RESERVATORIO DE 200 L CILINDRICO EM COBRE, REFORCADO COM ACO CARBONO, MONOFASICO, TENSAO NOMINAL 220 V</t>
  </si>
  <si>
    <t>AQUECEDOR DE AGUA ELETRICO RESERVATORIO DE 100 L CILINDRICO EM COBRE, REFORCADO COM ACO CARBONO, MONOFASICO, TENSAO NOMINAL 220 V</t>
  </si>
  <si>
    <t>AQUECEDOR DE AGUA ELETRICO RESERVATORIO DE 500 L CILINDRICO EM COBRE, REFORCADO COM ACO CARBONO, MONOFASICO, TENSAO NOMINAL 220 V</t>
  </si>
  <si>
    <t>AQUECEDOR DE AGUA ELETRICO RESERVATORIO DE 500 L CILINDRICO EM COBRE, REFORCADO COM ACO CARBONO, TRIFASICO, TENSAO NOMINAL 220/380/400 V, POTENCIA 24 KW</t>
  </si>
  <si>
    <t>AQUECEDOR DE AGUA ELETRICO RESERVATORIO DE 700 L CILINDRICO EM COBRE, REFORCADO COM ACO CARBONO, MONOFASICO, TENSAO NOMINAL 220 V</t>
  </si>
  <si>
    <t>AQUECEDOR DE OLEO BPF (FLUIDO) TERMICO, CAPACIDADE DE 300.000  KCAL/H</t>
  </si>
  <si>
    <t>AQUECEDOR SOLAR COM RESERVATORIO TERMICO DE 1000 L E *5* PLACAS COLETORAS DE *2,0* M2 (NAO INCLUI ACESSORIOS) (SEM INSTALACAO)</t>
  </si>
  <si>
    <t>AQUECEDOR SOLAR COM RESERVATORIO TERMICO DE 400 L E *2* PLACAS COLETORAS DE *2,0* M2 (NAO INCLUI ACESSORIOS) (SEM INSTALACAO)</t>
  </si>
  <si>
    <t>AQUECEDOR SOLAR COM RESERVATORIO TERMICO DE 600 L E *3* PLACAS COLETORAS DE *2,0* M2 (NAO INCLUI ACESSORIOS) (SEM INSTALACAO)</t>
  </si>
  <si>
    <t>AQUECEDOR SOLAR COM RESERVATORIO TERMICO DE 800 L E *4* PLACAS COLETORAS DE *2,0* M2 (NAO INCLUI ACESSORIOS) (SEM INSTALACAO)</t>
  </si>
  <si>
    <t>AQUECEDOR SOLAR DE INSTALACAO EXTERNA, KIT COMPACTO, CONJUNTO COM RESERVATORIO TERMICO DE 200 L, PLACA COLETORA DE *2,0* M2 E INCLUSO ACESSORIOS (RESIDENCIAS ATE 120,00 M2 E DE 4 A 5 BANHOS POR DIA) (SEM INSTALACAO)</t>
  </si>
  <si>
    <t>AR CONDICIONADO SPLIT INVERTER, HI-WALL (PAREDE), 12000 BTU/H, CICLO FRIO, 60HZ, CLASSIFICACAO A (SELO PROCEL), GAS HFC, CONTROLE S/FIO</t>
  </si>
  <si>
    <t>AR CONDICIONADO SPLIT INVERTER, HI-WALL (PAREDE), 18000 BTU/H, CICLO FRIO, 60HZ, CLASSIFICACAO A (SELO PROCEL), GAS HFC, CONTROLE S/FIO</t>
  </si>
  <si>
    <t>AR CONDICIONADO SPLIT INVERTER, HI-WALL (PAREDE), 24000 BTU/H, CICLO FRIO, 60HZ, CLASSIFICACAO A (SELO PROCEL), GAS HFC, CONTROLE S/FIO</t>
  </si>
  <si>
    <t>AR CONDICIONADO SPLIT INVERTER, HI-WALL (PAREDE), 9000 BTU/H, CICLO FRIO, 60HZ, CLASSIFICACAO A (SELO PROCEL), GAS HFC, CONTROLE S/FIO</t>
  </si>
  <si>
    <t>AR CONDICIONADO SPLIT INVERTER, PISO TETO, 18000 BTU/H, CICLO FRIO, 60HZ, CLASSIFICACAO ENERGETICA A OU B (SELO PROCEL), GAS HFC, CONTROLE S/FIO</t>
  </si>
  <si>
    <t>AR CONDICIONADO SPLIT INVERTER, PISO TETO, 24000 BTU/H, CICLO FRIO, 60HZ, CLASSIFICACAO ENERGETICA A OU B (SELO PROCEL), GAS HFC, CONTROLE S/FIO</t>
  </si>
  <si>
    <t>AR CONDICIONADO SPLIT INVERTER, PISO TETO, 36000 BTU/H, CICLO FRIO, 60HZ, CLASSIFICACAO ENERGETICA A OU B (SELO PROCEL), GAS HFC, CONTROLE S/FIO</t>
  </si>
  <si>
    <t>AR CONDICIONADO SPLIT INVERTER, PISO TETO, 48000 BTU/H, CICLO FRIO, 60HZ, CLASSIFICACAO ENERGETICA A OU B (SELO PROCEL), GAS HFC, CONTROLE S/FIO</t>
  </si>
  <si>
    <t>AR CONDICIONADO SPLIT INVERTER, PISO TETO, APRESENTANDO ENTRE 54000 E 58000 BTU/H, CICLO FRIO, 60HZ, CLASSIFICACAO ENERGETICA A OU B (SELO PROCEL), GAS HFC, CONTROLE S/FIO</t>
  </si>
  <si>
    <t>AR CONDICIONADO SPLIT ON/OFF, CASSETE (TETO), 18000 BTUS/H, CICLO QUENTE/FRIO, 60 HZ, CLASSIFICACAO ENERGETICA C - SELO PROCEL, GAS HFC, CONTROLE S/ FIO</t>
  </si>
  <si>
    <t>AR CONDICIONADO SPLIT ON/OFF, CASSETE (TETO), 24000 BTUS/H, CICLO QUENTE/FRIO, 60 HZ, CLASSIFICACAO ENERGETICA C - SELO PROCEL, GAS HFC, CONTROLE S/ FIO</t>
  </si>
  <si>
    <t>AR CONDICIONADO SPLIT ON/OFF, CASSETE (TETO), 36000 BTUS/H, CICLO QUENTE/FRIO, 60 HZ, CLASSIFICACAO ENERGETICA A - SELO PROCEL, GAS HFC, CONTROLE S/ FIO</t>
  </si>
  <si>
    <t>AR CONDICIONADO SPLIT ON/OFF, CASSETE (TETO), 48000 BTUS/H, CICLO QUENTE/FRIO, 60 HZ, CLASSIFICACAO ENERGETICA A - SELO PROCEL, GAS HFC, CONTROLE S/ FIO</t>
  </si>
  <si>
    <t>AR CONDICIONADO SPLIT ON/OFF, CASSETE (TETO), 60000 BTUS/H, CICLO QUENTE/FRIO, 60 HZ, CLASSIFICACAO ENERGETICA A - SELO PROCEL, GAS HFC, CONTROLE S/ FIO</t>
  </si>
  <si>
    <t>AR CONDICIONADO SPLIT ON/OFF, CASSETE (TETO), FRIO 4 VIAS 18000 BTUS/H, CLASSIFICACAO ENERGETICA C - SELO PROCEL, GAS HFC, CONTROLE S/ FIO</t>
  </si>
  <si>
    <t>AR CONDICIONADO SPLIT ON/OFF, CASSETE (TETO), FRIO 4 VIAS 24000 BTUS/H, CLASSIFICACAO ENERGETICA C - SELO PROCEL, GAS HFC, CONTROLE S/ FIO</t>
  </si>
  <si>
    <t>AR CONDICIONADO SPLIT ON/OFF, CASSETE (TETO), FRIO 4 VIAS 36000 BTUS/H, CLASSIFICACAO ENERGETICA C - SELO PROCEL, GAS HFC, CONTROLE S/ FIO</t>
  </si>
  <si>
    <t>AR CONDICIONADO SPLIT ON/OFF, CASSETE (TETO), FRIO 4 VIAS 48000 BTUS/H, CLASSIFICACAO ENERGETICA C - SELO PROCEL, GAS HFC, CONTROLE S/ FIO</t>
  </si>
  <si>
    <t>AR CONDICIONADO SPLIT ON/OFF, CASSETE (TETO), FRIO 4 VIAS 60000 BTUS/H, CLASSIFICACAO ENERGETICA C - SELO PROCEL, GAS HFC, CONTROLE S/ FIO</t>
  </si>
  <si>
    <t>AR CONDICIONADO SPLIT ON/OFF, HI-WALL (PAREDE), 12000 BTUS/H, CICLO FRIO, 60 HZ, CLASSIFICACAO ENERGETICA A - SELO PROCEL, GAS HFC, CONTROLE S/ FIO</t>
  </si>
  <si>
    <t>AR CONDICIONADO SPLIT ON/OFF, HI-WALL (PAREDE), 12000 BTUS/H, CICLO QUENTE/FRIO, 60 HZ, CLASSIFICACAO ENERGETICA A - SELO PROCEL, GAS HFC, CONTROLE S/ FIO</t>
  </si>
  <si>
    <t>AR CONDICIONADO SPLIT ON/OFF, HI-WALL (PAREDE), 18000 BTUS/H, CICLO FRIO, 60 HZ, CLASSIFICACAO ENERGETICA A - SELO PROCEL, GAS HFC, CONTROLE S/ FIO</t>
  </si>
  <si>
    <t>AR CONDICIONADO SPLIT ON/OFF, HI-WALL (PAREDE), 18000 BTUS/H, CICLO QUENTE/FRIO, 60 HZ, CLASSIFICACAO ENERGETICA A - SELO PROCEL, GAS HFC, CONTROLE S/ FIO</t>
  </si>
  <si>
    <t>AR CONDICIONADO SPLIT ON/OFF, HI-WALL (PAREDE), 24000 BTUS/H, CICLO FRIO, 60 HZ, CLASSIFICACAO ENERGETICA A - SELO PROCEL, GAS HFC, CONTROLE S/ FIO</t>
  </si>
  <si>
    <t>AR CONDICIONADO SPLIT ON/OFF, HI-WALL (PAREDE), 24000 BTUS/H, CICLO QUENTE/FRIO, 60 HZ, CLASSIFICACAO ENERGETICA A - SELO PROCEL, GAS HFC, CONTROLE S/ FIO</t>
  </si>
  <si>
    <t>AR CONDICIONADO SPLIT ON/OFF, HI-WALL (PAREDE), 9000 BTUS/H, CICLO FRIO, 60 HZ, CLASSIFICACAO ENERGETICA A - SELO PROCEL, GAS HFC, CONTROLE S/ FIO</t>
  </si>
  <si>
    <t>AR CONDICIONADO SPLIT ON/OFF, HI-WALL (PAREDE), 9000 BTUS/H, CICLO QUENTE/FRIO, 60 HZ, CLASSIFICACAO ENERGETICA A - SELO PROCEL, GAS HFC, CONTROLE S/ FIO</t>
  </si>
  <si>
    <t>AR CONDICIONADO SPLIT ON/OFF, PISO TETO, 18.000 BTU/H, CICLO FRIO, 60HZ, CLASSIFICACAO ENERGETICA C - SELO PROCEL, GAS HFC, CONTROLE S/FIO</t>
  </si>
  <si>
    <t>AR CONDICIONADO SPLIT ON/OFF, PISO TETO, 24.000 BTU/H, CICLO FRIO, 60HZ, CLASSIFICACAO ENERGETICA C - SELO PROCEL, GAS HFC, CONTROLE S/FIO</t>
  </si>
  <si>
    <t>AR CONDICIONADO SPLIT ON/OFF, PISO TETO, 36.000 BTU/H, CICLO FRIO, 60HZ, CLASSIFICACAO ENERGETICA C - SELO PROCEL, GAS HFC, CONTROLE S/FIO</t>
  </si>
  <si>
    <t>AR CONDICIONADO SPLIT ON/OFF, PISO TETO, 48.000 BTU/H, CICLO FRIO, 60HZ, CLASSIFICACAO ENERGETICA C - SELO PROCEL, GAS HFC, CONTROLE S/FIO</t>
  </si>
  <si>
    <t>AR CONDICIONADO SPLIT ON/OFF, PISO TETO, 60.000 BTU/H, CICLO FRIO, 60HZ, CLASSIFICACAO ENERGETICA C - SELO PROCEL, GAS HFC, CONTROLE S/FIO</t>
  </si>
  <si>
    <t>AR-CONDICIONADO FRIO SPLITAO INVERTER 30 TR</t>
  </si>
  <si>
    <t>AR-CONDICIONADO FRIO SPLITAO MODULAR 10 TR</t>
  </si>
  <si>
    <t>AR-CONDICIONADO FRIO SPLITAO MODULAR 15 TR</t>
  </si>
  <si>
    <t>AR-CONDICIONADO FRIO SPLITAO MODULAR 20 TR</t>
  </si>
  <si>
    <t>AR-CONDICIONADO SPLIT INVERTER, PISO TETO, 24000 BTU/H, QUENTE/FRIO, 60HZ, CLASSIFICACAO ENERGETICA A - SELO PROCEL, GAS HFC, CONTROLE S/FIO</t>
  </si>
  <si>
    <t>ARADO REVERSIVEL COM 3 DISCOS DE 26" X 6MM REBOCAVEL</t>
  </si>
  <si>
    <t>ARAME DE ACO OVALADO 15 X 17 (45,7 KG, 700 KGF), ROLO 1000 M</t>
  </si>
  <si>
    <t>ARAME DE AMARRACAO PARA GABIAO GALVANIZADO, DIAMETRO 2,2 MM</t>
  </si>
  <si>
    <t>ARAME FARPADO GALVANIZADO, 14 BWG (2,11 MM), CLASSE 250</t>
  </si>
  <si>
    <t>ARAME FARPADO GALVANIZADO, 16 BWG (1,65 MM), CLASSE 250</t>
  </si>
  <si>
    <t>ARAME GALVANIZADO 12 BWG, D = 2,76 MM (0,048 KG/M) OU 14 BWG, D = 2,11 MM (0,026 KG/M)</t>
  </si>
  <si>
    <t>ARAME GALVANIZADO 16 BWG, D = 1,65MM (0,0166 KG/M)</t>
  </si>
  <si>
    <t>ARAME GALVANIZADO 18 BWG, D = 1,24MM (0,009 KG/M)</t>
  </si>
  <si>
    <t>ARAME GALVANIZADO 6 BWG, D = 5,16 MM (0,157 KG/M), OU 8 BWG, D = 4,19 MM (0,101 KG/M), OU 10 BWG, D = 3,40 MM (0,0713 KG/M)</t>
  </si>
  <si>
    <t>ARAME PROTEGIDO COM POLIMERO PARA GABIAO, DIAMETRO 2,2 MM</t>
  </si>
  <si>
    <t>ARAME RECOZIDO 16 BWG, D = 1,65 MM (0,016 KG/M) OU 18 BWG, D = 1,25 MM (0,01 KG/M)</t>
  </si>
  <si>
    <t>AREIA FINA - POSTO JAZIDA/FORNECEDOR (RETIRADO NA JAZIDA, SEM TRANSPORTE)</t>
  </si>
  <si>
    <t>AREIA GROSSA - POSTO JAZIDA/FORNECEDOR (RETIRADO NA JAZIDA, SEM TRANSPORTE)</t>
  </si>
  <si>
    <t>AREIA MEDIA - POSTO JAZIDA/FORNECEDOR (RETIRADO NA JAZIDA, SEM TRANSPORTE)</t>
  </si>
  <si>
    <t>AREIA PARA ATERRO - POSTO JAZIDA/FORNECEDOR (RETIRADO NA JAZIDA, SEM TRANSPORTE)</t>
  </si>
  <si>
    <t>AREIA PARA LEITO FILTRANTE (0,42 A 1,68 MM) - POSTO JAZIDA/FORNECEDOR (RETIRADO NA JAZIDA, SEM TRANSPORTE)</t>
  </si>
  <si>
    <t>ARGAMASSA COLANTE AC I PARA CERAMICAS</t>
  </si>
  <si>
    <t>ARGAMASSA COLANTE AC II</t>
  </si>
  <si>
    <t>ARGAMASSA COLANTE TIPO AC III</t>
  </si>
  <si>
    <t>ARGAMASSA COLANTE TIPO AC III E</t>
  </si>
  <si>
    <t>ARGAMASSA INDUSTRIALIZADA MULTIUSO, PARA REVESTIMENTO INTERNO E EXTERNO E ASSENTAMENTO DE BLOCOS DIVERSOS</t>
  </si>
  <si>
    <t>ARGAMASSA INDUSTRIALIZADA PARA CHAPISCO COLANTE</t>
  </si>
  <si>
    <t>ARGAMASSA INDUSTRIALIZADA PARA CHAPISCO ROLADO</t>
  </si>
  <si>
    <t>ARGAMASSA PARA REVESTIMENTO DECORATIVO MONOCAMADA</t>
  </si>
  <si>
    <t>ARGAMASSA PISO SOBRE PISO</t>
  </si>
  <si>
    <t>ARGAMASSA POLIMERICA DE REPARO ESTRUTURAL, BICOMPONENTE</t>
  </si>
  <si>
    <t>ARGAMASSA POLIMERICA IMPERMEABILIZANTE SEMIFLEXIVEL, BICOMPONENTE, A BASE DE CIMENTO E ADITIVOS</t>
  </si>
  <si>
    <t>ARGAMASSA PRONTA PARA CONTRAPISO</t>
  </si>
  <si>
    <t>ARGAMASSA USINADA AUTOADENSAVEL E AUTONIVELANTE PARA CONTRAPISO, COM BOMBEAMENTO (DISPONIBILIZACAO DE BOMBA), SEM O LANCAMENTO</t>
  </si>
  <si>
    <t>ARGILA EXPANDIDA, GRANULOMETRIA 2215</t>
  </si>
  <si>
    <t>ARGILA OU BARRO PARA ATERRO/REATERRO (COM TRANSPORTE ATE 10 KM)</t>
  </si>
  <si>
    <t>ARGILA OU BARRO PARA ATERRO/REATERRO (RETIRADO NA JAZIDA, SEM TRANSPORTE)</t>
  </si>
  <si>
    <t>ARGILA, ARGILA VERMELHA OU ARGILA ARENOSA (RETIRADA NA JAZIDA, SEM TRANSPORTE)</t>
  </si>
  <si>
    <t>ARMACAO VERTICAL COM HASTE E CONTRA-PINO, EM CHAPA DE ACO GALVANIZADO 3/16", COM 1 ESTRIBO E 1 ISOLADOR</t>
  </si>
  <si>
    <t>ARMACAO VERTICAL COM HASTE E CONTRA-PINO, EM CHAPA DE ACO GALVANIZADO 3/16", COM 1 ESTRIBO, SEM ISOLADOR</t>
  </si>
  <si>
    <t>ARMACAO VERTICAL COM HASTE E CONTRA-PINO, EM CHAPA DE ACO GALVANIZADO 3/16", COM 2 ESTRIBOS, E 2 ISOLADORES</t>
  </si>
  <si>
    <t>ARMACAO VERTICAL COM HASTE E CONTRA-PINO, EM CHAPA DE ACO GALVANIZADO 3/16", COM 2 ESTRIBOS, SEM ISOLADOR</t>
  </si>
  <si>
    <t>ARMACAO VERTICAL COM HASTE E CONTRA-PINO, EM CHAPA DE ACO GALVANIZADO 3/16", COM 3 ESTRIBOS E 3 ISOLADORES</t>
  </si>
  <si>
    <t>ARMACAO VERTICAL COM HASTE E CONTRA-PINO, EM CHAPA DE ACO GALVANIZADO 3/16", COM 3 ESTRIBOS, SEM ISOLADOR</t>
  </si>
  <si>
    <t>ARMACAO VERTICAL COM HASTE E CONTRA-PINO, EM CHAPA DE ACO GALVANIZADO 3/16", COM 4 ESTRIBOS E 4 ISOLADORES</t>
  </si>
  <si>
    <t>ARMACAO VERTICAL COM HASTE E CONTRA-PINO, EM CHAPA DE ACO GALVANIZADO 3/16", COM 4 ESTRIBOS, SEM ISOLADOR</t>
  </si>
  <si>
    <t>ARMADOR (HORISTA)</t>
  </si>
  <si>
    <t>ARMADOR (MENSALISTA)</t>
  </si>
  <si>
    <t>ARQUITETO JUNIOR (HORISTA)</t>
  </si>
  <si>
    <t>ARQUITETO JUNIOR (MENSALISTA)</t>
  </si>
  <si>
    <t>ARQUITETO PLENO (HORISTA)</t>
  </si>
  <si>
    <t>ARQUITETO PLENO (MENSALISTA)</t>
  </si>
  <si>
    <t>ARQUITETO SENIOR (HORISTA)</t>
  </si>
  <si>
    <t>ARQUITETO SENIOR (MENSALISTA)</t>
  </si>
  <si>
    <t>ARRUELA EM ACO GALVANIZADO, DIAMETRO EXTERNO = 35MM, ESPESSURA = 3MM, DIAMETRO DO FURO= 18MM</t>
  </si>
  <si>
    <t>ARRUELA EM ALUMINIO, COM ROSCA, DE 1 1/2", PARA ELETRODUTO</t>
  </si>
  <si>
    <t>ARRUELA EM ALUMINIO, COM ROSCA, DE 1 1/4", PARA ELETRODUTO</t>
  </si>
  <si>
    <t>ARRUELA EM ALUMINIO, COM ROSCA, DE 1", PARA ELETRODUTO</t>
  </si>
  <si>
    <t>ARRUELA EM ALUMINIO, COM ROSCA, DE 1/2", PARA ELETRODUTO</t>
  </si>
  <si>
    <t>ARRUELA EM ALUMINIO, COM ROSCA, DE 2 1/2", PARA ELETRODUTO</t>
  </si>
  <si>
    <t>ARRUELA EM ALUMINIO, COM ROSCA, DE 2", PARA ELETRODUTO</t>
  </si>
  <si>
    <t>ARRUELA EM ALUMINIO, COM ROSCA, DE 3", PARA ELETRODUTO</t>
  </si>
  <si>
    <t>ARRUELA EM ALUMINIO, COM ROSCA, DE 3/4", PARA ELETRODUTO</t>
  </si>
  <si>
    <t>ARRUELA EM ALUMINIO, COM ROSCA, DE 3/8", PARA ELETRODUTO</t>
  </si>
  <si>
    <t>ARRUELA EM ALUMINIO, COM ROSCA, DE 4", PARA ELETRODUTO</t>
  </si>
  <si>
    <t>ARRUELA LISA, REDONDA, DE LATAO POLIDO, DIAMETRO NOMINAL 5/8", DIAMETRO EXTERNO = 34 MM, DIAMETRO DO FURO = 17 MM, ESPESSURA = *2,5* MM</t>
  </si>
  <si>
    <t>ARRUELA QUADRADA EM ACO GALVANIZADO, DIMENSAO = 38 MM, ESPESSURA = 3MM, DIAMETRO DO FURO= 18 MM</t>
  </si>
  <si>
    <t>ASFALTO MODIFICADO TIPO I - NBR 9910 (ASFALTO OXIDADO PARA IMPERMEABILIZACAO, COEFICIENTE DE PENETRACAO 25-40)</t>
  </si>
  <si>
    <t>ASFALTO MODIFICADO TIPO II - NBR 9910 (ASFALTO OXIDADO PARA IMPERMEABILIZACAO, COEFICIENTE DE PENETRACAO 20-35)</t>
  </si>
  <si>
    <t>ASFALTO MODIFICADO TIPO III - NBR 9910 (ASFALTO OXIDADO PARA IMPERMEABILIZACAO, COEFICIENTE DE PENETRACAO 15-25)</t>
  </si>
  <si>
    <t>ASSENTADOR DE MANILHAS (HORISTA)</t>
  </si>
  <si>
    <t>ASSENTADOR DE MANILHAS (MENSALISTA)</t>
  </si>
  <si>
    <t>ASSENTO SANITARIO DE PLASTICO, TIPO CONVENCIONAL</t>
  </si>
  <si>
    <t>ASSENTO VASO SANITARIO INFANTIL EM PLASTICO BRANCO</t>
  </si>
  <si>
    <t>AUTOMATICO DE BOIA SUPERIOR / INFERIOR, *15* A / 250 V</t>
  </si>
  <si>
    <t>AUXILIAR DE AZULEJISTA (HORISTA)</t>
  </si>
  <si>
    <t>AUXILIAR DE AZULEJISTA (MENSALISTA)</t>
  </si>
  <si>
    <t>AUXILIAR DE ENCANADOR OU BOMBEIRO HIDRAULICO (HORISTA)</t>
  </si>
  <si>
    <t>AUXILIAR DE ENCANADOR OU BOMBEIRO HIDRAULICO (MENSALISTA)</t>
  </si>
  <si>
    <t>AUXILIAR DE ESCRITORIO (HORISTA)</t>
  </si>
  <si>
    <t>AUXILIAR DE ESCRITORIO (MENSALISTA)</t>
  </si>
  <si>
    <t>AUXILIAR DE LABORATORISTA DE SOLOS E DE CONCRETO (HORISTA)</t>
  </si>
  <si>
    <t>AUXILIAR DE LABORATORISTA DE SOLOS E DE CONCRETO (MENSALISTA)</t>
  </si>
  <si>
    <t>AUXILIAR DE MECANICO (HORISTA)</t>
  </si>
  <si>
    <t>AUXILIAR DE MECANICO (MENSALISTA)</t>
  </si>
  <si>
    <t>AUXILIAR DE PEDREIRO (HORISTA)</t>
  </si>
  <si>
    <t>AUXILIAR DE PEDREIRO (MENSALISTA)</t>
  </si>
  <si>
    <t>AUXILIAR DE SERVICOS GERAIS (HORISTA)</t>
  </si>
  <si>
    <t>AUXILIAR DE SERVICOS GERAIS (MENSALISTA)</t>
  </si>
  <si>
    <t>AUXILIAR DE TOPOGRAFO (HORISTA)</t>
  </si>
  <si>
    <t>AUXILIAR DE TOPOGRAFO (MENSALISTA)</t>
  </si>
  <si>
    <t>AUXILIAR TECNICO / ASSISTENTE DE ENGENHARIA (HORISTA)</t>
  </si>
  <si>
    <t>AUXILIAR TECNICO / ASSISTENTE DE ENGENHARIA (MENSALISTA)</t>
  </si>
  <si>
    <t>AVENTAL DE SEGURANCA DE RASPA DE COURO 1,00 X 0,60 M</t>
  </si>
  <si>
    <t>AZULEJISTA OU LADRILHEIRO (HORISTA)</t>
  </si>
  <si>
    <t>AZULEJISTA OU LADRILHEIRO (MENSALISTA)</t>
  </si>
  <si>
    <t>BACIA SANITARIA (VASO) COM CAIXA ACOPLADA, SIFAO APARENTE, DE LOUCA BRANCA (SEM ASSENTO)</t>
  </si>
  <si>
    <t>BACIA SANITARIA (VASO) COM CAIXA ACOPLADA, SIFAO OCULTO / CARENADO, DE LOUCA BRANCA (SEM ASSENTO) - PADRAO ALTO</t>
  </si>
  <si>
    <t>BACIA SANITARIA (VASO) CONVENCIONAL PARA PCD, SEM FURO FRONTAL, DE LOUCA BRANCA (SEM ASSENTO)</t>
  </si>
  <si>
    <t>BACIA SANITARIA (VASO) CONVENCIONAL PARA USO ESPECIFICO (HOSPITAIS, CLINICAS), COM FURO FRONTAL, DE LOUCA BRANCA, SEM ASSENTO</t>
  </si>
  <si>
    <t>BACIA SANITARIA (VASO) CONVENCIONAL, DE LOUCA BRANCA, SIFAO APARENTE, SAIDA VERTICAL (SEM ASSENTO)</t>
  </si>
  <si>
    <t>BACIA SANITARIA (VASO) CONVENCIONAL, DE LOUCA COLORIDA, SIFAO APARENTE, SAIDA VERTICAL (SEM ASSENTO)</t>
  </si>
  <si>
    <t>BACIA SANITARIA (VASO) INFANTIL, SIFONADO, DE LOUCA BRANCA, (SEM ASSENTO)</t>
  </si>
  <si>
    <t>BALDE VERMELHO PARA SINALIZACAO DE VIAS</t>
  </si>
  <si>
    <t>BANCADA DE MARMORE SINTETICO COM UMA CUBA, 120 X *60* CM</t>
  </si>
  <si>
    <t>BANCADA DE MARMORE SINTETICO COM UMA CUBA, 150 X *60* CM</t>
  </si>
  <si>
    <t>BANCADA DE MARMORE SINTETICO COM UMA CUBA, 200 X *60* CM</t>
  </si>
  <si>
    <t>BANCADA/ BANCA EM GRANITO, POLIDO, TIPO ANDORINHA/ QUARTZ/ CASTELO/ CORUMBA OU OUTROS EQUIVALENTES DA REGIAO, COM CUBA INOX, FORMATO *120 X 60* CM, E= *2* CM</t>
  </si>
  <si>
    <t>BANCADA/ BANCA/ BALCAO/ TAMPO EM MARMORE BRANCO COMUM, POLIDO, LISO, ACABAMENTO RETO, E= *3* CM (SEM FUROS)</t>
  </si>
  <si>
    <t>BANCADA/BANCA/PIA DE ACO INOXIDAVEL (AISI 430) COM 1 CUBA CENTRAL, COM VALVULA, ESCORREDOR DUPLO, DE *0,55 X 1,20* M</t>
  </si>
  <si>
    <t>BANCADA/BANCA/PIA DE ACO INOXIDAVEL (AISI 430) COM 1 CUBA CENTRAL, COM VALVULA, ESCORREDOR DUPLO, DE *0,55 X 1,40* M</t>
  </si>
  <si>
    <t>BANCADA/BANCA/PIA DE ACO INOXIDAVEL (AISI 430) COM 1 CUBA CENTRAL, COM VALVULA, ESCORREDOR DUPLO, DE *0,55 X 1,80* M</t>
  </si>
  <si>
    <t>BANCADA/BANCA/PIA DE ACO INOXIDAVEL (AISI 430) COM 1 CUBA CENTRAL, COM VALVULA, LISA (SEM ESCORREDOR), DE *0,55 X 1,20* M</t>
  </si>
  <si>
    <t>BANCADA/BANCA/PIA DE ACO INOXIDAVEL (AISI 430) COM 1 CUBA CENTRAL, SEM VALVULA, ESCORREDOR DUPLO, DE *0,55 X 1,60* M</t>
  </si>
  <si>
    <t>BANCADA/BANCA/PIA DE ACO INOXIDAVEL (AISI 430) COM 2 CUBAS, COM VALVULAS, ESCORREDOR DUPLO, DE *0,55 X 2,00* M</t>
  </si>
  <si>
    <t>BANCADA/TAMPO ACO INOX (AISI 304), LARGURA 60 CM, COM RODABANCA (NAO INCLUI PES DE APOIO)</t>
  </si>
  <si>
    <t>BANCADA/TAMPO ACO INOX (AISI 304), LARGURA 70 CM, COM RODABANCA (NAO INCLUI PES DE APOIO)</t>
  </si>
  <si>
    <t>BANCADA/TAMPO LISO (SEM CUBA) EM MARMORE SINTETICO</t>
  </si>
  <si>
    <t>BANCO ARTICULADO PARA BANHO, EM ACO INOX POLIDO, 70* CM X 45* CM</t>
  </si>
  <si>
    <t>BANCO COM ENCOSTO, 1,60M* DE COMPRIMENTO, EM TUBO DE ACO CARBONO E PINTURA NO PROCESSO ELETROSTATICO - PARA ACADEMIA AO AR LIVRE / ACADEMIA DA TERCEIRA IDADE - ATI</t>
  </si>
  <si>
    <t>BANDEJA DE PINTURA PARA ROLO 23 CM</t>
  </si>
  <si>
    <t>BARRA ANTIPANICO DUPLA, CEGA EM LADO OPOSTO, COR CINZA</t>
  </si>
  <si>
    <t>BARRA ANTIPANICO DUPLA, PARA PORTA DE VIDRO, COR CINZA</t>
  </si>
  <si>
    <t>BARRA ANTIPANICO SIMPLES, CEGA EM LADO OPOSTO, COR CINZA</t>
  </si>
  <si>
    <t>BARRA ANTIPANICO SIMPLES, COM FECHADURA LADO OPOSTO, COR CINZA</t>
  </si>
  <si>
    <t>BARRA ANTIPANICO SIMPLES, PARA PORTA DE VIDRO, COR CINZA</t>
  </si>
  <si>
    <t>BARRA DE ACO CHATA, RETANGULAR (QUALQUER BITOLA)</t>
  </si>
  <si>
    <t>BARRA DE ACO CHATO, RETANGULAR, 19,05 MM X 3,17 MM (L X E), 0,47 KG/M</t>
  </si>
  <si>
    <t>BARRA DE ACO CHATO, RETANGULAR, 25,4 MM X 4,76 MM (L X E), 0,94 KG/M</t>
  </si>
  <si>
    <t>BARRA DE ACO CHATO, RETANGULAR, 25,4 MM X 6,35 MM (L X E), 1,2265 KG/M</t>
  </si>
  <si>
    <t>BARRA DE ACO CHATO, RETANGULAR, 38,1 MM X 12,7 MM (L X E), 3,79 KG/M</t>
  </si>
  <si>
    <t>BARRA DE ACO CHATO, RETANGULAR, 38,1 MM X 6,35 MM (L X E), 1,89 KG/M</t>
  </si>
  <si>
    <t>BARRA DE ACO CHATO, RETANGULAR, 38,1 MM X 9,53 MM (L X E), 2,84 KG/M</t>
  </si>
  <si>
    <t>BARRA DE ACO CHATO, RETANGULAR, 50,8 MM X 12,7 MM (L X E), 5,06 KG/M</t>
  </si>
  <si>
    <t>BARRA DE ACO CHATO, RETANGULAR, 50,8 MM X 25,4 MM (L X E), 10,12 KG/M</t>
  </si>
  <si>
    <t>BARRA DE ACO CHATO, RETANGULAR, 50,8 MM X 6,35 MM (L X E), 2,53 KG/M</t>
  </si>
  <si>
    <t>BARRA DE ACO CHATO, RETANGULAR, 50,8 MM X 7,94 MM (L X E), 3,162 KG/M</t>
  </si>
  <si>
    <t>BARRA DE ACO CHATO, RETANGULAR, 50,8 MM X 9,53 MM (L X E), 3,79KG/M</t>
  </si>
  <si>
    <t>BARRA DE APOIO EM "L", EM ACO INOX POLIDO 70 X 70 CM, DIAMETRO MINIMO 3 CM</t>
  </si>
  <si>
    <t>BARRA DE APOIO EM "L", EM ACO INOX POLIDO 80 X 80 CM, DIAMETRO MINIMO 3 CM</t>
  </si>
  <si>
    <t>BARRA DE APOIO LATERAL ARTICULADA, COM TRAVA, EM ACO INOX POLIDO, 70 CM, DIAMETRO MINIMO 3 CM</t>
  </si>
  <si>
    <t>BARRA DE APOIO RETA, EM ACO INOX POLIDO, COMPRIMENTO 60CM, DIAMETRO MINIMO 3 CM</t>
  </si>
  <si>
    <t>BARRA DE APOIO RETA, EM ACO INOX POLIDO, COMPRIMENTO 70CM, DIAMETRO MINIMO 3 CM</t>
  </si>
  <si>
    <t>BARRA DE APOIO RETA, EM ACO INOX POLIDO, COMPRIMENTO 80CM, DIAMETRO MINIMO 3 CM</t>
  </si>
  <si>
    <t>BARRA DE APOIO RETA, EM ACO INOX POLIDO, COMPRIMENTO 90 CM, DIAMETRO MINIMO 3 CM</t>
  </si>
  <si>
    <t>BARRA DE APOIO RETA, EM ALUMINIO, COMPRIMENTO 60CM, DIAMETRO MINIMO 3 CM</t>
  </si>
  <si>
    <t>BARRA DE APOIO RETA, EM ALUMINIO, COMPRIMENTO 70CM, DIAMETRO MINIMO 3 CM</t>
  </si>
  <si>
    <t>BARRA DE APOIO RETA, EM ALUMINIO, COMPRIMENTO 80 CM, DIAMETRO MINIMO 3 CM</t>
  </si>
  <si>
    <t>BARRA DE APOIO RETA, EM ALUMINIO, COMPRIMENTO 90 CM, DIAMETRO MINIMO 3 CM</t>
  </si>
  <si>
    <t>BASE DE MISTURADOR MONOCOMANDO PARA CHUVEIRO, DE PAREDE (NAO INCLUI ACABAMENTOS)</t>
  </si>
  <si>
    <t>BASE PARA MASTRO DE PARA-RAIOS DIAMETRO NOMINAL 1 1/2"</t>
  </si>
  <si>
    <t>BASE PARA MASTRO DE PARA-RAIOS DIAMETRO NOMINAL 2"</t>
  </si>
  <si>
    <t>BASE PARA RELE COM SUPORTE METALICO</t>
  </si>
  <si>
    <t>BASTIDOR PARA BLOCO M10</t>
  </si>
  <si>
    <t>BATE-ESTACAS POR GRAVIDADE, POTENCIA160 HP, PESO DO MARTELO ATE 3 TONELADAS</t>
  </si>
  <si>
    <t>BATENTE / PORTAL / ADUELA / MARCO EM MADEIRA MACICA COM REBAIXO, E = *3* CM, L = *14* CM, PARA PORTAS DE GIRO DE *60 CM A 120* CM X *210* CM, CEDRINHO / ANGELIM COMERCIAL / TAURI / CURUPIXA / PEROBA / CUMARU OU EQUIVALENTE DA REGIAO (NAO INCLUI ALIZARES)</t>
  </si>
  <si>
    <t>BATENTE / PORTAL / ADUELA / MARCO EM MADEIRA MACICA COM REBAIXO, E = *3* CM, L = *14* CM, PARA PORTAS DE GIRO DE *60 CM A 120* CM X *210* CM, PINUS / EUCALIPTO / VIROLA OU EQUIVALENTE DA REGIAO (NAO INCLUI ALIZARES)</t>
  </si>
  <si>
    <t>BATENTE / PORTAL / ADUELA / MARCO EM MADEIRA MACICA COM REBAIXO, E = *3* CM, L = *16* CM, PARA PORTAS DE GIRO DE *60 CM A 120* CM X *210* CM, CEDRINHO / ANGELIM COMERCIAL / TAURI / CURUPIXA / PEROBA / CUMARU OU EQUIVALENTE DA REGIAO (NAO INCLUI ALIZARES)</t>
  </si>
  <si>
    <t>BATENTE / PORTAL / ADUELA / MARCO EM MADEIRA MACICA COM REBAIXO, E = *3* CM, L = *16* CM, PARA PORTAS DE GIRO DE *60 CM A 120* CM X *210* CM, PINUS / EUCALIPTO / VIROLA OU EQUIVALENTE DA REGIAO (NAO INCLUI ALIZARES)</t>
  </si>
  <si>
    <t>BATENTE/PORTAL/ADUELA/MARCO, EM MDF/PVC WOOD/POLIESTIRENO OU MADEIRA LAMINADA, L = *9,0* CM COM GUARNICAO REGULAVEL 2 FACES = *35* MM, PRIMER</t>
  </si>
  <si>
    <t>BENTONITA, ARGILA CONSTITUIDA POR  MONTMORILONITA</t>
  </si>
  <si>
    <t>BETONEIRA CAPACIDADE NOMINAL 400 L, CAPACIDADE DE MISTURA 280 L, MOTOR ELETRICO TRIFASICO 220/380 V POTENCIA 2 CV, SEM CARREGADOR</t>
  </si>
  <si>
    <t>BETONEIRA CAPACIDADE NOMINAL 400 L, CAPACIDADE DE MISTURA 310 L, MOTOR A DIESEL POTENCIA 5 CV, SEM CARREGADOR</t>
  </si>
  <si>
    <t>BETONEIRA CAPACIDADE NOMINAL 400 L, CAPACIDADE DE MISTURA 310 L, MOTOR A GASOLINA POTENCIA 5,5 CV, SEM CARREGADOR</t>
  </si>
  <si>
    <t>BETONEIRA CAPACIDADE NOMINAL 600 L, CAPACIDADE DE MISTURA 440 L, MOTOR A GASOLINA POTENCIA 10 HP, COM  CARREGADOR</t>
  </si>
  <si>
    <t>BETONEIRA, CAPACIDADE NOMINAL 400 L, CAPACIDADE DE MISTURA 310L, MOTOR ELETRICO TRIFASICO 220/380V POTENCIA 2 CV, SEM CARREGADOR</t>
  </si>
  <si>
    <t>BETONEIRA, CAPACIDADE NOMINAL 600 L, CAPACIDADE DE MISTURA 360L, MOTOR ELETRICO TRIFASICO 220/380V, POTENCIA 4CV, EXCLUSO CARREGADOR</t>
  </si>
  <si>
    <t>BETONEIRA, CAPACIDADE NOMINAL 600 L, CAPACIDADE DE MISTURA 440 L, MOTOR A DIESEL POTENCIA 10 CV, COM CARREGADOR</t>
  </si>
  <si>
    <t>BLASTER, DINAMITADOR OU CABO DE FOGO (HORISTA)</t>
  </si>
  <si>
    <t>BLASTER, DINAMITADOR OU CABO DE FOGO (MENSALISTA)</t>
  </si>
  <si>
    <t>BLOCO / TIJOLO DE VIDRO INCOLOR, CANELADO / ONDULADO, *19 X 19 X 8* CM (A X L X E)</t>
  </si>
  <si>
    <t>BLOCO / TIJOLO DE VIDRO INCOLOR, XADREZ, *20 X 20 X 10* CM (A X L X E)</t>
  </si>
  <si>
    <t>BLOCO CERAMICO / TIJOLO VAZADO PARA ALVENARIA DE VEDACAO, 4 FUROS NA HORIZONTAL DE 9 X 9 X 19 CM (L X A X C)</t>
  </si>
  <si>
    <t>BLOCO CERAMICO / TIJOLO VAZADO PARA ALVENARIA DE VEDACAO, 6 FUROS NA HORIZONTAL DE 11,5 X 19 X 29 CM (L X A X C)</t>
  </si>
  <si>
    <t>BLOCO CERAMICO / TIJOLO VAZADO PARA ALVENARIA DE VEDACAO, 6 FUROS NA HORIZONTAL DE 11,5 X 19 X 39 CM (L X A X C)</t>
  </si>
  <si>
    <t>BLOCO CERAMICO / TIJOLO VAZADO PARA ALVENARIA DE VEDACAO, 6 FUROS NA HORIZONTAL DE 9 X 14 X 19 CM (L X A X C)</t>
  </si>
  <si>
    <t>BLOCO CERAMICO / TIJOLO VAZADO PARA ALVENARIA DE VEDACAO, 6 FUROS NA HORIZONTAL DE 9 X 14 X 24 CM (L X A X C)</t>
  </si>
  <si>
    <t>BLOCO CERAMICO / TIJOLO VAZADO PARA ALVENARIA DE VEDACAO, 6 FUROS NA HORIZONTAL DE 9 X 19 X 39 CM (L X A X C)</t>
  </si>
  <si>
    <t>BLOCO CERAMICO / TIJOLO VAZADO PARA ALVENARIA DE VEDACAO, 8 FUROS NA HORIZONTAL DE 9 X 19 X 19 CM (L X A X C)</t>
  </si>
  <si>
    <t>BLOCO CERAMICO / TIJOLO VAZADO PARA ALVENARIA DE VEDACAO, 8 FUROS NA HORIZONTAL DE 9 X 19 X 29 CM (L X A X C)</t>
  </si>
  <si>
    <t>BLOCO CERAMICO / TIJOLO VAZADO PARA ALVENARIA DE VEDACAO, 9 FUROS NA HORIZONTAL DE 11,5 X 14 X 24 CM (L X A X C)</t>
  </si>
  <si>
    <t>BLOCO CERAMICO / TIJOLO VAZADO PARA ALVENARIA DE VEDACAO, 9 FUROS NA HORIZONTAL DE 14 X 19 X 29 CM (L X A X C)</t>
  </si>
  <si>
    <t>BLOCO CERAMICO / TIJOLO VAZADO PARA ALVENARIA DE VEDACAO, 9 FUROS NA HORIZONTAL DE 14 X 19 X 39 CM (L X A X C)</t>
  </si>
  <si>
    <t>BLOCO CERAMICO / TIJOLO VAZADO PARA ALVENARIA DE VEDACAO, 9 FUROS NA HORIZONTAL DE 19 X 19 X 29 CM (L X A X C)</t>
  </si>
  <si>
    <t>BLOCO CERAMICO / TIJOLO VAZADO PARA ALVENARIA DE VEDACAO, 9 FUROS NA HORIZONTAL DE 19 X 19 X 39 CM (L X A X C)</t>
  </si>
  <si>
    <t>BLOCO CERAMICO / TIJOLO VAZADO PARA ALVENARIA DE VEDACAO, FUROS NA HORIZONTAL DE 11,5 X 19 X 19 CM (L X A X C)</t>
  </si>
  <si>
    <t>BLOCO CERAMICO / TIJOLO VAZADO PARA ALVENARIA DE VEDACAO, FUROS NA VERTICAL DE 11,5 X 19 X 29 CM (L X A X C)</t>
  </si>
  <si>
    <t>BLOCO CERAMICO / TIJOLO VAZADO PARA ALVENARIA DE VEDACAO, FUROS NA VERTICAL DE 11,5 X 19 X 39 CM (L X A X C)</t>
  </si>
  <si>
    <t>BLOCO CERAMICO / TIJOLO VAZADO PARA ALVENARIA DE VEDACAO, FUROS NA VERTICAL DE 14 X 19 X 29 CM (L X A X C)</t>
  </si>
  <si>
    <t>BLOCO CERAMICO / TIJOLO VAZADO PARA ALVENARIA DE VEDACAO, FUROS NA VERTICAL DE 14 X 19 X 39 CM (L X A X C)</t>
  </si>
  <si>
    <t>BLOCO CERAMICO / TIJOLO VAZADO PARA ALVENARIA DE VEDACAO, FUROS NA VERTICAL DE 19 X 19 X 39 CM (L X A X C)</t>
  </si>
  <si>
    <t>BLOCO CERAMICO / TIJOLO VAZADO PARA ALVENARIA DE VEDACAO, FUROS NA VERTICAL DE 9 X 19 X 39 CM (L X A X C)</t>
  </si>
  <si>
    <t>BLOCO CONCRETO CELULAR AUTOCLAVADO 12,5 X 30 X 60 CM (E X A X C)</t>
  </si>
  <si>
    <t>BLOCO CONCRETO CELULAR AUTOCLAVADO 7,5 X 30 X 60 CM (E X A X C)</t>
  </si>
  <si>
    <t>BLOCO DE CONCRETO ESTRUTURAL 14 X 19 X 29 CM, FBK 10 MPA (NBR 6136)</t>
  </si>
  <si>
    <t>BLOCO DE CONCRETO ESTRUTURAL 14 X 19 X 29 CM, FBK 12 MPA (NBR 6136)</t>
  </si>
  <si>
    <t>BLOCO DE CONCRETO ESTRUTURAL 14 X 19 X 29 CM, FBK 14 MPA (NBR 6136)</t>
  </si>
  <si>
    <t>BLOCO DE CONCRETO ESTRUTURAL 14 X 19 X 29 CM, FBK 16 MPA (NBR 6136)</t>
  </si>
  <si>
    <t>BLOCO DE CONCRETO ESTRUTURAL 14 X 19 X 29 CM, FBK 4,5 MPA (NBR 6136)</t>
  </si>
  <si>
    <t>BLOCO DE CONCRETO ESTRUTURAL 14 X 19 X 29 CM, FBK 6 MPA (NBR 6136)</t>
  </si>
  <si>
    <t>BLOCO DE CONCRETO ESTRUTURAL 14 X 19 X 29 CM, FBK 8 MPA (NBR 6136)</t>
  </si>
  <si>
    <t>BLOCO DE CONCRETO ESTRUTURAL 14 X 19 X 34 CM, FBK 4,5 MPA (NBR 6136)</t>
  </si>
  <si>
    <t>BLOCO DE CONCRETO ESTRUTURAL 14 X 19 X 39 CM, FBK 10 MPA (NBR 6136)</t>
  </si>
  <si>
    <t>BLOCO DE CONCRETO ESTRUTURAL 14 X 19 X 39 CM, FBK 12 MPA (NBR 6136)</t>
  </si>
  <si>
    <t>BLOCO DE CONCRETO ESTRUTURAL 14 X 19 X 39 CM, FBK 14 MPA (NBR 6136)</t>
  </si>
  <si>
    <t>BLOCO DE CONCRETO ESTRUTURAL 14 X 19 X 39 CM, FBK 4,5 MPA (NBR 6136)</t>
  </si>
  <si>
    <t>BLOCO DE CONCRETO ESTRUTURAL 14 X 19 X 39 CM, FBK 6 MPA (NBR 6136)</t>
  </si>
  <si>
    <t>BLOCO DE CONCRETO ESTRUTURAL 14 X 19 X 39 CM, FBK 8 MPA (NBR 6136)</t>
  </si>
  <si>
    <t>BLOCO DE CONCRETO ESTRUTURAL 14 X 19 X 39, FCK 16 MPA (NBR 6136)</t>
  </si>
  <si>
    <t>BLOCO DE CONCRETO ESTRUTURAL 19 X 19 X 39 CM, FBK 10 MPA (NBR 6136)</t>
  </si>
  <si>
    <t>BLOCO DE CONCRETO ESTRUTURAL 19 X 19 X 39 CM, FBK 12 MPA (NBR 6136)</t>
  </si>
  <si>
    <t>BLOCO DE CONCRETO ESTRUTURAL 19 X 19 X 39 CM, FBK 14 MPA (NBR 6136)</t>
  </si>
  <si>
    <t>BLOCO DE CONCRETO ESTRUTURAL 19 X 19 X 39 CM, FBK 16 MPA (NBR 6136)</t>
  </si>
  <si>
    <t>BLOCO DE CONCRETO ESTRUTURAL 19 X 19 X 39 CM, FBK 4,5 MPA (NBR 6136)</t>
  </si>
  <si>
    <t>BLOCO DE CONCRETO ESTRUTURAL 19 X 19 X 39 CM, FBK 8 MPA (NBR 6136)</t>
  </si>
  <si>
    <t>BLOCO DE CONCRETO ESTRUTURAL 9 X 19 X 39 CM, FBK 4,5 MPA (NBR 6136)</t>
  </si>
  <si>
    <t>BLOCO DE ENGATE RAPIDO PARA BASTIDOR TIPO M10</t>
  </si>
  <si>
    <t>BLOCO DE ESPUMA MULTIUSO *23X 13 X 8* CM</t>
  </si>
  <si>
    <t>BLOCO DE GESSO COMPACTO / MACICO, BRANCO, E = 10 CM, DIMENSOES *67 X 50* CM</t>
  </si>
  <si>
    <t>BLOCO DE GESSO VAZADO, BRANCO, E = *7* CM, DIMENSOES *67 X 50* CM</t>
  </si>
  <si>
    <t>BLOCO DE POLIETILENO ALTA DENSIDADE, *27* X *30* X *100* CM, ACOMPANHADOS PLACAS TERMINAIS E LONGARINAS, PARA FUNDO DE FILTRO</t>
  </si>
  <si>
    <t>BLOCO DE VEDACAO CONCRETO 14 X 19 X 29 CM (CLASSE C - NBR 6136)</t>
  </si>
  <si>
    <t>BLOCO DE VEDACAO CONCRETO APARENTE 9 X 19 X 39 CM (CLASSE C - NBR 6136)</t>
  </si>
  <si>
    <t>BLOCO DE VEDACAO DE CONCRETO 14 X 19 X 39 CM (CLASSE C - NBR 6136)</t>
  </si>
  <si>
    <t>BLOCO DE VEDACAO DE CONCRETO 19 X 19 X 39 CM (CLASSE C - NBR 6136)</t>
  </si>
  <si>
    <t>BLOCO DE VEDACAO DE CONCRETO APARENTE 14 X 19 X 39 CM (CLASSE C - NBR 6136)</t>
  </si>
  <si>
    <t>BLOCO DE VEDACAO DE CONCRETO APARENTE 19 X 19 X 39 CM (CLASSE C - NBR 6136)</t>
  </si>
  <si>
    <t>BLOCO DE VEDACAO DE CONCRETO CELULAR AUTOCLAVADO 10 X 30 X 60 CM (E X A X C)</t>
  </si>
  <si>
    <t>BLOCO DE VEDACAO DE CONCRETO CELULAR AUTOCLAVADO 15 X 30 X 60 CM (E X A X C)</t>
  </si>
  <si>
    <t>BLOCO DE VEDACAO DE CONCRETO CELULAR AUTOCLAVADO 20 X 30 X 60 CM (E X A X C)</t>
  </si>
  <si>
    <t>BLOCO DE VEDACAO DE CONCRETO, 9 X 19 X 39 CM (CLASSE C - NBR 6136)</t>
  </si>
  <si>
    <t>BLOCO DE VIDRO / ELEMENTO VAZADO, INCOLOR, VENEZIANA, *20 X 20 X 6* CM (A X L X E)</t>
  </si>
  <si>
    <t>BLOCO DE VIDRO / ELEMENTO VAZADO, INCOLOR, VENEZIANA, DE *20 X 10 X 8* CM (A X L X E)</t>
  </si>
  <si>
    <t>BLOCO ESTRUTURAL CERAMICO DE 14 X 19 X 29 CM (L X A X C) E 6,0 MPA</t>
  </si>
  <si>
    <t>BLOCO ESTRUTURAL CERAMICO DE 14 X 19 X 34 CM (L X A X C) E 6,0 MPA</t>
  </si>
  <si>
    <t>BLOCO ESTRUTURAL CERAMICO DE 14 X 19 X 39 CM (L X A X C) E 6,0 MPA</t>
  </si>
  <si>
    <t>BLOCO ESTRUTURAL CERAMICO DE 19 X 19 X 29 CM (L X A X C) E 6,0 MPA</t>
  </si>
  <si>
    <t>BLOCO ESTRUTURAL CERAMICO DE 19 X 19 X 39 CM (L X A X C) E 6,0 MPA</t>
  </si>
  <si>
    <t>BLOQUETE/PISO DE CONCRETO - MODELO PISOGRAMA/CONCREGRAMA 2 FUROS, DIMENSOES APROX. DE *35 X 15* CM E ESPESSURA DE 7 CM (+/- 1 CM), COR NATURAL</t>
  </si>
  <si>
    <t>BLOQUETE/PISO DE CONCRETO - MODELO PISOGRAMA/CONCREGRAMA/PAVI-GRADE/GRAMEIRO, DIMENSOES APROXIMADAS DE *60 X 45* CM E ESPESSURA DE 8 CM (+/- 1 CM), COR NATURAL</t>
  </si>
  <si>
    <t>BLOQUETE/PISO INTERTRAVADO DE CONCRETO - MODELO ONDA/16 FACES/RETANGULAR/TIJOLINHO/PAVER/HOLANDES/PARALELEPIPEDO, *20 X 10* CM, E = 10 CM, RESISTENCIA DE 35 MPA, COR NATURAL</t>
  </si>
  <si>
    <t>BLOQUETE/PISO INTERTRAVADO DE CONCRETO - MODELO ONDA/16 FACES/RETANGULAR/TIJOLINHO/PAVER/HOLANDES/PARALELEPIPEDO, *20 X 10* CM, E = 10 CM, RESISTENCIA DE 50 MPA, COR NATURAL</t>
  </si>
  <si>
    <t>BLOQUETE/PISO INTERTRAVADO DE CONCRETO - MODELO ONDA/16 FACES/RETANGULAR/TIJOLINHO/PAVER/HOLANDES/PARALELEPIPEDO, *20 X 10* CM, E = 6 CM, RESISTENCIA DE 35 MPA, COLORIDO</t>
  </si>
  <si>
    <t>BLOQUETE/PISO INTERTRAVADO DE CONCRETO - MODELO ONDA/16 FACES/RETANGULAR/TIJOLINHO/PAVER/HOLANDES/PARALELEPIPEDO, *20 X 10* CM, E = 6 CM, RESISTENCIA DE 35 MPA, COR NATURAL</t>
  </si>
  <si>
    <t>BLOQUETE/PISO INTERTRAVADO DE CONCRETO - MODELO ONDA/16 FACES/RETANGULAR/TIJOLINHO/PAVER/HOLANDES/PARALELEPIPEDO, *20 X 10* CM, E = 8 CM, RESISTENCIA DE 35 MPA, COLORIDO</t>
  </si>
  <si>
    <t>BLOQUETE/PISO INTERTRAVADO DE CONCRETO - MODELO ONDA/16 FACES/RETANGULAR/TIJOLINHO/PAVER/HOLANDES/PARALELEPIPEDO, *20 X 10* CM, E = 8 CM, RESISTENCIA DE 35 MPA, COR NATURAL</t>
  </si>
  <si>
    <t>BLOQUETE/PISO INTERTRAVADO DE CONCRETO - MODELO RAQUETE, *22 X 13,5* CM, E = 6 CM, RESISTENCIA DE 35 MPA, COR NATURAL</t>
  </si>
  <si>
    <t>BLOQUETE/PISO INTERTRAVADO DE CONCRETO - MODELO SEXTAVADO / HEXAGONAL, *25 X 25* CM, E = 10 CM, RESISTENCIA DE 35 MPA, COR NATURAL</t>
  </si>
  <si>
    <t>BLOQUETE/PISO INTERTRAVADO DE CONCRETO - MODELO SEXTAVADO / HEXAGONAL, *25 X 25* CM, E = 6 CM, RESISTENCIA DE 35 MPA, COR NATURAL</t>
  </si>
  <si>
    <t>BLOQUETE/PISO INTERTRAVADO DE CONCRETO - MODELO SEXTAVADO / HEXAGONAL, *25 X 25* CM, E = 8 CM, RESISTENCIA DE 35 MPA, COR NATURAL</t>
  </si>
  <si>
    <t>BOCAL PVC, PARA CALHA PLUVIAL, DIAMETRO DA SAIDA ENTRE *75 E 120* MM, PARA DRENAGEM PLUVIAL PREDIAL</t>
  </si>
  <si>
    <t>BOLSA DE LIGACAO EM PVC FLEXIVEL PARA VASO SANITARIO 40 MM (1 1/2")</t>
  </si>
  <si>
    <t>BOLSA DE LONA PARA FERRAMENTAS *50 X 35 X 25* CM</t>
  </si>
  <si>
    <t>BOMBA CENTRIFUGA COM MOTOR ELETRICO MONOFASICO, POTENCIA 0,33 HP, BOCAIS 1" X 3/4", DIAMETRO DO ROTOR 99 MM, HM/Q = 4 MCA / 8,5 M3/H A 18 MCA / 0,90 M3/H</t>
  </si>
  <si>
    <t>BOMBA CENTRIFUGA MONOESTAGIO COM MOTOR ELETRICO MONOFASICO, POTENCIA 15 HP, DIAMETRO DO ROTOR *173* MM, HM/Q = *30* MCA / *90* M3/H A *45* MCA / *55* M3/H</t>
  </si>
  <si>
    <t>BOMBA CENTRIFUGA MOTOR ELETRICO MONOFASICO 0,49 HP BOCAIS 1" X 3/4", DIAMETRO DO ROTOR 110 MM, HM/Q: 6 M / 8,3 M3/H A 20 M / 1,2 M3/H</t>
  </si>
  <si>
    <t>BOMBA CENTRIFUGA MOTOR ELETRICO MONOFASICO 0,50 CV DIAMETRO DE SUCCAO X ELEVACAO 3/4" X 3/4", MONOESTAGIO, DIAMETRO DOS ROTORES 114 MM, HM/Q: 2 M / 2,99 M3/H A 24 M / 0,71 M3/H</t>
  </si>
  <si>
    <t>BOMBA CENTRIFUGA MOTOR ELETRICO MONOFASICO 0,74HP DIAMETRO DE SUCCAO X ELEVACAO 1 1/4" X 1", DIAMETRO DO ROTOR 120 MM, HM/Q: 8 M / 7,70 M3/H A 24 M / 2,80 M3/H</t>
  </si>
  <si>
    <t>BOMBA CENTRIFUGA MOTOR ELETRICO TRIFASICO 0,99HP DIAMETRO DE SUCCAO X ELEVACAO 1" X 1", DIAMETRO DO ROTOR 145 MM, HM/Q: 14 M / 8,4 M3/H A 40 M / 0,60 M3/H</t>
  </si>
  <si>
    <t>BOMBA CENTRIFUGA MOTOR ELETRICO TRIFASICO 1,48HP DIAMETRO DE SUCCAO X ELEVACAO 1" X 1", 4 ESTAGIOS, DIAMETRO DOS ROTORES 3 X 107 MM + 1 X 100 MM, HM/Q: 10 M / 5,3 M3/H A 70 M / 1,8 M3/H</t>
  </si>
  <si>
    <t>BOMBA CENTRIFUGA MOTOR ELETRICO TRIFASICO 14,8 HP, DIAMETRO DE SUCCAO X ELEVACAO 2 1/2" X 2", DIAMETRO DO ROTOR 195 MM, HM/Q: 62 M / 55,5 M3/H A 80 M / 31,50 M3/H</t>
  </si>
  <si>
    <t>BOMBA CENTRIFUGA MOTOR ELETRICO TRIFASICO 2,96HP, DIAMETRO DE SUCCAO X ELEVACAO 1 1/2" X 1 1/4", DIAMETRO DO ROTOR 148 MM, HM/Q: 34 M / 14,80 M3/H A 40 M / 8,60 M3/H</t>
  </si>
  <si>
    <t>BOMBA CENTRIFUGA MOTOR ELETRICO TRIFASICO 5HP, DIAMETRO DE SUCCAO X ELEVACAO 2" X 1 1/2", DIAMETRO DO ROTOR 155 MM, HM/Q: 40 M / 20,40 M3/H A 46 M / 9,20 M3/H</t>
  </si>
  <si>
    <t>BOMBA CENTRIFUGA MOTOR ELETRICO TRIFASICO 9,86 DIAMETRO DE SUCCAO X ELEVACAO 1" X 1", 4 ESTAGIOS, DIAMETRO DOS ROTORES 4 X 146 MM, HM/Q: 85 M / 14,9 M3/H A 140 M / 4,2 M3/H</t>
  </si>
  <si>
    <t>BOMBA CENTRIFUGA, MOTOR ELETRICO TRIFASICO 1,48HP DIAMETRO DE SUCCAO X ELEVACAO 1 1/2" X 1", DIAMETRO DO ROTOR 117 MM, HM/Q: 10 M / 21,9 M3/H A 24 M / 6,1 M3/H</t>
  </si>
  <si>
    <t>BOMBA DE PROJECAO DE CONCRETO SECO, POTENCIA 10 CV, VAZAO 3 M3/H</t>
  </si>
  <si>
    <t>BOMBA DE PROJECAO DE CONCRETO SECO, POTENCIA 10 CV, VAZAO 6 M3/H</t>
  </si>
  <si>
    <t>BOMBA SUBMERSA PARA POCOS TUBULARES PROFUNDOS DIAMETRO DE 4 POLEGADAS, ELETRICA, MONOFASICA, POTENCIA 0,49 HP, 13 ESTAGIOS, BOCAL DE DESCARGA DIAMETRO DE UMA POLEGADA E MEIA, HM/Q = 18 M / 1,90 M3/H A 85 M / 0,60 M3/H</t>
  </si>
  <si>
    <t>BOMBA SUBMERSA PARA POCOS TUBULARES PROFUNDOS DIAMETRO DE 4 POLEGADAS, ELETRICA, TRIFASICA, POTENCIA 1,97 HP, 20 ESTAGIOS, BOCAL DE DESCARGA DIAMETRO DE UMA POLEGADA E MEIA, HM/Q = 18 M / 5,40 M3/H A 164 M / 0,80 M3/H</t>
  </si>
  <si>
    <t>BOMBA SUBMERSA PARA POCOS TUBULARES PROFUNDOS DIAMETRO DE 4 POLEGADAS, ELETRICA, TRIFASICA, POTENCIA 5,42 HP, 15 ESTAGIOS, BOCAL DE DESCARGA DIAMETRO DE 2 POLEGADAS, HM/Q = 18 M / 18,10 M3/H A 121 M / 2,90 M3/H</t>
  </si>
  <si>
    <t>BOMBA SUBMERSA PARA POCOS TUBULARES PROFUNDOS DIAMETRO DE 4 POLEGADAS, ELETRICA, TRIFASICA, POTENCIA 5,42 HP, 29 ESTAGIOS, BOCAL DE DESCARGA DE UMA POLEGADA E MEIA, HM/Q = 18 M / 8,10 M3/H A 201 M / 3,2 M3/H</t>
  </si>
  <si>
    <t>BOMBA SUBMERSA PARA POCOS TUBULARES PROFUNDOS DIAMETRO DE 6 POLEGADAS, ELETRICA, TRIFASICA, POTENCIA 27,12 HP, 7 ESTAGIOS, BOCAL DE DESCARGA DIAMETRO DE 4 POLEGADAS, HM/Q = 13,9 M / 90 M3/H A 44,0 M / 25,0 M3/H</t>
  </si>
  <si>
    <t>BOMBA SUBMERSA PARA POCOS TUBULARES PROFUNDOS DIAMETRO DE 6 POLEGADAS, ELETRICA, TRIFASICA, POTENCIA 3,45 HP, 5 ESTAGIOS, BOCAL DE DESCARGA DIAMETRO DE 2 POLEGADAS, HM/Q = 68,5 M / 6,12 M3/H A 39,5 M / 14,04 M3/H</t>
  </si>
  <si>
    <t>BOMBA SUBMERSA PARA POCOS TUBULARES PROFUNDOS DIAMETRO DE 6 POLEGADAS, ELETRICA, TRIFASICA, POTENCIA 32 HP, 9 ESTAGIOS, BOCAL DE DESCARGA DIAMETRO DE 4 POLEGADAS, HM/Q = 114,0 M / 13,9 M3/H A 57,0 M / 25,0 M3/H</t>
  </si>
  <si>
    <t>BOMBA SUBMERSIVEL, ELETRICA, TRIFASICA, POTENCIA 0,98 HP, DIAMETRO DO ROTOR 142 MM SEMIABERTO, BOCAL DE SAIDA DIAMETRO DE 2 POLEGADAS, HM/Q = 2 M / 32 M3/H A 8 M / 16 M3/H</t>
  </si>
  <si>
    <t>BOMBA SUBMERSIVEL, ELETRICA, TRIFASICA, POTENCIA 0,99 HP, DIAMETRO ROTOR 98 MM SEMIABERTO, BOCAL DE SAIDA DIAMETRO 2 POLEGADAS, HM/Q = 2 M / 28,90 M3/H A 14 M / 7 M3/H</t>
  </si>
  <si>
    <t>BOMBA SUBMERSIVEL, ELETRICA, TRIFASICA, POTENCIA 1,97 HP, DIAMETRO DO ROTOR 144 MM SEMIABERTO, BOCAL DE SAIDA DIAMETRO DE 2 POLEGADAS, HM/Q = 2 M / 26,8 M3/H A 28 M / 4,6 M3/H</t>
  </si>
  <si>
    <t>BOMBA SUBMERSIVEL, ELETRICA, TRIFASICA, POTENCIA 13 HP, DIAMETRO DO ROTOR 170 MM, BOCAL DE SAIDA DIAMETRO DE 3 POLEGADAS, HM/Q = 11 M / 68,40 M3/H A 72 M / 3,6 M3/H</t>
  </si>
  <si>
    <t>BOMBA SUBMERSIVEL, ELETRICA, TRIFASICA, POTENCIA 2,96 HP, DIAMETRO DO ROTOR 144 MM SEMIABERTO, BOCAL DE SAIDA DIAMETRO DE DUAS POLEGADAS, HM/Q = 2 M / 38,8 M3/H A 28 M / 5 M3/H</t>
  </si>
  <si>
    <t>BOMBA SUBMERSIVEL, ELETRICA, TRIFASICA, POTENCIA 3,75 HP, DIAMETRO DO ROTOR 90 MM SEMIABERTO, BOCAL DE SAIDA DIAMETRO DE 2 POLEGADAS, HM/Q = 5 M / 61,2 M3/H A 25,5 M / 3,6 M3/H</t>
  </si>
  <si>
    <t>BOMBA SUBMERSIVEL, ELETRICA, TRIFASICA, POTENCIA 6 HP, DIAMETRO DO ROTOR 127 MM, BOCAL DE SAIDA DIAMETRO DE 3 POLEGADAS, HM/Q = 7 M / 66,90 M3/H A 26 M / 2,88 M3/H</t>
  </si>
  <si>
    <t>BOMBA TRIPLEX COM MOTOR A DIESEL, NACIONAL, DIAMETRO DE SUCCAO DE 2 1/2"</t>
  </si>
  <si>
    <t>BOMBA TRIPLEX, PARA INJECAO DE CALDA DE CIMENTO, VAZAO MAXIMA DE *100* LITROS/MINUTO, PRESSAO MAXIMA DE *70* BAR, POTENCIA DE 15 CV</t>
  </si>
  <si>
    <t>BORBOLETA PARA JANELA TIPO GUILHOTINA, EM ZAMAC CROMADO</t>
  </si>
  <si>
    <t>BOTA DE PVC PRETA, CANO MEDIO, SEM FORRO</t>
  </si>
  <si>
    <t>BOTA DE SEGURANCA COM BIQUEIRA DE ACO E COLARINHO ACOLCHOADO</t>
  </si>
  <si>
    <t>BRACO / CANO PARA CHUVEIRO ELETRICO, EM ALUMINIO, 30 CM X 1/2"</t>
  </si>
  <si>
    <t>BRACO OU HASTE COM CANOPLA PLASTICA, 1/2 ", PARA CHUVEIRO SIMPLES</t>
  </si>
  <si>
    <t>BRACO OU HASTE RETA COM CANOPLA PLASTICA, 1/2 ", PARA CHUVEIRO ELETRICO</t>
  </si>
  <si>
    <t>BRACO P/ LUMINARIA PUBLICA 1 X 1,50M ROMAGNOLE OU EQUIV</t>
  </si>
  <si>
    <t>BUCHA DE NYLON SEM ABA S10</t>
  </si>
  <si>
    <t>BUCHA DE NYLON SEM ABA S10, COM PARAFUSO DE 6,10 X 65 MM EM ACO ZINCADO COM ROSCA SOBERBA, CABECA CHATA E FENDA PHILLIPS</t>
  </si>
  <si>
    <t>BUCHA DE NYLON SEM ABA S12, COM PARAFUSO DE 5/16" X 80 MM EM ACO ZINCADO COM ROSCA SOBERBA E CABECA SEXTAVADA</t>
  </si>
  <si>
    <t>BUCHA DE NYLON SEM ABA S4</t>
  </si>
  <si>
    <t>BUCHA DE NYLON SEM ABA S5</t>
  </si>
  <si>
    <t>BUCHA DE NYLON SEM ABA S6</t>
  </si>
  <si>
    <t>BUCHA DE NYLON SEM ABA S6, COM PARAFUSO DE 4,20 X 40 MM EM ACO ZINCADO COM ROSCA SOBERBA, CABECA CHATA E FENDA PHILLIPS</t>
  </si>
  <si>
    <t>BUCHA DE NYLON SEM ABA S8</t>
  </si>
  <si>
    <t>BUCHA DE NYLON SEM ABA S8, COM PARAFUSO DE 4,80 X 50 MM EM ACO ZINCADO COM ROSCA SOBERBA, CABECA CHATA E FENDA PHILLIPS</t>
  </si>
  <si>
    <t>BUCHA DE NYLON, DIAMETRO DO FURO 8 MM, COMPRIMENTO 40 MM, COM PARAFUSO DE ROSCA SOBERBA, CABECA CHATA, FENDA SIMPLES, 4,8 X 50 MM</t>
  </si>
  <si>
    <t>BUCHA DE REDUCAO CPVC, SOLDAVEL, 54 X 28 MM, PARA AGUA QUENTE</t>
  </si>
  <si>
    <t>BUCHA DE REDUCAO DE COBRE SEM ANEL DE SOLDA, PONTA X BOLSA, 22 X 15 MM</t>
  </si>
  <si>
    <t>BUCHA DE REDUCAO DE COBRE SEM ANEL DE SOLDA, PONTA X BOLSA, 28 X 22 MM</t>
  </si>
  <si>
    <t>BUCHA DE REDUCAO DE COBRE SEM ANEL DE SOLDA, PONTA X BOLSA, 35 X 28 MM</t>
  </si>
  <si>
    <t>BUCHA DE REDUCAO DE COBRE SEM ANEL DE SOLDA, PONTA X BOLSA, 42 X 35 MM</t>
  </si>
  <si>
    <t>BUCHA DE REDUCAO DE COBRE SEM ANEL DE SOLDA, PONTA X BOLSA, 54 X 42 MM</t>
  </si>
  <si>
    <t>BUCHA DE REDUCAO DE COBRE SEM ANEL DE SOLDA, PONTA X BOLSA, 66 X 54 MM</t>
  </si>
  <si>
    <t>BUCHA DE REDUCAO DE FERRO GALVANIZADO, COM ROSCA BSP, DE 1 1/2" X 1 1/4"</t>
  </si>
  <si>
    <t>BUCHA DE REDUCAO DE FERRO GALVANIZADO, COM ROSCA BSP, DE 1 1/2" X 1"</t>
  </si>
  <si>
    <t>BUCHA DE REDUCAO DE FERRO GALVANIZADO, COM ROSCA BSP, DE 1 1/2" X 1/2"</t>
  </si>
  <si>
    <t>BUCHA DE REDUCAO DE FERRO GALVANIZADO, COM ROSCA BSP, DE 1 1/2" X 3/4"</t>
  </si>
  <si>
    <t>BUCHA DE REDUCAO DE FERRO GALVANIZADO, COM ROSCA BSP, DE 1 1/4" X 1"</t>
  </si>
  <si>
    <t>BUCHA DE REDUCAO DE FERRO GALVANIZADO, COM ROSCA BSP, DE 1 1/4" X 1/2"</t>
  </si>
  <si>
    <t>BUCHA DE REDUCAO DE FERRO GALVANIZADO, COM ROSCA BSP, DE 1 1/4" X 3/4"</t>
  </si>
  <si>
    <t>BUCHA DE REDUCAO DE FERRO GALVANIZADO, COM ROSCA BSP, DE 1" X 1/2"</t>
  </si>
  <si>
    <t>BUCHA DE REDUCAO DE FERRO GALVANIZADO, COM ROSCA BSP, DE 1" X 3/4"</t>
  </si>
  <si>
    <t>BUCHA DE REDUCAO DE FERRO GALVANIZADO, COM ROSCA BSP, DE 1/2" X 1/4"</t>
  </si>
  <si>
    <t>BUCHA DE REDUCAO DE FERRO GALVANIZADO, COM ROSCA BSP, DE 1/2" X 3/8"</t>
  </si>
  <si>
    <t>BUCHA DE REDUCAO DE FERRO GALVANIZADO, COM ROSCA BSP, DE 2 1/2" X 1 1/2"</t>
  </si>
  <si>
    <t>BUCHA DE REDUCAO DE FERRO GALVANIZADO, COM ROSCA BSP, DE 2 1/2" X 1 1/4"</t>
  </si>
  <si>
    <t>BUCHA DE REDUCAO DE FERRO GALVANIZADO, COM ROSCA BSP, DE 2 1/2" X 1"</t>
  </si>
  <si>
    <t>BUCHA DE REDUCAO DE FERRO GALVANIZADO, COM ROSCA BSP, DE 2 1/2" X 2"</t>
  </si>
  <si>
    <t>BUCHA DE REDUCAO DE FERRO GALVANIZADO, COM ROSCA BSP, DE 2" X 1 1/2"</t>
  </si>
  <si>
    <t>BUCHA DE REDUCAO DE FERRO GALVANIZADO, COM ROSCA BSP, DE 2" X 1 1/4"</t>
  </si>
  <si>
    <t>BUCHA DE REDUCAO DE FERRO GALVANIZADO, COM ROSCA BSP, DE 2" X 1"</t>
  </si>
  <si>
    <t>BUCHA DE REDUCAO DE FERRO GALVANIZADO, COM ROSCA BSP, DE 3" X 1 1/2"</t>
  </si>
  <si>
    <t>BUCHA DE REDUCAO DE FERRO GALVANIZADO, COM ROSCA BSP, DE 3" X 1 1/4"</t>
  </si>
  <si>
    <t>BUCHA DE REDUCAO DE FERRO GALVANIZADO, COM ROSCA BSP, DE 3" X 2 1/2"</t>
  </si>
  <si>
    <t>BUCHA DE REDUCAO DE FERRO GALVANIZADO, COM ROSCA BSP, DE 3" X 2"</t>
  </si>
  <si>
    <t>BUCHA DE REDUCAO DE FERRO GALVANIZADO, COM ROSCA BSP, DE 3/4" X 1/2"</t>
  </si>
  <si>
    <t>BUCHA DE REDUCAO DE FERRO GALVANIZADO, COM ROSCA BSP, DE 4" X 2 1/2"</t>
  </si>
  <si>
    <t>BUCHA DE REDUCAO DE FERRO GALVANIZADO, COM ROSCA BSP, DE 4" X 2"</t>
  </si>
  <si>
    <t>BUCHA DE REDUCAO DE FERRO GALVANIZADO, COM ROSCA BSP, DE 4" X 3"</t>
  </si>
  <si>
    <t>BUCHA DE REDUCAO DE FERRO GALVANIZADO, COM ROSCA BSP, DE 5" X 4"</t>
  </si>
  <si>
    <t>BUCHA DE REDUCAO DE FERRO GALVANIZADO, COM ROSCA BSP, DE 6" X 4"</t>
  </si>
  <si>
    <t>BUCHA DE REDUCAO DE FERRO GALVANIZADO, COM ROSCA BSP, DE 6" X 5"</t>
  </si>
  <si>
    <t>BUCHA DE REDUCAO DE PVC, SOLDAVEL, CURTA, COM 25 X 20 MM, PARA AGUA FRIA PREDIAL</t>
  </si>
  <si>
    <t>BUCHA DE REDUCAO DE PVC, SOLDAVEL, CURTA, COM 32 X 25 MM, PARA AGUA FRIA PREDIAL</t>
  </si>
  <si>
    <t>BUCHA DE REDUCAO DE PVC, SOLDAVEL, CURTA, COM 40 X 32 MM, PARA AGUA FRIA PREDIAL</t>
  </si>
  <si>
    <t>BUCHA DE REDUCAO DE PVC, SOLDAVEL, CURTA, COM 50 X 40 MM, PARA AGUA FRIA PREDIAL</t>
  </si>
  <si>
    <t>BUCHA DE REDUCAO DE PVC, SOLDAVEL, CURTA, COM 60 X 50 MM, PARA AGUA FRIA PREDIAL</t>
  </si>
  <si>
    <t>BUCHA DE REDUCAO DE PVC, SOLDAVEL, LONGA, 50 X 40 MM, PARA ESGOTO PREDIAL</t>
  </si>
  <si>
    <t>BUCHA DE REDUCAO DE PVC, SOLDAVEL, LONGA, COM 32 X 20 MM, PARA AGUA FRIA PREDIAL</t>
  </si>
  <si>
    <t>BUCHA DE REDUCAO DE PVC, SOLDAVEL, LONGA, COM 40 X 25 MM, PARA AGUA FRIA PREDIAL</t>
  </si>
  <si>
    <t>BUCHA DE REDUCAO DE PVC, SOLDAVEL, LONGA, COM 50 X 25 MM, PARA AGUA FRIA PREDIAL</t>
  </si>
  <si>
    <t>BUCHA DE REDUCAO DE PVC, SOLDAVEL, LONGA, COM 50 X 32 MM, PARA AGUA FRIA PREDIAL</t>
  </si>
  <si>
    <t>BUCHA DE REDUCAO DE PVC, SOLDAVEL, LONGA, COM 60 X 25 MM, PARA AGUA FRIA PREDIAL</t>
  </si>
  <si>
    <t>BUCHA DE REDUCAO DE PVC, SOLDAVEL, LONGA, COM 60 X 32 MM, PARA AGUA FRIA PREDIAL</t>
  </si>
  <si>
    <t>BUCHA DE REDUCAO DE PVC, SOLDAVEL, LONGA, COM 60 X 50 MM, PARA AGUA FRIA PREDIAL</t>
  </si>
  <si>
    <t>BUCHA DE REDUCAO DE PVC, SOLDAVEL, LONGA, COM 75 X 50 MM, PARA AGUA FRIA PREDIAL</t>
  </si>
  <si>
    <t>BUCHA DE REDUCAO EM ALUMINIO, COM ROSCA, DE 1 1/2" X 1 1/4", PARA ELETRODUTO</t>
  </si>
  <si>
    <t>BUCHA DE REDUCAO EM ALUMINIO, COM ROSCA, DE 1 1/2" X 1", PARA ELETRODUTO</t>
  </si>
  <si>
    <t>BUCHA DE REDUCAO EM ALUMINIO, COM ROSCA, DE 1 1/2" X 3/4", PARA ELETRODUTO</t>
  </si>
  <si>
    <t>BUCHA DE REDUCAO EM ALUMINIO, COM ROSCA, DE 1 1/4" X 1", PARA ELETRODUTO</t>
  </si>
  <si>
    <t>BUCHA DE REDUCAO EM ALUMINIO, COM ROSCA, DE 1 1/4" X 1/2", PARA ELETRODUTO</t>
  </si>
  <si>
    <t>BUCHA DE REDUCAO EM ALUMINIO, COM ROSCA, DE 1 1/4" X 3/4", PARA ELETRODUTO</t>
  </si>
  <si>
    <t>BUCHA DE REDUCAO EM ALUMINIO, COM ROSCA, DE 1" X 1/2", PARA ELETRODUTO</t>
  </si>
  <si>
    <t>BUCHA DE REDUCAO EM ALUMINIO, COM ROSCA, DE 1" X 3/4", PARA ELETRODUTO</t>
  </si>
  <si>
    <t>BUCHA DE REDUCAO EM ALUMINIO, COM ROSCA, DE 2 1/2" X 1 1/2", PARA ELETRODUTO</t>
  </si>
  <si>
    <t>BUCHA DE REDUCAO EM ALUMINIO, COM ROSCA, DE 2 1/2" X 1 1/4", PARA ELETRODUTO</t>
  </si>
  <si>
    <t>BUCHA DE REDUCAO EM ALUMINIO, COM ROSCA, DE 2 1/2" X 1", PARA ELETRODUTO</t>
  </si>
  <si>
    <t>BUCHA DE REDUCAO EM ALUMINIO, COM ROSCA, DE 2 1/2" X 2", PARA ELETRODUTO</t>
  </si>
  <si>
    <t>BUCHA DE REDUCAO EM ALUMINIO, COM ROSCA, DE 2" X 1 1/2", PARA ELETRODUTO</t>
  </si>
  <si>
    <t>BUCHA DE REDUCAO EM ALUMINIO, COM ROSCA, DE 2" X 1 1/4", PARA ELETRODUTO</t>
  </si>
  <si>
    <t>BUCHA DE REDUCAO EM ALUMINIO, COM ROSCA, DE 2" X 1", PARA ELETRODUTO</t>
  </si>
  <si>
    <t>BUCHA DE REDUCAO EM ALUMINIO, COM ROSCA, DE 2" X 3/4", PARA ELETRODUTO</t>
  </si>
  <si>
    <t>BUCHA DE REDUCAO EM ALUMINIO, COM ROSCA, DE 3" X 1 1/2", PARA ELETRODUTO</t>
  </si>
  <si>
    <t>BUCHA DE REDUCAO EM ALUMINIO, COM ROSCA, DE 3" X 1 1/4", PARA ELETRODUTO</t>
  </si>
  <si>
    <t>BUCHA DE REDUCAO EM ALUMINIO, COM ROSCA, DE 3" X 2 1/2", PARA ELETRODUTO</t>
  </si>
  <si>
    <t>BUCHA DE REDUCAO EM ALUMINIO, COM ROSCA, DE 3" X 2", PARA ELETRODUTO</t>
  </si>
  <si>
    <t>BUCHA DE REDUCAO EM ALUMINIO, COM ROSCA, DE 3/4" X 1/2",  PARA ELETRODUTO</t>
  </si>
  <si>
    <t>BUCHA DE REDUCAO EM ALUMINIO, COM ROSCA, DE 4" X 2 1/2", PARA ELETRODUTO</t>
  </si>
  <si>
    <t>BUCHA DE REDUCAO EM ALUMINIO, COM ROSCA, DE 4" X 2", PARA ELETRODUTO</t>
  </si>
  <si>
    <t>BUCHA DE REDUCAO EM ALUMINIO, COM ROSCA, DE 4" X 3", PARA ELETRODUTO</t>
  </si>
  <si>
    <t>BUCHA DE REDUCAO PVC ROSCAVEL 3/4" X 1/2"</t>
  </si>
  <si>
    <t>BUCHA DE REDUCAO PVC, ROSCAVEL 1 1/2" X 1"</t>
  </si>
  <si>
    <t>BUCHA DE REDUCAO PVC, ROSCAVEL, 1 1/2" X 3/4"</t>
  </si>
  <si>
    <t>BUCHA DE REDUCAO PVC, ROSCAVEL, 1" X 1/2"</t>
  </si>
  <si>
    <t>BUCHA DE REDUCAO PVC, ROSCAVEL, 1" X 3/4"</t>
  </si>
  <si>
    <t>BUCHA DE REDUCAO, CPVC, SOLDAVEL, 22 X 15 MM, PARA AGUA QUENTE</t>
  </si>
  <si>
    <t>BUCHA DE REDUCAO, CPVC, SOLDAVEL, 28 X 22 MM, PARA AGUA QUENTE</t>
  </si>
  <si>
    <t>BUCHA DE REDUCAO, CPVC, SOLDAVEL, 35 X 28 MM, PARA AGUA QUENTE</t>
  </si>
  <si>
    <t>BUCHA DE REDUCAO, CPVC, SOLDAVEL, 42 X 22 MM, PARA AGUA QUENTE</t>
  </si>
  <si>
    <t>BUCHA DE REDUCAO, CPVC, SOLDAVEL, 54 X 35 MM, PARA AGUA QUENTE</t>
  </si>
  <si>
    <t>BUCHA DE REDUCAO, PPR, DN 25 X 20 MM, PARA AGUA QUENTE PREDIAL</t>
  </si>
  <si>
    <t>BUCHA DE REDUCAO, PPR, DN 32 X 25 MM, PARA AGUA QUENTE E FRIA PREDIAL</t>
  </si>
  <si>
    <t>BUCHA DE REDUCAO, PPR, DN 40 X 25 MM, PARA AGUA QUENTE E FRIA PREDIAL</t>
  </si>
  <si>
    <t>BUCHA DE REDUCAO, PPR, DN 50 X 25 MM, PARA AGUA QUENTE E FRIA PREDIAL</t>
  </si>
  <si>
    <t>BUCHA DE REDUCAO, PPR, DN 50 X 32 MM, PARA AGUA QUENTE E FRIA PREDIAL</t>
  </si>
  <si>
    <t>BUCHA DE REDUCAO, PVC, LONGA, SERIE R, DN 50 X 40 MM, PARA ESGOTO PREDIAL</t>
  </si>
  <si>
    <t>BUCHA EM ALUMINIO, COM ROSCA, DE 1 1/2", PARA ELETRODUTO</t>
  </si>
  <si>
    <t>BUCHA EM ALUMINIO, COM ROSCA, DE 1 1/4", PARA ELETRODUTO</t>
  </si>
  <si>
    <t>BUCHA EM ALUMINIO, COM ROSCA, DE 1", PARA ELETRODUTO</t>
  </si>
  <si>
    <t>BUCHA EM ALUMINIO, COM ROSCA, DE 1/2", PARA ELETRODUTO</t>
  </si>
  <si>
    <t>BUCHA EM ALUMINIO, COM ROSCA, DE 2 1/2", PARA ELETRODUTO</t>
  </si>
  <si>
    <t>BUCHA EM ALUMINIO, COM ROSCA, DE 2", PARA ELETRODUTO</t>
  </si>
  <si>
    <t>BUCHA EM ALUMINIO, COM ROSCA, DE 3", PARA ELETRODUTO</t>
  </si>
  <si>
    <t>BUCHA EM ALUMINIO, COM ROSCA, DE 3/4", PARA ELETRODUTO</t>
  </si>
  <si>
    <t>BUCHA EM ALUMINIO, COM ROSCA, DE 3/8", PARA ELETRODUTO</t>
  </si>
  <si>
    <t>BUCHA EM ALUMINIO, COM ROSCA, DE 4", PARA ELETRODUTO</t>
  </si>
  <si>
    <t>CABECEIRA DIREITA OU ESQUERDA, PVC, PARA CALHA PLUVIAL, DIAMETRO ENTRE *119 E 170* MM, PARA DRENAGEM PLUVIAL PREDIAL</t>
  </si>
  <si>
    <t>CABECOTE PARA ENTRADA DE LINHA DE ALIMENTACAO PARA ELETRODUTO, EM LIGA DE ALUMINIO COM ACABAMENTO ANTI CORROSIVO, COM FIXACAO POR ENCAIXE LISO DE 360 GRAUS, DE 1 1/2"</t>
  </si>
  <si>
    <t>CABECOTE PARA ENTRADA DE LINHA DE ALIMENTACAO PARA ELETRODUTO, EM LIGA DE ALUMINIO COM ACABAMENTO ANTI CORROSIVO, COM FIXACAO POR ENCAIXE LISO DE 360 GRAUS, DE 1 1/4"</t>
  </si>
  <si>
    <t>CABECOTE PARA ENTRADA DE LINHA DE ALIMENTACAO PARA ELETRODUTO, EM LIGA DE ALUMINIO COM ACABAMENTO ANTI CORROSIVO, COM FIXACAO POR ENCAIXE LISO DE 360 GRAUS, DE 1"</t>
  </si>
  <si>
    <t>CABECOTE PARA ENTRADA DE LINHA DE ALIMENTACAO PARA ELETRODUTO, EM LIGA DE ALUMINIO COM ACABAMENTO ANTI CORROSIVO, COM FIXACAO POR ENCAIXE LISO DE 360 GRAUS, DE 1/2"</t>
  </si>
  <si>
    <t>CABECOTE PARA ENTRADA DE LINHA DE ALIMENTACAO PARA ELETRODUTO, EM LIGA DE ALUMINIO COM ACABAMENTO ANTI CORROSIVO, COM FIXACAO POR ENCAIXE LISO DE 360 GRAUS, DE 2 1/2"</t>
  </si>
  <si>
    <t>CABECOTE PARA ENTRADA DE LINHA DE ALIMENTACAO PARA ELETRODUTO, EM LIGA DE ALUMINIO COM ACABAMENTO ANTI CORROSIVO, COM FIXACAO POR ENCAIXE LISO DE 360 GRAUS, DE 2"</t>
  </si>
  <si>
    <t>CABECOTE PARA ENTRADA DE LINHA DE ALIMENTACAO PARA ELETRODUTO, EM LIGA DE ALUMINIO COM ACABAMENTO ANTI CORROSIVO, COM FIXACAO POR ENCAIXE LISO DE 360 GRAUS, DE 3 1/2"</t>
  </si>
  <si>
    <t>CABECOTE PARA ENTRADA DE LINHA DE ALIMENTACAO PARA ELETRODUTO, EM LIGA DE ALUMINIO COM ACABAMENTO ANTI CORROSIVO, COM FIXACAO POR ENCAIXE LISO DE 360 GRAUS, DE 3"</t>
  </si>
  <si>
    <t>CABECOTE PARA ENTRADA DE LINHA DE ALIMENTACAO PARA ELETRODUTO, EM LIGA DE ALUMINIO COM ACABAMENTO ANTI CORROSIVO, COM FIXACAO POR ENCAIXE LISO DE 360 GRAUS, DE 3/4"</t>
  </si>
  <si>
    <t>CABECOTE PARA ENTRADA DE LINHA DE ALIMENTACAO PARA ELETRODUTO, EM LIGA DE ALUMINIO COM ACABAMENTO ANTI CORROSIVO, COM FIXACAO POR ENCAIXE LISO DE 360 GRAUS, DE 4"</t>
  </si>
  <si>
    <t>CABIDE/GANCHO DE BANHEIRO SIMPLES EM METAL CROMADO</t>
  </si>
  <si>
    <t>CABO COAXIAL RG11 95% DE MALHA</t>
  </si>
  <si>
    <t>CABO COAXIAL RG59 95% DE MALHA</t>
  </si>
  <si>
    <t>CABO COAXIAL RG6 95% DE MALHA</t>
  </si>
  <si>
    <t>CABO DE ACO GALVANIZADO, DIAMETRO 12,7 MM (1/2"), COM ALMA DE ACO CABO INDEPENDENTE 6 X 25 F</t>
  </si>
  <si>
    <t>CABO DE ACO GALVANIZADO, DIAMETRO 12,7 MM (1/2"), COM ALMA DE FIBRA 6 X 25 F</t>
  </si>
  <si>
    <t>CABO DE ACO GALVANIZADO, DIAMETRO 9,53 MM (3/8"), COM ALMA DE FIBRA 6 X 25 F</t>
  </si>
  <si>
    <t>CABO DE ALUMINIO NU COM ALMA DE ACO, BITOLA 1/0 AWG</t>
  </si>
  <si>
    <t>CABO DE ALUMINIO NU COM ALMA DE ACO, BITOLA 2 AWG</t>
  </si>
  <si>
    <t>CABO DE ALUMINIO NU COM ALMA DE ACO, BITOLA 2/0 AWG</t>
  </si>
  <si>
    <t>CABO DE ALUMINIO NU COM ALMA DE ACO, BITOLA 4 AWG</t>
  </si>
  <si>
    <t>CABO DE ALUMINIO NU SEM ALMA DE ACO, BITOLA 1/0 AWG</t>
  </si>
  <si>
    <t>CABO DE ALUMINIO NU SEM ALMA DE ACO, BITOLA 2 AWG</t>
  </si>
  <si>
    <t>CABO DE ALUMINIO NU SEM ALMA DE ACO, BITOLA 2/0 AWG</t>
  </si>
  <si>
    <t>CABO DE ALUMINIO NU SEM ALMA DE ACO, BITOLA 4 AWG</t>
  </si>
  <si>
    <t>CABO DE COBRE FLEXIVEL NAO HALOGENADO, SEM EMISSAO DE FUMACA, 750V, SECAO NOMINAL 120 MM</t>
  </si>
  <si>
    <t>CABO DE COBRE FLEXIVEL NAO HALOGENADO, SEM EMISSAO DE FUMACA, 750V, SECAO NOMINAL 2,5 MM</t>
  </si>
  <si>
    <t>CABO DE COBRE FLEXIVEL NAO HALOGENADO, SEM EMISSAO DE FUMACA, 750V, SECAO NOMINAL 240 MM</t>
  </si>
  <si>
    <t>CABO DE COBRE FLEXIVEL NAO HALOGENADO, SEM EMISSAO DE FUMACA, 750V, SECAO NOMINAL 50 MM</t>
  </si>
  <si>
    <t>CABO DE COBRE FLEXIVEL NAO HALOGENADO, SEM EMISSAO DE FUMACA, 750V, SECAO NOMINAL 6,0 MM</t>
  </si>
  <si>
    <t>CABO DE COBRE NU 10 MM2 MEIO-DURO</t>
  </si>
  <si>
    <t>CABO DE COBRE NU 120 MM2 MEIO-DURO</t>
  </si>
  <si>
    <t>CABO DE COBRE NU 150 MM2 MEIO-DURO</t>
  </si>
  <si>
    <t>CABO DE COBRE NU 16 MM2 MEIO-DURO</t>
  </si>
  <si>
    <t>CABO DE COBRE NU 185 MM2 MEIO-DURO</t>
  </si>
  <si>
    <t>CABO DE COBRE NU 25 MM2 MEIO-DURO</t>
  </si>
  <si>
    <t>CABO DE COBRE NU 35 MM2 MEIO-DURO</t>
  </si>
  <si>
    <t>CABO DE COBRE NU 50 MM2 MEIO-DURO</t>
  </si>
  <si>
    <t>CABO DE COBRE NU 70 MM2 MEIO-DURO</t>
  </si>
  <si>
    <t>CABO DE COBRE NU 95 MM2 MEIO-DURO</t>
  </si>
  <si>
    <t>CABO DE COBRE, FLEXIVEL, CLASSE 4 OU 5, ISOLACAO EM PVC/A, ANTICHAMA BWF-B, 1 CONDUTOR, 450/750 V, SECAO NOMINAL 0,5 MM2</t>
  </si>
  <si>
    <t>CABO DE COBRE, FLEXIVEL, CLASSE 4 OU 5, ISOLACAO EM PVC/A, ANTICHAMA BWF-B, 1 CONDUTOR, 450/750 V, SECAO NOMINAL 0,75 MM2</t>
  </si>
  <si>
    <t>CABO DE COBRE, FLEXIVEL, CLASSE 4 OU 5, ISOLACAO EM PVC/A, ANTICHAMA BWF-B, 1 CONDUTOR, 450/750 V, SECAO NOMINAL 1,0 MM2</t>
  </si>
  <si>
    <t>CABO DE COBRE, FLEXIVEL, CLASSE 4 OU 5, ISOLACAO EM PVC/A, ANTICHAMA BWF-B, 1 CONDUTOR, 450/750 V, SECAO NOMINAL 1,5 MM2</t>
  </si>
  <si>
    <t>CABO DE COBRE, FLEXIVEL, CLASSE 4 OU 5, ISOLACAO EM PVC/A, ANTICHAMA BWF-B, 1 CONDUTOR, 450/750 V, SECAO NOMINAL 10 MM2</t>
  </si>
  <si>
    <t>CABO DE COBRE, FLEXIVEL, CLASSE 4 OU 5, ISOLACAO EM PVC/A, ANTICHAMA BWF-B, 1 CONDUTOR, 450/750 V, SECAO NOMINAL 120 MM2</t>
  </si>
  <si>
    <t>CABO DE COBRE, FLEXIVEL, CLASSE 4 OU 5, ISOLACAO EM PVC/A, ANTICHAMA BWF-B, 1 CONDUTOR, 450/750 V, SECAO NOMINAL 150 MM2</t>
  </si>
  <si>
    <t>CABO DE COBRE, FLEXIVEL, CLASSE 4 OU 5, ISOLACAO EM PVC/A, ANTICHAMA BWF-B, 1 CONDUTOR, 450/750 V, SECAO NOMINAL 16 MM2</t>
  </si>
  <si>
    <t>CABO DE COBRE, FLEXIVEL, CLASSE 4 OU 5, ISOLACAO EM PVC/A, ANTICHAMA BWF-B, 1 CONDUTOR, 450/750 V, SECAO NOMINAL 185 MM2</t>
  </si>
  <si>
    <t>CABO DE COBRE, FLEXIVEL, CLASSE 4 OU 5, ISOLACAO EM PVC/A, ANTICHAMA BWF-B, 1 CONDUTOR, 450/750 V, SECAO NOMINAL 2,5 MM2</t>
  </si>
  <si>
    <t>CABO DE COBRE, FLEXIVEL, CLASSE 4 OU 5, ISOLACAO EM PVC/A, ANTICHAMA BWF-B, 1 CONDUTOR, 450/750 V, SECAO NOMINAL 240 MM2</t>
  </si>
  <si>
    <t>CABO DE COBRE, FLEXIVEL, CLASSE 4 OU 5, ISOLACAO EM PVC/A, ANTICHAMA BWF-B, 1 CONDUTOR, 450/750 V, SECAO NOMINAL 25 MM2</t>
  </si>
  <si>
    <t>CABO DE COBRE, FLEXIVEL, CLASSE 4 OU 5, ISOLACAO EM PVC/A, ANTICHAMA BWF-B, 1 CONDUTOR, 450/750 V, SECAO NOMINAL 35 MM2</t>
  </si>
  <si>
    <t>CABO DE COBRE, FLEXIVEL, CLASSE 4 OU 5, ISOLACAO EM PVC/A, ANTICHAMA BWF-B, 1 CONDUTOR, 450/750 V, SECAO NOMINAL 4 MM2</t>
  </si>
  <si>
    <t>CABO DE COBRE, FLEXIVEL, CLASSE 4 OU 5, ISOLACAO EM PVC/A, ANTICHAMA BWF-B, 1 CONDUTOR, 450/750 V, SECAO NOMINAL 50 MM2</t>
  </si>
  <si>
    <t>CABO DE COBRE, FLEXIVEL, CLASSE 4 OU 5, ISOLACAO EM PVC/A, ANTICHAMA BWF-B, 1 CONDUTOR, 450/750 V, SECAO NOMINAL 6 MM2</t>
  </si>
  <si>
    <t>CABO DE COBRE, FLEXIVEL, CLASSE 4 OU 5, ISOLACAO EM PVC/A, ANTICHAMA BWF-B, 1 CONDUTOR, 450/750 V, SECAO NOMINAL 70 MM2</t>
  </si>
  <si>
    <t>CABO DE COBRE, FLEXIVEL, CLASSE 4 OU 5, ISOLACAO EM PVC/A, ANTICHAMA BWF-B, 1 CONDUTOR, 450/750 V, SECAO NOMINAL 95 MM2</t>
  </si>
  <si>
    <t>CABO DE COBRE, FLEXIVEL, CLASSE 4 OU 5, ISOLACAO EM PVC/A, ANTICHAMA BWF-B, COBERTURA PVC-ST1, ANTICHAMA BWF-B, 1 CONDUTOR, 0,6/1 KV, SECAO NOMINAL 1,5 MM2</t>
  </si>
  <si>
    <t>CABO DE COBRE, FLEXIVEL, CLASSE 4 OU 5, ISOLACAO EM PVC/A, ANTICHAMA BWF-B, COBERTURA PVC-ST1, ANTICHAMA BWF-B, 1 CONDUTOR, 0,6/1 KV, SECAO NOMINAL 10 MM2</t>
  </si>
  <si>
    <t>CABO DE COBRE, FLEXIVEL, CLASSE 4 OU 5, ISOLACAO EM PVC/A, ANTICHAMA BWF-B, COBERTURA PVC-ST1, ANTICHAMA BWF-B, 1 CONDUTOR, 0,6/1 KV, SECAO NOMINAL 120 MM2</t>
  </si>
  <si>
    <t>CABO DE COBRE, FLEXIVEL, CLASSE 4 OU 5, ISOLACAO EM PVC/A, ANTICHAMA BWF-B, COBERTURA PVC-ST1, ANTICHAMA BWF-B, 1 CONDUTOR, 0,6/1 KV, SECAO NOMINAL 150 MM2</t>
  </si>
  <si>
    <t>CABO DE COBRE, FLEXIVEL, CLASSE 4 OU 5, ISOLACAO EM PVC/A, ANTICHAMA BWF-B, COBERTURA PVC-ST1, ANTICHAMA BWF-B, 1 CONDUTOR, 0,6/1 KV, SECAO NOMINAL 16 MM2</t>
  </si>
  <si>
    <t>CABO DE COBRE, FLEXIVEL, CLASSE 4 OU 5, ISOLACAO EM PVC/A, ANTICHAMA BWF-B, COBERTURA PVC-ST1, ANTICHAMA BWF-B, 1 CONDUTOR, 0,6/1 KV, SECAO NOMINAL 185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</si>
  <si>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</si>
  <si>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240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</si>
  <si>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</si>
  <si>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300 MM2</t>
  </si>
  <si>
    <t>CABO DE COBRE, FLEXIVEL, CLASSE 4 OU 5, ISOLACAO EM PVC/A, ANTICHAMA BWF-B, COBERTURA PVC-ST1, ANTICHAMA BWF-B, 1 CONDUTOR, 0,6/1 KV, SECAO NOMINAL 35 MM2</t>
  </si>
  <si>
    <t>CABO DE COBRE, FLEXIVEL, CLASSE 4 OU 5, ISOLACAO EM PVC/A, ANTICHAMA BWF-B, COBERTURA PVC-ST1, ANTICHAMA BWF-B, 1 CONDUTOR, 0,6/1 KV, SECAO NOMINAL 4 MM2</t>
  </si>
  <si>
    <t>CABO DE COBRE, FLEXIVEL, CLASSE 4 OU 5, ISOLACAO EM PVC/A, ANTICHAMA BWF-B, COBERTURA PVC-ST1, ANTICHAMA BWF-B, 1 CONDUTOR, 0,6/1 KV, SECAO NOMINAL 400 MM2</t>
  </si>
  <si>
    <t>CABO DE COBRE, FLEXIVEL, CLASSE 4 OU 5, ISOLACAO EM PVC/A, ANTICHAMA BWF-B, COBERTURA PVC-ST1, ANTICHAMA BWF-B, 1 CONDUTOR, 0,6/1 KV, SECAO NOMINAL 50 MM2</t>
  </si>
  <si>
    <t>CABO DE COBRE, FLEXIVEL, CLASSE 4 OU 5, ISOLACAO EM PVC/A, ANTICHAMA BWF-B, COBERTURA PVC-ST1, ANTICHAMA BWF-B, 1 CONDUTOR, 0,6/1 KV, SECAO NOMINAL 500 MM2</t>
  </si>
  <si>
    <t>CABO DE COBRE, FLEXIVEL, CLASSE 4 OU 5, ISOLACAO EM PVC/A, ANTICHAMA BWF-B, COBERTURA PVC-ST1, ANTICHAMA BWF-B, 1 CONDUTOR, 0,6/1 KV, SECAO NOMINAL 6 MM2</t>
  </si>
  <si>
    <t>CABO DE COBRE, FLEXIVEL, CLASSE 4 OU 5, ISOLACAO EM PVC/A, ANTICHAMA BWF-B, COBERTURA PVC-ST1, ANTICHAMA BWF-B, 1 CONDUTOR, 0,6/1 KV, SECAO NOMINAL 70 MM2</t>
  </si>
  <si>
    <t>CABO DE COBRE, FLEXIVEL, CLASSE 4 OU 5, ISOLACAO EM PVC/A, ANTICHAMA BWF-B, COBERTURA PVC-ST1, ANTICHAMA BWF-B, 1 CONDUTOR, 0,6/1 KV, SECAO NOMINAL 95 MM2</t>
  </si>
  <si>
    <t>CABO DE COBRE, RIGIDO, CLASSE 2, ISOLACAO EM PVC, ANTI-CHAMA BWF-B, 1 CONDUTOR, 450/750 V, DIAMETRO 120 MM2</t>
  </si>
  <si>
    <t>CABO DE COBRE, RIGIDO, CLASSE 2, ISOLACAO EM PVC/A, ANTICHAMA BWF-B, 1 CONDUTOR, 450/750 V, SECAO NOMINAL 150 MM2</t>
  </si>
  <si>
    <t>CABO DE COBRE, RIGIDO, CLASSE 2, ISOLACAO EM PVC/A, ANTICHAMA BWF-B, 1 CONDUTOR, 450/750 V, SECAO NOMINAL 16 MM2</t>
  </si>
  <si>
    <t>CABO DE COBRE, RIGIDO, CLASSE 2, ISOLACAO EM PVC/A, ANTICHAMA BWF-B, 1 CONDUTOR, 450/750 V, SECAO NOMINAL 185 MM2</t>
  </si>
  <si>
    <t>CABO DE COBRE, RIGIDO, CLASSE 2, ISOLACAO EM PVC/A, ANTICHAMA BWF-B, 1 CONDUTOR, 450/750 V, SECAO NOMINAL 240 MM2</t>
  </si>
  <si>
    <t>CABO DE COBRE, RIGIDO, CLASSE 2, ISOLACAO EM PVC/A, ANTICHAMA BWF-B, 1 CONDUTOR, 450/750 V, SECAO NOMINAL 25 MM2</t>
  </si>
  <si>
    <t>CABO DE COBRE, RIGIDO, CLASSE 2, ISOLACAO EM PVC/A, ANTICHAMA BWF-B, 1 CONDUTOR, 450/750 V, SECAO NOMINAL 35 MM2</t>
  </si>
  <si>
    <t>CABO DE COBRE, RIGIDO, CLASSE 2, ISOLACAO EM PVC/A, ANTICHAMA BWF-B, 1 CONDUTOR, 450/750 V, SECAO NOMINAL 50 MM2</t>
  </si>
  <si>
    <t>CABO DE COBRE, RIGIDO, CLASSE 2, ISOLACAO EM PVC/A, ANTICHAMA BWF-B, 1 CONDUTOR, 450/750 V, SECAO NOMINAL 6 MM2</t>
  </si>
  <si>
    <t>CABO DE COBRE, RIGIDO, CLASSE 2, ISOLACAO EM PVC/A, ANTICHAMA BWF-B, 1 CONDUTOR, 450/750 V, SECAO NOMINAL 70 MM2</t>
  </si>
  <si>
    <t>CABO DE COBRE, RIGIDO, CLASSE 2, ISOLACAO EM PVC/A, ANTICHAMA BWF-B, 1 CONDUTOR, 450/750 V, SECAO NOMINAL 95 MM2</t>
  </si>
  <si>
    <t>CABO DE REDE, PAR TRANCADO U/UTP, 4 PARES, CATEGORIA 5E (CAT 5E), ISOLAMENTO PVC (CM)</t>
  </si>
  <si>
    <t>CABO DE REDE, PAR TRANCADO U/UTP, 4 PARES, CATEGORIA 5E (CAT 5E), ISOLAMENTO PVC (CMX)</t>
  </si>
  <si>
    <t>CABO DE REDE, PAR TRANCADO U/UTP, 4 PARES, CATEGORIA 5E (CAT 5E), ISOLAMENTO PVC (LSZH)</t>
  </si>
  <si>
    <t>CABO DE REDE, PAR TRANCADO U/UTP, 4 PARES, CATEGORIA 6 (CAT 6), ISOLAMENTO PVC (CM)</t>
  </si>
  <si>
    <t>CABO DE REDE, PAR TRANCADO UTP, 4 PARES, CATEGORIA 6 (CAT 6), ISOLAMENTO PVC (LSZH)</t>
  </si>
  <si>
    <t>CABO ELETRONICO CATEGORIA 6A U/UTP 23AWG X 4P</t>
  </si>
  <si>
    <t>CABO FLEXIVEL PVC 750 V, 2 CONDUTORES DE 1,5 MM2</t>
  </si>
  <si>
    <t>CABO FLEXIVEL PVC 750 V, 2 CONDUTORES DE 4,0 MM2</t>
  </si>
  <si>
    <t>CABO FLEXIVEL PVC 750 V, 2 CONDUTORES DE 6,0 MM2</t>
  </si>
  <si>
    <t>CABO FLEXIVEL PVC 750 V, 3 CONDUTORES DE 1,5 MM2</t>
  </si>
  <si>
    <t>CABO FLEXIVEL PVC 750 V, 3 CONDUTORES DE 4,0 MM2</t>
  </si>
  <si>
    <t>CABO FLEXIVEL PVC 750 V, 3 CONDUTORES DE 6,0 MM2</t>
  </si>
  <si>
    <t>CABO FLEXIVEL PVC 750 V, 4 CONDUTORES DE 1,5 MM2</t>
  </si>
  <si>
    <t>CABO FLEXIVEL PVC 750 V, 4 CONDUTORES DE 4,0 MM2</t>
  </si>
  <si>
    <t>CABO FLEXIVEL PVC 750 V, 4 CONDUTORES DE 6,0 MM2</t>
  </si>
  <si>
    <t>CABO MULTIPOLAR DE COBRE, FLEXIVEL, CLASSE 4 OU 5, ISOLACAO EM HEPR, COBERTURA EM PVC-ST2, ANTICHAMA BWF-B, 0,6/1 KV, 3 CONDUTORES DE 1,5 MM2</t>
  </si>
  <si>
    <t>CABO MULTIPOLAR DE COBRE, FLEXIVEL, CLASSE 4 OU 5, ISOLACAO EM HEPR, COBERTURA EM PVC-ST2, ANTICHAMA BWF-B, 0,6/1 KV, 3 CONDUTORES DE 10 MM2</t>
  </si>
  <si>
    <t>CABO MULTIPOLAR DE COBRE, FLEXIVEL, CLASSE 4 OU 5, ISOLACAO EM HEPR, COBERTURA EM PVC-ST2, ANTICHAMA BWF-B, 0,6/1 KV, 3 CONDUTORES DE 120 MM2</t>
  </si>
  <si>
    <t>CABO MULTIPOLAR DE COBRE, FLEXIVEL, CLASSE 4 OU 5, ISOLACAO EM HEPR, COBERTURA EM PVC-ST2, ANTICHAMA BWF-B, 0,6/1 KV, 3 CONDUTORES DE 16 MM2</t>
  </si>
  <si>
    <t>CABO MULTIPOLAR DE COBRE, FLEXIVEL, CLASSE 4 OU 5, ISOLACAO EM HEPR, COBERTURA EM PVC-ST2, ANTICHAMA BWF-B, 0,6/1 KV, 3 CONDUTORES DE 2,5 MM2</t>
  </si>
  <si>
    <t>CABO MULTIPOLAR DE COBRE, FLEXIVEL, CLASSE 4 OU 5, ISOLACAO EM HEPR, COBERTURA EM PVC-ST2, ANTICHAMA BWF-B, 0,6/1 KV, 3 CONDUTORES DE 25 MM2</t>
  </si>
  <si>
    <t>CABO MULTIPOLAR DE COBRE, FLEXIVEL, CLASSE 4 OU 5, ISOLACAO EM HEPR, COBERTURA EM PVC-ST2, ANTICHAMA BWF-B, 0,6/1 KV, 3 CONDUTORES DE 35 MM2</t>
  </si>
  <si>
    <t>CABO MULTIPOLAR DE COBRE, FLEXIVEL, CLASSE 4 OU 5, ISOLACAO EM HEPR, COBERTURA EM PVC-ST2, ANTICHAMA BWF-B, 0,6/1 KV, 3 CONDUTORES DE 4 MM2</t>
  </si>
  <si>
    <t>CABO MULTIPOLAR DE COBRE, FLEXIVEL, CLASSE 4 OU 5, ISOLACAO EM HEPR, COBERTURA EM PVC-ST2, ANTICHAMA BWF-B, 0,6/1 KV, 3 CONDUTORES DE 50 MM2</t>
  </si>
  <si>
    <t>CABO MULTIPOLAR DE COBRE, FLEXIVEL, CLASSE 4 OU 5, ISOLACAO EM HEPR, COBERTURA EM PVC-ST2, ANTICHAMA BWF-B, 0,6/1 KV, 3 CONDUTORES DE 6 MM2</t>
  </si>
  <si>
    <t>CABO MULTIPOLAR DE COBRE, FLEXIVEL, CLASSE 4 OU 5, ISOLACAO EM HEPR, COBERTURA EM PVC-ST2, ANTICHAMA BWF-B, 0,6/1 KV, 3 CONDUTORES DE 70 MM2</t>
  </si>
  <si>
    <t>CABO MULTIPOLAR DE COBRE, FLEXIVEL, CLASSE 4 OU 5, ISOLACAO EM HEPR, COBERTURA EM PVC-ST2, ANTICHAMA BWF-B, 0,6/1 KV, 3 CONDUTORES DE 95 MM2</t>
  </si>
  <si>
    <t>CABO TELEFONICO CCI 50, 1 PAR, USO INTERNO, SEM BLINDAGEM</t>
  </si>
  <si>
    <t>CABO TELEFONICO CCI 50, 2 PARES, USO INTERNO, SEM BLINDAGEM</t>
  </si>
  <si>
    <t>CABO TELEFONICO CCI 50, 3 PARES, USO INTERNO, SEM BLINDAGEM</t>
  </si>
  <si>
    <t>CABO TELEFONICO CCI 50, 4 PARES, USO INTERNO, SEM BLINDAGEM</t>
  </si>
  <si>
    <t>CABO TELEFONICO CCI 50, 5 PARES, USO INTERNO, SEM BLINDAGEM</t>
  </si>
  <si>
    <t>CABO TELEFONICO CCI 50, 6 PARES, USO INTERNO, SEM BLINDAGEM</t>
  </si>
  <si>
    <t>CABO TELEFONICO CI 50, 10 PARES, USO INTERNO</t>
  </si>
  <si>
    <t>CABO TELEFONICO CI 50, 20 PARES, USO INTERNO</t>
  </si>
  <si>
    <t>CABO TELEFONICO CI 50, 200 PARES, USO INTERNO</t>
  </si>
  <si>
    <t>CABO TELEFONICO CI 50, 30 PARES, USO INTERNO</t>
  </si>
  <si>
    <t>CABO TELEFONICO CI 50, 50 PARES, USO INTERNO</t>
  </si>
  <si>
    <t>CABO TELEFONICO CI 50, 75 PARES, USO INTERNO</t>
  </si>
  <si>
    <t>CABO TELEFONICO CTP - APL - 50, 10 PARES, USO EXTERNO</t>
  </si>
  <si>
    <t>CABO TELEFONICO CTP - APL - 50, 100 PARES, USO EXTERNO</t>
  </si>
  <si>
    <t>CABO TELEFONICO CTP - APL - 50, 20 PARES, USO EXTERNO</t>
  </si>
  <si>
    <t>CABO TELEFONICO CTP - APL - 50, 30 PARES, USO EXTERNO</t>
  </si>
  <si>
    <t>CACAMBA METALICA BASCULANTE COM CAPACIDADE DE 10 M3 (INCLUI MONTAGEM, NAO INCLUI CAMINHAO)</t>
  </si>
  <si>
    <t>CACAMBA METALICA BASCULANTE COM CAPACIDADE DE 12 M3 (INCLUI MONTAGEM, NAO INCLUI CAMINHAO)</t>
  </si>
  <si>
    <t>CACAMBA METALICA BASCULANTE COM CAPACIDADE DE 6 M3 (INCLUI MONTAGEM, NAO INCLUI CAMINHAO)</t>
  </si>
  <si>
    <t>CACAMBA METALICA BASCULANTE COM CAPACIDADE DE 8 M3 (INCLUI MONTAGEM, NAO INCLUI CAMINHAO)</t>
  </si>
  <si>
    <t>CADEADO SIMPLES, CORPO EM LATAO MACICO, COM LARGURA DE 25 MM E ALTURA DE APROX 25 MM, HASTE CEMENTADA (NAO LONGA), EM ACO TEMPERADO COM DIAMETRO DE APROX 5,0 MM, INCLUINDO 2 CHAVES</t>
  </si>
  <si>
    <t>CADEADO SIMPLES, CORPO EM LATAO MACICO, COM LARGURA DE 35 MM E ALTURA DE APROX 30 MM, HASTE CEMENTADA (NAO LONGA), EM ACO TEMPERADO COM DIAMETRO DE APROX 6,0 MM, INCLUINDO 2 CHAVES</t>
  </si>
  <si>
    <t>CADEADO SIMPLES, CORPO EM LATAO MACICO, COM LARGURA DE 50 MM E ALTURA DE APROX 40 MM, HASTE CEMENTADA EM ACO TEMPERADO COM DIAMETRO DE APROX 8,0 MM, INCLUINDO 2 CHAVES</t>
  </si>
  <si>
    <t>CADEIRA SUSPENSA MANUAL / BALANCIM INDIVIDUAL (NBR 14751)</t>
  </si>
  <si>
    <t>CAIBRO 5 X 5 CM EM PINUS, MISTA OU EQUIVALENTE DA REGIAO - BRUTA</t>
  </si>
  <si>
    <t>CAIBRO APARELHADO *6 X 8* CM, EM MACARANDUBA/MASSARANDUBA, ANGELIM OU EQUIVALENTE DA REGIAO</t>
  </si>
  <si>
    <t>CAIBRO APARELHADO *7,5 X 7,5* CM, EM MACARANDUBA/MASSARANDUBA, ANGELIM OU EQUIVALENTE DA REGIAO</t>
  </si>
  <si>
    <t>CAIBRO NAO APARELHADO *5 X 6* CM, EM MACARANDUBA/MASSARANDUBA, ANGELIM OU EQUIVALENTE DA REGIAO - BRUTA</t>
  </si>
  <si>
    <t>CAIBRO NAO APARELHADO *6 X 6* CM, EM MACARANDUBA/MASSARANDUBA, ANGELIM OU EQUIVALENTE DA REGIAO - BRUTA</t>
  </si>
  <si>
    <t>CAIBRO NAO APARELHADO, *6 X 8* CM, EM MACARANDUBA/MASSARANDUBA, ANGELIM OU EQUIVALENTE DA REGIAO - BRUTA</t>
  </si>
  <si>
    <t>CAIBRO ROLICO DE MADEIRA TRATADA, D = 4 A 7 CM, H = 3,00 M, EM EUCALIPTO OU EQUIVALENTE DA REGIAO</t>
  </si>
  <si>
    <t>CAIXA D'AGUA / RESERVATORIO EM POLIESTER REFORCADO COM FIBRA DE VIDRO, 10000 LITROS, COM TAMPA</t>
  </si>
  <si>
    <t>CAIXA D'AGUA / RESERVATORIO EM POLIESTER REFORCADO COM FIBRA DE VIDRO, 1500 LITROS, COM TAMPA</t>
  </si>
  <si>
    <t>CAIXA D'AGUA / RESERVATORIO EM POLIESTER REFORCADO COM FIBRA DE VIDRO, 15000 LITROS, COM TAMPA</t>
  </si>
  <si>
    <t>CAIXA D'AGUA / RESERVATORIO EM POLIESTER REFORCADO COM FIBRA DE VIDRO, 2000 LITROS, COM TAMPA</t>
  </si>
  <si>
    <t>CAIXA D'AGUA / RESERVATORIO EM POLIESTER REFORCADO COM FIBRA DE VIDRO, 20000 LITROS, COM TAMPA</t>
  </si>
  <si>
    <t>CAIXA D'AGUA / RESERVATORIO EM POLIESTER REFORCADO COM FIBRA DE VIDRO, 3000 LITROS, COM TAMPA</t>
  </si>
  <si>
    <t>CAIXA D'AGUA / RESERVATORIO EM POLIESTER REFORCADO COM FIBRA DE VIDRO, 500 LITROS, COM TAMPA</t>
  </si>
  <si>
    <t>CAIXA D'AGUA / RESERVATORIO EM POLIESTER REFORCADO COM FIBRA DE VIDRO, 5000 LITROS, COM TAMPA</t>
  </si>
  <si>
    <t>CAIXA D'AGUA / RESERVATORIO EM POLIESTER REFORCADO COM FIBRA DE VIDRO, 7000 LITROS, COM TAMPA</t>
  </si>
  <si>
    <t>CAIXA D'AGUA / RESERVATORIO EM POLIESTER REFORCADO COM FIBRA DE VIDRO, 750 LITROS, COM TAMPA</t>
  </si>
  <si>
    <t>CAIXA D'AGUA / RESERVATORIO EM POLIESTER REFORCADO COM FIBRA DE VIDRO,1000 LITROS, COM TAMPA</t>
  </si>
  <si>
    <t>CAIXA D'AGUA / RESERVATORIO EM POLIETILENO, 1000 LITROS, COM TAMPA</t>
  </si>
  <si>
    <t>CAIXA D'AGUA / RESERVATORIO EM POLIETILENO, 1500 LITROS, COM TAMPA</t>
  </si>
  <si>
    <t>CAIXA D'AGUA / RESERVATORIO EM POLIETILENO, 2000 LITROS, COM TAMPA</t>
  </si>
  <si>
    <t>CAIXA D'AGUA / RESERVATORIO EM POLIETILENO, 3000 LITROS, COM TAMPA</t>
  </si>
  <si>
    <t>CAIXA D'AGUA / RESERVATORIO EM POLIETILENO, 500 LITROS, COM TAMPA</t>
  </si>
  <si>
    <t>CAIXA D'AGUA / RESERVATORIO EM POLIETILENO, 750 LITROS, COM TAMPA</t>
  </si>
  <si>
    <t>CAIXA DE ATERRAMENTO EM CONCRETO PRE-MOLDADO, DIAMETRO DE 0,30 M E ALTURA DE 0,35 M, SEM FUNDO E COM TAMPA</t>
  </si>
  <si>
    <t>CAIXA DE CONCRETO ARMADO PRE-MOLDADO, COM FUNDO E SEM TAMPA, DIMENSOES DE 0,30 X 0,30 X 0,30 M</t>
  </si>
  <si>
    <t>CAIXA DE CONCRETO ARMADO PRE-MOLDADO, COM FUNDO E SEM TAMPA, DIMENSOES DE 0,40 X 0,40 X 0,40 M</t>
  </si>
  <si>
    <t>CAIXA DE CONCRETO ARMADO PRE-MOLDADO, COM FUNDO E SEM TAMPA, DIMENSOES DE 0,60 X 0,60 X 0,50 M</t>
  </si>
  <si>
    <t>CAIXA DE CONCRETO ARMADO PRE-MOLDADO, COM FUNDO E SEM TAMPA, DIMENSOES DE 0,80 X 0,80 X 0,50 M</t>
  </si>
  <si>
    <t>CAIXA DE CONCRETO ARMADO PRE-MOLDADO, COM FUNDO E SEM TAMPA, DIMENSOES DE 1,00 X 1,00 X 0,50 M</t>
  </si>
  <si>
    <t>CAIXA DE CONCRETO ARMADO PRE-MOLDADO, COM FUNDO E TAMPA, DIMENSOES DE 0,30 X 0,30 X 0,30 M</t>
  </si>
  <si>
    <t>CAIXA DE CONCRETO ARMADO PRE-MOLDADO, COM FUNDO E TAMPA, DIMENSOES DE 0,40 X 0,40 X 0,40 M</t>
  </si>
  <si>
    <t>CAIXA DE CONCRETO ARMADO PRE-MOLDADO, COM FUNDO E TAMPA, DIMENSOES DE 0,60 X 0,60 X 0,50 M</t>
  </si>
  <si>
    <t>CAIXA DE CONCRETO ARMADO PRE-MOLDADO, SEM FUNDO, QUADRADA, DIMENSOES DE 0,30 X 0,30 X 0,30 M</t>
  </si>
  <si>
    <t>CAIXA DE CONCRETO ARMADO PRE-MOLDADO, SEM FUNDO, QUADRADA, DIMENSOES DE 0,40 X 0,40 X 0,40 M</t>
  </si>
  <si>
    <t>CAIXA DE CONCRETO ARMADO PRE-MOLDADO, SEM FUNDO, QUADRADA, DIMENSOES DE 0,60 X 0,60 X 0,50 M</t>
  </si>
  <si>
    <t>CAIXA DE CONCRETO ARMADO PRE-MOLDADO, SEM FUNDO, QUADRADA, DIMENSOES DE 0,80 X 0,80 X 0,50 M</t>
  </si>
  <si>
    <t>CAIXA DE CONCRETO ARMADO PRE-MOLDADO, SEM FUNDO, QUADRADA, DIMENSOES DE 1,00 X 1,00 X 0,50 M</t>
  </si>
  <si>
    <t>CAIXA DE DERIVACAO PARA MEDIDOR DE ENERGIA, COM BARRAMENTO MONOFASICO, EM POLICARBONATO / TERMOPLASTICO - MODULO (PADRAO CONCESSIONARIA LOCAL)</t>
  </si>
  <si>
    <t>CAIXA DE DERIVACAO PARA MEDIDOR DE ENERGIA, COM BARRAMENTO POLIFASICO, EM POLICARBONATO / TERMOPLASTICO - MODULO (PADRAO CONCESSIONARIA LOCAL)</t>
  </si>
  <si>
    <t>CAIXA DE DESCARGA PLASTICA PARA BACIA / VASO SANITARIO DE EMBUTIR, COM ESPELHO ACIONADOR EM PLASTICO, CAPACIDADE 6 A 10 LITROS, (COMPLETA - ACESSORIOS INCLUSOS)</t>
  </si>
  <si>
    <t>CAIXA DE DESCARGA PLASTICA PARA BACIA / VASO SANITARIO, EXTERNA, CAPACIDADE 9 LITROS, PUXADOR FIO DE NYLON, NAO INCLUSO CANO, BOLSA, ENGATE</t>
  </si>
  <si>
    <t>CAIXA DE GORDURA CILINDRICA EM CONCRETO SIMPLES, PRE-MOLDADA, COM DIAMETRO DE 40 CM E ALTURA DE 45 CM, COM TAMPA</t>
  </si>
  <si>
    <t>CAIXA DE GORDURA EM PVC, DIAMETRO MINIMO 300 MM, DIAMETRO DE SAIDA 100 MM, CAPACIDADE APROXIMADA 18 LITROS, COM TAMPA E CESTO</t>
  </si>
  <si>
    <t>CAIXA DE INCENDIO/ABRIGO PARA MANGUEIRA, DE EMBUTIR/INTERNA, COM 75 X 45 X 17 CM, EM CHAPA DE ACO, PORTA COM VENTILACAO, VISOR COM A INSCRICAO "INCENDIO", SUPORTE/CESTA INTERNA PARA A MANGUEIRA, PINTURA ELETROSTATICA VERMELHA</t>
  </si>
  <si>
    <t>CAIXA DE INCENDIO/ABRIGO PARA MANGUEIRA, DE EMBUTIR/INTERNA, COM 90 X 60 X 17 CM, EM CHAPA DE ACO, PORTA COM VENTILACAO, VISOR COM A INSCRICAO "INCENDIO", SUPORTE/CESTA INTERNA PARA A MANGUEIRA, PINTURA ELETROSTATICA VERMELHA</t>
  </si>
  <si>
    <t>CAIXA DE INCENDIO/ABRIGO PARA MANGUEIRA, DE SOBREPOR/EXTERNA, COM 75 X 45 X 17 CM, EM CHAPA DE ACO, PORTA COM VENTILACAO, VISOR COM A INSCRICAO "INCENDIO", SUPORTE/CESTA INTERNA PARA A MANGUEIRA, PINTURA ELETROSTATICA VERMELHA</t>
  </si>
  <si>
    <t>CAIXA DE INCENDIO/ABRIGO PARA MANGUEIRA, DE SOBREPOR/EXTERNA, COM 90 X 60 X 17 CM, EM CHAPA DE ACO, PORTA COM VENTILACAO, VISOR COM A INSCRICAO "INCENDIO", SUPORTE/CESTA INTERNA PARA A MANGUEIRA, PINTURA ELETROSTATICA VERMELHA</t>
  </si>
  <si>
    <t>CAIXA DE INSPECAO PARA ATERRAMENTO E PARA RAIOS, EM POLIPROPILENO, DIAMETRO = 300 MM X ALTURA = 400 MM</t>
  </si>
  <si>
    <t>CAIXA DE INSPECAO PARA ATERRAMENTO OU OUTRO USO, EM PVC, DN = 250 X 250 MM</t>
  </si>
  <si>
    <t>CAIXA DE INSPECAO PARA ATERRAMENTO OU OUTRO USO, EM PVC, DN = 300 X *300* MM</t>
  </si>
  <si>
    <t>CAIXA DE INSPECAO PARA ATERRAMENTO OU OUTRO USO, EM PVC, DN = 300 X 250 MM</t>
  </si>
  <si>
    <t>CAIXA DE INSPECAO PARA ATERRAMENTO OU OUTRO USO, EM PVC, DN = 300 X 600 MM</t>
  </si>
  <si>
    <t>CAIXA DE LUZ "3 X 3" EM ACO ESMALTADA</t>
  </si>
  <si>
    <t>CAIXA DE LUZ "4 X 2" EM ACO ESMALTADA</t>
  </si>
  <si>
    <t>CAIXA DE LUZ "4 X 4" EM ACO ESMALTADA</t>
  </si>
  <si>
    <t>CAIXA DE PASSAGEM / DERIVACAO / LUZ, OCTOGONAL 4 X4, EM ACO ESMALTADA, COM FUNDO MOVEL SIMPLES (FMS)</t>
  </si>
  <si>
    <t>CAIXA DE PASSAGEM ELETRICA DE PAREDE, DE EMBUTIR, EM PVC, COM TAMPA APARAFUSADA, DIMENSOES 120 X 120 X *75* MM</t>
  </si>
  <si>
    <t>CAIXA DE PASSAGEM ELETRICA DE PAREDE, DE EMBUTIR, EM PVC, COM TAMPA APARAFUSADA, DIMENSOES 150 X 150 X *75* MM</t>
  </si>
  <si>
    <t>CAIXA DE PASSAGEM ELETRICA DE PAREDE, DE EMBUTIR, EM PVC, COM TAMPA APARAFUSADA, DIMENSOES 200 X 200 X *90* MM</t>
  </si>
  <si>
    <t>CAIXA DE PASSAGEM ELETRICA DE PAREDE, DE EMBUTIR, EM TERMOPLASTICO / PVC, COM TAMPA APARAFUSADA, DIMENSOES 400 X 400 X *120* MM</t>
  </si>
  <si>
    <t>CAIXA DE PASSAGEM ELETRICA DE PAREDE, DE SOBREPOR, EM PVC, COM TAMPA APARAFUSADA, DIMENSOES 300 X 300 X *100* MM</t>
  </si>
  <si>
    <t>CAIXA DE PASSAGEM ELETRICA DE PAREDE, DE SOBREPOR, EM PVC, COM TAMPA APARAFUSADA, DIMENSOES, 400 X 400 X *120* MM</t>
  </si>
  <si>
    <t>CAIXA DE PASSAGEM ELETRICA DE PAREDE, DE SOBREPOR, EM TERMOPLASTICO / PVC, COM TAMPA APARAFUSADA, DIMENSOES 200 X 200 X *100* MM</t>
  </si>
  <si>
    <t>CAIXA DE PASSAGEM ELETRICA DE PAREDE, DE SOBREPOR, EM TERMOPLASTICO / PVC, COM TAMPA APARAFUSADA, DIMENSOES, 150 X 150 X *100* MM</t>
  </si>
  <si>
    <t>CAIXA DE PASSAGEM ELETRICA, PARA PISO, EM PVC, DIMENSOES DE 3/4" A 4"</t>
  </si>
  <si>
    <t>CAIXA DE PASSAGEM METALICA DE SOBREPOR COM TAMPA PARAFUSADA, DIMENSOES 20 X 20 X 10 CM</t>
  </si>
  <si>
    <t>CAIXA DE PASSAGEM METALICA DE SOBREPOR COM TAMPA PARAFUSADA, DIMENSOES 30 X 30 X 10 CM</t>
  </si>
  <si>
    <t>CAIXA DE PASSAGEM METALICA DE SOBREPOR COM TAMPA PARAFUSADA, DIMENSOES 40 X 40 X 15 CM</t>
  </si>
  <si>
    <t>CAIXA DE PASSAGEM METALICA DE SOBREPOR COM TAMPA PARAFUSADA, DIMENSOES 50 X 50 X 15 CM</t>
  </si>
  <si>
    <t>CAIXA DE PASSAGEM METALICA DE SOBREPOR COM TAMPA PARAFUSADA, DIMENSOES 60 X 60 X 20 CM</t>
  </si>
  <si>
    <t>CAIXA DE PASSAGEM METALICA DE SOBREPOR COM TAMPA PARAFUSADA, DIMENSOES 70 X 70 X 20 CM</t>
  </si>
  <si>
    <t>CAIXA DE PASSAGEM METALICA DE SOBREPOR COM TAMPA PARAFUSADA, DIMENSOES 80 X 80 X 20 CM</t>
  </si>
  <si>
    <t>CAIXA DE PASSAGEM METALICA, DE SOBREPOR, COM TAMPA APARAFUSADA, DIMENSOES 15 X 15 X *10* CM</t>
  </si>
  <si>
    <t>CAIXA DE PASSAGEM METALICA, DE SOBREPOR, COM TAMPA APARAFUSADA, DIMENSOES 35 X 35 X *12* CM</t>
  </si>
  <si>
    <t>CAIXA DE PASSAGEM, EM PVC, DE 4" X 2", PARA ELETRODUTO FLEXIVEL CORRUGADO</t>
  </si>
  <si>
    <t>CAIXA DE PASSAGEM, EM PVC, DE 4" X 4", PARA ELETRODUTO FLEXIVEL CORRUGADO</t>
  </si>
  <si>
    <t>CAIXA DE PASSAGEM/ LUZ / TELEFONIA, DE EMBUTIR, EM CHAPA DE ACO GALVANIZADO, DIMENSOES 120 X 120 X *12* CM (PADRAO CONCESSIONARIA LOCAL)</t>
  </si>
  <si>
    <t>CAIXA DE PASSAGEM/ LUZ / TELEFONIA, DE EMBUTIR, EM CHAPA DE ACO GALVANIZADO, DIMENSOES 150 X 150 X 15 CM (PADRAO CONCESSIONARIA LOCAL)</t>
  </si>
  <si>
    <t>CAIXA DE PASSAGEM/ LUZ / TELEFONIA, DE EMBUTIR, EM CHAPA DE ACO GALVANIZADO, DIMENSOES 20 X 20 X *12* CM (PADRAO CONCESSIONARIA LOCAL)</t>
  </si>
  <si>
    <t>CAIXA DE PASSAGEM/ LUZ / TELEFONIA, DE EMBUTIR, EM CHAPA DE ACO GALVANIZADO, DIMENSOES 200 X 200 X 20 CM (PADRAO CONCESSIONARIA LOCAL)</t>
  </si>
  <si>
    <t>CAIXA DE PASSAGEM/ LUZ / TELEFONIA, DE EMBUTIR, EM CHAPA DE ACO GALVANIZADO, DIMENSOES 40 X 40 X *12* CM (PADRAO CONCESSIONARIA LOCAL)</t>
  </si>
  <si>
    <t>CAIXA DE PASSAGEM/ LUZ / TELEFONIA, DE EMBUTIR, EM CHAPA DE ACO GALVANIZADO, DIMENSOES 60 X 60 X *12* CM (PADRAO CONCESSIONARIA LOCAL)</t>
  </si>
  <si>
    <t>CAIXA DE PASSAGEM/ LUZ / TELEFONIA, DE EMBUTIR, EM CHAPA DE ACO GALVANIZADO, DIMENSOES 80 X 80 X *12* CM (PADRAO CONCESSIONARIA LOCAL)</t>
  </si>
  <si>
    <t>CAIXA DE PASSAGEM/ LUZ / TELEFONIA, DE SOBREPOR, EM CHAPA DE ACO GALVANIZADO, DIMENSOES 80 X 80 X *12* CM (PADRAO CONCESSIONARIA LOCAL)</t>
  </si>
  <si>
    <t>CAIXA DE PROTECAO EXTERNA PARA MEDIDOR HOROSAZONAL, DE BAIXA TENSAO, COM MODULO, EM CHAPA DE ACO (PADRAO DA CONCESSIONARIA LOCAL)</t>
  </si>
  <si>
    <t>CAIXA DE PROTECAO PARA TRANSFORMADOR CORRENTE, EM CHAPA DE ACO 18 USG (PADRAO DA CONCESSIONARIA LOCAL)</t>
  </si>
  <si>
    <t>CAIXA INTERNA/EXTERNA DE MEDICAO PARA 1 MEDIDOR TRIFASICO, COM VISOR, EM CHAPA DE ACO 18 USG (PADRAO DA CONCESSIONARIA LOCAL)</t>
  </si>
  <si>
    <t>CAIXA INTERNA/EXTERNA DE MEDICAO PARA 4 MEDIDORES MONOFASICOS, COM VISOR, EM CHAPA DE ACO 18 USG (PADRAO DA CONCESSIONARIA LOCAL)</t>
  </si>
  <si>
    <t>CAIXA MODULAR PARA MEDIDOR DE ENERGIA AGRUPADA, EM POLICARBONATO / TERMOPLASTICO, COM SUPORTE PARA DISJUNTOR (PADRAO DA CONCESSIONARIA LOCAL)</t>
  </si>
  <si>
    <t>CAIXA OCTOGONAL DE FUNDO MOVEL, EM PVC, DE 3" X 3", PARA ELETRODUTO FLEXIVEL CORRUGADO</t>
  </si>
  <si>
    <t>CAIXA OCTOGONAL DE FUNDO MOVEL, EM PVC, DE 4" X 4", PARA ELETRODUTO FLEXIVEL CORRUGADO</t>
  </si>
  <si>
    <t>CAIXA PARA HIDROMETRO CONCRETO PRE MOLDADO, *0,24 M X 0,45 M X 0,30* M (L X C X A)</t>
  </si>
  <si>
    <t>CAIXA PARA MEDICAO COLETIVA TIPO L, PADRAO BIFASICO OU TRIFASICO, PARA ATE 4 MEDIDORES, SEM BARRAMENTO E COM PORTAS INFERIOR E SUPERIOR</t>
  </si>
  <si>
    <t>CAIXA PARA MEDICAO COLETIVA TIPO M, PADRAO BIFASICO OU TRIFASICO, PARA ATE 8 MEDIDORES, SEM BARRAMENTO E COM PORTAS INFERIOR E SUPERIOR</t>
  </si>
  <si>
    <t>CAIXA PARA MEDICAO COLETIVA TIPO N, PADRAO BIFASICO OU TRIFASICO, PARA ATE 12 MEDIDORES, SEM BARRAMENTO E COM PORTAS INFERIOR E SUPERIOR</t>
  </si>
  <si>
    <t>CAIXA PARA MEDIDOR MONOFASICO, EM POLICARBONATO / TERMOPLASTICO, PARA ALOJAR 1 DISJUNTOR (PADRAO DA CONCESSIONARIA LOCAL)</t>
  </si>
  <si>
    <t>CAIXA PARA MEDIDOR POLIFASICO, EM POLICARBONATO / TERMOPLASTICO, PARA ALOJAR 1 DISJUNTOR (PADRAO DA CONCESSIONARIA LOCAL)</t>
  </si>
  <si>
    <t>CAIXA PRE-MOLDADA PARA BOCA DE LOBO, EM CONCRETO ARMADO, COM FCK DE 25 MPA, COM DIMENSOES 1,10 X 0,65 X 1,00 M (COMPRIMENTO X LARGURA X ALTURA)</t>
  </si>
  <si>
    <t>CAIXA SIFONADA PVC, 100 X 100 X 50 MM, COM GRELHA REDONDA, BRANCA</t>
  </si>
  <si>
    <t>CAIXA SIFONADA PVC, 250 X 230 X 75 MM, COM TAMPA CEGA QUADRADA, BRANCA</t>
  </si>
  <si>
    <t>CAIXA SIFONADA, PVC, 150 X *185* X 75 MM, COM GRELHA QUADRADA, BRANCA</t>
  </si>
  <si>
    <t>CAIXA SIFONADA, PVC, 150 X 150 X 50 MM, COM GRELHA QUADRADA, BRANCA (NBR 5688)</t>
  </si>
  <si>
    <t>CAIXA SIFONADA, PVC, 150 X 150 X 50 MM, COM GRELHA REDONDA, BRANCA</t>
  </si>
  <si>
    <t>CAL HIDRATADA CH-I PARA ARGAMASSAS</t>
  </si>
  <si>
    <t>CAL HIDRATADA PARA PINTURA</t>
  </si>
  <si>
    <t>CAL VIRGEM COMUM PARA ARGAMASSAS (NBR 6453)</t>
  </si>
  <si>
    <t>CALCARIO DOLOMITICO A (POSTO PEDREIRA/FORNECEDOR,  SEM FRETE)</t>
  </si>
  <si>
    <t>CALCETEIRO / RASTELEIRO (HORISTA)</t>
  </si>
  <si>
    <t>CALCETEIRO / RASTELEIRO (MENSALISTA)</t>
  </si>
  <si>
    <t>CALHA / PERFIL PLUVIAL DE PVC, DIAMETRO ENTRE *119 E 170* MM, COMPRIMENTO DE 3 M, PARA DRENAGEM PLUVIAL PREDIAL</t>
  </si>
  <si>
    <t>CALHA MOLDURA AMERICANA DE CHAPA DE ACO GALVANIZADA NUM 26, CORTE 33 CM</t>
  </si>
  <si>
    <t>CALHA PARA AGUA FURTADA DE CHAPA DE ACO GALVANIZADA NUM 26, CORTE 40 CM</t>
  </si>
  <si>
    <t>CALHA PARA AGUA FURTADA DE CHAPA DE ACO GALVANIZADA NUM 26, CORTE 50 CM</t>
  </si>
  <si>
    <t>CALHA PLATIBANDA DE CHAPA DE ACO GALVANIZADA NUM 26, CORTE 45 CM</t>
  </si>
  <si>
    <t>CALHA QUADRADA DE CHAPA DE ACO GALVANIZADA NUM 24, CORTE 100 CM</t>
  </si>
  <si>
    <t>CALHA QUADRADA DE CHAPA DE ACO GALVANIZADA NUM 24, CORTE 33 CM</t>
  </si>
  <si>
    <t>CALHA QUADRADA DE CHAPA DE ACO GALVANIZADA NUM 24, CORTE 50 CM</t>
  </si>
  <si>
    <t>CALHA QUADRADA DE CHAPA DE ACO GALVANIZADA NUM 26, CORTE 33 CM</t>
  </si>
  <si>
    <t>CALHA QUADRADA DE CHAPA DE ACO GALVANIZADA NUM 28, CORTE 25 CM</t>
  </si>
  <si>
    <t>CALHA/CANALETA DE CONCRETO SIMPLES, TIPO MEIA CANA, DIAMETRO DE 20 CM, PARA AGUA PLUVIAL</t>
  </si>
  <si>
    <t>CALHA/CANALETA DE CONCRETO SIMPLES, TIPO MEIA CANA, DIAMETRO DE 30 CM, PARA AGUA PLUVIAL</t>
  </si>
  <si>
    <t>CALHA/CANALETA DE CONCRETO SIMPLES, TIPO MEIA CANA, DIAMETRO DE 40 CM, PARA AGUA PLUVIAL</t>
  </si>
  <si>
    <t>CALHA/CANALETA DE CONCRETO SIMPLES, TIPO MEIA CANA, DIAMETRO DE 50 CM, PARA AGUA PLUVIAL</t>
  </si>
  <si>
    <t>CALHA/CANALETA DE CONCRETO SIMPLES, TIPO MEIA CANA, DIAMETRO DE 60 CM, PARA AGUA PLUVIAL</t>
  </si>
  <si>
    <t>CALHA/CANALETA DE CONCRETO SIMPLES, TIPO MEIA CANA, DIAMETRO DE 80 CM, PARA AGUA PLUVIAL</t>
  </si>
  <si>
    <t>CAMADA SEPARADORA DE FILME DE POLIETILENO 20 A 25 MICRA</t>
  </si>
  <si>
    <t>CAMINHAO TOCO, PESO BRUTO TOTAL 10700 KG, CARGA UTIL MAXIMA 7400 KG, DISTANCIA ENTRE EIXOS 4,00 M, POTENCIA 175 CV (INCLUI CABINE E CHASSI, NAO INCLUI CARROCERIA)</t>
  </si>
  <si>
    <t>CAMINHAO TOCO, PESO BRUTO TOTAL 13200 KG, CARGA UTIL MAXIMA 9200 KG, DISTANCIA ENTRE EIXOS 3,31 M, POTENCIA 175 CV (INCLUI CABINE E CHASSI, NAO INCLUI CARROCERIA)</t>
  </si>
  <si>
    <t>CAMINHAO TOCO, PESO BRUTO TOTAL 14300 KG, CARGA UTIL MAXIMA 9480 KG, DISTANCIA ENTRE EIXOS 4,80 M, POTENCIA 185 CV (INCLUI CABINE E CHASSI, NAO INCLUI CARROCERIA)</t>
  </si>
  <si>
    <t>CAMINHAO TOCO, PESO BRUTO TOTAL 16000 KG, CARGA UTIL MAXIMA 10600 KG, DISTANCIA ENTRE EIXOS 4,80 M, POTENCIA 277 CV (INCLUI CABINE E CHASSI, NAO INCLUI CARROCERIA)</t>
  </si>
  <si>
    <t>CAMINHAO TOCO, PESO BRUTO TOTAL 16000 KG, CARGA UTIL MAXIMA 10830 KG, DISTANCIA ENTRE EIXOS 3,56 M, POTENCIA 226 CV (INCLUI CABINE E CHASSI, NAO INCLUI CARROCERIA)</t>
  </si>
  <si>
    <t>CAMINHAO TOCO, PESO BRUTO TOTAL 16000 KG, CARGA UTIL MAXIMA 11030 KG, DISTANCIA ENTRE EIXOS 5,41 M, POTENCIA 185 CV (INCLUI CABINE E CHASSI, NAO INCLUI CARROCERIA)</t>
  </si>
  <si>
    <t>CAMINHAO TOCO, PESO BRUTO TOTAL 8500 KG, CARGA UTIL MAXIMA 5600 KG, DISTANCIA ENTRE EIXOS 3,40 M, POTENCIA 167 CV (INCLUI CABINE E CHASSI, NAO INCLUI CARROCERIA)</t>
  </si>
  <si>
    <t>CAMINHAO TOCO, PESO BRUTO TOTAL 9600 KG, CARGA UTIL MAXIMA 6190 KG, DISTANCIA ENTRE EIXOS 3,70 M, POTENCIA 156 CV (INCLUI CABINE E CHASSI, NAO INCLUI CARROCERIA)</t>
  </si>
  <si>
    <t>CAMINHAO TRUCADO, PESO BRUTO TOTAL 23000 KG, CARGA UTIL MAXIMA 15285 KG, DISTANCIA ENTRE EIXOS 4,80 M, POTENCIA 326 CV (INCLUI CABINE E CHASSI, NAO INCLUI CARROCERIA)</t>
  </si>
  <si>
    <t>CAMINHAO TRUCADO, PESO BRUTO TOTAL 23000 KG, CARGA UTIL MAXIMA 15460 KG, DISTANCIA ENTRE EIXOS 4,80 M, POTENCIA 286 CV (INCLUI CABINE E CHASSI, NAO INCLUI CARROCERIA)</t>
  </si>
  <si>
    <t>CAMINHAO TRUCADO, PESO BRUTO TOTAL 23000 KG, CARGA UTIL MAXIMA 16360 KG, CABINE ESTENDIDA, DISTANCIA ENTRE EIXOS 3,56 M, POTENCIA 277 CV (INCLUI CABINE E CHASSI, NAO INCLUI CARROCERIA)</t>
  </si>
  <si>
    <t>CAMINHAO TRUCADO, PESO BRUTO TOTAL 23000 KG, CARGA UTIL MAXIMA 16540 KG, DISTANCIA ENTRE EIXOS 4,80 M, POTENCIA 256 CV (INCLUI CABINE E CHASSI, NAO INCLUI CARROCERIA)</t>
  </si>
  <si>
    <t>CAMINHONETE COM MOTOR A DIESEL, POTENCIA *160* CV, CABINE DUPLA, 4X4</t>
  </si>
  <si>
    <t>CAMPAINHA ALTA POTENCIA 110V / 220V, DIAMETRO 150 MM</t>
  </si>
  <si>
    <t>CAMPAINHA CIGARRA 127 V / 220 V (APENAS MODULO)</t>
  </si>
  <si>
    <t>CAMPAINHA CIGARRA 127 V / 220 V, CONJUNTO MONTADO PARA EMBUTIR 4" X 2" (PLACA + SUPORTE + MODULO)</t>
  </si>
  <si>
    <t>CANALETA DE CONCRETO 14 X 19 X 19 CM (CLASSE C - NBR 6136)</t>
  </si>
  <si>
    <t>CANALETA DE CONCRETO 19 X 19 X 19 CM (CLASSE C - NBR 6136)</t>
  </si>
  <si>
    <t>CANALETA DE CONCRETO 9 X 19 X 19 CM (CLASSE C - NBR 6136)</t>
  </si>
  <si>
    <t>CANALETA DE CONCRETO ESTRUTURAL 14 X 19 X 29 CM, FBK 14 MPA (NBR 6136)</t>
  </si>
  <si>
    <t>CANALETA DE CONCRETO ESTRUTURAL 14 X 19 X 29 CM, FBK 4,5 MPA (NBR 6136)</t>
  </si>
  <si>
    <t>CANALETA DE CONCRETO ESTRUTURAL 14 X 19 X 39 CM, FBK 14 MPA (NBR 6136)</t>
  </si>
  <si>
    <t>CANALETA DE CONCRETO ESTRUTURAL 14 X 19 X 39 CM, FBK 4,5 MPA (NBR 6136)</t>
  </si>
  <si>
    <t>CANALETA ESTRUTURAL CERAMICA DE 14 X 19 X 19 CM (L X A X C) E 6,0 MPA</t>
  </si>
  <si>
    <t>CANALETA ESTRUTURAL CERAMICA DE 14 X 19 X 29 CM (L X A X C) E 6,0 MPA</t>
  </si>
  <si>
    <t>CANALETA ESTRUTURAL CERAMICA DE 14 X 19 X 39 CM (L X A X C) E 6,0 MPA</t>
  </si>
  <si>
    <t>CANOPLA ACABAMENTO CROMADO PARA INSTALACAO DE SPRINKLER, SOB FORRO, 15 MM</t>
  </si>
  <si>
    <t>CANTONEIRA (ABAS IGUAIS) EM ACO CARBONO, 25,4 MM X 3,17 MM (L X E), 1,27KG/M</t>
  </si>
  <si>
    <t>CANTONEIRA (ABAS IGUAIS) EM ACO CARBONO, 38,1 MM X 3,17 MM (L X E), 3,48 KG/M</t>
  </si>
  <si>
    <t>CANTONEIRA (ABAS IGUAIS) EM ACO CARBONO, 50,8 MM X 9,53 MM (L X E), 6,99 KG/M</t>
  </si>
  <si>
    <t>CANTONEIRA ACO ABAS IGUAIS (QUALQUER BITOLA), ESPESSURA ENTRE 1/8" E 1/4"</t>
  </si>
  <si>
    <t>CANTONEIRA EM ALUMINIO, ABAS IGUAIS, LARGURA DE 25,40 MM (1"), ESPESSURA DE 3,17 MM (1/8") E PESO LINEAR DE APROXIMADAMENTE 0,408 KG/M</t>
  </si>
  <si>
    <t>CANTONEIRA EM ALUMINIO, ABAS IGUAIS, LARGURA DE 25,40 MM (1"), ESPESSURA DE 4,76 MM (3/16") E PESO LINEAR DE APROXIMADAMENTE 0,593 KG/M</t>
  </si>
  <si>
    <t>CANTONEIRA EM ALUMINIO, ABAS IGUAIS, LARGURA DE 31,75 MM (1 1/4"), ESPESSURA DE 4,76 MM (3/16") E PESO LINEAR DE APROXIMADAMENTE 0,755 KG/M</t>
  </si>
  <si>
    <t>CANTONEIRA EM ALUMINIO, ABAS IGUAIS, LARGURA DE 38,10 MM (1 1/2"), ESPESSURA DE 4,76 MM (3/16") E PESO LINEAR DE APROXIMADAMENTE 0,915 KG/M</t>
  </si>
  <si>
    <t>CANTONEIRA EM ALUMINIO, ABAS IGUAIS, LARGURA DE 50,80 MM (2"), ESPESSURA DE 3,17 MM (1/8") E PESO LINEAR DE APROXIMADAMENTE 0,842 KG/M</t>
  </si>
  <si>
    <t>CANTONEIRA EM ALUMINIO, ABAS IGUAIS, LARGURA DE 50,80 MM (2"), ESPESSURA DE 6,35 MM (1/4") E PESO LINEAR DE APROXIMADAMENTE 1,630 KG/M</t>
  </si>
  <si>
    <t>CAP OU TAMPAO DE FERRO GALVANIZADO, COM ROSCA BSP, DE 1 1/2"</t>
  </si>
  <si>
    <t>CAP OU TAMPAO DE FERRO GALVANIZADO, COM ROSCA BSP, DE 1 1/4"</t>
  </si>
  <si>
    <t>CAP OU TAMPAO DE FERRO GALVANIZADO, COM ROSCA BSP, DE 1"</t>
  </si>
  <si>
    <t>CAP OU TAMPAO DE FERRO GALVANIZADO, COM ROSCA BSP, DE 1/2"</t>
  </si>
  <si>
    <t>CAP OU TAMPAO DE FERRO GALVANIZADO, COM ROSCA BSP, DE 1/4"</t>
  </si>
  <si>
    <t>CAP OU TAMPAO DE FERRO GALVANIZADO, COM ROSCA BSP, DE 2 1/2"</t>
  </si>
  <si>
    <t>CAP OU TAMPAO DE FERRO GALVANIZADO, COM ROSCA BSP, DE 2"</t>
  </si>
  <si>
    <t>CAP OU TAMPAO DE FERRO GALVANIZADO, COM ROSCA BSP, DE 3"</t>
  </si>
  <si>
    <t>CAP OU TAMPAO DE FERRO GALVANIZADO, COM ROSCA BSP, DE 3/4"</t>
  </si>
  <si>
    <t>CAP OU TAMPAO DE FERRO GALVANIZADO, COM ROSCA BSP, DE 3/8"</t>
  </si>
  <si>
    <t>CAP OU TAMPAO DE FERRO GALVANIZADO, COM ROSCA BSP, DE 4"</t>
  </si>
  <si>
    <t>CAP PPR DN 20 MM, PARA AGUA QUENTE PREDIAL</t>
  </si>
  <si>
    <t>CAP PPR DN 25 MM, PARA AGUA QUENTE PREDIAL</t>
  </si>
  <si>
    <t>CAP PVC, ROSCAVEL, 1", PARA AGUA FRIA PREDIAL</t>
  </si>
  <si>
    <t>CAP PVC, ROSCAVEL, 1/2", PARA AGUA FRIA PREDIAL</t>
  </si>
  <si>
    <t>CAP PVC, ROSCAVEL, 3/4", PARA AGUA FRIA PREDIAL</t>
  </si>
  <si>
    <t>CAP PVC, SERIE R, DN 100 MM, PARA ESGOTO PREDIAL</t>
  </si>
  <si>
    <t>CAP PVC, SERIE R, DN 150 MM, PARA ESGOTO PREDIAL</t>
  </si>
  <si>
    <t>CAP PVC, SERIE R, DN 75 MM, PARA ESGOTO PREDIAL</t>
  </si>
  <si>
    <t>CAP PVC, SOLDAVEL, 20 MM, PARA AGUA FRIA PREDIAL</t>
  </si>
  <si>
    <t>CAP PVC, SOLDAVEL, 25 MM, PARA AGUA FRIA PREDIAL</t>
  </si>
  <si>
    <t>CAP PVC, SOLDAVEL, 32 MM, PARA AGUA FRIA PREDIAL</t>
  </si>
  <si>
    <t>CAP PVC, SOLDAVEL, 40 MM, PARA AGUA FRIA PREDIAL</t>
  </si>
  <si>
    <t>CAP PVC, SOLDAVEL, 50 MM, PARA AGUA FRIA PREDIAL</t>
  </si>
  <si>
    <t>CAP PVC, SOLDAVEL, 60 MM, PARA AGUA FRIA PREDIAL</t>
  </si>
  <si>
    <t>CAP PVC, SOLDAVEL, 75 MM, PARA AGUA FRIA PREDIAL</t>
  </si>
  <si>
    <t>CAP PVC, SOLDAVEL, DN 100 MM, SERIE NORMAL, PARA ESGOTO PREDIAL</t>
  </si>
  <si>
    <t>CAP PVC, SOLDAVEL, DN 50 MM, SERIE NORMAL, PARA ESGOTO PREDIAL</t>
  </si>
  <si>
    <t>CAP PVC, SOLDAVEL, DN 75 MM, SERIE NORMAL, PARA ESGOTO PREDIAL</t>
  </si>
  <si>
    <t>CAP, PVC PBA, JE, DN 100 / DE 110 MM, PARA REDE DE AGUA (NBR 10351)</t>
  </si>
  <si>
    <t>CAP, PVC PBA, JE, DN 50 / DE 60 MM, PARA REDE DE AGUA (NBR 10351)</t>
  </si>
  <si>
    <t>CAP, PVC PBA, JE, DN 75 / DE 85 MM, PARA REDE DE AGUA (NBR 10351)</t>
  </si>
  <si>
    <t>CAP, PVC, JE, OCRE, DN 150 MM (CONEXAO PARA TUBO COLETOR DE ESGOTO)</t>
  </si>
  <si>
    <t>CAP, PVC, JE, OCRE, DN 200 MM (CONEXAO PARA TUBO COLETOR DE ESGOTO)</t>
  </si>
  <si>
    <t>CAPA PARA CHUVA EM PVC COM FORRO DE POLIESTER, COM CAPUZ (AMARELA OU AZUL)</t>
  </si>
  <si>
    <t>CAPACETE DE SEGURANCA ABA FRONTAL COM SUSPENSAO DE POLIETILENO, SEM JUGULAR (CLASSE B)</t>
  </si>
  <si>
    <t>CAPACITOR TRIFASICO, POTENCIA 2,5 KVAR, TENSAO 220 V, FORNECIDO COM CAPA PROTETORA, RESISTOR INTERNO A UNIDADE CAPACITIVA</t>
  </si>
  <si>
    <t>CAPACITOR TRIFASICO, POTENCIA 5 KVAR, TENSAO 220 V, FORNECIDO COM CAPA PROTETORA, RESISTOR INTERNO A UNIDADE CAPACITIVA</t>
  </si>
  <si>
    <t>CAPIM BRAQUIARIA DECUMBENS/ BRAQUIARINHA, VC *70*% MINIMO</t>
  </si>
  <si>
    <t>CAPTOR FRANKLIN (4 PONTAS), EM LATAO CROMADO, H = 300 MM, DUAS DESCIDAS</t>
  </si>
  <si>
    <t>CAPTOR FRANKLIN (4 PONTAS), EM LATAO CROMADO, H = 300 MM, UMA DESCIDA</t>
  </si>
  <si>
    <t>CAPTOR FRANKLIN (4 PONTAS), EM LATAO CROMADO, H = 350 MM, DUAS DESCIDAS</t>
  </si>
  <si>
    <t>CAPTOR FRANKLIN (4 PONTAS), EM LATAO CROMADO, H=350 MM, UMA DESCIDA</t>
  </si>
  <si>
    <t>CARENAGEM /TAMPA, EM PLASTICO, COR BRANCA, UTILIZADO EM KIT CHASSI METALICO PARA INSTAL. HIDRAULICA DE CUBA SIMPLES SEM MAQUINA DE LAVAR ROUPA, *355* X *670* MM (L X H) (COM FUROS E DEMAIS ENCAIXES)</t>
  </si>
  <si>
    <t>CARENAGEM /TAMPA, EM PLASTICO, COR BRANCA, UTILIZADO EM KIT CHASSI METALICO PARA INSTAL. HIDRAULICA DE TANQUE COM MAQUINA DE LAVAR ROUPA, *360* X *470* MM (L X H) (COM FUROS E DEMAIS ENCAIXES)</t>
  </si>
  <si>
    <t>CARPETE DE NYLON EM MANTA PARA TRAFEGO COMERCIAL PESADO, E = 6 A 7 MM (INSTALADO)</t>
  </si>
  <si>
    <t>CARPETE DE NYLON EM MANTA PARA TRAFEGO COMERCIAL PESADO, E = 9 A 10 MM (INSTALADO)</t>
  </si>
  <si>
    <t>CARPETE DE NYLON EM PLACAS 50 X 50 CM PARA TRAFEGO COMERCIAL PESADO, E = 6,5 MM (INSTALADO)</t>
  </si>
  <si>
    <t>CARPETE DE POLIESTER EM MANTA PARA TRAFEGO COMERCIAL PESADO, E = 4 A 5 MM (INSTALADO)</t>
  </si>
  <si>
    <t>CARPETE DE POLIPROPILENO EM MANTA PARA TRAFEGO COMERCIAL MEDIO, E = 5 A 6 MM (INSTALADO)</t>
  </si>
  <si>
    <t>CARPINTEIRO AUXILIAR (HORISTA)</t>
  </si>
  <si>
    <t>CARPINTEIRO AUXILIAR (MENSALISTA)</t>
  </si>
  <si>
    <t>CARPINTEIRO DE ESQUADRIAS (HORISTA)</t>
  </si>
  <si>
    <t>CARPINTEIRO DE ESQUADRIAS (MENSALISTA)</t>
  </si>
  <si>
    <t>CARPINTEIRO DE FORMAS OU OFICIAL (MENSALISTA)</t>
  </si>
  <si>
    <t>CARPINTEIRO DE FORMAS PARA CONCRETO (HORISTA)</t>
  </si>
  <si>
    <t>CARRANCA PARA JANELA VENEZIANA DE ABRIR, EM LATAO CROMADO, SIMPLES, PARA APARAFUSAR NA PAREDE</t>
  </si>
  <si>
    <t>CARRINHO COM 2 PNEUS PARA TRANSPORTAR TUBO CONCRETO, ALTURA ATE 1,0 M E DIAMETRO ATE 1000MM, COM ESTRUTURA EM PERFIL OU TUBO METALICO</t>
  </si>
  <si>
    <t>CARRINHO DE MAO, EM ACO, COM CAPACIDADE DE *45 A 65* L / *100* KG, PNEU COM CAMARA</t>
  </si>
  <si>
    <t>CARROCERIA FIXA ABERTA DE MADEIRA PARA TRANSPORTE GERAL DE CARGA SECA DIMENSOES APROXIMADAS 2,25 X 4,10 X 0,50 M (INCLUI MONTAGEM, NAO INCLUI CAMINHAO)</t>
  </si>
  <si>
    <t>CARROCERIA FIXA ABERTA DE MADEIRA PARA TRANSPORTE GERAL DE CARGA SECA DIMENSOES APROXIMADAS 2,5 X 5,5 X 0,50 M (INCLUI MONTAGEM, NAO INCLUI CAMINHAO)</t>
  </si>
  <si>
    <t>CARROCERIA FIXA ABERTA DE MADEIRA PARA TRANSPORTE GERAL DE CARGA SECA DIMENSOES APROXIMADAS 2,5 X 6,00 X 0,50 M (INCLUI MONTAGEM, NAO INCLUI CAMINHAO)</t>
  </si>
  <si>
    <t>CARROCERIA FIXA ABERTA DE MADEIRA PARA TRANSPORTE GERAL DE CARGA SECA DIMENSOES APROXIMADAS 2,5 X 6,5 X 0,50 M (INCLUI MONTAGEM, NAO INCLUI CAMINHAO)</t>
  </si>
  <si>
    <t>CARROCERIA FIXA ABERTA DE MADEIRA PARA TRANSPORTE GERAL DE CARGA SECA DIMENSOES APROXIMADAS 2,5 X 7,00 X 0,50 M (INCLUI MONTAGEM, NAO INCLUI CAMINHAO)</t>
  </si>
  <si>
    <t>CARROCERIA FIXA ABERTA DE MADEIRA PARA TRANSPORTE GERAL DE CARGA SECA DIMENSOES APROXIMADAS 2,5 X 7,5 X 0,50 M (INCLUI MONTAGEM, NAO INCLUI CAMINHAO)</t>
  </si>
  <si>
    <t>CAVALETE PARA TALHA COM ESTRUTURA EM TUBO METALICO ALTURA MINIMA 3,2 M EQUIPADO COM RODAS DE BORRACHA PARA MOVIMENTACAO DE TUBOS DE CONCRETO NA CENTRAL DE PREMOLDADOS COM CAPACIDADE DE CARGA DE 3 TONELADAS</t>
  </si>
  <si>
    <t>CAVALO MECANICO TRACAO 4X2, PESO BRUTO TOTAL 16000 KG, CAPACIDADE MAXIMA DE TRACAO *36000* KG, DISTANCIA ENTRE EIXOS *3,56* M, POTENCIA *286* CV (INCLUI CABINE E CHASSI, NAO INCLUI SEMIRREBOQUE)</t>
  </si>
  <si>
    <t>CAVALO MECANICO TRACAO 4X2, PESO BRUTO TOTAL 16000 KG, CAPACIDADE MAXIMA DE TRACAO *45000* KG, DISTANCIA ENTRE EIXOS *3,56* M, POTENCIA *330* CV (INCLUI CABINE E CHASSI, NAO INCLUI SEMIRREBOQUE)</t>
  </si>
  <si>
    <t>CAVALO MECANICO TRACAO 4X2, PESO BRUTO TOTAL 16000 KG, CAPACIDADE MAXIMA DE TRACAO *80000* KG, POTENCIA *380* CV (INCLUI CABINE E CHASSI, NAO INCLUI SEMIRREBOQUE)</t>
  </si>
  <si>
    <t>CAVALO MECANICO TRACAO 4X2, PESO BRUTO TOTAL COMBINADO 49000 KG, CAPACIDADE MAXIMA DE TRACAO *66000* KG, POTENCIA *360* CV (INCLUI CABINE E CHASSI, NAO INCLUI SEMIRREBOQUE)</t>
  </si>
  <si>
    <t>CAVALO MECANICO TRACAO 6X2, PESO BRUTO TOTAL COMBINADO 56000 KG, CAPACIDADE MAXIMA DE TRACAO *66000* KG, POTENCIA *360* CV (INCLUI CABINE E CHASSI, NAO INCLUI SEMIRREBOQUE)</t>
  </si>
  <si>
    <t>CAVOUQUEIRO OU OPERADOR DE PERFURATRIZ / ROMPEDOR (HORISTA)</t>
  </si>
  <si>
    <t>CAVOUQUEIRO OU OPERADOR DE PERFURATRIZ / ROMPEDOR (MENSALISTA)</t>
  </si>
  <si>
    <t>CENTRO DE MEDICAO AGRUPADA, EM POLICARBONATO / PVC, COM 12 MEDIDORES E PROTECAO GERAL (INCLUI BARRAMENTO, DISJUNTORES E ACESSORIOS DE FIXACAO) (PADRAO CONCESSIONARIA LOCAL)</t>
  </si>
  <si>
    <t>CENTRO DE MEDICAO AGRUPADA, EM POLICARBONATO / PVC, COM 16 MEDIDORES E PROTECAO GERAL (INCLUI BARRAMENTO, DISJUNTORES E ACESSORIOS DE FIXACAO) (PADRAO CONCESSIONARIA LOCAL)</t>
  </si>
  <si>
    <t>CENTRO DE MEDICAO AGRUPADA, EM POLICARBONATO / PVC, COM 4 MEDIDORES E PROTECAO GERAL (INCLUI BARRAMENTO, DISJUNTORES E ACESSORIOS DE FIXACAO) (PADRAO CONCESSIONARIA LOCAL)</t>
  </si>
  <si>
    <t>CENTRO DE MEDICAO AGRUPADA, EM POLICARBONATO / PVC, COM 8 MEDIDORES E PROTECAO GERAL (INCLUI BARRAMENTO, DISJUNTORES E ACESSORIOS DE FIXACAO) (PADRAO CONCESSIONARIA LOCAL)</t>
  </si>
  <si>
    <t>CERA LIQUIDA INCOLOR MULTIPISO</t>
  </si>
  <si>
    <t>CHAPA ACO INOX AISI 304 NUMERO 4 (E = 6 MM), ACABAMENTO NUMERO 1 (LAMINADO A QUENTE, FOSCO)</t>
  </si>
  <si>
    <t>CHAPA ACO INOX AISI 304 NUMERO 9 (E = 4 MM), ACABAMENTO NUMERO 1 (LAMINADO A QUENTE, FOSCO)</t>
  </si>
  <si>
    <t>CHAPA DE ACO CARBONO GALVANIZADA, PERFURADA (GRADE FUROS) E = 1,5 MM, DIAMETRO DO FURO = 9,52 MM (FUROS ALTERNADOS HORIZ.)</t>
  </si>
  <si>
    <t>CHAPA DE ACO CARBONO LAMINADO A QUENTE, QUALIDADE ESTRUTURAL, BITOLA 3/16", E =4,75 MM (37,29 KG/M2)</t>
  </si>
  <si>
    <t>CHAPA DE ACO FINA A FRIO BITOLA MSG 20, E = 0,90 MM (7,20 KG/M2)</t>
  </si>
  <si>
    <t>CHAPA DE ACO FINA A FRIO BITOLA MSG 24, E = 0,60 MM (4,80 KG/M2)</t>
  </si>
  <si>
    <t>CHAPA DE ACO FINA A FRIO BITOLA MSG 26, E = 0,45 MM (3,60 KG/M2)</t>
  </si>
  <si>
    <t>CHAPA DE ACO FINA A QUENTE BITOLA MSG 13, E = 2,25 MM (18,00 KG/M2)</t>
  </si>
  <si>
    <t>CHAPA DE ACO FINA A QUENTE BITOLA MSG 14, E = 2,00 MM (16,0 KG/M2)</t>
  </si>
  <si>
    <t>CHAPA DE ACO FINA A QUENTE BITOLA MSG 16, E = 1,50 MM (12,00 KG/M2)</t>
  </si>
  <si>
    <t>CHAPA DE ACO FINA A QUENTE BITOLA MSG 18, E = 1,20 MM (9,60 KG/M2)</t>
  </si>
  <si>
    <t>CHAPA DE ACO FINA A QUENTE BITOLA MSG 3/16", E = 4,75 MM (38,00 KG/M2)</t>
  </si>
  <si>
    <t>CHAPA DE ACO GALVANIZADA BITOLA GSG 14, E = 1,95 MM (15,60 KG/M2)</t>
  </si>
  <si>
    <t>CHAPA DE ACO GALVANIZADA BITOLA GSG 16, E = 1,55 MM (12,40 KG/M2)</t>
  </si>
  <si>
    <t>CHAPA DE ACO GALVANIZADA BITOLA GSG 18, E = 1,25 MM (10,00 KG/M2)</t>
  </si>
  <si>
    <t>CHAPA DE ACO GALVANIZADA BITOLA GSG 19, E = 1,11 MM (8,88 KG/M2)</t>
  </si>
  <si>
    <t>CHAPA DE ACO GALVANIZADA BITOLA GSG 20, E = 0,95 MM (7,60 KG/M2)</t>
  </si>
  <si>
    <t>CHAPA DE ACO GALVANIZADA BITOLA GSG 22, E = 0,80 MM (6,40 KG/M2)</t>
  </si>
  <si>
    <t>CHAPA DE ACO GALVANIZADA BITOLA GSG 24, E = 0,64 (5,12 KG/M2)</t>
  </si>
  <si>
    <t>CHAPA DE ACO GALVANIZADA BITOLA GSG 26, E = 0,50 MM (4,00 KG/M2)</t>
  </si>
  <si>
    <t>CHAPA DE ACO GALVANIZADA BITOLA GSG 30, E = 0,35 MM (2,80 KG/M2)</t>
  </si>
  <si>
    <t>CHAPA DE ACO GROSSA, ASTM A36, E = 1" (25,40 MM) 199,18 KG/M2</t>
  </si>
  <si>
    <t>CHAPA DE ACO GROSSA, ASTM A36, E = 1/2" (12,70 MM) 99,59 KG/M2</t>
  </si>
  <si>
    <t>CHAPA DE ACO GROSSA, ASTM A36, E = 1/4" (6,35 MM) 49,79 KG/M2</t>
  </si>
  <si>
    <t>CHAPA DE ACO GROSSA, ASTM A36, E = 3/4" (19,05 MM) 149,39 KG/M2</t>
  </si>
  <si>
    <t>CHAPA DE ACO GROSSA, ASTM A36, E = 3/8" (9,53 MM) 74,69 KG/M2</t>
  </si>
  <si>
    <t>CHAPA DE ACO GROSSA, ASTM A36, E = 5/8" (15,88 MM) 124,49 KG/M2</t>
  </si>
  <si>
    <t>CHAPA DE ACO GROSSA, ASTM A36, E = 7/8" (22,23 MM) 174,28 KG/M2</t>
  </si>
  <si>
    <t>CHAPA DE ACO GROSSA, SAE 1020, BITOLA 1/4", E = 6,35 MM (49,85 KG/M2)</t>
  </si>
  <si>
    <t>CHAPA DE ACO XADREZ PARA PISOS, E = 1/4" (6,30 MM) 54,53 KG/M2</t>
  </si>
  <si>
    <t>CHAPA DE LAMINADO MELAMINICO, LISO BRILHANTE, DE 1,25 X 3,08 METROS, ESPESSURA = 0,8 MILIMETROS</t>
  </si>
  <si>
    <t>CHAPA DE LAMINADO MELAMINICO, LISO FOSCO, DE 1,25 X 3,08 METROS, ESPESSURA = 0,8 MILIMETROS</t>
  </si>
  <si>
    <t>CHAPA DE LAMINADO MELAMINICO, TEXTURIZADO, DE 1,25 X 3,08 METROS, ESPESSURA = 0,8 MILIMETROS</t>
  </si>
  <si>
    <t>CHAPA DE MDF BRANCO LISO 1 FACE, E = 12 MM, DE *2,75 X 1,85* M</t>
  </si>
  <si>
    <t>CHAPA DE MDF BRANCO LISO 1 FACE, E = 15 MM, DE *2,75 X 1,85* M</t>
  </si>
  <si>
    <t>CHAPA DE MDF BRANCO LISO 1 FACE, E = 18 MM, DE *2,75 X 1,85* M</t>
  </si>
  <si>
    <t>CHAPA DE MDF BRANCO LISO 1 FACE, E = 25 MM, DE *2,75 X 1,85* M</t>
  </si>
  <si>
    <t>CHAPA DE MDF BRANCO LISO 1 FACE, E = 6 MM, DE *2,75 X 1,85* M</t>
  </si>
  <si>
    <t>CHAPA DE MDF BRANCO LISO 1 FACE, E = 9 MM, DE *2,75 X 1,85* M</t>
  </si>
  <si>
    <t>CHAPA DE MDF BRANCO LISO 2 FACES, E = 12 MM, DE *2,75 X 1,85* M</t>
  </si>
  <si>
    <t>CHAPA DE MDF BRANCO LISO 2 FACES, E = 15 MM, DE *2,75 X 1,85* M</t>
  </si>
  <si>
    <t>CHAPA DE MDF BRANCO LISO 2 FACES, E = 18 MM, DE *2,75 X 1,85* M</t>
  </si>
  <si>
    <t>CHAPA DE MDF BRANCO LISO 2 FACES, E = 25 MM, DE *2,75 X 1,85* M</t>
  </si>
  <si>
    <t>CHAPA DE MDF BRANCO LISO 2 FACES, E = 6 MM, DE *2,75 X 1,85* M</t>
  </si>
  <si>
    <t>CHAPA DE MDF BRANCO LISO 2 FACES, E = 9 MM, DE *2,75 X 1,85* M</t>
  </si>
  <si>
    <t>CHAPA DE MDF CRU, E = 12 MM, DE *2,75 X 1,85* M</t>
  </si>
  <si>
    <t>CHAPA DE MDF CRU, E = 15 MM, DE *2,75 X 1,85* M</t>
  </si>
  <si>
    <t>CHAPA DE MDF CRU, E = 18 MM, DE *2,75 X 1,85* M</t>
  </si>
  <si>
    <t>CHAPA DE MDF CRU, E = 20 MM, DE *2,75 X 1,85* M</t>
  </si>
  <si>
    <t>CHAPA DE MDF CRU, E = 25 MM, DE *2,75 X 1,85* M</t>
  </si>
  <si>
    <t>CHAPA DE MDF CRU, E = 6 MM, DE *2,75 X 1,85* M</t>
  </si>
  <si>
    <t>CHAPA DE MDF CRU, E = 9 MM, DE *2,75 X 1,85* M</t>
  </si>
  <si>
    <t>CHAPA EM ACO GALVANIZADO PARA STEEL DECK, COM NERVURAS TRAPEZOIDAIS, LARGURA UTIL DE 915 MM E ESPESSURA DE 0,80 MM</t>
  </si>
  <si>
    <t>CHAPA EM ACO GALVANIZADO PARA STEEL DECK, COM NERVURAS TRAPEZOIDAIS, LARGURA UTIL DE 915 MM E ESPESSURA DE 0,95 MM</t>
  </si>
  <si>
    <t>CHAPA EM ACO GALVANIZADO PARA STEEL DECK, COM NERVURAS TRAPEZOIDAIS, LARGURA UTIL DE 915 MM E ESPESSURA DE 1,25 MM</t>
  </si>
  <si>
    <t>CHAPA PARA EMENDA DE VIGA, EM ACO GROSSO, QUALIDADE ESTRUTURAL, BITOLA 3/16 ", E= 4,75 MM, 4 FUROS, LARGURA 45 MM, COMPRIMENTO 500 MM</t>
  </si>
  <si>
    <t>CHAPA/BOBINA LISA EM ALUMINIO, LIGA 1.200 - H14, QUALQUER ESPESSURA, QUALQUER LARGURA</t>
  </si>
  <si>
    <t>CHAPA/PAINEL DE MADEIRA COMPENSADA PLASTIFICADA (MADEIRITE PLASTIFICADO) PARA FORMA DE CONCRETO, DE 2200 X 1100 MM, E = *17* MM</t>
  </si>
  <si>
    <t>CHAPA/PAINEL DE MADEIRA COMPENSADA PLASTIFICADA (MADEIRITE PLASTIFICADO) PARA FORMA DE CONCRETO, DE 2200 X 1100 MM, E = 10 MM</t>
  </si>
  <si>
    <t>CHAPA/PAINEL DE MADEIRA COMPENSADA PLASTIFICADA (MADEIRITE PLASTIFICADO) PARA FORMA DE CONCRETO, DE 2200 X 1100 MM, E = 12 MM</t>
  </si>
  <si>
    <t>CHAPA/PAINEL DE MADEIRA COMPENSADA PLASTIFICADA (MADEIRITE PLASTIFICADO) PARA FORMA DE CONCRETO, DE 2200 X 1100 MM, E = 14 MM</t>
  </si>
  <si>
    <t>CHAPA/PAINEL DE MADEIRA COMPENSADA PLASTIFICADA (MADEIRITE PLASTIFICADO) PARA FORMA DE CONCRETO, DE 2200 X 1100 MM, E = 20 MM</t>
  </si>
  <si>
    <t>CHAPA/PAINEL DE MADEIRA COMPENSADA PLASTIFICADA (MADEIRITE PLASTIFICADO) PARA FORMA DE CONCRETO, DE 2200 X 1100 MM, E = 6 MM</t>
  </si>
  <si>
    <t>CHAPA/PAINEL DE MADEIRA COMPENSADA RESINADA (MADEIRITE RESINADO ROSA) PARA FORMA DE CONCRETO, DE 2200 X 1100 MM, E = 14 MM</t>
  </si>
  <si>
    <t>CHAPA/PAINEL DE MADEIRA COMPENSADA RESINADA (MADEIRITE RESINADO ROSA) PARA FORMA DE CONCRETO, DE 2200 X 1100 MM, E = 17 MM</t>
  </si>
  <si>
    <t>CHAPA/PAINEL DE MADEIRA COMPENSADA RESINADA (MADEIRITE RESINADO ROSA) PARA FORMA DE CONCRETO, DE 2200 X 1100 MM, E = 20 MM</t>
  </si>
  <si>
    <t>CHAPA/PAINEL DE MADEIRA COMPENSADA RESINADA (MADEIRITE RESINADO ROSA) PARA FORMA DE CONCRETO, DE 2200 X 1100 MM, E = 6 MM</t>
  </si>
  <si>
    <t>CHAPA/PAINEL DE MADEIRA COMPENSADA RESINADA (MADEIRITE RESINADO ROSA) PARA FORMA DE CONCRETO, DE 2200 X 1100 MM, E = 8 A 12 MM</t>
  </si>
  <si>
    <t>CHAVE DUPLA PARA CONEXOES TIPO STORZ, ENGATE RAPIDO 1 1/2" X 2 1/2", EM LATAO, PARA INSTALACAO PREDIAL COMBATE A INCENDIO</t>
  </si>
  <si>
    <t>CHUMBADOR DE ACO GALVANIZADO, 1" X 600 MM, PARA POSTES DE ACO COM BASE, INCLUSO PORCA E ARRUELA</t>
  </si>
  <si>
    <t>CHUMBADOR DE ACO TIPO PARABOLT, * 5/8" X 200* MM, COM PORCA E ARRUELA</t>
  </si>
  <si>
    <t>CHUMBADOR DE ACO ZINCADO, DIAMETRO 1/2", COMPRIMENTO 75 MM</t>
  </si>
  <si>
    <t>CHUMBADOR DE ACO ZINCADO, DIAMETRO 1/4" COM PARAFUSO 1/4" X 40 MM</t>
  </si>
  <si>
    <t>CHUMBADOR DE ACO ZINCADO, DIAMETRO 5/8", COMPRIMENTO 6", COM PORCA</t>
  </si>
  <si>
    <t>CHUVEIRO COMUM EM PLASTICO BRANCO, COM CANO, 3 TEMPERATURAS, 5500 W (110/220 V)</t>
  </si>
  <si>
    <t>CHUVEIRO COMUM EM PLASTICO CROMADO, COM CANO, 4 TEMPERATURAS (110/220 V)</t>
  </si>
  <si>
    <t>CIMENTO BRANCO NAO ESTRUTURAL (CPB - NAO ESTRUTURAL)</t>
  </si>
  <si>
    <t>CIMENTO IMPERMEABILIZANTE DE PEGA ULTRARRAPIDA PARA TAMPONAMENTOS</t>
  </si>
  <si>
    <t>CIMENTO PORTLAND COMPOSTO CP II-32</t>
  </si>
  <si>
    <t>CIMENTO PORTLAND DE ALTO FORNO (AF) CP III-40</t>
  </si>
  <si>
    <t>CIMENTO PORTLAND ESTRUTURAL BRANCO CPB - 32 OU CPB - 40</t>
  </si>
  <si>
    <t>CIMENTO PORTLAND POZOLANICO CP IV-32</t>
  </si>
  <si>
    <t>CINTA CIRCULAR EM ACO GALVANIZADO DE 150 MM DE DIAMETRO PARA FIXACAO DE CAIXA MEDICAO, INCLUI PARAFUSOS E PORCAS</t>
  </si>
  <si>
    <t>CINTA CIRCULAR EM ACO GALVANIZADO DE 210 MM DE DIAMETRO PARA INSTALACAO DE TRANSFORMADOR EM POSTE DE CONCRETO</t>
  </si>
  <si>
    <t>CINTURAO DE SEGURANCA TIPO PARAQUEDISTA, FIVELA EM ACO, AJUSTE NO SUSPENSORIO, CINTURA E PERNAS</t>
  </si>
  <si>
    <t>COBRE ELETROLITICO EM BARRA OU CHAPA</t>
  </si>
  <si>
    <t>COLA A BASE DE RESINA SINTETICA PARA CHAPA DE LAMINADO MELAMINICO E OUTROS</t>
  </si>
  <si>
    <t>COLA BRANCA BASE PVA</t>
  </si>
  <si>
    <t>COLA PARA TUBOS E MANTAS ELASTOMERICAS, A BASE DE SOLVENTE</t>
  </si>
  <si>
    <t>COLAR DE TOMADA EM POLIPROPILENO, PP, COM PARAFUSOS, PARA PEAD, 63 X 1/2" - LIGACAO PREDIAL DE AGUA</t>
  </si>
  <si>
    <t>COLAR DE TOMADA EM POLIPROPILENO, PP, COM PARAFUSOS, PARA PEAD, 63 X 3/4" - LIGACAO PREDIAL DE AGUA</t>
  </si>
  <si>
    <t>COLAR TOMADA PVC, COM TRAVAS, SAIDA COM ROSCA, DE 110 MM X 1/2" OU 110 MM X 3/4", PARA LIGACAO PREDIAL DE AGUA</t>
  </si>
  <si>
    <t>COLAR TOMADA PVC, COM TRAVAS, SAIDA COM ROSCA, DE 32 MM X 1/2" OU 32 MM X 3/4", PARA LIGACAO PREDIAL DE AGUA</t>
  </si>
  <si>
    <t>COLAR TOMADA PVC, COM TRAVAS, SAIDA COM ROSCA, DE 40 MM X 1/2" OU 40 MM X 3/4", PARA LIGACAO PREDIAL DE AGUA</t>
  </si>
  <si>
    <t>COLAR TOMADA PVC, COM TRAVAS, SAIDA COM ROSCA, DE 50 MM X 1/2" OU 50 MM X 3/4", PARA LIGACAO PREDIAL DE AGUA</t>
  </si>
  <si>
    <t>COLAR TOMADA PVC, COM TRAVAS, SAIDA COM ROSCA, DE 60 MM X 1/2" OU 60 MM X 3/4", PARA LIGACAO PREDIAL DE AGUA</t>
  </si>
  <si>
    <t>COLAR TOMADA PVC, COM TRAVAS, SAIDA COM ROSCA, DE 75 MM X 1/2" OU 75 MM X 3/4", PARA LIGACAO PREDIAL DE AGUA</t>
  </si>
  <si>
    <t>COLAR TOMADA PVC, COM TRAVAS, SAIDA COM ROSCA, DE 85 MM X 1/2" OU 85 MM X 3/4", PARA LIGACAO PREDIAL DE AGUA</t>
  </si>
  <si>
    <t>COLAR TOMADA PVC, COM TRAVAS, SAIDA ROSCAVEL COM BUCHA DE LATAO, DE 60 MM X 1/2" OU 60 MM X 3/4", PARA LIGACAO PREDIAL DE AGUA</t>
  </si>
  <si>
    <t>COMPACTADOR DE SOLO A PERCUSSAO (SOQUETE), A GASOLINA 4 TEMPOS, PESO 55 A 65 KG, FORCA DE IMPACTO 1.000 A 1.500 KGF, FREQ. 600 A 700 GOLPES P/ MINUTO, VELOCIDADE TRABALHO DE 10 A 15 M/MIN, POT. DE 2,00 A 3,00 HP</t>
  </si>
  <si>
    <t>COMPACTADOR DE SOLO TIPO PLACA VIBRATORIA REVERSIVEL, A GASOLINA 4 TEMPOS, PESO 125 A 150 KG, FORCA CENTRIF. 2500 A 2800 KGF, LARG. TRABALHO 400 A 450 MM, FREQ. VIBRACAO 4300 A 4500 RPM, VELOC. TRABALHO 15 A 20 M/MIN, POT. 5,5 A 6,0 HP</t>
  </si>
  <si>
    <t>COMPACTADOR DE SOLO TIPO PLACA VIBRATORIA REVERSIVEL, A GASOLINA 4 TEMPOS, PESO 150 A 175 KG, FORCA CENTRIF. 2800 A 3100 KGF, LARG. TRABALHO DE 450 A 520 MM, FREQ. VIBRACAO 4000 A 4300 RPM, VELOC. TRABALHO DE 15 A 20 M/MIN, POT. DE 6,0 A 7,0 HP</t>
  </si>
  <si>
    <t>COMPACTADOR DE SOLO, TIPO PLACA VIBRATORIA NAO REVERSIVEL, A GASOLINA 4 TEMPOS, PESO 80 A 120 KG, FORCA CENTRIF. DE 1300 A 2000 KGF, LARG. TRABALHO DE 400 A 500 MM, FREQ. VIBRACAO DE 4800 A 6000 RPM, VELOCIDADE TRABALHO DE 20 A 30 M/MIN, POT. DE 5,0 A 6,0 HP</t>
  </si>
  <si>
    <t>COMPACTADOR DE SOLO, TIPO PLACA VIBRATORIA REVERSIVEL, A DIESEL, PESO 700 A 820 KG, FORCA CENTRIF. DE 6.200 A 10.000 KGF, LARG. TRABALHO DE 650 A 720 MM, FREQ. VIBRACAO DE 3.000 A 3.500 RPM, VELOCIDADE TRABALHO DE 25 A 30 M/MIN, POT. DE 13,0 A 15,0 HP</t>
  </si>
  <si>
    <t>COMPACTADOR DE SOLO, TIPO PLACA VIBRATORIA REVERSIVEL, A GASOLINA 4 TEMPOS, PESO 160 A 265 KG, FORCA CENTRIF. DE 2750 A 4000 KGF, LARG. TRABALHO DE 430 A 550 MM, FREQ. VIBRACAO DE 4000 A 5500 RPM, VELOCIDADE TRABALHO DE 20 A 25 M/MIN, POT. DE 7,5 A 9,0 HP</t>
  </si>
  <si>
    <t>COMPACTADOR DE SOLOS DE PERCURSAO (SOQUETE) COM MOTOR A GASOLINA 4 TEMPOS DE 4 HP (4 CV)</t>
  </si>
  <si>
    <t>COMPENSADO NAVAL - CHAPA/PAINEL EM MADEIRA COMPENSADA PRENSADA, DE 2200 X 1600 MM, E = 10 MM</t>
  </si>
  <si>
    <t>COMPENSADO NAVAL - CHAPA/PAINEL EM MADEIRA COMPENSADA PRENSADA, DE 2200 X 1600 MM, E = 12 MM</t>
  </si>
  <si>
    <t>COMPENSADO NAVAL - CHAPA/PAINEL EM MADEIRA COMPENSADA PRENSADA, DE 2200 X 1600 MM, E = 15 MM</t>
  </si>
  <si>
    <t>COMPENSADO NAVAL - CHAPA/PAINEL EM MADEIRA COMPENSADA PRENSADA, DE 2200 X 1600 MM, E = 18 MM</t>
  </si>
  <si>
    <t>COMPENSADO NAVAL - CHAPA/PAINEL EM MADEIRA COMPENSADA PRENSADA, DE 2200 X 1600 MM, E = 20 MM</t>
  </si>
  <si>
    <t>COMPENSADO NAVAL - CHAPA/PAINEL EM MADEIRA COMPENSADA PRENSADA, DE 2200 X 1600 MM, E = 25 MM</t>
  </si>
  <si>
    <t>COMPENSADO NAVAL - CHAPA/PAINEL EM MADEIRA COMPENSADA PRENSADA, DE 2200 X 1600 MM, E = 4 MM</t>
  </si>
  <si>
    <t>COMPENSADO NAVAL - CHAPA/PAINEL EM MADEIRA COMPENSADA PRENSADA, DE 2200 X 1600 MM, E = 6 MM</t>
  </si>
  <si>
    <t>COMPRESSOR DE AR ESTACIONARIO, VAZAO 620 PCM, PRESSAO EFETIVA DE TRABALHO 109 PSI, MOTOR ELETRICO, POTENCIA 127 CV</t>
  </si>
  <si>
    <t>COMPRESSOR DE AR REBOCAVEL VAZAO 400 PCM, PRESSAO EFETIVA DE TRABALHO 102 PSI, MOTOR DIESEL, POTENCIA 110 CV</t>
  </si>
  <si>
    <t>COMPRESSOR DE AR REBOCAVEL VAZAO 748 PCM, PRESSAO EFETIVA DE TRABALHO 102 PSI, MOTOR DIESEL, POTENCIA 210 CV</t>
  </si>
  <si>
    <t>COMPRESSOR DE AR REBOCAVEL VAZAO 860 PCM, PRESSAO EFETIVA DE TRABALHO 102 PSI, MOTOR DIESEL, POTENCIA 250 CV</t>
  </si>
  <si>
    <t>COMPRESSOR DE AR REBOCAVEL, VAZAO 152 PCM, PRESSAO EFETIVA DE TRABALHO 102 PSI, MOTOR DIESEL, POTENCIA 31,5 KW</t>
  </si>
  <si>
    <t>COMPRESSOR DE AR REBOCAVEL, VAZAO 189 PCM, PRESSAO EFETIVA DE TRABALHO 102 PSI, MOTOR DIESEL, POTENCIA 63 CV</t>
  </si>
  <si>
    <t>COMPRESSOR DE AR REBOCAVEL, VAZAO 250 PCM, PRESSAO EFETIVA DE TRABALHO 102 PSI, MOTOR DIESEL, POTENCIA 81 CV</t>
  </si>
  <si>
    <t>COMPRESSOR DE AR REBOCAVEL, VAZAO 89 PCM, PRESSAO EFETIVA DE TRABALHO *102* PSI, MOTOR DIESEL, POTENCIA *20* CV</t>
  </si>
  <si>
    <t>CONCERTINA CLIPADA (DUPLA) EM ACO GALVANIZADO DE ALTA RESISTENCIA, COM ESPIRAL DE 300 MM, D = 2,76 MM</t>
  </si>
  <si>
    <t>CONCERTINA SIMPLES EM ACO GALVANIZADO DE ALTA RESISTENCIA, COM ESPIRAL DE 300 MM, D = 2,76 MM</t>
  </si>
  <si>
    <t>CONCRETO AUTOADENSAVEL (CAA) CLASSE DE RESISTENCIA C15, ESPALHAMENTO SF2, COM BOMBEAMENTO (DISPONIBILIZACAO DE BOMBA), SEM O LANCAMENTO (NBR 15823)</t>
  </si>
  <si>
    <t>CONCRETO AUTOADENSAVEL (CAA) CLASSE DE RESISTENCIA C20, ESPALHAMENTO SF2, COM BOMBEAMENTO (DISPONIBILIZACAO DE BOMBA), SEM O LANCAMENTO (NBR 15823)</t>
  </si>
  <si>
    <t>CONCRETO AUTOADENSAVEL (CAA) CLASSE DE RESISTENCIA C25, ESPALHAMENTO SF2, COM BOMBEAMENTO (DISPONIBILIZACAO DE BOMBA), SEM O LANCAMENTO (NBR 15823)</t>
  </si>
  <si>
    <t>CONCRETO AUTOADENSAVEL (CAA) CLASSE DE RESISTENCIA C30, ESPALHAMENTO SF2, COM BOMBEAMENTO (DISPONIBILIZACAO DE BOMBA), SEM O LANCAMENTO (NBR 15823)</t>
  </si>
  <si>
    <t>CONCRETO BETUMINOSO USINADO A QUENTE (CBUQ) PARA PAVIMENTACAO ASFALTICA, PADRAO DNIT, FAIXA C, COM CAP 30/45 - AQUISICAO POSTO USINA</t>
  </si>
  <si>
    <t>CONCRETO BETUMINOSO USINADO A QUENTE (CBUQ) PARA PAVIMENTACAO ASFALTICA, PADRAO DNIT, FAIXA C, COM CAP 50/70 - AQUISICAO POSTO USINA</t>
  </si>
  <si>
    <t>CONCRETO BETUMINOSO USINADO A QUENTE (CBUQ) PARA PAVIMENTACAO ASFALTICA, PADRAO DNIT, PARA BINDER, COM CAP 50/70 - AQUISICAO POSTO USINA</t>
  </si>
  <si>
    <t>CONCRETO USINADO BOMBEAVEL, CLASSE DE RESISTENCIA C20, BRITA 0 E 1, SLUMP = 100 +/- 20 MM, COM BOMBEAMENTO (DISPONIBILIZACAO DE BOMBA), SEM O LANCAMENTO (NBR 8953)</t>
  </si>
  <si>
    <t>CONCRETO USINADO BOMBEAVEL, CLASSE DE RESISTENCIA C20, COM BRITA 0 E 1, SLUMP = 100 +/- 20 MM, EXCLUI SERVICO DE BOMBEAMENTO (NBR 8953)</t>
  </si>
  <si>
    <t>CONCRETO USINADO BOMBEAVEL, CLASSE DE RESISTENCIA C20, COM BRITA 0 E 1, SLUMP = 130 +/- 20 MM, EXCLUI SERVICO DE BOMBEAMENTO (NBR 8953)</t>
  </si>
  <si>
    <t>CONCRETO USINADO BOMBEAVEL, CLASSE DE RESISTENCIA C20, COM BRITA 0 E 1, SLUMP = 190 +/- 20 MM, COM BOMBEAMENTO (DISPONIBILIZACAO DE BOMBA), SEM O LANCAMENTO (NBR 8953)</t>
  </si>
  <si>
    <t>CONCRETO USINADO BOMBEAVEL, CLASSE DE RESISTENCIA C20, COM BRITA 0, SLUMP = 220 +/- 20 MM, COM BOMBEAMENTO (DISPONIBILIZACAO DE BOMBA), SEM O LANCAMENTO (NBR 8953)</t>
  </si>
  <si>
    <t>CONCRETO USINADO BOMBEAVEL, CLASSE DE RESISTENCIA C25, BRITA 0 E 1, SLUMP = 100 +/- 20 MM, COM BOMBEAMENTO (DISPONIBILIZACAO DE BOMBA), SEM O LANCAMENTO (NBR 8953)</t>
  </si>
  <si>
    <t>CONCRETO USINADO BOMBEAVEL, CLASSE DE RESISTENCIA C25, COM BRITA 0 E 1, SLUMP = 100 +/- 20 MM, EXCLUI SERVICO DE BOMBEAMENTO (NBR 8953)</t>
  </si>
  <si>
    <t>CONCRETO USINADO BOMBEAVEL, CLASSE DE RESISTENCIA C25, COM BRITA 0 E 1, SLUMP = 130 +/- 20 MM, EXCLUI SERVICO DE BOMBEAMENTO (NBR 8953)</t>
  </si>
  <si>
    <t>CONCRETO USINADO BOMBEAVEL, CLASSE DE RESISTENCIA C25, COM BRITA 0 E 1, SLUMP = 190 +/- 20 MM, EXCLUI SERVICO DE BOMBEAMENTO (NBR 8953)</t>
  </si>
  <si>
    <t>CONCRETO USINADO BOMBEAVEL, CLASSE DE RESISTENCIA C30, BRITA 0 E 1, SLUMP = 100 +/- 20 MM, COM BOMBEAMENTO (DISPONIBILIZACAO DE BOMBA), SEM O LANCAMENTO (NBR 8953)</t>
  </si>
  <si>
    <t>CONCRETO USINADO BOMBEAVEL, CLASSE DE RESISTENCIA C30, COM BRITA 0 E 1, SLUMP = 100 +/- 20 MM, EXCLUI SERVICO DE BOMBEAMENTO (NBR 8953)</t>
  </si>
  <si>
    <t>CONCRETO USINADO BOMBEAVEL, CLASSE DE RESISTENCIA C30, COM BRITA 0 E 1, SLUMP = 130 +/- 20 MM, EXCLUI SERVICO DE BOMBEAMENTO (NBR 8953)</t>
  </si>
  <si>
    <t>CONCRETO USINADO BOMBEAVEL, CLASSE DE RESISTENCIA C30, COM BRITA 0 E 1, SLUMP = 190 +/- 20 MM, EXCLUI SERVICO DE BOMBEAMENTO (NBR 8953)</t>
  </si>
  <si>
    <t>CONCRETO USINADO BOMBEAVEL, CLASSE DE RESISTENCIA C30, COM BRITA 0 E 1, SLUMP = 220 +/- 30 MM, EXCLUI SERVICO DE BOMBEAMENTO (NBR 8953)</t>
  </si>
  <si>
    <t>CONCRETO USINADO BOMBEAVEL, CLASSE DE RESISTENCIA C35, BRITA 0 E 1, SLUMP = 100 +/- 20 MM, COM BOMBEAMENTO (DISPONIBILIZACAO DE BOMBA), SEM O LANCAMENTO (NBR 8953)</t>
  </si>
  <si>
    <t>CONCRETO USINADO BOMBEAVEL, CLASSE DE RESISTENCIA C35, COM BRITA 0 E 1, SLUMP = 100 +/- 20 MM, EXCLUI SERVICO DE BOMBEAMENTO (NBR 8953)</t>
  </si>
  <si>
    <t>CONCRETO USINADO BOMBEAVEL, CLASSE DE RESISTENCIA C40, BRITA 0 E 1, SLUMP = 100 +/- 20 MM, COM BOMBEAMENTO (DISPONIBILIZACAO DE BOMBA), SEM O LANCAMENTO (NBR 8953)</t>
  </si>
  <si>
    <t>CONCRETO USINADO BOMBEAVEL, CLASSE DE RESISTENCIA C40, COM BRITA 0 E 1, SLUMP = 100 +/- 20 MM, EXCLUI SERVICO DE BOMBEAMENTO (NBR 8953)</t>
  </si>
  <si>
    <t>CONCRETO USINADO BOMBEAVEL, CLASSE DE RESISTENCIA C45, BRITA 0 E 1, SLUMP = 100 +/- 20 MM, COM BOMBEAMENTO (DISPONIBILIZACAO DE BOMBA), SEM O LANCAMENTO (NBR 8953)</t>
  </si>
  <si>
    <t>CONCRETO USINADO BOMBEAVEL, CLASSE DE RESISTENCIA C50, BRITA 0 E 1, SLUMP = 100 +/- 20 MM, COM BOMBEAMENTO (DISPONIBILIZACAO DE BOMBA), SEM O LANCAMENTO (NBR 8953)</t>
  </si>
  <si>
    <t>CONCRETO USINADO BOMBEAVEL, CLASSE DE RESISTENCIA C60, COM BRITA 0 E 1, SLUMP = 100 +/- 20 MM, COM BOMBEAMENTO (DISPONIBILIZACAO DE BOMBA), SEM O LANCAMENTO (NBR 8953)</t>
  </si>
  <si>
    <t>CONCRETO USINADO CONVENCIONAL (NAO BOMBEAVEL) CLASSE DE RESISTENCIA C10, COM BRITA 1 E 2, SLUMP = 80 MM +/- 10 MM (NBR 8953)</t>
  </si>
  <si>
    <t>CONCRETO USINADO CONVENCIONAL (NAO BOMBEAVEL) CLASSE DE RESISTENCIA C15, COM BRITA 1 E 2, SLUMP = 80 MM +/- 10 MM (NBR 8953)</t>
  </si>
  <si>
    <t>CONDULETE DE ALUMINIO TIPO B, PARA ELETRODUTO ROSCAVEL DE 1", COM TAMPA CEGA</t>
  </si>
  <si>
    <t>CONDULETE DE ALUMINIO TIPO B, PARA ELETRODUTO ROSCAVEL DE 1/2", COM TAMPA CEGA</t>
  </si>
  <si>
    <t>CONDULETE DE ALUMINIO TIPO B, PARA ELETRODUTO ROSCAVEL DE 3/4", COM TAMPA CEGA</t>
  </si>
  <si>
    <t>CONDULETE DE ALUMINIO TIPO C, PARA ELETRODUTO ROSCAVEL DE 1", COM TAMPA CEGA</t>
  </si>
  <si>
    <t>CONDULETE DE ALUMINIO TIPO C, PARA ELETRODUTO ROSCAVEL DE 1/2", COM TAMPA CEGA</t>
  </si>
  <si>
    <t>CONDULETE DE ALUMINIO TIPO C, PARA ELETRODUTO ROSCAVEL DE 3/4", COM TAMPA CEGA</t>
  </si>
  <si>
    <t>CONDULETE DE ALUMINIO TIPO C, PARA ELETRODUTO ROSCAVEL DE 4", COM TAMPA CEGA</t>
  </si>
  <si>
    <t>CONDULETE DE ALUMINIO TIPO E, PARA ELETRODUTO ROSCAVEL DE 1 1/2", COM TAMPA CEGA</t>
  </si>
  <si>
    <t>CONDULETE DE ALUMINIO TIPO E, PARA ELETRODUTO ROSCAVEL DE 1 1/4", COM TAMPA CEGA</t>
  </si>
  <si>
    <t>CONDULETE DE ALUMINIO TIPO E, PARA ELETRODUTO ROSCAVEL DE 1", COM TAMPA CEGA</t>
  </si>
  <si>
    <t>CONDULETE DE ALUMINIO TIPO E, PARA ELETRODUTO ROSCAVEL DE 1/2", COM TAMPA CEGA</t>
  </si>
  <si>
    <t>CONDULETE DE ALUMINIO TIPO E, PARA ELETRODUTO ROSCAVEL DE 2", COM TAMPA CEGA</t>
  </si>
  <si>
    <t>CONDULETE DE ALUMINIO TIPO E, PARA ELETRODUTO ROSCAVEL DE 3", COM TAMPA CEGA</t>
  </si>
  <si>
    <t>CONDULETE DE ALUMINIO TIPO E, PARA ELETRODUTO ROSCAVEL DE 3/4", COM TAMPA CEGA</t>
  </si>
  <si>
    <t>CONDULETE DE ALUMINIO TIPO E, PARA ELETRODUTO ROSCAVEL DE 4", COM TAMPA CEGA</t>
  </si>
  <si>
    <t>CONDULETE DE ALUMINIO TIPO LR, PARA ELETRODUTO ROSCAVEL DE 1 1/2", COM TAMPA CEGA</t>
  </si>
  <si>
    <t>CONDULETE DE ALUMINIO TIPO LR, PARA ELETRODUTO ROSCAVEL DE 1 1/4", COM TAMPA CEGA</t>
  </si>
  <si>
    <t>CONDULETE DE ALUMINIO TIPO LR, PARA ELETRODUTO ROSCAVEL DE 1", COM TAMPA CEGA</t>
  </si>
  <si>
    <t>CONDULETE DE ALUMINIO TIPO LR, PARA ELETRODUTO ROSCAVEL DE 1/2", COM TAMPA CEGA</t>
  </si>
  <si>
    <t>CONDULETE DE ALUMINIO TIPO LR, PARA ELETRODUTO ROSCAVEL DE 2", COM TAMPA CEGA</t>
  </si>
  <si>
    <t>CONDULETE DE ALUMINIO TIPO LR, PARA ELETRODUTO ROSCAVEL DE 3", COM TAMPA CEGA</t>
  </si>
  <si>
    <t>CONDULETE DE ALUMINIO TIPO LR, PARA ELETRODUTO ROSCAVEL DE 3/4", COM TAMPA CEGA</t>
  </si>
  <si>
    <t>CONDULETE DE ALUMINIO TIPO LR, PARA ELETRODUTO ROSCAVEL DE 4", COM TAMPA CEGA</t>
  </si>
  <si>
    <t>CONDULETE DE ALUMINIO TIPO T, PARA ELETRODUTO ROSCAVEL DE 1 1/2", COM TAMPA CEGA</t>
  </si>
  <si>
    <t>CONDULETE DE ALUMINIO TIPO T, PARA ELETRODUTO ROSCAVEL DE 1 1/4", COM TAMPA CEGA</t>
  </si>
  <si>
    <t>CONDULETE DE ALUMINIO TIPO T, PARA ELETRODUTO ROSCAVEL DE 1", COM TAMPA CEGA</t>
  </si>
  <si>
    <t>CONDULETE DE ALUMINIO TIPO T, PARA ELETRODUTO ROSCAVEL DE 1/2", COM TAMPA CEGA</t>
  </si>
  <si>
    <t>CONDULETE DE ALUMINIO TIPO T, PARA ELETRODUTO ROSCAVEL DE 2", COM TAMPA CEGA</t>
  </si>
  <si>
    <t>CONDULETE DE ALUMINIO TIPO T, PARA ELETRODUTO ROSCAVEL DE 3", COM TAMPA CEGA</t>
  </si>
  <si>
    <t>CONDULETE DE ALUMINIO TIPO T, PARA ELETRODUTO ROSCAVEL DE 3/4", COM TAMPA CEGA</t>
  </si>
  <si>
    <t>CONDULETE DE ALUMINIO TIPO T, PARA ELETRODUTO ROSCAVEL DE 4", COM TAMPA CEGA</t>
  </si>
  <si>
    <t>CONDULETE DE ALUMINIO TIPO TB, PARA ELETRODUTO ROSCAVEL DE 3", COM TAMPA CEGA</t>
  </si>
  <si>
    <t>CONDULETE DE ALUMINIO TIPO X, PARA ELETRODUTO ROSCAVEL DE 1 1/2", COM TAMPA CEGA</t>
  </si>
  <si>
    <t>CONDULETE DE ALUMINIO TIPO X, PARA ELETRODUTO ROSCAVEL DE 1 1/4", COM TAMPA CEGA</t>
  </si>
  <si>
    <t>CONDULETE DE ALUMINIO TIPO X, PARA ELETRODUTO ROSCAVEL DE 1", COM TAMPA CEGA</t>
  </si>
  <si>
    <t>CONDULETE DE ALUMINIO TIPO X, PARA ELETRODUTO ROSCAVEL DE 1/2", COM TAMPA CEGA</t>
  </si>
  <si>
    <t>CONDULETE DE ALUMINIO TIPO X, PARA ELETRODUTO ROSCAVEL DE 2", COM TAMPA CEGA</t>
  </si>
  <si>
    <t>CONDULETE DE ALUMINIO TIPO X, PARA ELETRODUTO ROSCAVEL DE 3", COM TAMPA CEGA</t>
  </si>
  <si>
    <t>CONDULETE DE ALUMINIO TIPO X, PARA ELETRODUTO ROSCAVEL DE 3/4", COM TAMPA CEGA</t>
  </si>
  <si>
    <t>CONDULETE DE ALUMINIO TIPO X, PARA ELETRODUTO ROSCAVEL DE 4", COM TAMPA CEGA</t>
  </si>
  <si>
    <t>CONDULETE EM PVC, TIPO "B", SEM TAMPA, DE 1"</t>
  </si>
  <si>
    <t>CONDULETE EM PVC, TIPO "B", SEM TAMPA, DE 1/2" OU 3/4"</t>
  </si>
  <si>
    <t>CONDULETE EM PVC, TIPO "C", SEM TAMPA, DE 1"</t>
  </si>
  <si>
    <t>CONDULETE EM PVC, TIPO "C", SEM TAMPA, DE 1/2"</t>
  </si>
  <si>
    <t>CONDULETE EM PVC, TIPO "C", SEM TAMPA, DE 3/4"</t>
  </si>
  <si>
    <t>CONDULETE EM PVC, TIPO "E", SEM TAMPA, DE 1"</t>
  </si>
  <si>
    <t>CONDULETE EM PVC, TIPO "E", SEM TAMPA, DE 1/2"</t>
  </si>
  <si>
    <t>CONDULETE EM PVC, TIPO "E", SEM TAMPA, DE 3/4"</t>
  </si>
  <si>
    <t>CONDULETE EM PVC, TIPO "LB", SEM TAMPA, DE 1"</t>
  </si>
  <si>
    <t>CONDULETE EM PVC, TIPO "LB", SEM TAMPA, DE 1/2" OU 3/4"</t>
  </si>
  <si>
    <t>CONDULETE EM PVC, TIPO "LL", SEM TAMPA, DE 1"</t>
  </si>
  <si>
    <t>CONDULETE EM PVC, TIPO "LL", SEM TAMPA, DE 1/2" OU 3/4"</t>
  </si>
  <si>
    <t>CONDULETE EM PVC, TIPO "LR", SEM TAMPA, DE 1"</t>
  </si>
  <si>
    <t>CONDULETE EM PVC, TIPO "LR", SEM TAMPA, DE 1/2"</t>
  </si>
  <si>
    <t>CONDULETE EM PVC, TIPO "LR", SEM TAMPA, DE 3/4"</t>
  </si>
  <si>
    <t>CONDULETE EM PVC, TIPO "T", SEM TAMPA, DE 1"</t>
  </si>
  <si>
    <t>CONDULETE EM PVC, TIPO "T", SEM TAMPA, DE 3/4"</t>
  </si>
  <si>
    <t>CONDULETE EM PVC, TIPO "TB", SEM TAMPA, DE 1"</t>
  </si>
  <si>
    <t>CONDULETE EM PVC, TIPO "TB", SEM TAMPA, DE 1/2" OU 3/4"</t>
  </si>
  <si>
    <t>CONDULETE EM PVC, TIPO "X", SEM TAMPA, DE 1"</t>
  </si>
  <si>
    <t>CONDULETE EM PVC, TIPO "X", SEM TAMPA, DE 1/2"</t>
  </si>
  <si>
    <t>CONDULETE EM PVC, TIPO "X", SEM TAMPA, DE 3/4"</t>
  </si>
  <si>
    <t>CONDUTOR PLUVIAL, PVC, CIRCULAR, DIAMETRO ENTRE 80 E 100 MM, PARA DRENAGEM PLUVIAL PREDIAL</t>
  </si>
  <si>
    <t>CONE DE SINALIZACAO EM PVC FLEXIVEL, H = 70 / 76 CM (NBR 15071)</t>
  </si>
  <si>
    <t>CONE DE SINALIZACAO EM PVC RIGIDO COM FAIXA REFLETIVA, H = 70 / 76 CM</t>
  </si>
  <si>
    <t>CONECTOR / ADAPTADOR F/F, COM INSERTO METALICO, PPR, DN 25 MM X 1/2", PARA AGUA QUENTE E FRIA PREDIAL</t>
  </si>
  <si>
    <t>CONECTOR / ADAPTADOR F/F, COM INSERTO METALICO, PPR, DN 32 MM X 3/4", PARA AGUA QUENTE E FRIA PREDIAL</t>
  </si>
  <si>
    <t>CONECTOR / ADAPTADOR F/M, COM INSERTO METALICO, PPR, DN 25 MM X 1/2", PARA AGUA QUENTE E FRIA PREDIAL</t>
  </si>
  <si>
    <t>CONECTOR / ADAPTADOR F/M, COM INSERTO METALICO, PPR, DN 25 MM X 3/4", PARA AGUA QUENTE E FRIA PREDIAL</t>
  </si>
  <si>
    <t>CONECTOR / ADAPTADOR F/M, COM INSERTO METALICO, PPR, DN 32 MM X 1", PARA AGUA QUENTE E FRIA PREDIAL</t>
  </si>
  <si>
    <t>CONECTOR / ADAPTADOR F/M, COM INSERTO METALICO, PPR, DN 32 MM X 3/4", PARA AGUA QUENTE E FRIA PREDIAL</t>
  </si>
  <si>
    <t>CONECTOR / TOMADA FEMEA RJ 45, CATEGORIA 5 E (CAT 5E) PARA CABOS</t>
  </si>
  <si>
    <t>CONECTOR / TOMADA FEMEA RJ 45, CATEGORIA 6 (CAT 6) PARA CABOS</t>
  </si>
  <si>
    <t>CONECTOR BRONZE/LATAO SEM ANEL DE SOLDA, BOLSA X ROSCA F, 15 MM X 1/2"</t>
  </si>
  <si>
    <t>CONECTOR BRONZE/LATAO SEM ANEL DE SOLDA, BOLSA X ROSCA F, 22 MM X 1/2"</t>
  </si>
  <si>
    <t>CONECTOR BRONZE/LATAO SEM ANEL DE SOLDA, BOLSA X ROSCA F, 22 MM X 3/4"</t>
  </si>
  <si>
    <t>CONECTOR BRONZE/LATAO SEM ANEL DE SOLDA, BOLSA X ROSCA F, 28 MM X 1/2"</t>
  </si>
  <si>
    <t>CONECTOR CURVO 90 GRAUS DE ALUMINIO, BITOLA 1 1/2", PARA ADAPTAR ENTRADA DE ELETRODUTO METALICO FLEXIVEL EM QUADROS</t>
  </si>
  <si>
    <t>CONECTOR CURVO 90 GRAUS DE ALUMINIO, BITOLA 1 1/4", PARA ADAPTAR ENTRADA DE ELETRODUTO METALICO FLEXIVEL EM QUADROS</t>
  </si>
  <si>
    <t>CONECTOR CURVO 90 GRAUS DE ALUMINIO, BITOLA 1", PARA ADAPTAR ENTRADA DE ELETRODUTO METALICO FLEXIVEL EM QUADROS</t>
  </si>
  <si>
    <t>CONECTOR CURVO 90 GRAUS DE ALUMINIO, BITOLA 1/2", PARA ADAPTAR ENTRADA DE ELETRODUTO METALICO FLEXIVEL EM QUADROS</t>
  </si>
  <si>
    <t>CONECTOR CURVO 90 GRAUS DE ALUMINIO, BITOLA 2 1/2", PARA ADAPTAR ENTRADA DE ELETRODUTO METALICO FLEXIVEL EM QUADROS</t>
  </si>
  <si>
    <t>CONECTOR CURVO 90 GRAUS DE ALUMINIO, BITOLA 2", PARA ADAPTAR ENTRADA DE ELETRODUTO METALICO FLEXIVEL EM QUADROS</t>
  </si>
  <si>
    <t>CONECTOR CURVO 90 GRAUS DE ALUMINIO, BITOLA 3", PARA ADAPTAR ENTRADA DE ELETRODUTO METALICO FLEXIVEL EM QUADROS</t>
  </si>
  <si>
    <t>CONECTOR CURVO 90 GRAUS DE ALUMINIO, BITOLA 3/4", PARA ADAPTAR ENTRADA DE ELETRODUTO METALICO FLEXIVEL EM QUADROS</t>
  </si>
  <si>
    <t>CONECTOR CURVO 90 GRAUS DE ALUMINIO, BITOLA 4", PARA ADAPTAR ENTRADA DE ELETRODUTO METALICO FLEXIVEL EM QUADROS</t>
  </si>
  <si>
    <t>CONECTOR DE ALUMINIO TIPO PRENSA CABO, BITOLA 1 1/2", PARA CABOS DE DIAMETRO DE 37 A 40 MM</t>
  </si>
  <si>
    <t>CONECTOR DE ALUMINIO TIPO PRENSA CABO, BITOLA 1 1/4", PARA CABOS DE DIAMETRO DE 31 A 34 MM</t>
  </si>
  <si>
    <t>CONECTOR DE ALUMINIO TIPO PRENSA CABO, BITOLA 1", PARA CABOS DE DIAMETRO DE 22,5 A 25 MM</t>
  </si>
  <si>
    <t>CONECTOR DE ALUMINIO TIPO PRENSA CABO, BITOLA 1/2", PARA CABOS DE DIAMETRO DE 12,5 A 15 MM</t>
  </si>
  <si>
    <t>CONECTOR DE ALUMINIO TIPO PRENSA CABO, BITOLA 2", PARA CABOS DE DIAMETRO DE 47,5 A 50 MM</t>
  </si>
  <si>
    <t>CONECTOR DE ALUMINIO TIPO PRENSA CABO, BITOLA 3/4", PARA CABOS DE DIAMETRO DE 17,5 A 20 MM</t>
  </si>
  <si>
    <t>CONECTOR DE ALUMINIO TIPO PRENSA CABO, BITOLA 3/8", PARA CABOS DE DIAMETRO DE 9 A 10 MM</t>
  </si>
  <si>
    <t>CONECTOR MACHO RJ 45, CATEGORIA 5 E (CAT 5E) PARA CABOS</t>
  </si>
  <si>
    <t>CONECTOR MACHO RJ 45, CATEGORIA 6 (CAT 6) PARA CABOS</t>
  </si>
  <si>
    <t>CONECTOR METALICO TIPO PARAFUSO FENDIDO (SPLIT BOLT), COM SEPARADOR DE CABOS BIMETALICOS, PARA CABOS ATE 25 MM2</t>
  </si>
  <si>
    <t>CONECTOR METALICO TIPO PARAFUSO FENDIDO (SPLIT BOLT), COM SEPARADOR DE CABOS BIMETALICOS, PARA CABOS ATE 50 MM2</t>
  </si>
  <si>
    <t>CONECTOR METALICO TIPO PARAFUSO FENDIDO (SPLIT BOLT), COM SEPARADOR DE CABOS BIMETALICOS, PARA CABOS ATE 70 MM2</t>
  </si>
  <si>
    <t>CONECTOR METALICO TIPO PARAFUSO FENDIDO (SPLIT BOLT), PARA CABOS ATE 10 MM2</t>
  </si>
  <si>
    <t>CONECTOR METALICO TIPO PARAFUSO FENDIDO (SPLIT BOLT), PARA CABOS ATE 120 MM2</t>
  </si>
  <si>
    <t>CONECTOR METALICO TIPO PARAFUSO FENDIDO (SPLIT BOLT), PARA CABOS ATE 150 MM2</t>
  </si>
  <si>
    <t>CONECTOR METALICO TIPO PARAFUSO FENDIDO (SPLIT BOLT), PARA CABOS ATE 16 MM2</t>
  </si>
  <si>
    <t>CONECTOR METALICO TIPO PARAFUSO FENDIDO (SPLIT BOLT), PARA CABOS ATE 185 MM2</t>
  </si>
  <si>
    <t>CONECTOR METALICO TIPO PARAFUSO FENDIDO (SPLIT BOLT), PARA CABOS ATE 25 MM2</t>
  </si>
  <si>
    <t>CONECTOR METALICO TIPO PARAFUSO FENDIDO (SPLIT BOLT), PARA CABOS ATE 35 MM2</t>
  </si>
  <si>
    <t>CONECTOR METALICO TIPO PARAFUSO FENDIDO (SPLIT BOLT), PARA CABOS ATE 50 MM2</t>
  </si>
  <si>
    <t>CONECTOR METALICO TIPO PARAFUSO FENDIDO (SPLIT BOLT), PARA CABOS ATE 6 MM2</t>
  </si>
  <si>
    <t>CONECTOR METALICO TIPO PARAFUSO FENDIDO (SPLIT BOLT), PARA CABOS ATE 70 MM2</t>
  </si>
  <si>
    <t>CONECTOR METALICO TIPO PARAFUSO FENDIDO (SPLIT BOLT), PARA CABOS ATE 95 MM2</t>
  </si>
  <si>
    <t>CONECTOR RETO DE ALUMINIO PARA ELETRODUTO DE 1 1/2", PARA ADAPTAR ENTRADA DE ELETRODUTO METALICO FLEXIVEL EM QUADROS</t>
  </si>
  <si>
    <t>CONECTOR RETO DE ALUMINIO PARA ELETRODUTO DE 1 1/4", PARA ADAPTAR ENTRADA DE ELETRODUTO METALICO FLEXIVEL EM QUADROS</t>
  </si>
  <si>
    <t>CONECTOR RETO DE ALUMINIO PARA ELETRODUTO DE 1", PARA ADAPTAR ENTRADA DE ELETRODUTO METALICO FLEXIVEL EM QUADROS</t>
  </si>
  <si>
    <t>CONECTOR RETO DE ALUMINIO PARA ELETRODUTO DE 1/2", PARA ADAPTAR ENTRADA DE ELETRODUTO METALICO FLEXIVEL EM QUADROS</t>
  </si>
  <si>
    <t>CONECTOR RETO DE ALUMINIO PARA ELETRODUTO DE 2 1/2", PARA ADAPTAR ENTRADA DE ELETRODUTO METALICO FLEXIVEL EM QUADROS</t>
  </si>
  <si>
    <t>CONECTOR RETO DE ALUMINIO PARA ELETRODUTO DE 2", PARA ADAPTAR ENTRADA DE ELETRODUTO METALICO FLEXIVEL EM QUADROS</t>
  </si>
  <si>
    <t>CONECTOR RETO DE ALUMINIO PARA ELETRODUTO DE 3", PARA ADAPTAR ENTRADA DE ELETRODUTO METALICO FLEXIVEL EM QUADROS</t>
  </si>
  <si>
    <t>CONECTOR RETO DE ALUMINIO PARA ELETRODUTO DE 3/4", PARA ADAPTAR ENTRADA DE ELETRODUTO METALICO FLEXIVEL EM QUADROS</t>
  </si>
  <si>
    <t>CONECTOR RETO DE ALUMINIO PARA ELETRODUTO DE 4", PARA ADAPTAR ENTRADA DE ELETRODUTO METALICO FLEXIVEL EM QUADROS</t>
  </si>
  <si>
    <t>CONECTOR, CPVC, SOLDAVEL, 114 MM X 4", PARA AGUA QUENTE</t>
  </si>
  <si>
    <t>CONECTOR, CPVC, SOLDAVEL, 15 MM X 1/2", PARA AGUA QUENTE</t>
  </si>
  <si>
    <t>CONECTOR, CPVC, SOLDAVEL, 22 MM X 1/2", PARA AGUA QUENTE</t>
  </si>
  <si>
    <t>CONECTOR, CPVC, SOLDAVEL, 22 MM X 3/4", PARA AGUA QUENTE</t>
  </si>
  <si>
    <t>CONECTOR, CPVC, SOLDAVEL, 28 MM X 1", PARA AGUA QUENTE</t>
  </si>
  <si>
    <t>CONECTOR, CPVC, SOLDAVEL, 35 MM X 1 1/4", PARA AGUA QUENTE</t>
  </si>
  <si>
    <t>CONECTOR, CPVC, SOLDAVEL, 42 MM X 1 1/2", PARA AGUA QUENTE</t>
  </si>
  <si>
    <t>CONECTOR, CPVC, SOLDAVEL, 54 MM X 2", PARA AGUA QUENTE</t>
  </si>
  <si>
    <t>CONECTOR, CPVC, SOLDAVEL, 73 MM X 2 1/2", PARA AGUA QUENTE</t>
  </si>
  <si>
    <t>CONECTOR, CPVC, SOLDAVEL, 89 MM X 3", PARA AGUA QUENTE</t>
  </si>
  <si>
    <t>CONECTOR/ADAPTADOR FIXO, ROSCA FEMEA, EM PLASTICO, DN 16 MM X 1/2", PARA CONEXAO COM CRIMPAGEM, EM TUBO PEX PARA INST. AGUA QUENTE/FRIA</t>
  </si>
  <si>
    <t>CONECTOR/ADAPTADOR FIXO, ROSCA FEMEA, EM PLASTICO, DN 20 MM X 1/2", PARA CONEXAO COM CRIMPAGEM, EM TUBO PEX PARA INST. AGUA QUENTE/FRIA</t>
  </si>
  <si>
    <t>CONECTOR/ADAPTADOR FIXO, ROSCA FEMEA, EM PLASTICO, DN 20 MM X 3/4", PARA CONEXAO COM CRIMPAGEM, EM TUBO PEX PARA INST. AGUA QUENTE/FRIA</t>
  </si>
  <si>
    <t>CONECTOR/ADAPTADOR FIXO, ROSCA FEMEA, EM PLASTICO, DN 25 MM X 3/4", PARA CONEXAO COM CRIMPAGEM, EM TUBO PEX PARA INST. AGUA QUENTE/FRIA</t>
  </si>
  <si>
    <t>CONECTOR/ADAPTADOR FIXO, ROSCA FEMEA, METALICA, COM ANEL DESLIZANTE, DN 16 MM X 1/2", PARA TUBO PEX PARA INST. AGUA QUENTE/FRIA</t>
  </si>
  <si>
    <t>CONECTOR/ADAPTADOR FIXO, ROSCA FEMEA, METALICA, COM ANEL DESLIZANTE, DN 20 MM X 1/2", PARA TUBO PEX PARA INST. AGUA QUENTE/FRIA</t>
  </si>
  <si>
    <t>CONECTOR/ADAPTADOR FIXO, ROSCA FEMEA, METALICA, COM ANEL DESLIZANTE, DN 20 MM X 3/4", PARA TUBO PEX PARA INST. AGUA QUENTE/FRIA</t>
  </si>
  <si>
    <t>CONECTOR/ADAPTADOR FIXO, ROSCA FEMEA, METALICA, COM ANEL DESLIZANTE, DN 25 MM X 1", PARA TUBO PEX PARA INST. AGUA QUENTE/FRIA</t>
  </si>
  <si>
    <t>CONECTOR/ADAPTADOR FIXO, ROSCA FEMEA, METALICA, COM ANEL DESLIZANTE, DN 25 MM X 3/4", PARA TUBO PEX PARA INST. AGUA QUENTE/FRIA</t>
  </si>
  <si>
    <t>CONECTOR/ADAPTADOR FIXO, ROSCA FEMEA, METALICA, COM ANEL DESLIZANTE, DN 32 MM X 1", PARA TUBO PEX PARA INST. AGUA QUENTE/FRIA</t>
  </si>
  <si>
    <t>CONECTOR/ADAPTADOR MOVEL, ROSCA FEMEA, METALICA, COM ANEL DESLIZANTE, DN 16 MM X 3/4", PARA TUBO PEX PARA INST. AGUA QUENTE/FRIA</t>
  </si>
  <si>
    <t>CONJ. DE FERRAGENS PARA PORTA DE VIDRO TEMPERADO, EM ZAMAC CROMADO, CONTEMPLANDO DOBRADICA INF., DOBRADICA SUP., PIVO PARA DOBRADICA INF., PIVO PARA DOBRADICA SUP., FECHADURA CENTRAL EM ZAMC. CROMADO, CONTRA FECHADURA DE PRESSAO</t>
  </si>
  <si>
    <t>CONJUNTO ARRUELAS DE VEDACAO 5/16" PARA TELHA FIBROCIMENTO (UMA ARRUELA METALICA E UMA ARRUELA PVC - CONICAS)</t>
  </si>
  <si>
    <t>CONJUNTO DE FERRAGENS PIVO, PARA PORTA PIVOTANTE DE ATE 100 KG, REGULAVEL COM ESFERA, CROMADO - SUPERIOR E INFERIOR - COMPLETO</t>
  </si>
  <si>
    <t>CONJUNTO DE LIGACAO AJUSTAVEL, PARA VASO / BACIA SANITARIA, EM PLASTICO BRANCO, COM TUBO, CANOPLA E ESPUDE</t>
  </si>
  <si>
    <t>CONJUNTO DE LIGACAO PARA VASO / BACIA SANITARIA, EM PLASTICO BRANCO, COM TUBO, CANOPLA E ANEL DE EXPANSAO (TUBO 1.1/2" X 20 CM)</t>
  </si>
  <si>
    <t>CONJUNTO MONTADO ESTOPIM COM ESPOLETA COMUM NUMERO 8, COM CABECA ACENDEDORA, 1,5 M</t>
  </si>
  <si>
    <t>CONJUNTO PARA FUTSAL COM PAR DE TRAVES OFICIAIS DE 3,00 X 2,00 M EM TUBO DE ACO GALVANIZADO 3" COM REQUADROS EM TUBO DE 1", PINTURA EM PRIMER COM TINTA ESMALTE SINTETICO E REDES DE POLIETILENO FIO 4 MM</t>
  </si>
  <si>
    <t>CONJUNTO PARA QUADRA DE VOLEI COM POSTES EM TUBO DE ACO GALVANIZADO 3", H = *255* CM, PINTURA EM TINTA ESMALTE SINTETICO, REDE DE NYLON COM 2 MM, MALHA 10 X 10 CM E ANTENAS OFICIAIS EM FIBRA DE VIDRO</t>
  </si>
  <si>
    <t>CONJUNTO PRE-MOLDADO COMPOSTO POR GRELHA (0,99 X 0,45 M), QUADRO (1,10 X 0,52 M) E CANTONEIRA (1,10 X 0,35 M), EM CONCRETO ARMADO, COM FCK DE 21 MPA</t>
  </si>
  <si>
    <t>CONTAINER ALMOXARIFADO, DE *2,40* X *6,00* M, PADRAO SIMPLES, SEM REVESTIMENTO E SEM DIVISORIAS INTERNOS E SEM SANITARIO, PARA USO EM CANTEIRO DE OBRAS</t>
  </si>
  <si>
    <t>CONTATOR TRIPOLAR, CORRENTE DE *110* A, TENSAO NOMINAL DE *500* V, CATEGORIA AC-2 E AC-3</t>
  </si>
  <si>
    <t>CONTATOR TRIPOLAR, CORRENTE DE *185* A, TENSAO NOMINAL DE *500* V, CATEGORIA AC-2 E AC-3</t>
  </si>
  <si>
    <t>CONTATOR TRIPOLAR, CORRENTE DE *22* A, TENSAO NOMINAL DE *500* V, CATEGORIA AC-2 E AC-3</t>
  </si>
  <si>
    <t>CONTATOR TRIPOLAR, CORRENTE DE *265* A, TENSAO NOMINAL DE *500* V, CATEGORIA AC-2 E AC-3</t>
  </si>
  <si>
    <t>CONTATOR TRIPOLAR, CORRENTE DE *38* A, TENSAO NOMINAL DE *500* V, CATEGORIA AC-2 E AC-3</t>
  </si>
  <si>
    <t>CONTATOR TRIPOLAR, CORRENTE DE *500* A, TENSAO NOMINAL DE *500* V, CATEGORIA AC-2 E AC-3</t>
  </si>
  <si>
    <t>CONTATOR TRIPOLAR, CORRENTE DE *65* A, TENSAO NOMINAL DE *500* V, CATEGORIA AC-2 E AC-3</t>
  </si>
  <si>
    <t>CONTATOR TRIPOLAR, CORRENTE DE 12 A, TENSAO NOMINAL DE *500* V, CATEGORIA AC-2 E AC-3</t>
  </si>
  <si>
    <t>CONTATOR TRIPOLAR, CORRENTE DE 25 A, TENSAO NOMINAL DE *500* V, CATEGORIA AC-2 E AC-3</t>
  </si>
  <si>
    <t>CONTATOR TRIPOLAR, CORRENTE DE 250 A, TENSAO NOMINAL DE *500* V, PARA ACIONAMENTO DE CAPACITORES</t>
  </si>
  <si>
    <t>CONTATOR TRIPOLAR, CORRENTE DE 300 A, TENSAO NOMINAL DE *500* V, CATEGORIA AC-2 E AC-3</t>
  </si>
  <si>
    <t>CONTATOR TRIPOLAR, CORRENTE DE 32 A, TENSAO NOMINAL DE *500* V, CATEGORIA AC-2 E AC-3</t>
  </si>
  <si>
    <t>CONTATOR TRIPOLAR, CORRENTE DE 400 A, TENSAO NOMINAL DE *500* V, CATEGORIA AC-2 E AC-3</t>
  </si>
  <si>
    <t>CONTATOR TRIPOLAR, CORRENTE DE 45 A, TENSAO NOMINAL DE *500* V, CATEGORIA AC-2 E AC-3</t>
  </si>
  <si>
    <t>CONTATOR TRIPOLAR, CORRENTE DE 630 A, TENSAO NOMINAL DE *500* V, CATEGORIA AC-2 E AC-3</t>
  </si>
  <si>
    <t>CONTATOR TRIPOLAR, CORRENTE DE 75 A, TENSAO NOMINAL DE *500* V, CATEGORIA AC-2 E AC-3</t>
  </si>
  <si>
    <t>CONTATOR TRIPOLAR, CORRENTE DE 9 A, TENSAO NOMINAL DE *500* V, CATEGORIA AC-2 E AC-3</t>
  </si>
  <si>
    <t>CONTATOR TRIPOLAR, CORRENTE DE 95 A, TENSAO NOMINAL DE *500* V, CATEGORIA AC-2 E AC-3</t>
  </si>
  <si>
    <t>CONTRA-PORCA SEXTAVADA, DIAMETRO NOMINAL 1 3/8", ALTURA 35 MM</t>
  </si>
  <si>
    <t>CONTRAMARCO DE ALUMINIO (PERFIL 25) PARA ESQUADRIAS, TIPO CONVENCIONAL / CADEIRINHA, 60 MM (CM-060), INCLUSO CONEXOES, GRAPAS E TRAVAMENTOS</t>
  </si>
  <si>
    <t>CORDA DE POLIAMIDA 12 MM TIPO BOMBEIRO, PARA TRABALHO EM ALTURA</t>
  </si>
  <si>
    <t>CORDAO DE COBRE, FLEXIVEL, TORCIDO, CLASSE 4 OU 5, ISOLACAO EM PVC/D, 300 V, 2 CONDUTORES DE 0,5 MM2</t>
  </si>
  <si>
    <t>CORDAO DE COBRE, FLEXIVEL, TORCIDO, CLASSE 4 OU 5, ISOLACAO EM PVC/D, 300 V, 2 CONDUTORES DE 0,75 MM2</t>
  </si>
  <si>
    <t>CORDAO DE COBRE, FLEXIVEL, TORCIDO, CLASSE 4 OU 5, ISOLACAO EM PVC/D, 300 V, 2 CONDUTORES DE 1,0 MM2</t>
  </si>
  <si>
    <t>CORDAO DE COBRE, FLEXIVEL, TORCIDO, CLASSE 4 OU 5, ISOLACAO EM PVC/D, 300 V, 2 CONDUTORES DE 1,5 MM2</t>
  </si>
  <si>
    <t>CORDAO DE COBRE, FLEXIVEL, TORCIDO, CLASSE 4 OU 5, ISOLACAO EM PVC/D, 300 V, 2 CONDUTORES DE 2,5 MM2</t>
  </si>
  <si>
    <t>CORDAO DE COBRE, FLEXIVEL, TORCIDO, CLASSE 4 OU 5, ISOLACAO EM PVC/D, 300 V, 2 CONDUTORES DE 4 MM2</t>
  </si>
  <si>
    <t>CORDEL DETONANTE, NP 05 G/M</t>
  </si>
  <si>
    <t>CORDEL DETONANTE, NP 10 G/M</t>
  </si>
  <si>
    <t>COROA PARA PERFURATRIZ T38, D = 2 1/2", 6 X 4 BOTOES BALISTICOS, FACE PLANA</t>
  </si>
  <si>
    <t>CORRENTE DE ELO CURTO COMUM, SOLDADA, GALVANIZADA, ESPESSURA DO ELO = 1/2" (12,5 MM)</t>
  </si>
  <si>
    <t>CORTADEIRA DE PISO DE CONCRETO E ASFALTO, PARA DISCO PADRAO DE DIAMETRO 350 MM (14") OU 450 MM (18"), MOTOR A GASOLINA, POTENCIA 13 HP, SEM DISCO</t>
  </si>
  <si>
    <t>CORTADEIRA HIDRAULICA DE VERGALHAO, PARA ACO DE DIAMETRO ATE 50 MM, MOTOR ELETRICO TRIFASICO, POTENCIA DE 5,5 HP A 7,5 HP</t>
  </si>
  <si>
    <t>COTOVELO 45 GRAUS DE FERRO GALVANIZADO, COM ROSCA BSP, DE 1 1/2"</t>
  </si>
  <si>
    <t>COTOVELO 45 GRAUS DE FERRO GALVANIZADO, COM ROSCA BSP, DE 1 1/4"</t>
  </si>
  <si>
    <t>COTOVELO 45 GRAUS DE FERRO GALVANIZADO, COM ROSCA BSP, DE 1"</t>
  </si>
  <si>
    <t>COTOVELO 45 GRAUS DE FERRO GALVANIZADO, COM ROSCA BSP, DE 1/2"</t>
  </si>
  <si>
    <t>COTOVELO 45 GRAUS DE FERRO GALVANIZADO, COM ROSCA BSP, DE 2 1/2"</t>
  </si>
  <si>
    <t>COTOVELO 45 GRAUS DE FERRO GALVANIZADO, COM ROSCA BSP, DE 2"</t>
  </si>
  <si>
    <t>COTOVELO 45 GRAUS DE FERRO GALVANIZADO, COM ROSCA BSP, DE 3"</t>
  </si>
  <si>
    <t>COTOVELO 45 GRAUS DE FERRO GALVANIZADO, COM ROSCA BSP, DE 3/4"</t>
  </si>
  <si>
    <t>COTOVELO 45 GRAUS DE FERRO GALVANIZADO, COM ROSCA BSP, DE 4"</t>
  </si>
  <si>
    <t>COTOVELO 45 GRAUS, PEAD PE 100, DE 125 MM, PARA ELETROFUSAO</t>
  </si>
  <si>
    <t>COTOVELO 45 GRAUS, PEAD PE 100, DE 200 MM, PARA ELETROFUSAO</t>
  </si>
  <si>
    <t>COTOVELO 45 GRAUS, PEAD PE 100, DE 32 MM, PARA ELETROFUSAO</t>
  </si>
  <si>
    <t>COTOVELO 45 GRAUS, PEAD PE 100, DE 40 MM, PARA ELETROFUSAO</t>
  </si>
  <si>
    <t>COTOVELO 45 GRAUS, PEAD PE 100, DE 63 MM, PARA ELETROFUSAO</t>
  </si>
  <si>
    <t>COTOVELO 90 GRAUS DE FERRO GALVANIZADO, COM ROSCA BSP MACHO/FEMEA, DE 1 1/2"</t>
  </si>
  <si>
    <t>COTOVELO 90 GRAUS DE FERRO GALVANIZADO, COM ROSCA BSP MACHO/FEMEA, DE 1 1/4"</t>
  </si>
  <si>
    <t>COTOVELO 90 GRAUS DE FERRO GALVANIZADO, COM ROSCA BSP MACHO/FEMEA, DE 1"</t>
  </si>
  <si>
    <t>COTOVELO 90 GRAUS DE FERRO GALVANIZADO, COM ROSCA BSP MACHO/FEMEA, DE 1/2"</t>
  </si>
  <si>
    <t>COTOVELO 90 GRAUS DE FERRO GALVANIZADO, COM ROSCA BSP MACHO/FEMEA, DE 2 1/2"</t>
  </si>
  <si>
    <t>COTOVELO 90 GRAUS DE FERRO GALVANIZADO, COM ROSCA BSP MACHO/FEMEA, DE 2"</t>
  </si>
  <si>
    <t>COTOVELO 90 GRAUS DE FERRO GALVANIZADO, COM ROSCA BSP MACHO/FEMEA, DE 3"</t>
  </si>
  <si>
    <t>COTOVELO 90 GRAUS DE FERRO GALVANIZADO, COM ROSCA BSP MACHO/FEMEA, DE 3/4"</t>
  </si>
  <si>
    <t>COTOVELO 90 GRAUS DE FERRO GALVANIZADO, COM ROSCA BSP, DE 1 1/2"</t>
  </si>
  <si>
    <t>COTOVELO 90 GRAUS DE FERRO GALVANIZADO, COM ROSCA BSP, DE 1 1/4"</t>
  </si>
  <si>
    <t>COTOVELO 90 GRAUS DE FERRO GALVANIZADO, COM ROSCA BSP, DE 1"</t>
  </si>
  <si>
    <t>COTOVELO 90 GRAUS DE FERRO GALVANIZADO, COM ROSCA BSP, DE 1/2"</t>
  </si>
  <si>
    <t>COTOVELO 90 GRAUS DE FERRO GALVANIZADO, COM ROSCA BSP, DE 2 1/2"</t>
  </si>
  <si>
    <t>COTOVELO 90 GRAUS DE FERRO GALVANIZADO, COM ROSCA BSP, DE 2"</t>
  </si>
  <si>
    <t>COTOVELO 90 GRAUS DE FERRO GALVANIZADO, COM ROSCA BSP, DE 3"</t>
  </si>
  <si>
    <t>COTOVELO 90 GRAUS DE FERRO GALVANIZADO, COM ROSCA BSP, DE 3/4"</t>
  </si>
  <si>
    <t>COTOVELO 90 GRAUS DE FERRO GALVANIZADO, COM ROSCA BSP, DE 4"</t>
  </si>
  <si>
    <t>COTOVELO 90 GRAUS DE FERRO GALVANIZADO, COM ROSCA BSP, DE 5"</t>
  </si>
  <si>
    <t>COTOVELO 90 GRAUS DE FERRO GALVANIZADO, COM ROSCA BSP, DE 6"</t>
  </si>
  <si>
    <t>COTOVELO 90 GRAUS, PEAD PE 100, DE 125 MM, PARA ELETROFUSAO</t>
  </si>
  <si>
    <t>COTOVELO 90 GRAUS, PEAD PE 100, DE 20 MM, PARA ELETROFUSAO</t>
  </si>
  <si>
    <t>COTOVELO 90 GRAUS, PEAD PE 100, DE 200 MM, PARA ELETROFUSAO</t>
  </si>
  <si>
    <t>COTOVELO 90 GRAUS, PEAD PE 100, DE 32 MM, PARA ELETROFUSAO</t>
  </si>
  <si>
    <t>COTOVELO 90 GRAUS, PEAD PE 100, DE 63 MM, PARA ELETROFUSAO</t>
  </si>
  <si>
    <t>COTOVELO BRONZE/LATAO SEM ANEL DE SOLDA, BOLSA X ROSCA F, 15MM X 1/2"</t>
  </si>
  <si>
    <t>COTOVELO BRONZE/LATAO SEM ANEL DE SOLDA, BOLSA X ROSCA F, 22MM X 1/2"</t>
  </si>
  <si>
    <t>COTOVELO BRONZE/LATAO SEM ANEL DE SOLDA, BOLSA X ROSCA F, 22MM X 3/4"</t>
  </si>
  <si>
    <t>COTOVELO DE COBRE 90 GRAUS SEM ANEL DE SOLDA, BOLSA X BOLSA, 104 MM</t>
  </si>
  <si>
    <t>COTOVELO DE COBRE 90 GRAUS SEM ANEL DE SOLDA, BOLSA X BOLSA, 15 MM</t>
  </si>
  <si>
    <t>COTOVELO DE COBRE 90 GRAUS SEM ANEL DE SOLDA, BOLSA X BOLSA, 22 MM</t>
  </si>
  <si>
    <t>COTOVELO DE COBRE 90 GRAUS SEM ANEL DE SOLDA, BOLSA X BOLSA, 28 MM</t>
  </si>
  <si>
    <t>COTOVELO DE COBRE 90 GRAUS SEM ANEL DE SOLDA, BOLSA X BOLSA, 35 MM</t>
  </si>
  <si>
    <t>COTOVELO DE COBRE 90 GRAUS SEM ANEL DE SOLDA, BOLSA X BOLSA, 42 MM</t>
  </si>
  <si>
    <t>COTOVELO DE COBRE 90 GRAUS SEM ANEL DE SOLDA, BOLSA X BOLSA, 54 MM</t>
  </si>
  <si>
    <t>COTOVELO DE COBRE 90 GRAUS SEM ANEL DE SOLDA, BOLSA X BOLSA, 66 MM</t>
  </si>
  <si>
    <t>COTOVELO DE COBRE 90 GRAUS SEM ANEL DE SOLDA, BOLSA X BOLSA, 79 MM</t>
  </si>
  <si>
    <t>COTOVELO DE REDUCAO 90 GRAUS DE FERRO GALVANIZADO, COM ROSCA BSP, DE 1 1/2" X 1"</t>
  </si>
  <si>
    <t>COTOVELO DE REDUCAO 90 GRAUS DE FERRO GALVANIZADO, COM ROSCA BSP, DE 1 1/2" X 3/4"</t>
  </si>
  <si>
    <t>COTOVELO DE REDUCAO 90 GRAUS DE FERRO GALVANIZADO, COM ROSCA BSP, DE 1 1/4" X 1"</t>
  </si>
  <si>
    <t>COTOVELO DE REDUCAO 90 GRAUS DE FERRO GALVANIZADO, COM ROSCA BSP, DE 1" X 1/2"</t>
  </si>
  <si>
    <t>COTOVELO DE REDUCAO 90 GRAUS DE FERRO GALVANIZADO, COM ROSCA BSP, DE 1" X 3/4"</t>
  </si>
  <si>
    <t>COTOVELO DE REDUCAO 90 GRAUS DE FERRO GALVANIZADO, COM ROSCA BSP, DE 2 1/2" X 2"</t>
  </si>
  <si>
    <t>COTOVELO DE REDUCAO 90 GRAUS DE FERRO GALVANIZADO, COM ROSCA BSP, DE 2" X 1 1/2"</t>
  </si>
  <si>
    <t>COTOVELO DE REDUCAO 90 GRAUS DE FERRO GALVANIZADO, COM ROSCA BSP, DE 3/4" X 1/2"</t>
  </si>
  <si>
    <t>COTOVELO/JOELHO 90 GRAUS, EM POLIPROPILENO, PN 16, PARA TUBOS PEAD, 20 X 20 MM - LIGACAO PREDIAL DE AGUA</t>
  </si>
  <si>
    <t>COTOVELO/JOELHO 90 GRAUS, EM POLIPROPILENO, PN 16, PARA TUBOS PEAD, 32 X 32 MM - LIGACAO PREDIAL DE AGUA</t>
  </si>
  <si>
    <t>COTOVELO/JOELHO COM ADAPTADOR, 90 GRAUS, EM POLIPROPILENO, PN 16, PARA TUBOS PEAD, 20 MM X 1/2" - LIGACAO PREDIAL DE AGUA</t>
  </si>
  <si>
    <t>COTOVELO/JOELHO COM ADAPTADOR, 90 GRAUS, EM POLIPROPILENO, PN 16, PARA TUBOS PEAD, 20 MM X 3/4" - LIGACAO PREDIAL DE AGUA</t>
  </si>
  <si>
    <t>COTOVELO/JOELHO COM ADAPTADOR, 90 GRAUS, EM POLIPROPILENO, PN 16, PARA TUBOS PEAD, 32 MM X 1" - LIGACAO PREDIAL DE AGUA</t>
  </si>
  <si>
    <t>CREMONA RETANGULAR INJETADA LISA COM CHAVE, COM CASTANHA / ALCA, EM LATAO, COM ACABAMENTO CROMADO, DE SOBREPOR / EMBUTIR</t>
  </si>
  <si>
    <t>CREMONA RETANGULAR INJETADA LISA, COM CASTANHA / ALCA, EM LATAO, COM ACABAMENTO CROMADO, DE SOBREPOR / EMBUTIR</t>
  </si>
  <si>
    <t>CRUZETA DE CONCRETO LEVE, COMP. 2000 MM SECAO, 90 X 90 MM</t>
  </si>
  <si>
    <t>CRUZETA DE FERRO GALVANIZADO, COM ROSCA BSP, DE 1 1/2"</t>
  </si>
  <si>
    <t>CRUZETA DE FERRO GALVANIZADO, COM ROSCA BSP, DE 1 1/4"</t>
  </si>
  <si>
    <t>CRUZETA DE FERRO GALVANIZADO, COM ROSCA BSP, DE 1"</t>
  </si>
  <si>
    <t>CRUZETA DE FERRO GALVANIZADO, COM ROSCA BSP, DE 1/2"</t>
  </si>
  <si>
    <t>CRUZETA DE FERRO GALVANIZADO, COM ROSCA BSP, DE 2 1/2"</t>
  </si>
  <si>
    <t>CRUZETA DE FERRO GALVANIZADO, COM ROSCA BSP, DE 2"</t>
  </si>
  <si>
    <t>CRUZETA DE FERRO GALVANIZADO, COM ROSCA BSP, DE 3"</t>
  </si>
  <si>
    <t>CRUZETA DE FERRO GALVANIZADO, COM ROSCA BSP, DE 3/4"</t>
  </si>
  <si>
    <t>CRUZETA DE MADEIRA TRATADA, *90 X 115 X 2400* MM, EM EUCALIPTO OU EQUIVALENTE DA REGIAO</t>
  </si>
  <si>
    <t>CUBA ACO INOX (AISI 304) DE EMBUTIR COM VALVULA 3 1/2 ", DE *40 X 34 X 12* CM</t>
  </si>
  <si>
    <t>CUBA ACO INOX (AISI 304) DE EMBUTIR COM VALVULA 3 1/2 ", DE *46 X 30 X 12* CM</t>
  </si>
  <si>
    <t>CUBA ACO INOX (AISI 304) DE EMBUTIR COM VALVULA DE 3 1/2 ", DE *56 X 33 X 12* CM</t>
  </si>
  <si>
    <t>CUMEEIRA ARTICULADA (ABA INFERIOR) PARA TELHA ONDULADA DE FIBROCIMENTO E = 4 MM, ABA *330* MM, COMPRIMENTO 500 MM (SEM AMIANTO)</t>
  </si>
  <si>
    <t>CUMEEIRA NORMAL PARA TELHA ESTRUTURAL DE FIBROCIMENTO 2 ABAS, E = 6 MM, DE 1050 X 935 MM (SEM AMIANTO)</t>
  </si>
  <si>
    <t>CUMEEIRA NORMAL PARA TELHA ONDULADA DE FIBROCIMENTO, E = 6 MM, ABA 300 MM, COMPRIMENTO 1100 MM (SEM AMIANTO)</t>
  </si>
  <si>
    <t>CUMEEIRA PARA TELHA CERAMICA, COMPRIMENTO DE *41* CM, RENDIMENTO DE *3* TELHAS/M</t>
  </si>
  <si>
    <t>CUMEEIRA PARA TELHA DE CONCRETO, PARA 2 AGUAS DE TELHADO, COR CINZA, RENDIMENTO DE *3* TELHAS/M</t>
  </si>
  <si>
    <t>CUMEEIRA SHED PARA TELHA ONDULADA DE FIBROCIMENTO, E = 6 MM, ABA 280 MM, COMPRIMENTO 1100 MM (SEM AMIANTO)</t>
  </si>
  <si>
    <t>CUMEEIRA UNIVERSAL PARA TELHA ONDULADA DE FIBROCIMENTO, E = 6 MM, ABA 210 MM, COMPRIMENTO 1100 MM (SEM AMIANTO)</t>
  </si>
  <si>
    <t>CURVA 135 GRAUS PARA ELETRODUTO, EM ACO GALVANIZADO ELETROLITICO, COM ROSCA, DIAMETRO DE 100 MM (4")</t>
  </si>
  <si>
    <t>CURVA 135 GRAUS PARA ELETRODUTO, EM ACO GALVANIZADO ELETROLITICO, COM ROSCA, DIAMETRO DE 15 MM (1/2"), ESPESSURA DE 1,50 MM</t>
  </si>
  <si>
    <t>CURVA 135 GRAUS PARA ELETRODUTO, EM ACO GALVANIZADO ELETROLITICO, COM ROSCA, DIAMETRO DE 20 MM (3/4"), ESPESSURA DE 1,50 MM</t>
  </si>
  <si>
    <t>CURVA 135 GRAUS PARA ELETRODUTO, EM ACO GALVANIZADO ELETROLITICO, COM ROSCA, DIAMETRO DE 25 MM (1"), ESPESSURA DE 1,50 MM</t>
  </si>
  <si>
    <t>CURVA 135 GRAUS PARA ELETRODUTO, EM ACO GALVANIZADO ELETROLITICO, COM ROSCA, DIAMETRO DE 32 MM (1 1/4"), ESPESSURA DE 1,50 MM</t>
  </si>
  <si>
    <t>CURVA 135 GRAUS PARA ELETRODUTO, EM ACO GALVANIZADO ELETROLITICO, COM ROSCA, DIAMETRO DE 40 MM (1 1/2"), ESPESSURA DE 1,50 MM</t>
  </si>
  <si>
    <t>CURVA 135 GRAUS PARA ELETRODUTO, EM ACO GALVANIZADO ELETROLITICO, COM ROSCA, DIAMETRO DE 50 MM (2")</t>
  </si>
  <si>
    <t>CURVA 135 GRAUS PARA ELETRODUTO, EM ACO GALVANIZADO ELETROLITICO, COM ROSCA, DIAMETRO DE 65 MM (2 1/2")</t>
  </si>
  <si>
    <t>CURVA 135 GRAUS PARA ELETRODUTO, EM ACO GALVANIZADO ELETROLITICO, COM ROSCA, DIAMETRO DE 80 MM (3")</t>
  </si>
  <si>
    <t>CURVA 135 GRAUS, DE PVC RIGIDO ROSCAVEL, DE 1", PARA ELETRODUTO</t>
  </si>
  <si>
    <t>CURVA 135 GRAUS, DE PVC RIGIDO ROSCAVEL, DE 3/4", PARA ELETRODUTO</t>
  </si>
  <si>
    <t>CURVA 180 GRAUS, DE PVC RIGIDO ROSCAVEL, DE 1 1/2", PARA ELETRODUTO</t>
  </si>
  <si>
    <t>CURVA 180 GRAUS, DE PVC RIGIDO ROSCAVEL, DE 1 1/4", PARA ELETRODUTO</t>
  </si>
  <si>
    <t>CURVA 180 GRAUS, DE PVC RIGIDO ROSCAVEL, DE 1", PARA ELETRODUTO</t>
  </si>
  <si>
    <t>CURVA 180 GRAUS, DE PVC RIGIDO ROSCAVEL, DE 1/2", PARA ELETRODUTO</t>
  </si>
  <si>
    <t>CURVA 180 GRAUS, DE PVC RIGIDO ROSCAVEL, DE 2", PARA ELETRODUTO</t>
  </si>
  <si>
    <t>CURVA 180 GRAUS, DE PVC RIGIDO ROSCAVEL, DE 3/4", PARA ELETRODUTO</t>
  </si>
  <si>
    <t>CURVA 45 GRAUS DE COBRE SEM ANEL DE SOLDA, BOLSA X BOLSA, 15 MM</t>
  </si>
  <si>
    <t>CURVA 45 GRAUS DE COBRE SEM ANEL DE SOLDA, BOLSA X BOLSA, 22 MM</t>
  </si>
  <si>
    <t>CURVA 45 GRAUS DE COBRE SEM ANEL DE SOLDA, BOLSA X BOLSA, 28 MM</t>
  </si>
  <si>
    <t>CURVA 45 GRAUS DE COBRE SEM ANEL DE SOLDA, BOLSA X BOLSA, 35 MM</t>
  </si>
  <si>
    <t>CURVA 45 GRAUS DE COBRE SEM ANEL DE SOLDA, BOLSA X BOLSA, 42 MM</t>
  </si>
  <si>
    <t>CURVA 45 GRAUS DE COBRE SEM ANEL DE SOLDA, BOLSA X BOLSA, 54 MM</t>
  </si>
  <si>
    <t>CURVA 45 GRAUS DE COBRE SEM ANEL DE SOLDA, BOLSA X BOLSA, 66 MM</t>
  </si>
  <si>
    <t>CURVA 45 GRAUS DE FERRO GALVANIZADO, COM ROSCA BSP FEMEA, DE 1 1/2"</t>
  </si>
  <si>
    <t>CURVA 45 GRAUS DE FERRO GALVANIZADO, COM ROSCA BSP FEMEA, DE 1 1/4"</t>
  </si>
  <si>
    <t>CURVA 45 GRAUS DE FERRO GALVANIZADO, COM ROSCA BSP FEMEA, DE 1"</t>
  </si>
  <si>
    <t>CURVA 45 GRAUS DE FERRO GALVANIZADO, COM ROSCA BSP FEMEA, DE 1/2"</t>
  </si>
  <si>
    <t>CURVA 45 GRAUS DE FERRO GALVANIZADO, COM ROSCA BSP FEMEA, DE 2 1/2"</t>
  </si>
  <si>
    <t>CURVA 45 GRAUS DE FERRO GALVANIZADO, COM ROSCA BSP FEMEA, DE 2"</t>
  </si>
  <si>
    <t>CURVA 45 GRAUS DE FERRO GALVANIZADO, COM ROSCA BSP FEMEA, DE 3"</t>
  </si>
  <si>
    <t>CURVA 45 GRAUS DE FERRO GALVANIZADO, COM ROSCA BSP FEMEA, DE 3/4"</t>
  </si>
  <si>
    <t>CURVA 45 GRAUS DE FERRO GALVANIZADO, COM ROSCA BSP FEMEA, DE 4"</t>
  </si>
  <si>
    <t>CURVA 45 GRAUS DE FERRO GALVANIZADO, COM ROSCA BSP MACHO/FEMEA, DE 1 1/2"</t>
  </si>
  <si>
    <t>CURVA 45 GRAUS DE FERRO GALVANIZADO, COM ROSCA BSP MACHO/FEMEA, DE 1 1/4"</t>
  </si>
  <si>
    <t>CURVA 45 GRAUS DE FERRO GALVANIZADO, COM ROSCA BSP MACHO/FEMEA, DE 1"</t>
  </si>
  <si>
    <t>CURVA 45 GRAUS DE FERRO GALVANIZADO, COM ROSCA BSP MACHO/FEMEA, DE 1/2"</t>
  </si>
  <si>
    <t>CURVA 45 GRAUS DE FERRO GALVANIZADO, COM ROSCA BSP MACHO/FEMEA, DE 2 1/2"</t>
  </si>
  <si>
    <t>CURVA 45 GRAUS DE FERRO GALVANIZADO, COM ROSCA BSP MACHO/FEMEA, DE 2"</t>
  </si>
  <si>
    <t>CURVA 45 GRAUS DE FERRO GALVANIZADO, COM ROSCA BSP MACHO/FEMEA, DE 3"</t>
  </si>
  <si>
    <t>CURVA 45 GRAUS DE FERRO GALVANIZADO, COM ROSCA BSP MACHO/FEMEA, DE 3/4"</t>
  </si>
  <si>
    <t>CURVA 45 GRAUS EM ACO CARBONO, SOLDAVEL, PRESSAO 3.000 LBS, DN 1 1/2"</t>
  </si>
  <si>
    <t>CURVA 45 GRAUS EM ACO CARBONO, SOLDAVEL, PRESSAO 3.000 LBS, DN 1 1/4"</t>
  </si>
  <si>
    <t>CURVA 45 GRAUS EM ACO CARBONO, SOLDAVEL, PRESSAO 3.000 LBS, DN 1"</t>
  </si>
  <si>
    <t>CURVA 45 GRAUS EM ACO CARBONO, SOLDAVEL, PRESSAO 3.000 LBS, DN 1/2"</t>
  </si>
  <si>
    <t>CURVA 45 GRAUS EM ACO CARBONO, SOLDAVEL, PRESSAO 3.000 LBS, DN 2 1/2"</t>
  </si>
  <si>
    <t>CURVA 45 GRAUS EM ACO CARBONO, SOLDAVEL, PRESSAO 3.000 LBS, DN 2"</t>
  </si>
  <si>
    <t>CURVA 45 GRAUS EM ACO CARBONO, SOLDAVEL, PRESSAO 3.000 LBS, DN 3"</t>
  </si>
  <si>
    <t>CURVA 45 GRAUS EM ACO CARBONO, SOLDAVEL, PRESSAO 3.000 LBS, DN 3/4"</t>
  </si>
  <si>
    <t>CURVA 45 GRAUS PARA ELETRODUTO, EM ACO GALVANIZADO ELETROLITICO, COM ROSCA, DIAMETRO DE 20 MM (3/4"), ESPESSURA DE 1,50 MM</t>
  </si>
  <si>
    <t>CURVA 45 GRAUS PARA ELETRODUTO, EM ACO GALVANIZADO ELETROLITICO, COM ROSCA, DIAMETRO DE 25 MM (1"), ESPESSURA DE 1,50 MM</t>
  </si>
  <si>
    <t>CURVA 45 GRAUS PARA ELETRODUTO, EM ACO GALVANIZADO ELETROLITICO, COM ROSCA, DIAMETRO DE 40 MM (1 1/2"), ESPESSURA DE 1,50 MM</t>
  </si>
  <si>
    <t>CURVA 45 GRAUS RANHURADA EM FERRO FUNDIDO, DN 50 MM (2")</t>
  </si>
  <si>
    <t>CURVA 45 GRAUS RANHURADA EM FERRO FUNDIDO, DN 65 MM (2 1/2")</t>
  </si>
  <si>
    <t>CURVA 45 GRAUS RANHURADA EM FERRO FUNDIDO, DN 80 MM (3")</t>
  </si>
  <si>
    <t>CURVA 90 GRAUS DE BARRA CHATA EM ALUMINIO 3/4" X 1/4" X 300 MM</t>
  </si>
  <si>
    <t>CURVA 90 GRAUS DE FERRO GALVANIZADO, COM ROSCA BSP FEMEA, DE 1 1/2"</t>
  </si>
  <si>
    <t>CURVA 90 GRAUS DE FERRO GALVANIZADO, COM ROSCA BSP FEMEA, DE 1 1/4"</t>
  </si>
  <si>
    <t>CURVA 90 GRAUS DE FERRO GALVANIZADO, COM ROSCA BSP FEMEA, DE 1"</t>
  </si>
  <si>
    <t>CURVA 90 GRAUS DE FERRO GALVANIZADO, COM ROSCA BSP FEMEA, DE 1/2"</t>
  </si>
  <si>
    <t>CURVA 90 GRAUS DE FERRO GALVANIZADO, COM ROSCA BSP FEMEA, DE 2 1/2"</t>
  </si>
  <si>
    <t>CURVA 90 GRAUS DE FERRO GALVANIZADO, COM ROSCA BSP FEMEA, DE 2"</t>
  </si>
  <si>
    <t>CURVA 90 GRAUS DE FERRO GALVANIZADO, COM ROSCA BSP FEMEA, DE 3"</t>
  </si>
  <si>
    <t>CURVA 90 GRAUS DE FERRO GALVANIZADO, COM ROSCA BSP FEMEA, DE 3/4"</t>
  </si>
  <si>
    <t>CURVA 90 GRAUS DE FERRO GALVANIZADO, COM ROSCA BSP FEMEA, DE 4"</t>
  </si>
  <si>
    <t>CURVA 90 GRAUS DE FERRO GALVANIZADO, COM ROSCA BSP MACHO, DE 1 1/2"</t>
  </si>
  <si>
    <t>CURVA 90 GRAUS DE FERRO GALVANIZADO, COM ROSCA BSP MACHO, DE 1 1/4"</t>
  </si>
  <si>
    <t>CURVA 90 GRAUS DE FERRO GALVANIZADO, COM ROSCA BSP MACHO, DE 1"</t>
  </si>
  <si>
    <t>CURVA 90 GRAUS DE FERRO GALVANIZADO, COM ROSCA BSP MACHO, DE 1/2"</t>
  </si>
  <si>
    <t>CURVA 90 GRAUS DE FERRO GALVANIZADO, COM ROSCA BSP MACHO, DE 2 1/2"</t>
  </si>
  <si>
    <t>CURVA 90 GRAUS DE FERRO GALVANIZADO, COM ROSCA BSP MACHO, DE 2"</t>
  </si>
  <si>
    <t>CURVA 90 GRAUS DE FERRO GALVANIZADO, COM ROSCA BSP MACHO, DE 3"</t>
  </si>
  <si>
    <t>CURVA 90 GRAUS DE FERRO GALVANIZADO, COM ROSCA BSP MACHO, DE 3/4"</t>
  </si>
  <si>
    <t>CURVA 90 GRAUS DE FERRO GALVANIZADO, COM ROSCA BSP MACHO, DE 4"</t>
  </si>
  <si>
    <t>CURVA 90 GRAUS DE FERRO GALVANIZADO, COM ROSCA BSP MACHO, DE 6"</t>
  </si>
  <si>
    <t>CURVA 90 GRAUS DE FERRO GALVANIZADO, COM ROSCA BSP MACHO/FEMEA, DE 1 1/2"</t>
  </si>
  <si>
    <t>CURVA 90 GRAUS DE FERRO GALVANIZADO, COM ROSCA BSP MACHO/FEMEA, DE 1 1/4"</t>
  </si>
  <si>
    <t>CURVA 90 GRAUS DE FERRO GALVANIZADO, COM ROSCA BSP MACHO/FEMEA, DE 1"</t>
  </si>
  <si>
    <t>CURVA 90 GRAUS DE FERRO GALVANIZADO, COM ROSCA BSP MACHO/FEMEA, DE 1/2"</t>
  </si>
  <si>
    <t>CURVA 90 GRAUS DE FERRO GALVANIZADO, COM ROSCA BSP MACHO/FEMEA, DE 2 1/2"</t>
  </si>
  <si>
    <t>CURVA 90 GRAUS DE FERRO GALVANIZADO, COM ROSCA BSP MACHO/FEMEA, DE 2"</t>
  </si>
  <si>
    <t>CURVA 90 GRAUS DE FERRO GALVANIZADO, COM ROSCA BSP MACHO/FEMEA, DE 3"</t>
  </si>
  <si>
    <t>CURVA 90 GRAUS DE FERRO GALVANIZADO, COM ROSCA BSP MACHO/FEMEA, DE 3/4"</t>
  </si>
  <si>
    <t>CURVA 90 GRAUS DE FERRO GALVANIZADO, COM ROSCA BSP MACHO/FEMEA, DE 4"</t>
  </si>
  <si>
    <t>CURVA 90 GRAUS EM ACO CARBONO, RAIO CURTO, SOLDAVEL, PRESSAO 3.000 LBS, DN 1 1/2"</t>
  </si>
  <si>
    <t>CURVA 90 GRAUS EM ACO CARBONO, RAIO CURTO, SOLDAVEL, PRESSAO 3.000 LBS, DN 1 1/4"</t>
  </si>
  <si>
    <t>CURVA 90 GRAUS EM ACO CARBONO, RAIO CURTO, SOLDAVEL, PRESSAO 3.000 LBS, DN 1"</t>
  </si>
  <si>
    <t>CURVA 90 GRAUS EM ACO CARBONO, RAIO CURTO, SOLDAVEL, PRESSAO 3.000 LBS, DN 1/2"</t>
  </si>
  <si>
    <t>CURVA 90 GRAUS EM ACO CARBONO, RAIO CURTO, SOLDAVEL, PRESSAO 3.000 LBS, DN 2 1/2"</t>
  </si>
  <si>
    <t>CURVA 90 GRAUS EM ACO CARBONO, RAIO CURTO, SOLDAVEL, PRESSAO 3.000 LBS, DN 2"</t>
  </si>
  <si>
    <t>CURVA 90 GRAUS EM ACO CARBONO, RAIO CURTO, SOLDAVEL, PRESSAO 3.000 LBS, DN 3"</t>
  </si>
  <si>
    <t>CURVA 90 GRAUS EM ACO CARBONO, RAIO CURTO, SOLDAVEL, PRESSAO 3.000 LBS, DN 3/4"</t>
  </si>
  <si>
    <t>CURVA 90 GRAUS PARA ELETRODUTO, EM ACO GALVANIZADO ELETROLITICO, COM ROSCA, DIAMETRO DE 100 MM (4")</t>
  </si>
  <si>
    <t>CURVA 90 GRAUS PARA ELETRODUTO, EM ACO GALVANIZADO ELETROLITICO, COM ROSCA, DIAMETRO DE 15 MM (1/2"), ESPESSURA DE 1,50 MM</t>
  </si>
  <si>
    <t>CURVA 90 GRAUS PARA ELETRODUTO, EM ACO GALVANIZADO ELETROLITICO, COM ROSCA, DIAMETRO DE 20 MM (3/4"), ESPESSURA DE 1,50 MM</t>
  </si>
  <si>
    <t>CURVA 90 GRAUS PARA ELETRODUTO, EM ACO GALVANIZADO ELETROLITICO, COM ROSCA, DIAMETRO DE 25 MM (1"), ESPESSURA DE 1,50 MM</t>
  </si>
  <si>
    <t>CURVA 90 GRAUS PARA ELETRODUTO, EM ACO GALVANIZADO ELETROLITICO, COM ROSCA, DIAMETRO DE 32 MM (1 1/4"), ESPESSURA DE 1,50 MM</t>
  </si>
  <si>
    <t>CURVA 90 GRAUS PARA ELETRODUTO, EM ACO GALVANIZADO ELETROLITICO, COM ROSCA, DIAMETRO DE 40 MM (1 1/2"), ESPESSURA DE 1,50 MM</t>
  </si>
  <si>
    <t>CURVA 90 GRAUS PARA ELETRODUTO, EM ACO GALVANIZADO ELETROLITICO, COM ROSCA, DIAMETRO DE 50 MM (2")</t>
  </si>
  <si>
    <t>CURVA 90 GRAUS PARA ELETRODUTO, EM ACO GALVANIZADO ELETROLITICO, COM ROSCA, DIAMETRO DE 65 MM (2 1/2")</t>
  </si>
  <si>
    <t>CURVA 90 GRAUS PARA ELETRODUTO, EM ACO GALVANIZADO ELETROLITICO, COM ROSCA, DIAMETRO DE 80 MM (3")</t>
  </si>
  <si>
    <t>CURVA 90 GRAUS RANHURADA EM FERRO FUNDIDO, DN 50 MM (2")</t>
  </si>
  <si>
    <t>CURVA 90 GRAUS RANHURADA EM FERRO FUNDIDO, DN 65 MM (2 1/2")</t>
  </si>
  <si>
    <t>CURVA 90 GRAUS RANHURADA EM FERRO FUNDIDO, DN 80 MM (3")</t>
  </si>
  <si>
    <t>CURVA 90 GRAUS, CURTA, DE PVC RIGIDO ROSCAVEL, DE 1", PARA ELETRODUTO</t>
  </si>
  <si>
    <t>CURVA 90 GRAUS, CURTA, DE PVC RIGIDO ROSCAVEL, DE 1/2", PARA ELETRODUTO</t>
  </si>
  <si>
    <t>CURVA 90 GRAUS, CURTA, DE PVC RIGIDO ROSCAVEL, DE 3/4", PARA ELETRODUTO</t>
  </si>
  <si>
    <t>CURVA 90 GRAUS, LONGA, DE PVC RIGIDO ROSCAVEL, DE 1 1/2", PARA ELETRODUTO</t>
  </si>
  <si>
    <t>CURVA 90 GRAUS, LONGA, DE PVC RIGIDO ROSCAVEL, DE 1 1/4", PARA ELETRODUTO</t>
  </si>
  <si>
    <t>CURVA 90 GRAUS, LONGA, DE PVC RIGIDO ROSCAVEL, DE 1", PARA ELETRODUTO</t>
  </si>
  <si>
    <t>CURVA 90 GRAUS, LONGA, DE PVC RIGIDO ROSCAVEL, DE 1/2", PARA ELETRODUTO</t>
  </si>
  <si>
    <t>CURVA 90 GRAUS, LONGA, DE PVC RIGIDO ROSCAVEL, DE 2 1/2", PARA ELETRODUTO</t>
  </si>
  <si>
    <t>CURVA 90 GRAUS, LONGA, DE PVC RIGIDO ROSCAVEL, DE 2", PARA ELETRODUTO</t>
  </si>
  <si>
    <t>CURVA 90 GRAUS, LONGA, DE PVC RIGIDO ROSCAVEL, DE 3", PARA ELETRODUTO</t>
  </si>
  <si>
    <t>CURVA 90 GRAUS, LONGA, DE PVC RIGIDO ROSCAVEL, DE 3/4", PARA ELETRODUTO</t>
  </si>
  <si>
    <t>CURVA 90 GRAUS, LONGA, DE PVC RIGIDO ROSCAVEL, DE 4", PARA ELETRODUTO</t>
  </si>
  <si>
    <t>CURVA CPVC, 90 GRAUS, SOLDAVEL, 15 MM, PARA AGUA QUENTE</t>
  </si>
  <si>
    <t>CURVA CPVC, 90 GRAUS, SOLDAVEL, 22 MM, PARA AGUA QUENTE</t>
  </si>
  <si>
    <t>CURVA CPVC, 90 GRAUS, SOLDAVEL, 28 MM, PARA AGUA QUENTE</t>
  </si>
  <si>
    <t>CURVA DE PVC 45 GRAUS, SOLDAVEL, 20 MM, COR MARROM, PARA AGUA FRIA PREDIAL</t>
  </si>
  <si>
    <t>CURVA DE PVC 45 GRAUS, SOLDAVEL, 25 MM, COR MARROM, PARA AGUA FRIA PREDIAL</t>
  </si>
  <si>
    <t>CURVA DE PVC 45 GRAUS, SOLDAVEL, 32 MM, COR MARROM, PARA AGUA FRIA PREDIAL</t>
  </si>
  <si>
    <t>CURVA DE PVC 45 GRAUS, SOLDAVEL, 40 MM, COR MARROM, PARA AGUA FRIA PREDIAL</t>
  </si>
  <si>
    <t>CURVA DE PVC 45 GRAUS, SOLDAVEL, 50 MM, COR MARROM, PARA AGUA FRIA PREDIAL</t>
  </si>
  <si>
    <t>CURVA DE PVC 45 GRAUS, SOLDAVEL, 60 MM, COR MARROM, PARA AGUA FRIA PREDIAL</t>
  </si>
  <si>
    <t>CURVA DE PVC 45 GRAUS, SOLDAVEL, 75 MM, COR MARROM, PARA AGUA FRIA PREDIAL</t>
  </si>
  <si>
    <t>CURVA DE PVC 45 GRAUS, SOLDAVEL, 85 MM, COR MARROM, PARA AGUA FRIA PREDIAL</t>
  </si>
  <si>
    <t>CURVA DE PVC 90 GRAUS, SOLDAVEL, 110 MM, COR MARROM, PARA AGUA FRIA PREDIAL</t>
  </si>
  <si>
    <t>CURVA DE PVC 90 GRAUS, SOLDAVEL, 20 MM, COR MARROM, PARA AGUA FRIA PREDIAL</t>
  </si>
  <si>
    <t>CURVA DE PVC 90 GRAUS, SOLDAVEL, 25 MM, COR MARROM, PARA AGUA FRIA PREDIAL</t>
  </si>
  <si>
    <t>CURVA DE PVC 90 GRAUS, SOLDAVEL, 32 MM, COR MARROM, PARA AGUA FRIA PREDIAL</t>
  </si>
  <si>
    <t>CURVA DE PVC 90 GRAUS, SOLDAVEL, 40 MM, COR MARROM, PARA AGUA FRIA PREDIAL</t>
  </si>
  <si>
    <t>CURVA DE PVC 90 GRAUS, SOLDAVEL, 50 MM, COR MARROM, PARA AGUA FRIA PREDIAL</t>
  </si>
  <si>
    <t>CURVA DE PVC 90 GRAUS, SOLDAVEL, 60 MM, COR MARROM, PARA AGUA FRIA PREDIAL</t>
  </si>
  <si>
    <t>CURVA DE PVC 90 GRAUS, SOLDAVEL, 75 MM, COR MARROM, PARA AGUA FRIA PREDIAL</t>
  </si>
  <si>
    <t>CURVA DE PVC 90 GRAUS, SOLDAVEL, 85 MM, COR MARROM, PARA AGUA FRIA PREDIAL</t>
  </si>
  <si>
    <t>CURVA DE PVC, 90 GRAUS, SERIE R, DN 100 MM, PARA ESGOTO PREDIAL</t>
  </si>
  <si>
    <t>CURVA DE TRANSPOSICAO BRONZE/LATAO SEM ANEL DE SOLDA, BOLSA X BOLSA, 15 MM</t>
  </si>
  <si>
    <t>CURVA DE TRANSPOSICAO BRONZE/LATAO SEM ANEL DE SOLDA, BOLSA X BOLSA, 22 MM</t>
  </si>
  <si>
    <t>CURVA DE TRANSPOSICAO BRONZE/LATAO SEM ANEL DE SOLDA, BOLSA X BOLSA, 28 MM</t>
  </si>
  <si>
    <t>CURVA DE TRANSPOSICAO, CPVC, SOLDAVEL, 15 MM</t>
  </si>
  <si>
    <t>CURVA DE TRANSPOSICAO, CPVC, SOLDAVEL, 22 MM</t>
  </si>
  <si>
    <t>CURVA DE TRANSPOSICAO, PVC SOLDAVEL, 20 MM, COR MARROM, PARA AGUA FRIA PREDIAL</t>
  </si>
  <si>
    <t>CURVA DE TRANSPOSICAO, PVC, SOLDAVEL, 25 MM, COR MARROM, PARA AGUA FRIA PREDIAL</t>
  </si>
  <si>
    <t>CURVA DE TRANSPOSICAO, PVC, SOLDAVEL, 32 MM, COR MARROM, PARA AGUA FRIA PREDIAL</t>
  </si>
  <si>
    <t>CURVA LONGA PVC, PB, JE, 45 GRAUS, DN 100 MM, PARA REDE COLETORA ESGOTO</t>
  </si>
  <si>
    <t>CURVA LONGA PVC, PB, JE, 45 GRAUS, DN 150 MM, PARA REDE COLETORA ESGOTO</t>
  </si>
  <si>
    <t>CURVA LONGA PVC, PB, JE, 90 GRAUS, DN 100 MM, PARA REDE COLETORA ESGOTO</t>
  </si>
  <si>
    <t>CURVA LONGA PVC, PB, JE, 90 GRAUS, DN 150 MM, PARA REDE COLETORA ESGOTO</t>
  </si>
  <si>
    <t>CURVA PPR 90 GRAUS, F/F, DN 20 MM, PARA AGUA QUENTE PREDIAL</t>
  </si>
  <si>
    <t>CURVA PPR 90 GRAUS, F/F, DN 25 MM, PARA AGUA QUENTE PREDIAL</t>
  </si>
  <si>
    <t>CURVA PVC 90 GRAUS, ROSCAVEL, 1 1/4", COR BRANCA, AGUA FRIA PREDIAL</t>
  </si>
  <si>
    <t>CURVA PVC 90 GRAUS, ROSCAVEL, 1", COR BRANCA, AGUA FRIA PREDIAL</t>
  </si>
  <si>
    <t>CURVA PVC 90 GRAUS, ROSCAVEL, 1/2", COR BRANCA, AGUA FRIA PREDIAL</t>
  </si>
  <si>
    <t>CURVA PVC 90 GRAUS, ROSCAVEL, 3/4", COR BRANCA, AGUA FRIA PREDIAL</t>
  </si>
  <si>
    <t>CURVA PVC CURTA 90 GRAUS, DN 100 MM, PARA ESGOTO PREDIAL</t>
  </si>
  <si>
    <t>CURVA PVC CURTA 90 GRAUS, DN 40 MM, PARA ESGOTO PREDIAL</t>
  </si>
  <si>
    <t>CURVA PVC CURTA 90 GRAUS, DN 50 MM, PARA ESGOTO PREDIAL</t>
  </si>
  <si>
    <t>CURVA PVC CURTA 90 GRAUS, DN 75 MM, PARA ESGOTO PREDIAL</t>
  </si>
  <si>
    <t>CURVA PVC LONGA 90 GRAUS, DN 100 MM, PARA ESGOTO PREDIAL</t>
  </si>
  <si>
    <t>CURVA PVC LONGA 90 GRAUS, DN 40 MM, PARA ESGOTO PREDIAL</t>
  </si>
  <si>
    <t>CURVA PVC LONGA 90 GRAUS, DN 50 MM, PARA ESGOTO PREDIAL</t>
  </si>
  <si>
    <t>CURVA PVC LONGA 90 GRAUS, DN 75 MM, PARA ESGOTO PREDIAL</t>
  </si>
  <si>
    <t>CURVA PVC PBA, JE, PB, 45 GRAUS, DN 100 / DE 110 MM, PARA REDE DE AGUA</t>
  </si>
  <si>
    <t>CURVA PVC PBA, JE, PB, 45 GRAUS, DN 50 / DE 60 MM, PARA REDE DE AGUA</t>
  </si>
  <si>
    <t>CURVA PVC PBA, JE, PB, 45 GRAUS, DN 75 / DE 85 MM, PARA REDE DE AGUA</t>
  </si>
  <si>
    <t>CURVA PVC PBA, JE, PB, 90 GRAUS, DN 100 / DE 110 MM, PARA REDE DE AGUA</t>
  </si>
  <si>
    <t>CURVA PVC PBA, JE, PB, 90 GRAUS, DN 50 / DE 60 MM, PARA REDE DE AGUA</t>
  </si>
  <si>
    <t>CURVA PVC PBA, JE, PB, 90 GRAUS, DN 75 / DE 85 MM, PARA REDE DE AGUA</t>
  </si>
  <si>
    <t>CURVA PVC, BB, JE, 45 GRAUS, DN 250 MM, PARA TUBO CORRUGADO E/OU LISO, REDE COLETORA ESGOTO</t>
  </si>
  <si>
    <t>CURVA PVC, BB, JE, 90 GRAUS, DN 200 MM, PARA TUBO CORRUGADO E/OU LISO, REDE COLETORA ESGOTO</t>
  </si>
  <si>
    <t>CURVA PVC, BB, JE, 90 GRAUS, DN 250 MM, PARA TUBO CORRUGADO E/OU LISO, REDE COLETORA ESGOTO</t>
  </si>
  <si>
    <t>CURVA PVC, SERIE R, 87.30 GRAUS, CURTA, PARA PE-DE-COLUNA, DN 100 MM, PARA ESGOTO PREDIAL</t>
  </si>
  <si>
    <t>CURVA PVC, SERIE R, 87.30 GRAUS, CURTA, PARA PE-DE-COLUNA, DN 150 MM, PARA ESGOTO PREDIAL</t>
  </si>
  <si>
    <t>CURVA PVC, SERIE R, 87.30 GRAUS, CURTA, PARA PE-DE-COLUNA, DN 75 MM, PARA ESGOTO PREDIAL</t>
  </si>
  <si>
    <t>DENTE PARA  FRESADORA</t>
  </si>
  <si>
    <t>DESEMPENADEIRA DE ACO DENTADA 12 X *25* CM, DENTES 8 X 8 MM, CABO FECHADO DE MADEIRA</t>
  </si>
  <si>
    <t>DESEMPENADEIRA DE ACO LISA 12 X *25* CM COM CABO FECHADO DE MADEIRA</t>
  </si>
  <si>
    <t>DESEMPENADEIRA PLASTICA LISA *14 X 27* CM</t>
  </si>
  <si>
    <t>DESENHISTA PROJETISTA (HORISTA)</t>
  </si>
  <si>
    <t>DESENHISTA PROJETISTA (MENSALISTA)</t>
  </si>
  <si>
    <t>DESINFETANTE PRONTO USO</t>
  </si>
  <si>
    <t>DESMOLDANTE PARA CONCRETO ESTAMPADO</t>
  </si>
  <si>
    <t>DESMOLDANTE PARA FORMAS METALICAS A BASE DE OLEO VEGETAL</t>
  </si>
  <si>
    <t>DESMOLDANTE PROTETOR PARA FORMAS DE MADEIRA, DE BASE OLEOSA EMULSIONADA EM AGUA</t>
  </si>
  <si>
    <t>DETERGENTE NEUTRO USO GERAL, CONCENTRADO</t>
  </si>
  <si>
    <t>DILUENTE AGUARRAS</t>
  </si>
  <si>
    <t>DILUENTE EPOXI</t>
  </si>
  <si>
    <t>DISCO DE BORRACHA PARA LIXADEIRA RIGIDO 7" COM ARRUELA CENTRAL</t>
  </si>
  <si>
    <t>DISCO DE CORTE DIAMANTADO SEGMENTADO DIAMETRO DE 180 MM PARA ESMERILHADEIRA 7"</t>
  </si>
  <si>
    <t>DISCO DE CORTE DIAMANTADO SEGMENTADO PARA CONCRETO/ASFALTO, DIAMETRO DE *350* MM, FURO DE 25,40 MM</t>
  </si>
  <si>
    <t>DISCO DE CORTE DIAMANTADO SEGMENTADO, DIAMETRO DE *110* MM, FURO DE 20 MM</t>
  </si>
  <si>
    <t>DISCO DE CORTE PARA METAL COM DUAS TELAS 12 X 1/8 X 3/4" (300 X 3,2 X 19,05 MM)</t>
  </si>
  <si>
    <t>DISCO DE DESBASTE PARA METAL FERROSO EM GERAL, COM TRES TELAS, 9 X 1/4 X 7/8" (228,6 X 6,4 X 22,2 MM)</t>
  </si>
  <si>
    <t>DISCO DE LIXA PARA METAL, DIAMETRO = 180 MM, GRAO  120</t>
  </si>
  <si>
    <t>DISJUNTOR TERMOMAGNETICO AJUSTAVEL, TRIPOLAR DE 100 ATE 250A, CAPACIDADE DE INTERRUPCAO DE 35KA</t>
  </si>
  <si>
    <t>DISJUNTOR TERMOMAGNETICO AJUSTAVEL, TRIPOLAR DE 300 ATE 400A, CAPACIDADE DE INTERRUPCAO DE 35KA</t>
  </si>
  <si>
    <t>DISJUNTOR TERMOMAGNETICO AJUSTAVEL, TRIPOLAR DE 450 ATE 600A, CAPACIDADE DE INTERRUPCAO DE 35KA</t>
  </si>
  <si>
    <t>DISJUNTOR TERMOMAGNETICO PARA TRILHO DIN (IEC), BIPOLAR, 40 - 50 A</t>
  </si>
  <si>
    <t>DISJUNTOR TERMOMAGNETICO PARA TRILHO DIN (IEC), BIPOLAR, 6 - 32 A</t>
  </si>
  <si>
    <t>DISJUNTOR TERMOMAGNETICO PARA TRILHO DIN (IEC), BIPOLAR, 63 A</t>
  </si>
  <si>
    <t>DISJUNTOR TERMOMAGNETICO PARA TRILHO DIN (IEC), MONOPOLAR, 40 - 50 A</t>
  </si>
  <si>
    <t>DISJUNTOR TERMOMAGNETICO PARA TRILHO DIN (IEC), MONOPOLAR, 6 - 32 A</t>
  </si>
  <si>
    <t>DISJUNTOR TERMOMAGNETICO PARA TRILHO DIN (IEC), MONOPOLAR, 63 A</t>
  </si>
  <si>
    <t>DISJUNTOR TERMOMAGNETICO PARA TRILHO DIN (IEC), TRIPOLAR, 10 - 50 A</t>
  </si>
  <si>
    <t>DISJUNTOR TERMOMAGNETICO PARA TRILHO DIN (IEC), TRIPOLAR, 63 A</t>
  </si>
  <si>
    <t>DISJUNTOR TERMOMAGNETICO TRIPOLAR 125 A / 425 V / ICC - 25 KA</t>
  </si>
  <si>
    <t>DISJUNTOR TERMOMAGNETICO TRIPOLAR 150 A / 600 V, TIPO FXD / ICC - 35 KA</t>
  </si>
  <si>
    <t>DISJUNTOR TERMOMAGNETICO TRIPOLAR 200 A / 600 V, TIPO FXD / ICC - 35 KA</t>
  </si>
  <si>
    <t>DISJUNTOR TERMOMAGNETICO TRIPOLAR 250 A / 600 V, TIPO FXD</t>
  </si>
  <si>
    <t>DISJUNTOR TERMOMAGNETICO TRIPOLAR 3 X 250 A/ICC - 25 KA</t>
  </si>
  <si>
    <t>DISJUNTOR TERMOMAGNETICO TRIPOLAR 3 X 350 A/ICC - 25 KA</t>
  </si>
  <si>
    <t>DISJUNTOR TERMOMAGNETICO TRIPOLAR 3 X 400 A / ICC - 25 KA</t>
  </si>
  <si>
    <t>DISJUNTOR TERMOMAGNETICO TRIPOLAR 300 A / 600 V, TIPO JXD / ICC - 40 KA</t>
  </si>
  <si>
    <t>DISJUNTOR TERMOMAGNETICO TRIPOLAR 400 A / 600 V, TIPO JXD / ICC - 40 KA</t>
  </si>
  <si>
    <t>DISJUNTOR TERMOMAGNETICO TRIPOLAR 600 A / 600 V, TIPO LXD / ICC - 40 KA</t>
  </si>
  <si>
    <t>DISJUNTOR TERMOMAGNETICO TRIPOLAR 800 A / 600 V, TIPO LMXD</t>
  </si>
  <si>
    <t>DISJUNTOR TIPO NEMA, BIPOLAR 10 ATE 50 A, TENSAO MAXIMA 415 V</t>
  </si>
  <si>
    <t>DISJUNTOR TIPO NEMA, BIPOLAR 60 ATE 100A, TENSAO MAXIMA 415 V</t>
  </si>
  <si>
    <t>DISJUNTOR TIPO NEMA, MONOPOLAR 10 ATE 30A, TENSAO MAXIMA DE 240 V</t>
  </si>
  <si>
    <t>DISJUNTOR TIPO NEMA, MONOPOLAR 35 ATE 50 A, TENSAO MAXIMA DE 240 V</t>
  </si>
  <si>
    <t>DISJUNTOR TIPO NEMA, MONOPOLAR DE 60 ATE 70A, TENSAO MAXIMA DE 240 V</t>
  </si>
  <si>
    <t>DISJUNTOR TIPO NEMA, TRIPOLAR 10 ATE 50A, TENSAO MAXIMA DE 415 V</t>
  </si>
  <si>
    <t>DISJUNTOR TIPO NEMA, TRIPOLAR 60 ATE 100 A, TENSAO MAXIMA DE 415 V</t>
  </si>
  <si>
    <t>DISPOSITIVO DPS CLASSE II, 1 POLO, TENSAO MAXIMA DE 175 V, CORRENTE MAXIMA DE *20* KA (TIPO AC)</t>
  </si>
  <si>
    <t>DISPOSITIVO DPS CLASSE II, 1 POLO, TENSAO MAXIMA DE 175 V, CORRENTE MAXIMA DE *30* KA (TIPO AC)</t>
  </si>
  <si>
    <t>DISPOSITIVO DPS CLASSE II, 1 POLO, TENSAO MAXIMA DE 175 V, CORRENTE MAXIMA DE *45* KA (TIPO AC)</t>
  </si>
  <si>
    <t>DISPOSITIVO DPS CLASSE II, 1 POLO, TENSAO MAXIMA DE 175 V, CORRENTE MAXIMA DE *90* KA (TIPO AC)</t>
  </si>
  <si>
    <t>DISPOSITIVO DPS CLASSE II, 1 POLO, TENSAO MAXIMA DE 275 V, CORRENTE MAXIMA DE *20* KA (TIPO AC)</t>
  </si>
  <si>
    <t>DISPOSITIVO DPS CLASSE II, 1 POLO, TENSAO MAXIMA DE 275 V, CORRENTE MAXIMA DE *30* KA (TIPO AC)</t>
  </si>
  <si>
    <t>DISPOSITIVO DPS CLASSE II, 1 POLO, TENSAO MAXIMA DE 275 V, CORRENTE MAXIMA DE *45* KA (TIPO AC)</t>
  </si>
  <si>
    <t>DISPOSITIVO DPS CLASSE II, 1 POLO, TENSAO MAXIMA DE 275 V, CORRENTE MAXIMA DE *90* KA (TIPO AC)</t>
  </si>
  <si>
    <t>DISPOSITIVO DPS CLASSE II, 1 POLO, TENSAO MAXIMA DE 385 V, CORRENTE MAXIMA DE *20* KA (TIPO AC)</t>
  </si>
  <si>
    <t>DISPOSITIVO DPS CLASSE II, 1 POLO, TENSAO MAXIMA DE 385 V, CORRENTE MAXIMA DE *30* KA (TIPO AC)</t>
  </si>
  <si>
    <t>DISPOSITIVO DPS CLASSE II, 1 POLO, TENSAO MAXIMA DE 385 V, CORRENTE MAXIMA DE *45* KA (TIPO AC)</t>
  </si>
  <si>
    <t>DISPOSITIVO DPS CLASSE II, 1 POLO, TENSAO MAXIMA DE 385 V, CORRENTE MAXIMA DE *90* KA (TIPO AC)</t>
  </si>
  <si>
    <t>DISPOSITIVO DPS CLASSE II, 1 POLO, TENSAO MAXIMA DE 460 V, CORRENTE MAXIMA DE *20* KA (TIPO AC)</t>
  </si>
  <si>
    <t>DISPOSITIVO DPS CLASSE II, 1 POLO, TENSAO MAXIMA DE 460 V, CORRENTE MAXIMA DE *30* KA (TIPO AC)</t>
  </si>
  <si>
    <t>DISPOSITIVO DPS CLASSE II, 1 POLO, TENSAO MAXIMA DE 460 V, CORRENTE MAXIMA DE *45* KA (TIPO AC)</t>
  </si>
  <si>
    <t>DISPOSITIVO DPS CLASSE II, 1 POLO, TENSAO MAXIMA DE 460 V, CORRENTE MAXIMA DE *90* KA (TIPO AC)</t>
  </si>
  <si>
    <t>DISPOSITIVO DR, 2 POLOS, SENSIBILIDADE DE 30 MA, CORRENTE DE 100 A, TIPO AC</t>
  </si>
  <si>
    <t>DISPOSITIVO DR, 2 POLOS, SENSIBILIDADE DE 30 MA, CORRENTE DE 25 A, TIPO AC</t>
  </si>
  <si>
    <t>DISPOSITIVO DR, 2 POLOS, SENSIBILIDADE DE 30 MA, CORRENTE DE 40 A, TIPO AC</t>
  </si>
  <si>
    <t>DISPOSITIVO DR, 2 POLOS, SENSIBILIDADE DE 30 MA, CORRENTE DE 63 A, TIPO AC</t>
  </si>
  <si>
    <t>DISPOSITIVO DR, 2 POLOS, SENSIBILIDADE DE 30 MA, CORRENTE DE 80 A, TIPO AC</t>
  </si>
  <si>
    <t>DISPOSITIVO DR, 2 POLOS, SENSIBILIDADE DE 300 MA, CORRENTE DE 25 A, TIPO AC</t>
  </si>
  <si>
    <t>DISPOSITIVO DR, 2 POLOS, SENSIBILIDADE DE 300 MA, CORRENTE DE 40 A, TIPO AC</t>
  </si>
  <si>
    <t>DISPOSITIVO DR, 2 POLOS, SENSIBILIDADE DE 300 MA, CORRENTE DE 63 A, TIPO AC</t>
  </si>
  <si>
    <t>DISPOSITIVO DR, 2 POLOS, SENSIBILIDADE DE 300 MA, CORRENTE DE 80 A, TIPO  AC</t>
  </si>
  <si>
    <t>DISPOSITIVO DR, 4 POLOS, SENSIBILIDADE DE 30 MA, CORRENTE DE 100 A, TIPO AC</t>
  </si>
  <si>
    <t>DISPOSITIVO DR, 4 POLOS, SENSIBILIDADE DE 30 MA, CORRENTE DE 25 A, TIPO AC</t>
  </si>
  <si>
    <t>DISPOSITIVO DR, 4 POLOS, SENSIBILIDADE DE 30 MA, CORRENTE DE 40 A, TIPO AC</t>
  </si>
  <si>
    <t>DISPOSITIVO DR, 4 POLOS, SENSIBILIDADE DE 30 MA, CORRENTE DE 63 A, TIPO AC</t>
  </si>
  <si>
    <t>DISPOSITIVO DR, 4 POLOS, SENSIBILIDADE DE 30 MA, CORRENTE DE 80 A, TIPO AC</t>
  </si>
  <si>
    <t>DISPOSITIVO DR, 4 POLOS, SENSIBILIDADE DE 300 MA, CORRENTE DE 100 A, TIPO AC</t>
  </si>
  <si>
    <t>DISPOSITIVO DR, 4 POLOS, SENSIBILIDADE DE 300 MA, CORRENTE DE 25 A, TIPO AC</t>
  </si>
  <si>
    <t>DISPOSITIVO DR, 4 POLOS, SENSIBILIDADE DE 300 MA, CORRENTE DE 40 A, TIPO AC</t>
  </si>
  <si>
    <t>DISPOSITIVO DR, 4 POLOS, SENSIBILIDADE DE 300 MA, CORRENTE DE 63 A, TIPO AC</t>
  </si>
  <si>
    <t>DISPOSITIVO DR, 4 POLOS, SENSIBILIDADE DE 300 MA, CORRENTE DE 80 A, TIPO AC</t>
  </si>
  <si>
    <t>DISTRIBUIDOR DE AGREGADOS AUTOPROPELIDO, CAP 3 M3, A DIESEL, 6 CC, 176 CV</t>
  </si>
  <si>
    <t>DISTRIBUIDOR DE AGREGADOS REBOCAVEL, CAPACIDADE 1,9 M3, LARGURA DE TRABALHO 3,66 M</t>
  </si>
  <si>
    <t>DISTRIBUIDOR METALICO, COM ROSCA, 2 SAIDAS, DN 1" X 1/2", PARA CONEXAO COM ANEL DESLIZANTE EM TUBO PEX PARA INST. AGUA QUENTE/FRIA</t>
  </si>
  <si>
    <t>DISTRIBUIDOR METALICO, COM ROSCA, 2 SAIDAS, DN 3/4" X 1/2", PARA CONEXAO COM ANEL DESLIZANTE EM TUBO PEX PARA INST. AGUA QUENTE/FRIA</t>
  </si>
  <si>
    <t>DISTRIBUIDOR METALICO, COM ROSCA, 3 SAIDAS, DN 1" X 1/2", PARA CONEXAO COM ANEL DESLIZANTE EM TUBO PEX PARA INST. AGUA QUENTE/FRIA</t>
  </si>
  <si>
    <t>DISTRIBUIDOR METALICO, COM ROSCA, 3 SAIDAS, DN 3/4" X 1/2", PARA CONEXAO COM ANEL DESLIZANTE EM TUBO PEX PARA INST. AGUA QUENTE/FRIA</t>
  </si>
  <si>
    <t>DISTRIBUIDOR, PLASTICO, 2 SAIDAS, DN 32 X 16 MM, PARA CONEXAO COM CRIMPAGEM, EM TUBO PEX PARA INST. AGUA QUENTE/FRIA</t>
  </si>
  <si>
    <t>DISTRIBUIDOR, PLASTICO, 2 SAIDAS, DN 32 X 25 MM, PARA CONEXAO COM CRIMPAGEM, EM TUBO PEX PARA INST. AGUA QUENTE/FRIA</t>
  </si>
  <si>
    <t>DISTRIBUIDOR, PLASTICO, 3 SAIDAS, DN 32 X 16 MM, PARA CONEXAO COM CRIMPAGEM, EM TUBO PEX PARA INST. AGUA QUENTE/FRIA</t>
  </si>
  <si>
    <t>DISTRIBUIDOR, PLASTICO, 3 SAIDAS, DN 32 X 25 MM, PARA CONEXAO COM CRIMPAGEM, EM TUBO PEX PARA INST. AGUA QUENTE/FRIA</t>
  </si>
  <si>
    <t>DIVISORIA EM GRANITO, COM DUAS FACES POLIDAS, TIPO ANDORINHA/ QUARTZ/ CASTELO/ CORUMBA OU OUTROS EQUIVALENTES DA REGIAO, E= *3,0* CM</t>
  </si>
  <si>
    <t>DIVISORIA EM MARMORE, COM DUAS FACES POLIDAS, BRANCO COMUM, E= *3,0* CM</t>
  </si>
  <si>
    <t>DIVISORIA, PLACA PRE-MOLDADA EM GRANILITE, MARMORITE OU GRANITINA, E = *3 CM</t>
  </si>
  <si>
    <t>DOBRADEIRA ELETROMECANICA DE VERGALHAO, PARA ACO DE DIAMETRO ATE 1 1/2", MOTOR ELETRICO TRIFASICO, POTENCIA DE 3 HP ATE 5 HP</t>
  </si>
  <si>
    <t>DOBRADICA EM ACO/FERRO, 3 1/2" X 3", E= 1,9 A 2 MM, COM ANEL, CROMADO OU ZINCADO, TAMPA BOLA, COM PARAFUSOS</t>
  </si>
  <si>
    <t>DOBRADICA EM ACO/FERRO, 3" X 2 1/2", E= 1,2 A 1,8 MM, SEM ANEL, CROMADO OU ZINCADO, TAMPA BOLA, COM PARAFUSOS</t>
  </si>
  <si>
    <t>DOBRADICA EM ACO/FERRO, 3" X 2 1/2", E= 1,2 A 1,8 MM, SEM ANEL, CROMADO OU ZINCADO, TAMPA CHATA, COM PARAFUSOS</t>
  </si>
  <si>
    <t>DOBRADICA EM ACO/FERRO, 3" X 2 1/2", E= 1,9 A 2 MM, SEM ANEL, CROMADO OU ZINCADO, TAMPA BOLA, COM PARAFUSOS</t>
  </si>
  <si>
    <t>DOBRADICA EM LATAO, 3" X 2 1/2 ", E= 1,9 A 2 MM, COM ANEL, CROMADO, TAMPA BOLA, COM PARAFUSOS</t>
  </si>
  <si>
    <t>DOBRADICA TIPO VAI-E-VEM EM ACO/FERRO, TAMANHO 3", GALVANIZADO, COM PARAFUSOS</t>
  </si>
  <si>
    <t>DOMOS / CLARABOIA INDIVIDUAL, EM ACRILICO BRANCO/LEITOSO, *95 X 95* CM, INCLUI ACESSORIOS DE FIXACAO, SEM INSTALACAO</t>
  </si>
  <si>
    <t>DOSADOR DE AREIA, CAPACIDADE DE *26* LITROS</t>
  </si>
  <si>
    <t>DUCHA / CHUVEIRO METALICO, DE PAREDE, ARTICULAVEL, COM BRACO/CANO, SEM DESVIADOR</t>
  </si>
  <si>
    <t>DUCHA / CHUVEIRO METALICO, DE PAREDE, ARTICULAVEL, COM DESVIADOR E DUCHA MANUAL</t>
  </si>
  <si>
    <t>DUCHA / CHUVEIRO PLASTICO SIMPLES, 5", BRANCO, PARA ACOPLAR EM HASTE 1/2", AGUA FRIA</t>
  </si>
  <si>
    <t>DUCHA HIGIENICA PLASTICA COM REGISTRO METALICO 1/2"</t>
  </si>
  <si>
    <t>DUMPER COM CAPACIDADE DE CARGA DE 1700 KG, PARTIDA ELETRICA, MOTOR DIESEL COM POTENCIA DE 16 CV</t>
  </si>
  <si>
    <t>ELEMENTO VAZADO CERAMICO DIAGONAL (TIPO FLOR/QUADRADO/XIS) DE *7 X 18 X 25* CM (L X A X C)</t>
  </si>
  <si>
    <t>ELEMENTO VAZADO CERAMICO QUADRADO (TIPO RETO OU REDONDO) DE *7 A 9 X 20 X 20* CM (L X A X C)</t>
  </si>
  <si>
    <t>ELEMENTO VAZADO DE CONCRETO, QUADRICULADO, 1 FURO *10 X 10 X 10* CM</t>
  </si>
  <si>
    <t>ELEMENTO VAZADO DE CONCRETO, QUADRICULADO, 1 FURO *20 X 10 X 7* CM</t>
  </si>
  <si>
    <t>ELEMENTO VAZADO DE CONCRETO, QUADRICULADO, 1 FURO *20 X 20 X 6,5* CM</t>
  </si>
  <si>
    <t>ELEMENTO VAZADO DE CONCRETO, QUADRICULADO, 16 FUROS *29 X 29 X 6* CM</t>
  </si>
  <si>
    <t>ELEMENTO VAZADO DE CONCRETO, QUADRICULADO, 16 FUROS *33 X 33 X 10* CM</t>
  </si>
  <si>
    <t>ELEMENTO VAZADO DE CONCRETO, QUADRICULADO, 16 FUROS *40 X 40 X 7* CM</t>
  </si>
  <si>
    <t>ELEMENTO VAZADO DE CONCRETO, QUADRICULADO, 16 FUROS *50 X 50 X 7* CM</t>
  </si>
  <si>
    <t>ELEMENTO VAZADO DE CONCRETO, QUADRICULADO, 25 FUROS *50 X 50 X 5* CM</t>
  </si>
  <si>
    <t>ELEMENTO VAZADO DE CONCRETO, VENEZIANA *39 X 22 X 15* CM</t>
  </si>
  <si>
    <t>ELEMENTO VAZADO DE CONCRETO, VENEZIANA *39 X 29 X 10* CM</t>
  </si>
  <si>
    <t>ELEMENTO VAZADO DE CONCRETO, VENEZIANA *40 X 10 X 10* CM</t>
  </si>
  <si>
    <t>ELETRICISTA (HORISTA)</t>
  </si>
  <si>
    <t>ELETRICISTA (MENSALISTA)</t>
  </si>
  <si>
    <t>ELETRODO REVESTIDO AWS - E-6010, DIAMETRO IGUAL A 4,00 MM</t>
  </si>
  <si>
    <t>ELETRODO REVESTIDO AWS - E6013, DIAMETRO IGUAL A 2,50 MM</t>
  </si>
  <si>
    <t>ELETRODO REVESTIDO AWS - E6013, DIAMETRO IGUAL A 4,00 MM</t>
  </si>
  <si>
    <t>ELETRODO REVESTIDO AWS - E7018, DIAMETRO IGUAL A 4,00 MM</t>
  </si>
  <si>
    <t>ELETRODUTO DE PVC RIGIDO ROSCAVEL DE 1 ", SEM LUVA</t>
  </si>
  <si>
    <t>ELETRODUTO DE PVC RIGIDO ROSCAVEL DE 1 1/2 ", SEM LUVA</t>
  </si>
  <si>
    <t>ELETRODUTO DE PVC RIGIDO ROSCAVEL DE 1 1/4 ", SEM LUVA</t>
  </si>
  <si>
    <t>ELETRODUTO DE PVC RIGIDO ROSCAVEL DE 1/2 ", SEM LUVA</t>
  </si>
  <si>
    <t>ELETRODUTO DE PVC RIGIDO ROSCAVEL DE 2 ", SEM LUVA</t>
  </si>
  <si>
    <t>ELETRODUTO DE PVC RIGIDO ROSCAVEL DE 2 1/2 ", SEM LUVA</t>
  </si>
  <si>
    <t>ELETRODUTO DE PVC RIGIDO ROSCAVEL DE 3 ", SEM LUVA</t>
  </si>
  <si>
    <t>ELETRODUTO DE PVC RIGIDO ROSCAVEL DE 3/4 ", SEM LUVA</t>
  </si>
  <si>
    <t>ELETRODUTO DE PVC RIGIDO ROSCAVEL DE 4 ", SEM LUVA</t>
  </si>
  <si>
    <t>ELETRODUTO DE PVC RIGIDO SOLDAVEL, CLASSE B, DE 20 MM</t>
  </si>
  <si>
    <t>ELETRODUTO DE PVC RIGIDO SOLDAVEL, CLASSE B, DE 25 MM</t>
  </si>
  <si>
    <t>ELETRODUTO DE PVC RIGIDO SOLDAVEL, CLASSE B, DE 32 MM</t>
  </si>
  <si>
    <t>ELETRODUTO DE PVC RIGIDO SOLDAVEL, CLASSE B, DE 40 MM</t>
  </si>
  <si>
    <t>ELETRODUTO DE PVC RIGIDO SOLDAVEL, CLASSE B, DE 50 MM</t>
  </si>
  <si>
    <t>ELETRODUTO DE PVC RIGIDO SOLDAVEL, CLASSE B, DE 60 MM</t>
  </si>
  <si>
    <t>ELETRODUTO EM ACO GALVANIZADO ELETROLITICO, LEVE, DIAMETRO 3/4", PAREDE DE 0,90 MM</t>
  </si>
  <si>
    <t>ELETRODUTO FLEXIVEL PLANO EM PEAD, COR PRETA E LARANJA, DIAMETRO 25 MM</t>
  </si>
  <si>
    <t>ELETRODUTO FLEXIVEL PLANO EM PEAD, COR PRETA E LARANJA, DIAMETRO 32 MM</t>
  </si>
  <si>
    <t>ELETRODUTO FLEXIVEL PLANO EM PEAD, COR PRETA E LARANJA, DIAMETRO 40 MM</t>
  </si>
  <si>
    <t>ELETRODUTO FLEXIVEL, EM FITA DE ACO GALVANIZADO, REVESTIDO COM PVC PRETO, DIAMETRO EXTERNO DE 15 MM, DN = 3/8", TIPO SEALTUBO</t>
  </si>
  <si>
    <t>ELETRODUTO FLEXIVEL, EM FITA DE ACO GALVANIZADO, REVESTIDO COM PVC PRETO, DIAMETRO EXTERNO DE 25 MM, DN = 3/4", TIPO SEALTUBO</t>
  </si>
  <si>
    <t>ELETRODUTO FLEXIVEL, EM FITA DE ACO GALVANIZADO, REVESTIDO COM PVC PRETO, DIAMETRO EXTERNO DE 32 MM, DN = 1", TIPO SEALTUBO</t>
  </si>
  <si>
    <t>ELETRODUTO FLEXIVEL, EM FITA DE ACO GALVANIZADO, REVESTIDO COM PVC PRETO, DIAMETRO EXTERNO DE 40 MM, DN = 1 1/4", TIPO SEALTUBO</t>
  </si>
  <si>
    <t>ELETRODUTO FLEXIVEL, EM FITA DE ACO GALVANIZADO, REVESTIDO COM PVC PRETO, DIAMETRO EXTERNO DE 50 MM, DN = 1 1/2", TIPO SEALTUBO</t>
  </si>
  <si>
    <t>ELETRODUTO FLEXIVEL, EM FITA DE ACO GALVANIZADO, REVESTIDO COM PVC PRETO, DIAMETRO EXTERNO DE 60 MM, DN = 2", TIPO SEALTUBO</t>
  </si>
  <si>
    <t>ELETRODUTO FLEXIVEL, EM FITA DE ACO GALVANIZADO, REVESTIDO COM PVC PRETO, DIAMETRO EXTERNO DE 75 MM, DN = 2 1/2", TIPO SEALTUBO</t>
  </si>
  <si>
    <t>ELETRODUTO FLEXIVEL, EM FITA DE ACO GALVANIZADO, SEM REVESTIMENTO, DIAMETRO NOMINAL 1 1/2"</t>
  </si>
  <si>
    <t>ELETRODUTO FLEXIVEL, EM FITA DE ACO GALVANIZADO, SEM REVESTIMENTO, DIAMETRO NOMINAL 1 1/4"</t>
  </si>
  <si>
    <t>ELETRODUTO FLEXIVEL, EM FITA DE ACO GALVANIZADO, SEM REVESTIMENTO, DIAMETRO NOMINAL 1"</t>
  </si>
  <si>
    <t>ELETRODUTO FLEXIVEL, EM FITA DE ACO GALVANIZADO, SEM REVESTIMENTO, DIAMETRO NOMINAL 1/2"</t>
  </si>
  <si>
    <t>ELETRODUTO FLEXIVEL, EM FITA DE ACO GALVANIZADO, SEM REVESTIMENTO, DIAMETRO NOMINAL 2 1/2"</t>
  </si>
  <si>
    <t>ELETRODUTO FLEXIVEL, EM FITA DE ACO GALVANIZADO, SEM REVESTIMENTO, DIAMETRO NOMINAL 2"</t>
  </si>
  <si>
    <t>ELETRODUTO FLEXIVEL, EM FITA DE ACO GALVANIZADO, SEM REVESTIMENTO, DIAMETRO NOMINAL 3"</t>
  </si>
  <si>
    <t>ELETRODUTO PVC FLEXIVEL CORRUGADO, COR AMARELA, DE 16 MM</t>
  </si>
  <si>
    <t>ELETRODUTO PVC FLEXIVEL CORRUGADO, COR AMARELA, DE 20 MM</t>
  </si>
  <si>
    <t>ELETRODUTO PVC FLEXIVEL CORRUGADO, COR AMARELA, DE 25 MM</t>
  </si>
  <si>
    <t>ELETRODUTO PVC FLEXIVEL CORRUGADO, COR AMARELA, DE 32 MM</t>
  </si>
  <si>
    <t>ELETRODUTO PVC FLEXIVEL CORRUGADO, REFORCADO, COR LARANJA, DE 20 MM, PARA LAJES E PISOS</t>
  </si>
  <si>
    <t>ELETRODUTO PVC FLEXIVEL CORRUGADO, REFORCADO, COR LARANJA, DE 25 MM, PARA LAJES E PISOS</t>
  </si>
  <si>
    <t>ELETRODUTO PVC FLEXIVEL CORRUGADO, REFORCADO, COR LARANJA, DE 32 MM, PARA LAJES E PISOS</t>
  </si>
  <si>
    <t>ELETRODUTO/CONDULETE DE PVC RIGIDO, LISO, COR CINZA, DE 1", PARA INSTALACOES APARENTES (NBR 5410)</t>
  </si>
  <si>
    <t>ELETRODUTO/CONDULETE DE PVC RIGIDO, LISO, COR CINZA, DE 1/2", PARA INSTALACOES APARENTES (NBR 5410)</t>
  </si>
  <si>
    <t>ELETRODUTO/CONDULETE DE PVC RIGIDO, LISO, COR CINZA, DE 3/4", PARA INSTALACOES APARENTES (NBR 5410)</t>
  </si>
  <si>
    <t>ELETRODUTO/DUTO PEAD FLEXIVEL PAREDE SIMPLES, CORRUGACAO HELICOIDAL, COR PRETA, SEM ROSCA, DE 1 1/2", CRC 680 N, PARA CABEAMENTO SUBTERRANEO (NBR 15715)</t>
  </si>
  <si>
    <t>ELETRODUTO/DUTO PEAD FLEXIVEL PAREDE SIMPLES, CORRUGACAO HELICOIDAL, COR PRETA, SEM ROSCA, DE 1 1/4", CRC 680 N, PARA CABEAMENTO SUBTERRANEO (NBR 15715)</t>
  </si>
  <si>
    <t>ELETRODUTO/DUTO PEAD FLEXIVEL PAREDE SIMPLES, CORRUGACAO HELICOIDAL, COR PRETA, SEM ROSCA, DE 2", CRC 680 N, PARA CABEAMENTO SUBTERRANEO (NBR 15715)</t>
  </si>
  <si>
    <t>ELETRODUTO/DUTO PEAD FLEXIVEL PAREDE SIMPLES, CORRUGACAO HELICOIDAL, COR PRETA, SEM ROSCA, DE 3", CRC 680 N, PARA CABEAMENTO SUBTERRANEO (NBR 15715)</t>
  </si>
  <si>
    <t>ELETRODUTO/DUTO PEAD FLEXIVEL PAREDE SIMPLES, CORRUGACAO HELICOIDAL, COR PRETA, SEM ROSCA, DE 4", CRC 680 N, PARA CABEAMENTO SUBTERRANEO (NBR 15715)</t>
  </si>
  <si>
    <t>ELETROTECNICO (HORISTA)</t>
  </si>
  <si>
    <t>ELETROTECNICO (MENSALISTA)</t>
  </si>
  <si>
    <t>ELEVADOR DE CARGA A CABO, CABINE SEMI FECHADA 2,0 X 1,5 X 2,0 M, CAPACIDADE DE CARGA 1000 KG, TORRE 2,38 X 2,21 X 15 M, GUINCHO DE EMBREAGEM, FREIO DE SEGURANCA, LIMITADOR DE VELOCIDADE E CANCELA</t>
  </si>
  <si>
    <t>ELEVADOR DE CREMALHEIRA CABINE FECHADA 1,5 X 2,5 X 2,35 M (UMA POR TORRE), CAPACIDADE DE CARGA 1200 KG (15 PESSOAS), TORRE 24 M (16 MODULOS), FREIO DE SEGURANCA, LIMITADOR DE CARGA</t>
  </si>
  <si>
    <t>EMENDA PARA CALHA PLUVIAL, PVC, DIAMETRO ENTRE 119 E 170 MM, PARA DRENAGEM PLUVIAL PREDIAL</t>
  </si>
  <si>
    <t>EMULSAO ASFALTICA ANIONICA</t>
  </si>
  <si>
    <t>EMULSAO EXPLOSIVA EM CARTUCHOS DE 1" X 12", DENSIDADE 1.15 G/CM3, INICIACAO ESPOLETA N. 8 / CORDEL</t>
  </si>
  <si>
    <t>EMULSAO EXPLOSIVA EM CARTUCHOS DE 1" X 24", DENSIDADE 1.15 G/CM3, INICIACAO ESPOLETA N. 8 / CORDEL</t>
  </si>
  <si>
    <t>EMULSAO EXPLOSIVA EM CARTUCHOS DE 1" X 8", DENSIDADE 1.15 G/CM3, INICIACAO ESPOLETA N. 8 / CORDEL</t>
  </si>
  <si>
    <t>EMULSAO EXPLOSIVA EM CARTUCHOS DE 2 1/2" X 24", DENSIDADE 1.15 G/CM3, INICIACAO ESPOLETA N. 8 / CORDEL</t>
  </si>
  <si>
    <t>EMULSAO EXPLOSIVA EM CARTUCHOS DE 2 1/4" X 24", DENSIDADE 1.15 G/CM3, INICIACAO ESPOLETA N. 8 / CORDEL</t>
  </si>
  <si>
    <t>EMULSAO EXPLOSIVA EM CARTUCHOS DE 2" X 24", DENSIDADE 1.15 G/CM3, INICIACAO ESPOLETA N. 8 / CORDEL</t>
  </si>
  <si>
    <t>ENCANADOR OU BOMBEIRO HIDRAULICO (HORISTA)</t>
  </si>
  <si>
    <t>ENCANADOR OU BOMBEIRO HIDRAULICO (MENSALISTA)</t>
  </si>
  <si>
    <t>ENCARREGADO GERAL DE OBRAS (HORISTA)</t>
  </si>
  <si>
    <t>ENCARREGADO GERAL DE OBRAS (MENSALISTA)</t>
  </si>
  <si>
    <t>ENDURECEDOR MINERAL DE BASE CIMENTICIA PARA PISO DE CONCRETO</t>
  </si>
  <si>
    <t>ENERGIA ELETRICA ATE 2000 KWH INDUSTRIAL, SEM DEMANDA</t>
  </si>
  <si>
    <t>ENERGIA ELETRICA COMERCIAL, BAIXA TENSAO, RELATIVA AO CONSUMO DE ATE 100 KWH, INCLUINDO ICMS, PIS/PASEP E COFINS</t>
  </si>
  <si>
    <t>ENGATE / RABICHO FLEXIVEL INOX 1/2" X 30 CM</t>
  </si>
  <si>
    <t>ENGATE / RABICHO FLEXIVEL INOX 1/2" X 40 CM</t>
  </si>
  <si>
    <t>ENGATE/RABICHO FLEXIVEL PLASTICO (PVC OU ABS) BRANCO 1/2" X 30 CM</t>
  </si>
  <si>
    <t>ENGATE/RABICHO FLEXIVEL PLASTICO (PVC OU ABS) BRANCO 1/2" X 40 CM</t>
  </si>
  <si>
    <t>ENGENHEIRO CIVIL DE OBRA JUNIOR (HORISTA)</t>
  </si>
  <si>
    <t>ENGENHEIRO CIVIL DE OBRA JUNIOR (MENSALISTA)</t>
  </si>
  <si>
    <t>ENGENHEIRO CIVIL DE OBRA PLENO (HORISTA)</t>
  </si>
  <si>
    <t>ENGENHEIRO CIVIL DE OBRA PLENO (MENSALISTA)</t>
  </si>
  <si>
    <t>ENGENHEIRO CIVIL DE OBRA SENIOR (HORISTA)</t>
  </si>
  <si>
    <t>ENGENHEIRO CIVIL DE OBRA SENIOR (MENSALISTA)</t>
  </si>
  <si>
    <t>ENXADA ESTREITA, EM ACO, *25 X 23* CM, COM CABO DE MADEIRA DE *150* CM</t>
  </si>
  <si>
    <t>EPI - FAMILIA ALMOXARIFE - HORISTA (ENCARGOS COMPLEMENTARES - COLETADO CAIXA)</t>
  </si>
  <si>
    <t>EPI - FAMILIA ALMOXARIFE - MENSALISTA (ENCARGOS COMPLEMENTARES - COLETADO CAIXA)</t>
  </si>
  <si>
    <t>EPI - FAMILIA CARPINTEIRO DE FORMAS - HORISTA (ENCARGOS COMPLEMENTARES - COLETADO CAIXA)</t>
  </si>
  <si>
    <t>EPI - FAMILIA CARPINTEIRO DE FORMAS - MENSALISTA (ENCARGOS COMPLEMENTARES - COLETADO CAIXA)</t>
  </si>
  <si>
    <t>EPI - FAMILIA ELETRICISTA - HORISTA (ENCARGOS COMPLEMENTARES - COLETADO CAIXA)</t>
  </si>
  <si>
    <t>EPI - FAMILIA ELETRICISTA - MENSALISTA (ENCARGOS COMPLEMENTARES - COLETADO CAIXA)</t>
  </si>
  <si>
    <t>EPI - FAMILIA ENCANADOR - HORISTA (ENCARGOS COMPLEMENTARES - COLETADO CAIXA)</t>
  </si>
  <si>
    <t>EPI - FAMILIA ENCANADOR - MENSALISTA (ENCARGOS COMPLEMENTARES - COLETADO CAIXA)</t>
  </si>
  <si>
    <t>EPI - FAMILIA ENCARREGADO GERAL - HORISTA (ENCARGOS COMPLEMENTARES - COLETADO CAIXA)</t>
  </si>
  <si>
    <t>EPI - FAMILIA ENCARREGADO GERAL - MENSALISTA (ENCARGOS COMPLEMENTARES - COLETADO CAIXA)</t>
  </si>
  <si>
    <t>EPI - FAMILIA ENGENHEIRO CIVIL - HORISTA (ENCARGOS COMPLEMENTARES - COLETADO CAIXA)</t>
  </si>
  <si>
    <t>EPI - FAMILIA ENGENHEIRO CIVIL - MENSALISTA (ENCARGOS COMPLEMENTARES - COLETADO CAIXA)</t>
  </si>
  <si>
    <t>EPI - FAMILIA OPERADOR ESCAVADEIRA - HORISTA (ENCARGOS COMPLEMENTARES - COLETADO CAIXA)</t>
  </si>
  <si>
    <t>EPI - FAMILIA OPERADOR ESCAVADEIRA - MENSALISTA (ENCARGOS COMPLEMENTARES - COLETADO CAIXA)</t>
  </si>
  <si>
    <t>EPI - FAMILIA PEDREIRO - HORISTA (ENCARGOS COMPLEMENTARES - COLETADO CAIXA)</t>
  </si>
  <si>
    <t>EPI - FAMILIA PEDREIRO - MENSALISTA (ENCARGOS COMPLEMENTARES - COLETADO CAIXA)</t>
  </si>
  <si>
    <t>EPI - FAMILIA PINTOR - HORISTA (ENCARGOS COMPLEMENTARES - COLETADO CAIXA)</t>
  </si>
  <si>
    <t>EPI - FAMILIA PINTOR - MENSALISTA (ENCARGOS COMPLEMENTARES - COLETADO CAIXA)</t>
  </si>
  <si>
    <t>EPI - FAMILIA SERVENTE - HORISTA (ENCARGOS COMPLEMENTARES - COLETADO CAIXA)</t>
  </si>
  <si>
    <t>EPI - FAMILIA SERVENTE - MENSALISTA (ENCARGOS COMPLEMENTARES - COLETADO CAIXA)</t>
  </si>
  <si>
    <t>EPI - FAMILIA SOLDADOR - HORISTA (ENCARGOS COMPLEMENTARES - COLETADO CAIXA)</t>
  </si>
  <si>
    <t>EPI - FAMILIA SOLDADOR - MENSALISTA (ENCARGOS COMPLEMENTARES - COLETADO CAIXA)</t>
  </si>
  <si>
    <t>EPI - FAMILIA TOPOGRAFO - HORISTA (ENCARGOS COMPLEMENTARES - COLETADO CAIXA)</t>
  </si>
  <si>
    <t>EPI - FAMILIA TOPOGRAFO - MENSALISTA (ENCARGOS COMPLEMENTARES - COLETADO CAIXA)</t>
  </si>
  <si>
    <t>EQUIPAMENTO DE LIMPEZA COMBINADO (VACUO/ALTA PRESSAO) 95% VACUO, TANQUE 7000 L, BOMBA 140 KGF/CM2 66 L/MIN COM MOTOR INDEPENDENTE A DIESEL DE 60 CV (INCLUI MONTAGEM, NAO INCLUI CAMINHAO)</t>
  </si>
  <si>
    <t>EQUIPAMENTO P/ DEMARCACAO DE FAIXAS DE TRAFEGO A QUENTE, A SER MONTADO SOBRE CAMINHAO DE PBT MIN. DE 17 T, DIST. MIN. ENTRE EIXOS 5,2 M, CAPACIDADE PARA 1.000 KG DE MATERIAL TERMOPLASTICO (INCLUI MONTAGEM, NAO INCLUI CAMINHAO, NEM COMPRESSOR DE AR)</t>
  </si>
  <si>
    <t>EQUIPAMENTO PARA DEMARCACAO DE FAIXAS DE TRAFEGO A FRIO, A SER MONTADO SOBRE CAMINHAO DE PBT MINIMO DE 9 T E DISTANCIA MINIMA ENTRE EIXOS DE 4,3 M, CAPACIDADE PARA 800 L DE TINTA (INCLUI MONTAGEM, NAO INCLUI CAMINHAO)</t>
  </si>
  <si>
    <t>ESCADA DUPLA DE ABRIR EM ALUMINIO, COM SAPATAS DE BORRACHA, *2,30* X *0,57* M (ALTURA UTIL X LARGURA MINIMA), MODELO PINTOR, 8 DEGRAUS, CAPACIDADE *100* KG</t>
  </si>
  <si>
    <t>ESCADA EXTENSIVEL EM ALUMINIO, COM SAPATAS DE BORRACHA, ALTURA FECHADA 3,60 M, ALTURA ESTENDIDA DE 6,0 A 6,30 M, LARGURA MINIMA DE 35 CM, CACIDADE *120* KG</t>
  </si>
  <si>
    <t>ESCAVADEIRA HIDRAULICA DE BRACO LONGO (LONGO ALCANCE) SOBRE ESTEIRAS, CACAMBA 0,52 M3, PESO OPERACIONAL 24 T, POTENCIA LIQUIDA 155 HP</t>
  </si>
  <si>
    <t>ESCAVADEIRA HIDRAULICA SOBRE ESTEIRAS COM CACAMBA DE 1,20 M3, PESO OPERACIONAL 21 T, POTENCIA BRUTA 155 HP</t>
  </si>
  <si>
    <t>ESCAVADEIRA HIDRAULICA SOBRE ESTEIRAS, CACAMBA 0,4 A 1,70 M3, PESO OPERACIONAL 23,2 T, POTENCIA BRUTA 183 HP</t>
  </si>
  <si>
    <t>ESCAVADEIRA HIDRAULICA SOBRE ESTEIRAS, CACAMBA 0,62M3, PESO OPERACIONAL 12,61T, POTENCIA LIQUIDA 95HP</t>
  </si>
  <si>
    <t>ESCAVADEIRA HIDRAULICA SOBRE ESTEIRAS, CACAMBA 0,80M3, PESO OPERACIONAL 17T, POTENCIA BRUTA 111HP</t>
  </si>
  <si>
    <t>ESCAVADEIRA HIDRAULICA SOBRE ESTEIRAS, CAPACIDADE DA CACAMBA ENTRE 1,20 E 1,50 M3, PESO OPERACIONAL ENTRE 20,00 E 22,00 TON, POTENCIA LIQUIDA ENTRE 150 E 155 HP, EQUIPADA COM CLAMSHELL</t>
  </si>
  <si>
    <t>ESCORA PRE-MOLDADA EM CONCRETO, *10 X 10* CM, H = 2,30M</t>
  </si>
  <si>
    <t>ESCOVA CIRCULAR EM ACO LATONADO, 6 X 1" (DIAMETRO X ESPESSURA), FURO DE 1 1/4 ", FIO ONDULADO *0,30* MM</t>
  </si>
  <si>
    <t>ESCOVA DE ACO, COM CABO, *4 X 15* FILEIRAS DE CERDAS</t>
  </si>
  <si>
    <t>ESGUICHO JATO REGULAVEL, TIPO ELKHART, ENGATE RAPIDO 1 1/2", PARA COMBATE A INCENDIO</t>
  </si>
  <si>
    <t>ESGUICHO JATO REGULAVEL, TIPO ELKHART, ENGATE RAPIDO 2 1/2", PARA COMBATE A INCENDIO</t>
  </si>
  <si>
    <t>ESGUICHO TIPO JATO SOLIDO, EM LATAO, ENGATE RAPIDO 1 1/2" X 13 MM, PARA MANGUEIRA EM INSTALACAO PREDIAL COMBATE A INCENDIO</t>
  </si>
  <si>
    <t>ESGUICHO TIPO JATO SOLIDO, EM LATAO, ENGATE RAPIDO 1 1/2" X 16 MM, PARA MANGUEIRA EM INSTALACAO PREDIAL COMBATE A INCENDIO</t>
  </si>
  <si>
    <t>ESGUICHO TIPO JATO SOLIDO, EM LATAO, ENGATE RAPIDO 1 1/2" X 19 MM, PARA MANGUEIRA EM INSTALACAO PREDIAL COMBATE A INCENDIO</t>
  </si>
  <si>
    <t>ESGUICHO TIPO JATO SOLIDO, EM LATAO, ENGATE RAPIDO 2 1/2" X 13 MM, PARA MANGUEIRA EM INSTALACAO PREDIAL COMBATE A INCENDIO</t>
  </si>
  <si>
    <t>ESGUICHO TIPO JATO SOLIDO, EM LATAO, ENGATE RAPIDO 2 1/2" X 16 MM, PARA MANGUEIRA EM INSTALACAO PREDIAL COMBATE A INCENDIO</t>
  </si>
  <si>
    <t>ESGUICHO TIPO JATO SOLIDO, EM LATAO, ENGATE RAPIDO 2 1/2" X 19 MM, PARA MANGUEIRA EM INSTALACAO PREDIAL COMBATE A INCENDIO</t>
  </si>
  <si>
    <t>ESMERILHADEIRA ANGULAR ELETRICA, DIAMETRO DO DISCO 7" (180 MM), ROTACAO 8500 RPM, POTENCIA 2400 W</t>
  </si>
  <si>
    <t>ESPACADOR / DISTANCIADOR CIRCULAR COM ENTRADA LATERAL, EM PLASTICO, PARA VERGALHAO *4,2 A 12,5* MM, COBRIMENTO 20 MM</t>
  </si>
  <si>
    <t>ESPACADOR / DISTANCIADOR TIPO GARRA DUPLA, EM PLASTICO, COBRIMENTO *20* MM, PARA FERRAGENS DE LAJES E FUNDO DE VIGAS</t>
  </si>
  <si>
    <t>ESPACADOR / DISTANCIADOR TIPO PINO EM PLASTICO, PARA VERGALHAO ATE 10 MM, PARA APOIO DE ARMADURA</t>
  </si>
  <si>
    <t>ESPACADOR OU DISTANCIADOR, EM PLASTICO, TIPO APOIO DE CORDOALHA (CARANGUEJO), PARA ARMADURA NEGATIVA E PROTENSAO, COBRIMENTO 50 MM</t>
  </si>
  <si>
    <t>ESPACADOR/SEPARADOR /CENTRALIZADOR DE BARRA DE ACO, PLASTICO, (CHUMBADOR TIPO CARAMBOLA - CB), DIAMETRO INTERNO ATE 20 MM</t>
  </si>
  <si>
    <t>ESPACADOR/SEPARADOR /CENTRALIZADOR DE BARRA DE ACO, PLASTICO, (CHUMBADOR TIPO CARAMBOLA - CB), DIAMETRO INTERNO ENTRE 25 A 32 MM</t>
  </si>
  <si>
    <t>ESPACADOR/SEPARADOR DE CORDOALHA TIPO DISCO 12 FUROS DE 14 MM, PARA TIRANTES</t>
  </si>
  <si>
    <t>ESPARGIDOR DE ASFALTO PRESSURIZADO, REBOCAVEL, TANQUE DE 2500 L, PNEUMATICO, COM MOTOR A GASOLINA 3,4HP</t>
  </si>
  <si>
    <t>ESPARGIDOR DE ASFALTO PRESSURIZADO, TANQUE 6 M3 COM ISOLACAO TERMICA, AQUECIDO COM 2 MACARICOS, COM BARRA ESPARGIDORA 3,60 M, A SER MONTADO SOBRE CAMINHAO</t>
  </si>
  <si>
    <t>ESPATULA DE PLASTICO LISA, LARGURA *10* CM</t>
  </si>
  <si>
    <t>ESPATULA EM ACO INOX COM CABO DE MADEIRA E LARGURA DE *8* CM</t>
  </si>
  <si>
    <t>ESPELHO / PLACA CEGA 4" X 2", PARA INSTALACAO DE TOMADAS E INTERRUPTORES</t>
  </si>
  <si>
    <t>ESPELHO / PLACA CEGA 4" X 4", PARA INSTALACAO DE TOMADAS E INTERRUPTORES</t>
  </si>
  <si>
    <t>ESPELHO / PLACA DE 1 POSTO 4" X 2", PARA INSTALACAO DE TOMADAS E INTERRUPTORES</t>
  </si>
  <si>
    <t>ESPELHO / PLACA DE 2 POSTOS 4" X 2", PARA INSTALACAO DE TOMADAS E INTERRUPTORES</t>
  </si>
  <si>
    <t>ESPELHO / PLACA DE 2 POSTOS 4" X 4", PARA INSTALACAO DE TOMADAS E INTERRUPTORES</t>
  </si>
  <si>
    <t>ESPELHO / PLACA DE 3 POSTOS 4" X 2", PARA INSTALACAO DE TOMADAS E INTERRUPTORES</t>
  </si>
  <si>
    <t>ESPELHO / PLACA DE 4 POSTOS 4" X 4", PARA INSTALACAO DE TOMADAS E INTERRUPTORES</t>
  </si>
  <si>
    <t>ESPELHO / PLACA DE 6 POSTOS 4" X 4", PARA INSTALACAO DE TOMADAS E INTERRUPTORES</t>
  </si>
  <si>
    <t>ESPELHO CRISTAL E = 4 MM</t>
  </si>
  <si>
    <t>ESPELHO, RETO OU CURVO, EM LATAO CROMADO, ESPESSURA ATE 6 MM, LARGURA *40*MM, ALTURA *180*MM - PARA FECHADURA DE EMBUTIR</t>
  </si>
  <si>
    <t>ESPELHO, RETO OU CURVO, EM LATAO CROMADO, ESPESSURA MINIMA 6 MM, LARGURA *43*MM, ALTURA *230*MM - PARA FECHADURA DE EMBUTIR</t>
  </si>
  <si>
    <t>ESPOLETA SIMPLES N 8.</t>
  </si>
  <si>
    <t>ESPUMA EXPANSIVA DE POLIURETANO, APLICACAO MANUAL - 500 ML</t>
  </si>
  <si>
    <t>ESQUADRO DE ACO 12" (300 MM), CABO DE ALUMINIO</t>
  </si>
  <si>
    <t>ESQUI TRIPLO, EM TUBO DE ACO CARBONO, PINTURA NO PROCESSO ELETROSTATICO - EQUIPAMENTO DE GINASTICA PARA ACADEMIA AO AR LIVRE / ACADEMIA DA TERCEIRA IDADE - ATI</t>
  </si>
  <si>
    <t>ESTABILIZADOR BIVOLT AUTOMATICO, 1000 VA</t>
  </si>
  <si>
    <t>ESTABILIZADOR BIVOLT AUTOMATICO, 1500 VA</t>
  </si>
  <si>
    <t>ESTABILIZADOR BIVOLT AUTOMATICO, 2000 VA</t>
  </si>
  <si>
    <t>ESTABILIZADOR BIVOLT AUTOMATICO, 300 VA</t>
  </si>
  <si>
    <t>ESTABILIZADOR BIVOLT AUTOMATICO, 500 VA</t>
  </si>
  <si>
    <t>ESTACA PRE-MOLDADA MACICA DE CONCRETO VIBRADO ARMADO, PARA CARGA DE 25 T, SECAO QUADRADA DE *16 X 16*, COM ANEL METALICO INCORPORADO A PECA (SOMENTE FORNECIMENTO)</t>
  </si>
  <si>
    <t>ESTACA PRE-MOLDADA MACICA DE CONCRETO VIBRADO ARMADO, PARA CARGA DE 50 T, SECAO QUADRADA, COM ANEL METALICO INCORPORADO A PECA (SOMENTE FORNECIMENTO)</t>
  </si>
  <si>
    <t>ESTACA PRE-MOLDADA VAZADA DE CONCRETO CENTRIFUGADO, PARA CARGA DE 100 T, SECAO CIRCULAR, COM ANEL METALICO INCORPORADO A PECA (SOMENTE FORNECIMENTO)</t>
  </si>
  <si>
    <t>ESTILETE DE METAL, LAMINA 18 MM</t>
  </si>
  <si>
    <t>ESTOPA</t>
  </si>
  <si>
    <t>ESTOPIM SIMPLES</t>
  </si>
  <si>
    <t>ESTRIBO COM PARAFUSO EM CHAPA DE FERRO FUNDIDO DE 2" X 3/16" X 35 CM, SECAO "U", PARA MADEIRAMENTO DE TELHADO</t>
  </si>
  <si>
    <t>ETANOL</t>
  </si>
  <si>
    <t>EXAMES - HORISTA (COLETADO CAIXA - ENCARGOS COMPLEMENTARES)</t>
  </si>
  <si>
    <t>EXAMES - MENSALISTA (COLETADO CAIXA - ENCARGOS COMPLEMENTARES)</t>
  </si>
  <si>
    <t>EXTENSAO DE SOLDA 201 ACETILENO, E = *1,5 A 2,5* MM</t>
  </si>
  <si>
    <t>EXTENSAO DE SOLDA 201 GLP, E = *2,5 A 4,0* MM</t>
  </si>
  <si>
    <t>EXTINTOR DE INCENDIO PORTATIL COM CARGA DE AGUA PRESSURIZADA DE 10 L, CLASSE A</t>
  </si>
  <si>
    <t>EXTINTOR DE INCENDIO PORTATIL COM CARGA DE GAS CARBONICO CO2 DE 4 KG, CLASSE BC</t>
  </si>
  <si>
    <t>EXTINTOR DE INCENDIO PORTATIL COM CARGA DE GAS CARBONICO CO2 DE 6 KG, CLASSE BC</t>
  </si>
  <si>
    <t>EXTINTOR DE INCENDIO PORTATIL COM CARGA DE PO QUIMICO SECO (PQS) DE 12 KG, CLASSE BC</t>
  </si>
  <si>
    <t>EXTINTOR DE INCENDIO PORTATIL COM CARGA DE PO QUIMICO SECO (PQS) DE 4 KG, CLASSE BC</t>
  </si>
  <si>
    <t>EXTINTOR DE INCENDIO PORTATIL COM CARGA DE PO QUIMICO SECO (PQS) DE 6 KG, CLASSE BC</t>
  </si>
  <si>
    <t>EXTINTOR DE INCENDIO PORTATIL COM CARGA DE PO QUIMICO SECO (PQS) DE 8 KG, CLASSE BC</t>
  </si>
  <si>
    <t>EXTREMIDADE PVC PBA, BF, JE, DN 100/ DE 110 MM</t>
  </si>
  <si>
    <t>EXTREMIDADE PVC PBA, BF, JE, DN 75/ DE 85 MM</t>
  </si>
  <si>
    <t>EXTREMIDADE PVC PBA, PF, JE, DN 100 / DE 110 MM</t>
  </si>
  <si>
    <t>EXTREMIDADE PVC PBA, PF, JE, DN 75 / DE 85 MM</t>
  </si>
  <si>
    <t>EXTREMIDADE/TUBETE PARA HIDROMETRO PVC, COM ROSCA, CURTA, COM BUCHA LATAO, 3/4" OU 1/2"</t>
  </si>
  <si>
    <t>FECHADURA AUXILIAR DE SEGURANCA PARA PORTA EXTERNA, EM ACO INOX, BROCA DE 45 A 55 MM, LINGUETA COM 3 AVANCOS, INCLUINDO 2 CHAVES TIPO CILINDRO</t>
  </si>
  <si>
    <t>FECHADURA BICO DE PAPAGAIO PARA PORTA DE CORRER EXTERNA, EM ACO INOX COM ACABAMENTO CROMADO, MAQUINA COM 45 MM, INCLUINDO CHAVE TIPO CILINDRO</t>
  </si>
  <si>
    <t>FECHADURA BICO DE PAPAGAIO PARA PORTA DE CORRER INTERNA, EM ACO INOX COM ACABAMENTO CROMADO, MAQUINA COM 45 MM, INCLUINDO CHAVE TIPO BIPARTIDA</t>
  </si>
  <si>
    <t>FECHADURA DE EMBUTIR PARA GAVETA E MOVEIS DE MADEIRA, EM ACO INOX COM ACABAMENTO CROMADO, COM ABAS LATERAIS, CILINDRO COM 22 MM DE DIAMETRO, INCLUINDO CHAVE COM PERFIL METALICO E CAPA ESCAMOTEAVEL</t>
  </si>
  <si>
    <t>FECHADURA DE SOBREPOR PARA GAVETAS E ARMARIOS, EM ACO INOX COM ACABAMENTO CROMADO, COM CILINDRO DE APROX 20 MM</t>
  </si>
  <si>
    <t>FECHADURA DE SOBREPOR PARA PORTAO, EM ACO INOX COM ACABAMENTO CROMADO, CAIXA DE 100 MM, INCLUINDO CHAVE TIPO CILINDRO</t>
  </si>
  <si>
    <t>FECHADURA DE SOBREPOR PARA PORTAO, EM ACO INOX COM ACABAMENTO CROMADO, CAIXA DE 100 MM, INCLUINDO CHAVE TIPO TETRA</t>
  </si>
  <si>
    <t>FECHADURA DE SOBREPOR TIPO CAIXAO, EM FERRO COM ACABAMENTO RESINADO, SEM MACANETA, SEM CILINDRO, INCLUINDO CHAVE TIPO SIMPLES</t>
  </si>
  <si>
    <t>FECHADURA ESPELHO PARA PORTA DE BANHEIRO, EM ACO INOX (MAQUINA, TESTA E CONTRA-TESTA) E EM ZAMAC (MACANETA, LINGUETA E TRINCOS) COM ACABAMENTO CROMADO, MAQUINA DE 40 MM, INCLUINDO CHAVE TIPO TRANQUETA</t>
  </si>
  <si>
    <t>FECHADURA ESPELHO PARA PORTA DE BANHEIRO, EM ACO INOX (MAQUINA, TESTA E CONTRA-TESTA) E EM ZAMAC (MACANETA, LINGUETA E TRINCOS) COM ACABAMENTO CROMADO, MAQUINA DE 55 MM, INCLUINDO CHAVE TIPO TRANQUETA (CONJUNTO DE FECHADURAS)</t>
  </si>
  <si>
    <t>FECHADURA ESPELHO PARA PORTA EXTERNA, EM ACO INOX (MAQUINA, TESTA E CONTRA-TESTA) E EM ZAMAC (MACANETA, LINGUETA E TRINCOS) COM ACABAMENTO CROMADO, MAQUINA DE 40 MM, INCLUINDO CHAVE TIPO CILINDRO</t>
  </si>
  <si>
    <t>FECHADURA ESPELHO PARA PORTA EXTERNA, EM ACO INOX (MAQUINA, TESTA E CONTRA-TESTA) E EM ZAMAC (MACANETA, LINGUETA E TRINCOS) COM ACABAMENTO CROMADO, MAQUINA DE 55 MM, INCLUINDO CHAVE TIPO CILINDRO</t>
  </si>
  <si>
    <t>FECHADURA ESPELHO PARA PORTA INTERNA, EM ACO INOX (MAQUINA, TESTA E CONTRA-TESTA) E EM ZAMAC (MACANETA, LINGUETA E TRINCOS) COM ACABAMENTO CROMADO, MAQUINA DE 40 MM, INCLUINDO CHAVE TIPO INTERNA</t>
  </si>
  <si>
    <t>FECHADURA ESPELHO PARA PORTA INTERNA, EM ACO INOX (MAQUINA, TESTA E CONTRA-TESTA) E EM ZAMAC (MACANETA, LINGUETA E TRINCOS) COM ACABAMENTO CROMADO, MAQUINA DE 55 MM, INCLUINDO CHAVE TIPO INTERNA</t>
  </si>
  <si>
    <t>FECHADURA PARA PORTA PIVOTANTE DE VIDRO TEMPERADO, EM ACO INOX COM ACABAMENTO CROMADO, RECORTE PADRAO SANTA MARINA, COM CILINDRO EM LATAO, INCLUINDO CHAVE TIPO CILINDRO</t>
  </si>
  <si>
    <t>FECHADURA ROSETA REDONDA PARA PORTA DE BANHEIRO, EM ACO INOX (MAQUINA, TESTA E CONTRA-TESTA) E EM ZAMAC (MACANETA, LINGUETA E TRINCOS) COM ACABAMENTO CROMADO, MAQUINA DE 40 MM, INCLUINDO CHAVE TIPO TRANQUETA</t>
  </si>
  <si>
    <t>FECHADURA ROSETA REDONDA PARA PORTA DE BANHEIRO, EM ACO INOX (MAQUINA, TESTA E CONTRA-TESTA) E EM ZAMAC (MACANETA, LINGUETA E TRINCOS) COM ACABAMENTO CROMADO, MAQUINA DE 55 MM, INCLUINDO CHAVE TIPO TRANQUETA</t>
  </si>
  <si>
    <t>FECHADURA ROSETA REDONDA PARA PORTA EXTERNA, EM ACO INOX (MAQUINA, TESTA E CONTRA-TESTA) E EM ZAMAC (MACANETA, LINGUETA E TRINCOS) COM ACABAMENTO CROMADO, MAQUINA DE 40 MM, INCLUINDO CHAVE TIPO CILINDRO</t>
  </si>
  <si>
    <t>FECHADURA ROSETA REDONDA PARA PORTA EXTERNA, EM ACO INOX (MAQUINA, TESTA E CONTRA-TESTA) E EM ZAMAC (MACANETA, LINGUETA E TRINCOS) COM ACABAMENTO CROMADO, MAQUINA DE 55 MM, INCLUINDO CHAVE TIPO CILINDRO</t>
  </si>
  <si>
    <t>FECHADURA ROSETA REDONDA PARA PORTA INTERNA, EM ACO INOX (MAQUINA, TESTA E CONTRA-TESTA) E EM ZAMAC (MACANETA, LINGUETA E TRINCOS) COM ACABAMENTO CROMADO, MAQUINA DE 40 MM, INCLUINDO CHAVE TIPO INTERNA (CONJUNTO DE FECHADURAS)</t>
  </si>
  <si>
    <t>FECHADURA ROSETA REDONDA PARA PORTA INTERNA, EM ACO INOX (MAQUINA, TESTA E CONTRA-TESTA) E EM ZAMAC (MACANETA, LINGUETA E TRINCOS) COM ACABAMENTO CROMADO, MAQUINA DE 55 MM, INCLUINDO CHAVE TIPO INTERNA</t>
  </si>
  <si>
    <t>FECHO / FECHADURA COM PUXADOR CONCHA, COM TRANCA TIPO TRAVA, PARA JANELA / PORTA DE CORRER (INCLUI TESTA, FECHADURA, PUXADOR) - COMPLETA</t>
  </si>
  <si>
    <t>FECHO / TRINCO TIPO AVIAO, EM ZAMAC CROMADO, *60* MM, PARA JANELAS - INCLUI PARAFUSOS</t>
  </si>
  <si>
    <t>FECHO DE SEGURANCA, TIPO BATOM, EM LATAO / ZAMAC, CROMADO, PARA PORTAS E JANELAS - INCLUI PARAFUSOS</t>
  </si>
  <si>
    <t>FECHO QUEBRA UNHA, EM LATAO COM ACABAMENTO CROMADO, DE EMBUTIR, COM COMANDO ALAVANCA, ALTURA DE DE 22 CM, LARGURA MINIMA DE 1,90 CM E ESPESSURA MINIMA DE 1,90 MM, PARA PORTAS E JANELAS (INCLUI PARAFUSOS)</t>
  </si>
  <si>
    <t>FECHO QUEBRA UNHA, EM LATAO COM ACABAMENTO CROMADO, DE EMBUTIR, COM COMANDO ALAVANCA, ALTURA DE DE 40 CM, LARGURA MINIMA DE 1,90 CM E ESPESSURA MINIMA DE 1,90 MM, PARA PORTAS E JANELAS (INCLUI PARAFUSOS)</t>
  </si>
  <si>
    <t>FECHO QUEBRA UNHA, EM LATAO COM ACABAMENTO CROMADO, DE EMBUTIR, COM COMANDO DESLIZANTE, ALTURA DE 12 CM, LARGURA MINIMA DE 1,90 CM E ESPESSURA MINIMA DE 1,90 MM</t>
  </si>
  <si>
    <t>FECHO QUEBRA UNHA, EM LATAO COM ACABAMENTO CROMADO, DE EMBUTIR, COM COMANDO DESLIZANTE, ALTURA DE 22 CM, LARGURA MINIMA DE 1,90 CM E ESPESSURA MINIMA DE 1,90 MM</t>
  </si>
  <si>
    <t>FECHO QUEBRA UNHA, EM LATAO COM ACABAMENTO CROMADO, DE EMBUTIR, COM COMANDO DESLIZANTE, ALTURA DE 40 CM, LARGURA MINIMA DE 1,90 CM E ESPESSURA MINIMA DE 1,90 MM</t>
  </si>
  <si>
    <t>FERRAMENTAS - FAMILIA ALMOXARIFE - HORISTA (ENCARGOS COMPLEMENTARES - COLETADO CAIXA)</t>
  </si>
  <si>
    <t>FERRAMENTAS - FAMILIA ALMOXARIFE - MENSALISTA (ENCARGOS COMPLEMENTARES - COLETADO CAIXA)</t>
  </si>
  <si>
    <t>FERRAMENTAS - FAMILIA CARPINTEIRO DE FORMAS - HORISTA (ENCARGOS COMPLEMENTARES - COLETADO CAIXA)</t>
  </si>
  <si>
    <t>FERRAMENTAS - FAMILIA CARPINTEIRO DE FORMAS - MENSALISTA (ENCARGOS COMPLEMENTARES - COLETADO CAIXA)</t>
  </si>
  <si>
    <t>FERRAMENTAS - FAMILIA ELETRICISTA - HORISTA (ENCARGOS COMPLEMENTARES - COLETADO CAIXA)</t>
  </si>
  <si>
    <t>FERRAMENTAS - FAMILIA ELETRICISTA - MENSALISTA (ENCARGOS COMPLEMENTARES - COLETADO CAIXA)</t>
  </si>
  <si>
    <t>FERRAMENTAS - FAMILIA ENCANADOR - HORISTA (ENCARGOS COMPLEMENTARES - COLETADO CAIXA)</t>
  </si>
  <si>
    <t>FERRAMENTAS - FAMILIA ENCANADOR - MENSALISTA (ENCARGOS COMPLEMENTARES - COLETADO CAIXA)</t>
  </si>
  <si>
    <t>FERRAMENTAS - FAMILIA ENCARREGADO GERAL - HORISTA (ENCARGOS COMPLEMENTARES - COLETADO CAIXA)</t>
  </si>
  <si>
    <t>FERRAMENTAS - FAMILIA ENCARREGADO GERAL - MENSALISTA (ENCARGOS COMPLEMENTARES - COLETADO CAIXA)</t>
  </si>
  <si>
    <t>FERRAMENTAS - FAMILIA ENGENHEIRO CIVIL - HORISTA (ENCARGOS COMPLEMENTARES - COLETADO CAIXA)</t>
  </si>
  <si>
    <t>FERRAMENTAS - FAMILIA ENGENHEIRO CIVIL - MENSALISTA (ENCARGOS COMPLEMENTARES - COLETADO CAIXA)</t>
  </si>
  <si>
    <t>FERRAMENTAS - FAMILIA OPERADOR ESCAVADEIRA - HORISTA (ENCARGOS COMPLEMENTARES - COLETADO CAIXA)</t>
  </si>
  <si>
    <t>FERRAMENTAS - FAMILIA OPERADOR ESCAVADEIRA - MENSALISTA (ENCARGOS COMPLEMENTARES - COLETADO CAIXA)</t>
  </si>
  <si>
    <t>FERRAMENTAS - FAMILIA PEDREIRO - HORISTA (ENCARGOS COMPLEMENTARES - COLETADO CAIXA)</t>
  </si>
  <si>
    <t>FERRAMENTAS - FAMILIA PEDREIRO - MENSALISTA (ENCARGOS COMPLEMENTARES - COLETADO CAIXA)</t>
  </si>
  <si>
    <t>FERRAMENTAS - FAMILIA PINTOR - HORISTA (ENCARGOS COMPLEMENTARES - COLETADO CAIXA)</t>
  </si>
  <si>
    <t>FERRAMENTAS - FAMILIA PINTOR - MENSALISTA (ENCARGOS COMPLEMENTARES - COLETADO CAIXA)</t>
  </si>
  <si>
    <t>FERRAMENTAS - FAMILIA SERVENTE - HORISTA (ENCARGOS COMPLEMENTARES - COLETADO CAIXA)</t>
  </si>
  <si>
    <t>FERRAMENTAS - FAMILIA SERVENTE - MENSALISTA (ENCARGOS COMPLEMENTARES - COLETADO CAIXA)</t>
  </si>
  <si>
    <t>FERRAMENTAS - FAMILIA SOLDADOR - HORISTA (ENCARGOS COMPLEMENTARES - COLETADO CAIXA)</t>
  </si>
  <si>
    <t>FERRAMENTAS - FAMILIA SOLDADOR - MENSALISTA (ENCARGOS COMPLEMENTARES - COLETADO CAIXA)</t>
  </si>
  <si>
    <t>FERRAMENTAS - FAMILIA TOPOGRAFO - HORISTA (ENCARGOS COMPLEMENTARES - COLETADO CAIXA)</t>
  </si>
  <si>
    <t>FERRAMENTAS - FAMILIA TOPOGRAFO - MENSALISTA (ENCARGOS COMPLEMENTARES - COLETADO CAIXA)</t>
  </si>
  <si>
    <t>FERROLHO COM FECHO / TRINCO REDONDO, EM ACO GALVANIZADO / ZINCADO, DE SOBREPOR, COM COMPRIMENTO DE 2" E ESPESSURA MINIMA DA CHAPA DE 0,90 MM, PARA PORTAS E JANELAS</t>
  </si>
  <si>
    <t>FERROLHO COM FECHO / TRINCO REDONDO, EM ACO GALVANIZADO / ZINCADO, DE SOBREPOR, COM COMPRIMENTO DE 3" A 4" E ESPESSURA MINIMA DA CHAPA DE 0,90 MM</t>
  </si>
  <si>
    <t>FERROLHO COM FECHO / TRINCO REDONDO, EM ACO GALVANIZADO / ZINCADO, DE SOBREPOR, COM COMPRIMENTO DE 5" E ESPESSURA MINIMA DA CHAPA DE 0,90 MM</t>
  </si>
  <si>
    <t>FERROLHO COM FECHO / TRINCO REDONDO, EM ACO GALVANIZADO / ZINCADO, DE SOBREPOR, COM COMPRIMENTO DE 6" E ESPESSURA MINIMA DA CHAPA DE 1,50 MM</t>
  </si>
  <si>
    <t>FERROLHO COM FECHO / TRINCO REDONDO, EM ACO GALVANIZADO / ZINCADO, DE SOBREPOR, COM COMPRIMENTO DE 8" E ESPESSURA MINIMA DA CHAPA DE 1,50 MM</t>
  </si>
  <si>
    <t>FERROLHO COM FECHO /TRINCO REDONDO, EM ACO GALVANIZADO / ZINCADO, DE SOBREPOR, COM COMPRIMENTO DE 10" A 12" E ESPESSURA MINIMA DA CHAPA DE 1,50 MM</t>
  </si>
  <si>
    <t>FERROLHO COM FECHO CHATO E PORTA CADEADO, EM ACO GALVANIZADO / ZINCADO, DE SOBREPOR, COM COMPRIMENTO DE 3" A 4", CHAPA COM ESPESSURA MINIMA DE 0,90 MM E LARGURA MINIMA DE 3,20 CM (FECHO SIMPLES / LEVE) (INCLUI PARAFUSOS)</t>
  </si>
  <si>
    <t>FERROLHO COM FECHO CHATO E PORTA CADEADO, EM ACO GALVANIZADO / ZINCADO, DE SOBREPOR, COM COMPRIMENTO DE 3" A 4", CHAPA COM ESPESSURA MINIMA DE 1,70 MM E LARGURA MINIMA DE 5,00 CM (FECHO REFORCADO)</t>
  </si>
  <si>
    <t>FERROLHO COM FECHO CHATO E PORTA CADEADO, EM ACO GALVANIZADO / ZINCADO, DE SOBREPOR, COM COMPRIMENTO DE 5", CHAPA COM ESPESSURA MINIMA DE 0,90 MM E LARGURA MINIMA DE 3,20 CM (FECHO SIMPLES)</t>
  </si>
  <si>
    <t>FERROLHO COM FECHO CHATO E PORTA CADEADO, EM ACO GALVANIZADO / ZINCADO, DE SOBREPOR, COM COMPRIMENTO DE 5", CHAPA COM ESPESSURA MINIMA DE 1,70 MM E LARGURA MINIMA DE 5,00 CM (FECHO REFORCADO)</t>
  </si>
  <si>
    <t>FERROLHO COM FECHO CHATO E PORTA CADEADO, EM ACO GALVANIZADO / ZINCADO, DE SOBREPOR, COM COMPRIMENTO DE 6", CHAPA COM ESPESSURA MINIMA DE 0,90 MM E LARGURA MINIMA DE 3,80 CM (FECHO SIMPLES)</t>
  </si>
  <si>
    <t>FERROLHO COM FECHO CHATO E PORTA CADEADO, EM ACO GALVANIZADO / ZINCADO, DE SOBREPOR, COM COMPRIMENTO DE 6", CHAPA COM ESPESSURA MINIMA DE 1,70 MM E LARGURA /MINIMA DE 5,00 CM (FECHO REFORCADO) (INCLUI PARAFUSOS)</t>
  </si>
  <si>
    <t>FERTILIZANTE NPK -  10:10:10</t>
  </si>
  <si>
    <t>FERTILIZANTE NPK - 4: 14: 8</t>
  </si>
  <si>
    <t>FERTILIZANTE ORGANICO COMPOSTO, CLASSE A</t>
  </si>
  <si>
    <t>FIBRA DE ACO PARA REFORCO DO CONCRETO, SOLTA, TIPO A-I, FATOR DE FORMA *50* L / D, COMPRIMENTO DE *30* MM E RESISTENCIA A TRACAO DO ACO MAIOR 1000 MPA</t>
  </si>
  <si>
    <t>FILTRO ANAEROBIO, EM POLIETILENO DE ALTA DENSIDADE (PEAD), CAPACIDADE *1100* LITROS (NBR 13969)</t>
  </si>
  <si>
    <t>FILTRO ANAEROBIO, EM POLIETILENO DE ALTA DENSIDADE (PEAD), CAPACIDADE *2800* LITROS (NBR 13969)</t>
  </si>
  <si>
    <t>FILTRO ANAEROBIO, EM POLIETILENO DE ALTA DENSIDADE (PEAD), CAPACIDADE *5000* LITROS (NBR 13969)</t>
  </si>
  <si>
    <t>FINCAPINO CURTO CALIBRE 22, CARGA MEDIA POTENCIA 5 (PARA FERRAMENTA DE ACAO DIRETA) COR VERMELHA</t>
  </si>
  <si>
    <t>FINCAPINO LONGO CALIBRE 22, CARGA FORTE POTENCIA 7 (PARA FERRAMENTA DE ACAO DIRETA), COR AMARELA</t>
  </si>
  <si>
    <t>FIO DE COBRE, SOLIDO, CLASSE 1, ISOLACAO EM PVC/A, ANTICHAMA BWF-B, 450/750V, SECAO NOMINAL 1,5 MM2</t>
  </si>
  <si>
    <t>FIO DE COBRE, SOLIDO, CLASSE 1, ISOLACAO EM PVC/A, ANTICHAMA BWF-B, 450/750V, SECAO NOMINAL 10 MM2</t>
  </si>
  <si>
    <t>FIO DE COBRE, SOLIDO, CLASSE 1, ISOLACAO EM PVC/A, ANTICHAMA BWF-B, 450/750V, SECAO NOMINAL 2,5 MM2</t>
  </si>
  <si>
    <t>FIO DE COBRE, SOLIDO, CLASSE 1, ISOLACAO EM PVC/A, ANTICHAMA BWF-B, 450/750V, SECAO NOMINAL 4 MM2</t>
  </si>
  <si>
    <t>FIO DE COBRE, SOLIDO, CLASSE 1, ISOLACAO EM PVC/A, ANTICHAMA BWF-B, 450/750V, SECAO NOMINAL 6 MM2</t>
  </si>
  <si>
    <t>FITA / CINTA AUTOADESIVA ELASTOMERICA PARA VEDACAO, L= 50 MM, E = 3 MM</t>
  </si>
  <si>
    <t>FITA ACO INOX PARA CINTAR POSTE, L = 19 MM, E = 0,5 MM (ROLO DE 30M)</t>
  </si>
  <si>
    <t>FITA ADESIVA ALUMINIZADA, PARA INSTALACAO DE MANTAS DE SUBCOBERTURA, L = *5* CM</t>
  </si>
  <si>
    <t>FITA ADESIVA ANTICORROSIVA DE PVC FLEXIVEL, COR PRETA, PARA PROTECAO TUBULACAO, 50 MM X 30 M (L X C), E= *0,25* MM</t>
  </si>
  <si>
    <t>FITA ADESIVA ASFALTICA ALUMINIZADA MULTIUSO, L = 10 CM, ROLO DE 10 M</t>
  </si>
  <si>
    <t>FITA CREPE ROLO DE *25* MM X 50 M</t>
  </si>
  <si>
    <t>FITA DE PAPEL MICROPERFURADO, 50 X 150 MM, PARA TRATAMENTO DE JUNTAS DE CHAPA DE GESSO PARA DRYWALL</t>
  </si>
  <si>
    <t>FITA DE PAPEL REFORCADA COM LAMINA DE METAL PARA REFORCO DE CANTOS DE CHAPA DE GESSO PARA DRYWALL</t>
  </si>
  <si>
    <t>FITA ISOLANTE ADESIVA ANTICHAMA, USO ATE 750 V, EM ROLO DE 19 MM X 20 M</t>
  </si>
  <si>
    <t>FITA ISOLANTE ADESIVA ANTICHAMA, USO ATE 750 V, EM ROLO DE 19 MM X 5 M</t>
  </si>
  <si>
    <t>FITA ISOLANTE DE BORRACHA AUTOFUSAO, USO ATE 69 KV (ALTA TENSAO), LARGURA DE 19 MM</t>
  </si>
  <si>
    <t>FITA METALICA GRAVADA, L = 17 MM, ROLO DE 25 M, CARGA RECOMENDADA = *120* KGF</t>
  </si>
  <si>
    <t>FITA METALICA PERFURADA, L = *18* MM, ROLO DE 30 M, CARGA RECOMENDADA = *30* KGF</t>
  </si>
  <si>
    <t>FITA METALICA PERFURADA, L = 17 MM, ROLO DE 30 M, CARGA RECOMENDADA = *19* KGF</t>
  </si>
  <si>
    <t>FITA METALICA PERFURADA, L = 25 MM, ROLO DE 30 M, CARGA RECOMENDADA = *222,5* KGF</t>
  </si>
  <si>
    <t>FITA VEDA ROSCA, EM PTFE, ROLO  DE 18 MM X 25 M (L X C)</t>
  </si>
  <si>
    <t>FITA VEDA ROSCA, EM PTFE, ROLO DE 18 MM X 10 M (L X C)</t>
  </si>
  <si>
    <t>FITA VEDA ROSCA, EM PTFE, ROLO DE 18 MM X 50 M (L X C)</t>
  </si>
  <si>
    <t>FIXADOR DE ABA AUTOTRAVANTE PARA TELHA DE FIBROCIMENTO, TIPO CANALETE 90 OU KALHETAO</t>
  </si>
  <si>
    <t>FIXADOR DE ABA SIMPLES PARA TELHA DE FIBROCIMENTO, TIPO CANALETA 49 OU KALHETA</t>
  </si>
  <si>
    <t>FIXADOR DE ABA SIMPLES PARA TELHA DE FIBROCIMENTO, TIPO CANALETA 90 OU KALHETAO</t>
  </si>
  <si>
    <t>FLANELA *30 X 40* CM</t>
  </si>
  <si>
    <t>FLANGE SEXTAVADO DE FERRO GALVANIZADO, COM ROSCA BSP, DE 1 1/2"</t>
  </si>
  <si>
    <t>FLANGE SEXTAVADO DE FERRO GALVANIZADO, COM ROSCA BSP, DE 1 1/4"</t>
  </si>
  <si>
    <t>FLANGE SEXTAVADO DE FERRO GALVANIZADO, COM ROSCA BSP, DE 1"</t>
  </si>
  <si>
    <t>FLANGE SEXTAVADO DE FERRO GALVANIZADO, COM ROSCA BSP, DE 1/2"</t>
  </si>
  <si>
    <t>FLANGE SEXTAVADO DE FERRO GALVANIZADO, COM ROSCA BSP, DE 2 1/2"</t>
  </si>
  <si>
    <t>FLANGE SEXTAVADO DE FERRO GALVANIZADO, COM ROSCA BSP, DE 2"</t>
  </si>
  <si>
    <t>FLANGE SEXTAVADO DE FERRO GALVANIZADO, COM ROSCA BSP, DE 3"</t>
  </si>
  <si>
    <t>FLANGE SEXTAVADO DE FERRO GALVANIZADO, COM ROSCA BSP, DE 3/4"</t>
  </si>
  <si>
    <t>FLANGE SEXTAVADO DE FERRO GALVANIZADO, COM ROSCA BSP, DE 4"</t>
  </si>
  <si>
    <t>FLANGE SEXTAVADO DE FERRO GALVANIZADO, COM ROSCA BSP, DE 6"</t>
  </si>
  <si>
    <t>FORRO COMPOSTO POR PAINEIS DE LA DE VIDRO, REVESTIDOS EM PVC MICROPERFURADO, DE *1250 X 625* MM, ESPESSURA 15 MM (COM COLOCACAO)</t>
  </si>
  <si>
    <t>FORRO DE FIBRA MINERAL EM PLACAS DE 1250 X 625 MM, E = 15 MM, BORDA RETA, COM PINTURA ANTIMOFO, APOIADO EM PERFIL DE ACO GALVANIZADO COM 24 MM DE BASE - INSTALADO</t>
  </si>
  <si>
    <t>FORRO DE FIBRA MINERAL EM PLACAS DE 625 X 625 MM, E = 15 MM, BORDA RETA, COM PINTURA ANTIMOFO, APOIADO EM PERFIL DE ACO GALVANIZADO COM 24 MM DE BASE - INSTALADO</t>
  </si>
  <si>
    <t>FORRO DE FIBRA MINERAL EM PLACAS DE 625 X 625 MM, E = 15/16 MM, BORDA REBAIXADA, COM PINTURA ANTIMOFO, APOIADO EM PERFIL DE ACO GALVANIZADO COM 24 MM DE BASE - INSTALADO</t>
  </si>
  <si>
    <t>FORRO DE MADEIRA CEDRINHO OU EQUIVALENTE DA REGIAO, ENCAIXE MACHO/FEMEA COM FRISO, *10 X 1* CM (SEM COLOCACAO)</t>
  </si>
  <si>
    <t>FORRO DE MADEIRA CUMARU/IPE CHAMPANHE OU EQUIVALENTE DA REGIAO, ENCAIXE MACHO/FEMEA COM FRISO, *10 X 1* CM (SEM COLOCACAO)</t>
  </si>
  <si>
    <t>FORRO DE MADEIRA PINUS OU EQUIVALENTE DA REGIAO, ENCAIXE MACHO/FEMEA COM FRISO, *10 X 1* CM (SEM COLOCACAO)</t>
  </si>
  <si>
    <t>FORRO DE PVC LISO, BRANCO, REGUA DE 10 CM, ESPESSURA APROXIMADA DE 8 MM (COM COLOCACAO / SEM ESTRUTURA METALICA)</t>
  </si>
  <si>
    <t>FORRO DE PVC LISO, BRANCO, REGUA DE 20 CM, ESPESSURA APROXIMADA DE 8 MM, COMPRIMENTO 6 M (SEM COLOCACAO)</t>
  </si>
  <si>
    <t>FORRO DE PVC, FRISADO, BRANCO, REGUA DE 10 CM, ESPESSURA APROXIMADA DE 8 MM E COMPRIMENTO 6 M (SEM COLOCACAO)</t>
  </si>
  <si>
    <t>FORRO DE PVC, FRISADO, BRANCO, REGUA DE 20 CM, ESPESSURA APROXIMADA DE 8 MM E COMPRIMENTO 6 M (SEM COLOCACAO)</t>
  </si>
  <si>
    <t>FOSSA SEPTICA, SEM FILTRO, EM POLIETILENO DE ALTA DENSIDADE (PEAD), PARA 15 A 30 CONTRIBUINTES, CILINDRICA, COM TAMPA, CAPACIDADE APROXIMADA DE *5500* LITROS (NBR 7229)</t>
  </si>
  <si>
    <t>FOSSA SEPTICA, SEM FILTRO, EM POLIETILENO DE ALTA DENSIDADE (PEAD), PARA 4 A 7 CONTRIBUINTES, CILINDRICA, COM TAMPA, CAPACIDADE APROXIMADA DE *1100* LITROS (NBR 7229)</t>
  </si>
  <si>
    <t>FOSSA SEPTICA, SEM FILTRO, EM POLIETILENO DE ALTA DENSIDADE (PEAD), PARA 8 A 14 CONTRIBUINTES, CILINDRICA, COM TAMPA, CAPACIDADE APROXIMADA DE *3000* LITROS (NBR 7229)</t>
  </si>
  <si>
    <t>FOSSA SEPTICA,SEM FILTRO, EM POLIETILENO DE ALTA DENSIDADE (PEAD), PARA 40 A 52 CONTRIBUINTES, CILINDRICA, COM TAMPA, CAPACIDADE APROXIMADA DE *10000* LITROS (NBR 7229)</t>
  </si>
  <si>
    <t>FRESADORA DE ASFALTO A FRIO SOBRE ESTEIRAS, LARG. FRESAGEM 2,00 M, POT. 410 KW/550 HP</t>
  </si>
  <si>
    <t>FRESADORA DE ASFALTO A FRIO SOBRE RODAS, LARG. FRESAGEM 1,00 M, POT. 155 KW/208 HP</t>
  </si>
  <si>
    <t>FUNDO ANTICORROSIVO PARA METAIS FERROSOS (ZARCAO)</t>
  </si>
  <si>
    <t>FUNDO PREPARADOR ACRILICO BASE AGUA</t>
  </si>
  <si>
    <t>FUNDO SINTETICO NIVELADOR BRANCO FOSCO PARA MADEIRA</t>
  </si>
  <si>
    <t>FUSIVEL DIAZED 20 A TAMANHO DII, CAPACIDADE DE INTERRUPCAO DE 50 KA EM VCA E 8 KA EM VCC, TENSAO NOMINAL DE 500 V</t>
  </si>
  <si>
    <t>FUSIVEL DIAZED 35 A TAMANHO DIII, CAPACIDADE DE INTERRUPCAO DE 50 KA EM VCA E 8 KA EM VCC, TENSAO NOMINAL DE 500 V</t>
  </si>
  <si>
    <t>FUSIVEL NH *36* A 80 AMPERES, TAMANHO 00, CAPACIDADE DE INTERRUPCAO DE 120 KA, TENSAO NOMINAL DE 500 V</t>
  </si>
  <si>
    <t>FUSIVEL NH 100 A TAMANHO 00, CAPACIDADE DE INTERRUPCAO DE 120 KA, TENSAO NOMINAL DE 500 V</t>
  </si>
  <si>
    <t>FUSIVEL NH 125 A TAMANHO 00, CAPACIDADE DE INTERRUPCAO DE 120 KA, TENSAO NOMINAL DE 500 V</t>
  </si>
  <si>
    <t>FUSIVEL NH 160 A TAMANHO 00, CAPACIDADE DE INTERRUPCAO DE 120 KA, TENSAO NOMINAL DE 500 V</t>
  </si>
  <si>
    <t>FUSIVEL NH 20 A TAMANHO 000, CAPACIDADE DE INTERRUPCAO DE 120 KA, TENSAO NOMINAL DE 500 V</t>
  </si>
  <si>
    <t>FUSIVEL NH 200 A 250 AMPERES, TAMANHO 1, CAPACIDADE DE INTERRUPCAO DE 120 KA, TENSAO NOMINAL DE 500 V</t>
  </si>
  <si>
    <t>GABIAO MANTA (COLCHAO) MALHA HEXAGONAL 6 X 8 CM (ZN/AL REVESTIDO COM POLIMERO), DIMENSOES 4,0 X 2,0 X 0,17 M (C X L X A) FIO 2 MM</t>
  </si>
  <si>
    <t>GABIAO MANTA (COLCHAO) MALHA HEXAGONAL 6 X 8 CM (ZN/AL REVESTIDO COM POLIMERO), FIO 2 MM, DIMENSOES 4,0 X 2,0 X 0,23 M (C X L X A)</t>
  </si>
  <si>
    <t>GABIAO MANTA (COLCHAO) MALHA HEXAGONAL 6 X 8 CM (ZN/AL REVESTIDO COM POLIMERO), FIO 2 MM, DIMENSOES 4,0 X 2,0 X 0,3 M (C X L X A)</t>
  </si>
  <si>
    <t>GABIAO MANTA (COLCHAO) MALHA HEXAGONAL 6 X 8 CM (ZN/AL REVESTIDO COM POLIMERO), FIO 2,0 MM, DIMENSOES 5,0 X 2,0 X 0,17 M (C X L X A)</t>
  </si>
  <si>
    <t>GABIAO MANTA (COLCHAO) MALHA HEXAGONAL 6 X 8 CM (ZN/AL REVESTIDO COM POLIMERO), FIO 2,0 MM, DIMENSOES 5,0 X 2,0 X 0,23 M (C X L X A)</t>
  </si>
  <si>
    <t>GABIAO MANTA (COLCHAO) MALHA HEXAGONAL 6 X 8 CM (ZN/AL REVESTIDO COM POLIMERO), FIO 2,0 MM, DIMENSOES 5,0 X 2,0 X 0,30 M (C X L X A)</t>
  </si>
  <si>
    <t>GABIAO SACO MALHA HEXAGONAL 8 X 10 CM (ZN/AL REVESTIDO COM POLIMERO), FIO 2,4 MM, DIMENSOES 3,0 X 0,65 M</t>
  </si>
  <si>
    <t>GABIAO SACO MALHA HEXAGONAL 8 X 10 CM (ZN/AL REVESTIDO COM POLIMERO), FIO 2,4 MM, H = 0,65 M</t>
  </si>
  <si>
    <t>GABIAO SACO MALHA HEXAGONAL 8 X 10 CM (ZN/AL), FIO 2,7 MM, DIMENSOES 4,0 X 0,65 M</t>
  </si>
  <si>
    <t>GABIAO TIPO CAIXA MALHA HEXAGONAL 8 X 10 CM (ZN/AL REVESTIDO COM POLIMERO), FIO 2,4 MM, DIMENSOES 2,0 X 1,0 X 1,0 M (C X L X A)</t>
  </si>
  <si>
    <t>GABIAO TIPO CAIXA MALHA HEXAGONAL 8 X 10 CM (ZN/AL REVESTIDO COM POLIMERO), FIO 2,4 MM, H = 0,50 M</t>
  </si>
  <si>
    <t>GABIAO TIPO CAIXA MALHA HEXAGONAL 8 X 10 CM (ZN/AL), FIO 2,7 MM, DIMENSOES 2,0 X 1,0 X 1,0 M (C X L X A)</t>
  </si>
  <si>
    <t>GABIAO TIPO CAIXA MALHA HEXAGONAL 8 X 10 CM (ZN/AL), FIO 2,7 MM, H = 0,50 M</t>
  </si>
  <si>
    <t>GABIAO TIPO CAIXA PARA SOLO REFORCADO, MALHA HEXAGONAL 8 X 10 CM (ZN/AL REVESTIDO COM POLIMERO), FIO 2,7 MM, DIMENSOES 2,0 X 1,0 X 0,5 M, COM CAUDA DE 4,0 M</t>
  </si>
  <si>
    <t>GABIAO TIPO CAIXA PARA SOLO REFORCADO, MALHA HEXAGONAL 8 X 10 CM (ZN/AL REVESTIDO COM POLIMERO), FIO 2,7 MM, DIMENSOES 2,0 X 1,0 X 1,0 M, COM CAUDA DE 4,0 M</t>
  </si>
  <si>
    <t>GABIAO TIPO CAIXA PARA SOLO REFORCADO, MALHA HEXAGONAL DE DUPLA TORCAO 8 X 10 CM (ZN/AL REVESTIDO COM POLIMERO), FIO 2,7 MM, DIMENSOES 2,0 X 1,0 X 0,5 M, COM CAUDA DE 3,0 M</t>
  </si>
  <si>
    <t>GABIAO TIPO CAIXA PARA SOLO REFORCADO, MALHA HEXAGONAL DE DUPLA TORCAO 8 X 10 CM (ZN/AL REVESTIDO COM POLIMERO), FIO 2,7 MM, DIMENSOES 2,0 X 1,0 X 1,0 M, COM CAUDA DE 3,0 M</t>
  </si>
  <si>
    <t>GABIAO TIPO CAIXA PARA SOLO REFORCADO, MALHA HEXAGONAL DE DUPLA TORCAO 8 X 10 CM (ZN/AL REVESTIDO COM POLIMERO), FIO 2,7 MM, DIMENSOES 2,0 X 1,0 X 1,0 M, COM CAUDA DE 4,0 M</t>
  </si>
  <si>
    <t>GABIAO TIPO CAIXA TRAPEZOIDAL, MALHA HEXAGONAL 10 X 12 CM (ZN/AL REVESTIDO COM POLIMERO) FIO 2,7 MM, FACE COM 65 GRAUS, COM GEOSSINTETICO, DIMENSOES 2,0 X 1,5 X 1,0 M (C X L X A)</t>
  </si>
  <si>
    <t>GABIAO TIPO CAIXA, MALHA HEXAGONAL 8 X 10 CM (ZN/AL REVESTIDO COM POLIMERO), FIO 2,4 MM, DIMENSOES 2,0 X 1,0 X 0,5 M (C X L X A)</t>
  </si>
  <si>
    <t>GABIAO TIPO CAIXA, MALHA HEXAGONAL 8 X 10 CM (ZN/AL REVESTIDO COM POLIMERO), FIO DE 2,4 MM, DIMENSOES 2,0 X 1,0 X 1,0 M (C X L X A)</t>
  </si>
  <si>
    <t>GABIAO TIPO CAIXA, MALHA HEXAGONAL 8 X 10 CM (ZN/AL), FIO 2,7 MM, DIMENSOES 2,0 X 1,0 X 0,5 M (C X L X A)</t>
  </si>
  <si>
    <t>GABIAO TIPO CAIXA, MALHA HEXAGONAL 8 X 10 CM (ZN/AL), FIO DE 2,7 MM, DIMENSOES 2,0 X 1,0 X 1,0 M (C X L X A)</t>
  </si>
  <si>
    <t>GABIAO TIPO CAIXA, MALHA HEXAGONAL 8 X 10 CM (ZN/AL), FIO DE 2,7 MM, DIMENSOES 5,0 X 1,0 X 1,0 M (C X L X A)</t>
  </si>
  <si>
    <t>GANCHO CHATO EM ACO GALVANIZADO, L = 110 MM, RECOBRIMENTO = 100MM, SECAO 1/8 X 1/2" (3 MM X 12 MM), PARA FIXAR TELHA DE FIBROCIMENTO ONDULADA</t>
  </si>
  <si>
    <t>GANCHO OLHAL EM ACO GALVANIZADO, ESPESSURA 16MM, ABERTURA 21MM</t>
  </si>
  <si>
    <t>GAS DE COZINHA - GLP</t>
  </si>
  <si>
    <t>GASOLINA COMUM</t>
  </si>
  <si>
    <t>GEOGRELHA TECIDA COM FILAMENTOS DE POLIESTER + PVC, RESISTENCIA LONGITUDINAL: 90 KN/M, RESISTENCIA TRANSVERSAL: 30 KN/M, ALONGAMENTO = 12 POR CENTO</t>
  </si>
  <si>
    <t>GEOTEXTIL NAO TECIDO AGULHADO DE FILAMENTOS CONTINUOS 100% POLIESTER, RESITENCIA A TRACAO = 09 KN/M</t>
  </si>
  <si>
    <t>GEOTEXTIL NAO TECIDO AGULHADO DE FILAMENTOS CONTINUOS 100% POLIESTER, RESITENCIA A TRACAO = 10 KN/M</t>
  </si>
  <si>
    <t>GEOTEXTIL NAO TECIDO AGULHADO DE FILAMENTOS CONTINUOS 100% POLIESTER, RESITENCIA A TRACAO = 14 KN/M</t>
  </si>
  <si>
    <t>GEOTEXTIL NAO TECIDO AGULHADO DE FILAMENTOS CONTINUOS 100% POLIESTER, RESITENCIA A TRACAO = 16 KN/M</t>
  </si>
  <si>
    <t>GEOTEXTIL NAO TECIDO AGULHADO DE FILAMENTOS CONTINUOS 100% POLIESTER, RESITENCIA A TRACAO = 21 KN/M</t>
  </si>
  <si>
    <t>GEOTEXTIL NAO TECIDO AGULHADO DE FILAMENTOS CONTINUOS 100% POLIESTER, RESITENCIA A TRACAO = 26 KN/M</t>
  </si>
  <si>
    <t>GEOTEXTIL NAO TECIDO AGULHADO DE FILAMENTOS CONTINUOS 100% POLIESTER, RESITENCIA A TRACAO = 31 KN/M</t>
  </si>
  <si>
    <t>GERADOR PORTATIL MONOFASICO, POTENCIA 5500 VA, MOTOR A GASOLINA, POTENCIA DO MOTOR 13 CV</t>
  </si>
  <si>
    <t>GESSEIRO (HORISTA)</t>
  </si>
  <si>
    <t>GESSEIRO (MENSALISTA)</t>
  </si>
  <si>
    <t>GESSO COLA, EM PO, PARA FIXACAO DE MOLDURAS, SANCAS E BLOCOS DE GESSO</t>
  </si>
  <si>
    <t>GESSO EM PO PARA REVESTIMENTOS/MOLDURAS/SANCAS E USO GERAL</t>
  </si>
  <si>
    <t>GESSO PROJETADO</t>
  </si>
  <si>
    <t>GONZO DE EMBUTIR, EM LATAO / ZAMAC, *20 X 48* MM, PARA JANELA BASCULANTE / PIVOTANTE, JOGO COM 4 PECAS (PAR) - INCLUI PARAFUSOS</t>
  </si>
  <si>
    <t>GONZO DE SOBREPOR, EM LATAO / ZAMAC, PARA JANELA PIVOTANTE - INCLUI PARAFUSOS</t>
  </si>
  <si>
    <t>GRADE DE DISCOS COM CONTROLE REMOTO, REBOCAVEL, COM 24 DISCOS 24" X 6 MM, COM PNEUS PARA TRANSPORTE</t>
  </si>
  <si>
    <t>GRADE DE DISCOS MECANICA 20X24" COM 20 DISCOS 24" X 6MM COM PNEUS PARA TRANSPORTE</t>
  </si>
  <si>
    <t>GRAMA BATATAIS EM PLACAS, SEM PLANTIO</t>
  </si>
  <si>
    <t>GRAMA ESMERALDA OU SAO CARLOS OU CURITIBANA, EM PLACAS, SEM PLANTIO</t>
  </si>
  <si>
    <t>GRAMPO DE ACO POLIDO 1" X 9</t>
  </si>
  <si>
    <t>GRAMPO DE ACO POLIDO 7/8" X 9</t>
  </si>
  <si>
    <t>GRAMPO LINHA VIVA DE LATAO ESTANHADO, DIAMETRO DO CONDUTOR PRINCIPAL DE 10 A 120 MM2, DIAMETRO DA DERIVACAO DE 10 A 70 MM2</t>
  </si>
  <si>
    <t>GRAMPO METALICO TIPO OLHAL PARA HASTE DE ATERRAMENTO DE 1", CONDUTOR DE *10* A 50 MM2</t>
  </si>
  <si>
    <t>GRAMPO METALICO TIPO OLHAL PARA HASTE DE ATERRAMENTO DE 1/2", CONDUTOR DE *10* A 50 MM2</t>
  </si>
  <si>
    <t>GRAMPO METALICO TIPO OLHAL PARA HASTE DE ATERRAMENTO DE 3/4", CONDUTOR DE *10* A 50 MM2</t>
  </si>
  <si>
    <t>GRAMPO METALICO TIPO OLHAL PARA HASTE DE ATERRAMENTO DE 5/8", CONDUTOR DE *10* A 50 MM2</t>
  </si>
  <si>
    <t>GRAMPO METALICO TIPO U PARA HASTE DE ATERRAMENTO DE ATE 3/4", CONDUTOR DE 10 A 25 MM2</t>
  </si>
  <si>
    <t>GRAMPO METALICO TIPO U PARA HASTE DE ATERRAMENTO DE ATE 5/8", CONDUTOR DE 10 A 25 MM2</t>
  </si>
  <si>
    <t>GRAMPO PARALELO METALICO PARA CABO DE 6 A 50 MM2, COM 2 PARAFUSOS</t>
  </si>
  <si>
    <t>GRAMPO U DE 5/8" N8 EM ACO GALVANIZADO</t>
  </si>
  <si>
    <t>GRANALHA DE ACO, ANGULAR (GRIT), PARA JATEAMENTO, PENEIRA 0,117 A 1,00 MM, (SAE G-40 A G-80)</t>
  </si>
  <si>
    <t>GRANALHA DE ACO, ANGULAR (GRIT), PARA JATEAMENTO, PENEIRA 1,41 A 1,19 MM (SAE G16)</t>
  </si>
  <si>
    <t>GRANALHA DE ACO, ESFERICA (SHOT), PARA JATEAMENTO, PENEIRA 0,40 A 1,00 MM (SAE S-170 A S-280)</t>
  </si>
  <si>
    <t>GRANALHA DE ACO, ESFERICA (SHOT), PARA JATEAMENTO, PENEIRA 1,19 A 1,00 MM  (SAE S390)</t>
  </si>
  <si>
    <t>GRANILHA/ GRANA/ PEDRISCO OU AGREGADO EM MARMORE/ GRANITO/ QUARTZO E CALCARIO, PRETO, CINZA, PALHA OU BRANCO</t>
  </si>
  <si>
    <t>GRANITO PARA BANCADA, POLIDO, TIPO ANDORINHA/ QUARTZ/ CASTELO/ CORUMBA OU OUTROS EQUIVALENTES DA REGIAO, E= *2,5* CM</t>
  </si>
  <si>
    <t>GRAUTE CIMENTICIO PARA USO GERAL</t>
  </si>
  <si>
    <t>GRAXA LUBRIFICANTE A BASE DE LITIO, DE MULTIPLAS APLICACOES E CONTENDO ADITIVOS DE EXTREMA PRESSAO (GRAU DE VISCOSIDADE NLGI 2)</t>
  </si>
  <si>
    <t>GRELHA FIXA, EM PVC BRANCA, QUADRADA, 150 X 150 MM, PARA RALOS E CAIXAS</t>
  </si>
  <si>
    <t>GRELHA FIXA, PVC CROMADA, REDONDA, 150 MM, PARA RALOS E CAIXAS</t>
  </si>
  <si>
    <t>GRELHA FOFO ARTICULADA, CARGA MAXIMA 1,5 T, *300 X 1000* MM, E= *15* MM</t>
  </si>
  <si>
    <t>GRELHA FOFO SIMPLES COM REQUADRO, CARGA MAXIMA 1,5 T, 150 X 1000 MM, E= *15* MM</t>
  </si>
  <si>
    <t>GRELHA FOFO SIMPLES COM REQUADRO, CARGA MAXIMA 1,5 T, 200 X 1000 MM, E= *15* MM</t>
  </si>
  <si>
    <t>GRELHA FOFO SIMPLES COM REQUADRO, CARGA MAXIMA 12,5 T, *300 X 1000* MM, E= *15* MM, AREA ESTACIONAMENTO CARRO PASSEIO</t>
  </si>
  <si>
    <t>GRUA ASCENCIONAL, LANCA DE 30 M, CAPACIDADE DE 1,0 T A 30 M, ALTURA ATE 39 M</t>
  </si>
  <si>
    <t>GRUA ASCENCIONAL, LANCA DE 42 M, CAPACIDADE DE 1,5 T A 30 M, ALTURA ATE 39 M</t>
  </si>
  <si>
    <t>GRUA ASCENCIONAL, LANCA DE 50 M, CAPACIDADE DE 2,33 T A 30 M, ALTURA ATE 48 M</t>
  </si>
  <si>
    <t>GRUPO GERADOR A GASOLINA, POTENCIA NOMINAL 2,2 KW, TENSAO DE SAIDA 110/220 V, MOTOR POTENCIA 6,5 HP</t>
  </si>
  <si>
    <t>GRUPO GERADOR DE SOLDA ELETRICA, COM MAQUINA DE SOLDA, ATE 400 AMPERES E GERADOR A DIESEL 30 CV, MOTOR 4 CILINDROS, TANQUE COMBUST., CARENAGEM DE PROTECAO SOBRE RODAS</t>
  </si>
  <si>
    <t>GRUPO GERADOR DE SOLDA ELETRICA, COM MAQUINA DE SOLDA, ATE 400 AMPERES E GERADOR A DIESEL 60 CV, MOTOR 4 CILINDROS, TANQUE COMBUST., CARENAGEM DE PROTECAO SOBRE RODAS</t>
  </si>
  <si>
    <t>GRUPO GERADOR DIESEL, COM CARENAGEM, POTENCIA STANDART ENTRE 100 E 110 KVA, VELOCIDADE DE 1800 RPM, FREQUENCIA DE 60 HZ</t>
  </si>
  <si>
    <t>GRUPO GERADOR DIESEL, COM CARENAGEM, POTENCIA STANDART ENTRE 140 E 150 KVA, VELOCIDADE DE 1800 RPM, FREQUENCIA DE 60 HZ</t>
  </si>
  <si>
    <t>GRUPO GERADOR DIESEL, COM CARENAGEM, POTENCIA STANDART ENTRE 210 E 220 KVA, VELOCIDADE DE 1800 RPM, FREQUENCIA DE 60 HZ</t>
  </si>
  <si>
    <t>GRUPO GERADOR DIESEL, COM CARENAGEM, POTENCIA STANDART ENTRE 250 E 260 KVA, VELOCIDADE DE 1800 RPM, FREQUENCIA DE 60 HZ</t>
  </si>
  <si>
    <t>GRUPO GERADOR DIESEL, COM CARENAGEM, POTENCIA STANDART ENTRE 50 E 55 KVA, VELOCIDADE DE 1800 RPM, FREQUENCIA DE 60 HZ</t>
  </si>
  <si>
    <t>GRUPO GERADOR DIESEL, SEM CARENAGEM, POTENCIA STANDART ENTRE 100 E 110 KVA, VELOCIDADE DE 1800 RPM, FREQUENCIA DE 60 HZ</t>
  </si>
  <si>
    <t>GRUPO GERADOR DIESEL, SEM CARENAGEM, POTENCIA STANDART ENTRE 210 E 220 KVA, VELOCIDADE DE 1800 RPM, FREQUENCIA DE 60 HZ</t>
  </si>
  <si>
    <t>GRUPO GERADOR DIESEL, SEM CARENAGEM, POTENCIA STANDART ENTRE 250 E 260 KVA, VELOCIDADE DE 1800 RPM, FREQUENCIA DE 60 HZ</t>
  </si>
  <si>
    <t>GRUPO GERADOR DIESEL, SEM CARENAGEM, POTENCIA STANDART ENTRE 80 E 90 KVA, VELOCIDADE DE 1800 RPM, FREQUENCIA DE 60 HZ</t>
  </si>
  <si>
    <t>GRUPO GERADOR ESTACIONARIO SILENCIADO, POTENCIA 50 KVA, MOTOR  DIESEL</t>
  </si>
  <si>
    <t>GRUPO GERADOR ESTACIONARIO, MOTOR DIESEL POTENCIA 170 KVA</t>
  </si>
  <si>
    <t>GRUPO GERADOR ESTACIONARIO, POTENCIA 150 KVA, MOTOR DIESEL</t>
  </si>
  <si>
    <t>GRUPO GERADOR ESTACIONARIO, SILENCIADO, POTENCIA 180 KVA, MOTOR  DIESEL</t>
  </si>
  <si>
    <t>GRUPO GERADOR REBOCAVEL, POTENCIA *66* KVA, MOTOR A DIESEL</t>
  </si>
  <si>
    <t>GUARNICAO / ALIZAR / VISTA LISA EM MADEIRA MACICA, PARA PORTA, E = *1* CM, L = *5* CM, CEDRINHO / ANGELIM COMERCIAL / TAURI/ CURUPIXA / PEROBA / CUMARU OU EQUIVALENTE DA REGIAO</t>
  </si>
  <si>
    <t>GUARNICAO / ALIZAR / VISTA LISA EM MADEIRA MACICA, PARA PORTA, E = *1* CM, L = *5* CM, PINUS /EUCALIPTO / VIROLA OU EQUIVALENTE DA REGIAO</t>
  </si>
  <si>
    <t>GUARNICAO / ALIZAR / VISTA, E = *1,5* CM, L = *5,0* CM, EM POLIESTIRENO, BRANCO (JOGO PARA 1 FACE)</t>
  </si>
  <si>
    <t>GUARNICAO / MOLDURA / ARREMATE DE ACABAMENTO PARA ESQUADRIA, EM ALUMINIO PERFIL 25, ACABAMENTO ANODIZADO BRANCO OU BRILHANTE, PARA 1 FACE</t>
  </si>
  <si>
    <t>GUARNICAO/ALIZAR/VISTA, E = *1,3* CM, L = *5,0* CM HASTE REGULAVEL = *35* MM, EM MDF/PVC WOOD/ POLIESTIRENO OU MADEIRA LAMINADA, PRIMER BRANCO (JOGO PARA 1 FACE)</t>
  </si>
  <si>
    <t>GUARNICAO/ALIZAR/VISTA, E = *1,3* CM, L = *7,0* CM, EM POLIESTIRENO, BRANCO (JOGO PARA 1 FACE)</t>
  </si>
  <si>
    <t>GUINCHO DE ALAVANCA MANUAL, CAPACIDADE 3,2 T COM 20 M DE CABO DE ACO DIAMETRO 16,3 MM</t>
  </si>
  <si>
    <t>GUINCHO DE ALAVANCA MANUAL, CAPACIDADE DE 1,6 T, COM 20 M DE CABO DE ACO (AQUISICAO)</t>
  </si>
  <si>
    <t>GUINCHO ELETRICO DE COLUNA, CAPACIDADE 400 KG, COM MOTO FREIO, MOTOR TRIFASICO DE 1,25 CV</t>
  </si>
  <si>
    <t>GUINDASTE HIDRAULICO AUTOPROPELIDO, COM LANCA TELESCOPICA 28,80 M, CAPACIDADE MAXIMA 30 T, POTENCIA 97 KW, TRACAO  4 X 4</t>
  </si>
  <si>
    <t>GUINDASTE HIDRAULICO AUTOPROPELIDO, COM LANCA TELESCOPICA 40 M, CAPACIDADE MAXIMA 60 T, POTENCIA 260 KW, TRACAO  6 X 6</t>
  </si>
  <si>
    <t>GUINDASTE HIDRAULICO AUTOPROPELIDO, COM LANCA TELESCOPICA 50 M, CAPACIDADE MAXIMA 100 T, POTENCIA 350 KW,  TRACAO 10 X 6</t>
  </si>
  <si>
    <t>GUINDAUTO HIDRAULICO, CAPACIDADE MAXIMA DE CARGA 10000 KG, MOMENTO MAXIMO DE CARGA 23 TM, ALCANCE MAXIMO HORIZONTAL 11,80 M, PARA MONTAGEM SOBRE CHASSI DE CAMINHAO PBT MINIMO 15000 KG (INCLUI MONTAGEM, NAO INCLUI CAMINHAO)</t>
  </si>
  <si>
    <t>GUINDAUTO HIDRAULICO, CAPACIDADE MAXIMA DE CARGA 14340 KG, MOMENTO MAXIMO DE CARGA 42,3 TM, ALCANCE MAXIMO HORIZONTAL 16,80 M, PARA MONTAGEM SOBRE CHASSI DE CAMINHAO PBT MINIMO 23000 KG (INCLUI MONTAGEM, NAO INCLUI CAMINHAO)</t>
  </si>
  <si>
    <t>GUINDAUTO HIDRAULICO, CAPACIDADE MAXIMA DE CARGA 30000 KG, MOMENTO MAXIMO DE CARGA 92,2 TM, ALCANCE MAXIMO HORIZONTAL 22,00 M, PARA MONTAGEM SOBRE CHASSI DE CAMINHAO PBT MINIMO 30000 KG (INCLUI MONTAGEM, NAO INCLUI CAMINHAO)</t>
  </si>
  <si>
    <t>GUINDAUTO HIDRAULICO, CAPACIDADE MAXIMA DE CARGA 3300 KG, MOMENTO MAXIMO DE CARGA 5,8 TM, ALCANCE MAXIMO HORIZONTAL 7,60 M, PARA MONTAGEM SOBRE CHASSI DE CAMINHAO PBT MINIMO 8000 KG (INCLUI MONTAGEM, NAO INCLUI CAMINHAO)</t>
  </si>
  <si>
    <t>GUINDAUTO HIDRAULICO, CAPACIDADE MAXIMA DE CARGA 6200 KG, MOMENTO MAXIMO DE CARGA 11,7 TM, ALCANCE MAXIMO HORIZONTAL 9,70 M, PARA MONTAGEM SOBRE CHASSI DE CAMINHAO PBT MINIMO 13000 KG (INCLUI MONTAGEM, NAO INCLUI CAMINHAO)</t>
  </si>
  <si>
    <t>GUINDAUTO HIDRAULICO, CAPACIDADE MAXIMA DE CARGA 8500 KG, MOMENTO MAXIMO DE CARGA 30,4 TM, ALCANCE MAXIMO HORIZONTAL 14,30 M, PARA MONTAGEM SOBRE CHASSI DE CAMINHAO PBT MINIMO 23000 KG (INCLUI MONTAGEM, NAO INCLUI CAMINHAO)</t>
  </si>
  <si>
    <t>HASTE ANCORA EM ACO GALVANIZADO, DIMENSOES 16 MM X 2000 MM</t>
  </si>
  <si>
    <t>HASTE DE ATERRAMENTO EM ACO COM 3,00 M DE COMPRIMENTO E DN = 3/4", REVESTIDA COM BAIXA CAMADA DE COBRE, SEM CONECTOR</t>
  </si>
  <si>
    <t>HASTE DE ATERRAMENTO EM ACO COM 3,00 M DE COMPRIMENTO E DN = 5/8", REVESTIDA COM BAIXA CAMADA DE COBRE, COM CONECTOR TIPO GRAMPO</t>
  </si>
  <si>
    <t>HASTE DE ATERRAMENTO EM ACO COM 3,00 M DE COMPRIMENTO E DN = 5/8", REVESTIDA COM BAIXA CAMADA DE COBRE, SEM CONECTOR</t>
  </si>
  <si>
    <t>HASTE DE ATERRAMENTO EM ACO GALVANIZADO TIPO CANTONEIRA COM 2,00 M DE COMPRIMENTO, 25 X 25 MM E CHAPA DE 3/16"</t>
  </si>
  <si>
    <t>HASTE PARA PERFURATRIZ DE ESTEIRA T38, D= 1 1/2" X *3 M*, PARA PROLONGAR BROCA</t>
  </si>
  <si>
    <t>HASTE RETA DE ACO GALVANIZADO, H = *30* CM, BASE RETANGULAR, PARA FIXACAO DE CONCERTINA SIMPLES DE 30 CM (NAO INCLUI OS FIXADORES)</t>
  </si>
  <si>
    <t>HASTE RETA PARA GANCHO DE FERRO GALVANIZADO, COM ROSCA 1/4" X 30 CM PARA FIXACAO DE TELHA METALICA, INCLUI PORCA E ARRUELAS DE VEDACAO</t>
  </si>
  <si>
    <t>HASTE RETA PARA GANCHO DE FERRO GALVANIZADO, COM ROSCA 1/4" X 40 CM PARA FIXACAO DE TELHA DE FIBROCIMENTO, INCLUI PORCA SEXTAVADA DE ZINCO</t>
  </si>
  <si>
    <t>HASTE RETA PARA GANCHO DE FERRO GALVANIZADO, COM ROSCA 5/16" X 35 CM PARA FIXACAO DE TELHA DE FIBROCIMENTO, INCLUI PORCA E ARRUELAS DE VEDACAO</t>
  </si>
  <si>
    <t>HASTE RETA PARA GANCHO DE FERRO GALVANIZADO, COM ROSCA 5/16" X 40 CM PARA FIXACAO DE TELHA DE FIBROCIMENTO, INCLUI PORCA SEXTAVADA DE ZINCO</t>
  </si>
  <si>
    <t>HASTE RETA PARA GANCHO DE FERRO GALVANIZADO, COM ROSCA 5/16" X 45 CM PARA FIXACAO DE TELHA DE FIBROCIMENTO, INCLUI PORCA E ARRUELAS DE VEDACAO</t>
  </si>
  <si>
    <t>HIDRANTE DE COLUNA COMPLETO, EM FERRO FUNDIDO, DN = 100 MM, COM REGISTRO, CUNHA DE BORRACHA, CURVA DESSIMETRICA, EXTREMIDADE E TAMPAS (INCLUI KIT FIXACAO)</t>
  </si>
  <si>
    <t>HIDRANTE DE COLUNA COMPLETO, EM FERRO FUNDIDO, DN = 75 MM, COM REGISTRO, CUNHA DE BORRACHA, CURVA DESSIMETRICA, EXTREMIDADE E TAMPAS (INCLUI KIT FIXACAO)</t>
  </si>
  <si>
    <t>HIDRANTE SUBTERRANEO, EM FERRO FUNDIDO, COM CURVA CURTA E CAIXA, DN 75 MM</t>
  </si>
  <si>
    <t>HIDRANTE SUBTERRANEO, EM FERRO FUNDIDO, COM CURVA LONGA E CAIXA, DN 75 MM</t>
  </si>
  <si>
    <t>HIDROJATEADORA PARA DESOBSTRUCAO DE REDES E GALERIAS, TANQUE 7000 L, BOMBA TRIPLEX 120 KGF/CM2 128 L/MIN (INCLUI MONTAGEM, NAO INCLUI CAMINHAO)</t>
  </si>
  <si>
    <t>HIDROJATEADORA PARA DESOBSTRUCAO DE REDES E GALERIAS, TANQUE 7000 L, BOMBA TRIPLEX 140 KGF/CM2 260 L/MIN ALIMENTADA POR MOTOR INDEPENDENTE A DIESEL POTENCIA 125 CV (INCLUI MONTAGEM, NAO INCLUI CAMINHAO)</t>
  </si>
  <si>
    <t>HIDROMETRO MULTIJATO / MEDIDOR DE AGUA, DN 1 1/2", VAZAO MAXIMA DE 20 M3/H, PARA AGUA POTAVEL FRIA, RELOJOARIA PLANA, CLASSE B, HORIZONTAL (SEM CONEXOES)</t>
  </si>
  <si>
    <t>HIDROMETRO MULTIJATO / MEDIDOR DE AGUA, DN 1", VAZAO MAXIMA DE 10 M3/H, PARA AGUA POTAVEL FRIA, RELOJOARIA PLANA, CLASSE B, HORIZONTAL (SEM CONEXOES)</t>
  </si>
  <si>
    <t>HIDROMETRO MULTIJATO / MEDIDOR DE AGUA, DN 1", VAZAO MAXIMA DE 7 M3/H, PARA AGUA POTAVEL FRIA, RELOJOARIA PLANA, CLASSE B, HORIZONTAL (SEM CONEXOES)</t>
  </si>
  <si>
    <t>HIDROMETRO MULTIJATO / MEDIDOR DE AGUA, DN 2", VAZAO MAXIMA DE 30 M3/H, PARA AGUA POTAVEL FRIA, RELOJOARIA PLANA, CLASSE B, HORIZONTAL (SEM CONEXOES)</t>
  </si>
  <si>
    <t>HIDROMETRO UNIJATO / MEDIDOR DE AGUA, DN 1/2", VAZAO MAXIMA DE 1,5 M3/H, PARA AGUA POTAVEL FRIA, RELOJOARIA PLANA, CLASSE B, HORIZONTAL (SEM CONEXOES)</t>
  </si>
  <si>
    <t>HIDROMETRO UNIJATO / MEDIDOR DE AGUA, DN 1/2", VAZAO MAXIMA DE 3 M3/H, PARA AGUA POTAVEL FRIA, RELOJOARIA PLANA, CLASSE B, HORIZONTAL (SEM CONEXOES)</t>
  </si>
  <si>
    <t>HIDROMETRO UNIJATO / MEDIDOR DE AGUA, DN 3/4", VAZAO MAXIMA DE 5 M3/H, PARA AGUA POTAVEL FRIA, RELOJOARIA PLANA, CLASSE B, HORIZONTAL (SEM CONEXOES)0,</t>
  </si>
  <si>
    <t>HIDROMETRO WOLTMANN, DN 2", VAZAO MAXIMA DE 50 M3/H, PARA AGUA POTAVEL FRIA, RELOJOARIA PLANA, TURBINA HORIZONTAL, EQUIPADO COM TELEMETRIA (SEM CONEXOES)</t>
  </si>
  <si>
    <t>HIDROMETRO WOLTMANN, DN 3", VAZAO MAXIMA DE 80 M3/H, PARA AGUA POTAVEL FRIA, RELOJOARIA PLANA, TURBINA HORIZONTAL, EQUIPADO COM TELEMETRIA (SEM CONEXOES)</t>
  </si>
  <si>
    <t>IMPERMEABILIZADOR (HORISTA)</t>
  </si>
  <si>
    <t>IMPERMEABILIZADOR (MENSALISTA)</t>
  </si>
  <si>
    <t>IMPERMEABILIZANTE FLEXIVEL BRANCO DE BASE ACRILICA PARA COBERTURAS</t>
  </si>
  <si>
    <t>IMPERMEABILIZANTE INCOLOR, BASE SILICONE, PARA TRATAMENTO DE FACHADAS, TELHAS, PEDRAS E OUTRAS SUPERFICIES</t>
  </si>
  <si>
    <t>IMUNIZANTE PARA MADEIRA, INCOLOR</t>
  </si>
  <si>
    <t>INSTALADOR DE TUBULACOES (TUBOS/EQUIPAMENTOS) (MENSALISTA)</t>
  </si>
  <si>
    <t>INSTALADOR DE TUBULACOES - TUBOS/EQUIPAMENTOS (HORISTA)</t>
  </si>
  <si>
    <t>INTERRUPTOR BIPOLAR 10A, 250V, CONJUNTO MONTADO PARA EMBUTIR 4" X 2" (PLACA + SUPORTE + MODULO)</t>
  </si>
  <si>
    <t>INTERRUPTOR BIPOLAR SIMPLES 10 A, 250 V (APENAS MODULO)</t>
  </si>
  <si>
    <t>INTERRUPTOR INTERMEDIARIO 10 A, 250 V (APENAS MODULO)</t>
  </si>
  <si>
    <t>INTERRUPTOR INTERMEDIARIO 10A, 250V, CONJUNTO MONTADO PARA EMBUTIR 4" X 2" (PLACA + SUPORTE + MODULO)</t>
  </si>
  <si>
    <t>INTERRUPTOR PARALELO + TOMADA 2P+T 10A, 250V, CONJUNTO MONTADO PARA EMBUTIR 4" X 2" (PLACA + SUPORTE + MODULOS)</t>
  </si>
  <si>
    <t>INTERRUPTOR PARALELO 10A, 250V (APENAS MODULO)</t>
  </si>
  <si>
    <t>INTERRUPTOR PARALELO 10A, 250V, CONJUNTO MONTADO PARA EMBUTIR 4" X 2" (PLACA + SUPORTE + MODULO)</t>
  </si>
  <si>
    <t>INTERRUPTOR SIMPLES + 2 INTERRUPTORES PARALELOS 10A, 250V, CONJUNTO MONTADO PARA EMBUTIR 4" X 2" (PLACA + SUPORTE + MODULOS)</t>
  </si>
  <si>
    <t>INTERRUPTOR SIMPLES + INTERRUPTOR PARALELO + TOMADA 2P+T 10A, 250V, CONJUNTO MONTADO PARA EMBUTIR 4" X 2" (PLACA + SUPORTE + MODULOS)</t>
  </si>
  <si>
    <t>INTERRUPTOR SIMPLES + INTERRUPTOR PARALELO 10A, 250V, CONJUNTO MONTADO PARA EMBUTIR 4" X 2" (PLACA + SUPORTE + MODULOS)</t>
  </si>
  <si>
    <t>INTERRUPTOR SIMPLES + TOMADA 2P+T 10A, 250V, CONJUNTO MONTADO PARA EMBUTIR 4" X 2" (PLACA + SUPORTE + MODULOS)</t>
  </si>
  <si>
    <t>INTERRUPTOR SIMPLES 10A, 250V (APENAS MODULO)</t>
  </si>
  <si>
    <t>INTERRUPTOR SIMPLES 10A, 250V, CONJUNTO MONTADO PARA EMBUTIR 4" X 2" (PLACA + SUPORTE + MODULO)</t>
  </si>
  <si>
    <t>INTERRUPTOR SIMPLES 10A, 250V, CONJUNTO MONTADO PARA SOBREPOR 4" X 2" (CAIXA + 2 MODULOS)</t>
  </si>
  <si>
    <t>INTERRUPTOR SIMPLES 10A, 250V, CONJUNTO MONTADO PARA SOBREPOR 4" X 2" (CAIXA + MODULO)</t>
  </si>
  <si>
    <t>INTERRUPTORES PARALELOS (2 MODULOS) + TOMADA 2P+T 10A, 250V, CONJUNTO MONTADO PARA EMBUTIR 4" X 2" (PLACA + SUPORTE + MODULOS)</t>
  </si>
  <si>
    <t>INTERRUPTORES PARALELOS (2 MODULOS) 10A, 250V, CONJUNTO MONTADO PARA EMBUTIR 4" X 2" (PLACA + SUPORTE + MODULOS)</t>
  </si>
  <si>
    <t>INTERRUPTORES PARALELOS (3 MODULOS) 10A, 250V, CONJUNTO MONTADO PARA EMBUTIR 4" X 2" (PLACA + SUPORTE + MODULO)</t>
  </si>
  <si>
    <t>INTERRUPTORES SIMPLES (2 MODULOS) + 1 INTERRUPTOR PARALELO 10A, 250V, CONJUNTO MONTADO PARA EMBUTIR 4" X 2" (PLACA + SUPORTE + MODULOS)</t>
  </si>
  <si>
    <t>INTERRUPTORES SIMPLES (2 MODULOS) + TOMADA 2P+T 10A, 250V, CONJUNTO MONTADO PARA EMBUTIR 4" X 2" (PLACA + SUPORTE + MODULOS)</t>
  </si>
  <si>
    <t>INTERRUPTORES SIMPLES (2 MODULOS) 10A, 250V, CONJUNTO MONTADO PARA EMBUTIR 4" X 2" (PLACA + SUPORTE + MODULOS)</t>
  </si>
  <si>
    <t>INTERRUPTORES SIMPLES (3 MODULOS) 10A, 250V, CONJUNTO MONTADO PARA EMBUTIR 4" X 2" (PLACA + SUPORTE + MODULOS)</t>
  </si>
  <si>
    <t>INVERSOR DE SOLDA MONOFASICO DE 160 A, POTENCIA DE 5400 W, TENSAO DE 220 V, TURBO VENTILADO, PROTECAO POR FUSIVEL TERMICO, PARA ELETRODOS DE 2,0 A 4,0 MM</t>
  </si>
  <si>
    <t>ISOLADOR DE PORCELANA SUSPENSO, DISCO TIPO GARFO OLHAL, DIAMETRO DE 152 MM, PARA TENSAO DE *15* KV</t>
  </si>
  <si>
    <t>ISOLADOR DE PORCELANA, TIPO BUCHA, PARA TENSAO DE *15* KV</t>
  </si>
  <si>
    <t>ISOLADOR DE PORCELANA, TIPO BUCHA, PARA TENSAO DE *35* KV</t>
  </si>
  <si>
    <t>ISOLADOR DE PORCELANA, TIPO PINO MONOCORPO, PARA TENSAO DE *15* KV</t>
  </si>
  <si>
    <t>ISOLADOR DE PORCELANA, TIPO PINO MONOCORPO, PARA TENSAO DE *35* KV</t>
  </si>
  <si>
    <t>ISOLADOR DE PORCELANA, TIPO ROLDANA, DIMENSOES DE *72* X *72* MM, PARA USO EM BAIXA TENSAO</t>
  </si>
  <si>
    <t>JANELA BASCULANTE EM MADEIRA PINUS/ EUCALIPTO/ TAUARI/ VIROLA OU EQUIVALENTE DA REGIAO, *60 X 60*, CAIXA DO BATENTE/ MARCO E = *10* CM, 2 BASCULAS PARA VIDRO, COM FERRAGENS (SEM VIDRO, SEM GUARNICAO/ALIZAR E SEM ACABAMENTO)</t>
  </si>
  <si>
    <t>JANELA BASCULANTE EM MADEIRA PINUS/ EUCALIPTO/ TAUARI/ VIROLA OU EQUIVALENTE DA REGIAO, CAIXA DO BATENTE/ MARCO *10* CM, *2* FOLHAS BASCULANTES PARA VIDRO, COM FERRAGENS (SEM VIDRO, SEM GUARNICAO/ALIZAR E SEM ACABAMENTO)</t>
  </si>
  <si>
    <t>JANELA BASCULANTE, ACO, COM BATENTE/REQUADRO, 60 X 60 CM (SEM VIDROS)</t>
  </si>
  <si>
    <t>JANELA BASCULANTE, EM ALUMINIO PERFIL 20, 80 X 60 CM (A X L), 4 FLS (1 FIXA E 3 MOVEIS), ACABAMENTO BRANCO OU BRILHANTE, BATENTE DE 3 A 4 CM, COM VIDRO 4 MM, SEM GUARNICAO</t>
  </si>
  <si>
    <t>JANELA DE 6 FOLHAS DE CORRER EM MADEIRA CEDRINHO/ ANGELIM COMERCIAL/ CURUPIXA/ CUMARU OU EQUIVALENTE DA REGIAO, CAIXA DO BATENTE/MARCO *10* CM, 2 FOLHAS DE CORRER VENEZIANA, 2 FOLHAS FIXAS VENEZIANA E 2 FOLHAS DE CORRER PARA VIDRO, COM FERRAGENS (SEM VIDRO, SEM ACABAMENTO E SEM GUARNICAO/ALIZAR)</t>
  </si>
  <si>
    <t>JANELA DE 6 FOLHAS DE CORRER EM MADEIRA IMBUIA/CEDRO ARANA/CEDRO ROSA OU EQUIVALENTE DA REGIAO, CAIXA DO BATENTE/MARCO *10* CM, 2 FOLHAS DE CORRER VENEZIANA, 2 FOLHAS FIXAS VENEZIANA E 2 FOLHAS DE CORRER PARA VIDRO, COM FERRAGENS (SEM VIDRO, SEM ACABAMENTO E SEM GUARNICAO/ALIZAR)</t>
  </si>
  <si>
    <t>JANELA DE 6 FOLHAS DE CORRER EM MADEIRA PINUS/ EUCALIPTO/ TAUARI/ VIROLA OU EQUIVALENTE DA REGIAO, CAIXA DO BATENTE/MARCO *10* CM, 2 FOLHAS DE CORRER VENEZIANA, 2 FOLHAS FIXAS VENEZIANA E 2 FOLHAS DE CORRER PARA VIDRO, COM FERRAGENS (SEM VIDRO, SEM ACABAMENTO E SEM GUARNICAO/ALIZAR)</t>
  </si>
  <si>
    <t>JANELA DE ABRIR EM MADEIRA IMBUIA/CEDRO ARANA/CEDRO ROSA OU EQUIVALENTE DA REGIAO, CAIXA DO BATENTE/MARCO *10* CM, 2 FOLHAS DE ABRIR TIPO VENEZIANA E 2 FOLHAS DE ABRIR PARA VIDRO, COM GUARNICAO/ALIZAR, COM FERRAGENS, (SEM VIDRO E SEM ACABAMENTO)</t>
  </si>
  <si>
    <t>JANELA DE ABRIR EM MADEIRA PINUS/EUCALIPTO/TAUARI/VIROLA OU EQUIVALENTE DA REGIAO, CAIXA DO BATENTE/MARCO *10* CM, 2 FOLHAS DE ABRIR TIPO VENEZIANA E 2 FOLHAS GUILHOTINA PARA VIDRO, COM FERRAGENS (SEM VIDRO, SEM GUARNICAO/ALIZAR E SEM ACABAMENTO)</t>
  </si>
  <si>
    <t>JANELA DE CORRER, ACO, BATENTE/REQUADRO DE 6 A 14 CM, COM DIVISAO HORIZ, PINT ANTICORROSIVA, SEM VIDRO, BANDEIRA COM BASCULA, 4 FLS, 120 X 150 CM (A X L)</t>
  </si>
  <si>
    <t>JANELA DE CORRER, EM ALUMINIO PERFIL 25, 100 X 120 CM (A X L), 2 FLS MOVEIS, SEM BANDEIRA, ACABAMENTO BRANCO OU BRILHANTE, BATENTE DE 6 A 7 CM, COM VIDRO 4 MM, SEM GUARNICAO</t>
  </si>
  <si>
    <t>JANELA DE CORRER, EM ALUMINIO PERFIL 25, 100 X 150 CM (A X L), 2 FLS MOVEIS, SEM BANDEIRA, ACABAMENTO BRANCO OU BRILHANTE, BATENTE DE 6 A 7 CM, COM VIDRO 4 MM, SEM GUARNICAO</t>
  </si>
  <si>
    <t>JANELA DE CORRER, EM ALUMINIO PERFIL 25, 100 X 150 CM (A X L), 4 FLS MOVEIS, SEM BANDEIRA, ACABAMENTO BRANCO OU BRILHANTE, BATENTE DE 6 A 7 CM, COM VIDRO 4 MM, SEM GUARNICAO/ALIZAR</t>
  </si>
  <si>
    <t>JANELA DE CORRER, EM ALUMINIO PERFIL 25, 100 X 200 CM (A X L), 4 FLS, SEM BANDEIRA, ACABAMENTO BRANCO OU BRILHANTE, BATENTE DE 6 A 7 CM, COM VIDRO 4 MM, SEM GUARNICAO/ALIZAR</t>
  </si>
  <si>
    <t>JANELA DE CORRER, EM ALUMINIO PERFIL 25, 120 X 150 CM (A X L), 4 FLS, BANDEIRA COM BASCULA, ACABAMENTO BRANCO OU BRILHANTE, BATENTE/REQUADRO DE 6 A 14 CM, COM VIDRO 4 MM, SEM GUARNICAO/ALIZAR</t>
  </si>
  <si>
    <t>JANELA EM MADEIRA CEDRINHO/ ANGELIM COMERCIAL/ CURUPIXA/ CUMARU OU EQUIVALENTE DA REGIAO, CAIXA DO BATENTE/MARCO *10* CM, 2 FOLHAS DE ABRIR TIPO VENEZIANA E 2 FOLHAS GUILHOTINA PARA VIDRO, COM GUARNICAO/ALIZAR, COM FERRAGENS (SEM VIDRO E SEM ACABAMENTO)</t>
  </si>
  <si>
    <t>JANELA FIXA, EM ALUMINIO PERFIL 20, 60 X 80 CM (A X L), BATENTE/REQUADRO DE 3 A 14 CM, COM VIDRO 4 MM, SEM GUARNICAO/ALIZAR, ACABAMENTO ALUM BRANCO OU BRILHANTE</t>
  </si>
  <si>
    <t>JANELA INTEGRADA VENEZIANA EM ALUMINIO PERFIL 25, 120 X 120 CM (A X L), 2 FLS (2 VIDROS) E VENEZIANA COM ACIONAMENTO MANUAL, SEM BANDEIRA, ACABAMENTO BRILHANTE, BATENTE DE 11,50 A 12,50 CM, COM VIDRO 4 MM, INCLUSO GUARNICAO</t>
  </si>
  <si>
    <t>JANELA MAXIM-AR EM MADEIRA CEDRINHO/ ANGELIM COMERCIAL/ CURUPIXA/ CUMARU OU EQUIVALENTE DA REGIAO, CAIXA DO BATENTE/MARCO *10* CM, 1 FOLHA PARA VIDRO, COM GUARNICAO/ALIZAR, COM FERRAGENS, (SEM VIDRO E SEM ACABAMENTO)</t>
  </si>
  <si>
    <t>JANELA MAXIM-AR, ACO GALVANIZADO PINT. ANTICORROSIVA, COM BATENTE/REQUADRO DE 6 A 14 CM, SEM VIDRO, COM GRADE, 1 FL, 60 X 80 CM (A X L)</t>
  </si>
  <si>
    <t>JANELA MAXIM-AR, EM ALUMINIO PERFIL 25, 60 X 80 CM (A X L), ACABAMENTO BRANCO OU BRILHANTE, BATENTE DE 4 A 5 CM, COM VIDRO 4 MM, SEM GUARNICAO/ALIZAR</t>
  </si>
  <si>
    <t>JANELA VENEZIANA DE CORRER, EM ALUMINIO PERFIL 25, 100 X 120 CM (A X L), 3 FLS (2 VENEZIANAS E 1 VIDRO), SEM BANDEIRA, ACABAMENTO BRANCO OU BRILHANTE, BATENTE DE 8 A 9 CM, COM VIDRO 4 MM, SEM GUARNICAO/ALIZAR</t>
  </si>
  <si>
    <t>JANELA VENEZIANA DE CORRER, EM ALUMINIO PERFIL 25, 100 X 150 CM (A X L), 6 FLS (4 VENEZIANAS E 2 VIDROS), SEM BANDEIRA, ACABAMENTO BRANCO OU BRILHANTE, BATENTE DE 8 A 9 CM, COM VIDRO 4 MM, SEM GUARNICAO / ALIZAR</t>
  </si>
  <si>
    <t>JARDINEIRO (HORISTA)</t>
  </si>
  <si>
    <t>JARDINEIRO (MENSALISTA)</t>
  </si>
  <si>
    <t>JOELHO CPVC, SOLDAVEL, 45 GRAUS, 15 MM, PARA AGUA QUENTE</t>
  </si>
  <si>
    <t>JOELHO CPVC, SOLDAVEL, 45 GRAUS, 22 MM, PARA AGUA QUENTE</t>
  </si>
  <si>
    <t>JOELHO CPVC, SOLDAVEL, 45 GRAUS, 28 MM, PARA AGUA QUENTE</t>
  </si>
  <si>
    <t>JOELHO CPVC, SOLDAVEL, 45 GRAUS, 35 MM, PARA AGUA QUENTE</t>
  </si>
  <si>
    <t>JOELHO CPVC, SOLDAVEL, 45 GRAUS, 42 MM, PARA AGUA QUENTE</t>
  </si>
  <si>
    <t>JOELHO CPVC, SOLDAVEL, 45 GRAUS, 54 MM, PARA AGUA QUENTE</t>
  </si>
  <si>
    <t>JOELHO CPVC, SOLDAVEL, 45 GRAUS, 73 MM, PARA AGUA QUENTE</t>
  </si>
  <si>
    <t>JOELHO CPVC, SOLDAVEL, 45 GRAUS, 89 MM, PARA AGUA QUENTE</t>
  </si>
  <si>
    <t>JOELHO CPVC, SOLDAVEL, 90 GRAUS, 114 MM, PARA AGUA QUENTE</t>
  </si>
  <si>
    <t>JOELHO CPVC, SOLDAVEL, 90 GRAUS, 15 MM, PARA AGUA QUENTE</t>
  </si>
  <si>
    <t>JOELHO CPVC, SOLDAVEL, 90 GRAUS, 22 MM, PARA AGUA QUENTE</t>
  </si>
  <si>
    <t>JOELHO CPVC, SOLDAVEL, 90 GRAUS, 28 MM, PARA AGUA QUENTE</t>
  </si>
  <si>
    <t>JOELHO CPVC, SOLDAVEL, 90 GRAUS, 35 MM, PARA AGUA QUENTE</t>
  </si>
  <si>
    <t>JOELHO CPVC, SOLDAVEL, 90 GRAUS, 42 MM, PARA AGUA QUENTE</t>
  </si>
  <si>
    <t>JOELHO CPVC, SOLDAVEL, 90 GRAUS, 54 MM, PARA AGUA QUENTE</t>
  </si>
  <si>
    <t>JOELHO CPVC, SOLDAVEL, 90 GRAUS, 73 MM, PARA AGUA QUENTE</t>
  </si>
  <si>
    <t>JOELHO CPVC, SOLDAVEL, 90 GRAUS, 89 MM, PARA AGUA QUENTE</t>
  </si>
  <si>
    <t>JOELHO DE REDUCAO, PVC SOLDAVEL, 90 GRAUS, 25 MM X 20 MM, COR MARROM, PARA AGUA FRIA PREDIAL</t>
  </si>
  <si>
    <t>JOELHO DE REDUCAO, PVC SOLDAVEL, 90 GRAUS, 32 MM X 25 MM, COR MARROM, PARA AGUA FRIA PREDIAL</t>
  </si>
  <si>
    <t>JOELHO DE REDUCAO, PVC, ROSCAVEL, 90 GRAUS, 1" X 3/4", COR BRANCA, PARA AGUA FRIA PREDIAL</t>
  </si>
  <si>
    <t>JOELHO DE REDUCAO, PVC, ROSCAVEL, 90 GRAUS, 3/4" X 1/2", COR BRANCA, PARA AGUA FRIA PREDIAL</t>
  </si>
  <si>
    <t>JOELHO DE TRANSICAO, CPVC, SOLDAVEL, 90 GRAUS, 15 MM X 1/2", PARA AGUA QUENTE</t>
  </si>
  <si>
    <t>JOELHO DE TRANSICAO, CPVC, SOLDAVEL, 90 GRAUS, 22 MM X 1/2", PARA AGUA QUENTE</t>
  </si>
  <si>
    <t>JOELHO DE TRANSICAO, CPVC, SOLDAVEL, 90 GRAUS, 22 MM X 3/4", PARA AGUA QUENTE</t>
  </si>
  <si>
    <t>JOELHO PPR 45 GRAUS, SOLDAVEL, F/F, DN 20 MM, PARA AGUA QUENTE PREDIAL</t>
  </si>
  <si>
    <t>JOELHO PPR 45 GRAUS, SOLDAVEL, F/F, DN 25 MM, PARA AGUA QUENTE PREDIAL</t>
  </si>
  <si>
    <t>JOELHO PPR 45 GRAUS, SOLDAVEL, F/F, DN 40 MM, PARA AQUA QUENTE E FRIA PREDIAL</t>
  </si>
  <si>
    <t>JOELHO PPR 45 GRAUS, SOLDAVEL, F/F, DN 50 MM, PARA AQUA QUENTE E FRIA PREDIAL</t>
  </si>
  <si>
    <t>JOELHO PPR 45 GRAUS, SOLDAVEL, F/F, DN 63 MM, PARA AQUA QUENTE E FRIA PREDIAL</t>
  </si>
  <si>
    <t>JOELHO PPR 45 GRAUS, SOLDAVEL, F/F, DN 75 MM, PARA AQUA QUENTE E FRIA PREDIAL</t>
  </si>
  <si>
    <t>JOELHO PPR 45 GRAUS, SOLDAVEL, F/F, DN 90 MM, PARA AQUA QUENTE E FRIA PREDIAL</t>
  </si>
  <si>
    <t>JOELHO PPR, 45 GRAUS, SOLDAVEL, F/F, DN 32 MM, PARA AGUA QUENTE PREDIAL</t>
  </si>
  <si>
    <t>JOELHO PPR, 90 GRAUS, SOLDAVEL, F/F, DN 110 MM, PARA AGUA QUENTE PREDIAL</t>
  </si>
  <si>
    <t>JOELHO PPR, 90 GRAUS, SOLDAVEL, F/F, DN 20 MM, PARA AGUA QUENTE PREDIAL</t>
  </si>
  <si>
    <t>JOELHO PPR, 90 GRAUS, SOLDAVEL, F/F, DN 25 MM, PARA AGUA QUENTE PREDIAL</t>
  </si>
  <si>
    <t>JOELHO PPR, 90 GRAUS, SOLDAVEL, F/F, DN 32 MM, PARA AGUA QUENTE PREDIAL</t>
  </si>
  <si>
    <t>JOELHO PPR, 90 GRAUS, SOLDAVEL, F/F, DN 40 MM, PARA AGUA QUENTE PREDIAL</t>
  </si>
  <si>
    <t>JOELHO PPR, 90 GRAUS, SOLDAVEL, F/F, DN 50 MM, PARA AGUA QUENTE PREDIAL</t>
  </si>
  <si>
    <t>JOELHO PPR, 90 GRAUS, SOLDAVEL, F/F, DN 63 MM, PARA AGUA QUENTE PREDIAL</t>
  </si>
  <si>
    <t>JOELHO PPR, 90 GRAUS, SOLDAVEL, F/F, DN 75 MM, PARA AGUA QUENTE PREDIAL</t>
  </si>
  <si>
    <t>JOELHO PPR, 90 GRAUS, SOLDAVEL, F/F, DN 90 MM, PARA AGUA QUENTE PREDIAL</t>
  </si>
  <si>
    <t>JOELHO PVC COM VISITA, 90 GRAUS, DN 100 X 50 MM, SERIE NORMAL, PARA ESGOTO PREDIAL</t>
  </si>
  <si>
    <t>JOELHO PVC, 90 GRAUS, ROSCAVEL, 1 1/4", COR BRANCA, AGUA FRIA PREDIAL</t>
  </si>
  <si>
    <t>JOELHO PVC, COM BOLSA E ANEL, 90 GRAUS, DN 40 X *38* MM, SERIE NORMAL, PARA ESGOTO PREDIAL</t>
  </si>
  <si>
    <t>JOELHO PVC, ROSCAVEL, 45 GRAUS, 1", COR BRANCA, PARA AGUA FRIA PREDIAL</t>
  </si>
  <si>
    <t>JOELHO PVC, ROSCAVEL, 45 GRAUS, 1/2", COR BRANCA, PARA AGUA FRIA PREDIAL</t>
  </si>
  <si>
    <t>JOELHO PVC, ROSCAVEL, 45 GRAUS, 3/4", COR BRANCA, PARA AGUA FRIA PREDIAL</t>
  </si>
  <si>
    <t>JOELHO PVC, ROSCAVEL, 90 GRAUS, 1", COR BRANCA, PARA AGUA FRIA PREDIAL</t>
  </si>
  <si>
    <t>JOELHO PVC, ROSCAVEL, 90 GRAUS, 1/2", COR BRANCA, PARA AGUA FRIA PREDIAL</t>
  </si>
  <si>
    <t>JOELHO PVC, ROSCAVEL, 90 GRAUS, 3/4", COR BRANCA, PARA AGUA FRIA PREDIAL</t>
  </si>
  <si>
    <t>JOELHO PVC, SOLDAVEL COM ROSCA, 90 GRAUS, 20 MM X 1/2", COR MARROM, PARA AGUA FRIA PREDIAL</t>
  </si>
  <si>
    <t>JOELHO PVC, SOLDAVEL COM ROSCA, 90 GRAUS, 25 MM X 1/2", COR MARROM, PARA AGUA FRIA PREDIAL</t>
  </si>
  <si>
    <t>JOELHO PVC, SOLDAVEL COM ROSCA, 90 GRAUS, 25 MM X 3/4", COR MARROM, PARA AGUA FRIA PREDIAL</t>
  </si>
  <si>
    <t>JOELHO PVC, SOLDAVEL COM ROSCA, 90 GRAUS, 32 MM X 3/4", COR MARROM, PARA AGUA FRIA PREDIAL</t>
  </si>
  <si>
    <t>JOELHO PVC, SOLDAVEL, 90 GRAUS, 110 MM, COR MARROM, PARA AGUA FRIA PREDIAL</t>
  </si>
  <si>
    <t>JOELHO PVC, SOLDAVEL, 90 GRAUS, 20 MM, COR MARROM, PARA AGUA FRIA PREDIAL</t>
  </si>
  <si>
    <t>JOELHO PVC, SOLDAVEL, 90 GRAUS, 25 MM, COR MARROM, PARA AGUA FRIA PREDIAL</t>
  </si>
  <si>
    <t>JOELHO PVC, SOLDAVEL, 90 GRAUS, 32 MM, COR MARROM, PARA AGUA FRIA PREDIAL</t>
  </si>
  <si>
    <t>JOELHO PVC, SOLDAVEL, 90 GRAUS, 40 MM, COR MARROM, PARA AGUA FRIA PREDIAL</t>
  </si>
  <si>
    <t>JOELHO PVC, SOLDAVEL, 90 GRAUS, 50 MM, COR MARROM, PARA AGUA FRIA PREDIAL</t>
  </si>
  <si>
    <t>JOELHO PVC, SOLDAVEL, 90 GRAUS, 60 MM, COR MARROM, PARA AGUA FRIA PREDIAL</t>
  </si>
  <si>
    <t>JOELHO PVC, SOLDAVEL, 90 GRAUS, 85 MM, COR MARROM, PARA AGUA FRIA PREDIAL</t>
  </si>
  <si>
    <t>JOELHO PVC, SOLDAVEL, BB, 45 GRAUS, DN 40 MM, PARA ESGOTO PREDIAL</t>
  </si>
  <si>
    <t>JOELHO PVC, SOLDAVEL, BB, 90 GRAUS, SEM ANEL, DN 40 MM, PARA ESGOTO PREDIAL SECUNDARIO</t>
  </si>
  <si>
    <t>JOELHO PVC, SOLDAVEL, COM BUCHA DE LATAO, 90 GRAUS, 20 MM X 1/2", PARA AGUA FRIA PREDIAL</t>
  </si>
  <si>
    <t>JOELHO PVC, SOLDAVEL, COM BUCHA DE LATAO, 90 GRAUS, 25 MM X 1/2", PARA AGUA FRIA PREDIAL</t>
  </si>
  <si>
    <t>JOELHO PVC, SOLDAVEL, COM BUCHA DE LATAO, 90 GRAUS, 25 MM X 3/4", PARA AGUA FRIA PREDIAL</t>
  </si>
  <si>
    <t>JOELHO PVC, SOLDAVEL, COM BUCHA DE LATAO, 90 GRAUS, 32 MM X 3/4", PARA AGUA FRIA PREDIAL</t>
  </si>
  <si>
    <t>JOELHO PVC, SOLDAVEL, PB, 45 GRAUS, DN 100 MM, PARA ESGOTO PREDIAL</t>
  </si>
  <si>
    <t>JOELHO PVC, SOLDAVEL, PB, 45 GRAUS, DN 150 MM, PARA ESGOTO PREDIAL</t>
  </si>
  <si>
    <t>JOELHO PVC, SOLDAVEL, PB, 45 GRAUS, DN 40 MM, PARA ESGOTO PREDIAL</t>
  </si>
  <si>
    <t>JOELHO PVC, SOLDAVEL, PB, 45 GRAUS, DN 50 MM, PARA ESGOTO PREDIAL</t>
  </si>
  <si>
    <t>JOELHO PVC, SOLDAVEL, PB, 45 GRAUS, DN 75 MM, PARA ESGOTO PREDIAL</t>
  </si>
  <si>
    <t>JOELHO PVC, SOLDAVEL, PB, 90 GRAUS, DN 100 MM, PARA ESGOTO PREDIAL</t>
  </si>
  <si>
    <t>JOELHO PVC, SOLDAVEL, PB, 90 GRAUS, DN 150 MM, PARA ESGOTO PREDIAL</t>
  </si>
  <si>
    <t>JOELHO PVC, SOLDAVEL, PB, 90 GRAUS, DN 40 MM, PARA ESGOTO PREDIAL</t>
  </si>
  <si>
    <t>JOELHO PVC, SOLDAVEL, PB, 90 GRAUS, DN 50 MM, PARA ESGOTO PREDIAL</t>
  </si>
  <si>
    <t>JOELHO PVC, SOLDAVEL, PB, 90 GRAUS, DN 75 MM, PARA ESGOTO PREDIAL</t>
  </si>
  <si>
    <t>JOELHO, PVC SERIE R, 45 GRAUS, DN 100 MM, PARA ESGOTO PREDIAL</t>
  </si>
  <si>
    <t>JOELHO, PVC SERIE R, 45 GRAUS, DN 150 MM, PARA ESGOTO PREDIAL</t>
  </si>
  <si>
    <t>JOELHO, PVC SERIE R, 45 GRAUS, DN 40 MM, PARA ESGOTO PREDIAL</t>
  </si>
  <si>
    <t>JOELHO, PVC SERIE R, 45 GRAUS, DN 50 MM, PARA ESGOTO PREDIAL</t>
  </si>
  <si>
    <t>JOELHO, PVC SERIE R, 45 GRAUS, DN 75 MM, PARA ESGOTO PREDIAL</t>
  </si>
  <si>
    <t>JOELHO, PVC SERIE R, 90 GRAUS, DN 100 MM, PARA ESGOTO PREDIAL</t>
  </si>
  <si>
    <t>JOELHO, PVC SERIE R, 90 GRAUS, DN 150 MM, PARA ESGOTO PREDIAL</t>
  </si>
  <si>
    <t>JOELHO, PVC SERIE R, 90 GRAUS, DN 40 MM, PARA ESGOTO PREDIAL</t>
  </si>
  <si>
    <t>JOELHO, PVC SERIE R, 90 GRAUS, DN 50 MM, PARA ESGOTO PREDIAL</t>
  </si>
  <si>
    <t>JOELHO, PVC SERIE R, 90 GRAUS, DN 75 MM, PARA ESGOTO PREDIAL</t>
  </si>
  <si>
    <t>JOELHO, PVC SOLDAVEL, 45 GRAUS, 20 MM, COR MARROM, PARA AGUA FRIA PREDIAL</t>
  </si>
  <si>
    <t>JOELHO, PVC SOLDAVEL, 45 GRAUS, 25 MM, COR MARROM, PARA AGUA FRIA PREDIAL</t>
  </si>
  <si>
    <t>JOELHO, PVC SOLDAVEL, 45 GRAUS, 32 MM, COR MARROM, PARA AGUA FRIA PREDIAL</t>
  </si>
  <si>
    <t>JOELHO, PVC SOLDAVEL, 45 GRAUS, 40 MM, COR MARROM, PARA AGUA FRIA PREDIAL</t>
  </si>
  <si>
    <t>JOELHO, PVC SOLDAVEL, 45 GRAUS, 50 MM, COR MARROM, PARA AGUA FRIA PREDIAL</t>
  </si>
  <si>
    <t>JOELHO, PVC SOLDAVEL, 45 GRAUS, 60 MM, COR MARROM, PARA AGUA FRIA PREDIAL</t>
  </si>
  <si>
    <t>JOELHO, PVC SOLDAVEL, 45 GRAUS, 75 MM, COR MARROM, PARA AGUA FRIA PREDIAL</t>
  </si>
  <si>
    <t>JOELHO, PVC SOLDAVEL, 45 GRAUS, 85 MM, COR MARROM, PARA AGUA FRIA PREDIAL</t>
  </si>
  <si>
    <t>JOELHO, PVC SOLDAVEL, 90 GRAUS, 75 MM, COR MARROM, PARA AGUA FRIA PREDIAL</t>
  </si>
  <si>
    <t>JOELHO/COTOVELO 90 GRAUS, METALICO, PARA CONEXAO COM ANEL DESLIZANTE, DN 16 MM, EM TUBO PEX PARA INST. AGUA QUENTE/FRIA</t>
  </si>
  <si>
    <t>JOELHO/COTOVELO 90 GRAUS, METALICO, PARA CONEXAO COM ANEL DESLIZANTE, DN 20 MM, EM TUBO PEX PARA INST. AGUA QUENTE/FRIA</t>
  </si>
  <si>
    <t>JOELHO/COTOVELO 90 GRAUS, METALICO, PARA CONEXAO COM ANEL DESLIZANTE, DN 25 MM, EM TUBO PEX PARA INST. AGUA QUENTE/FRIA</t>
  </si>
  <si>
    <t>JOELHO/COTOVELO 90 GRAUS, METALICO, PARA CONEXAO COM ANEL DESLIZANTE, DN 32 MM, EM TUBO PEX PARA INST. AGUA QUENTE/FRIA</t>
  </si>
  <si>
    <t>JOELHO/COTOVELO 90 GRAUS, PLASTICO, PARA CONEXAO COM CRIMPAGEM, DN 16 MM, EM TUBO PEX PARA INST. AGUA QUENTE/FRIA</t>
  </si>
  <si>
    <t>JOELHO/COTOVELO 90 GRAUS, PLASTICO, PARA CONEXAO COM CRIMPAGEM, DN 20 MM, EM TUBO PEX PARA INST. AGUA QUENTE/FRIA</t>
  </si>
  <si>
    <t>JOELHO/COTOVELO 90 GRAUS, PLASTICO, PARA CONEXAO COM CRIMPAGEM, DN 25 MM, EM TUBO PEX PARA INST. AGUA QUENTE/FRIA</t>
  </si>
  <si>
    <t>JOELHO/COTOVELO 90 GRAUS, ROSCA FEMEA MOVEL, METALICO, PARA CONEXAO COM ANEL DESLIZANTE, DN 20 MM X 3/4", EM TUBO PEX PARA INST. AGUA QUENTE/FRIA</t>
  </si>
  <si>
    <t>JOELHO/COTOVELO 90 GRAUS, ROSCA FEMEA TERMINAL, METALICO, PARA CONEXAO COM ANEL DESLIZANTE, DN 16 MM X 1/2", EM TUBO PEX PARA INST. AGUA QUENTE/FRIA</t>
  </si>
  <si>
    <t>JOELHO/COTOVELO 90 GRAUS, ROSCA FEMEA TERMINAL, METALICO, PARA CONEXAO COM ANEL DESLIZANTE, DN 20 MM X 1/2", EM TUBO PEX PARA INST. AGUA QUENTE/FRIA</t>
  </si>
  <si>
    <t>JOELHO/COTOVELO 90 GRAUS, ROSCA FEMEA TERMINAL, METALICO, PARA CONEXAO COM ANEL DESLIZANTE, DN 20 MM X 3/4", EM TUBO PEX PARA INST. AGUA QUENTE/FRIA</t>
  </si>
  <si>
    <t>JOELHO/COTOVELO 90 GRAUS, ROSCA FEMEA TERMINAL, METALICO, PARA CONEXAO COM ANEL DESLIZANTE, DN 25 MM X 3/4", EM TUBO PEX PARA INST. AGUA QUENTE/FRIA</t>
  </si>
  <si>
    <t>JOELHO/COTOVELO 90 GRAUS, ROSCA FEMEA TERMINAL, PLASTICO, PARA CONEXAO COM CRIMPAGEM, DN 16 MM X 1/2", EM TUBO PEX PARA INST. AGUA QUENTE/FRIA</t>
  </si>
  <si>
    <t>JOELHO/COTOVELO 90 GRAUS, ROSCA FEMEA TERMINAL, PLASTICO, PARA CONEXAO COM CRIMPAGEM, DN 20 MM X 1/2", EM TUBO PEX PARA INST. AGUA QUENTE/FRIA</t>
  </si>
  <si>
    <t>JOELHO/COTOVELO 90 GRAUS, ROSCA FEMEA TERMINAL, PLASTICO, PARA CONEXAO COM CRIMPAGEM, DN 20 MM X 3/4", EM TUBO PEX PARA INST. AGUA QUENTE/FRIA</t>
  </si>
  <si>
    <t>JOELHO/COTOVELO 90 GRAUS, ROSCA FEMEA TERMINAL, PLASTICO, PARA CONEXAO COM CRIMPAGEM, DN 25 MM X 1/2", EM TUBO PEX PARA INST. AGUA QUENTE/FRIA</t>
  </si>
  <si>
    <t>JOELHO/COTOVELO 90 GRAUS, ROSCA FEMEA, COM BASE FIXA, METALICO, PARA CONEXAO COM ANEL DESLIZANTE, DN 16 MM X 1/2", EM TUBO PEX PARA INST. AGUA QUENTE/FRIA</t>
  </si>
  <si>
    <t>JOELHO/COTOVELO 90 GRAUS, ROSCA FEMEA, COM BASE FIXA, METALICO, PARA CONEXAO COM ANEL DESLIZANTE, DN 20 MM X 1/2", EM TUBO PEX PARA INST. AGUA QUENTE/FRIA</t>
  </si>
  <si>
    <t>JOELHO/COTOVELO 90 GRAUS, ROSCA FEMEA, COM BASE FIXA, METALICO, PARA CONEXAO COM ANEL DESLIZANTE, DN 25 MM X 3/4", EM TUBO PEX PARA INST. AGUA QUENTE/FRIA</t>
  </si>
  <si>
    <t>JOGO DE TRANQUETA E ROSETA QUADRADA DE SOBREPOR SEM FUROS, EM LATAO CROMADO, *50 X 50* MM, PARA FECHADURA DE PORTA DE BANHEIRO</t>
  </si>
  <si>
    <t>JOGO DE TRANQUETA E ROSETA REDONDA DE SOBREPOR SEM FUROS, EM LATAO CROMADO, DIAMETRO *50* MM, PARA FECHADURA DE PORTA DE BANHEIRO</t>
  </si>
  <si>
    <t>JUNCAO 2 GARRAS PARA FITA PERFURADA</t>
  </si>
  <si>
    <t>JUNCAO DE REDUCAO INVERTIDA, PVC SOLDAVEL, 100 X 50 MM, SERIE NORMAL PARA ESGOTO PREDIAL</t>
  </si>
  <si>
    <t>JUNCAO DE REDUCAO INVERTIDA, PVC SOLDAVEL, 100 X 75 MM, SERIE NORMAL PARA ESGOTO PREDIAL</t>
  </si>
  <si>
    <t>JUNCAO DE REDUCAO INVERTIDA, PVC SOLDAVEL, 75 X 50 MM, SERIE NORMAL PARA ESGOTO PREDIAL</t>
  </si>
  <si>
    <t>JUNCAO DUPLA, PVC SERIE R, DN 100 X 100 X 100 MM, PARA ESGOTO PREDIAL</t>
  </si>
  <si>
    <t>JUNCAO DUPLA, PVC SOLDAVEL, DN 100 X 100 X 100 MM, SERIE NORMAL PARA ESGOTO PREDIAL</t>
  </si>
  <si>
    <t>JUNCAO INVERTIDA, PVC SOLDAVEL, 75 X 75 MM, SERIE NORMAL PARA ESGOTO PREDIAL</t>
  </si>
  <si>
    <t>JUNCAO SIMPLES DE REDUCAO, PVC, DN 100 X 50 MM, SERIE NORMAL PARA ESGOTO PREDIAL</t>
  </si>
  <si>
    <t>JUNCAO SIMPLES DE REDUCAO, PVC, DN 100 X 75 MM, SERIE NORMAL PARA ESGOTO PREDIAL</t>
  </si>
  <si>
    <t>JUNCAO SIMPLES, PVC SERIE R, DN 100 X 100 MM, PARA ESGOTO PREDIAL</t>
  </si>
  <si>
    <t>JUNCAO SIMPLES, PVC SERIE R, DN 100 X 75 MM, PARA ESGOTO PREDIAL</t>
  </si>
  <si>
    <t>JUNCAO SIMPLES, PVC SERIE R, DN 150 X 100 MM, PARA ESGOTO PREDIAL</t>
  </si>
  <si>
    <t>JUNCAO SIMPLES, PVC SERIE R, DN 150 X 150 MM, PARA ESGOTO PREDIAL</t>
  </si>
  <si>
    <t>JUNCAO SIMPLES, PVC SERIE R, DN 40 X 40 MM, PARA ESGOTO PREDIAL</t>
  </si>
  <si>
    <t>JUNCAO SIMPLES, PVC SERIE R, DN 50 X 50 MM, PARA ESGOTO PREDIAL</t>
  </si>
  <si>
    <t>JUNCAO SIMPLES, PVC SERIE R, DN 75 X 75 MM, PARA ESGOTO PREDIAL</t>
  </si>
  <si>
    <t>JUNCAO SIMPLES, PVC, 45 GRAUS, DN 100 X 100 MM, SERIE NORMAL PARA ESGOTO PREDIAL</t>
  </si>
  <si>
    <t>JUNCAO SIMPLES, PVC, 45 GRAUS, DN 40 X 40 MM, SERIE NORMAL PARA ESGOTO PREDIAL</t>
  </si>
  <si>
    <t>JUNCAO SIMPLES, PVC, 45 GRAUS, DN 50 X 50 MM, SERIE NORMAL PARA ESGOTO PREDIAL</t>
  </si>
  <si>
    <t>JUNCAO SIMPLES, PVC, 45 GRAUS, DN 75 X 75 MM, SERIE NORMAL PARA ESGOTO PREDIAL</t>
  </si>
  <si>
    <t>JUNCAO, PVC, 45 GRAUS, JE, BBB, DN 150 MM, PARA TUBO CORRUGADO E/OU LISO, REDE COLETORA DE ESGOTO</t>
  </si>
  <si>
    <t>JUNTA DE EXPANSAO BRONZE/LATAO, PONTA X PONTA, 35 MM</t>
  </si>
  <si>
    <t>JUNTA DE EXPANSAO BRONZE/LATAO, PONTA X PONTA, 42 MM</t>
  </si>
  <si>
    <t>JUNTA DE EXPANSAO BRONZE/LATAO, PONTA X PONTA, 54 MM</t>
  </si>
  <si>
    <t>JUNTA DE EXPANSAO BRONZE/LATAO, PONTA X PONTA, 66 MM</t>
  </si>
  <si>
    <t>JUNTA DE EXPANSAO DE COBRE, PONTA X PONTA, 15 MM</t>
  </si>
  <si>
    <t>JUNTA DE EXPANSAO DE COBRE, PONTA X PONTA, 22 MM</t>
  </si>
  <si>
    <t>JUNTA DE EXPANSAO DE COBRE, PONTA X PONTA, 28 MM</t>
  </si>
  <si>
    <t>JUNTA DILATACAO ELASTICA PARA CONCRETO (FUGENBAND) O-12, ATE 5 MCA</t>
  </si>
  <si>
    <t>JUNTA DILATACAO ELASTICA PARA CONCRETO (FUGENBAND) O-22, ATE 30 MCA</t>
  </si>
  <si>
    <t>JUNTA DILATACAO ELASTICA PARA CONCRETO (FUGENBAND) O-35/10, ATE 100 MCA</t>
  </si>
  <si>
    <t>JUNTA DILATACAO ELASTICA PARA CONCRETO (FUGENBAND) O-35/6, ATE 100 MCA</t>
  </si>
  <si>
    <t>JUNTA PLASTICA DE DILATACAO PARA PISOS, COR CINZA, 10 X 4,5 MM (ALTURA X ESPESSURA)</t>
  </si>
  <si>
    <t>JUNTA PLASTICA DE DILATACAO PARA PISOS, COR CINZA, 17 X 3 MM (ALTURA X ESPESSURA)</t>
  </si>
  <si>
    <t>JUNTA PLASTICA DE DILATACAO PARA PISOS, COR CINZA, 27 X 3 MM (ALTURA X ESPESSURA)</t>
  </si>
  <si>
    <t>KIT ACESSORIOS PARA COMPRESSOR DE AR, 5 PECAS (PISTOLAS PINTURA, LIMPEZA E PULVERIZACAO, CALIBRADOR E MANGUEIRA)</t>
  </si>
  <si>
    <t>KIT CAVALETE, PVC, COM REGISTRO, PARA HIDROMETRO, BITOLAS 1/2" OU 3/4" - COMPLETO</t>
  </si>
  <si>
    <t>KIT CHASSI COZINHA, CUBA SIMPLES SEM MAQUINA LAVAR LOUCA, INSTAL. PEX, QUADRO METALICO C/ TRAVESSA C/ FURO P/ESGOTO DN 50 MM E FUROS SUPERIORES P/AGUA, *340* X *650* MM (L X H), P/ CONEXAO COM ANEL DESLIZANTE (CONJUNTO COMPLETO)</t>
  </si>
  <si>
    <t>KIT CHASSI COZINHA, CUBA SIMPLES SEM MAQUINA LAVAR LOUCA, INSTAL. PEX, QUADRO METALICO C/ TRAVESSA COM FURO P/ESGOTO DN 50 MM E FUROS SUPERIORES P/AGUA, *340* X *650* MM (L X H), P/ CONEXAO COM CRIMPAGEM (CONJUNTO COMPLETO)</t>
  </si>
  <si>
    <t>KIT CHASSI TANQUE E MAQUINA LAVAR ROUPA, INSTAL. PEX, QUADRO METALICO C/ TRAVESSA C/ FURO P/ ESGOTO DN 50 MM, FURO LATERAL P/ MAQUINA E FUROS SUPERIORES P/ AGUA, *344* X *442* MM (L X H), P/ CONEXAO COM ANEL DESLIZANTE (CONJUNTO COMPLETO)</t>
  </si>
  <si>
    <t>KIT CHASSI TANQUE E MAQUINA LAVAR ROUPA, INSTAL. PEX, QUADRO METALICO C/ TRAVESSA C/ FURO P/ ESGOTO DN 50 MM, FURO LATERAL P/MAQUINA E FUROS SUPERIORES P/AGUA, *344* X *442* MM (L X H), P/ CONEXAO COM CRIMPAGEM (CONJUNTO COMPLETO)</t>
  </si>
  <si>
    <t>KIT CHUVEIRO, INSTAL. PEX, QUADRO METALICO C/ 2 TRAVESSAS, SUPERIOR C/ ESPERA P/ CHUVEIRO, INFERIOR C/ 2 REGISTROS DE PRESSAO 1/2 ", *390* X *900* MM (L X H), CONEXAO COM ANEL DESLIZANTE (CONJUNTO COMPLETO)</t>
  </si>
  <si>
    <t>KIT CHUVEIRO, INSTAL. PEX, QUADRO METALICO C/2 TRAVESSAS, SUPERIOR C/ ESPERA P/ CHUVEIRO E INFERIOR C/2 REGISTROS DE PRESSAO 1/2 ", *390* X *900* MM (L X H), CONEXAO COM CRIMPAGEM (CONJUNTO COMPLETO)</t>
  </si>
  <si>
    <t>KIT DE ACESSORIOS PARA BANHEIRO EM METAL CROMADO, 5 PECAS</t>
  </si>
  <si>
    <t>KIT DE MATERIAIS PARA BRACADEIRA PARA FIXACAO EM POSTE CIRCULAR, CONTEM TRES FIXADORES E UM ROLO DE FITA DE 3 M EM ACO CARBONO</t>
  </si>
  <si>
    <t>KIT DE PROTECAO ARSTOP PARA AR CONDICIONADO, TOMADA PADRAO 2P+T 20 A, COM DISJUNTOR UNIPOLAR DIN 20A</t>
  </si>
  <si>
    <t>KIT PORTA PRONTA DE MADEIRA, FOLHA LEVE (NBR 15930) DE 600 X 2100 MM OU 700 X 2100 MM, DE 35 MM A 40 MM DE ESPESSURA, COM MARCO EM ACO, NUCLEO COLMEIA, CAPA LISA EM HDF, ACABAMENTO MELAMINICO BRANCO (INCLUI MARCO, ALIZARES, DOBRADICAS E FECHADURA)</t>
  </si>
  <si>
    <t>KIT PORTA PRONTA DE MADEIRA, FOLHA LEVE (NBR 15930) DE 600 X 2100 MM OU 700 X 2100 MM, DE 35 MM A 40 MM DE ESPESSURA, NUCLEO COLMEIA, ESTRUTURA USINADA PARA FECHADURA, CAPA LISA EM HDF, ACABAMENTO EM PRIMER PARA PINTURA (INCLUI MARCO, ALIZARES E DOBRADICAS)</t>
  </si>
  <si>
    <t>KIT PORTA PRONTA DE MADEIRA, FOLHA LEVE (NBR 15930) DE 800 X 2100 MM, DE 35 MM A 40 MM DE ESPESSURA, COM MARCO EM ACO, NUCLEO COLMEIA, CAPA LISA EM HDF, ACABAMENTO MELAMINICO BRANCO (INCLUI MARCO, ALIZARES, DOBRADICAS E FECHADURA)</t>
  </si>
  <si>
    <t>KIT PORTA PRONTA DE MADEIRA, FOLHA LEVE (NBR 15930) DE 800 X 2100 MM, DE 35 MM A 40 MM DE ESPESSURA, NUCLEO COLMEIA, ESTRUTURA USINADA PARA FECHADURA, CAPA LISA EM HDF, ACABAMENTO EM PRIMER PARA PINTURA (INCLUI MARCO, ALIZARES E DOBRADICAS)</t>
  </si>
  <si>
    <t>KIT PORTA PRONTA DE MADEIRA, FOLHA LEVE (NBR 15930) DE 900 X 2100 MM, DE 35 MM A 40 MM DE ESPESSURA, COM MARCO EM ACO, NUCLEO COLMEIA, CAPA LISA EM HDF, ACABAMENTO MELAMINICO BRANCO (INCLUI MARCO, ALIZARES, DOBRADICAS E FECHADURA)</t>
  </si>
  <si>
    <t>KIT PORTA PRONTA DE MADEIRA, FOLHA LEVE (NBR 15930) DE 900 X 2100 MM, DE 35 MM A 40 MM DE ESPESSURA, NUCLEO COLMEIA, ESTRUTURA USINADA PARA FECHADURA, CAPA LISA EM HDF, ACABAMENTO EM PRIMER PARA PINTURA (INCLUI MARCO, ALIZARES E DOBRADICAS)</t>
  </si>
  <si>
    <t>KIT PORTA PRONTA DE MADEIRA, FOLHA MEDIA (NBR 15930) DE 600 X 2100 MM OU 700 X 2100 MM, DE 35 MM A 40 MM DE ESPESSURA, NUCLEO SEMI-SOLIDO (SARRAFEADO), ESTRUTURA USINADA PARA FECHADURA, CAPA LISA EM HDF, ACABAMENTO MELAMINICO BRANCO (INCLUI MARCO, ALIZARES E DOBRADICAS)</t>
  </si>
  <si>
    <t>KIT PORTA PRONTA DE MADEIRA, FOLHA MEDIA (NBR 15930) DE 600 X 2100 MM, DE 35 MM A 40 MM DE ESPESSURA, NUCLEO SEMI-SOLIDO (SARRAFEADO), ESTRUTURA USINADA PARA FECHADURA, CAPA LISA EM HDF, ACABAMENTO EM PRIMER PARA PINTURA (INCLUI MARCO, ALIZARES E DOBRADICAS)</t>
  </si>
  <si>
    <t>KIT PORTA PRONTA DE MADEIRA, FOLHA MEDIA (NBR 15930) DE 700 X 2100 MM, DE 35 MM A 40 MM DE ESPESSURA, NUCLEO SEMI-SOLIDO (SARRAFEADO), ESTRUTURA USINADA PARA FECHADURA, CAPA LISA EM HDF, ACABAMENTO EM PRIMER PARA PINTURA (INCLUI MARCO, ALIZARES E DOBRADICAS)</t>
  </si>
  <si>
    <t>KIT PORTA PRONTA DE MADEIRA, FOLHA MEDIA (NBR 15930) DE 800 X 2100 MM, DE 35 MM A 40 MM DE ESPESSURA, NUCLEO SEMI-SOLIDO (SARRAFEADO), ESTRUTURA USINADA PARA FECHADURA, CAPA LISA EM HDF, ACABAMENTO EM PRIMER PARA PINTURA (INCLUI MARCO, ALIZARES E DOBRADICAS)</t>
  </si>
  <si>
    <t>KIT PORTA PRONTA DE MADEIRA, FOLHA MEDIA (NBR 15930) DE 800 X 2100 MM, DE 35 MM A 40 MM DE ESPESSURA, NUCLEO SEMI-SOLIDO (SARRAFEADO), ESTRUTURA USINADA PARA FECHADURA, CAPA LISA EM HDF, ACABAMENTO MELAMINICO BRANCO (INCLUI MARCO, ALIZARES E DOBRADICAS)</t>
  </si>
  <si>
    <t>KIT PORTA PRONTA DE MADEIRA, FOLHA MEDIA (NBR 15930) DE 900 X 2100 MM, DE 35 MM A 40 MM DE ESPESSURA, NUCLEO SEMI-SOLIDO (SARRAFEADO), ESTRUTURA USINADA PARA FECHADURA, CAPA LISA EM HDF, ACABAMENTO EM PRIMER PARA PINTURA (INCLUI MARCO, ALIZARES E DOBRADICAS)</t>
  </si>
  <si>
    <t>KIT PORTA PRONTA DE MADEIRA, FOLHA MEDIA (NBR 15930) DE 900 X 2100 MM, DE 35 MM A 40 MM DE ESPESSURA, NUCLEO SEMI-SOLIDO (SARRAFEADO), ESTRUTURA USINADA PARA FECHADURA, CAPA LISA EM HDF, ACABAMENTO MELAMINICO BRANCO (INCLUI MARCO, ALIZARES E DOBRADICAS)</t>
  </si>
  <si>
    <t>KIT PORTA PRONTA DE MADEIRA, FOLHA PESADA (NBR 15930) DE 800 X 2100 MM, DE 40 MM A 45 MM DE ESPESSURA, COM MARCO EM ACO, NUCLEO SOLIDO, CAPA LISA EM HDF, ACABAMENTO MELAMINICO BRANCO (INCLUI MARCO, ALIZARES, DOBRADICAS E FECHADURA)</t>
  </si>
  <si>
    <t>KIT PORTA PRONTA DE MADEIRA, FOLHA PESADA (NBR 15930) DE 800 X 2100 MM, DE 40 MM A 45 MM DE ESPESSURA, NUCLEO SOLIDO, CAPA LISA EM HDF, ACABAMENTO MELAMINICO BRANCO (INCLUI MARCO, ALIZARES, DOBRADICAS E FECHADURA EXTERNA)</t>
  </si>
  <si>
    <t>KIT PORTA PRONTA DE MADEIRA, FOLHA PESADA (NBR 15930) DE 800 X 2100 MM, DE 40 MM A 45 MM DE ESPESSURA, NUCLEO SOLIDO, ESTRUTURA USINADA PARA FECHADURA, CAPA LISA EM HDF, ACABAMENTO EM LAMINADO NATURAL COM VERNIZ (INCLUI MARCO, ALIZARES E DOBRADICAS)</t>
  </si>
  <si>
    <t>KIT PORTA PRONTA DE MADEIRA, FOLHA PESADA (NBR 15930) DE 900 X 2100 MM, DE 40 MM A 45 MM DE ESPESSURA, COM MARCO EM ACO, NUCLEO SOLIDO, CAPA LISA EM HDF, ACABAMENTO MELAMINICO BRANCO (INCLUI MARCO, ALIZARES, DOBRADICAS E FECHADURA)</t>
  </si>
  <si>
    <t>KIT PORTA PRONTA DE MADEIRA, FOLHA PESADA (NBR 15930) DE 900 X 2100 MM, DE 40 MM A 45 MM DE ESPESSURA, NUCLEO SOLIDO, CAPA LISA EM HDF, ACABAMENTO MELAMINICO BRANCO (INCLUI MARCO, ALIZARES, DOBRADICAS E FECHADURA EXTERNA)</t>
  </si>
  <si>
    <t>KIT PORTA PRONTA DE MADEIRA, FOLHA PESADA (NBR 15930) DE 900 X 2100 MM, DE 40 MM A 45 MM DE ESPESSURA, NUCLEO SOLIDO, ESTRUTURA USINADA PARA FECHADURA, CAPA LISA EM HDF, ACABAMENTO EM LAMINADO NATURAL COM VERNIZ (INCLUI MARCO, ALIZARES E DOBRADICAS)</t>
  </si>
  <si>
    <t>LADRILHO HIDRAULICO, *20 X 20* CM, E= 2 CM, PADRAO COPACABANA, 2 CORES (PRETO E BRANCO)</t>
  </si>
  <si>
    <t>LADRILHO HIDRAULICO, *20 X 20* CM, E= 2 CM, PADRAO DADOS, COR NATURAL</t>
  </si>
  <si>
    <t>LADRILHO HIDRAULICO, *25 X 25* CM, E= 2 CM, PADRAO RAMPA, COR NATURAL</t>
  </si>
  <si>
    <t>LADRILHO HIDRAULICO, *30 X 30* CM, E= 2 CM, PADRAO MILANO, COR NATURAL</t>
  </si>
  <si>
    <t>LAJE PRE-MOLDADA CONVENCIONAL (LAJOTAS + VIGOTAS) PARA FORRO, UNIDIRECIONAL, SOBRECARGA 100 KG/M2, VAO ATE 5,00 M (SEM COLOCACAO)</t>
  </si>
  <si>
    <t>LAJE PRE-MOLDADA CONVENCIONAL (LAJOTAS + VIGOTAS) PARA FORRO, UNIDIRECIONAL, SOBRECARGA DE 100 KG/M2, VAO ATE 4,00 M (SEM COLOCACAO)</t>
  </si>
  <si>
    <t>LAJE PRE-MOLDADA CONVENCIONAL (LAJOTAS + VIGOTAS) PARA FORRO, UNIDIRECIONAL, SOBRECARGA DE 100 KG/M2, VAO ATE 4,50 M (SEM COLOCACAO)</t>
  </si>
  <si>
    <t>LAJE PRE-MOLDADA CONVENCIONAL (LAJOTAS + VIGOTAS) PARA PISO, UNIDIRECIONAL, SOBRECARGA 350 KG/M2 VAO ATE 3,50 M (SEM COLOCACAO)</t>
  </si>
  <si>
    <t>LAJE PRE-MOLDADA CONVENCIONAL (LAJOTAS + VIGOTAS) PARA PISO, UNIDIRECIONAL, SOBRECARGA DE 200 KG/M2, VAO ATE 3,50 M (SEM COLOCACAO)</t>
  </si>
  <si>
    <t>LAJE PRE-MOLDADA CONVENCIONAL (LAJOTAS + VIGOTAS) PARA PISO, UNIDIRECIONAL, SOBRECARGA DE 200 KG/M2, VAO ATE 4,50 M (SEM COLOCACAO)</t>
  </si>
  <si>
    <t>LAJE PRE-MOLDADA CONVENCIONAL (LAJOTAS + VIGOTAS) PARA PISO, UNIDIRECIONAL, SOBRECARGA DE 200 KG/M2, VAO ATE 5,00 M (SEM COLOCACAO)</t>
  </si>
  <si>
    <t>LAJE PRE-MOLDADA CONVENCIONAL (LAJOTAS + VIGOTAS) PARA PISO, UNIDIRECIONAL, SOBRECARGA DE 350 KG/M2, VAO ATE 4,50 M (SEM COLOCACAO)</t>
  </si>
  <si>
    <t>LAJE PRE-MOLDADA CONVENCIONAL (LAJOTAS + VIGOTAS) PARA PISO, UNIDIRECIONAL, SOBRECARGA DE 350 KG/M2, VAO ATE 5,00 M (SEM COLOCACAO)</t>
  </si>
  <si>
    <t>LAJE PRE-MOLDADA DE TRANSICAO EXCENTRICA EM CONCRETO ARMADO, DN 1200 MM, FURO CIRCULAR DN 600 MM, ESPESSURA 12 CM</t>
  </si>
  <si>
    <t>LAJE PRE-MOLDADA DE TRANSICAO EXCENTRICA EM CONCRETO ARMADO, DN 1500 MM, FURO CIRCULAR DN 530 MM, ESPESSURA 15 CM</t>
  </si>
  <si>
    <t>LAJE PRE-MOLDADA TRELICADA (LAJOTAS + VIGOTAS) PARA FORRO, UNIDIRECIONAL, SOBRECARGA DE 100 KG/M2, VAO ATE 6,00 M (SEM COLOCACAO)</t>
  </si>
  <si>
    <t>LAJE PRE-MOLDADA TRELICADA (LAJOTAS + VIGOTAS) PARA PISO, UNIDIRECIONAL, SOBRECARGA DE 200 KG/M2, VAO ATE 6,00 M (SEM COLOCACAO)</t>
  </si>
  <si>
    <t>LAMBRI EM ALUMINIO, DE APROXIMADAMENTE 0,6 KG/M, COM APROXIMADAMENTE 168,0 MM DE LARGURA, 6,0 MM DE ALTURA E 6,0 M DE EXTENSAO</t>
  </si>
  <si>
    <t>LAMPADA LED 10 W BIVOLT BRANCA, FORMATO TRADICIONAL (BASE E27)</t>
  </si>
  <si>
    <t>LAMPADA LED 6 W BIVOLT BRANCA, FORMATO TRADICIONAL (BASE E27)</t>
  </si>
  <si>
    <t>LAMPADA LED TIPO DICROICA BIVOLT, LUZ BRANCA, 5 W (BASE GU10)</t>
  </si>
  <si>
    <t>LAMPADA LED TUBULAR BIVOLT 18/20 W, BASE G13</t>
  </si>
  <si>
    <t>LAMPADA LED TUBULAR BIVOLT 9/10 W, BASE G13</t>
  </si>
  <si>
    <t>LAVADORA DE ALTA PRESSAO (LAVA - JATO) PARA AGUA FRIA, PRESSAO DE OPERACAO ENTRE 1400 E 1900 LIB/POL2, VAZAO MAXIMA ENTRE 400 E 700 L/H, POTENCIA DE OPERACAO ENTRE 2,50 E 3,00 CV</t>
  </si>
  <si>
    <t>LAVATORIO / CUBA DE EMBUTIR, OVAL, DE LOUCA BRANCA, SEM LADRAO, DIMENSOES *50 X 35* CM (L X C)</t>
  </si>
  <si>
    <t>LAVATORIO / CUBA DE EMBUTIR, OVAL, DE LOUCA COLORIDA, SEM LADRAO, DIMENSOES *50 X 35* CM (L X C)</t>
  </si>
  <si>
    <t>LAVATORIO / CUBA DE SOBREPOR, OVAL PEQUENA, DE LOUCA BRANCA, SEM LADRAO, DIMENSOES *44 X 31* CM (L X C)</t>
  </si>
  <si>
    <t>LAVATORIO / CUBA DE SOBREPOR, RETANGULAR, DE LOUCA BRANCA, COM LADRAO, DIMENSOES *52 X 45* CM (L X C)</t>
  </si>
  <si>
    <t>LAVATORIO / CUBA DE SOBREPOR, RETANGULAR, DE LOUCA COLORIDA, COM LADRAO, DIMENSOES *52 X 45* CM (L X C)</t>
  </si>
  <si>
    <t>LAVATORIO DE CANTO DE LOUCA BRANCA, SUSPENSO (SEM COLUNA), DIMENSOES *40 X 30* CM (L X C)</t>
  </si>
  <si>
    <t>LAVATORIO DE LOUCA BRANCA, COM COLUNA, DIMENSOES *44 X 35* CM (L X C)</t>
  </si>
  <si>
    <t>LAVATORIO DE LOUCA BRANCA, COM COLUNA, DIMENSOES *54 X 44* CM (L X C)</t>
  </si>
  <si>
    <t>LAVATORIO DE LOUCA BRANCA, SUSPENSO (SEM COLUNA), DIMENSOES *40 X 30* CM</t>
  </si>
  <si>
    <t>LAVATORIO DE LOUCA COLORIDA, COM COLUNA, DIMENSOES *54 X 44* CM (L X C)</t>
  </si>
  <si>
    <t>LAVATORIO DE LOUCA COLORIDA, SUSPENSO (SEM COLUNA), DIMENSOES *40 X 30* CM (L X C)</t>
  </si>
  <si>
    <t>LETRA ACO INOX (AISI 304), CHAPA NUM. 22, RECORTADO, H= 20 CM (SEM RELEVO)</t>
  </si>
  <si>
    <t>LEVANTADOR DE JANELA GUILHOTINA, EM LATAO CROMADO</t>
  </si>
  <si>
    <t>LIMPA VIDROS COM PULVERIZADOR</t>
  </si>
  <si>
    <t>LIMPADORA A SUCCAO, TANQUE 12000 L, BASCULAMENTO HIDRAULICO, BOMBA 12 M3/MIN 95% VACUO (INCLUI MONTAGEM, NAO INCLUI CAMINHAO)</t>
  </si>
  <si>
    <t>LIMPADORA DE SUCCAO TANQUE 7000 L, BOMBA 12 M3/MIN 95% VACUO (INCLUI MONTAGEM, NAO INCLUI CAMINHAO)</t>
  </si>
  <si>
    <t>LIMPADORA DE SUCCAO, TANQUE 11000 L, BOMBA 340 M3/MIN (INCLUI MONTAGEM, NAO INCLUI CAMINHAO)</t>
  </si>
  <si>
    <t>LIMPADORA DE SUCCAO, TANQUE 5500 L, BOMBA 60M3/MIN, VACUO 500 MBAR (INCLUI MONTAGEM, NAO INCLUI CAMINHAO)</t>
  </si>
  <si>
    <t>LINHA PARA PEDREIRO LISA, 0,8 MM X 100 M</t>
  </si>
  <si>
    <t>LIXA D'AGUA EM FOLHA, COR PRETA, GRAO 100</t>
  </si>
  <si>
    <t>LIXA EM FOLHA PARA FERRO, NUMERO 150</t>
  </si>
  <si>
    <t>LIXA EM FOLHA PARA PAREDE OU MADEIRA, NUMERO 120, COR VERMELHA</t>
  </si>
  <si>
    <t>LIXADEIRA ELETRICA ANGULAR PARA CONCRETO, POTENCIA 1.400 W, PRATO DIAMANTADO DE 5"</t>
  </si>
  <si>
    <t>LIXADEIRA ELETRICA ANGULAR, PARA DISCO DE 7" (180 MM), POTENCIA DE 2.200 W, *5.000* RPM, 220 V</t>
  </si>
  <si>
    <t>LIXEIRA DUPLA, COM CAPACIDADE VOLUMETRICA DE 60L*, FABRICADA EM TUBO DE ACO CARBONO, CESTOS EM CHAPA DE ACO E PINTURA NO PROCESSO ELETROSTATICO - PARA ACADEMIA AO AR LIVRE / ACADEMIA DA TERCEIRA IDADE - ATI</t>
  </si>
  <si>
    <t>LOCACAO DE ANDAIME METALICO TIPO FACHADEIRO, PECAS COM APROXIMADAMENTE 1,20 M DE LARGURA E 2,0 M DE ALTURA, INCLUINDO DIAGONAIS EM X, BARRAS DE LIGACAO, SAPATAS E DEMAIS ITENS NECESSARIOS A MONTAGEM (NAO INCLUI INSTALACAO)</t>
  </si>
  <si>
    <t>LOCACAO DE ANDAIME METALICO TUBULAR DE ENCAIXE, TIPO DE TORRE, CADA PAINEL COM LARGURA DE 1 ATE 1,5 M E ALTURA DE *1,00* M, INCLUINDO DIAGONAL, BARRAS DE LIGACAO, SAPATAS OU RODIZIOS E DEMAIS ITENS NECESSARIOS A MONTAGEM (NAO INCLUI INSTALACAO)</t>
  </si>
  <si>
    <t>LOCACAO DE ANDAIME SUSPENSO OU BALANCIM MANUAL, CAPACIDADE DE CARGA TOTAL DE APROXIMADAMENTE 250 KG/M2, PLATAFORMA DE 1,50 M X 0,80 M (C X L), CABO DE 45 M</t>
  </si>
  <si>
    <t>LOCACAO DE APRUMADOR METALICO DE PILAR, COM ALTURA E ANGULO REGULAVEIS, EXTENSAO DE *1,50* A *2,80* M</t>
  </si>
  <si>
    <t>LOCACAO DE BARRA DE ANCORAGEM DE 0,80 A 1,20 M DE EXTENSAO, COM ROSCA DE 5/8", INCLUINDO PORCA E FLANGE</t>
  </si>
  <si>
    <t>LOCACAO DE BOMBA SUBMERSIVEL PARA DRENAGEM E ESGOTAMENTO, MOTOR ELETRICO TRIFASICO, POTENCIA DE 1 CV, DIAMETRO DE RECALQUE DE 2". FAIXA DE OPERACAO Q=25 M3/H (+ OU - 1 M3/H) E AMT=2 M, Q=12 M3/H (+ OU - 2 M3/H) E AMT = 12 M (+ OU - 2 M)</t>
  </si>
  <si>
    <t>LOCACAO DE BOMBA SUBMERSIVEL PARA DRENAGEM E ESGOTAMENTO, MOTOR ELETRICO TRIFASICO, POTENCIA DE 2 CV, DIAMETRO DE RECALQUE DE 2", FAIXA DE OPERACAO Q=35 M3/H (+ OU - 3 M3/H) E AMT=2 M, Q=13 M3/H (+ OU - 3 M3/H) E AMT = 17 M (+ OU - 3 M)</t>
  </si>
  <si>
    <t>LOCACAO DE BOMBA SUBMERSIVEL PARA DRENAGEM E ESGOTAMENTO, MOTOR ELETRICO TRIFASICO, POTENCIA DE 2 CV, DIAMETRO DE RECALQUE DE 3". FAIXA DE OPERACAO Q=70 M3/H (+ OU - 2 M3/H) E AMT=2 M, Q=9,5 M3/H (+ OU - 3,5 M3/H) E AMT = 10 M (+ OU - 2 M)</t>
  </si>
  <si>
    <t>LOCACAO DE BOMBA SUBMERSIVEL PARA DRENAGEM E ESGOTAMENTO, MOTOR ELETRICO TRIFASICO, POTENCIA DE 3 CV, DIAMETRO DE RECALQUE DE 2", FAIXA DE OPERACAO Q=84 M3/H (+ OU - 2,5 M3/H) E AMT=2 M, Q=9,1 M3/H (+ OU - 2 M3/H) E AMT = 12 M (+ OU - 2 M)</t>
  </si>
  <si>
    <t>LOCACAO DE BOMBA SUBMERSIVEL PARA DRENAGEM E ESGOTAMENTO, MOTOR ELETRICO TRIFASICO, POTENCIA DE 4 CV, DIAMETRO DE RECALQUE DE 3". FAIXA DE OPERACAO Q=60 M3/H (+ OU - 1 M3/H) E AMT=2 M, Q=11 M3/H (+ OU - 1 M3/H) E AMT = 23 M (+ OU - 1 M)</t>
  </si>
  <si>
    <t>LOCACAO DE CONTAINER 2,30 X 4,30 M, ALT. 2,50 M, P/ SANITARIO, C/ 5 BACIAS, 1 LAVATORIO E 4 MICTORIOS (NAO INCLUI MOBILIZACAO/DESMOBILIZACAO)</t>
  </si>
  <si>
    <t>LOCACAO DE CONTAINER 2,30 X 4,30 M, ALT. 2,50 M, PARA SANITARIO, COM 3 BACIAS, 4 CHUVEIROS, 1 LAVATORIO E 1 MICTORIO (NAO INCLUI MOBILIZACAO/DESMOBILIZACAO)</t>
  </si>
  <si>
    <t>LOCACAO DE CONTAINER 2,30 X 6,00 M, ALT. 2,50 M, COM 1 SANITARIO, PARA ESCRITORIO, COMPLETO, SEM DIVISORIAS INTERNAS (NAO INCLUI MOBILIZACAO/DESMOBILIZACAO)</t>
  </si>
  <si>
    <t>LOCACAO DE CONTAINER 2,30 X 6,00 M, ALT. 2,50 M, PARA ESCRITORIO, SEM DIVISORIAS INTERNAS E SEM SANITARIO (NAO INCLUI MOBILIZACAO/DESMOBILIZACAO)</t>
  </si>
  <si>
    <t>LOCACAO DE CONTAINER 2,30 X 6,00 M, ALT. 2,50 M, PARA SANITARIO, COM 4 BACIAS, 8 CHUVEIROS,1 LAVATORIO E 1 MICTORIO (NAO INCLUI MOBILIZACAO/DESMOBILIZACAO)</t>
  </si>
  <si>
    <t>LOCACAO DE CRUZETA, SIMPLES, PARA ESCORA METALICA, COMPRIMENTO ENTRE 50 A 60 CM, PARA ESCORA DE 1,80 A 3,20 METROS E TUBO EXTERNO ATE 48 MM DE DIAMETRO</t>
  </si>
  <si>
    <t>LOCACAO DE ESCORA METALICA TELESCOPICA, COM ALTURA REGULAVEL DE *1,80* A *3,20* M, COM CAPACIDADE DE CARGA DE NO MINIMO 1000 KGF (10 KN), INCLUSO TRIPE E FORCADO</t>
  </si>
  <si>
    <t>LOCACAO DE FORMA PLASTICA PARA LAJE NERVURADA, DIMENSOES *60* X *60* X *16* CM</t>
  </si>
  <si>
    <t>LOCACAO DE GRUPO GERADOR *80 A 125* KVA, MOTOR DIESEL, REBOCAVEL, ACIONAMENTO MANUAL</t>
  </si>
  <si>
    <t>LOCACAO DE GRUPO GERADOR ACIMA DE * 125 ATE 180* KVA, MOTOR DIESEL, REBOCAVEL, ACIONAMENTO MANUAL</t>
  </si>
  <si>
    <t>LOCACAO DE GRUPO GERADOR DE *260* KVA, DIESEL REBOCAVEL, ACIONAMENTO MANUAL</t>
  </si>
  <si>
    <t>LOCACAO DE NIVEL OPTICO, COM PRECISAO DE 0,7 MM, AUMENTO DE 32X</t>
  </si>
  <si>
    <t>LOCACAO DE TEODOLITO ELETRONICO, PRECISAO ANGULAR DE 5 A 7 SEGUNDOS, INCLUINDO TRIPE</t>
  </si>
  <si>
    <t>LOCACAO DE TORRE METALICA COMPLETA PARA UMA CARGA DE 8 TF (80 KN) E PE DIREITO DE 6 M, INCLUINDO MODULOS, DIAGONAIS, SAPATAS E FORCADOS</t>
  </si>
  <si>
    <t>LOCACAO DE VIGA SANDUICHE METALICA VAZADA PARA TRAVAMENTO DE PILARES, ALTURA DE *8* CM, LARGURA DE *6* CM E EXTENSAO DE 2 M</t>
  </si>
  <si>
    <t>LONA PLASTICA EXTRA FORTE PRETA, E = 200 MICRA</t>
  </si>
  <si>
    <t>LONA PLASTICA PESADA PRETA, E = 150 MICRA</t>
  </si>
  <si>
    <t>LUBRIFICANTE REDUTOR DE TORQUE E ARRASTO DE ALTO DESEMPENHO, PARA PERFURACAO HORIZONTAL DIRECIONAL, HDD</t>
  </si>
  <si>
    <t>LUMINARIA ABERTA P/ ILUMINACAO PUBLICA, TIPO X-57 PETERCO OU EQUIV</t>
  </si>
  <si>
    <t>LUMINARIA ARANDELA TIPO MEIA-LUA COM VIDRO FOSCO *30 X 15* CM, PARA 1 LAMPADA, BASE E27, POTENCIA MAXIMA 40/60 W (NAO INCLUI LAMPADA)</t>
  </si>
  <si>
    <t>LUMINARIA DE EMERGENCIA 30 LEDS, POTENCIA 2 W, BATERIA DE LITIO, AUTONOMIA DE 6 HORAS</t>
  </si>
  <si>
    <t>LUMINARIA DE LED PARA ILUMINACAO PUBLICA, DE 138 W ATE 180 W, INVOLUCRO EM ALUMINIO OU ACO INOX</t>
  </si>
  <si>
    <t>LUMINARIA DE LED PARA ILUMINACAO PUBLICA, DE 181 W ATE 239 W, INVOLUCRO EM ALUMINIO OU ACO INOX</t>
  </si>
  <si>
    <t>LUMINARIA DE LED PARA ILUMINACAO PUBLICA, DE 240 W ATE 350 W, INVOLUCRO EM ALUMINIO OU ACO INOX</t>
  </si>
  <si>
    <t>LUMINARIA DE LED PARA ILUMINACAO PUBLICA, DE 33 W ATE 50 W, INVOLUCRO EM ALUMINIO OU ACO INOX</t>
  </si>
  <si>
    <t>LUMINARIA DE LED PARA ILUMINACAO PUBLICA, DE 51 W ATE 67 W, INVOLUCRO EM ALUMINIO OU ACO INOX</t>
  </si>
  <si>
    <t>LUMINARIA DE LED PARA ILUMINACAO PUBLICA, DE 68 W ATE 97 W, INVOLUCRO EM ALUMINIO OU ACO INOX</t>
  </si>
  <si>
    <t>LUMINARIA DE LED PARA ILUMINACAO PUBLICA, DE 98 W ATE 137 W, INVOLUCRO EM ALUMINIO OU ACO INOX</t>
  </si>
  <si>
    <t>LUMINARIA DE SOBREPOR EM CHAPA DE ACO COM ALETAS PLASTICAS, PARA 1 LAMPADA, BASE E27, POTENCIA MAXIMA 40/60 W (NAO INCLUI LAMPADA)</t>
  </si>
  <si>
    <t>LUMINARIA DE SOBREPOR EM CHAPA DE ACO COM ALETAS PLASTICAS, PARA 2 LAMPADAS, BASE E27, POTENCIA MAXIMA 40/60 W (NAO INCLUI LAMPADAS)</t>
  </si>
  <si>
    <t>LUMINARIA DE SOBREPOR EM CHAPA DE ACO PARA 1 LAMPADA FLUORESCENTE DE *36* W, ALETADA, COMPLETA (LAMPADA E REATOR INCLUSOS)</t>
  </si>
  <si>
    <t>LUMINARIA DE TETO PLAFON/PLAFONIER EM PLASTICO COM BASE E27, POTENCIA MAXIMA 60 W (NAO INCLUI LAMPADA)</t>
  </si>
  <si>
    <t>LUMINARIA DUPLA P/SINALIZACAO, TIPO WETZEL AS-2/110 OU EQUIV</t>
  </si>
  <si>
    <t>LUMINARIA LED PLAFON REDONDO DE SOBREPOR BIVOLT 12/13 W, D = *17* CM</t>
  </si>
  <si>
    <t>LUMINARIA LED REFLETOR RETANGULAR BIVOLT, LUZ BRANCA, 10 W</t>
  </si>
  <si>
    <t>LUMINARIA LED REFLETOR RETANGULAR BIVOLT, LUZ BRANCA, 30 W</t>
  </si>
  <si>
    <t>LUMINARIA LED REFLETOR RETANGULAR BIVOLT, LUZ BRANCA, 50 W</t>
  </si>
  <si>
    <t>LUMINARIA PLAFON REDONDO COM VIDRO FOSCO DIAMETRO *25* CM, PARA 1 LAMPADA, BASE E27, POTENCIA MAXIMA 40/60 W (NAO INCLUI LAMPADA)</t>
  </si>
  <si>
    <t>LUMINARIA PLAFON REDONDO COM VIDRO FOSCO DIAMETRO *30* CM, PARA 2 LAMPADAS, BASE E27, POTENCIA MAXIMA 40/60 W (NAO INCLUI LAMPADAS)</t>
  </si>
  <si>
    <t>LUMINARIA PROVA DE TEMPO PETERCO Y.31/1</t>
  </si>
  <si>
    <t>LUMINARIA SOLAR LED EXTERNA, TIPO ARANDELA DE PAREDE, EM ALUMINIO, 16 LEDS, LUZ BRANCA, *180* LUMENS, CAPACIDADE DE ILUMINACAO ATE 36 H, RETANGULAR, *13 X 9 X 7* (C X L X A), COM SENSOR DE MOVIMENTO / PRESENCA, BATERIA RECARREGAVEL COM LUZ SOLAR, RESISTENTE AO CALOR, A PROVA DE AGUA E POEIRA/ IMPERMEAVEL, IP65</t>
  </si>
  <si>
    <t>LUMINARIA SPOT DE SOBREPOR EM ALUMINIO COM ALETA PLASTICA PARA 1 LAMPADA, BASE E27, POTENCIA MAXIMA 40/60 W (NAO INCLUI LAMPADA)</t>
  </si>
  <si>
    <t>LUMINARIA SPOT DE SOBREPOR EM ALUMINIO COM ALETA PLASTICA PARA 2 LAMPADAS, BASE E27, POTENCIA MAXIMA 40/60 W (NAO INCLUI LAMPADA)</t>
  </si>
  <si>
    <t>LUMINARIA TIPO TARTARUGA A PROVA DE TEMPO, GASES, VAPOR E PO, EM ALUMINIO, COM GRADE, BASE E27, POTENCIA MAXIMA 100 W (NAO INCLUI LAMPADA)</t>
  </si>
  <si>
    <t>LUMINARIA TIPO TARTARUGA PARA AREA EXTERNA EM ALUMINIO, COM GRADE, PARA 1 LAMPADA, BASE E27, POTENCIA MAXIMA 40/60 W (NAO INCLUI LAMPADA)</t>
  </si>
  <si>
    <t>LUVA CPVC, SOLDAVEL, 114 MM, PARA AGUA QUENTE PREDIAL</t>
  </si>
  <si>
    <t>LUVA CPVC, SOLDAVEL, 15 MM, PARA AGUA QUENTE PREDIAL</t>
  </si>
  <si>
    <t>LUVA CPVC, SOLDAVEL, 22 MM, PARA AGUA QUENTE PREDIAL</t>
  </si>
  <si>
    <t>LUVA CPVC, SOLDAVEL, 28 MM, PARA AGUA QUENTE PREDIAL</t>
  </si>
  <si>
    <t>LUVA CPVC, SOLDAVEL, 35 MM, PARA AGUA QUENTE PREDIAL</t>
  </si>
  <si>
    <t>LUVA CPVC, SOLDAVEL, 42 MM, PARA AGUA QUENTE PREDIAL</t>
  </si>
  <si>
    <t>LUVA CPVC, SOLDAVEL, 54 MM, PARA AGUA QUENTE PREDIAL</t>
  </si>
  <si>
    <t>LUVA CPVC, SOLDAVEL, 73 MM, PARA AGUA QUENTE PREDIAL</t>
  </si>
  <si>
    <t>LUVA CPVC, SOLDAVEL, 89 MM, PARA AGUA QUENTE PREDIAL</t>
  </si>
  <si>
    <t>LUVA DE BORRACHA ISOLANTE PARA ALTA TENSAO, RESISTENTE A OZONIO, TENSAO DE ENSAIO 2,5 KV (PAR)</t>
  </si>
  <si>
    <t>LUVA DE COBRE SEM ANEL DE SOLDA, BOLSA X BOLSA, 104 MM</t>
  </si>
  <si>
    <t>LUVA DE COBRE SEM ANEL DE SOLDA, BOLSA X BOLSA, 15 MM</t>
  </si>
  <si>
    <t>LUVA DE COBRE SEM ANEL DE SOLDA, BOLSA X BOLSA, 22 MM</t>
  </si>
  <si>
    <t>LUVA DE COBRE SEM ANEL DE SOLDA, BOLSA X BOLSA, 28 MM</t>
  </si>
  <si>
    <t>LUVA DE COBRE SEM ANEL DE SOLDA, BOLSA X BOLSA, 35 MM</t>
  </si>
  <si>
    <t>LUVA DE COBRE SEM ANEL DE SOLDA, BOLSA X BOLSA, 42 MM</t>
  </si>
  <si>
    <t>LUVA DE COBRE SEM ANEL DE SOLDA, BOLSA X BOLSA, 54 MM</t>
  </si>
  <si>
    <t>LUVA DE COBRE SEM ANEL DE SOLDA, BOLSA X BOLSA, 66 MM</t>
  </si>
  <si>
    <t>LUVA DE COBRE SEM ANEL DE SOLDA, BOLSA X BOLSA, 79 MM</t>
  </si>
  <si>
    <t>LUVA DE CORRER COM TRAVAS DEFOFO, PVC, JE, DN 100 MM</t>
  </si>
  <si>
    <t>LUVA DE CORRER COM TRAVAS DEFOFO, PVC, JE, DN 150 MM</t>
  </si>
  <si>
    <t>LUVA DE CORRER COM TRAVAS DEFOFO, PVC, JE, DN 200 MM</t>
  </si>
  <si>
    <t>LUVA DE CORRER COM TRAVAS DEFOFO, PVC, JE, DN 250 MM</t>
  </si>
  <si>
    <t>LUVA DE CORRER COM TRAVAS DEFOFO, PVC, JE, DN 300 MM</t>
  </si>
  <si>
    <t>LUVA DE CORRER PARA TUBO ROSCAVEL, PVC, 1 1/2", PARA AGUA FRIA PREDIAL</t>
  </si>
  <si>
    <t>LUVA DE CORRER PARA TUBO ROSCAVEL, PVC, 1/2", PARA AGUA FRIA PREDIAL</t>
  </si>
  <si>
    <t>LUVA DE CORRER PARA TUBO ROSCAVEL, PVC, 3/4", PARA AGUA FRIA PREDIAL</t>
  </si>
  <si>
    <t>LUVA DE CORRER PARA TUBO SOLDAVEL, PVC, 20 MM, PARA AGUA FRIA PREDIAL</t>
  </si>
  <si>
    <t>LUVA DE CORRER PARA TUBO SOLDAVEL, PVC, 25 MM, PARA AGUA FRIA PREDIAL</t>
  </si>
  <si>
    <t>LUVA DE CORRER PARA TUBO SOLDAVEL, PVC, 32 MM, PARA AGUA FRIA PREDIAL</t>
  </si>
  <si>
    <t>LUVA DE CORRER PARA TUBO SOLDAVEL, PVC, 40 MM, PARA AGUA FRIA PREDIAL</t>
  </si>
  <si>
    <t>LUVA DE CORRER PARA TUBO SOLDAVEL, PVC, 50 MM, PARA AGUA FRIA PREDIAL</t>
  </si>
  <si>
    <t>LUVA DE CORRER PARA TUBO SOLDAVEL, PVC, 60 MM, PARA AGUA FRIA PREDIAL</t>
  </si>
  <si>
    <t>LUVA DE CORRER PVC PBA, JE, DN 100 / DE 110 MM, PARA REDE DE AGUA</t>
  </si>
  <si>
    <t>LUVA DE CORRER PVC PBA, JE, DN 50 / DE 60 MM, PARA REDE DE AGUA</t>
  </si>
  <si>
    <t>LUVA DE CORRER PVC PBA, JE, DN 75 / DE 85 MM, PARA REDE DE AGUA</t>
  </si>
  <si>
    <t>LUVA DE CORRER PVC, JE, DN 250 MM, PARA REDE COLETORA DE ESGOTO</t>
  </si>
  <si>
    <t>LUVA DE CORRER, CPVC, SOLDAVEL, 15 MM, PARA AGUA QUENTE PREDIAL</t>
  </si>
  <si>
    <t>LUVA DE CORRER, CPVC, SOLDAVEL, 22 MM, PARA AGUA QUENTE PREDIAL</t>
  </si>
  <si>
    <t>LUVA DE CORRER, CPVC, SOLDAVEL, 28 MM, PARA AGUA QUENTE PREDIAL</t>
  </si>
  <si>
    <t>LUVA DE CORRER, CPVC, SOLDAVEL, 35 MM, PARA AGUA QUENTE PREDIAL</t>
  </si>
  <si>
    <t>LUVA DE CORRER, CPVC, SOLDAVEL, 42 MM, PARA AGUA QUENTE PREDIAL</t>
  </si>
  <si>
    <t>LUVA DE CORRER, PVC SERIE R, 100 MM, PARA ESGOTO PREDIAL</t>
  </si>
  <si>
    <t>LUVA DE CORRER, PVC SERIE R, 150 MM, PARA ESGOTO PREDIAL</t>
  </si>
  <si>
    <t>LUVA DE CORRER, PVC SERIE R, 75 MM, PARA ESGOTO PREDIAL</t>
  </si>
  <si>
    <t>LUVA DE CORRER, PVC, DN 100 MM, PARA ESGOTO PREDIAL</t>
  </si>
  <si>
    <t>LUVA DE CORRER, PVC, DN 50 MM, PARA ESGOTO PREDIAL</t>
  </si>
  <si>
    <t>LUVA DE CORRER, PVC, DN 75 MM, PARA ESGOTO PREDIAL</t>
  </si>
  <si>
    <t>LUVA DE FERRO GALVANIZADO, COM ROSCA BSP MACHO/FEMEA, DE 3/4"</t>
  </si>
  <si>
    <t>LUVA DE FERRO GALVANIZADO, COM ROSCA BSP, DE 1 1/2"</t>
  </si>
  <si>
    <t>LUVA DE FERRO GALVANIZADO, COM ROSCA BSP, DE 1 1/4"</t>
  </si>
  <si>
    <t>LUVA DE FERRO GALVANIZADO, COM ROSCA BSP, DE 1"</t>
  </si>
  <si>
    <t>LUVA DE FERRO GALVANIZADO, COM ROSCA BSP, DE 1/2"</t>
  </si>
  <si>
    <t>LUVA DE FERRO GALVANIZADO, COM ROSCA BSP, DE 2 1/2"</t>
  </si>
  <si>
    <t>LUVA DE FERRO GALVANIZADO, COM ROSCA BSP, DE 2"</t>
  </si>
  <si>
    <t>LUVA DE FERRO GALVANIZADO, COM ROSCA BSP, DE 3"</t>
  </si>
  <si>
    <t>LUVA DE FERRO GALVANIZADO, COM ROSCA BSP, DE 3/4"</t>
  </si>
  <si>
    <t>LUVA DE FERRO GALVANIZADO, COM ROSCA BSP, DE 4"</t>
  </si>
  <si>
    <t>LUVA DE FERRO GALVANIZADO, COM ROSCA BSP, DE 5"</t>
  </si>
  <si>
    <t>LUVA DE FERRO GALVANIZADO, COM ROSCA BSP, DE 6"</t>
  </si>
  <si>
    <t>LUVA DE PRESSAO, EM PVC, DE 20 MM, PARA ELETRODUTO FLEXIVEL</t>
  </si>
  <si>
    <t>LUVA DE PRESSAO, EM PVC, DE 25 MM, PARA ELETRODUTO FLEXIVEL</t>
  </si>
  <si>
    <t>LUVA DE PRESSAO, EM PVC, DE 32 MM, PARA ELETRODUTO FLEXIVEL</t>
  </si>
  <si>
    <t>LUVA DE REDUCAO DE FERRO GALVANIZADO, COM ROSCA BSP MACHO/FEMEA, DE 1 1/2" X 1"</t>
  </si>
  <si>
    <t>LUVA DE REDUCAO DE FERRO GALVANIZADO, COM ROSCA BSP MACHO/FEMEA, DE 1" X 1/2"</t>
  </si>
  <si>
    <t>LUVA DE REDUCAO DE FERRO GALVANIZADO, COM ROSCA BSP MACHO/FEMEA, DE 1" X 3/4"</t>
  </si>
  <si>
    <t>LUVA DE REDUCAO DE FERRO GALVANIZADO, COM ROSCA BSP MACHO/FEMEA, DE 3/4" X 1/2"</t>
  </si>
  <si>
    <t>LUVA DE REDUCAO DE FERRO GALVANIZADO, COM ROSCA BSP, DE 1 1/2" X 1 1/4"</t>
  </si>
  <si>
    <t>LUVA DE REDUCAO DE FERRO GALVANIZADO, COM ROSCA BSP, DE 1 1/2" X 1"</t>
  </si>
  <si>
    <t>LUVA DE REDUCAO DE FERRO GALVANIZADO, COM ROSCA BSP, DE 1 1/2" X 1/2"</t>
  </si>
  <si>
    <t>LUVA DE REDUCAO DE FERRO GALVANIZADO, COM ROSCA BSP, DE 1 1/2" X 3/4"</t>
  </si>
  <si>
    <t>LUVA DE REDUCAO DE FERRO GALVANIZADO, COM ROSCA BSP, DE 1 1/4" X 1"</t>
  </si>
  <si>
    <t>LUVA DE REDUCAO DE FERRO GALVANIZADO, COM ROSCA BSP, DE 1 1/4" X 1/2"</t>
  </si>
  <si>
    <t>LUVA DE REDUCAO DE FERRO GALVANIZADO, COM ROSCA BSP, DE 1 1/4" X 3/4"</t>
  </si>
  <si>
    <t>LUVA DE REDUCAO DE FERRO GALVANIZADO, COM ROSCA BSP, DE 1" X 1/2"</t>
  </si>
  <si>
    <t>LUVA DE REDUCAO DE FERRO GALVANIZADO, COM ROSCA BSP, DE 1" X 3/4"</t>
  </si>
  <si>
    <t>LUVA DE REDUCAO DE FERRO GALVANIZADO, COM ROSCA BSP, DE 2 1/2" X 1 1/2"</t>
  </si>
  <si>
    <t>LUVA DE REDUCAO DE FERRO GALVANIZADO, COM ROSCA BSP, DE 2 1/2" X 2"</t>
  </si>
  <si>
    <t>LUVA DE REDUCAO DE FERRO GALVANIZADO, COM ROSCA BSP, DE 2" X 1 1/2"</t>
  </si>
  <si>
    <t>LUVA DE REDUCAO DE FERRO GALVANIZADO, COM ROSCA BSP, DE 2" X 1 1/4"</t>
  </si>
  <si>
    <t>LUVA DE REDUCAO DE FERRO GALVANIZADO, COM ROSCA BSP, DE 2" X 1"</t>
  </si>
  <si>
    <t>LUVA DE REDUCAO DE FERRO GALVANIZADO, COM ROSCA BSP, DE 3" X 1 1/2"</t>
  </si>
  <si>
    <t>LUVA DE REDUCAO DE FERRO GALVANIZADO, COM ROSCA BSP, DE 3" X 2 1/2"</t>
  </si>
  <si>
    <t>LUVA DE REDUCAO DE FERRO GALVANIZADO, COM ROSCA BSP, DE 3" X 2"</t>
  </si>
  <si>
    <t>LUVA DE REDUCAO DE FERRO GALVANIZADO, COM ROSCA BSP, DE 3/4" X 1/2"</t>
  </si>
  <si>
    <t>LUVA DE REDUCAO DE FERRO GALVANIZADO, COM ROSCA BSP, DE 4" X 2 1/2"</t>
  </si>
  <si>
    <t>LUVA DE REDUCAO DE FERRO GALVANIZADO, COM ROSCA BSP, DE 4" X 2"</t>
  </si>
  <si>
    <t>LUVA DE REDUCAO DE FERRO GALVANIZADO, COM ROSCA BSP, DE 4" X 3"</t>
  </si>
  <si>
    <t>LUVA DE REDUCAO EM ACO CARBONO, COM ENCAIXE PARA SOLDA DN SW, PRESSAO 3.000 LBS, 3/4" X 1/2"</t>
  </si>
  <si>
    <t>LUVA DE REDUCAO EM ACO CARBONO, COM ENCAIXE PARA SOLDA DN SW, PRESSAO 3.000 LBS, DN 1 1/2" X 1 1/4"</t>
  </si>
  <si>
    <t>LUVA DE REDUCAO EM ACO CARBONO, COM ENCAIXE PARA SOLDA DN SW, PRESSAO 3.000 LBS, DN 1 1/4" X 1"</t>
  </si>
  <si>
    <t>LUVA DE REDUCAO EM ACO CARBONO, COM ENCAIXE PARA SOLDA DN SW, PRESSAO 3.000 LBS, DN 1" X 3/4"</t>
  </si>
  <si>
    <t>LUVA DE REDUCAO EM ACO CARBONO, COM ENCAIXE PARA SOLDA DN SW, PRESSAO 3.000 LBS, DN 2 1/2" X 2"</t>
  </si>
  <si>
    <t>LUVA DE REDUCAO EM ACO CARBONO, COM ENCAIXE PARA SOLDA DN SW, PRESSAO 3.000 LBS, DN 2" X 1 1/2"</t>
  </si>
  <si>
    <t>LUVA DE REDUCAO EM ACO CARBONO, COM ENCAIXE PARA SOLDA DN SW, PRESSAO 3.000 LBS, DN 3" X 2 1/2"</t>
  </si>
  <si>
    <t>LUVA DE REDUCAO ROSCAVEL, PVC, 1" X 3/4", PARA AGUA FRIA PREDIAL</t>
  </si>
  <si>
    <t>LUVA DE REDUCAO ROSCAVEL, PVC, 3/4" X 1/2", PARA AGUA FRIA PREDIAL</t>
  </si>
  <si>
    <t>LUVA DE REDUCAO SOLDAVEL, PVC, 25 MM X 20 MM, PARA AGUA FRIA PREDIAL</t>
  </si>
  <si>
    <t>LUVA DE REDUCAO SOLDAVEL, PVC, 32 MM X 25 MM, PARA AGUA FRIA PREDIAL</t>
  </si>
  <si>
    <t>LUVA DE REDUCAO SOLDAVEL, PVC, 40 MM X 32 MM, PARA AGUA FRIA PREDIAL</t>
  </si>
  <si>
    <t>LUVA DE REDUCAO SOLDAVEL, PVC, 60 MM X 50 MM, PARA AGUA FRIA PREDIAL</t>
  </si>
  <si>
    <t>LUVA DE REDUCAO, SOLDAVEL, PVC, 50 X 25 MM, PARA AGUA FRIA PREDIAL</t>
  </si>
  <si>
    <t>LUVA DE TRANSICAO DE CPVC X PVC, SOLDAVEL, 22 X 25 MM, PARA AGUA QUENTE</t>
  </si>
  <si>
    <t>LUVA DE TRANSICAO, CPVC, 15 MM X 1/2", PARA AGUA QUENTE PREDIAL</t>
  </si>
  <si>
    <t>LUVA DE TRANSICAO, CPVC, 22 MM X 1/2", PARA AGUA QUENTE</t>
  </si>
  <si>
    <t>LUVA DE TRANSICAO, CPVC, SOLDAVEL, 42 MM X 1 1/2", PARA AGUA QUENTE</t>
  </si>
  <si>
    <t>LUVA DE TRANSICAO, CPVC, SOLDAVEL, 54 MM X 2", PARA AGUA QUENTE PREDIAL</t>
  </si>
  <si>
    <t>LUVA EM ACO CARBONO, SOLDAVEL, PRESSAO 3.000 LBS, DN 1 1/2"</t>
  </si>
  <si>
    <t>LUVA EM ACO CARBONO, SOLDAVEL, PRESSAO 3.000 LBS, DN 1 1/4"</t>
  </si>
  <si>
    <t>LUVA EM ACO CARBONO, SOLDAVEL, PRESSAO 3.000 LBS, DN 1"</t>
  </si>
  <si>
    <t>LUVA EM ACO CARBONO, SOLDAVEL, PRESSAO 3.000 LBS, DN 1/2"</t>
  </si>
  <si>
    <t>LUVA EM ACO CARBONO, SOLDAVEL, PRESSAO 3.000 LBS, DN 2 1/2"</t>
  </si>
  <si>
    <t>LUVA EM ACO CARBONO, SOLDAVEL, PRESSAO 3.000 LBS, DN 2"</t>
  </si>
  <si>
    <t>LUVA EM ACO CARBONO, SOLDAVEL, PRESSAO 3.000 LBS, DN 3"</t>
  </si>
  <si>
    <t>LUVA EM ACO CARBONO, SOLDAVEL, PRESSAO 3.000 LBS, DN 3/4"</t>
  </si>
  <si>
    <t>LUVA EM PVC RIGIDO ROSCAVEL, DE 1 1/2", PARA ELETRODUTO</t>
  </si>
  <si>
    <t>LUVA EM PVC RIGIDO ROSCAVEL, DE 1 1/4", PARA ELETRODUTO</t>
  </si>
  <si>
    <t>LUVA EM PVC RIGIDO ROSCAVEL, DE 1", PARA ELETRODUTO</t>
  </si>
  <si>
    <t>LUVA EM PVC RIGIDO ROSCAVEL, DE 1/2", PARA ELETRODUTO</t>
  </si>
  <si>
    <t>LUVA EM PVC RIGIDO ROSCAVEL, DE 2 1/2", PARA ELETRODUTO</t>
  </si>
  <si>
    <t>LUVA EM PVC RIGIDO ROSCAVEL, DE 2", PARA ELETRODUTO</t>
  </si>
  <si>
    <t>LUVA EM PVC RIGIDO ROSCAVEL, DE 3", PARA ELETRODUTO</t>
  </si>
  <si>
    <t>LUVA EM PVC RIGIDO ROSCAVEL, DE 3/4", PARA ELETRODUTO</t>
  </si>
  <si>
    <t>LUVA EM PVC RIGIDO ROSCAVEL, DE 4", PARA ELETRODUTO</t>
  </si>
  <si>
    <t>LUVA PARA ELETRODUTO, EM ACO GALVANIZADO ELETROLITICO, COM ROSCA, DIAMETRO DE 100 MM (4")</t>
  </si>
  <si>
    <t>LUVA PARA ELETRODUTO, EM ACO GALVANIZADO ELETROLITICO, COM ROSCA, DIAMETRO DE 15 MM (1/2")</t>
  </si>
  <si>
    <t>LUVA PARA ELETRODUTO, EM ACO GALVANIZADO ELETROLITICO, COM ROSCA, DIAMETRO DE 20 MM (3/4")</t>
  </si>
  <si>
    <t>LUVA PARA ELETRODUTO, EM ACO GALVANIZADO ELETROLITICO, COM ROSCA, DIAMETRO DE 25 MM (1")</t>
  </si>
  <si>
    <t>LUVA PARA ELETRODUTO, EM ACO GALVANIZADO ELETROLITICO, COM ROSCA, DIAMETRO DE 32 MM (1 1/4")</t>
  </si>
  <si>
    <t>LUVA PARA ELETRODUTO, EM ACO GALVANIZADO ELETROLITICO, COM ROSCA, DIAMETRO DE 40 MM (1 1/2")</t>
  </si>
  <si>
    <t>LUVA PARA ELETRODUTO, EM ACO GALVANIZADO ELETROLITICO, COM ROSCA, DIAMETRO DE 65 MM (2 1/2")</t>
  </si>
  <si>
    <t>LUVA PARA ELETRODUTO, EM ACO GALVANIZADO ELETROLITICO, COM ROSCA, DIAMETRO DE 80 MM (3")</t>
  </si>
  <si>
    <t>LUVA PARA ELETRODUTO, EM ACO GALVANIZADO ELETROLITICO, COM ROSCA,DIAMETRO DE 50 MM (2")</t>
  </si>
  <si>
    <t>LUVA PARA PERFURATRIZ DE ESTEIRA T38, D = 1 1/2"</t>
  </si>
  <si>
    <t>LUVA PASSANTE DE COBRE SEM ANEL DE SOLDA, BOLSA 15 MM</t>
  </si>
  <si>
    <t>LUVA PASSANTE DE COBRE SEM ANEL DE SOLDA, BOLSA 22 MM</t>
  </si>
  <si>
    <t>LUVA PASSANTE DE COBRE SEM ANEL DE SOLDA, BOLSA 28 MM</t>
  </si>
  <si>
    <t>LUVA PASSANTE DE COBRE SEM ANEL DE SOLDA, BOLSA 35 MM</t>
  </si>
  <si>
    <t>LUVA PASSANTE DE COBRE SEM ANEL DE SOLDA, BOLSA 42 MM</t>
  </si>
  <si>
    <t>LUVA PASSANTE DE COBRE SEM ANEL DE SOLDA, BOLSA 54 MM</t>
  </si>
  <si>
    <t>LUVA PASSANTE DE COBRE SEM ANEL DE SOLDA, BOLSA 66 MM</t>
  </si>
  <si>
    <t>LUVA PVC SOLDAVEL, 110 MM, PARA AGUA FRIA PREDIAL</t>
  </si>
  <si>
    <t>LUVA PVC SOLDAVEL, 20 MM, PARA AGUA FRIA PREDIAL</t>
  </si>
  <si>
    <t>LUVA PVC SOLDAVEL, 25 MM, PARA AGUA FRIA PREDIAL</t>
  </si>
  <si>
    <t>LUVA PVC SOLDAVEL, 32 MM, PARA AGUA FRIA PREDIAL</t>
  </si>
  <si>
    <t>LUVA PVC SOLDAVEL, 40 MM, PARA AGUA FRIA PREDIAL</t>
  </si>
  <si>
    <t>LUVA PVC SOLDAVEL, 50 MM, PARA AGUA FRIA PREDIAL</t>
  </si>
  <si>
    <t>LUVA PVC SOLDAVEL, 60 MM, PARA AGUA FRIA PREDIAL</t>
  </si>
  <si>
    <t>LUVA PVC SOLDAVEL, 75 MM, PARA AGUA FRIA PREDIAL</t>
  </si>
  <si>
    <t>LUVA PVC SOLDAVEL, 85 MM, PARA AGUA FRIA PREDIAL</t>
  </si>
  <si>
    <t>LUVA PVC, ROSCAVEL, 1 1/2", AGUA FRIA PREDIAL</t>
  </si>
  <si>
    <t>LUVA PVC, ROSCAVEL, 1", AGUA FRIA PREDIAL</t>
  </si>
  <si>
    <t>LUVA PVC, ROSCAVEL, 1/2", AGUA FRIA PREDIAL</t>
  </si>
  <si>
    <t>LUVA PVC, ROSCAVEL, 3/4", AGUA FRIA PREDIAL</t>
  </si>
  <si>
    <t>LUVA RASPA DE COURO, CANO CURTO (PUNHO *7* CM)</t>
  </si>
  <si>
    <t>LUVA SIMPLES PPR, F/F, SOLDAVEL, DN 110 MM, PARA AGUA QUENTE PREDIAL</t>
  </si>
  <si>
    <t>LUVA SIMPLES PPR, F/F, SOLDAVEL, DN 20 MM, PARA AGUA QUENTE PREDIAL</t>
  </si>
  <si>
    <t>LUVA SIMPLES PPR, F/F, SOLDAVEL, DN 25 MM, PARA AGUA QUENTE PREDIAL</t>
  </si>
  <si>
    <t>LUVA SIMPLES PPR, F/F, SOLDAVEL, DN 32 MM, PARA AGUA QUENTE PREDIAL</t>
  </si>
  <si>
    <t>LUVA SIMPLES PPR, F/F, SOLDAVEL, DN 40 MM, PARA AGUA QUENTE PREDIAL</t>
  </si>
  <si>
    <t>LUVA SIMPLES PPR, F/F, SOLDAVEL, DN 50 MM, PARA AGUA QUENTE PREDIAL</t>
  </si>
  <si>
    <t>LUVA SIMPLES PPR, F/F, SOLDAVEL, DN 63 MM, PARA AGUA QUENTE PREDIAL</t>
  </si>
  <si>
    <t>LUVA SIMPLES PPR, F/F, SOLDAVEL, DN 75 MM, PARA AGUA QUENTE PREDIAL</t>
  </si>
  <si>
    <t>LUVA SIMPLES PPR, F/F, SOLDAVEL, DN 90 MM, PARA AGUA QUENTE PREDIAL</t>
  </si>
  <si>
    <t>LUVA SIMPLES PVC PBA, JE, DN 100 / DE 110 MM, PARA REDE DE AGUA</t>
  </si>
  <si>
    <t>LUVA SIMPLES PVC PBA, JE, DN 50 / DE 60 MM, PARA REDE DE AGUA</t>
  </si>
  <si>
    <t>LUVA SIMPLES PVC PBA, JE, DN 75 / DE 85 MM, PARA REDE DE AGUA</t>
  </si>
  <si>
    <t>LUVA SIMPLES, PVC SERIE R, 100 MM, PARA ESGOTO PREDIAL</t>
  </si>
  <si>
    <t>LUVA SIMPLES, PVC SERIE R, 150 MM, PARA ESGOTO PREDIAL</t>
  </si>
  <si>
    <t>LUVA SIMPLES, PVC SERIE R, 40 MM, PARA ESGOTO PREDIAL</t>
  </si>
  <si>
    <t>LUVA SIMPLES, PVC SERIE R, 50 MM, PARA ESGOTO PREDIAL</t>
  </si>
  <si>
    <t>LUVA SIMPLES, PVC SERIE R, 75 MM, PARA ESGOTO PREDIAL</t>
  </si>
  <si>
    <t>LUVA SIMPLES, PVC, SOLDAVEL, DN 100 MM, SERIE NORMAL, PARA ESGOTO PREDIAL</t>
  </si>
  <si>
    <t>LUVA SIMPLES, PVC, SOLDAVEL, DN 150 MM, SERIE NORMAL, PARA ESGOTO PREDIAL</t>
  </si>
  <si>
    <t>LUVA SIMPLES, PVC, SOLDAVEL, DN 40 MM, SERIE NORMAL, PARA ESGOTO PREDIAL</t>
  </si>
  <si>
    <t>LUVA SIMPLES, PVC, SOLDAVEL, DN 50 MM, SERIE NORMAL, PARA ESGOTO PREDIAL</t>
  </si>
  <si>
    <t>LUVA SIMPLES, PVC, SOLDAVEL, DN 75 MM, SERIE NORMAL, PARA ESGOTO PREDIAL</t>
  </si>
  <si>
    <t>LUVA SOLDAVEL COM BUCHA DE LATAO, PVC, 20 MM X 1/2"</t>
  </si>
  <si>
    <t>LUVA SOLDAVEL COM BUCHA DE LATAO, PVC, 25 MM X 1/2"</t>
  </si>
  <si>
    <t>LUVA SOLDAVEL COM BUCHA DE LATAO, PVC, 25 MM X 3/4"</t>
  </si>
  <si>
    <t>LUVA SOLDAVEL COM BUCHA DE LATAO, PVC, 32 MM X 1"</t>
  </si>
  <si>
    <t>LUVA SOLDAVEL COM ROSCA, PVC, 20 MM X 1/2", PARA AGUA FRIA PREDIAL</t>
  </si>
  <si>
    <t>LUVA SOLDAVEL COM ROSCA, PVC, 25 MM X 1/2", PARA AGUA FRIA PREDIAL</t>
  </si>
  <si>
    <t>LUVA SOLDAVEL COM ROSCA, PVC, 25 MM X 3/4", PARA AGUA FRIA PREDIAL</t>
  </si>
  <si>
    <t>LUVA SOLDAVEL COM ROSCA, PVC, 32 MM X 1", PARA AGUA FRIA PREDIAL</t>
  </si>
  <si>
    <t>LUVA SOLDAVEL COM ROSCA, PVC, 40 MM X 1 1/4", PARA AGUA FRIA PREDIAL</t>
  </si>
  <si>
    <t>LUVA SOLDAVEL COM ROSCA, PVC, 50 MM X 1 1/2", PARA AGUA FRIA PREDIAL</t>
  </si>
  <si>
    <t>LUVA, PEAD PE 100, DE 125 MM, PARA ELETROFUSAO</t>
  </si>
  <si>
    <t>LUVA, PEAD PE 100, DE 20 MM, PARA ELETROFUSAO</t>
  </si>
  <si>
    <t>LUVA, PEAD PE 100, DE 200 MM, PARA ELETROFUSAO</t>
  </si>
  <si>
    <t>LUVA, PEAD PE 100, DE 32 MM, PARA ELETROFUSAO</t>
  </si>
  <si>
    <t>LUVA, PEAD PE 100, DE 400 MM, PARA ELETROFUSAO</t>
  </si>
  <si>
    <t>LUVA, PEAD PE 100, DE 63 MM, PARA ELETROFUSAO</t>
  </si>
  <si>
    <t>LUVA/UNIAO DE REDUCAO METALICA, PARA CONEXAO COM ANEL DESLIZANTE, DN 20 X 16 MM, EM TUBO PEX PARA INST. AGUA QUENTE/FRIA</t>
  </si>
  <si>
    <t>LUVA/UNIAO DE REDUCAO METALICA, PARA CONEXAO COM ANEL DESLIZANTE, DN 25 X 16 MM, EM TUBO PEX PARA INST. AGUA QUENTE/FRIA</t>
  </si>
  <si>
    <t>LUVA/UNIAO DE REDUCAO METALICA, PARA CONEXAO COM ANEL DESLIZANTE, DN 25 X 20 MM, EM TUBO PEX PARA INST. AGUA QUENTE/FRIA</t>
  </si>
  <si>
    <t>LUVA/UNIAO DE REDUCAO METALICA, PARA CONEXAO COM ANEL DESLIZANTE, DN 32 X 25 MM, EM TUBO PEX PARA INST. AGUA QUENTE/FRIA</t>
  </si>
  <si>
    <t>LUVA/UNIAO DE REDUCAO, PLASTICA, PARA CONEXAO COM CRIMPAGEM, DN 20 X 16 MM, EM TUBO PEX PARA INST. AGUA QUENTE/FRIA</t>
  </si>
  <si>
    <t>LUVA/UNIAO DE REDUCAO, PLASTICA, PARA CONEXAO COM CRIMPAGEM, DN 25 X 16 MM, EM TUBO PEX PARA INST. AGUA QUENTE/FRIA</t>
  </si>
  <si>
    <t>LUVA/UNIAO DE REDUCAO, PLASTICA, PARA CONEXAO COM CRIMPAGEM, DN 32 X 25 MM, EM TUBO PEX PARA INST. AGUA QUENTE/FRIA</t>
  </si>
  <si>
    <t>LUVA/UNIAO METALICA, PARA CONEXAO COM ANEL DESLIZANTE, DN 16 MM, EM TUBO PEX PARA INST. AGUA QUENTE/FRIA</t>
  </si>
  <si>
    <t>LUVA/UNIAO METALICA, PARA CONEXAO COM ANEL DESLIZANTE, DN 20 MM, EM TUBO PEX PARA INST. AGUA QUENTE/FRIA</t>
  </si>
  <si>
    <t>LUVA/UNIAO METALICA, PARA CONEXAO COM ANEL DESLIZANTE, DN 25 MM, EM TUBO PEX PARA INST. AGUA QUENTE/FRIA</t>
  </si>
  <si>
    <t>LUVA/UNIAO METALICA, PARA CONEXAO COM ANEL DESLIZANTE, DN 32 MM, EM TUBO PEX PARA INST. AGUA QUENTE/FRIA</t>
  </si>
  <si>
    <t>LUVA/UNIAO, PLASTICA, PARA CONEXAO COM CRIMPAGEM, DN 16 MM, EM TUBO PEX PARA INST. AGUA QUENTE/FRIA</t>
  </si>
  <si>
    <t>LUVA/UNIAO, PLASTICA, PARA CONEXAO COM CRIMPAGEM, DN 20 MM, EM TUBO PEX PARA INST. AGUA QUENTE/FRIA</t>
  </si>
  <si>
    <t>LUVA/UNIAO, PLASTICA, PARA CONEXAO COM CRIMPAGEM, DN 25 MM, EM TUBO PEX PARA INST. AGUA QUENTE/FRIA</t>
  </si>
  <si>
    <t>LUVA/UNIAO, PLASTICA, PARA CONEXAO COM CRIMPAGEM, DN 32 MM, EM TUBO PEX PARA INST. AGUA QUENTE/FRIA</t>
  </si>
  <si>
    <t>MACANETA ALAVANCA RETA OCA, EM ZAMAC COM ACABAMENTO CROMADO, COMPRIMENTO APROX DE 15 CM</t>
  </si>
  <si>
    <t>MACANETA ALAVANCA, RETA SIMPLES / OCA, CROMADA, COMPRIMENTO DE 10 A 16 CM, ACABAMENTO PADRAO POPULAR - SOMENTE MACANETAS</t>
  </si>
  <si>
    <t>MACANETA BOLA, EM ZAMAC COM ACABAMENTO CROMADO, DIAMETRO DE APROX 2 1/2"</t>
  </si>
  <si>
    <t>MACARICO DE SOLDA 201 PARA EXTENSAO GLP OU ACETILENO</t>
  </si>
  <si>
    <t>MACARIQUEIRO (HORISTA)</t>
  </si>
  <si>
    <t>MACARIQUEIRO (MENSALISTA)</t>
  </si>
  <si>
    <t>MADEIRA ROLICA TRATADA, D = 12 A 15 CM, H = 3,00 M, EM EUCALIPTO OU EQUIVALENTE DA REGIAO</t>
  </si>
  <si>
    <t>MADEIRA ROLICA TRATADA, D = 16 A 20 CM, H = 6,00 M, EM EUCALIPTO OU EQUIVALENTE DA REGIAO</t>
  </si>
  <si>
    <t>MADEIRA ROLICA TRATADA, D = 25 A 29 CM, H = 6,50 M, EM EUCALIPTO OU EQUIVALENTE DA REGIAO</t>
  </si>
  <si>
    <t>MADEIRA ROLICA TRATADA, D = 30 A 34 CM, H = 6,50 M, EM EUCALIPTO OU EQUIVALENTE DA REGIAO</t>
  </si>
  <si>
    <t>MADEIRA SERRADA EM PINUS, MISTA OU EQUIVALENTE DA REGIAO - BRUTA</t>
  </si>
  <si>
    <t>MANGOTE DE SEGURANCA EM RASPA DE COURO</t>
  </si>
  <si>
    <t>MANGUEIRA CRISTAL TRANCADA, PVC COM REFORCO, COM PRESSAO DE TRABALHO (PT) 250 LBS/POL2, DE 3/4" X *2,8* MM</t>
  </si>
  <si>
    <t>MANGUEIRA CRISTAL TRANCADA, PVC COM REFORCO, PRESSAO DE TRABALHO (PT) 250 LBS/POL2, DE 1" X *3,1* MM</t>
  </si>
  <si>
    <t>MANGUEIRA CRISTAL, LISA, PVC TRANSPARENTE, 1/2" X 2 MM</t>
  </si>
  <si>
    <t>MANGUEIRA CRISTAL, LISA, PVC TRANSPARENTE, 1/4" X1 MM</t>
  </si>
  <si>
    <t>MANGUEIRA CRISTAL, LISA, PVC TRANSPARENTE, 1/4" X1,5 MM</t>
  </si>
  <si>
    <t>MANGUEIRA CRISTAL, LISA, PVC TRANSPARENTE, 3/4" X 2 MM</t>
  </si>
  <si>
    <t>MANGUEIRA CRISTAL, LISA, PVC TRANSPARENTE, 3/8" X 1,5 MM</t>
  </si>
  <si>
    <t>MANGUEIRA CRISTAL, LISA, PVC TRANSPARENTE, 5/16" X 1 MM</t>
  </si>
  <si>
    <t>MANGUEIRA DE INCENDIO, TIPO 1, DE 1 1/2", COMPRIMENTO = 15 M, TECIDO EM FIO DE POLIESTER E TUBO INTERNO EM BORRACHA SINTETICA, COM UNIOES ENGATE RAPIDO</t>
  </si>
  <si>
    <t>MANGUEIRA DE INCENDIO, TIPO 1, DE 1 1/2", COMPRIMENTO = 20 M, TECIDO EM FIO DE POLIESTER E TUBO INTERNO EM BORRACHA SINTETICA, COM UNIOES ENGATE RAPIDO</t>
  </si>
  <si>
    <t>MANGUEIRA DE INCENDIO, TIPO 1, DE 1 1/2", COMPRIMENTO = 25 M, TECIDO EM FIO DE POLIESTER E TUBO INTERNO EM BORRACHA SINTETICA, COM UNIOES ENGATE RAPIDO</t>
  </si>
  <si>
    <t>MANGUEIRA DE INCENDIO, TIPO 1, DE 1 1/2", COMPRIMENTO = 30 M, TECIDO EM FIO DE POLIESTER E TUBO INTERNO EM BORRACHA SINTETICA, COM UNIOES ENGATE RAPIDO</t>
  </si>
  <si>
    <t>MANGUEIRA DE INCENDIO, TIPO 2, DE 1 1/2", COMPRIMENTO = 15 M, TECIDO EM FIO DE POLIESTER E TUBO INTERNO EM BORRACHA SINTETICA, COM UNIOES ENGATE RAPIDO</t>
  </si>
  <si>
    <t>MANGUEIRA DE INCENDIO, TIPO 2, DE 1 1/2", COMPRIMENTO = 20 M, TECIDO EM FIO DE POLIESTER E TUBO INTERNO EM BORRACHA SINTETICA, COM UNIOES</t>
  </si>
  <si>
    <t>MANGUEIRA DE INCENDIO, TIPO 2, DE 1 1/2", COMPRIMENTO = 25 M, TECIDO EM FIO DE POLIESTER E TUBO INTERNO EM BORRACHA SINTETICA, COM UNIOES</t>
  </si>
  <si>
    <t>MANGUEIRA DE INCENDIO, TIPO 2, DE 1 1/2", COMPRIMENTO = 30 M, TECIDO EM FIO DE POLIESTER E TUBO INTERNO EM BORRACHA SINTETICA, COM UNIOES</t>
  </si>
  <si>
    <t>MANGUEIRA DE INCENDIO, TIPO 2, DE 2 1/2", COMPRIMENTO = 15 M, TECIDO EM FIO DE POLIESTER E TUBO INTERNO EM BORRACHA SINTETICA, COM UNIOES ENGATE RAPIDO</t>
  </si>
  <si>
    <t>MANGUEIRA DE INCENDIO, TIPO 2, DE 2 1/2", COMPRIMENTO = 20 M, TECIDO EM FIO DE POLIESTER E TUBO INTERNO EM BORRACHA SINTETICA, COM UNIOES</t>
  </si>
  <si>
    <t>MANGUEIRA DE INCENDIO, TIPO 2, DE 2 1/2", COMPRIMENTO = 25 M, TECIDO EM FIO DE POLIESTER E TUBO INTERNO EM BORRACHA SINTETICA, COM UNIOES ENGATE RAPIDO</t>
  </si>
  <si>
    <t>MANGUEIRA DE INCENDIO, TIPO 2, DE 2 1/2", COMPRIMENTO = 30 M, TECIDO EM FIO DE POLIESTER E TUBO INTERNO EM BORRACHA SINTETICA, COM UNIOES ENGATE RAPIDO</t>
  </si>
  <si>
    <t>MANGUEIRA DE PVC FLEXIVEL, TIPO FLAT/ACHATADA, D = 1 1/2" (40 MM), PARA CONDUCAO DE AGUA, SERVICOS LEVES E MEDIOS</t>
  </si>
  <si>
    <t>MANGUEIRA PARA GAS - GLP, PVC, TRANCADA, DIAMETRO DE 3/8", COMPRIMENTO DE 1M (NORMATIZADA)</t>
  </si>
  <si>
    <t>MANIPULADOR TELESCOPICO, POTENCIA DE 101 HP, CAPACIDADE DE CARGA DE 3.500 KG, ALTURA MAXIMA DE ELEVACAO DE 12 M</t>
  </si>
  <si>
    <t>MANIPULADOR TELESCOPICO, POTENCIA DE 85 HP, CAPACIDADE DE CARGA DE 3.500 KG, ALTURA MAXIMA DE ELEVACAO DE 12,3 M</t>
  </si>
  <si>
    <t>MANOMETRO COM CAIXA EM ACO PINTADO, ESCALA *10* KGF/CM2 (*10* BAR), DIAMETRO NOMINAL DE *63* MM, CONEXAO DE 1/4"</t>
  </si>
  <si>
    <t>MANOMETRO COM CAIXA EM ACO PINTADO, ESCALA *10* KGF/CM2 (*10* BAR), DIAMETRO NOMINAL DE 100 MM, CONEXAO DE 1/2"</t>
  </si>
  <si>
    <t>MANTA / LENCOL DE BORRACHA, SBR, ANTIRRUIDO, E = 5 MM</t>
  </si>
  <si>
    <t>MANTA ALUMINIZADA 1 FACE PARA SUBCOBERTURA, E = *1* MM</t>
  </si>
  <si>
    <t>MANTA ALUMINIZADA NAS DUAS FACES, PARA SUBCOBERTURA,  E = *2* MM</t>
  </si>
  <si>
    <t>MANTA ANTIRRUIDO DE POLIESTER (PET) PARA CONTRAPISO E = *8* MM</t>
  </si>
  <si>
    <t>MANTA ASFALTICA ELASTOMERICA EM POLIESTER 3 MM, TIPO III, CLASSE B, ACABAMENTO PP (NBR 9952)</t>
  </si>
  <si>
    <t>MANTA ASFALTICA ELASTOMERICA EM POLIESTER 4 MM, TIPO III, CLASSE B, ACABAMENTO PP (NBR 9952)</t>
  </si>
  <si>
    <t>MANTA ASFALTICA ELASTOMERICA EM POLIESTER 5 MM, TIPO III, CLASSE B, ACABAMENTO PP (NBR 9952)</t>
  </si>
  <si>
    <t>MANTA ASFALTICA ELASTOMERICA EM POLIESTER ALUMINIZADA 3 MM, TIPO III, CLASSE B (NBR 9952)</t>
  </si>
  <si>
    <t>MANTA ASFALTICA ELASTOMERICA TIPO GLASS 3 MM, TIPO II, CLASSE C, ACABAMENTO PP (NBR 9952)</t>
  </si>
  <si>
    <t>MANTA DE POLIETILENO EXPANDIDO (PEBD) ANTICHAMAS, E = 8 MM</t>
  </si>
  <si>
    <t>MANTA DE POLIETILENO EXPANDIDO (PEBD), E = 5 MM</t>
  </si>
  <si>
    <t>MANTA DE POLIETILENO EXPANDIDO, COM 1 FACE METALIZADA PARA SUBCOBERTURA, E = *5* MM</t>
  </si>
  <si>
    <t>MANTA GEOTEXTIL TECIDO DE LAMINETES DE POLIPROPILENO, RESISTENCIA A TRACAO = *25* KN/M</t>
  </si>
  <si>
    <t>MANTA LIQUIDA DE BASE ASFALTICA MODIFICADA COM A ADICAO DE ELASTOMEROS DILUIDOS EM SOLVENTE ORGANICO, APLICACAO A FRIO (MEMBRANA DE EMULSAO ASFALTICA PARA IMPERMEABILIZACAO FLEXIVEL)</t>
  </si>
  <si>
    <t>MANTA TERMOPLASTICA, PEAD, GEOMEMBRANA LISA, E = 0,50 MM (NBR 15352)</t>
  </si>
  <si>
    <t>MANTA TERMOPLASTICA, PEAD, GEOMEMBRANA LISA, E = 0,75 MM (NBR 15352)</t>
  </si>
  <si>
    <t>MANTA TERMOPLASTICA, PEAD, GEOMEMBRANA LISA, E = 0,80 MM (NBR 15352)</t>
  </si>
  <si>
    <t>MANTA TERMOPLASTICA, PEAD, GEOMEMBRANA LISA, E = 1,00 MM (NBR 15352)</t>
  </si>
  <si>
    <t>MANTA TERMOPLASTICA, PEAD, GEOMEMBRANA LISA, E = 1,50 MM (NBR 15352)</t>
  </si>
  <si>
    <t>MANTA TERMOPLASTICA, PEAD, GEOMEMBRANA LISA, E = 2,00 MM (NBR 15352)</t>
  </si>
  <si>
    <t>MANTA TERMOPLASTICA, PEAD, GEOMEMBRANA LISA, E = 2,50 MM (NBR 15352)</t>
  </si>
  <si>
    <t>MANTA TERMOPLASTICA, PEAD, GEOMEMBRANA TEXTURIZADA EM AMBAS AS FACES, E = 0,50 MM ( NBR 15352)</t>
  </si>
  <si>
    <t>MANTA TERMOPLASTICA, PEAD, GEOMEMBRANA TEXTURIZADA EM AMBAS AS FACES, E = 0,75 MM ( NBR 15352)</t>
  </si>
  <si>
    <t>MANTA TERMOPLASTICA, PEAD, GEOMEMBRANA TEXTURIZADA EM AMBAS AS FACES, E = 0,80 MM ( NBR 15352)</t>
  </si>
  <si>
    <t>MANTA TERMOPLASTICA, PEAD, GEOMEMBRANA TEXTURIZADA EM AMBAS AS FACES, E = 1,00 MM ( NBR 15352)</t>
  </si>
  <si>
    <t>MANTA TERMOPLASTICA, PEAD, GEOMEMBRANA TEXTURIZADA EM AMBAS AS FACES, E = 1,50 MM ( NBR 15352)</t>
  </si>
  <si>
    <t>MANTA TERMOPLASTICA, PEAD, GEOMEMBRANA TEXTURIZADA EM AMBAS AS FACES, E = 2,00 MM ( NBR 15352)</t>
  </si>
  <si>
    <t>MANTA TERMOPLASTICA, PEAD, GEOMEMBRANA TEXTURIZADA EM AMBAS AS FACES, E = 2,50 MM ( NBR 15352)</t>
  </si>
  <si>
    <t>MAQUINA DE 40 MM PARA FECHADURA DE EMBUTIR EXTERNA, EM ACO INOX</t>
  </si>
  <si>
    <t>MAQUINA DE 40 MM PARA FECHADURA, PARA PORTA DE BANHEIRO, EM ACO INOX</t>
  </si>
  <si>
    <t>MAQUINA DE 40 MM PARA FECHADURA, PARA PORTA INTERNA, EM ACO INOX</t>
  </si>
  <si>
    <t>MAQUINA DE 55 MM PARA FECHADURA DE EMBUTIR EXTERNA, EM ACO INOX</t>
  </si>
  <si>
    <t>MAQUINA DE 55 MM PARA FECHADURA, PARA PORTA DE BANHEIRO, EM ACO INOX</t>
  </si>
  <si>
    <t>MAQUINA DE 55 MM PARA FECHADURA, PARA PORTA INTERNA, EM ACO INOX</t>
  </si>
  <si>
    <t>MAQUINA DEMARCADORA DE FAIXA DE TRAFEGO A FRIO, AUTOPROPELIDA, MOTOR DIESEL 38 HP</t>
  </si>
  <si>
    <t>MAQUINA EXTRUSORA DE CONCRETO PARA GUIAS E SARJETAS, COM MOTOR A DIESEL E POTENCIA DE 14 CV</t>
  </si>
  <si>
    <t>MAQUINA MANUAL TIPO PRENSA PARA PRODUCAO DE BLOCOS E PAVIMENTOS DE CONCRETO, COM MOTOR ELETRICO TRIFASICO PARA VIBRACAO, POTENCIA TOTAL INSTALADA DE 1,5 KW</t>
  </si>
  <si>
    <t>MAQUINA PARA CORTE COM DISCO ABRASIVO DE DIAMETRO DE 18" (450 MM), COM MOTOR ELETRICO TRIFASICO DE 10 CV</t>
  </si>
  <si>
    <t>MAQUINA TIPO PRENSA HIDRAULICA, PARA FABRICACAO DE TUBOS DE CONCRETO PARA AGUAS PLUVIAIS, DN 200 A DN 600 MM X 1000 MM DE COMPRIMENTO, COM MOTOR PRINCIPAL COM POTENCIA DE 20 CV</t>
  </si>
  <si>
    <t>MAQUINA TIPO VASO/TANQUE/JATO DE PRESSAO PORTATIL P/ JATEAMENTO, CONTROLE AUTOMATICO E REMOTO, CAMARA DE 1 SAIDA, 280 L, DIAM. *670* MM, BICO JATO CURTO VENTURI 5/16", MANGUEIRA 1" DE 10 M, COMPLETA (VALVULAS POP UP E DOSADORA, FUNDO CONICO ETC)</t>
  </si>
  <si>
    <t>MARCENEIRO (HORISTA)</t>
  </si>
  <si>
    <t>MARCENEIRO (MENSALISTA)</t>
  </si>
  <si>
    <t>MARMORISTA / GRANITEIRO (HORISTA)</t>
  </si>
  <si>
    <t>MARMORISTA / GRANITEIRO (MENSALISTA)</t>
  </si>
  <si>
    <t>MARTELO DE SOLDADOR/PICADOR DE SOLDA</t>
  </si>
  <si>
    <t>MARTELO DEMOLIDOR ELETRICO, COM POTENCIA DE 2.000 W, FREQUENCIA DE 1.000 IMPACTOS POR MINUTO, FORCA DE IMPACTO ENTRE 60 E 65 J, PESO DE 30 KG</t>
  </si>
  <si>
    <t>MARTELO DEMOLIDOR PNEUMATICO MANUAL, COM REDUCAO DE VIBRACAO, PESO DE 21 KG</t>
  </si>
  <si>
    <t>MARTELO DEMOLIDOR PNEUMATICO MANUAL, COM REDUCAO DE VIBRACAO, PESO DE 31,5 KG</t>
  </si>
  <si>
    <t>MARTELO DEMOLIDOR PNEUMATICO MANUAL, PADRAO, PESO DE 32 KG</t>
  </si>
  <si>
    <t>MARTELO DEMOLIDOR PNEUMATICO MANUAL, PESO DE 28 KG, COM SILENCIADOR</t>
  </si>
  <si>
    <t>MARTELO PERFURADOR PNEUMATICO MANUAL, DE SUPERFICIE, COM AVANCO DE COLUNA, PESO DE 22 KG</t>
  </si>
  <si>
    <t>MARTELO PERFURADOR PNEUMATICO MANUAL, HASTE 25 X 75 MM, 21 KG</t>
  </si>
  <si>
    <t>MARTELO PERFURADOR PNEUMATICO MANUAL, PESO DE 25 KG, COM SILENCIADOR</t>
  </si>
  <si>
    <t>MASCARA DE SEGURANCA PARA SOLDA COM ESCUDO DE CELERON E CARNEIRA DE PLASTICO COM REGULAGEM</t>
  </si>
  <si>
    <t>MASSA ACRILICA PARA SUPERFICIES INTERNAS E EXTERNAS</t>
  </si>
  <si>
    <t>MASSA CORRIDA PARA SUPERFICIES DE AMBIENTES INTERNOS</t>
  </si>
  <si>
    <t>MASSA DE REJUNTE EM PO PARA DRYWALL, A BASE DE GESSO, SECAGEM RAPIDA, PARA TRATAMENTO DE JUNTAS DE CHAPA DE GESSO (NECESSITA ADICAO DE AGUA)</t>
  </si>
  <si>
    <t>MASSA DE REJUNTE PRONTA PARA TRATAMENTO DE JUNTAS DE CHAPA DE GESSO PARA DRYWALL, SEM ADICAO DE AGUA</t>
  </si>
  <si>
    <t>MASSA EPOXI BICOMPONENTE (MASSA + CATALISADOR)</t>
  </si>
  <si>
    <t>MASSA EPOXI BICOMPONENTE PARA REPAROS</t>
  </si>
  <si>
    <t>MASSA PARA MADEIRA - INTERIOR E EXTERIOR</t>
  </si>
  <si>
    <t>MASSA PARA VIDRO</t>
  </si>
  <si>
    <t>MASSA PLASTICA PARA MARMORE/GRANITO</t>
  </si>
  <si>
    <t>MASSA PREMIUM PARA TEXTURA LISA DE BASE ACRILICA, USO INTERNO E EXTERNO</t>
  </si>
  <si>
    <t>MASSA PREMIUM PARA TEXTURA RUSTICA DE BASE ACRILICA, COR BRANCA, USO INTERNO E EXTERNO</t>
  </si>
  <si>
    <t>MASTRO SIMPLES GALVANIZADO DIAMETRO NOMINAL 1 1/2"</t>
  </si>
  <si>
    <t>MASTRO SIMPLES GALVANIZADO DIAMETRO NOMINAL 2"</t>
  </si>
  <si>
    <t>MASTRO TELESCOPICO DE 4 METROS (3 M X DN= 2" + 1 M X DN= 1 1/2")</t>
  </si>
  <si>
    <t>MASTRO TELESCOPICO GALVANIZADO 5 METROS (3 M X DN= 2" + 2 M X DN= 1 1/2")</t>
  </si>
  <si>
    <t>MASTRO TELESCOPICO GALVANIZADO 6 METROS (3 M X DN= 2" + 3 M X DN= 1 1/2")</t>
  </si>
  <si>
    <t>MASTRO TELESCOPICO GALVANIZADO 7 METROS (6 M X DN= 2" + 1 M X DN= 1 1/2")</t>
  </si>
  <si>
    <t>MASTRO TELESCOPICO GALVANIZADO 9 METROS (6 M X DN= 2" + 3 M X DN= 1 1/2")</t>
  </si>
  <si>
    <t>MECANICO DE EQUIPAMENTOS PESADOS (HORISTA)</t>
  </si>
  <si>
    <t>MECANICO DE EQUIPAMENTOS PESADOS (MENSALISTA)</t>
  </si>
  <si>
    <t>MECANICO DE REFRIGERACAO (HORISTA)</t>
  </si>
  <si>
    <t>MECANICO DE REFRIGERACAO (MENSALISTA)</t>
  </si>
  <si>
    <t>MEDIDOR DE NIVEL ESTATICO E DINAMICO PARA POCO, COMPRIMENTO DE 200 M</t>
  </si>
  <si>
    <t>MEIA CANA DE MADEIRA CEDRINHO OU EQUIVALENTE DA REGIAO, ACABAMENTO PARA FORRO PAULISTA, *2,5 X 2,5* CM</t>
  </si>
  <si>
    <t>MEIA CANA DE MADEIRA PINUS OU EQUIVALENTE DA REGIAO, ACABAMENTO PARA FORRO PAULISTA, *2,5 X 2,5* CM</t>
  </si>
  <si>
    <t>MEIA CANALETA DE CONCRETO ESTRUTURAL 14 X 19 X 19 CM, FBK 14 MPA (NBR 6136)</t>
  </si>
  <si>
    <t>MEIA CANALETA DE CONCRETO ESTRUTURAL 14 X 19 X 19 CM, FBK 4,5 MPA (NBR 6136)</t>
  </si>
  <si>
    <t>MEIO BLOCO DE CONCRETO ESTRUTURAL 14 X 19 X 14 CM, FBK 14 MPA (NBR 6136)</t>
  </si>
  <si>
    <t>MEIO BLOCO DE CONCRETO ESTRUTURAL 14 X 19 X 14 CM, FBK 4,5 MPA (NBR 6136)</t>
  </si>
  <si>
    <t>MEIO BLOCO DE CONCRETO ESTRUTURAL 14 X 19 X 19 CM, FBK 14 MPA (NBR 6136)</t>
  </si>
  <si>
    <t>MEIO BLOCO DE CONCRETO ESTRUTURAL 14 X 19 X 19 CM, FBK 4,5 MPA (NBR 6136)</t>
  </si>
  <si>
    <t>MEIO BLOCO DE CONCRETO ESTRUTURAL 14 X 19 X 34 CM, FBK 14 MPA (NBR 6136)</t>
  </si>
  <si>
    <t>MEIO BLOCO DE VEDACAO DE CONCRETO 14 X 19 X 19 CM (CLASSE C - NBR 6136)</t>
  </si>
  <si>
    <t>MEIO BLOCO DE VEDACAO DE CONCRETO 19 X 19 X 19 CM (CLASSE C - NBR 6136)</t>
  </si>
  <si>
    <t>MEIO BLOCO DE VEDACAO DE CONCRETO 9 X 19 X 19 CM (CLASSE C - NBR 6136)</t>
  </si>
  <si>
    <t>MEIO BLOCO DE VEDACAO DE CONCRETO APARENTE 14 X 19 X 19 CM (CLASSE C - NBR 6136)</t>
  </si>
  <si>
    <t>MEIO BLOCO DE VEDACAO DE CONCRETO APARENTE 19 X 19 X 19 CM (CLASSE C - NBR 6136)</t>
  </si>
  <si>
    <t>MEIO BLOCO DE VEDACAO DE CONCRETO APARENTE 9 X 19 X 19 CM (CLASSE C - NBR 6136)</t>
  </si>
  <si>
    <t>MEIO BLOCO ESTRUTURAL CERAMICO DE 14 X 19 X 14 CM (L X A X C) E 6,0 MPA</t>
  </si>
  <si>
    <t>MEIO BLOCO ESTRUTURAL CERAMICO DE 14 X 19 X 19 CM (L X A X C) E 6,0 MPA</t>
  </si>
  <si>
    <t>MEIO-FIO OU GUIA DE CONCRETO PRE MOLDADO, COMP 1 M, *30 X 10/12* CM (H X L1/L2)</t>
  </si>
  <si>
    <t>MEIO-FIO OU GUIA DE CONCRETO PRE MOLDADO, COMP 80 CM, *30 X 10/10* (H X L1/L2)</t>
  </si>
  <si>
    <t>MEIO-FIO OU GUIA DE CONCRETO PRE-MOLDADO, COMP *39* CM, *19 X 6,5/6,5* CM (H X L1/L2)</t>
  </si>
  <si>
    <t>MEIO-FIO OU GUIA DE CONCRETO PRE-MOLDADO, COMP 1 M, *20 X 12/15* CM (H X L1/L2)</t>
  </si>
  <si>
    <t>MEIO-FIO OU GUIA DE CONCRETO PRE-MOLDADO, COMP 80 CM, *25 X 08/08* CM (H X L1/L2)</t>
  </si>
  <si>
    <t>MEIO-FIO OU GUIA DE CONCRETO PRE-MOLDADO, TIPO CHAPEU PARA BOCA DE LOBO,  DIMENSOES *1,20* X 0,15 X 0,30 M</t>
  </si>
  <si>
    <t>MEIO-FIO OU GUIA DE CONCRETO, PRE-MOLDADO, COMP 1 M, *30 X 12/15* CM (H X L1/L2)</t>
  </si>
  <si>
    <t>MEIO-FIO OU GUIA DE CONCRETO, PRE-MOLDADO, COMP 1 M, *30 X 15* CM (H X L)</t>
  </si>
  <si>
    <t>MEIO-FIO OU GUIA DE CONCRETO, PRE-MOLDADO, COMP 80 CM, *45 X 12/18* CM (H X L1/L2)</t>
  </si>
  <si>
    <t>MEMBRANA IMPERMEABILIZANTE A BASE DE POLIUREIA, BICOMPONENTE, APLICACAO A FRIO</t>
  </si>
  <si>
    <t>MEMBRANA IMPERMEABILIZANTE A BASE DE POLIURETANO</t>
  </si>
  <si>
    <t>MEMBRANA IMPERMEABILIZANTE ACRILICA MONOCOMPONENTE</t>
  </si>
  <si>
    <t>MESA VIBRATORIA COM DIMENSOES DE 2,0 X 1,0 M, COM MOTOR ELETRICO DE 2 POLOS E POTENCIA DE 3 CV</t>
  </si>
  <si>
    <t>MESTRE DE OBRAS (HORISTA)</t>
  </si>
  <si>
    <t>MESTRE DE OBRAS (MENSALISTA)</t>
  </si>
  <si>
    <t>METACAULIM DE ALTA REATIVIDADE/CAULIM CALCINADO</t>
  </si>
  <si>
    <t>MICRO-TRATOR CORTADOR DE GRAMA COM LARGURA DO CORTE DE 107 CM, COM 2 LAMINAS E DESCARTE LATERAL</t>
  </si>
  <si>
    <t>MICROESFERAS DE VIDRO PARA SINALIZACAO HORIZONTAL VIARIA, TIPO I-B (PREMIX) - NBR  16184</t>
  </si>
  <si>
    <t>MICROESFERAS DE VIDRO PARA SINALIZACAO HORIZONTAL VIARIA, TIPO II-A (DROP-ON) - NBR  16184</t>
  </si>
  <si>
    <t>MICTORIO COLETIVO ACO INOX (AISI 304), E = 0,8 MM, DE *100 X 40 X 30* CM (C X A X P)</t>
  </si>
  <si>
    <t>MICTORIO COLETIVO ACO INOX (AISI 304), E = 0,8 MM, DE *100 X 50 X 35* CM (C X A X P)</t>
  </si>
  <si>
    <t>MICTORIO INDIVIDUAL ACO INOX (AISI 304), E = 0,8 MM, DE *50 X 45 X 35* (C X A X P)</t>
  </si>
  <si>
    <t>MICTORIO INDIVIDUAL, SIFONADO, DE LOUCA BRANCA, SEM COMPLEMENTOS</t>
  </si>
  <si>
    <t>MICTORIO INDIVIDUAL, SIFONADO, VALVULA EMBUTIDA, DE LOUCA BRANCA, SEM COMPLEMENTOS - PADRAO ALTO</t>
  </si>
  <si>
    <t>MINICAPTOR, EM ACO GALVANIZADO A FOGO, FIXACAO COM ROSCA SOBERBA OU MECANICA, H=300 MM X DN=10 MM</t>
  </si>
  <si>
    <t>MINICAPTOR, EM ACO GALVANIZADO A FOGO, FIXACAO COM ROSCA SOBERBA OU MECANICA, H=600 MM X DN=10 MM</t>
  </si>
  <si>
    <t>MINICAPTOR, EM ACO GALVANIZADO A FOGO, FIXACAO HORIZONTAL COM BANDEIRA A 20 CM, H=300 MM E X DN=10 MM</t>
  </si>
  <si>
    <t>MINICAPTOR, EM ACO GALVANIZADO A FOGO, FIXACAO HORIZONTAL COM BANDEIRA A 20 CM, H=600 MM E X DN=10 MM</t>
  </si>
  <si>
    <t>MINICAPTOR, EM ACO GALVANIZADO A FOGO, FIXACAO HORIZONTAL DE 1 FUROS, SEM BANDEIRA, H=300 MM X DN=10 MM</t>
  </si>
  <si>
    <t>MINICAPTOR, EM ACO GALVANIZADO A FOGO, FIXACAO HORIZONTAL DE 2 FUROS, SEM BANDEIRA, H=600 MM X DN=10 MM</t>
  </si>
  <si>
    <t>MINICAPTORES DE INSERCAO, EM ACO GALVANIZADO A FOGO, H=300 MM X DN=10 MM</t>
  </si>
  <si>
    <t>MINICAPTORES DE INSERCAO, EM ACO GALVANIZADO A FOGO, H=600,MM X DN=10,MM</t>
  </si>
  <si>
    <t>MINICARREGADEIRA SOBRE RODAS, POTENCIA LIQUIDA DE *47* HP, CAPACIDADE NOMINAL DE OPERACAO DE *646* KG</t>
  </si>
  <si>
    <t>MINICARREGADEIRA SOBRE RODAS, POTENCIA LIQUIDA DE *72* HP, CAPACIDADE NOMINAL DE OPERACAO DE *1200* KG</t>
  </si>
  <si>
    <t>MINIESCAVADEIRA SOBRE ESTEIRAS, POTENCIA LIQUIDA DE *30* HP, PESO OPERACIONAL DE *3.500* KG</t>
  </si>
  <si>
    <t>MINIESCAVADEIRA SOBRE ESTEIRAS, POTENCIA LIQUIDA DE *42* HP, PESO OPERACIONAL DE *4.500* KG</t>
  </si>
  <si>
    <t>MINIESCAVADEIRA SOBRE ESTEIRAS, POTENCIA LIQUIDA DE *42* HP, PESO OPERACIONAL DE *5.300* KG</t>
  </si>
  <si>
    <t>MISTURADOR DE ARGAMASSA, EIXO HORIZONTAL, CAPACIDADE DE MISTURA 160 KG, MOTOR ELETRICO TRIFASICO 220/380 V, POTENCIA 3 CV</t>
  </si>
  <si>
    <t>MISTURADOR DE ARGAMASSA, EIXO HORIZONTAL, CAPACIDADE DE MISTURA 300 KG, MOTOR ELETRICO TRIFASICO 220/380 V, POTENCIA 5 CV</t>
  </si>
  <si>
    <t>MISTURADOR DE ARGAMASSA, EIXO HORIZONTAL, CAPACIDADE DE MISTURA 600 KG, MOTOR ELETRICO TRIFASICO 220/380 V, POTENCIA 7,5 CV</t>
  </si>
  <si>
    <t>MISTURADOR DE METAL CROMADO DE PAREDE PARA LAVATORIO</t>
  </si>
  <si>
    <t>MISTURADOR DE METAL CROMADO, DE MESA/BANCADA, COM BICA BAIXA, PARA LAVATORIO</t>
  </si>
  <si>
    <t>MISTURADOR DE PAREDE, DE METAL CROMADO, PARA COZINHA, BICA ALTA MOVEL, COM AREJADOR ARTICULADO</t>
  </si>
  <si>
    <t>MISTURADOR DUPLO HORIZONTAL DE ALTA TURBULENCIA, CAPACIDADE / VOLUME 2 X 500 LITROS, MOTORES ELETRICOS MINIMO 5 CV CADA, PARA NATA CIMENTO, ARGAMASSA E OUTROS</t>
  </si>
  <si>
    <t>MISTURADOR MANUAL DE TINTAS PARA FURADEIRA, HASTE METALICA *60* CM, COM HELICE (MEXEDOR DE TINTA)</t>
  </si>
  <si>
    <t>MISTURADOR METALICO, BASE PARA CHUVEIRO/BANHEIRA, 1/2" OU 3/4 ", SOLDAVEL OU ROSCAVEL (NAO INCLUI ACABAMENTOS)</t>
  </si>
  <si>
    <t>MISTURADOR MONOCOMANDO PARA CHUVEIRO, BASE BRUTA, METALICO COM ACABAMENTO CROMADO</t>
  </si>
  <si>
    <t>MOLA HIDRAULICA AEREA, PARA PORTAS DE ATE 1.100 MM E PESO DE ATE 85 KG, COM CORPO EM ALUMINIO E BRACO EM ACO, SEM BRACO DE PARADA</t>
  </si>
  <si>
    <t>MOLA HIDRAULICA AEREA, PARA PORTAS DE ATE 850 MM E PESO DE ATE 50 KG, COM CORPO EM ALUMINIO E BRACO EM ACO, SEM BRACO DE PARADA</t>
  </si>
  <si>
    <t>MOLA HIDRAULICA AEREA, PARA PORTAS DE ATE 950 MM E PESO DE ATE 65 KG, COM CORPO EM ALUMINIO E BRACO EM ACO, SEM BRACO DE PARADA</t>
  </si>
  <si>
    <t>MOLA HIDRAULICA DE PISO, PARA PORTAS DE ATE 1100 MM E PESO DE ATE 120 KG, COM CORPO EM ACO INOX</t>
  </si>
  <si>
    <t>MONTADOR DE ELETROELETRONICOS (HORISTA)</t>
  </si>
  <si>
    <t>MONTADOR DE ELETROELETRONICOS (MENSALISTA)</t>
  </si>
  <si>
    <t>MONTADOR DE ESTRUTURAS METALICAS (MENSALISTA)</t>
  </si>
  <si>
    <t>MONTADOR DE ESTRUTURAS METALICAS HORISTA</t>
  </si>
  <si>
    <t>MONTADOR DE MAQUINAS (HORISTA)</t>
  </si>
  <si>
    <t>MONTADOR DE MAQUINAS (MENSALISTA)</t>
  </si>
  <si>
    <t>MOTOBOMBA AUTOESCORVANTE MOTOR A GASOLINA, POTENCIA 6,0HP, BOCAIS 3" X 3", HM/Q = 5 MCA / 24 M3/H A 52,5 MCA / 5,0 M3/H</t>
  </si>
  <si>
    <t>MOTOBOMBA AUTOESCORVANTE MOTOR ELETRICO TRIFASICO 7,4HP BOCA DIAMETRO DE SUCCAO X RECLAQUE: 2"X2", HM/ Q = 10 M / 73,5 M3/H A 28 M / 8,2 M3 /H</t>
  </si>
  <si>
    <t>MOTOBOMBA AUTOESCORVANTE POTENCIA 5,42 HP, BOCAIS SUCCAO X RECALQUE 2" X 2", A GASOLINA, DIAMETRO DO ROTOR 122 MM HM/Q = 6 MCA / 33,0 M3/H A 28 MCA / 8,0 M3/H</t>
  </si>
  <si>
    <t>MOTOBOMBA CENTRIFUGA, MOTOR A GASOLINA, POTENCIA 5,42 HP, BOCAIS 1 1/2" X 1", DIAMETRO ROTOR 143 MM HM/Q = 6 MCA / 16,8 M3/H A 38 MCA / 6,6 M3/H</t>
  </si>
  <si>
    <t>MOTOBOMBA TRASH (PARA AGUA SUJA) AUTO ESCORVANTE, MOTOR GASOLINA DE 6,41 HP, DIAMETROS DE SUCCAO X RECALQUE: 3" X 3", HM/Q: 10/60 A 23/0</t>
  </si>
  <si>
    <t>MOTONIVELADORA POTENCIA BASICA LIQUIDA (PRIMEIRA MARCHA) 125 HP, PESO BRUTO 13843 KG, LARGURA DA LAMINA DE 3,7 M</t>
  </si>
  <si>
    <t>MOTONIVELADORA POTENCIA BASICA LIQUIDA (PRIMEIRA MARCHA) 171 HP, PESO BRUTO 14768 KG, LARGURA DA LAMINA DE 3,7 M</t>
  </si>
  <si>
    <t>MOTONIVELADORA POTENCIA BASICA LIQUIDA (PRIMEIRA MARCHA) 186 HP, PESO BRUTO 15785 KG, LARGURA DA LAMINA DE 4,3 M</t>
  </si>
  <si>
    <t>MOTOR A DIESEL PARA VIBRADOR DE IMERSAO, DE *4,7* CV</t>
  </si>
  <si>
    <t>MOTOR A GASOLINA PARA VIBRADOR DE IMERSAO, 4 TEMPOS, DE 5,5 CV</t>
  </si>
  <si>
    <t>MOTOR ELETRICO PARA VIBRADOR DE IMERSAO, DE 2 CV, MONOFASICO, 110/220 V</t>
  </si>
  <si>
    <t>MOTOR ELETRICO PARA VIBRADOR DE IMERSAO, DE 2 CV, TRIFASICO, 220/380 V</t>
  </si>
  <si>
    <t>MOTORISTA DE CAMINHAO (HORISTA)</t>
  </si>
  <si>
    <t>MOTORISTA DE CAMINHAO (MENSALISTA)</t>
  </si>
  <si>
    <t>MOTORISTA DE CAMINHAO BETONEIRA (HORISTA)</t>
  </si>
  <si>
    <t>MOTORISTA DE CAMINHAO-BASCULANTE (HORISTA)</t>
  </si>
  <si>
    <t>MOTORISTA DE CAMINHAO-BASCULANTE (MENSALISTA)</t>
  </si>
  <si>
    <t>MOTORISTA DE CAMINHAO-CARRETA (HORISTA)</t>
  </si>
  <si>
    <t>MOTORISTA DE CAMINHAO-CARRETA (MENSALISTA)</t>
  </si>
  <si>
    <t>MOTORISTA DE CARRO DE PASSEIO (HORISTA)</t>
  </si>
  <si>
    <t>MOTORISTA DE CARRO DE PASSEIO (MENSALISTA)</t>
  </si>
  <si>
    <t>MOTORISTA OPERADOR DE CAMINHAO COM MUNCK (HORISTA)</t>
  </si>
  <si>
    <t>MOTORISTA OPERADOR DE CAMINHAO COM MUNCK (MENSALISTA)</t>
  </si>
  <si>
    <t>MOURAO CONCRETO CURVO, SECAO "T", H = 2,80 M + CURVA COM 0,45 M, COM FUROS PARA FIOS</t>
  </si>
  <si>
    <t>MOURAO DE CONCRETO CURVO, *10 X 10* CM, H= *2,60* M + CURVA DE 0,40 M</t>
  </si>
  <si>
    <t>MOURAO DE CONCRETO RETO, SECAO QUADRADA *10 X 10* CM, H= *2,30* M</t>
  </si>
  <si>
    <t>MOURAO DE CONCRETO RETO, SECAO QUADRADA, *10 X 10* CM, H= 3,00 M</t>
  </si>
  <si>
    <t>MOURAO DE CONCRETO RETO, TIPO ESTICADOR, *10 X 10* CM, H= 2,50 M</t>
  </si>
  <si>
    <t>MOURAO ROLICO DE MADEIRA TRATADA, D = 16 A 20 CM, H = 2,20 M, EM EUCALIPTO OU EQUIVALENTE DA REGIAO (PARA CERCA)</t>
  </si>
  <si>
    <t>MOURAO ROLICO DE MADEIRA TRATADA, D = 8 A 11 CM, H = 2,20 M, EM EUCALIPTO OU EQUIVALENTE DA REGIAO (PARA CERCA)</t>
  </si>
  <si>
    <t>MUDA DE ARBUSTO FLORIFERO, CLUSIA/GARDENIA/MOREIA BRANCA/ AZALEIA OU EQUIVALENTE DA REGIAO, H= *50 A 70* CM</t>
  </si>
  <si>
    <t>MUDA DE ARBUSTO FOLHAGEM, SANSAO-DO-CAMPO OU EQUIVALENTE DA REGIAO, H= *50 A 70* CM</t>
  </si>
  <si>
    <t>MUDA DE ARBUSTO, BUXINHO, H= *50* CM</t>
  </si>
  <si>
    <t>MUDA DE ARBUSTO, PINGO DE OURO/ VIOLETEIRA, H = *10 A 20* CM</t>
  </si>
  <si>
    <t>MUDA DE ARVORE ORNAMENTAL, OITI/AROEIRA SALSA/ANGICO/IPE/JACARANDA OU EQUIVALENTE DA REGIAO, H= *1* M</t>
  </si>
  <si>
    <t>MUDA DE ARVORE ORNAMENTAL, OITI/AROEIRA SALSA/ANGICO/IPE/JACARANDA OU EQUIVALENTE DA REGIAO, H= *2* M</t>
  </si>
  <si>
    <t>MUDA DE PALMEIRA ARECA, H= *1,50* M</t>
  </si>
  <si>
    <t>MUDA DE RASTEIRA/FORRACAO, AMENDOIM RASTEIRO/ONZE HORAS/AZULZINHA/IMPATIENS OU EQUIVALENTE DA REGIAO</t>
  </si>
  <si>
    <t>MULTIEXERCITADOR COM SEIS FUNCOES, EM TUBO DE ACO CARBONO, PINTURA NO PROCESSO ELETROSTATICO - EQUIPAMENTO DE GINASTICA PARA ACADEMIA AO AR LIVRE / ACADEMIA DA TERCEIRA IDADE - ATI</t>
  </si>
  <si>
    <t>NIPLE DE FERRO GALVANIZADO, COM ROSCA BSP, DE 1 1/2"</t>
  </si>
  <si>
    <t>NIPLE DE FERRO GALVANIZADO, COM ROSCA BSP, DE 1 1/4"</t>
  </si>
  <si>
    <t>NIPLE DE FERRO GALVANIZADO, COM ROSCA BSP, DE 1"</t>
  </si>
  <si>
    <t>NIPLE DE FERRO GALVANIZADO, COM ROSCA BSP, DE 1/2"</t>
  </si>
  <si>
    <t>NIPLE DE FERRO GALVANIZADO, COM ROSCA BSP, DE 2 1/2"</t>
  </si>
  <si>
    <t>NIPLE DE FERRO GALVANIZADO, COM ROSCA BSP, DE 2"</t>
  </si>
  <si>
    <t>NIPLE DE FERRO GALVANIZADO, COM ROSCA BSP, DE 3"</t>
  </si>
  <si>
    <t>NIPLE DE FERRO GALVANIZADO, COM ROSCA BSP, DE 3/4"</t>
  </si>
  <si>
    <t>NIPLE DE FERRO GALVANIZADO, COM ROSCA BSP, DE 4"</t>
  </si>
  <si>
    <t>NIPLE DE FERRO GALVANIZADO, COM ROSCA BSP, DE 5"</t>
  </si>
  <si>
    <t>NIPLE DE FERRO GALVANIZADO, COM ROSCA BSP, DE 6"</t>
  </si>
  <si>
    <t>NIPLE DE REDUCAO DE FERRO GALVANIZADO, COM ROSCA BSP, DE 1 1/2" X 1 1/4"</t>
  </si>
  <si>
    <t>NIPLE DE REDUCAO DE FERRO GALVANIZADO, COM ROSCA BSP, DE 1 1/2" X 1"</t>
  </si>
  <si>
    <t>NIPLE DE REDUCAO DE FERRO GALVANIZADO, COM ROSCA BSP, DE 1 1/2" X 3/4"</t>
  </si>
  <si>
    <t>NIPLE DE REDUCAO DE FERRO GALVANIZADO, COM ROSCA BSP, DE 1 1/4" X 1"</t>
  </si>
  <si>
    <t>NIPLE DE REDUCAO DE FERRO GALVANIZADO, COM ROSCA BSP, DE 1 1/4" X 1/2"</t>
  </si>
  <si>
    <t>NIPLE DE REDUCAO DE FERRO GALVANIZADO, COM ROSCA BSP, DE 1 1/4" X 3/4"</t>
  </si>
  <si>
    <t>NIPLE DE REDUCAO DE FERRO GALVANIZADO, COM ROSCA BSP, DE 1" X 1/2"</t>
  </si>
  <si>
    <t>NIPLE DE REDUCAO DE FERRO GALVANIZADO, COM ROSCA BSP, DE 1" X 3/4"</t>
  </si>
  <si>
    <t>NIPLE DE REDUCAO DE FERRO GALVANIZADO, COM ROSCA BSP, DE 1/2" X 1/4"</t>
  </si>
  <si>
    <t>NIPLE DE REDUCAO DE FERRO GALVANIZADO, COM ROSCA BSP, DE 2 1/2" X 2"</t>
  </si>
  <si>
    <t>NIPLE DE REDUCAO DE FERRO GALVANIZADO, COM ROSCA BSP, DE 2" X 1 1/2"</t>
  </si>
  <si>
    <t>NIPLE DE REDUCAO DE FERRO GALVANIZADO, COM ROSCA BSP, DE 2" X 1 1/4"</t>
  </si>
  <si>
    <t>NIPLE DE REDUCAO DE FERRO GALVANIZADO, COM ROSCA BSP, DE 2" X 1"</t>
  </si>
  <si>
    <t>NIPLE DE REDUCAO DE FERRO GALVANIZADO, COM ROSCA BSP, DE 3" X 2 1/2"</t>
  </si>
  <si>
    <t>NIPLE DE REDUCAO DE FERRO GALVANIZADO, COM ROSCA BSP, DE 3" X 2"</t>
  </si>
  <si>
    <t>NIPLE DE REDUCAO DE FERRO GALVANIZADO, COM ROSCA BSP, DE 3/4" X 1/2"</t>
  </si>
  <si>
    <t>NIPLE SEXTAVADO EM ACO CARBONO, COM ROSCA BSP, PRESSAO 3.000 LBS, DN 1 1/2"</t>
  </si>
  <si>
    <t>NIPLE SEXTAVADO EM ACO CARBONO, COM ROSCA BSP, PRESSAO 3.000 LBS, DN 1 1/4"</t>
  </si>
  <si>
    <t>NIPLE SEXTAVADO EM ACO CARBONO, COM ROSCA BSP, PRESSAO 3.000 LBS, DN 1"</t>
  </si>
  <si>
    <t>NIPLE SEXTAVADO EM ACO CARBONO, COM ROSCA BSP, PRESSAO 3.000 LBS, DN 1/2"</t>
  </si>
  <si>
    <t>NIPLE SEXTAVADO EM ACO CARBONO, COM ROSCA BSP, PRESSAO 3.000 LBS, DN 2 1/2"</t>
  </si>
  <si>
    <t>NIPLE SEXTAVADO EM ACO CARBONO, COM ROSCA BSP, PRESSAO 3.000 LBS, DN 2"</t>
  </si>
  <si>
    <t>NIPLE SEXTAVADO EM ACO CARBONO, COM ROSCA BSP, PRESSAO 3.000 LBS, DN 3/4"</t>
  </si>
  <si>
    <t>NIVELADOR (HORISTA)</t>
  </si>
  <si>
    <t>NIVELADOR (MENSALISTA)</t>
  </si>
  <si>
    <t>NOBREAK TRIFASICO, DE 10 KVA FATOR DE POTENCIA DE 0,8, AUTONOMIA MINIMA DE 30 MINUTOS A PLENA CARGA</t>
  </si>
  <si>
    <t>NOBREAK TRIFASICO, DE 15 KVA FATOR DE POTENCIA DE 0,8, AUTONOMIA MINIMA DE 30 MINUTOS A PLENA CARGA</t>
  </si>
  <si>
    <t>NOBREAK TRIFASICO, DE 20 KVA FATOR DE POTENCIA DE 0,8, AUTONOMIA MINIMA DE 30 MINUTOS A PLENA CARGA</t>
  </si>
  <si>
    <t>NOBREAK TRIFASICO, DE 25 KVA FATOR DE POTENCIA DE 0,8, AUTONOMIA MINIMA DE 30 MINUTOS A PLENA CARGA</t>
  </si>
  <si>
    <t>NOBREAK TRIFASICO, DE 5 KVA FATOR DE POTENCIA DE 0,8, AUTONOMIA MINIMA DE 30 MINUTOS A PLENA CARGA</t>
  </si>
  <si>
    <t>NUMERO / ALGARISMO PARA RESIDENCIA (FACHADA), EM ZAMAC, COM ALTURA DE APROX *45* MM, INCLUSIVE PARAFUSOS</t>
  </si>
  <si>
    <t>NUMERO / ALGARISMO PARA RESIDENCIA (FACHADA), EM ZAMAC, COM ALTURA DE APROX 125 MM, INCLUSIVE PARAFUSOS</t>
  </si>
  <si>
    <t>OCULOS DE SEGURANCA CONTRA IMPACTOS COM LENTE INCOLOR, ARMACAO NYLON, COM PROTECAO UVA E UVB</t>
  </si>
  <si>
    <t>OLEO DIESEL COMBUSTIVEL COMUM METROPOLITANO S-10 OU S-500</t>
  </si>
  <si>
    <t>OLEO LUBRIFICANTE MINERAL MONOVISCOSO, SAE 40, PARA MOTORES DE EQUIPAMENTOS PESADOS (CAMINHOES, TRATORES, RETROS E ETC)</t>
  </si>
  <si>
    <t>OLHO MAGICO PARA PORTAS, EM LATAO, COM LENTE DE POLICARBONATO, ANGULO DE *200* GRAUS, ESPESSURA ENTRE *25 E 46* MM, INCLUINDO FECHO JANELA</t>
  </si>
  <si>
    <t>OPERADOR DE BATE-ESTACAS (HORISTA)</t>
  </si>
  <si>
    <t>OPERADOR DE BATE-ESTACAS (MENSALISTA)</t>
  </si>
  <si>
    <t>OPERADOR DE BETONEIRA (CAMINHAO) (MENSALISTA)</t>
  </si>
  <si>
    <t>OPERADOR DE BETONEIRA ESTACIONARIA / MISTURADOR (HORISTA)</t>
  </si>
  <si>
    <t>OPERADOR DE BETONEIRA ESTACIONARIA / MISTURADOR (MENSALISTA)</t>
  </si>
  <si>
    <t>OPERADOR DE COMPRESSOR DE AR OU COMPRESSORISTA (HORISTA)</t>
  </si>
  <si>
    <t>OPERADOR DE COMPRESSOR DE AR OU COMPRESSORISTA (MENSALISTA)</t>
  </si>
  <si>
    <t>OPERADOR DE DEMARCADORA DE FAIXAS DE TRAFEGO (HORISTA)</t>
  </si>
  <si>
    <t>OPERADOR DE DEMARCADORA DE FAIXAS DE TRAFEGO (MENSALISTA)</t>
  </si>
  <si>
    <t>OPERADOR DE ESCAVADEIRA (HORISTA)</t>
  </si>
  <si>
    <t>OPERADOR DE ESCAVADEIRA (MENSALISTA)</t>
  </si>
  <si>
    <t>OPERADOR DE GUINCHO OU GUINCHEIRO (HORISTA)</t>
  </si>
  <si>
    <t>OPERADOR DE GUINCHO OU GUINCHEIRO (MENSALISTA)</t>
  </si>
  <si>
    <t>OPERADOR DE GUINDASTE (HORISTA)</t>
  </si>
  <si>
    <t>OPERADOR DE GUINDASTE (MENSALISTA)</t>
  </si>
  <si>
    <t>OPERADOR DE JATO ABRASIVO OU JATISTA (HORISTA)</t>
  </si>
  <si>
    <t>OPERADOR DE JATO ABRASIVO OU JATISTA (MENSALISTA)</t>
  </si>
  <si>
    <t>OPERADOR DE MAQUINAS E TRATORES DIVERSOS - TERRAPLANAGEM (HORISTA)</t>
  </si>
  <si>
    <t>OPERADOR DE MAQUINAS E TRATORES DIVERSOS - TERRAPLANAGEM (MENSALISTA)</t>
  </si>
  <si>
    <t>OPERADOR DE MARTELETE OU MARTELETEIRO (HORISTA)</t>
  </si>
  <si>
    <t>OPERADOR DE MARTELETE OU MARTELETEIRO (MENSALISTA)</t>
  </si>
  <si>
    <t>OPERADOR DE MOTO SCRAPER (HORISTA)</t>
  </si>
  <si>
    <t>OPERADOR DE MOTO SCRAPER (MENSALISTA)</t>
  </si>
  <si>
    <t>OPERADOR DE MOTONIVELADORA (HORISTA)</t>
  </si>
  <si>
    <t>OPERADOR DE MOTONIVELADORA (MENSALISTA)</t>
  </si>
  <si>
    <t>OPERADOR DE PA CARREGADEIRA (HORISTA)</t>
  </si>
  <si>
    <t>OPERADOR DE PA CARREGADEIRA (MENSALISTA)</t>
  </si>
  <si>
    <t>OPERADOR DE PAVIMENTADORA / MESA VIBROACABADORA (HORISTA)</t>
  </si>
  <si>
    <t>OPERADOR DE PAVIMENTADORA / MESA VIBROACABADORA (MENSALISTA)</t>
  </si>
  <si>
    <t>OPERADOR DE ROLO COMPACTADOR (HORISTA)</t>
  </si>
  <si>
    <t>OPERADOR DE ROLO COMPACTADOR (MENSALISTA)</t>
  </si>
  <si>
    <t>OPERADOR DE USINA DE ASFALTO, DE SOLOS OU DE CONCRETO (HORISTA)</t>
  </si>
  <si>
    <t>OPERADOR DE USINA DE ASFALTO, DE SOLOS OU DE CONCRETO (MENSALISTA)</t>
  </si>
  <si>
    <t>OXIGENIO, RECARGA PARA CILINDRO DE CONJUNTO OXICORTE GRANDE</t>
  </si>
  <si>
    <t>PA CARREGADEIRA SOBRE RODAS, POTENCIA 152 HP, CAPACIDADE DA CACAMBA DE 1,53 A 2,30 M3, PESO OPERACIONAL MAXIMO DE 10216 KG</t>
  </si>
  <si>
    <t>PA CARREGADEIRA SOBRE RODAS, POTENCIA BRUTA *127* CV, CAPACIDADE DA CACAMBA DE 2,0 A 2,4 M3, PESO OPERACIONAL MAXIMO DE 10330 KG</t>
  </si>
  <si>
    <t>PA CARREGADEIRA SOBRE RODAS, POTENCIA LIQUIDA 128 HP, CAPACIDADE DA CACAMBA DE 1,7 A 2,8 M3, PESO OPERACIONAL MAXIMO DE 11632 KG</t>
  </si>
  <si>
    <t>PA CARREGADEIRA SOBRE RODAS, POTENCIA LIQUIDA 197 HP, CAPACIDADE DA CACAMBA DE 2,5 A 3,5 M3, PESO OPERACIONAL MAXIMO DE 18338 KG</t>
  </si>
  <si>
    <t>PA CARREGADEIRA SOBRE RODAS, POTENCIA LIQUIDA 213 HP, CAPACIDADE DA CACAMBA DE 1,9 A 3,5 M3, PESO OPERACIONAL MAXIMO DE 19234 KG</t>
  </si>
  <si>
    <t>PA DE LIXO PLASTICA, CABO LONGO</t>
  </si>
  <si>
    <t>PAINEL DE LA DE VIDRO SEM REVESTIMENTO PSI 20, E = 25 MM, DE 1200 X 600 MM</t>
  </si>
  <si>
    <t>PAINEL DE LA DE VIDRO SEM REVESTIMENTO PSI 20, E = 50 MM, DE 1200 X 600 MM</t>
  </si>
  <si>
    <t>PAINEL DE LA DE VIDRO SEM REVESTIMENTO PSI 40, E = 25 MM, DE 1200 X 600 MM</t>
  </si>
  <si>
    <t>PAINEL DE LA DE VIDRO SEM REVESTIMENTO PSI 40, E = 50 MM, DE 1200 X 600 MM</t>
  </si>
  <si>
    <t>PAINEL ESTRUTURAL PARA LAJE SECA REVESTIDO EM PLACA CIMENTICIA, DE 1,20 X 2,50 M, E = 23 MM</t>
  </si>
  <si>
    <t>PAINEL ESTRUTURAL PARA LAJE SECA REVESTIDO EM PLACA CIMENTICIA, DE 1,20 X 2,50 M, E = 40 MM</t>
  </si>
  <si>
    <t>PAINEL ESTRUTURAL PARA LAJE SECA REVESTIDO EM PLACA CIMENTICIA, DE 1,20 X 2,50 M, E = 55 MM</t>
  </si>
  <si>
    <t>PAINEL TERMOISOLANTE PARA FECHAMENTOS VERTICAIS (INCLUI PARAFUSOS DE FIXACAO) REVESTIDO EM ACO GALVALUME, LARGURA UTIL DE 1100 MM, REVESTIMENTO COM ESPESSURA DE 0,50 MM, COM PRE-PINTURA NAS DUAS FACES, NUCLEO EM POLIURETANO (PUR) COM ESPESSURA 40/50 MM</t>
  </si>
  <si>
    <t>PAINEL TERMOISOLANTE PARA FECHAMENTOS VERTICAIS (INCLUI PARAFUSOS DE FIXACAO) REVESTIDO EM ACO GALVALUME, LARGURA UTIL DE 1100 MM, REVESTIMENTO COM ESPESSURA DE 0,50 MM, COM PRE-PINTURA NAS DUAS FACES, NUCLEO EM POLIURETANO (PUR) COM ESPESSURA 70/80 MM</t>
  </si>
  <si>
    <t>PAPEL KRAFT BETUMADO</t>
  </si>
  <si>
    <t>PAPELEIRA DE PAREDE EM METAL CROMADO SEM TAMPA</t>
  </si>
  <si>
    <t>PAPELEIRA PLASTICA TIPO DISPENSER PARA PAPEL HIGIENICO ROLAO</t>
  </si>
  <si>
    <t>PAR DE TABELAS DE BASQUETE EM COMPENSADO NAVAL, OFICIAL, 1800 X 1200 MM, INCLUINDO ARO DE METAL E REDE EM POLIPROPILENO 100% (SEM SUPORTE DE FIXACAO)</t>
  </si>
  <si>
    <t>PARA-RAIOS DE DISTRIBUICAO, TENSAO NOMINAL 15 KV, CORRENTE NOMINAL DE DESCARGA 5 KA</t>
  </si>
  <si>
    <t>PARA-RAIOS DE DISTRIBUICAO, TENSAO NOMINAL 30 KV, CORRENTE NOMINAL DE DESCARGA 10 KA</t>
  </si>
  <si>
    <t>PARA-RAIOS TIPO FRANKLIN 350 MM, EM LATAO CROMADO, DUAS DESCIDAS, PARA PROTECAO DE EDIFICACOES CONTRA DESCARGAS ATMOSFERICAS</t>
  </si>
  <si>
    <t>PARAFUSO CABECA TROMBETA E PONTA AGULHA (GN55), COMPRIMENTO 55 MM, EM ACO FOSFATIZADO, PARA FIXAR CHAPA DE GESSO EM PERFIL DRYWALL METALICO MAXIMO 0,7 MM</t>
  </si>
  <si>
    <t>PARAFUSO DE ACO ZINCADO COM ROSCA SOBERBA, CABECA CHATA E FENDA SIMPLES, DIAMETRO 2,5 MM, COMPRIMENTO * 9,5 * MM</t>
  </si>
  <si>
    <t>PARAFUSO DE ACO ZINCADO COM ROSCA SOBERBA, CABECA CHATA E FENDA SIMPLES, DIAMETRO 4,2 MM, COMPRIMENTO * 32 * MM</t>
  </si>
  <si>
    <t>PARAFUSO DE ACO ZINCADO COM ROSCA SOBERBA, CABECA CHATA E FENDA SIMPLES, DIAMETRO 4,8 MM, COMPRIMENTO 45 MM</t>
  </si>
  <si>
    <t>PARAFUSO DE ACO ZINCADO, SEXTAVADO, COM ROSCA INTEIRA, DIAMETRO 5/16", COMPRIMENTO 3/4", COM PORCA E ARRUELA LISA LEVE</t>
  </si>
  <si>
    <t>PARAFUSO DE ACO ZINCADO, SEXTAVADO, COM ROSCA SOBERBA, DIAMETRO 3/8", COMPRIMENTO 80 MM</t>
  </si>
  <si>
    <t>PARAFUSO DE ACO ZINCADO, TIPO CHUMBADOR PARABOLT, DIAMETRO 1/2", COMPRIMENTO 75 MM</t>
  </si>
  <si>
    <t>PARAFUSO DE ACO ZINCADO, TIPO CHUMBADOR PARABOLT, DIAMETRO 3/8", COMPRIMENTO 75 MM</t>
  </si>
  <si>
    <t>PARAFUSO DE FERRO POLIDO, SEXTAVADO, COM ROSCA PARCIAL, DIAMETRO 5/8", COMPRIMENTO 6", COM PORCA E ARRUELA DE PRESSAO MEDIA</t>
  </si>
  <si>
    <t>PARAFUSO DE LATAO COM ACABAMENTO CROMADO PARA FIXAR PECA SANITARIA, INCLUI PORCA CEGA, ARRUELA E BUCHA DE NYLON TAMANHO S-10</t>
  </si>
  <si>
    <t>PARAFUSO DE LATAO COM ROSCA SOBERBA, CABECA CHATA E FENDA SIMPLES, DIAMETRO 2,5 MM, COMPRIMENTO 12 MM</t>
  </si>
  <si>
    <t>PARAFUSO DE LATAO COM ROSCA SOBERBA, CABECA CHATA E FENDA SIMPLES, DIAMETRO 3,2 MM, COMPRIMENTO 16 MM</t>
  </si>
  <si>
    <t>PARAFUSO DE LATAO COM ROSCA SOBERBA, CABECA CHATA E FENDA SIMPLES, DIAMETRO 4,8 MM, COMPRIMENTO 65 MM</t>
  </si>
  <si>
    <t>PARAFUSO DRY WALL, EM ACO FOSFATIZADO, CABECA TROMBETA E PONTA AGULHA (TA), COMPRIMENTO 25 MM</t>
  </si>
  <si>
    <t>PARAFUSO DRY WALL, EM ACO FOSFATIZADO, CABECA TROMBETA E PONTA AGULHA (TA), COMPRIMENTO 35 MM</t>
  </si>
  <si>
    <t>PARAFUSO DRY WALL, EM ACO FOSFATIZADO, CABECA TROMBETA E PONTA AGULHA (TA), COMPRIMENTO 45 MM</t>
  </si>
  <si>
    <t>PARAFUSO DRY WALL, EM ACO FOSFATIZADO, CABECA TROMBETA E PONTA BROCA (TB), COMPRIMENTO 25 MM</t>
  </si>
  <si>
    <t>PARAFUSO DRY WALL, EM ACO FOSFATIZADO, CABECA TROMBETA E PONTA BROCA (TB), COMPRIMENTO 35 MM</t>
  </si>
  <si>
    <t>PARAFUSO DRY WALL, EM ACO FOSFATIZADO, CABECA TROMBETA E PONTA BROCA (TB), COMPRIMENTO 45 MM</t>
  </si>
  <si>
    <t>PARAFUSO DRY WALL, EM ACO ZINCADO, CABECA LENTILHA E PONTA AGULHA (LA), LARGURA 4,2 MM, COMPRIMENTO 13 MM</t>
  </si>
  <si>
    <t>PARAFUSO DRY WALL, EM ACO ZINCADO, CABECA LENTILHA E PONTA BROCA (LB), LARGURA 4,2 MM, COMPRIMENTO 13 MM</t>
  </si>
  <si>
    <t>PARAFUSO EM ACO GALVANIZADO, TIPO MAQUINA, SEXTAVADO, SEM PORCA, DIAMETRO 1/2", COMPRIMENTO 2"</t>
  </si>
  <si>
    <t>PARAFUSO FRANCES M16 EM ACO GALVANIZADO, COMPRIMENTO = 150 MM, DIAMETRO = 16 MM, CABECA ABAULADA</t>
  </si>
  <si>
    <t>PARAFUSO FRANCES M16 EM ACO GALVANIZADO, COMPRIMENTO = 45 MM, DIAMETRO = 16 MM, CABECA ABAULADA</t>
  </si>
  <si>
    <t>PARAFUSO FRANCES METRICO ZINCADO, DIAMETRO 12 MM, COMPRIMENTO 140MM, COM PORCA SEXTAVADA E ARRUELA DE PRESSAO MEDIA</t>
  </si>
  <si>
    <t>PARAFUSO FRANCES METRICO ZINCADO, DIAMETRO 12 MM, COMPRIMENTO 150 MM, COM PORCA SEXTAVADA E ARRUELA DE PRESSAO MEDIA</t>
  </si>
  <si>
    <t>PARAFUSO FRANCES ZINCADO, DIAMETRO 1/2", COMPRIMENTO 12", COM PORCA E ARRUELA LISA MEDIA</t>
  </si>
  <si>
    <t>PARAFUSO FRANCES ZINCADO, DIAMETRO 1/2", COMPRIMENTO 15", COM PORCA E ARRUELA LISA MEDIA</t>
  </si>
  <si>
    <t>PARAFUSO FRANCES ZINCADO, DIAMETRO 1/2", COMPRIMENTO 2", COM PORCA E ARRUELA</t>
  </si>
  <si>
    <t>PARAFUSO FRANCES ZINCADO, DIAMETRO 1/2", COMPRIMENTO 4", COM PORCA E ARRUELA</t>
  </si>
  <si>
    <t>PARAFUSO M16 EM ACO GALVANIZADO, COMPRIMENTO = 125 MM, DIAMETRO = 16 MM, ROSCA MAQUINA, CABECA QUADRADA</t>
  </si>
  <si>
    <t>PARAFUSO M16 EM ACO GALVANIZADO, COMPRIMENTO = 150 MM, DIAMETRO = 16 MM, ROSCA MAQUINA, CABECA QUADRADA</t>
  </si>
  <si>
    <t>PARAFUSO M16 EM ACO GALVANIZADO, COMPRIMENTO = 200 MM, DIAMETRO = 16 MM, ROSCA MAQUINA, CABECA QUADRADA</t>
  </si>
  <si>
    <t>PARAFUSO M16 EM ACO GALVANIZADO, COMPRIMENTO = 250 MM, DIAMETRO = 16 MM, ROSCA MAQUINA, CABECA QUADRADA</t>
  </si>
  <si>
    <t>PARAFUSO M16 EM ACO GALVANIZADO, COMPRIMENTO = 300 MM, DIAMETRO = 16 MM, ROSCA DUPLA</t>
  </si>
  <si>
    <t>PARAFUSO M16 EM ACO GALVANIZADO, COMPRIMENTO = 300 MM, DIAMETRO = 16 MM, ROSCA MAQUINA, CABECA QUADRADA</t>
  </si>
  <si>
    <t>PARAFUSO M16 EM ACO GALVANIZADO, COMPRIMENTO = 350 MM, DIAMETRO = 16 MM, ROSCA MAQUINA, CABECA QUADRADA</t>
  </si>
  <si>
    <t>PARAFUSO M16 EM ACO GALVANIZADO, COMPRIMENTO = 400 MM, DIAMETRO = 16 MM, ROSCA DUPLA</t>
  </si>
  <si>
    <t>PARAFUSO M16 EM ACO GALVANIZADO, COMPRIMENTO = 450 MM, DIAMETRO = 16 MM, ROSCA MAQUINA, CABECA QUADRADA</t>
  </si>
  <si>
    <t>PARAFUSO M16 EM ACO GALVANIZADO, COMPRIMENTO = 500 MM, DIAMETRO = 16 MM, ROSCA MAQUINA, COM CABECA SEXTAVADA E PORCA</t>
  </si>
  <si>
    <t>PARAFUSO NIQUELADO 3 1/2" COM ACABAMENTO CROMADO PARA FIXAR PECA SANITARIA, INCLUI PORCA CEGA, ARRUELA E BUCHA DE NYLON TAMANHO S-8</t>
  </si>
  <si>
    <t>PARAFUSO NIQUELADO COM ACABAMENTO CROMADO PARA FIXAR PECA SANITARIA, INCLUI PORCA CEGA, ARRUELA E BUCHA DE NYLON TAMANHO S-10</t>
  </si>
  <si>
    <t>PARAFUSO ROSCA SOBERBA ZINCADO CABECA CHATA FENDA SIMPLES 3,2 X 20 MM (3/4 ")</t>
  </si>
  <si>
    <t>PARAFUSO ROSCA SOBERBA ZINCADO CABECA CHATA FENDA SIMPLES 3,5 X 25 MM (1 ")</t>
  </si>
  <si>
    <t>PARAFUSO ROSCA SOBERBA ZINCADO CABECA CHATA FENDA SIMPLES 3,8 X 30 MM (1.1/4 ")</t>
  </si>
  <si>
    <t>PARAFUSO ROSCA SOBERBA ZINCADO CABECA CHATA FENDA SIMPLES 4,8 X 40 MM (1.1/2 ")</t>
  </si>
  <si>
    <t>PARAFUSO ROSCA SOBERBA ZINCADO CABECA CHATA FENDA SIMPLES 5,5 X 50 MM (2 ")</t>
  </si>
  <si>
    <t>PARAFUSO ROSCA SOBERBA ZINCADO CABECA CHATA FENDA SIMPLES 5,5 X 65 MM (2.1/2 ")</t>
  </si>
  <si>
    <t>PARAFUSO ZINCADO 5/16" X 250 MM PARA FIXACAO DE TELHA DE FIBROCIMENTO CANALETE 49, INCLUI BUCHA NYLON S-10</t>
  </si>
  <si>
    <t>PARAFUSO ZINCADO 5/16" X 85 MM PARA FIXACAO DE TELHA DE FIBROCIMENTO CANALETE 90, INCLUI BUCHA NYLON S-10</t>
  </si>
  <si>
    <t>PARAFUSO ZINCADO ROSCA SOBERBA 5/16" X 120 MM PARA TELHA FIBROCIMENTO</t>
  </si>
  <si>
    <t>PARAFUSO ZINCADO ROSCA SOBERBA, CABECA SEXTAVADA, 5/16" X 110 MM, PARA FIXACAO DE TELHA EM MADEIRA</t>
  </si>
  <si>
    <t>PARAFUSO ZINCADO ROSCA SOBERBA, CABECA SEXTAVADA, 5/16" X 150 MM, PARA FIXACAO DE TELHA EM MADEIRA</t>
  </si>
  <si>
    <t>PARAFUSO ZINCADO ROSCA SOBERBA, CABECA SEXTAVADA, 5/16" X 180 MM, PARA FIXACAO DE TELHA EM MADEIRA</t>
  </si>
  <si>
    <t>PARAFUSO ZINCADO ROSCA SOBERBA, CABECA SEXTAVADA, 5/16" X 200 MM, PARA FIXACAO DE TELHA EM MADEIRA</t>
  </si>
  <si>
    <t>PARAFUSO ZINCADO ROSCA SOBERBA, CABECA SEXTAVADA, 5/16" X 230 MM, PARA FIXACAO DE TELHA EM MADEIRA</t>
  </si>
  <si>
    <t>PARAFUSO ZINCADO ROSCA SOBERBA, CABECA SEXTAVADA, 5/16" X 250 MM, PARA FIXACAO DE TELHA EM MADEIRA</t>
  </si>
  <si>
    <t>PARAFUSO ZINCADO ROSCA SOBERBA, CABECA SEXTAVADA, 5/16" X 50 MM, PARA FIXACAO DE TELHA EM MADEIRA</t>
  </si>
  <si>
    <t>PARAFUSO ZINCADO ROSCA SOBERBA, CABECA SEXTAVADA, 5/16" X 85 MM, PARA FIXACAO DE TELHA EM MADEIRA</t>
  </si>
  <si>
    <t>PARAFUSO ZINCADO, AUTOBROCANTE, FLANGEADO, 4,2 MM X 19 MM</t>
  </si>
  <si>
    <t>PARAFUSO ZINCADO, SEXTAVADO, COM ROSCA INTEIRA, DIAMETRO 1/4", COMPRIMENTO 1/2"</t>
  </si>
  <si>
    <t>PARAFUSO ZINCADO, SEXTAVADO, COM ROSCA INTEIRA, DIAMETRO 3/8", COMPRIMENTO 2"</t>
  </si>
  <si>
    <t>PARAFUSO ZINCADO, SEXTAVADO, COM ROSCA INTEIRA, DIAMETRO 5/8", COMPRIMENTO 2 1/4"</t>
  </si>
  <si>
    <t>PARAFUSO ZINCADO, SEXTAVADO, COM ROSCA INTEIRA, DIAMETRO 5/8", COMPRIMENTO 3", COM PORCA E ARRUELA DE PRESSAO MEDIA</t>
  </si>
  <si>
    <t>PARAFUSO ZINCADO, SEXTAVADO, COM ROSCA SOBERBA, DIAMETRO 5/16", COMPRIMENTO 40 MM</t>
  </si>
  <si>
    <t>PARAFUSO ZINCADO, SEXTAVADO, COM ROSCA SOBERBA, DIAMETRO 5/16", COMPRIMENTO 80 MM</t>
  </si>
  <si>
    <t>PARAFUSO ZINCADO, SEXTAVADO, GRAU 5, ROSCA INTEIRA, DIAMETRO 1 1/2", COMPRIMENTO 4"</t>
  </si>
  <si>
    <t>PARAFUSO, ASTM A307 - GRAU A, SEXTAVADO, ZINCADO, DIAMETRO 3/8" (9,52 MM), COMPRIMENTO 1" (25,4 MM)</t>
  </si>
  <si>
    <t>PARAFUSO, AUTOATARRAXANTE, CABECA CHATA, FENDA SIMPLES, EM ACO ZINCADO, 1/4" (6,35 MM) X 25 MM</t>
  </si>
  <si>
    <t>PARAFUSO, COMUM, ASTM A307, SEXTAVADO, DIAMETRO 1/2" (12,7 MM), COMPRIMENTO 1" (25,4 MM)</t>
  </si>
  <si>
    <t>PARALELEPIPEDO GRANITICO OU BASALTICO, PARA PAVIMENTACAO, SEM FRETE (VARIACAO REGIONAL DE PECAS POR M2)</t>
  </si>
  <si>
    <t>PASTA LUBRIFICANTE PARA TUBOS E CONEXOES COM JUNTA ELASTICA, EMBALAGEM DE *400* GR (USO EM PVC, ACO, POLIETILENO E OUTROS)</t>
  </si>
  <si>
    <t>PASTA PARA SOLDA DE TUBOS E CONEXOES DE COBRE (EMBALAGEM COM 250 G)</t>
  </si>
  <si>
    <t>PASTA VEDA JUNTAS/ROSCA, EMBALAGEM DE *500* G, PARA INSTALACOES DE AGUA, GAS E OUTROS</t>
  </si>
  <si>
    <t>PASTILHA CERAMICA/PORCELANA, REVEST INT/EXT E PISCINA, CORES BRANCA OU FRIAS, SOLIDAS, SEM MESCLAGEM/MISTURA, ACABAMENTO LISO *2,5 X 2,5* CM</t>
  </si>
  <si>
    <t>PASTILHA CERAMICA/PORCELANA, REVEST INT/EXT E PISCINA, CORES BRANCA OU FRIAS, SOLIDAS, SEM MESCLAGEM/MISTURA, ACABAMENTO LISO *5 X 5* CM</t>
  </si>
  <si>
    <t>PASTILHA CERAMICA/PORCELANA, REVEST INT/EXT E PISCINA, CORES LISAS/SOLIDAS, QUENTES, SEM MESCLAGEM/MISTURA, *2,5 X 2,5* CM</t>
  </si>
  <si>
    <t>PASTILHA CERAMICA/PORCELANA, REVEST INT/EXT E PISCINA, CORES LISAS/SOLIDAS, QUENTES, SEM MESCLAGEM/MISTURA, *5 X 5* CM</t>
  </si>
  <si>
    <t>PASTILHEIRO (HORISTA)</t>
  </si>
  <si>
    <t>PASTILHEIRO (MENSALISTA)</t>
  </si>
  <si>
    <t>PATCH CORD (CABO DE REDE), CATEGORIA 5 E (CAT 5E) UTP, 24 AWG, 4 PARES, EXTENSAO DE 1,50 M</t>
  </si>
  <si>
    <t>PATCH CORD (CABO DE REDE), CATEGORIA 5 E (CAT 5E) UTP, 24 AWG, 4 PARES, EXTENSAO DE 2,50 M</t>
  </si>
  <si>
    <t>PATCH CORD (CABO DE REDE), CATEGORIA 6 (CAT 6) UTP, 23 AWG, 4 PARES, EXTENSAO DE 1,50 M</t>
  </si>
  <si>
    <t>PATCH CORD (CABO DE REDE), CATEGORIA 6 (CAT 6) UTP, 23 AWG, 4 PARES, EXTENSAO DE 2,50 M</t>
  </si>
  <si>
    <t>PATCH PANEL, 24 PORTAS, CATEGORIA 5E, COM RACKS DE 19" DE LARGURA E 1 U DE ALTURA</t>
  </si>
  <si>
    <t>PATCH PANEL, 24 PORTAS, CATEGORIA 6, COM RACKS DE 19" DE LARGURA E 1 U DE ALTURA</t>
  </si>
  <si>
    <t>PATCH PANEL, 48 PORTAS, CATEGORIA 5E, COM RACKS DE 19" DE LARGURA E 2 U DE ALTURA</t>
  </si>
  <si>
    <t>PATCH PANEL, 48 PORTAS, CATEGORIA 6, COM RACKS DE 19" DE LARGURA E 2 U DE ALTURA</t>
  </si>
  <si>
    <t>PEDRA ARDOSIA, CINZA, *40 X 40* CM, E= *1 CM</t>
  </si>
  <si>
    <t>PEDRA ARDOSIA, CINZA, 20 X 40 CM, E= *1 CM</t>
  </si>
  <si>
    <t>PEDRA ARDOSIA, CINZA, 30 X 30, E= *1 CM</t>
  </si>
  <si>
    <t>PEDRA BRITADA N. 0, OU PEDRISCO (4,8 A 9,5 MM) POSTO PEDREIRA/FORNECEDOR, SEM FRETE</t>
  </si>
  <si>
    <t>PEDRA BRITADA N. 1 (9,5 A 19 MM) POSTO PEDREIRA/FORNECEDOR, SEM FRETE</t>
  </si>
  <si>
    <t>PEDRA BRITADA N. 2 (19 A 38 MM) POSTO PEDREIRA/FORNECEDOR, SEM FRETE</t>
  </si>
  <si>
    <t>PEDRA BRITADA N. 3 (38 A 50 MM) POSTO PEDREIRA/FORNECEDOR, SEM FRETE</t>
  </si>
  <si>
    <t>PEDRA DE MAO OU PEDRA RACHAO PARA ARRIMO/FUNDACAO (POSTO PEDREIRA/FORNECEDOR, SEM FRETE)</t>
  </si>
  <si>
    <t>PEDRA GRANITICA OU BASALTICA IRREGULAR, FAIXA GRANULOMETRICA 100 A 150 MM PARA PAVIMENTACAO OU CALCAMENTO POLIEDRICO, POSTO PEDREIRA / FORNECEDOR (SEM FRETE)</t>
  </si>
  <si>
    <t>PEDRA GRANITICA OU BASALTO, CACO, RETALHO, CAVACO, TIPO MIRACEMA, MADEIRA, PADUANA, RACHINHA, SANTA ISABEL OU OUTRAS SIMILARES, E= *1,0 A *2,0 CM</t>
  </si>
  <si>
    <t>PEDRA GRANITICA, SERRADA, TIPO MIRACEMA, MADEIRA, PADUANA, RACHINHA, SANTA ISABEL OU OUTRAS SIMILARES, *11,5 X *23 CM, E= *1,0 A *2,0 CM</t>
  </si>
  <si>
    <t>PEDRA PORTUGUESA OU PETIT PAVE, BRANCA OU PRETA</t>
  </si>
  <si>
    <t>PEDRA QUARTZITO OU CALCARIO LAMINADO, CACO, TIPO CARIRI, ITACOLOMI, LAGOA SANTA, LUMINARIA, PIRENOPOLIS, SAO TOME OU OUTRAS SIMILARES DA REGIAO, E= *1,5 A *2,5 CM</t>
  </si>
  <si>
    <t>PEDRA QUARTZITO OU CALCARIO LAMINADO, SERRADA, TIPO CARIRI, ITACOLOMI, LAGOA SANTA, LUMINARIA, PIRENOPOLIS, SAO TOME OU OUTRAS SIMILARES DA REGIAO, *20 X *40 CM, E= *1,5 A *2,5 CM</t>
  </si>
  <si>
    <t>PEDREIRO (HORISTA)</t>
  </si>
  <si>
    <t>PEDREIRO (MENSALISTA)</t>
  </si>
  <si>
    <t>PEITORIL EM MARMORE, POLIDO, BRANCO COMUM, L= *15* CM, E= *2,0* CM, COM PINGADEIRA</t>
  </si>
  <si>
    <t>PEITORIL EM MARMORE, POLIDO, BRANCO COMUM, L= *15* CM, E= *3* CM, CORTE RETO</t>
  </si>
  <si>
    <t>PEITORIL PRE-MOLDADO EM GRANILITE, MARMORITE OU GRANITINA, L = *15* CM</t>
  </si>
  <si>
    <t>PEITORIL/ SOLEIRA EM MARMORE, POLIDO, BRANCO COMUM, L= *25* CM, E= *3* CM, CORTE RETO</t>
  </si>
  <si>
    <t>PELICULA REFLETIVA, GT 7 ANOS PARA SINALIZACAO VERTICAL</t>
  </si>
  <si>
    <t>PENDURAL OU PRESILHA REGULADORA, EM ACO GALVANIZADO, COM CORPO, MOLA E REBITE, PARA PERFIL TIPO CANALETA DE ESTRUTURA EM FORROS DRYWALL</t>
  </si>
  <si>
    <t>PENDURAL OU REGULADOR, COM MOLA, EM ACO GALVANIZADO, PARA PERFIL TIPO T CLICADO DE FORROS REMOVIVEL</t>
  </si>
  <si>
    <t>PENEIRA ROTATIVA COM MOTOR ELETRICO TRIFASICO DE 2 CV, CILINDRO DE 1 M X 0,60 M, COM FUROS DE 3,17 MM</t>
  </si>
  <si>
    <t>PERFIL "I" OU "W" EM ACO LAMINADO, QUAISQUER DIMENSOES</t>
  </si>
  <si>
    <t>PERFIL "U" ENRIJECIDO, EM CHAPA DOBRADA DE ACO LAMINADO, E = 3,75 MM, H = 200 MM, L = 75 MM (9,94 KG/M)</t>
  </si>
  <si>
    <t>PERFIL "U" SIMPLES, EM CHAPA DOBRADA DE ACO LAMINADO, E = 2,65 MM, H = 75 MM, L = 40 MM (3,04 KG/M)</t>
  </si>
  <si>
    <t>PERFIL "U" SIMPLES, EM CHAPA DOBRADA DE ACO LAMINADO, E = 3 MM, H = 125 MM, L = 50 MM (5,07 KG/M)</t>
  </si>
  <si>
    <t>PERFIL "U" SIMPLES, EM CHAPA DOBRADA DE ACO LAMINADO, E = 3 MM, H = 200 MM, L = 50 MM (6,83 KG/M)</t>
  </si>
  <si>
    <t>PERFIL "U" SIMPLES, EM CHAPA DOBRADA DE ACO LAMINADO, E = 4,75 MM, H = 100 MM, L = 75 MM (8,74 KG/M)</t>
  </si>
  <si>
    <t>PERFIL "U" SIMPLES, EM CHAPA DOBRADA DE ACO LAMINADO, E = 8 MM, H = 150 MM, L = 75 MM (16,97 KG/M)</t>
  </si>
  <si>
    <t>PERFIL CANALETA, FORMATO C, EM ACO ZINCADO, PARA ESTRUTURA FORRO DRYWALL, E = 0,5 MM, *46 X 18* (L X H), COMPRIMENTO 3 M</t>
  </si>
  <si>
    <t>PERFIL CANTONEIRA L, LISA, EM ACO, 25 X 30 MM, E = 0,5 MM, PARA ESTRUTURA DRYWALL</t>
  </si>
  <si>
    <t>PERFIL CANTONEIRA L, PERFURADA, EM ACO, 23 X 23 MM, E = 0,5 MM, PARA ESTRUTURA DRYWALL</t>
  </si>
  <si>
    <t>PERFIL CARTOLA DE ACO GALVANIZADO, *20 X 30 X 10* MM, E = 0,8 MM</t>
  </si>
  <si>
    <t>PERFIL DE ALUMINIO ANODIZADO</t>
  </si>
  <si>
    <t>PERFIL DE BORRACHA EPDM MACICO *12 X 15* MM PARA ESQUADRIAS</t>
  </si>
  <si>
    <t>PERFIL ELASTOMERICO PRE-FORMADO EM EPMD, PARA JUNTA DE DILATACAO DE PISOS COM POUCA SOLICITACAO, 15 MM DE LARGURA, MOVIMENTACAO DE *11 A 19* MM</t>
  </si>
  <si>
    <t>PERFIL ELASTOMERICO PRE-FORMADO EM EPMD, PARA JUNTA DE DILATACAO DE USO GERAL EM MEDIAS SOLICITACOES, 8 MM DE LARGURA, MOVIMENTACAO DE *5 A 11* MM</t>
  </si>
  <si>
    <t>PERFIL EM ALUMINIO, FORMATO U, ABAS IGUAIS, LARGURA DE 12,70 MM (1/2 POL), ESPESSURA 1,58 MM (1/16 POL) E PESO LINEAR DE APROXIMADAMENTE 0,149 KG/M</t>
  </si>
  <si>
    <t>PERFIL EM ALUMINIO, FORMATO U, ABAS IGUAIS, LARGURA DE 25,4 MM (1"), ESPESSURA DE 2,38 MM (3/32") E PESO LINEAR DE APROXIMADAMENTE 0,460 KG/M</t>
  </si>
  <si>
    <t>PERFIL GUIA, FORMATO U, EM ACO ZINCADO, PARA ESTRUTURA PAREDE DRYWALL, E = 0,5 MM, 48 X 3000 MM (L X C)</t>
  </si>
  <si>
    <t>PERFIL GUIA, FORMATO U, EM ACO ZINCADO, PARA ESTRUTURA PAREDE DRYWALL, E = 0,5 MM, 70 X 3000 MM (L X C)</t>
  </si>
  <si>
    <t>PERFIL GUIA, FORMATO U, EM ACO ZINCADO, PARA ESTRUTURA PAREDE DRYWALL, E = 0,5 MM, 90 X 3000 MM (L X C)</t>
  </si>
  <si>
    <t>PERFIL LONGARINA (PRINCIPAL), T CLICADO, EM ACO, BRANCO NAS FACES APARENTES, PARA FORRO REMOVIVEL, 24 X 32 X 3750 MM (L X H X C</t>
  </si>
  <si>
    <t>PERFIL MONTANTE, FORMATO C, EM ACO ZINCADO, PARA ESTRUTURA PAREDE DRYWALL, E = 0,5 MM, 48 X 3000 MM (L X C)</t>
  </si>
  <si>
    <t>PERFIL MONTANTE, FORMATO C, EM ACO ZINCADO, PARA ESTRUTURA PAREDE DRYWALL, E = 0,5 MM, 70 X 3000 MM (L X C)</t>
  </si>
  <si>
    <t>PERFIL MONTANTE, FORMATO C, EM ACO ZINCADO, PARA ESTRUTURA PAREDE DRYWALL, E = 0,5 MM, 90 X 3000 MM (L X C)</t>
  </si>
  <si>
    <t>PERFIL RODAPE DE IMPERMEABILIZACAO, FORMATO L, EM ACO ZINCADO, PARA ESTRUTURA DRYWALL, E = 0,5 MM, 220 X 3000 MM (H X C)</t>
  </si>
  <si>
    <t>PERFIL TABICA ABERTA, PERFURADA, FORMATO Z, EM ACO GALVANIZADO NATURAL, LARGURA APROXIMADA 40 MM, PARA ESTRUTURA FORRO DRYWALL</t>
  </si>
  <si>
    <t>PERFIL TABICA FECHADA, LISA, FORMATO Z, EM ACO GALVANIZADO NATURAL, LARGURA TOTAL NA HORIZONTAL *40* MM, PARA ESTRUTURA FORRO DRYWALL</t>
  </si>
  <si>
    <t>PERFIL TIPO CANTONEIRA EM L, EM ACO GALVANIZADO, BRANCO, PARA FORRO REMOVIVEL, *23* X 3000 MM (L X C)</t>
  </si>
  <si>
    <t>PERFIL TRAVESSA (SECUNDARIO), T CLICADO, EM ACO GALVANIZADO, BRANCO, PARA FORRO REMOVIVEL, 24 X 1250 MM (L X C)</t>
  </si>
  <si>
    <t>PERFIL TRAVESSA (SECUNDARIO), T CLICADO, EM ACO GALVANIZADO, BRANCO, PARA FORRO REMOVIVEL, 24 X 625 MM (L X C)</t>
  </si>
  <si>
    <t>PERFILADO PERFURADO 19 X 38 MM, CHAPA 22</t>
  </si>
  <si>
    <t>PERFILADO PERFURADO DUPLO 38 X 76 MM, CHAPA 22</t>
  </si>
  <si>
    <t>PERFILADO PERFURADO SIMPLES 38 X 38 MM, CHAPA 22</t>
  </si>
  <si>
    <t>PERFURATRIZ COM TORRE METALICA PARA EXECUCAO DE ESTACA HELICE CONTINUA, PROFUNDIDADE MAXIMA DE 30 M, DIAMETRO MAXIMO DE 800 MM, POTENCIA INSTALADA DE 268 HP, MESA ROTATIVA COM TORQUE MAXIMO DE 170 KNM</t>
  </si>
  <si>
    <t>PERFURATRIZ COM TORRE METALICA PARA EXECUCAO DE ESTACA HELICE CONTINUA, PROFUNDIDADE MAXIMA DE 32 M, DIAMETRO MAXIMO DE 1000 MM, POTENCIA INSTALADA DE 350 HP, MESA ROTATIVA COM TORQUE MAXIMO DE 263 KNM</t>
  </si>
  <si>
    <t>PERFURATRIZ DE COROA DIAMANTADA PARA CONCRETO, DIAMETRO ATE 250 MM, MOTOR ELETRICO 220 V, POTENCIA 2.500W</t>
  </si>
  <si>
    <t>PERFURATRIZ HIDRAULICA COM TRADO CURTO ACOPLADO, PROFUNDIDADE MAXIMA DE 20 M, DIAMETRO MAXIMO DE 1500 MM, POTENCIA INSTALADA DE 137 HP, MESA ROTATIVA COM TORQUE MAXIMO DE 30 KNM (INCLUI MONTAGEM, NAO INCLUI CAMINHAO)</t>
  </si>
  <si>
    <t>PERFURATRIZ HIDRAULICA SOBRE ESTEIRA, TORQUE MAXIMO 161 KNM, PROFUNDIDADE MAXIMA 54 M, DIAMETRO MAXIMO 1500 MM, POTENCIA MOTOR 268 HP</t>
  </si>
  <si>
    <t>PERFURATRIZ HIDRAULICA SOBRE ESTEIRA, TORQUE MAXIMO 98 KNM, PROFUNDIDADE MAXIMA 25 M, DIAMETRO MAXIMO 115 MM, POTENCIA MOTOR 190 HP</t>
  </si>
  <si>
    <t>PERFURATRIZ MANUAL, TORQUE MAXIMO 55 KGF.M, POTENCIA 5 CV, COM DIAMETRO MAXIMO 8 1/2" (INCLUI SUPORTE/CHASSI TIPO MESA)</t>
  </si>
  <si>
    <t>PERFURATRIZ MANUAL, TORQUE MAXIMO 83 N.M, POTENCIA 5 CV, COM DIAMETRO MAXIMO 4" (NAO INCLUI SUPORTE / CHASSI)</t>
  </si>
  <si>
    <t>PERFURATRIZ MANUAL, TORQUE MAXIMO 83 N.M, POTENCIA 5 CV, COM DIAMETRO MAXIMO 4", PARA SOLO GRAMPEADO (INCLUI SUPORTE OU CHASSI TIPO MESA)</t>
  </si>
  <si>
    <t>PERFURATRIZ PARA EXECUCAO DE ESTACAS SECANTES, TIPO HELICE CONTINUA COM CABECOTE DUPLO E TUBO METALICO 300 KW</t>
  </si>
  <si>
    <t>PERFURATRIZ PARA FURO DIRECIONAL HORIZONTAL (HDD) COM CAPACIDADE ATE 89 KN, POTENCIA 24,8 HP A 80 HP (INCLUSO FERRAMENTAS E LOCALIZADOR), PARA REDE SUBTERRANEA</t>
  </si>
  <si>
    <t>PERFURATRIZ PARA FURO DIRECIONAL HORIZONTAL (HDD) COM CAPACIDADE DE 201 KN A 560 KN, POTENCIA 200 HP A 260 HP (INCLUSO FERRAMENTAS E LOCALIZADOR), PARA REDE SUBTERRANEA</t>
  </si>
  <si>
    <t>PERFURATRIZ PARA FURO DIRECIONAL HORIZONTAL (HDD) COM CAPACIDADE DE 90 KN A 200 KN, POTENCIA 100 HP A 160 HP (INCLUSO FERRAMENTAS E LOCALIZADOR), PARA REDE SUBTERRANEA</t>
  </si>
  <si>
    <t>PERFURATRIZ PNEUMATICA MANUAL DE PESO MEDIO, 18KG, COMPRIMENTO DE CURSO DE 6 M, DIAMETRO DO PISTAO DE 5,5 CM</t>
  </si>
  <si>
    <t>PERFURATRIZ ROTATIVA SOBRE ESTEIRA, TORQUE MAXIMO 2500 KGM, POTENCIA 110 HP, MOTOR DIESEL</t>
  </si>
  <si>
    <t>PERFURATRIZ SOBRE ESTEIRA, TORQUE MAXIMO 600 KGF, PESO MEDIO 1000 KG, POTENCIA 20 HP, DIAMETRO MAXIMO 10"</t>
  </si>
  <si>
    <t>PERFURATRIZ SOBRE ESTEIRA, TORQUE MAXIMO DE 600 KGF, POTENCIA ENTRE 50 E 60 HP, DIAMETRO MAXIMO DE 10"</t>
  </si>
  <si>
    <t>PICAPE CABINE SIMPLES COM MOTOR 1.6 FLEX, CAMBIO MANUAL, POTENCIA 101/104 CV, 2 PORTAS</t>
  </si>
  <si>
    <t>PILAR QUADRADO NAO APARELHADO *10 X 10* CM, EM MACARANDUBA/MASSARANDUBA, ANGELIM OU EQUIVALENTE DA REGIAO - BRUTA</t>
  </si>
  <si>
    <t>PILAR QUADRADO NAO APARELHADO *15 X 15* CM, EM MACARANDUBA/MASSARANDUBA, ANGELIM OU EQUIVALENTE DA REGIAO - BRUTA</t>
  </si>
  <si>
    <t>PILAR QUADRADO NAO APARELHADO *20 X 20* CM, EM MACARANDUBA/MASSARANDUBA, ANGELIM OU EQUIVALENTE DA REGIAO - BRUTA</t>
  </si>
  <si>
    <t>PINGADEIRA PLASTICA PARA TELHA DE FIBROCIMENTO CANALETE 49/KALHETA OU CANALETE 90/KALHETAO</t>
  </si>
  <si>
    <t>PINO DE ACO COM ARRUELA CONICA, DIAMETRO ARRUELA = *23* MM E COMP HASTE = *27* MM (ACAO INDIRETA)</t>
  </si>
  <si>
    <t>PINO DE ACO COM FURO, HASTE = 27 MM (ACAO DIRETA)</t>
  </si>
  <si>
    <t>PINO DE ACO COM ROSCA 1/4 ", COMPRIMENTO DA HASTE = 30 MM E ROSCA = 20 MM (ACAO DIRETA)</t>
  </si>
  <si>
    <t>PINO DE ACO LISO 1/4 ", HASTE = *36,5* MM (ACAO DIRETA)</t>
  </si>
  <si>
    <t>PINO DE ACO LISO 1/4 ", HASTE = *53* MM (ACAO DIRETA)</t>
  </si>
  <si>
    <t>PINO GUIA RETO, EM LATAO, CHAPA COM 3 MM DE ESPESSURA E GUIA COM ROLETE DE 9 MM</t>
  </si>
  <si>
    <t>PINO ROSCA EXTERNA, EM ACO GALVANIZADO, PARA ISOLADOR DE 15KV, DIAMETRO 25 MM, COMPRIMENTO *290* MM</t>
  </si>
  <si>
    <t>PINO ROSCA EXTERNA, EM ACO GALVANIZADO, PARA ISOLADOR DE 25KV, DIAMETRO 35MM, COMPRIMENTO *320* MM</t>
  </si>
  <si>
    <t>PINTOR (HORISTA)</t>
  </si>
  <si>
    <t>PINTOR (MENSALISTA)</t>
  </si>
  <si>
    <t>PINTOR DE LETREIROS (HORISTA)</t>
  </si>
  <si>
    <t>PINTOR DE LETREIROS (MENSALISTA)</t>
  </si>
  <si>
    <t>PINTOR PARA TINTA EPOXI (HORISTA)</t>
  </si>
  <si>
    <t>PINTOR PARA TINTA EPOXI (MENSALISTA)</t>
  </si>
  <si>
    <t>PISO DE BORRACHA CANELADO EM PLACAS 50 X 50 CM, E = *3,5* MM, PARA COLA</t>
  </si>
  <si>
    <t>PISO DE BORRACHA ESPORTIVO EM PLACAS 50 X 50 CM, E = 15 MM, PARA ARGAMASSA, PRETO</t>
  </si>
  <si>
    <t>PISO DE BORRACHA FRISADO OU PASTILHADO, PRETO, EM PLACAS 50 X 50 CM, E = 7 MM, PARA ARGAMASSA</t>
  </si>
  <si>
    <t>PISO DE BORRACHA PASTILHADO EM PLACAS 50 X 50 CM, E = *3,5* MM, PARA COLA, PRETO</t>
  </si>
  <si>
    <t>PISO DE BORRACHA PASTILHADO EM PLACAS 50 X 50 CM, E = 15 MM, PARA ARGAMASSA, PRETO</t>
  </si>
  <si>
    <t>PISO ELEVADO COM 2 PLACAS DE ACO COM ENCHIMENTO DE CONCRETO CELULAR, INCLUSO BASE/HASTE/CRUZETAS, 60 X 60 CM, H = *28* CM, RESISTENCIA CARGA CONCENTRADA 496 KG (COM COLOCACAO)</t>
  </si>
  <si>
    <t>PISO EM CERAMICA ESMALTADA, COR LISA, PEI MAIOR OU IGUAL A 4, FORMATO MAIOR QUE 2025 CM2</t>
  </si>
  <si>
    <t>PISO EM CERAMICA ESMALTADA, COR LISA, PEI MAIOR OU IGUAL A 4, FORMATO MENOR OU IGUAL A 2025 CM2</t>
  </si>
  <si>
    <t>PISO EM GRANILITE, MARMORITE OU GRANITINA, AGREGADO COR PRETO, CINZA, PALHA OU BRANCO, E= *8* MM (INCLUSO EXECUCAO)</t>
  </si>
  <si>
    <t>PISO EM GRANITO, POLIDO, TIPO AMENDOA/ AMARELO CAPRI/ AMARELO DOURADO CARIOCA OU OUTROS EQUIVALENTES DA REGIAO, FORMATO MENOR OU IGUAL A 3025 CM2, E= *2* CM</t>
  </si>
  <si>
    <t>PISO EM GRANITO, POLIDO, TIPO ANDORINHA/ QUARTZ/ CASTELO/ CORUMBA OU OUTROS EQUIVALENTES DA REGIAO, FORMATO MENOR OU IGUAL A 3025 CM2, E= *2* CM</t>
  </si>
  <si>
    <t>PISO EM GRANITO, POLIDO, TIPO MARFIM, DALLAS, CARAVELAS OU OUTROS EQUIVALENTES DA REGIAO, FORMATO MENOR OU IGUAL A 3025 CM2, E= *2*CM</t>
  </si>
  <si>
    <t>PISO EM GRANITO, POLIDO, TIPO PRETO SAO GABRIEL/ TIJUCA OU OUTROS EQUIVALENTES DA REGIAO, FORMATO MENOR OU IGUAL A 3025 CM2, E= *2* CM</t>
  </si>
  <si>
    <t>PISO EM PORCELANATO, RETIFICADO, LISO, MONOCOLOR, ACETINADO OU POLIDO, FORMATO MAIOR QUE 2500 ATE 6400 CM2</t>
  </si>
  <si>
    <t>PISO EM PORCELANATO,RETIFICADO, LISO, MONOCOLOR, ACETINADO OU POLIDO, FORMATO MAIOR QUE 6400 CM2</t>
  </si>
  <si>
    <t>PISO EM REGUA VINILICA SEMIFLEXIVEL, ENCAIXE CLICADO, E = 4 MM (SEM COLOCACAO)</t>
  </si>
  <si>
    <t>PISO EPOXI AUTONIVELANTE, ESPESSURA *4* MM (INCLUSO EXECUCAO)</t>
  </si>
  <si>
    <t>PISO EPOXI MULTILAYER, ESPESSURA *2* MM (INCLUSO EXECUCAO)</t>
  </si>
  <si>
    <t>PISO FULGET (GRANITO LAVADO) EM PLACAS DE *40 X 40* CM, E = 2,0 CM (SEM COLOCACAO)</t>
  </si>
  <si>
    <t>PISO FULGET (GRANITO LAVADO) EM PLACAS DE *75 X 75* CM, E = 2,0 CM (SEM COLOCACAO)</t>
  </si>
  <si>
    <t>PISO FULGET (GRANITO LAVADO) MOLDADO IN LOCO (INCLUSO EXECUCAO)</t>
  </si>
  <si>
    <t>PISO INDUSTRIAL EM CONCRETO ARMADO DE ACABAMENTO POLIDO, ESPESSURA 12 CM (CIMENTO QUEIMADO) (INCLUSO EXECUCAO)</t>
  </si>
  <si>
    <t>PISO KORODUR (INCLUSO EXECUCAO)</t>
  </si>
  <si>
    <t>PISO TATIL / PODOTATIL, LADRILHO HIDRAULICO / CONCRETO, *25 X 25* CM, E= *2,5* CM, PADRAO TATIL ALERTA OU DIRECIONAL, COR AMARELA</t>
  </si>
  <si>
    <t>PISO TATIL / PODOTATIL, LADRILHO HIDRAULICO/CONCRETO, *40 X 40* CM, E= 2,5* CM, PADRAO TATIL ALERTA OU DIRECIONAL, COR NATURAL</t>
  </si>
  <si>
    <t>PISO TATIL ALERTA OU DIRECIONAL, DE BORRACHA, COLORIDO, 25 X 25 CM, E = 5 MM, PARA COLA</t>
  </si>
  <si>
    <t>PISO TATIL DE ALERTA OU DIRECIONAL DE BORRACHA, PRETO, 25 X 25 CM, E = 5 MM, PARA COLA</t>
  </si>
  <si>
    <t>PISO TATIL DE ALERTA OU DIRECIONAL, DE BORRACHA, COLORIDO, 25 X 25 CM, E = 12 MM, PARA ARGAMASSA</t>
  </si>
  <si>
    <t>PISO TATIL DE ALERTA OU DIRECIONAL, DE BORRACHA, PRETO, 25 X 25 CM, E = 12 MM, PARA ARGAMASSA</t>
  </si>
  <si>
    <t>PISO URETANO, VERSAO REVESTIMENTO AUTONIVELANTE, ESPESSURA VARIAVEL DE 3 A 4 MM (INCLUSO EXECUCAO)</t>
  </si>
  <si>
    <t>PISO/ REVESTIMENTO EM GRANITO, POLIDO, TIPO ANDORINHA/ QUARTZ/ CASTELO/ CORUMBA OU OUTROS EQUIVALENTES DA REGIAO, FORMATO MAIOR OU IGUAL A 3025 CM2, E = *2*CM</t>
  </si>
  <si>
    <t>PISO/ REVESTIMENTO EM MARMORE, POLIDO, BRANCO COMUM, FORMATO MAIOR OU IGUAL A 3025 CM2, E = *2* CM</t>
  </si>
  <si>
    <t>PISO/ REVESTIMENTO EM MARMORE, POLIDO, BRANCO COMUM, FORMATO MENOR OU IGUAL A 3025 CM2, E = *2* CM</t>
  </si>
  <si>
    <t>PLACA / CHAPA DE GESSO ACARTONADO, ACABAMENTO VINILICO LISO EM UMA DAS FACES, COR BRANCA, BORDA QUADRADA, E = 9,5 MM, *625 X 1250* MM (L X C), PARA FORRO REMOVIVEL</t>
  </si>
  <si>
    <t>PLACA / CHAPA DE GESSO ACARTONADO, ACABAMENTO VINILICO LISO EM UMA DAS FACES, COR BRANCA, BORDA QUADRADA, E = 9,5 MM, *625 X 625* MM (L X C), PARA FORRO REMOVIVEL</t>
  </si>
  <si>
    <t>PLACA / CHAPA DE GESSO ACARTONADO, RESISTENTE A UMIDADE (RU), COR VERDE, E = 12,5 MM, 1200 X 1800 MM (L X C)</t>
  </si>
  <si>
    <t>PLACA / CHAPA DE GESSO ACARTONADO, RESISTENTE A UMIDADE (RU), COR VERDE, E = 12,5 MM, 1200 X 2400 MM (L X C)</t>
  </si>
  <si>
    <t>PLACA / CHAPA DE GESSO ACARTONADO, RESISTENTE A UMIDADE (RU), COR VERDE, E = 15 MM, 1200 X 2400 MM (L X C)</t>
  </si>
  <si>
    <t>PLACA / CHAPA DE GESSO ACARTONADO, RESISTENTE AO FOGO (RF), COR ROSA, E = 12,5 MM, 1200 X 1800 MM (L X C)</t>
  </si>
  <si>
    <t>PLACA / CHAPA DE GESSO ACARTONADO, RESISTENTE AO FOGO (RF), COR ROSA, E = 12,5 MM, 1200 X 2400 MM (L X C)</t>
  </si>
  <si>
    <t>PLACA / CHAPA DE GESSO ACARTONADO, RESISTENTE AO FOGO (RF), COR ROSA, E = 15 MM, 1200 X 2400 MM (L X C)</t>
  </si>
  <si>
    <t>PLACA / CHAPA DE GESSO ACARTONADO, STANDARD (ST), COR BRANCA, E = 12,5 MM, 1200 X 1800 MM (L X C)</t>
  </si>
  <si>
    <t>PLACA / CHAPA DE GESSO ACARTONADO, STANDARD (ST), COR BRANCA, E = 12,5 MM, 1200 X 2400 MM (L X C)</t>
  </si>
  <si>
    <t>PLACA / CHAPA DE GESSO ACARTONADO, STANDARD (ST), COR BRANCA, E = 15 MM, 1200 X 2400 MM (L X C)</t>
  </si>
  <si>
    <t>PLACA CIMENTICIA LISA E = 10 MM, DE 1,20 X *2,50* M (SEM AMIANTO)</t>
  </si>
  <si>
    <t>PLACA CIMENTICIA LISA E = 6 MM, DE 1,20 X *2,50* M (SEM AMIANTO)</t>
  </si>
  <si>
    <t>PLACA DE ACO ESMALTADA PARA IDENTIFICACAO DE RUA, *45 CM X 20* CM</t>
  </si>
  <si>
    <t>PLACA DE ACRILICO TRANSPARENTE ADESIVADA PARA SINALIZACAO DE PORTAS, BORDA POLIDA, DE *25 X 8*, E = 6 MM (NAO INCLUI ACESSORIOS PARA FIXACAO)</t>
  </si>
  <si>
    <t>PLACA DE FIBRA MINERAL PARA FORRO, DE 1250 X 625 MM, E = 15 MM, BORDA RETA, COM PINTURA ANTIMOFO (NAO INCLUI PERFIS)</t>
  </si>
  <si>
    <t>PLACA DE FIBRA MINERAL PARA FORRO, DE 625 X 625 MM, E = 15 MM, BORDA REBAIXADA PARA PERFIL 24 MM, COM PINTURA ANTIMOFO (NAO INCLUI PERFIS)</t>
  </si>
  <si>
    <t>PLACA DE FIBRA MINERAL PARA FORRO, DE 625 X 625 MM, E = 15 MM, BORDA RETA, COM PINTURA ANTIMOFO (NAO INCLUI PERFIS)</t>
  </si>
  <si>
    <t>PLACA DE GESSO PARA FORRO, *60 X 60* CM, ESPESSURA DE 12 MM (SEM COLOCACAO)</t>
  </si>
  <si>
    <t>PLACA DE INAUGURACAO EM BRONZE *35X 50*CM</t>
  </si>
  <si>
    <t>PLACA DE INAUGURACAO METALICA, *40* CM X *60* CM</t>
  </si>
  <si>
    <t>PLACA DE OBRA (PARA CONSTRUCAO CIVIL) EM CHAPA GALVANIZADA *N. 22*, ADESIVADA, DE *2,4 X 1,2* M (SEM POSTES PARA FIXACAO)</t>
  </si>
  <si>
    <t>PLACA DE SINALIZACAO DE SEGURANCA CONTRA INCENDIO - ALERTA, TRIANGULAR, BASE DE *30* CM, EM PVC *2* MM ANTI-CHAMAS (SIMBOLOS, CORES E PICTOGRAMAS CONFORME NBR 16820)</t>
  </si>
  <si>
    <t>PLACA DE SINALIZACAO DE SEGURANCA CONTRA INCENDIO, FOTOLUMINESCENTE, QUADRADA, *14 X 14* CM, EM PVC *2* MM ANTI-CHAMAS (SIMBOLOS, CORES E PICTOGRAMAS CONFORME NBR 16820)</t>
  </si>
  <si>
    <t>PLACA DE SINALIZACAO DE SEGURANCA CONTRA INCENDIO, FOTOLUMINESCENTE, QUADRADA, *20 X 20* CM, EM PVC *2* MM ANTI-CHAMAS (SIMBOLOS, CORES E PICTOGRAMAS CONFORME NBR 16820)</t>
  </si>
  <si>
    <t>PLACA DE SINALIZACAO DE SEGURANCA CONTRA INCENDIO, FOTOLUMINESCENTE, RETANGULAR, *12 X 40* CM, EM PVC *2* MM ANTI-CHAMAS (SIMBOLOS, CORES E PICTOGRAMAS CONFORME NBR 16820)</t>
  </si>
  <si>
    <t>PLACA DE SINALIZACAO DE SEGURANCA CONTRA INCENDIO, FOTOLUMINESCENTE, RETANGULAR, *13 X 26* CM, EM PVC *2* MM ANTI-CHAMAS (SIMBOLOS, CORES E PICTOGRAMAS CONFORME NBR 16820)</t>
  </si>
  <si>
    <t>PLACA DE SINALIZACAO DE SEGURANCA CONTRA INCENDIO, FOTOLUMINESCENTE, RETANGULAR, *20 X 40* CM, EM PVC *2* MM ANTI-CHAMAS (SIMBOLOS, CORES E PICTOGRAMAS CONFORME NBR 16820)</t>
  </si>
  <si>
    <t>PLACA DE SINALIZACAO EM CHAPA DE ACO NUM 16 COM PINTURA REFLETIVA</t>
  </si>
  <si>
    <t>PLACA DE SINALIZACAO EM CHAPA DE ALUMINIO COM PINTURA REFLETIVA, E = 2 MM</t>
  </si>
  <si>
    <t>PLACA DE VENTILACAO PARA TELHA DE FIBROCIMENTO CANALETE 49 KALHETA</t>
  </si>
  <si>
    <t>PLACA DE VENTILACAO PARA TELHA DE FIBROCIMENTO, CANALETE 90 OU KALHETAO</t>
  </si>
  <si>
    <t>PLACA NUMERACAO RESIDENCIAL EM CHAPA GALVANIZADA ESMALTADA 12 X 18 CM</t>
  </si>
  <si>
    <t>PLACA ORIENTATIVA SOBRE EXERCICIOS, 2,00 M X 1,00 M (CHAPA GALVANIZADA #20), ESTRUTURA EM TUBOS REDONDOS DE ACO CARBONO, PINTURA NO PROCESSO ELETROSTATICO, ADESIVO FRENTE E VERSO - PARA ACADEMIA AO AR LIVRE / ACADEMIA DA TERCEIRA IDADE - ATI</t>
  </si>
  <si>
    <t>PLACA VINILICA SEMIFLEXIVEL PARA PISOS, E = 3,2 MM, 30 X 30 CM (SEM COLOCACAO)</t>
  </si>
  <si>
    <t>PLACA VINILICA SEMIFLEXIVEL PARA REVESTIMENTO DE PISOS E PAREDES, E = 2 MM (SEM COLOCACAO)</t>
  </si>
  <si>
    <t>PLACA/PISO DE CONCRETO POROSO/ PAVIMENTO PERMEAVEL/BLOCO DRENANTE DE CONCRETO, *40 X 40* CM, E = 6 CM, COR NATURAL</t>
  </si>
  <si>
    <t>PLACA/TAMPA CEGA EM LATAO ESCOVADO PARA CONDULETE EM LIGA DE ALUMINIO 4 X 4"</t>
  </si>
  <si>
    <t>PLUG OU BUJAO DE FERRO GALVANIZADO, DE 1 1/2"</t>
  </si>
  <si>
    <t>PLUG OU BUJAO DE FERRO GALVANIZADO, DE 1 1/4"</t>
  </si>
  <si>
    <t>PLUG OU BUJAO DE FERRO GALVANIZADO, DE 1"</t>
  </si>
  <si>
    <t>PLUG OU BUJAO DE FERRO GALVANIZADO, DE 1/2"</t>
  </si>
  <si>
    <t>PLUG OU BUJAO DE FERRO GALVANIZADO, DE 2 1/2"</t>
  </si>
  <si>
    <t>PLUG OU BUJAO DE FERRO GALVANIZADO, DE 2"</t>
  </si>
  <si>
    <t>PLUG OU BUJAO DE FERRO GALVANIZADO, DE 3"</t>
  </si>
  <si>
    <t>PLUG OU BUJAO DE FERRO GALVANIZADO, DE 3/4"</t>
  </si>
  <si>
    <t>PLUG OU BUJAO DE FERRO GALVANIZADO, DE 4"</t>
  </si>
  <si>
    <t>PLUG PVC, JE, DN 100 MM, PARA REDE COLETORA ESGOTO</t>
  </si>
  <si>
    <t>PLUG PVC, JE, DN 150 MM, PARA REDE COLETORA ESGOTO</t>
  </si>
  <si>
    <t>PO DE PEDRA (POSTO PEDREIRA/FORNECEDOR, SEM FRETE)</t>
  </si>
  <si>
    <t>POCEIRO / ESCAVADOR DE VALAS E TUBULOES (HORISTA)</t>
  </si>
  <si>
    <t>POCEIRO / ESCAVADOR DE VALAS E TUBULOES (MENSALISTA)</t>
  </si>
  <si>
    <t>POLIDORA DE PISO (POLITRIZ) ELETRICA, MOTOR MONOFASICO DE 4 HP, PESO DE 100 KG, DIAMETRO DO TRABALHO DE 450 MM</t>
  </si>
  <si>
    <t>POLIESTIRENO EXPANDIDO/EPS (ISOPOR), PEROLAS, PARA CONCRETO LEVE</t>
  </si>
  <si>
    <t>POLIESTIRENO EXPANDIDO/EPS (ISOPOR), TIPO 2F, BLOCO</t>
  </si>
  <si>
    <t>POLIESTIRENO EXPANDIDO/EPS (ISOPOR), TIPO 2F, PLACA, ISOLAMENTO TERMOACUSTICO, E = 10 MM, 1000 X 500 MM</t>
  </si>
  <si>
    <t>POLIESTIRENO EXPANDIDO/EPS (ISOPOR), TIPO 2F, PLACA, ISOLAMENTO TERMOACUSTICO, E = 20 MM, 1000 X 500 MM</t>
  </si>
  <si>
    <t>POLIESTIRENO EXPANDIDO/EPS (ISOPOR), TIPO 2F, PLACA, ISOLAMENTO TERMOACUSTICO, E = 50 MM, 1000 X 500 MM</t>
  </si>
  <si>
    <t>POLVORA NEGRA</t>
  </si>
  <si>
    <t>PONTALETE *7,5 X 7,5* CM EM PINUS, MISTA OU EQUIVALENTE DA REGIAO - BRUTA</t>
  </si>
  <si>
    <t>PONTALETE ROLICO SEM TRATAMENTO, D = 8 A 11 CM, H = 3 M, EM EUCALIPTO OU EQUIVALENTE DA REGIAO - BRUTA (PARA ESCORAMENTO)</t>
  </si>
  <si>
    <t>PONTALETE ROLICO SEM TRATAMENTO, D = 8 A 11 CM, H = 6 M, EM EUCALIPTO OU EQUIVALENTE DA REGIAO - BRUTA (PARA ESCORAMENTO)</t>
  </si>
  <si>
    <t>PONTEIRO PARA MARTELO ROMPEDOR, DIAMETRO = *28* MM, COMPRIMENTO = *520* MM, ENCAIXE  SEXTAVADO</t>
  </si>
  <si>
    <t>PORCA OLHAL EM ACO GALVANIZADO, ESPESSURA 16MM, ABERTURA 21MM</t>
  </si>
  <si>
    <t>PORCA OLHAL M 16, EM ACO GALVANIZADO, DIAMETRO = 16 MM</t>
  </si>
  <si>
    <t>PORCA UNIAO/JUNCAO ZINCADA SEXTAVADA 1/4 ", CHAVE 7/16 ", COMPRIMENTO = 25 MM</t>
  </si>
  <si>
    <t>PORCA ZINCADA, QUADRADA, DIAMETRO 3/8"</t>
  </si>
  <si>
    <t>PORCA ZINCADA, QUADRADA, DIAMETRO 5/8"</t>
  </si>
  <si>
    <t>PORCA ZINCADA, SEXTAVADA, DIAMETRO 1"</t>
  </si>
  <si>
    <t>PORCA ZINCADA, SEXTAVADA, DIAMETRO 1/2"</t>
  </si>
  <si>
    <t>PORCA ZINCADA, SEXTAVADA, DIAMETRO 1/4"</t>
  </si>
  <si>
    <t>PORCA ZINCADA, SEXTAVADA, DIAMETRO 3/8"</t>
  </si>
  <si>
    <t>PORCA ZINCADA, SEXTAVADA, DIAMETRO 5/16"</t>
  </si>
  <si>
    <t>PORCA ZINCADA, SEXTAVADA, DIAMETRO 5/8"</t>
  </si>
  <si>
    <t>PORTA CADEADO EM ACO GALVANIZADO, COMPRIMENTO DE 3 1/2"</t>
  </si>
  <si>
    <t>PORTA CORTA-FOGO SIMPLES PARA SAIDA DE EMERGENCIA, 1 FOLHA DE ABRIR, 5 CM, ACABAMENTO NATURAL / SEM PINTURA, COM FECHADURA TIPO TRINCO, DOBRADICAS E BATENTE, VAO LUZ DE 90 X 210 CM, CLASSE P-90 (NBR 11742)</t>
  </si>
  <si>
    <t>PORTA DE ABRIR / GIRO, DE MADEIRA FOLHA MEDIA (NBR 15930) DE 1000 X 2100 MM, DE 35 MM A 40 MM DE ESPESSURA, NUCLEO SEMI-SOLIDO (SARRAFEADO), CAPA LISA EM HDF, ACABAMENTO EM LAMINADO NATURAL PARA VERNIZ</t>
  </si>
  <si>
    <t>PORTA DE ABRIR / GIRO, DE MADEIRA FOLHA MEDIA (NBR 15930) DE 1000 X 2100 MM, DE 35 MM A 40 MM DE ESPESSURA, NUCLEO SEMI-SOLIDO (SARRAFEADO), CAPA LISA EM HDF, ACABAMENTO EM PRIMER PARA PINTURA</t>
  </si>
  <si>
    <t>PORTA DE ABRIR / GIRO, DE MADEIRA FOLHA MEDIA (NBR 15930) DE 700 X 2100 MM, DE 35 MM A 40 MM DE ESPESSURA, NUCLEO SEMI-SOLIDO (SARRAFEADO), CAPA FRISADA EM HDF, ACABAMENTO MELAMINICO EM PADRAO MADEIRA</t>
  </si>
  <si>
    <t>PORTA DE ABRIR / GIRO, DE MADEIRA FOLHA MEDIA (NBR 15930) DE 700 X 2100 MM, DE 35 MM A 40 MM DE ESPESSURA, NUCLEO SEMI-SOLIDO (SARRAFEADO), CAPA LISA EM HDF, ACABAMENTO EM LAMINADO NATURAL PARA VERNIZ</t>
  </si>
  <si>
    <t>PORTA DE ABRIR / GIRO, DE MADEIRA FOLHA MEDIA (NBR 15930) DE 800 X 2100 MM, DE 35 MM A 40 MM DE ESPESSURA, NUCLEO SEMI-SOLIDO (SARRAFEADO), CAPA FRISADA EM HDF, ACABAMENTO MELAMINICO EM PADRAO MADEIRA</t>
  </si>
  <si>
    <t>PORTA DE ABRIR / GIRO, DE MADEIRA FOLHA MEDIA (NBR 15930) DE 800 X 2100 MM, DE 35 MM A 40 MM DE ESPESSURA, NUCLEO SEMI-SOLIDO (SARRAFEADO), CAPA LISA EM HDF, ACABAMENTO EM LAMINADO NATURAL PARA VERNIZ</t>
  </si>
  <si>
    <t>PORTA DE ABRIR / GIRO, DE MADEIRA FOLHA MEDIA (NBR 15930) DE 900 X 2100 MM, DE 35 MM A 40 MM DE ESPESSURA, NUCLEO SEMI-SOLIDO (SARRAFEADO), CAPA LISA EM HDF, ACABAMENTO EM LAMINADO NATURAL PARA VERNIZ</t>
  </si>
  <si>
    <t>PORTA DE ABRIR / GIRO, EM GRADIL FERRO, COM BARRA CHATA 3 CM X 1/4", COM REQUADRO E GUARNICAO - COMPLETO - ACABAMENTO NATURAL</t>
  </si>
  <si>
    <t>PORTA DE ABRIR / GIRO, EM MADEIRA MACICA (ANGELIM OU EQUIVALENTE REGIONAL), QUALQUER DESENHO (VERTICAL/DIAGONAL/HORIZ.), E = *3,5* CM, DIMENSOES 2,10 X 0,70 (SOMENTE FOLHA DE PORTA, ACABAMENTO NATURAL)</t>
  </si>
  <si>
    <t>PORTA DE ABRIR EM ACO, COM DIVISAO HORIZONTAL PARA VIDROS, 90 X 210 CM, COM FUNDO ANTICORROSIVO/PRIMER DE PROTECAO, INCLUI FECHADURA, MACANETA E PARAFUSO, SEM GUARNICAO/ALIZAR/VISTA, VIDROS NAO INCLUSOS</t>
  </si>
  <si>
    <t>PORTA DE ABRIR EM ACO, TIPO VENEZIANA, 90 X 210 CM, COM FUNDO ANTICORROSIVO / PRIMER DE PROTECAO, INCLUI FECHADURA, MACANETA E PARAFUSOS, SEM GUARNICAO/ALIZAR/VISTA</t>
  </si>
  <si>
    <t>PORTA DE ABRIR EM ALUMINIO COM DIVISAO HORIZONTAL PARA VIDROS, ACABAMENTO ANODIZADO NATURAL, VIDROS INCLUSOS, SEM GUARNICAO/ALIZAR/VISTA, 87 CM X 210 CM</t>
  </si>
  <si>
    <t>PORTA DE ABRIR EM ALUMINIO COM LAMBRI HORIZONTAL/LAMINADA, ACABAMENTO ANODIZADO NATURAL, SEM GUARNICAO/ALIZAR/VISTA</t>
  </si>
  <si>
    <t>PORTA DE ABRIR EM ALUMINIO TIPO VENEZIANA, ACABAMENTO ANODIZADO NATURAL, SEM GUARNICAO/ALIZAR/VISTA</t>
  </si>
  <si>
    <t>PORTA DE ABRIR, TIPO VENEZIANA, EM ALUMINIO, ACABAMENTO ANODIZADO NATURAL, 90 CM X 210 CM (LARGURA X ALTURA), SEM GUARNICAO/ALIZAR/VISTA</t>
  </si>
  <si>
    <t>PORTA DE CORRER EM ALUMINIO, DUAS FOLHAS MOVEIS COM VIDRO, FECHADURA E PUXADOR EMBUTIDO, ACABAMENTO ANODIZADO NATURAL, SEM GUARNICAO/ALIZAR/VISTA</t>
  </si>
  <si>
    <t>PORTA DE ENROLAR MANUAL COMPLETA, ARTICULADA RAIADA LARGA, EM ACO GALVANIZADO NATURAL, CHAPA NUMERO 24 (SEM INSTALACAO)</t>
  </si>
  <si>
    <t>PORTA DE ENROLAR MANUAL COMPLETA, PERFIL MEIA CANA CEGA, EM ACO GALVANIZADO COM PINTURA ELETROSTATICA, CHAPA NUMERO 24" (SEM INSTALACAO)</t>
  </si>
  <si>
    <t>PORTA DE ENROLAR MANUAL COMPLETA, PERFIL MEIA CANA CEGA, EM ACO GALVANIZADO NATURAL, CHAPA NUMERO 24 (SEM INSTALACAO)</t>
  </si>
  <si>
    <t>PORTA DE ENROLAR MANUAL COMPLETA, PERFIL MEIA CANA VAZADA TIJOLINHO, EM ACO GALVANIZADO NATURAL, CHAPA NUMERO 24 (SEM INSTALACAO)</t>
  </si>
  <si>
    <t>PORTA DE MADEIRA QUADRICULADA PARA VIDRO, DE CORRER (EUCALIPTO OU EQUIVALENTE REGIONAL), E = *3,5* CM</t>
  </si>
  <si>
    <t>PORTA DE MADEIRA TIPO VENEZIANA (EUCALIPTO OU EQUIVALENTE REGIONAL), E = *3,5* CM</t>
  </si>
  <si>
    <t>PORTA DE MADEIRA, FOLHA LEVE (NBR 15930) DE 600 X 2100 MM, DE 35 MM A 40 MM DE ESPESSURA, NUCLEO COLMEIA, CAPA LISA EM HDF, ACABAMENTO EM PRIMER PARA PINTURA</t>
  </si>
  <si>
    <t>PORTA DE MADEIRA, FOLHA LEVE (NBR 15930) DE 700 X 2100 MM, DE 35 MM A 40 MM DE ESPESSURA, NUCLEO COLMEIA, CAPA LISA EM HDF, ACABAMENTO EM PRIMER PARA PINTURA</t>
  </si>
  <si>
    <t>PORTA DE MADEIRA, FOLHA LEVE (NBR 15930) DE 800 X 2100 MM, DE 35 MM A 40 MM DE ESPESSURA, NUCLEO COLMEIA, CAPA LISA EM HDF, ACABAMENTO EM PRIMER PARA PINTURA</t>
  </si>
  <si>
    <t>PORTA DE MADEIRA, FOLHA LEVE (NBR 15930), DE 600 X 2100 MM, E = 35 MM, NUCLEO COLMEIA, CAPA LISA EM HDF, ACABAMENTO MELAMINICO EM PADRAO MADEIRA</t>
  </si>
  <si>
    <t>PORTA DE MADEIRA, FOLHA MEDIA (NBR 15930) DE 600 X 2100 MM, DE 35 MM A 40 MM DE ESPESSURA, NUCLEO SEMI-SOLIDO (SARRAFEADO), CAPA FRISADA EM HDF, ACABAMENTO MELAMINICO EM PADRAO MADEIRA</t>
  </si>
  <si>
    <t>PORTA DE MADEIRA, FOLHA MEDIA (NBR 15930) DE 600 X 2100 MM, DE 35 MM A 40 MM DE ESPESSURA, NUCLEO SEMI-SOLIDO (SARRAFEADO), CAPA LISA EM HDF, ACABAMENTO EM PRIMER PARA PINTURA</t>
  </si>
  <si>
    <t>PORTA DE MADEIRA, FOLHA MEDIA (NBR 15930) DE 600 X 2100 MM, DE 35 MM A 40 MM DE ESPESSURA, NUCLEO SEMI-SOLIDO (SARRAFEADO), CAPA LISA EM HDF, ACABAMENTO LAMINADO NATURAL PARA VERNIZ</t>
  </si>
  <si>
    <t>PORTA DE MADEIRA, FOLHA MEDIA (NBR 15930) DE 700 X 2100 MM, DE 35 MM A 40 MM DE ESPESSURA, NUCLEO SEMI-SOLIDO (SARRAFEADO), CAPA LISA EM HDF, ACABAMENTO EM PRIMER PARA PINTURA</t>
  </si>
  <si>
    <t>PORTA DE MADEIRA, FOLHA MEDIA (NBR 15930) DE 800 X 2100 MM, DE 35 MM A 40 MM DE ESPESSURA, NUCLEO SEMI-SOLIDO (SARRAFEADO), CAPA LISA EM HDF, ACABAMENTO EM PRIMER PARA PINTURA</t>
  </si>
  <si>
    <t>PORTA DE MADEIRA, FOLHA MEDIA (NBR 15930) DE 900 X 2100 MM, DE 35 MM A 40 MM DE ESPESSURA, NUCLEO SEMI-SOLIDO (SARRAFEADO), CAPA LISA EM HDF, ACABAMENTO EM PRIMER PARA PINTURA</t>
  </si>
  <si>
    <t>PORTA DE MADEIRA, FOLHA PESADA (NBR 15930) DE 800 X 2100 MM, DE 40 MM A 45 MM DE ESPESSURA, NUCLEO SOLIDO, CAPA LISA EM HDF, ACABAMENTO EM LAMINADO NATURAL PARA VERNIZ</t>
  </si>
  <si>
    <t>PORTA DE MADEIRA, FOLHA PESADA (NBR 15930) DE 800 X 2100 MM, DE 40 MM A 45 MM DE ESPESSURA, NUCLEO SOLIDO, CAPA LISA EM HDF, ACABAMENTO EM PRIMER PARA PINTURA</t>
  </si>
  <si>
    <t>PORTA DE MADEIRA, FOLHA PESADA (NBR 15930) DE 900 X 2100 MM, DE 40 MM A 45 MM DE ESPESSURA, NUCLEO SOLIDO, CAPA LISA EM HDF, ACABAMENTO EM LAMINADO NATURAL PARA VERNIZ</t>
  </si>
  <si>
    <t>PORTA DE MADEIRA, FOLHA PESADA (NBR 15930) DE 900 X 2100 MM, DE 40 MM A 45 MM DE ESPESSURA, NUCLEO SOLIDO, CAPA LISA EM HDF, ACABAMENTO EM PRIMER PARA PINTURA</t>
  </si>
  <si>
    <t>PORTA DE MADEIRA-DE-LEI QUADRICULADA PARA VIDRO, DE CORRER (ANGELIM OU EQUIVALENTE REGIONAL), E = *3,5* CM</t>
  </si>
  <si>
    <t>PORTA DE MADEIRA-DE-LEI TIPO VENEZIANA (ANGELIM OU EQUIVALENTE REGIONAL), E = *3,5* CM</t>
  </si>
  <si>
    <t>PORTA DENTE PARA  FRESADORA</t>
  </si>
  <si>
    <t>PORTA GRADE DE ENROLAR MANUAL COMPLETA, PERFIL TUBULAR TIJOLINHO 3/4 ", EM ACO GALVANIZADO NATURAL (SEM INSTALACAO)</t>
  </si>
  <si>
    <t>PORTA TOALHA BANHO EM METAL CROMADO, TIPO BARRA</t>
  </si>
  <si>
    <t>PORTA TOALHA ROSTO EM METAL CROMADO, TIPO ARGOLA</t>
  </si>
  <si>
    <t>PORTA VIDRO TEMPERADO INCOLOR, 2 FOLHAS DE CORRER, E = 10 MM (SEM FERRAGENS E SEM COLOCACAO)</t>
  </si>
  <si>
    <t>PORTAO BASCULANTE, MANUAL, EM ACO GALVANIZADO, CHAPA 26, TIPO LAMBRIL, COM REQUADRO, ACABAMENTO NATURAL</t>
  </si>
  <si>
    <t>PORTAO DE ABRIR / GIRO, EM GRADIL DE METALON REDONDO DE 3/4" VERTICAL, COM REQUADRO, ACABAMENTO NATURAL - COMPLETO</t>
  </si>
  <si>
    <t>PORTAO DE CORRER EM CHAPA TIPO PAINEL LAMBRIL QUADRADO, COM PORTA SOCIAL COMPLETA INCLUIDA, COM REQUADRO, ACABAMENTO NATURAL, COM TRILHOS E ROLDANAS</t>
  </si>
  <si>
    <t>PORTAO DE CORRER EM GRADIL FIXO DE BARRA DE FERRO CHATA DE 3 X 1/4" NA VERTICAL, SEM REQUADRO, ACABAMENTO NATURAL, COM TRILHOS E ROLDANAS</t>
  </si>
  <si>
    <t>POSTE CONICO CONTINUO EM ACO GALVANIZADO, CURVO, BRACO DUPLO, ENGASTADO, H = 9 M, DIAMETRO INFERIOR/BASE = *135* MM</t>
  </si>
  <si>
    <t>POSTE CONICO CONTINUO EM ACO GALVANIZADO, CURVO, BRACO DUPLO, FLANGEADO, H = 9 M, DIAMETRO INFERIOR = *135* MM</t>
  </si>
  <si>
    <t>POSTE CONICO CONTINUO EM ACO GALVANIZADO, CURVO, BRACO SIMPLES, ENGASTADO, H = 9 M, DIAMETRO INFERIOR = *135* MM</t>
  </si>
  <si>
    <t>POSTE CONICO CONTINUO EM ACO GALVANIZADO, CURVO, BRACO SIMPLES, FLANGEADO, H = 7 M, DIAMETRO INFERIOR = *125* MM</t>
  </si>
  <si>
    <t>POSTE CONICO CONTINUO EM ACO GALVANIZADO, CURVO, BRACO SIMPLES, FLANGEADO, H = 9 M, DIAMETRO INFERIOR = *135* MM</t>
  </si>
  <si>
    <t>POSTE CONICO CONTINUO EM ACO GALVANIZADO, RETO, ENGASTADO, H = 7 M, DIAMETRO INFERIOR = *125* MM</t>
  </si>
  <si>
    <t>POSTE CONICO CONTINUO EM ACO GALVANIZADO, RETO, ENGASTADO, H = 9 M, DIAMETRO INFERIOR = *145* MM</t>
  </si>
  <si>
    <t>POSTE CONICO CONTINUO EM ACO GALVANIZADO, RETO, FLANGEADO, H = 3 M, DIAMETRO INFERIOR = *95* MM</t>
  </si>
  <si>
    <t>POSTE DE CONCRETO ARMADO DE SECAO CIRCULAR, EXTENSAO DE 10,00 M, RESISTENCIA DE 150 A 200 DAN, TIPO C-14</t>
  </si>
  <si>
    <t>POSTE DE CONCRETO ARMADO DE SECAO CIRCULAR, EXTENSAO DE 11,00 M, RESISTENCIA DE 200 A 300 DAN, TIPO C-14</t>
  </si>
  <si>
    <t>POSTE DE CONCRETO ARMADO DE SECAO CIRCULAR, EXTENSAO DE 11,00 M, RESISTENCIA DE 300 A 400 DAN, TIPO C-17</t>
  </si>
  <si>
    <t>POSTE DE CONCRETO ARMADO DE SECAO CIRCULAR, EXTENSAO DE 13,00 M, RESISTENCIA DE 1000 DAN, TIPO C-23</t>
  </si>
  <si>
    <t>POSTE DE CONCRETO ARMADO DE SECAO CIRCULAR, EXTENSAO DE 13,00 M, RESISTENCIA DE 1500 DAN, TIPO C-29</t>
  </si>
  <si>
    <t>POSTE DE CONCRETO ARMADO DE SECAO CIRCULAR, EXTENSAO DE 13,00 M, RESISTENCIA DE 2000 DAN, TIPO C-29</t>
  </si>
  <si>
    <t>POSTE DE CONCRETO ARMADO DE SECAO CIRCULAR, EXTENSAO DE 13,00 M, RESISTENCIA DE 2500 DAN, TIPO C-29</t>
  </si>
  <si>
    <t>POSTE DE CONCRETO ARMADO DE SECAO CIRCULAR, EXTENSAO DE 13,00 M, RESISTENCIA DE 3000 DAN, TIPO C-29</t>
  </si>
  <si>
    <t>POSTE DE CONCRETO ARMADO DE SECAO CIRCULAR, EXTENSAO DE 14,00 M, RESISTENCIA DE 1000 DAN, TIPO C-23</t>
  </si>
  <si>
    <t>POSTE DE CONCRETO ARMADO DE SECAO CIRCULAR, EXTENSAO DE 14,00 M, RESISTENCIA DE 1500 DAN, TIPO C-29</t>
  </si>
  <si>
    <t>POSTE DE CONCRETO ARMADO DE SECAO CIRCULAR, EXTENSAO DE 14,00 M, RESISTENCIA DE 2000 DAN, TIPO C-29</t>
  </si>
  <si>
    <t>POSTE DE CONCRETO ARMADO DE SECAO CIRCULAR, EXTENSAO DE 14,00 M, RESISTENCIA DE 2500 DAN, TIPO C-29</t>
  </si>
  <si>
    <t>POSTE DE CONCRETO ARMADO DE SECAO CIRCULAR, EXTENSAO DE 14,00 M, RESISTENCIA DE 300 A 400 DAN, TIPO C-17</t>
  </si>
  <si>
    <t>POSTE DE CONCRETO ARMADO DE SECAO CIRCULAR, EXTENSAO DE 14,00 M, RESISTENCIA DE 3000 DAN, TIPO C-29</t>
  </si>
  <si>
    <t>POSTE DE CONCRETO ARMADO DE SECAO CIRCULAR, EXTENSAO DE 15,00 M, RESISTENCIA DE 1000 DAN, TIPO C-23</t>
  </si>
  <si>
    <t>POSTE DE CONCRETO ARMADO DE SECAO CIRCULAR, EXTENSAO DE 15,00 M, RESISTENCIA DE 1500 DAN, TIPO C-29</t>
  </si>
  <si>
    <t>POSTE DE CONCRETO ARMADO DE SECAO CIRCULAR, EXTENSAO DE 15,00 M, RESISTENCIA DE 2000 DAN, TIPO C-29</t>
  </si>
  <si>
    <t>POSTE DE CONCRETO ARMADO DE SECAO CIRCULAR, EXTENSAO DE 15,00 M, RESISTENCIA DE 2500 DAN, TIPO C-29</t>
  </si>
  <si>
    <t>POSTE DE CONCRETO ARMADO DE SECAO CIRCULAR, EXTENSAO DE 15,00 M, RESISTENCIA DE 3000 DAN, TIPO C-29</t>
  </si>
  <si>
    <t>POSTE DE CONCRETO ARMADO DE SECAO CIRCULAR, EXTENSAO DE 9,00 M, RESISTENCIA DE 200 A 300 DAN, TIPO C-14</t>
  </si>
  <si>
    <t>POSTE DE CONCRETO ARMADO DE SECAO CIRCULAR, EXTENSAO DE 9,00 M, RESISTENCIA DE 300 A 400 DAN, TIPO C-17</t>
  </si>
  <si>
    <t>POSTE DE CONCRETO ARMADO DE SECAO DUPLO T, EXTENSAO DE 10,00 M, RESISTENCIA DE 1000 DAN, TIPO B-1,5</t>
  </si>
  <si>
    <t>POSTE DE CONCRETO ARMADO DE SECAO DUPLO T, EXTENSAO DE 10,00 M, RESISTENCIA DE 150 DAN, TIPO D</t>
  </si>
  <si>
    <t>POSTE DE CONCRETO ARMADO DE SECAO DUPLO T, EXTENSAO DE 10,00 M, RESISTENCIA DE 300 A 400 DAN, TIPO B OU D</t>
  </si>
  <si>
    <t>POSTE DE CONCRETO ARMADO DE SECAO DUPLO T, EXTENSAO DE 10,00 M, RESISTENCIA DE 600 DAN, TIPO B</t>
  </si>
  <si>
    <t>POSTE DE CONCRETO ARMADO DE SECAO DUPLO T, EXTENSAO DE 11,00 M, RESISTENCIA DE 1000 DAN, TIPO B-1,5</t>
  </si>
  <si>
    <t>POSTE DE CONCRETO ARMADO DE SECAO DUPLO T, EXTENSAO DE 11,00 M, RESISTENCIA DE 150 DAN, TIPO D</t>
  </si>
  <si>
    <t>POSTE DE CONCRETO ARMADO DE SECAO DUPLO T, EXTENSAO DE 11,00 M, RESISTENCIA DE 1500 DAN, TIPO B-3,0</t>
  </si>
  <si>
    <t>POSTE DE CONCRETO ARMADO DE SECAO DUPLO T, EXTENSAO DE 11,00 M, RESISTENCIA DE 200 DAN, TIPO D</t>
  </si>
  <si>
    <t>POSTE DE CONCRETO ARMADO DE SECAO DUPLO T, EXTENSAO DE 11,00 M, RESISTENCIA DE 2000 DAN, TIPO B-4,5</t>
  </si>
  <si>
    <t>POSTE DE CONCRETO ARMADO DE SECAO DUPLO T, EXTENSAO DE 11,00 M, RESISTENCIA DE 300 DAN, TIPO B</t>
  </si>
  <si>
    <t>POSTE DE CONCRETO ARMADO DE SECAO DUPLO T, EXTENSAO DE 11,00 M, RESISTENCIA DE 600 DAN, TIPO B</t>
  </si>
  <si>
    <t>POSTE DE CONCRETO ARMADO DE SECAO DUPLO T, EXTENSAO DE 12,00 M, RESISTENCIA DE 1000 DAN, TIPO B-1,5</t>
  </si>
  <si>
    <t>POSTE DE CONCRETO ARMADO DE SECAO DUPLO T, EXTENSAO DE 12,00 M, RESISTENCIA DE 150 DAN, TIPO D</t>
  </si>
  <si>
    <t>POSTE DE CONCRETO ARMADO DE SECAO DUPLO T, EXTENSAO DE 12,00 M, RESISTENCIA DE 1500 DAN, TIPO B-3,0</t>
  </si>
  <si>
    <t>POSTE DE CONCRETO ARMADO DE SECAO DUPLO T, EXTENSAO DE 12,00 M, RESISTENCIA DE 300 A 400 DAN, TIPO B OU D</t>
  </si>
  <si>
    <t>POSTE DE CONCRETO ARMADO DE SECAO DUPLO T, EXTENSAO DE 12,00 M, RESISTENCIA DE 3000 DAN, TIPO B-6,0</t>
  </si>
  <si>
    <t>POSTE DE CONCRETO ARMADO DE SECAO DUPLO T, EXTENSAO DE 12,00 M, RESISTENCIA DE 600 DAN, TIPO B</t>
  </si>
  <si>
    <t>POSTE DE CONCRETO ARMADO DE SECAO DUPLO T, EXTENSAO DE 13,00 M, RESISTENCIA DE 1000 DAN, TIPO B-1,5</t>
  </si>
  <si>
    <t>POSTE DE CONCRETO ARMADO DE SECAO DUPLO T, EXTENSAO DE 13,00 M, RESISTENCIA DE 1500 DAN, TIPO B-3,0</t>
  </si>
  <si>
    <t>POSTE DE CONCRETO ARMADO DE SECAO DUPLO T, EXTENSAO DE 13,00 M, RESISTENCIA DE 2000 DAN, TIPO B-4,5</t>
  </si>
  <si>
    <t>POSTE DE CONCRETO ARMADO DE SECAO DUPLO T, EXTENSAO DE 13,00 M, RESISTENCIA DE 300 DAN, TIPO B</t>
  </si>
  <si>
    <t>POSTE DE CONCRETO ARMADO DE SECAO DUPLO T, EXTENSAO DE 13,00 M, RESISTENCIA DE 600 DAN, TIPO B</t>
  </si>
  <si>
    <t>POSTE DE CONCRETO ARMADO DE SECAO DUPLO T, EXTENSAO DE 15,00 M, RESISTENCIA DE 1500 DAN, TIPO B-3,0</t>
  </si>
  <si>
    <t>POSTE DE CONCRETO ARMADO DE SECAO DUPLO T, EXTENSAO DE 15,00 M, RESISTENCIA DE 2000 DAN, TIPO B-4,5</t>
  </si>
  <si>
    <t>POSTE DE CONCRETO ARMADO DE SECAO DUPLO T, EXTENSAO DE 8,00 M, RESISTENCIA DE 150 DAN, TIPO D</t>
  </si>
  <si>
    <t>POSTE DE CONCRETO ARMADO DE SECAO DUPLO T, EXTENSAO DE 9,00 M, RESISTENCIA DE 1000 DAN, TIPO B-1,5</t>
  </si>
  <si>
    <t>POSTE DE CONCRETO ARMADO DE SECAO DUPLO T, EXTENSAO DE 9,00 M, RESISTENCIA DE 150 DAN, TIPO D</t>
  </si>
  <si>
    <t>POSTE DE CONCRETO ARMADO DE SECAO DUPLO T, EXTENSAO DE 9,00 M, RESISTENCIA DE 300 A 400 DAN, TIPO B OU D</t>
  </si>
  <si>
    <t>POSTE DE CONCRETO ARMADO DE SECAO DUPLO T, EXTENSAO DE 9,00 M, RESISTENCIA DE 600 DAN, TIPO B</t>
  </si>
  <si>
    <t>POSTE DECORATIVO PARA JARDIM EM ACO TUBULAR, SEM LUMINARIA, H = *2,5* M</t>
  </si>
  <si>
    <t>POSTE ROLICO DE MADEIRA TRATADA, D = 20 A 25 CM, H = 12,00 M, EM EUCALIPTO OU EQUIVALENTE DA REGIAO</t>
  </si>
  <si>
    <t>POSTES METALICOS AUTOPORTANTES, CONICO OU TELESCOPICO, PARA SPDA, ALTURA 10 METROS LIVRES</t>
  </si>
  <si>
    <t>POSTES METALICOS AUTOPORTANTES, CONICO OU TELESCOPICO, PARA SPDA, ALTURA 12 METROS LIVRES</t>
  </si>
  <si>
    <t>POSTES METALICOS AUTOPORTANTES, CONICO OU TELESCOPICO, PARA SPDA, ALTURA 15 METROS LIVRES</t>
  </si>
  <si>
    <t>POSTES METALICOS AUTOPORTANTES, CONICO OU TELESCOPICO, PARA SPDA, ALTURA 20 METROS LIVRES</t>
  </si>
  <si>
    <t>POZOLANA DE CLASSE  C</t>
  </si>
  <si>
    <t>PRANCHA APARELHADA *4 X 30* CM, EM MACARANDUBA/MASSARANDUBA, ANGELIM OU EQUIVALENTE DA REGIAO</t>
  </si>
  <si>
    <t>PRANCHA NAO APARELHADA *6 X 25* CM, EM MACARANDUBA/MASSARANDUBA, ANGELIM OU EQUIVALENTE DA REGIAO - BRUTA</t>
  </si>
  <si>
    <t>PRANCHA NAO APARELHADA *6 X 30* CM, EM MACARANDUBA/MASSARANDUBA, ANGELIM OU EQUIVALENTE DA REGIAO - BRUTA</t>
  </si>
  <si>
    <t>PRANCHA NAO APARELHADA *6 X 40* CM, EM MACARANDUBA/MASSARANDUBA, ANGELIM OU EQUIVALENTE DA REGIAO - BRUTA</t>
  </si>
  <si>
    <t>PRANCHAO APARELHADO *7,5 X 23* CM, EM MACARANDUBA/MASSARANDUBA, ANGELIM OU EQUIVALENTE DA REGIAO</t>
  </si>
  <si>
    <t>PRANCHAO APARELHADO *8 X 30* CM, EM MACARANDUBA/MASSARANDUBA, ANGELIM OU EQUIVALENTE DA REGIAO</t>
  </si>
  <si>
    <t>PRANCHAO NAO APARELHADO *7,5 X 23* CM, EM MACARANDUBA/MASSARANDUBA, ANGELIM OU EQUIVALENTE DA REGIAO - BRUTA</t>
  </si>
  <si>
    <t>PRANCHAO NAO APARELHADO *8 X 30* CM, EM MACARANDUBA/MASSARANDUBA, ANGELIM OU EQUIVALENTE DA REGIAO - BRUTA</t>
  </si>
  <si>
    <t>PREGO DE ACO POLIDO COM CABECA 10 X 10 (7/8 X 17)</t>
  </si>
  <si>
    <t>PREGO DE ACO POLIDO COM CABECA 10 X 11 (1 X 17)</t>
  </si>
  <si>
    <t>PREGO DE ACO POLIDO COM CABECA 12 X 12</t>
  </si>
  <si>
    <t>PREGO DE ACO POLIDO COM CABECA 14 X 18 (1 1/2 X 14)</t>
  </si>
  <si>
    <t>PREGO DE ACO POLIDO COM CABECA 15 X 15 (1 1/4 X 13)</t>
  </si>
  <si>
    <t>PREGO DE ACO POLIDO COM CABECA 15 X 18 (1 1/2 X 13)</t>
  </si>
  <si>
    <t>PREGO DE ACO POLIDO COM CABECA 16 X 24 (2 1/4 X 12)</t>
  </si>
  <si>
    <t>PREGO DE ACO POLIDO COM CABECA 16 X 27 (2 1/2 X 12)</t>
  </si>
  <si>
    <t>PREGO DE ACO POLIDO COM CABECA 17 X 21 (2 X 11)</t>
  </si>
  <si>
    <t>PREGO DE ACO POLIDO COM CABECA 17 X 24 (2 1/4 X 11)</t>
  </si>
  <si>
    <t>PREGO DE ACO POLIDO COM CABECA 17 X 27 (2 1/2 X 11)</t>
  </si>
  <si>
    <t>PREGO DE ACO POLIDO COM CABECA 17 X 30 (2 3/4 X 11)</t>
  </si>
  <si>
    <t>PREGO DE ACO POLIDO COM CABECA 18 X 24 (2 1/4 X 10)</t>
  </si>
  <si>
    <t>PREGO DE ACO POLIDO COM CABECA 18 X 27 (2 1/2 X 10)</t>
  </si>
  <si>
    <t>PREGO DE ACO POLIDO COM CABECA 18 X 30 (2 3/4 X 10)</t>
  </si>
  <si>
    <t>PREGO DE ACO POLIDO COM CABECA 19  X 36 (3 1/4  X  9)</t>
  </si>
  <si>
    <t>PREGO DE ACO POLIDO COM CABECA 19 X 33 (3 X 9)</t>
  </si>
  <si>
    <t>PREGO DE ACO POLIDO COM CABECA 22 X 48 (4 1/4 X 5)</t>
  </si>
  <si>
    <t>PREGO DE ACO POLIDO COM CABECA DUPLA 17 X 27 (2 1/2 X 11)</t>
  </si>
  <si>
    <t>PREGO DE ACO POLIDO SEM CABECA 15 X 15 (1 1/4 X 13)</t>
  </si>
  <si>
    <t>PRESSAO DE PERNAS TRIPLO, EM TUBO DE ACO CARBONO, PINTURA NO PROCESSO ELETROSTATICO - EQUIPAMENTO DE GINASTICA PARA ACADEMIA AO AR LIVRE / ACADEMIA DA TERCEIRA IDADE - ATI</t>
  </si>
  <si>
    <t>PRIMER DE POLIURETANO</t>
  </si>
  <si>
    <t>PRIMER EPOXI / EPOXIDICO</t>
  </si>
  <si>
    <t>PRIMER PARA MANTA ASFALTICA A BASE DE ASFALTO MODIFICADO DILUIDO EM SOLVENTE, APLICACAO A FRIO</t>
  </si>
  <si>
    <t>PROJETOR DE ARGAMASSA, CAPACIDADE DE PROJECAO 1,5 M3/H, ALCANCE DA PROJECAO 30 ATE 60 M, MOTOR ELETRICO TRIFASICO</t>
  </si>
  <si>
    <t>PROJETOR DE ARGAMASSA, CAPACIDADE DE PROJECAO 2,0 M3/H, ALCANCE DA PROJECAO ATE 50 M, MOTOR ELETRICO TRIFASICO</t>
  </si>
  <si>
    <t>PROJETOR PNEUMATICO DE ARGAMASSA PARA CHAPISCO E REBOCO COM RECIPIENTE ACOPLADO, TIPO CANEQUINHA, COM VOLUME DE 1,50 L, SEM COMPRESSOR</t>
  </si>
  <si>
    <t>PROLONGADOR/ EXTENSOR TELESCOPICO, EM CHAPA METALICA, COM 3 METROS, PARA ROLO DE PINTURA</t>
  </si>
  <si>
    <t>PROLONGAMENTO / PROLONGADOR PARA CAIXA SIFONADA, PVC, 100 MM X 200 MM (NBR 5688)</t>
  </si>
  <si>
    <t>PROLONGAMENTO / PROLONGADOR PARA CAIXA SIFONADA, PVC, 150 MM X 150 MM (NBR 5688)</t>
  </si>
  <si>
    <t>PROLONGAMENTO / PROLONGADOR PARA CAIXA SIFONADA, PVC, 150 MM X 200 MM (NBR 5688)</t>
  </si>
  <si>
    <t>PROTETOR AUDITIVO TIPO CONCHA COM ABAFADOR DE RUIDOS, ATENUACAO ACIMA DE 22 DB</t>
  </si>
  <si>
    <t>PROTETOR AUDITIVO TIPO PLUG DE INSERCAO COM CORDAO, ATENUACAO SUPERIOR A 15 DB</t>
  </si>
  <si>
    <t>PROTETOR SOLAR FPS 30, EMBALAGEM 2 LITROS</t>
  </si>
  <si>
    <t>PROTETOR/PONTEIRA PLASTICA PARA PONTA DE VERGALHAO DE ATE 1", TIPO PROTETOR DE ESPERA</t>
  </si>
  <si>
    <t>PRUMO DE CENTRO EM ACO *400* G, COM CORDAO EM NYLON E CALCO GUIA EM ACO OU MADEIRA</t>
  </si>
  <si>
    <t>PRUMO DE PAREDE EM ACO 700 A 750 G, COM CORDAO EM NYLON E TACO</t>
  </si>
  <si>
    <t>PULSADOR CAMPAINHA 10A, 250V (APENAS MODULO)</t>
  </si>
  <si>
    <t>PULSADOR CAMPAINHA 10A, 250V, CONJUNTO MONTADO PARA EMBUTIR 4" X 2" (PLACA + SUPORTE + MODULO)</t>
  </si>
  <si>
    <t>PULSADOR MINUTERIA 10A, 250V (APENAS MODULO)</t>
  </si>
  <si>
    <t>PULSADOR MINUTERIA 10A, 250V, CONJUNTO MONTADO PARA EMBUTIR 4" X 2" (PLACA + SUPORTE + MODULO)</t>
  </si>
  <si>
    <t>PUNHO PARA PERFURATRIZ DE ESTEIRA T38, D = 1 1/2" (38 MM), C = 380 MM</t>
  </si>
  <si>
    <t>PUXADOR DE EMBUTIR TIPO CONCHA, COM FURO PARA CHAVE, EM LATAO CROMADO, COMPRIMENTO DE APROX *100* MM E LARGURA DE APROX *40* MM</t>
  </si>
  <si>
    <t>PUXADOR TIPO ALCA, EM ZAMAC CROMADO, COM COMPRIMENTO DE APROX 150 MM, COM ROSETA PARA PORTAS DE MADEIRAS, INCLUINDO PARAFUSOS</t>
  </si>
  <si>
    <t>PUXADOR TIPO ALCA, EM ZAMAC CROMADO, COM ROSETAS, COMPRIMENTO DE APROX *100* MM, PARA PORTAS E JANELAS DE MADEIRA, INCLUINDO PARAFUSOS</t>
  </si>
  <si>
    <t>PUXADOR TUBULAR RETO DUPLO, EM ALUMINIO CROMADO, COMPRIMENTO DE APROX 400 MM E DIAMETRO DE 25 MM (1")</t>
  </si>
  <si>
    <t>PUXADOR TUBULAR RETO SIMPLES, EM ALUMINIO CROMADO, COM COMPRIMENTO DE APROX 400 MM E DIAMETRO DE 25 MM</t>
  </si>
  <si>
    <t>QUADRO DE DISTRIBUICAO COM BARRAMENTO TRIFASICO, DE EMBUTIR, EM CHAPA DE ACO GALVANIZADO, PARA 12 DISJUNTORES DIN, 100 A</t>
  </si>
  <si>
    <t>QUADRO DE DISTRIBUICAO COM BARRAMENTO TRIFASICO, DE EMBUTIR, EM CHAPA DE ACO GALVANIZADO, PARA 18 DISJUNTORES DIN, 100 A</t>
  </si>
  <si>
    <t>QUADRO DE DISTRIBUICAO COM BARRAMENTO TRIFASICO, DE EMBUTIR, EM CHAPA DE ACO GALVANIZADO, PARA 24 DISJUNTORES DIN, 100 A</t>
  </si>
  <si>
    <t>QUADRO DE DISTRIBUICAO COM BARRAMENTO TRIFASICO, DE EMBUTIR, EM CHAPA DE ACO GALVANIZADO, PARA 28 DISJUNTORES DIN, 100 A</t>
  </si>
  <si>
    <t>QUADRO DE DISTRIBUICAO COM BARRAMENTO TRIFASICO, DE EMBUTIR, EM CHAPA DE ACO GALVANIZADO, PARA 30 DISJUNTORES DIN, 150 A</t>
  </si>
  <si>
    <t>QUADRO DE DISTRIBUICAO COM BARRAMENTO TRIFASICO, DE EMBUTIR, EM CHAPA DE ACO GALVANIZADO, PARA 30 DISJUNTORES DIN, 225 A</t>
  </si>
  <si>
    <t>QUADRO DE DISTRIBUICAO COM BARRAMENTO TRIFASICO, DE EMBUTIR, EM CHAPA DE ACO GALVANIZADO, PARA 36 DISJUNTORES DIN, 100 A</t>
  </si>
  <si>
    <t>QUADRO DE DISTRIBUICAO COM BARRAMENTO TRIFASICO, DE EMBUTIR, EM CHAPA DE ACO GALVANIZADO, PARA 40 DISJUNTORES DIN, 100 A</t>
  </si>
  <si>
    <t>QUADRO DE DISTRIBUICAO COM BARRAMENTO TRIFASICO, DE EMBUTIR, EM CHAPA DE ACO GALVANIZADO, PARA 48 DISJUNTORES DIN, 100 A</t>
  </si>
  <si>
    <t>QUADRO DE DISTRIBUICAO COM BARRAMENTO TRIFASICO, DE SOBREPOR, EM CHAPA DE ACO GALVANIZADO, PARA *42* DISJUNTORES DIN, 100 A</t>
  </si>
  <si>
    <t>QUADRO DE DISTRIBUICAO COM BARRAMENTO TRIFASICO, DE SOBREPOR, EM CHAPA DE ACO GALVANIZADO, PARA 12 DISJUNTORES DIN, 100 A</t>
  </si>
  <si>
    <t>QUADRO DE DISTRIBUICAO COM BARRAMENTO TRIFASICO, DE SOBREPOR, EM CHAPA DE ACO GALVANIZADO, PARA 18 DISJUNTORES DIN, 100 A</t>
  </si>
  <si>
    <t>QUADRO DE DISTRIBUICAO COM BARRAMENTO TRIFASICO, DE SOBREPOR, EM CHAPA DE ACO GALVANIZADO, PARA 28 DISJUNTORES DIN, 100 A</t>
  </si>
  <si>
    <t>QUADRO DE DISTRIBUICAO COM BARRAMENTO TRIFASICO, DE SOBREPOR, EM CHAPA DE ACO GALVANIZADO, PARA 30 DISJUNTORES DIN, 100 A</t>
  </si>
  <si>
    <t>QUADRO DE DISTRIBUICAO COM BARRAMENTO TRIFASICO, DE SOBREPOR, EM CHAPA DE ACO GALVANIZADO, PARA 36 DISJUNTORES DIN, 100 A</t>
  </si>
  <si>
    <t>QUADRO DE DISTRIBUICAO COM BARRAMENTO TRIFASICO, DE SOBREPOR, EM CHAPA DE ACO GALVANIZADO, PARA 48 DISJUNTORES DIN, 100 A</t>
  </si>
  <si>
    <t>QUADRO DE DISTRIBUICAO, EM PVC, DE EMBUTIR, COM BARRAMENTO TERRA / NEUTRO, PARA 12 DISJUNTORES NEMA OU 16 DISJUNTORES DIN</t>
  </si>
  <si>
    <t>QUADRO DE DISTRIBUICAO, EM PVC, DE EMBUTIR, COM BARRAMENTO TERRA / NEUTRO, PARA 18 DISJUNTORES NEMA OU 24 DISJUNTORES DIN</t>
  </si>
  <si>
    <t>QUADRO DE DISTRIBUICAO, EM PVC, DE EMBUTIR, COM BARRAMENTO TERRA / NEUTRO, PARA 27 DISJUNTORES NEMA OU 36 DISJUNTORES DIN</t>
  </si>
  <si>
    <t>QUADRO DE DISTRIBUICAO, EM PVC, DE EMBUTIR, COM BARRAMENTO TERRA / NEUTRO, PARA 48 DISJUNTORES DIN</t>
  </si>
  <si>
    <t>QUADRO DE DISTRIBUICAO, EM PVC, DE EMBUTIR, COM BARRAMENTO TERRA / NEUTRO, PARA 6 DISJUNTORES NEMA OU 8 DISJUNTORES DIN</t>
  </si>
  <si>
    <t>QUADRO DE DISTRIBUICAO, SEM BARRAMENTO, EM PVC, DE EMBUTIR, PARA 12 DISJUNTORES NEMA OU 16 DISJUNTORES DIN</t>
  </si>
  <si>
    <t>QUADRO DE DISTRIBUICAO, SEM BARRAMENTO, EM PVC, DE EMBUTIR, PARA 18 DISJUNTORES NEMA OU 24 DISJUNTORES DIN</t>
  </si>
  <si>
    <t>QUADRO DE DISTRIBUICAO, SEM BARRAMENTO, EM PVC, DE EMBUTIR, PARA 27 DISJUNTORES NEMA OU 36 DISJUNTORES DIN</t>
  </si>
  <si>
    <t>QUADRO DE DISTRIBUICAO, SEM BARRAMENTO, EM PVC, DE EMBUTIR, PARA 3 DISJUNTORES NEMA OU 4 DISJUNTORES DIN</t>
  </si>
  <si>
    <t>QUADRO DE DISTRIBUICAO, SEM BARRAMENTO, EM PVC, DE EMBUTIR, PARA 6 DISJUNTORES NEMA OU 8 DISJUNTORES DIN</t>
  </si>
  <si>
    <t>QUADRO DE DISTRIBUICAO, SEM BARRAMENTO, EM PVC, DE SOBREPOR, PARA 12 DISJUNTORES NEMA OU 16 DISJUNTORES DIN</t>
  </si>
  <si>
    <t>QUADRO DE DISTRIBUICAO, SEM BARRAMENTO, EM PVC, DE SOBREPOR, PARA 18 DISJUNTORES NEMA OU 24 DISJUNTORES DIN</t>
  </si>
  <si>
    <t>QUADRO DE DISTRIBUICAO, SEM BARRAMENTO, EM PVC, DE SOBREPOR, PARA 27 DISJUNTORES NEMA OU 36 DISJUNTORES DIN</t>
  </si>
  <si>
    <t>QUADRO DE DISTRIBUICAO, SEM BARRAMENTO, EM PVC, DE SOBREPOR, PARA 3 DISJUNTORES NEMA OU 4 DISJUNTORES DIN</t>
  </si>
  <si>
    <t>QUADRO DE DISTRIBUICAO, SEM BARRAMENTO, EM PVC, DE SOBREPOR, PARA 6 DISJUNTORES NEMA OU 8 DISJUNTORES DIN</t>
  </si>
  <si>
    <t>RACK DE PISO PARA SERVIDOR, ABERTO, EM COLUNA, 44U X *570* MM</t>
  </si>
  <si>
    <t>RACK DE PISO PARA SERVIDOR, FECHADO, 44U, COM PORTA, 44U X *570* MM</t>
  </si>
  <si>
    <t>RALO FOFO COM REQUADRO, QUADRADO 150 X 150 MM</t>
  </si>
  <si>
    <t>RALO FOFO COM REQUADRO, QUADRADO 200 X 200 MM</t>
  </si>
  <si>
    <t>RALO FOFO COM REQUADRO, QUADRADO 250 X 250 MM</t>
  </si>
  <si>
    <t>RALO FOFO COM REQUADRO, QUADRADO 300 X 300 MM</t>
  </si>
  <si>
    <t>RALO FOFO COM REQUADRO, QUADRADO 400 X 400 MM</t>
  </si>
  <si>
    <t>RALO FOFO SEMIESFERICO, 100 MM, PARA LAJES/ CALHAS</t>
  </si>
  <si>
    <t>RALO FOFO SEMIESFERICO, 150 MM, PARA LAJES/ CALHAS</t>
  </si>
  <si>
    <t>RALO FOFO SEMIESFERICO, 200 MM, PARA LAJES/ CALHAS</t>
  </si>
  <si>
    <t>RALO FOFO SEMIESFERICO, 75 MM, PARA LAJES/ CALHAS</t>
  </si>
  <si>
    <t>RALO SECO / RALO DE PASSAGEM EM PVC, QUADRADO, 100 X 100 X 53 MM, SAIDA 40 MM, COM GRELHA BRANCA</t>
  </si>
  <si>
    <t>RALO SECO CONICO, PVC, 100 X 40 MM, COM GRELHA QUADRADA BRANCA</t>
  </si>
  <si>
    <t>RALO SECO CONICO, PVC, 100 X 40 MM, COM GRELHA REDONDA BRANCA</t>
  </si>
  <si>
    <t>RALO SIFONADO CILINDRICO, PVC, 100 X 40 MM, COM GRELHA REDONDA BRANCA</t>
  </si>
  <si>
    <t>RALO SIFONADO QUADRADO, PVC, 100 X 53 MM, SAIDA 40 MM, COM GRELHA QUADRADA BRANCA</t>
  </si>
  <si>
    <t>RALO SIFONADO REDONDO CONICO, PVC, 100 X 40 MM, COM GRELHA REDONDA BRANCA</t>
  </si>
  <si>
    <t>REBITE DE REPUXO EM ALUMINIO VAZADO, DIAMETRO 3,2 X 8 MM DE COMPRIMENTO (1KG = 1025 UNIDADES)</t>
  </si>
  <si>
    <t>REBOLO ABRASIVO RETO DE USO GERAL GRAO 36, DE 6 X 1" (DIAMETRO X ESPESSURA)</t>
  </si>
  <si>
    <t>REBOLO ABRASIVO RETO DE USO GERAL GRAO 36, DE 6 X 3/4" (DIAMETRO X ESPESSURA)</t>
  </si>
  <si>
    <t>RECICLADORA DE ASFALTO A FRIO SOBRE RODAS, LARG. FRESAGEM 2,00 M, POT. 315 KW/422 HP</t>
  </si>
  <si>
    <t>REDUCAO EXCENTRICA PVC, DN 100 X 50 MM, PARA ESGOTO PREDIAL</t>
  </si>
  <si>
    <t>REDUCAO EXCENTRICA PVC, DN 100 X 75 MM, PARA ESGOTO PREDIAL</t>
  </si>
  <si>
    <t>REDUCAO EXCENTRICA PVC, DN 75 X 50 MM, PARA ESGOTO PREDIAL</t>
  </si>
  <si>
    <t>REDUCAO EXCENTRICA PVC, SERIE R, DN 100 X 75 MM, PARA ESGOTO PREDIAL</t>
  </si>
  <si>
    <t>REDUCAO EXCENTRICA PVC, SERIE R, DN 150 X 100 MM, PARA ESGOTO PREDIAL</t>
  </si>
  <si>
    <t>REDUCAO EXCENTRICA PVC, SERIE R, DN 75 X 50 MM, PARA ESGOTO PREDIAL</t>
  </si>
  <si>
    <t>REDUCAO FIXA TIPO STORZ, ENGATE RAPIDO 2.1/2" X 1.1/2", EM LATAO, PARA INSTALACAO PREDIAL COMBATE A INCENDIO PREDIAL</t>
  </si>
  <si>
    <t>REDUCAO PVC PBA, JE, PB, DN 100 X 50 / DE 110 X 60 MM, PARA REDE DE AGUA</t>
  </si>
  <si>
    <t>REDUCAO PVC PBA, JE, PB, DN 100 X 75 / DE 110 X 85 MM, PARA REDE DE AGUA</t>
  </si>
  <si>
    <t>REDUCAO PVC PBA, JE, PB, DN 75 X 50 / DE 85 X 60 MM, PARA REDE DE AGUA</t>
  </si>
  <si>
    <t>REGISTRO DE ESFERA DE PASSEIO, PVC PARA POLIETILENO, 20 MM</t>
  </si>
  <si>
    <t>REGISTRO DE ESFERA PVC, COM BORBOLETA, COM ROSCA EXTERNA, DE 1/2"</t>
  </si>
  <si>
    <t>REGISTRO DE ESFERA PVC, COM BORBOLETA, COM ROSCA EXTERNA, DE 3/4"</t>
  </si>
  <si>
    <t>REGISTRO DE ESFERA PVC, COM CABECA QUADRADA, COM ROSCA EXTERNA, 1/2"</t>
  </si>
  <si>
    <t>REGISTRO DE ESFERA PVC, COM CABECA QUADRADA, COM ROSCA EXTERNA, 3/4"</t>
  </si>
  <si>
    <t>REGISTRO DE ESFERA, PVC, COM VOLANTE, VS, ROSCAVEL, DN 1 1/2", COM CORPO DIVIDIDO</t>
  </si>
  <si>
    <t>REGISTRO DE ESFERA, PVC, COM VOLANTE, VS, ROSCAVEL, DN 1 1/4", COM CORPO DIVIDIDO</t>
  </si>
  <si>
    <t>REGISTRO DE ESFERA, PVC, COM VOLANTE, VS, ROSCAVEL, DN 1", COM CORPO DIVIDIDO</t>
  </si>
  <si>
    <t>REGISTRO DE ESFERA, PVC, COM VOLANTE, VS, ROSCAVEL, DN 1/2", COM CORPO DIVIDIDO</t>
  </si>
  <si>
    <t>REGISTRO DE ESFERA, PVC, COM VOLANTE, VS, ROSCAVEL, DN 2", COM CORPO DIVIDIDO</t>
  </si>
  <si>
    <t>REGISTRO DE ESFERA, PVC, COM VOLANTE, VS, ROSCAVEL, DN 3/4", COM CORPO DIVIDIDO</t>
  </si>
  <si>
    <t>REGISTRO DE ESFERA, PVC, COM VOLANTE, VS, SOLDAVEL, DN 20 MM, COM CORPO DIVIDIDO</t>
  </si>
  <si>
    <t>REGISTRO DE ESFERA, PVC, COM VOLANTE, VS, SOLDAVEL, DN 25 MM, COM CORPO DIVIDIDO</t>
  </si>
  <si>
    <t>REGISTRO DE ESFERA, PVC, COM VOLANTE, VS, SOLDAVEL, DN 32 MM, COM CORPO DIVIDIDO</t>
  </si>
  <si>
    <t>REGISTRO DE ESFERA, PVC, COM VOLANTE, VS, SOLDAVEL, DN 40 MM, COM CORPO DIVIDIDO</t>
  </si>
  <si>
    <t>REGISTRO DE ESFERA, PVC, COM VOLANTE, VS, SOLDAVEL, DN 50 MM, COM CORPO DIVIDIDO</t>
  </si>
  <si>
    <t>REGISTRO DE ESFERA, PVC, COM VOLANTE, VS, SOLDAVEL, DN 60 MM, COM CORPO DIVIDIDO</t>
  </si>
  <si>
    <t>REGISTRO DE PRESSAO PVC, ROSCAVEL, VOLANTE SIMPLES, DE 1/2"</t>
  </si>
  <si>
    <t>REGISTRO DE PRESSAO PVC, ROSCAVEL, VOLANTE SIMPLES, DE 3/4"</t>
  </si>
  <si>
    <t>REGISTRO DE PRESSAO PVC, SOLDAVEL, VOLANTE SIMPLES, DE 20 MM</t>
  </si>
  <si>
    <t>REGISTRO DE PRESSAO PVC, SOLDAVEL, VOLANTE SIMPLES, DE 25 MM</t>
  </si>
  <si>
    <t>REGISTRO GAVETA BRUTO EM LATAO FORJADO, BITOLA 1 1/2"</t>
  </si>
  <si>
    <t>REGISTRO GAVETA BRUTO EM LATAO FORJADO, BITOLA 1 1/4"</t>
  </si>
  <si>
    <t>REGISTRO GAVETA BRUTO EM LATAO FORJADO, BITOLA 1"</t>
  </si>
  <si>
    <t>REGISTRO GAVETA BRUTO EM LATAO FORJADO, BITOLA 1/2"</t>
  </si>
  <si>
    <t>REGISTRO GAVETA BRUTO EM LATAO FORJADO, BITOLA 2 1/2"</t>
  </si>
  <si>
    <t>REGISTRO GAVETA BRUTO EM LATAO FORJADO, BITOLA 2"</t>
  </si>
  <si>
    <t>REGISTRO GAVETA BRUTO EM LATAO FORJADO, BITOLA 3"</t>
  </si>
  <si>
    <t>REGISTRO GAVETA BRUTO EM LATAO FORJADO, BITOLA 3/4"</t>
  </si>
  <si>
    <t>REGISTRO GAVETA BRUTO EM LATAO FORJADO, BITOLA 4"</t>
  </si>
  <si>
    <t>REGISTRO GAVETA COM ACABAMENTO E CANOPLA CROMADOS, SIMPLES, BITOLA 1 1/2"</t>
  </si>
  <si>
    <t>REGISTRO GAVETA COM ACABAMENTO E CANOPLA CROMADOS, SIMPLES, BITOLA 1 1/4"</t>
  </si>
  <si>
    <t>REGISTRO GAVETA COM ACABAMENTO E CANOPLA CROMADOS, SIMPLES, BITOLA 1"</t>
  </si>
  <si>
    <t>REGISTRO GAVETA COM ACABAMENTO E CANOPLA CROMADOS, SIMPLES, BITOLA 1/2"</t>
  </si>
  <si>
    <t>REGISTRO GAVETA COM ACABAMENTO E CANOPLA CROMADOS, SIMPLES, BITOLA 3/4"</t>
  </si>
  <si>
    <t>REGISTRO OU REGULADOR DE GAS COZINHA, VAZAO DE 2 KG/H, 2,8 KPA</t>
  </si>
  <si>
    <t>REGISTRO OU VALVULA GLOBO ANGULAR EM LATAO, PARA HIDRANTES EM INSTALACAO PREDIAL DE INCENDIO, 45 GRAUS, DIAMETRO DE 2 1/2", COM VOLANTE, CLASSE DE PRESSAO DE ATE 200 PSI</t>
  </si>
  <si>
    <t>REGISTRO PRESSAO BRUTO EM LATAO FORJADO, BITOLA 1/2"</t>
  </si>
  <si>
    <t>REGISTRO PRESSAO BRUTO EM LATAO FORJADO, BITOLA 3/4"</t>
  </si>
  <si>
    <t>REGISTRO PRESSAO COM ACABAMENTO E CANOPLA CROMADA, SIMPLES, BITOLA 1/2"</t>
  </si>
  <si>
    <t>REGISTRO PRESSAO COM ACABAMENTO E CANOPLA CROMADA, SIMPLES, BITOLA 3/4"</t>
  </si>
  <si>
    <t>REGUA DE ALUMINIO PARA PEDREIRO 2 M X *25,5* MM</t>
  </si>
  <si>
    <t>REGUA VIBRADORA DUPLA PARA CONCRETO A GASOLINA 5,5 HP, PESO DE 60 KG, COMPRIMENTO 4 M</t>
  </si>
  <si>
    <t>REGUA VIBRATORIA DE CONCRETO TRELICADA, EQUIPADA COM MOTOR A GASOLINA DE 9 HP</t>
  </si>
  <si>
    <t>REJUNTE CIMENTICIO, QUALQUER COR</t>
  </si>
  <si>
    <t>REJUNTE EPOXI, QUALQUER COR</t>
  </si>
  <si>
    <t>RELE FOTOELETRICO INTERNO E EXTERNO BIVOLT 1000 W, DE CONECTOR, SEM BASE</t>
  </si>
  <si>
    <t>RELE TERMICO BIMETAL PARA USO EM MOTORES TRIFASICOS, TENSAO 380 V, POTENCIA ATE 15 CV, CORRENTE NOMINAL MAXIMA 22 A</t>
  </si>
  <si>
    <t>RESINA ACRILICA PREMIUM BASE AGUA - COR BRANCA</t>
  </si>
  <si>
    <t>RESPIRADOR DESCARTAVEL SEM VALVULA DE EXALACAO, PFF 1</t>
  </si>
  <si>
    <t>RETARDO PARA CORDEL DETONANTE</t>
  </si>
  <si>
    <t>RETROESCAVADEIRA SOBRE RODAS COM CARREGADEIRA, TRACAO 4 X 2, POTENCIA LIQUIDA 79 HP, PESO OPERACIONAL MINIMO DE 6570 KG, CAPACIDADE DA CARREGADEIRA DE 1,00 M3 E DA RETROESCAVADEIRA MINIMA DE 0,20 M3, PROFUNDIDADE DE ESCAVACAO MAXIMA DE 4,37 M</t>
  </si>
  <si>
    <t>RETROESCAVADEIRA SOBRE RODAS COM CARREGADEIRA, TRACAO 4 X 4, POTENCIA LIQUIDA 72 HP, PESO OPERACIONAL MINIMO DE 7140 KG, CAPACIDADE MINIMA DA CARREGADEIRA DE 0,79 M3 E DA RETROESCAVADEIRA MINIMA DE 0,18 M3, PROFUNDIDADE DE ESCAVACAO MAXIMA DE 4,50 M</t>
  </si>
  <si>
    <t>RETROESCAVADEIRA SOBRE RODAS COM CARREGADEIRA, TRACAO 4 X 4, POTENCIA LIQUIDA 88 HP, PESO OPERACIONAL MINIMO DE 6674 KG, CAPACIDADE DA CARREGADEIRA DE 1,00 M3 E DA RETROESCAVADEIRA MINIMA DE 0,26 M3, PROFUNDIDADE DE ESCAVACAO MAXIMA DE 4,37 M</t>
  </si>
  <si>
    <t>REVESTIMENTO DE PAREDE EM GRANILITE, MARMORITE OU GRANITINA - ESP = 5 MM (INCLUSO EXECUCAO)</t>
  </si>
  <si>
    <t>REVESTIMENTO DE PAREDE EM GRANILITE, MARMORITE OU GRANITINA COLORIDO - ESP = 5 MM (INCLUSO EXECUCAO)</t>
  </si>
  <si>
    <t>REVESTIMENTO EM CERAMICA ESMALTADA PARA FACHADAS, PECAS NO FORMATO APROX. *5 X 15* CM, FORNECIDAS EM PLACAS COM PECAS UNIDAS EM PONTOS</t>
  </si>
  <si>
    <t>REVESTIMENTO EM CERAMICA ESMALTADA PARA FACHADAS, PECAS NO FORMATO APROX. *7 X 26* CM, FORNECIDAS EM PLACAS COM PECAS UNIDAS EM PONTOS</t>
  </si>
  <si>
    <t>REVESTIMENTO EM CERAMICA ESMALTADA, FORMATO MAIOR A 2025 CM2</t>
  </si>
  <si>
    <t>REVESTIMENTO EPOXI DE ALTA RESISTENCIA QUIMICA, ISENTO DE SOLVENTES, BICOMPONENTE</t>
  </si>
  <si>
    <t>REVESTIMENTO PARA ESCADA EM GRANILITE, MARMORITE OU GRANITINA ESP = 8 MM (INCLUSO EXECUCAO)</t>
  </si>
  <si>
    <t>REVESTIMENTO PARA PAREDE, EM CERAMICA ESMALTADA, FORMATO MENOR OU IGUAL A 2025 CM2</t>
  </si>
  <si>
    <t>RIPA APARELHADA *1,5 X 5* CM, EM MACARANDUBA/MASSARANDUBA, ANGELIM OU EQUIVALENTE DA REGIAO</t>
  </si>
  <si>
    <t>RIPA NAO APARELHADA *1 X 3* CM, EM MACARANDUBA/MASSARANDUBA, ANGELIM OU EQUIVALENTE DA REGIAO - BRUTA</t>
  </si>
  <si>
    <t>RIPA NAO APARELHADA, *1,5 X 5* CM, EM MACARANDUBA/MASSARANDUBA, ANGELIM OU EQUIVALENTE DA REGIAO - BRUTA</t>
  </si>
  <si>
    <t>RODAFORRO EM PVC, PARA FORRO DE PVC, COMPRIMENTO 6 M</t>
  </si>
  <si>
    <t>RODAPE ARDOSIA, CINZA, 10 CM, E= *1CM</t>
  </si>
  <si>
    <t>RODAPE DE BORRACHA LISO, H = 70 MM, E = *2* MM, PARA ARGAMASSA, PRETO</t>
  </si>
  <si>
    <t>RODAPE DE MADEIRA MACICA CUMARU/IPE CHAMPANHE OU EQUIVALENTE DA REGIAO, *1,5 X 7 CM</t>
  </si>
  <si>
    <t>RODAPE EM MARMORE, POLIDO, BRANCO COMUM, L= *7* CM, E= *2* CM, CORTE RETO</t>
  </si>
  <si>
    <t>RODAPE EM POLIESTIRENO, BRANCO, H = *5* CM, E = *1,5* CM</t>
  </si>
  <si>
    <t>RODAPE OU RODABANCADA EM GRANITO, POLIDO, TIPO ANDORINHA/ QUARTZ/ CASTELO/ CORUMBA OU OUTROS EQUIVALENTES DA REGIAO, H= 10 CM, E= *2,0* CM</t>
  </si>
  <si>
    <t>RODAPE PLANO PARA PISO VINILICO, H = 5 CM</t>
  </si>
  <si>
    <t>RODAPE PRE-MOLDADO DE GRANILITE, MARMORITE OU GRANITINA L = 10 CM</t>
  </si>
  <si>
    <t>RODIZIO TIPO NAPOLEAO PARA JANELAS DE CORRER, EM ZAMAC, COMPRIMENTO DE APROX 60 CM, COM ROLAMENTO EM ACO</t>
  </si>
  <si>
    <t>RODO PARA CHAO 40 CM, COM BORRACHA DUPLA E CABO</t>
  </si>
  <si>
    <t>ROLDANA CONCAVA DUPLA, 4 RODAS, EM ZAMAC COM CHAPA DE LATAO, ROLAMENTOS EM ACO, PARA PORTAS E JANELAS DE CORRER</t>
  </si>
  <si>
    <t>ROLDANA CONCAVA DUPLA, 4 RODAS, PARA PORTA DE CORRER, EM ZAMAC COM CHAPA DE ACO, ROLAMENTO INTERNO BLINDADO DE ACO REVESTIDO EM NYLON</t>
  </si>
  <si>
    <t>ROLDANA PLASTICA COM PREGO, TAMANHO 30 X 30 MM, PARA INSTALACAO ELETRICA APARENTE</t>
  </si>
  <si>
    <t>ROLO COMPACTADOR DE PNEUS, ESTATICO, PRESSAO VARIAVEL, POTENCIA 110 HP, PESO SEM/COM LASTRO 10,8/27 T, LARGURA DE ROLAGEM 2,30 M</t>
  </si>
  <si>
    <t>ROLO COMPACTADOR DE PNEUS, ESTATICO, PRESSAO VARIAVEL, POTENCIA 111 HP, PESO SEM/COM LASTRO 9,5/26,0 T, LARGURA DE ROLAGEM 1,90 M</t>
  </si>
  <si>
    <t>ROLO COMPACTADOR PE DE CARNEIRO VIBRATORIO, POTENCIA 125 HP, PESO OPERACIONAL SEM/COM LASTRO 11,95/13,30 T, IMPACTO DINAMICO 38,5/22,5 T, LARGURA DE TRABALHO 2,15 M</t>
  </si>
  <si>
    <t>ROLO COMPACTADOR PE DE CARNEIRO VIBRATORIO, POTENCIA 80 HP, PESO OPERACIONAL SEM/COM LASTRO 7,4/8,8 T, LARGURA DE TRABALHO 1,68 M</t>
  </si>
  <si>
    <t>ROLO COMPACTADOR VIBRATORIO DE UM CILINDRO LISO DE ACO, POTENCIA 125 HP, PESO SEM/COM LASTRO 10,75/12,92 T, IMPACTO DINAMICO 31,5/18,5 T, LARGURA TRABALHO 2,15 M</t>
  </si>
  <si>
    <t>ROLO COMPACTADOR VIBRATORIO DE UM CILINDRO, ACO LISO, POTENCIA 80 HP, PESO OPERACIONAL MAXIMO 8,1 T, IMPACTO DINAMICO 16,15/9,5 T, LARGURA TRABALHO 1,68 M</t>
  </si>
  <si>
    <t>ROLO COMPACTADOR VIBRATORIO PE DE CARNEIRO, COM CONTROLE REMOTO POR RADIO, POTENCIA 12,5 KW, PESO OPERACIONAL DE 1,675 T, LARGURA DE TRABALHO 0,85 M</t>
  </si>
  <si>
    <t>ROLO COMPACTADOR VIBRATORIO REBOCAVEL, CILINDRO DE ACO LISO, POTENCIA DE TRACAO DE 65 CV, PESO DE 4,7 T, IMPACTO DINAMICO TOTAL DE 18,3 T, LARGURA DO ROLO 1,67 M</t>
  </si>
  <si>
    <t>ROLO COMPACTADOR VIBRATORIO TANDEM, ACO LISO, POTENCIA 125 HP, PESO SEM/COM LASTRO 10,20/11,65 T, LARGURA DE TRABALHO 1,73 M</t>
  </si>
  <si>
    <t>ROLO COMPACTADOR VIBRATORIO TANDEM, ACO LISO, POTENCIA 58 CV, PESO SEM/COM LASTRO 6,5/9,4 T, LARGURA DE TRABALHO 1,20 M</t>
  </si>
  <si>
    <t>ROLO DE ESPUMA POLIESTER, 23 CM X 68 MM (COMPRIMENTO X DIAMETRO), SEM CABO</t>
  </si>
  <si>
    <t>ROLO DE LA DE CARNEIRO 25 MM X 23 CM (ALTURA DA LA X COMPRIMENTO), SEM CABO</t>
  </si>
  <si>
    <t>ROSETA QUADRADA, SEM FUROS, EM ACO INOX POLIDO, LARGURA APROXIMADA DE 50 MM, PARA FECHADURA DE PORTA - PARAFUSOS INCLUIDOS</t>
  </si>
  <si>
    <t>ROSETA REDONDA DE SOBREPOR, SEM FUROS, EM ACO INOX POLIDO, DIAMETRO APROXIMADO DE 50 MM, PARA FECHADURA DE PORTA - PARAFUSOS INCLUIDOS</t>
  </si>
  <si>
    <t>ROTACAO DIAGONAL DUPLA, APARELHO TRIPLO, EM TUBO DE ACO CARBONO, PINTURA NO PROCESSO ELETROSTATICO - EQUIPAMENTO DE GINASTICA PARA ACADEMIA AO AR LIVRE / ACADEMIA DA TERCEIRA IDADE - ATI</t>
  </si>
  <si>
    <t>ROTACAO VERTICAL DUPLO, EM TUBO DE ACO CARBONO, PINTURA NO PROCESSO ELETROSTATICO - EQUIPAMENTO DE GINASTICA PARA ACADEMIA AO AR LIVRE / ACADEMIA DA TERCEIRA IDADE - ATI</t>
  </si>
  <si>
    <t>RUFO EXTERNO DE CHAPA DE ACO GALVANIZADA NUM 26, CORTE 25 CM</t>
  </si>
  <si>
    <t>RUFO EXTERNO DE CHAPA DE ACO GALVANIZADA NUM 26, CORTE 28 CM</t>
  </si>
  <si>
    <t>RUFO EXTERNO/INTERNO DE CHAPA DE ACO GALVANIZADA NUM 26, CORTE 33 CM</t>
  </si>
  <si>
    <t>RUFO INTERNO DE CHAPA DE ACO GALVANIZADA NUM 26, CORTE 50 CM</t>
  </si>
  <si>
    <t>RUFO INTERNO/EXTERNO DE CHAPA DE ACO GALVANIZADA NUM 24, CORTE 25 CM</t>
  </si>
  <si>
    <t>RUFO PARA TELHA ESTRUTURAL DE FIBROCIMENTO 1 ABA (SEM AMIANTO)</t>
  </si>
  <si>
    <t>RUFO PARA TELHA ONDULADA DE FIBROCIMENTO, E = 6 MM, ABA *260* MM, COMPRIMENTO 1100 MM (SEM AMIANTO)</t>
  </si>
  <si>
    <t>SABONETEIRA DE PAREDE EM METAL CROMADO</t>
  </si>
  <si>
    <t>SABONETEIRA PLASTICA TIPO DISPENSER PARA SABONETE LIQUIDO COM RESERVATORIO 800 A 1500 ML</t>
  </si>
  <si>
    <t>SACO DE RAFIA PARA ENTULHO, NOVO, LISO (SEM CLICHE), *60 X 90* CM</t>
  </si>
  <si>
    <t>SAIBRO PARA ARGAMASSA (COLETADO NO COMERCIO)</t>
  </si>
  <si>
    <t>SAPATA DE PVC ADITIVADO NERVURADO D = 6 POLEGADAS</t>
  </si>
  <si>
    <t>SAPATA DE PVC ADITIVADO NERVURADO D = 8 POLEGADAS</t>
  </si>
  <si>
    <t>SAPATILHA EM ACO GALVANIZADO PARA CABOS COM DIAMETRO NOMINAL ATE 5/8"</t>
  </si>
  <si>
    <t>SARRAFO *2,5 X 10* CM EM PINUS, MISTA OU EQUIVALENTE DA REGIAO - BRUTA</t>
  </si>
  <si>
    <t>SARRAFO *2,5 X 5* CM EM PINUS, MISTA OU EQUIVALENTE DA REGIAO - BRUTA</t>
  </si>
  <si>
    <t>SARRAFO *2,5 X 7,5* CM EM PINUS, MISTA OU EQUIVALENTE DA REGIAO - BRUTA</t>
  </si>
  <si>
    <t>SARRAFO APARELHADO *2 X 10* CM, EM MACARANDUBA/MASSARANDUBA, ANGELIM OU EQUIVALENTE DA REGIAO</t>
  </si>
  <si>
    <t>SARRAFO NAO APARELHADO *2,5 X 10* CM, EM MACARANDUBA/MASSARANDUBA, ANGELIM OU EQUIVALENTE DA REGIAO - BRUTA</t>
  </si>
  <si>
    <t>SARRAFO NAO APARELHADO *2,5 X 5* CM, EM MACARANDUBA/MASSARANDUBA, ANGELIM, PEROBA-ROSA OU EQUIVALENTE DA REGIAO - BRUTA</t>
  </si>
  <si>
    <t>SARRAFO NAO APARELHADO *2,5 X 7* CM, EM MACARANDUBA/MASSARANDUBA, ANGELIM, PEROBA-ROSA OU EQUIVALENTE DA REGIAO - BRUTA</t>
  </si>
  <si>
    <t>SEGURO - HORISTA (COLETADO CAIXA - ENCARGOS COMPLEMENTARES)</t>
  </si>
  <si>
    <t>SEGURO - MENSALISTA (COLETADO CAIXA - ENCARGOS COMPLEMENTARES)</t>
  </si>
  <si>
    <t>SEIXO ROLADO PARA APLICACAO EM CONCRETO (POSTO PEDREIRA/FORNECEDOR, SEM FRETE)</t>
  </si>
  <si>
    <t>SELADOR ACRILICO OPACO PREMIUM INTERIOR/EXTERIOR</t>
  </si>
  <si>
    <t>SELADOR HORIZONTAL PARA FITA DE ACO 1" (25 MM)</t>
  </si>
  <si>
    <t>SELANTE A BASE DE ALCATRAO E POLIURETANO PARA JUNTAS HORIZONTAIS</t>
  </si>
  <si>
    <t>SELANTE ACRILICO PARA TRATAMENTO / ACABAMENTO SUPERFICIAL DE CONCRETO ESTAMPADO, APARENTE, PEDRAS E OUTROS</t>
  </si>
  <si>
    <t>SELANTE DE BASE ASFALTICA PARA VEDACAO</t>
  </si>
  <si>
    <t>SELANTE ELASTICO MONOCOMPONENTE A BASE DE POLIURETANO (PU) PARA JUNTAS DIVERSAS</t>
  </si>
  <si>
    <t>SELANTE MONOCOMPONENTE A BASE DE SILICONE DE BAIXO MODULO, PARA JUNTAS DE PAVIMENTACAO</t>
  </si>
  <si>
    <t>SELANTE TIPO VEDA CALHA PARA METAL E FIBROCIMENTO</t>
  </si>
  <si>
    <t>SELIM PVC, COM TRAVA, JE, 90 GRAUS, DN 125 X 100 MM OU 150 X 100 MM, PARA REDE COLETORA ESGOTO</t>
  </si>
  <si>
    <t>SEMIRREBOQUE COM DOIS EIXOS EM TANDEM TIPO BASCULANTE COM CACAMBA METALICA 14 M3 (INCLUI MONTAGEM, NAO INCLUI CAVALO MECANICO)</t>
  </si>
  <si>
    <t>SEMIRREBOQUE COM TRES EIXOS EM TANDEM TIPO BASCULANTE COM CACAMBA METALICA 18 M3 (INCLUI MONTAGEM, NAO INCLUI CAVALO MECANICO)</t>
  </si>
  <si>
    <t>SEMIRREBOQUE COM TRES EIXOS, PARA TRANSPORTE DE CARGA SECA, DIMENSOES APROXIMADAS 2,60 X 12,50 X 0,50 M (NAO INCLUI CAVALO MECANICO)</t>
  </si>
  <si>
    <t>SENSOR DE PRESENCA BIVOLT COM FOTOCELULA PARA QUALQUER TIPO DE LAMPADA, POTENCIA MAXIMA *1000* W, USO EXTERNO</t>
  </si>
  <si>
    <t>SENSOR DE PRESENCA BIVOLT DE PAREDE COM FOTOCELULA PARA QUALQUER TIPO DE LAMPADA POTENCIA MAXIMA *1000* W, USO INTERNO</t>
  </si>
  <si>
    <t>SENSOR DE PRESENCA BIVOLT DE PAREDE SEM FOTOCELULA PARA QUALQUER TIPO DE LAMPADA POTENCIA MAXIMA *1000* W, USO INTERNO</t>
  </si>
  <si>
    <t>SENSOR DE PRESENCA BIVOLT DE TETO COM FOTOCELULA PARA QUALQUER TIPO DE LAMPADA POTENCIA MAXIMA *1000* W, USO INTERNO</t>
  </si>
  <si>
    <t>SENSOR DE PRESENCA BIVOLT DE TETO SEM FOTOCELULA PARA QUALQUER TIPO DE LAMPADA POTENCIA MAXIMA *900* W, USO INTERNO</t>
  </si>
  <si>
    <t>SERRA CIRCULAR DE BANCADA COM MOTOR ELETRICO, POTENCIA DE *1600* W, PARA DISCO DE DIAMETRO DE 10" (250 MM)</t>
  </si>
  <si>
    <t>SERRA CIRCULAR DE BANCADA, MODELO PICA-PAU, DIAMETRO DE 350 MM. CARACTERISTICAS DO MOTOR: TRIFASICO, POTENCIA DE 5 HP, FREQUENCIA DE 60 HZ</t>
  </si>
  <si>
    <t>SERRALHEIRO (HORISTA)</t>
  </si>
  <si>
    <t>SERRALHEIRO (MENSALISTA)</t>
  </si>
  <si>
    <t>SERVENTE DE OBRAS (HORISTA)</t>
  </si>
  <si>
    <t>SERVENTE DE OBRAS (MENSALISTA)</t>
  </si>
  <si>
    <t>SERVICO DE BOMBEAMENTO DE CONCRETO COM CONSUMO MINIMO DE 40 M3, (DISPONIBILIZACAO DE BOMBA), SEM O LANCAMENTO</t>
  </si>
  <si>
    <t>SIFAO / TUBO SINFONADO EXTENSIVEL/SANFONADO, UNIVERSAL/ SIMPLES, ENTRE *50 A 70* CM, DE PLASTICO BRANCO</t>
  </si>
  <si>
    <t>SIFAO EM METAL CROMADO PARA PIA AMERICANA, 1.1/2 X 1.1/2"</t>
  </si>
  <si>
    <t>SIFAO EM METAL CROMADO PARA PIA AMERICANA, 1.1/2 X 2"</t>
  </si>
  <si>
    <t>SIFAO EM METAL CROMADO PARA PIA OU LAVATORIO, 1 X 1.1/2"</t>
  </si>
  <si>
    <t>SIFAO EM METAL CROMADO PARA TANQUE, 1.1/4 X 1.1/2"</t>
  </si>
  <si>
    <t>SIFAO PLASTICO EXTENSIVEL UNIVERSAL, TIPO COPO</t>
  </si>
  <si>
    <t>SIFAO PLASTICO TIPO COPO PARA PIA AMERICANA 1.1/2 X 1.1/2"</t>
  </si>
  <si>
    <t>SIFAO PLASTICO TIPO COPO PARA PIA OU LAVATORIO, 1 X 1.1/2"</t>
  </si>
  <si>
    <t>SIFAO PLASTICO TIPO COPO PARA TANQUE, 1.1/4 X 1.1/2"</t>
  </si>
  <si>
    <t>SILICA ATIVA PARA ADICAO EM CONCRETO E  ARGAMASSA</t>
  </si>
  <si>
    <t>SILICONE ACETICO USO GERAL INCOLOR 280 G</t>
  </si>
  <si>
    <t>SIMULADOR DE CAMINHADA TRIPLO, EM TUBO DE ACO CARBONO, PINTURA NO PROCESSO ELETROSTATICO - EQUIPAMENTO DE GINASTICA PARA ACADEMIA AO AR LIVRE / ACADEMIA DA TERCEIRA IDADE - ATI</t>
  </si>
  <si>
    <t>SIMULADOR DE CAVALGADA TRIPLO, EM TUBO DE ACO CARBONO, PINTURA NO PROCESSO ELETROSTATICO - EQUIPAMENTO DE GINASTICA PARA ACADEMIA AO AR LIVRE / ACADEMIA DA TERCEIRA IDADE - ATI</t>
  </si>
  <si>
    <t>SIMULADOR DE REMO INDIVIDUAL, EM TUBO DE ACO CARBONO, PINTURA NO PROCESSO ELETROSTATICO - EQUIPAMENTO DE GINASTICA PARA ACADEMIA AO AR LIVRE / ACADEMIA DA TERCEIRA IDADE - ATI</t>
  </si>
  <si>
    <t>SINALIZADOR NOTURNO SIMPLES PARA PARA-RAIOS, SEM RELE FOTOELETRICO</t>
  </si>
  <si>
    <t>SISAL EM FIBRA / ESTOPA SISAL PARA GESSO</t>
  </si>
  <si>
    <t>SOLDA EM BARRA DE ESTANHO-CHUMBO 50/50</t>
  </si>
  <si>
    <t>SOLDA EM VARETA FOSCOPER, D = *2,5* MM X COMPRIMENTO 500 MM</t>
  </si>
  <si>
    <t>SOLDA ESTANHO/COBRE PARA CONEXOES DE COBRE, FIO 2,5 MM, CARRETEL 500 GR (SEM CHUMBO)</t>
  </si>
  <si>
    <t>SOLDADOR (HORISTA)</t>
  </si>
  <si>
    <t>SOLDADOR (MENSALISTA)</t>
  </si>
  <si>
    <t>SOLDADOR ELETRICO (PARA SOLDA A SER TESTADA COM RAIOS "X") (HORISTA)</t>
  </si>
  <si>
    <t>SOLDADOR ELETRICO (PARA SOLDA A SER TESTADA COM RAIOS "X") (MENSALISTA)</t>
  </si>
  <si>
    <t>SOLEIRA EM GRANITO, POLIDO, TIPO ANDORINHA/ QUARTZ/ CASTELO/ CORUMBA OU OUTROS EQUIVALENTES DA REGIAO, L= *15* CM, E= *2,0* CM</t>
  </si>
  <si>
    <t>SOLEIRA PRE-MOLDADA EM GRANILITE, MARMORITE OU GRANITINA, L = *15 CM</t>
  </si>
  <si>
    <t>SOLEIRA/ PEITORIL EM MARMORE, POLIDO, BRANCO COMUM, L= *15* CM, E= *2* CM, CORTE RETO</t>
  </si>
  <si>
    <t>SOLEIRA/ TABEIRA EM MARMORE, POLIDO, BRANCO COMUM, L= 5 CM, E= *2,0* CM</t>
  </si>
  <si>
    <t>SOLUCAO ASFALTICA ELASTOMERICA PARA IMPRIMACAO, APLICACAO A FRIO</t>
  </si>
  <si>
    <t>SOLUCAO PREPARADORA / LIMPADORA PARA PVC, FRASCO COM 1000 CM3</t>
  </si>
  <si>
    <t>SOLVENTE PARA COLA A BASE DE RESINA SINTETICA (PARA COLA DE LAMINADO MELAMINICO E OUTRAS SUPERFICIES)</t>
  </si>
  <si>
    <t>SOQUETE DE BAQUELITE BASE E27, PARA LAMPADAS</t>
  </si>
  <si>
    <t>SOQUETE DE PORCELANA BASE E27, FIXO DE TETO, PARA LAMPADAS</t>
  </si>
  <si>
    <t>SOQUETE DE PORCELANA BASE E27, PARA USO AO TEMPO, PARA LAMPADAS</t>
  </si>
  <si>
    <t>SOQUETE DE PVC / TERMOPLASTICO BASE E27, COM CHAVE, PARA LAMPADAS</t>
  </si>
  <si>
    <t>SOQUETE DE PVC / TERMOPLASTICO BASE E27, COM RABICHO, PARA LAMPADAS</t>
  </si>
  <si>
    <t>SPRINKLER TIPO PENDENTE, BULBO AMARELO DE RESPOSTA RAPIDA, 79 GRAUS CELSIUS, ACABAMENTO CROMADO, D = 20 MM (3/4")</t>
  </si>
  <si>
    <t>SPRINKLER TIPO PENDENTE, BULBO AMARELO DE RESPOSTA RAPIDA, 79 GRAUS CELSIUS, ACABAMENTO NATURAL OU CROMADO, D = 15 MM (1/2")</t>
  </si>
  <si>
    <t>SPRINKLER TIPO PENDENTE, BULBO AMARELO DE RESPOSTA RAPIDA, 79 GRAUS CELSIUS, ACABAMENTO NATURAL, D = 20 MM (3/4")</t>
  </si>
  <si>
    <t>SPRINKLER TIPO PENDENTE, BULBO VERMELHO DE RESPOSTA RAPIDA, 68 GRAUS CELSIUS, ACABAMENTO CROMADO, D = 15 MM (1/2")</t>
  </si>
  <si>
    <t>SPRINKLER TIPO PENDENTE, BULBO VERMELHO DE RESPOSTA RAPIDA, 68 GRAUS CELSIUS, ACABAMENTO CROMADO, D = 20 MM (3/4")</t>
  </si>
  <si>
    <t>SPRINKLER TIPO PENDENTE, BULBO VERMELHO DE RESPOSTA RAPIDA, 68 GRAUS CELSIUS, ACABAMENTO NATURAL, D = 20 MM (3/4")</t>
  </si>
  <si>
    <t>SPRINKLER TIPO PENDENTE, BULBO VERMELHO RESPOSTA RAPIDA, 68 GRAUS CELSIUS, ACABAMENTO NATURAL, D = 15 MM (1/2")</t>
  </si>
  <si>
    <t>SUPORTE "Y" PARA FITA PERFURADA</t>
  </si>
  <si>
    <t>SUPORTE DE FIXACAO PARA ESPELHO / PLACA 4" X 2", PARA 3 MODULOS, PARA INSTALACAO DE TOMADAS E INTERRUPTORES (SOMENTE SUPORTE)</t>
  </si>
  <si>
    <t>SUPORTE DE FIXACAO PARA ESPELHO / PLACA 4" X 4", PARA 6 MODULOS, PARA INSTALACAO DE TOMADAS E INTERRUPTORES (SOMENTE SUPORTE)</t>
  </si>
  <si>
    <t>SUPORTE EM ACO GALVANIZADO PARA TRANSFORMADOR PARA POSTE DUPLO T 185 X 95 MM, CHAPA DE 5/16"</t>
  </si>
  <si>
    <t>SUPORTE GUIA SIMPLES COM ROLDANA EM POLIPROPILENO PARA CHUMBAR, H = 20 CM</t>
  </si>
  <si>
    <t>SUPORTE ISOLADOR REFORCADO DIAMETRO NOMINAL 5/16", COM ROSCA SOBERBA E BUCHA</t>
  </si>
  <si>
    <t>SUPORTE ISOLADOR SIMPLES DIAMETRO NOMINAL 5/16", COM ROSCA SOBERBA E BUCHA</t>
  </si>
  <si>
    <t>SUPORTE MAO-FRANCESA EM ACO, ABAS IGUAIS 30 CM, CAPACIDADE MINIMA 60 KG, BRANCO</t>
  </si>
  <si>
    <t>SUPORTE MAO-FRANCESA EM ACO, ABAS IGUAIS 40 CM, CAPACIDADE MINIMA 70 KG, BRANCO</t>
  </si>
  <si>
    <t>SUPORTE METALICO PARA CALHA PLUVIAL, ZINCADO, DOBRADO, DIAMETRO ENTRE 119 E 170 MM, PARA DRENAGEM PLUVIAL PREDIAL</t>
  </si>
  <si>
    <t>SUPORTE PARA CALHA DE 150 MM EM ACO GALVANIZADO</t>
  </si>
  <si>
    <t>SUPORTE PARA TUBO DIAMETRO NOMINAL 2", COM ROSCA MECANICA</t>
  </si>
  <si>
    <t>SURF DUPLO, EM TUBO DE ACO CARBONO, PINTURA NO PROCESSO ELETROSTATICO - EQUIPAMENTO DE GINASTICA PARA ACADEMIA AO AR LIVRE / ACADEMIA DA TERCEIRA IDADE - ATI</t>
  </si>
  <si>
    <t>TABUA *2,5 X 15 CM EM PINUS, MISTA OU EQUIVALENTE DA REGIAO - BRUTA</t>
  </si>
  <si>
    <t>TABUA *2,5 X 23* CM EM PINUS, MISTA OU EQUIVALENTE DA REGIAO - BRUTA</t>
  </si>
  <si>
    <t>TABUA *2,5 X 30 CM EM PINUS, MISTA OU EQUIVALENTE DA REGIAO - BRUTA</t>
  </si>
  <si>
    <t>TABUA APARELHADA *2,5 X 15* CM, EM MACARANDUBA/MASSARANDUBA, ANGELIM OU EQUIVALENTE DA REGIAO</t>
  </si>
  <si>
    <t>TABUA APARELHADA *2,5 X 25* CM, EM MACARANDUBA/MASSARANDUBA, ANGELIM OU EQUIVALENTE DA REGIAO</t>
  </si>
  <si>
    <t>TABUA APARELHADA *2,5 X 30* CM, EM MACARANDUBA/MASSARANDUBA, ANGELIM OU EQUIVALENTE DA REGIAO</t>
  </si>
  <si>
    <t>TABUA DE MADEIRA PARA PISO, CUMARU/IPE CHAMPANHE OU EQUIVALENTE DA REGIAO, ENCAIXE MACHO/FEMEA, *10 X 2* CM</t>
  </si>
  <si>
    <t>TABUA DE MADEIRA PARA PISO, CUMARU/IPE CHAMPANHE OU EQUIVALENTE DA REGIAO, ENCAIXE MACHO/FEMEA, *15 X 2* CM</t>
  </si>
  <si>
    <t>TABUA DE MADEIRA PARA PISO, IPE (CERNE) OU EQUIVALENTE DA REGIAO, ENCAIXE MACHO/FEMEA, *20 X 2* CM</t>
  </si>
  <si>
    <t>TABUA NAO APARELHADA *2,5 X 15* CM, EM MACARANDUBA/MASSARANDUBA, ANGELIM OU EQUIVALENTE DA REGIAO - BRUTA</t>
  </si>
  <si>
    <t>TABUA NAO APARELHADA *2,5 X 20* CM, EM MACARANDUBA/MASSARANDUBA, ANGELIM OU EQUIVALENTE DA REGIAO - BRUTA</t>
  </si>
  <si>
    <t>TABUA NAO APARELHADA *2,5 X 30* CM, EM MACARANDUBA/MASSARANDUBA, ANGELIM OU EQUIVALENTE DA REGIAO - BRUTA</t>
  </si>
  <si>
    <t>TACO DE MADEIRA PARA PISO, IPE (CERNE) OU EQUIVALENTE DA REGIAO, 7 X 42 CM, E = 2 CM</t>
  </si>
  <si>
    <t>TALABARTE DE SEGURANCA, 2 MOSQUETOES TRAVA DUPLA *53* MM DE ABERTURA, COM ABSORVEDOR DE ENERGIA</t>
  </si>
  <si>
    <t>TALHA ELETRICA 3 T, VELOCIDADE 2,1 M / MIN, POTENCIA 1,3 KW</t>
  </si>
  <si>
    <t>TALHA MANUAL DE CORRENTE, CAPACIDADE DE 1 T COM ELEVACAO DE 3 M</t>
  </si>
  <si>
    <t>TALHA MANUAL DE CORRENTE, CAPACIDADE DE 2 T COM ELEVACAO DE 3 M</t>
  </si>
  <si>
    <t>TALHADEIRA COM PUNHO DE PROTECAO *20 X 250* MM</t>
  </si>
  <si>
    <t>TAMPA CEGA EM PVC PARA CONDULETE 4 X 2"</t>
  </si>
  <si>
    <t>TAMPA DE CONCRETO ARMADO PARA FOSSA SEPTICA, DIAMETRO NOMINAL DE 3,00 M E ESPESSURA MINIMA DE 100 MM</t>
  </si>
  <si>
    <t>TAMPA DE CONCRETO ARMADO PARA FOSSA, D = *0,90* M, E = 0,05 M</t>
  </si>
  <si>
    <t>TAMPA DE CONCRETO ARMADO PARA FOSSA, D = *1,10* M, E = 0,05 M</t>
  </si>
  <si>
    <t>TAMPA DE CONCRETO ARMADO PARA FOSSA, D = *1,35* M, E = 0,05 M</t>
  </si>
  <si>
    <t>TAMPA DE CONCRETO ARMADO PARA FOSSA, D = 1,50 M, E = 0,05 M</t>
  </si>
  <si>
    <t>TAMPA DE CONCRETO ARMADO PARA FOSSA, D = 2,00 M, E = 0,05 M</t>
  </si>
  <si>
    <t>TAMPA DE CONCRETO ARMADO PARA FOSSA, D = 2,50 M, E = 0,05 M</t>
  </si>
  <si>
    <t>TAMPA DE CONCRETO ARMADO PARA POCO DE INSPECAO, COM FURO E TAMPINHA, DIAMETRO NOMINAL DE 3,00 M E ESPESSURA MINIMA DE 100 MM</t>
  </si>
  <si>
    <t>TAMPA DE CONCRETO ARMADO PARA POCO, COM FURO E TAMPINHA, D = *0,90* M, E = 0,05 M</t>
  </si>
  <si>
    <t>TAMPA DE CONCRETO ARMADO PARA POCO, COM FURO E TAMPINHA, D = *1,10* M, E = 0,05 M</t>
  </si>
  <si>
    <t>TAMPA DE CONCRETO ARMADO PARA POCO, COM FURO E TAMPINHA, D = *1,35* M, E = 0,05 M</t>
  </si>
  <si>
    <t>TAMPA DE CONCRETO ARMADO PARA POCO, COM FURO E TAMPINHA, D = 1,50 M, E = 0,05 M</t>
  </si>
  <si>
    <t>TAMPA DE CONCRETO ARMADO PARA POCO, COM FURO E TAMPINHA, D = 2,00 M, E = 0,05 M</t>
  </si>
  <si>
    <t>TAMPA DE CONCRETO ARMADO PARA POCO, COM FURO E TAMPINHA, D = 2,50 M, E = 0,05 M</t>
  </si>
  <si>
    <t>TAMPA PARA CONDULETE, EM PVC, PARA 1 INTERRUPTOR</t>
  </si>
  <si>
    <t>TAMPA PARA CONDULETE, EM PVC, PARA 1 MODULO RJ</t>
  </si>
  <si>
    <t>TAMPA PARA CONDULETE, EM PVC, PARA 2 MODULOS RJ</t>
  </si>
  <si>
    <t>TAMPA PARA CONDULETE, EM PVC, PARA TOMADA HEXAGONAL</t>
  </si>
  <si>
    <t>TAMPAO / CAP, ROSCA MACHO, DN 1", PARA TUBO PEX PARA INST. AGUA QUENTE/FRIA</t>
  </si>
  <si>
    <t>TAMPAO / CAP, ROSCA MACHO, DN 3/4", PARA TUBO PEX PARA INST. AGUA QUENTE/FRIA</t>
  </si>
  <si>
    <t>TAMPAO / TERMINAL / PLUG, D = 1 1/4", PARA DUTO CORRUGADO PEAD (CABEAMENTO SUBTERRANEO)</t>
  </si>
  <si>
    <t>TAMPAO / TERMINAL / PLUG, D = 2", PARA DUTO CORRUGADO PEAD (CABEAMENTO SUBTERRANEO)</t>
  </si>
  <si>
    <t>TAMPAO / TERMINAL / PLUG, D = 3", PARA DUTO CORRUGADO PEAD (CABEAMENTO SUBTERRANEO)</t>
  </si>
  <si>
    <t>TAMPAO / TERMINAL / PLUG, D = 4", PARA DUTO CORRUGADO PEAD (CABEAMENTO SUBTERRANEO)</t>
  </si>
  <si>
    <t>TAMPAO COM CORRENTE, EM LATAO, ENGATE RAPIDO 1 1/2", PARA INSTALACAO PREDIAL DE COMBATE A INCENDIO</t>
  </si>
  <si>
    <t>TAMPAO COM CORRENTE, EM LATAO, ENGATE RAPIDO 2 1/2", PARA INSTALACAO PREDIAL DE COMBATE A INCENDIO</t>
  </si>
  <si>
    <t>TAMPAO FOFO ARTICULADO P/ REGISTRO, COM BASE / REQUADRO, CLASSE A15 CARGA MAX 1,5 T, *200 X 200* MM (COM INSCRICAO EM RELEVO DO TIPO DE REDE)</t>
  </si>
  <si>
    <t>TAMPAO FOFO ARTICULADO P/ REGISTRO, COM BASE / REQUADRO, CLASSE A15 CARGA MAXIMA 1,5 T, *400 X 400* MM (COM INSCRICAO EM RELEVO DO TIPO DE REDE)</t>
  </si>
  <si>
    <t>TAMPAO FOFO ARTICULADO, COM BASE / REQUADRO, CLASSE B125 CARGA MAX 12,5 T, REDONDO, TAMPA 600 MM (COM INSCRICAO EM RELEVO DO TIPO DE REDE)</t>
  </si>
  <si>
    <t>TAMPAO FOFO ARTICULADO, COM BASE / REQUADRO, CLASSE D400 CARGA MAX 40 T, REDONDO, TAMPA 600 MM (COM INSCRICAO EM RELEVO DO TIPO DE REDE)</t>
  </si>
  <si>
    <t>TAMPAO FOFO SIMPLES COM BASE / REQUADRO, CLASSE A15 CARGA MAX. 1,5 T, 300 X 300 MM (COM INSCRICAO EM RELEVO DO TIPO DE REDE)</t>
  </si>
  <si>
    <t>TAMPAO FOFO SIMPLES COM BASE / REQUADRO, CLASSE A15 CARGA MAX. 1,5 T, 400 X 400 MM (COM INSCRICAO EM RELEVO DO TIPO DE REDE)</t>
  </si>
  <si>
    <t>TAMPAO FOFO SIMPLES COM BASE / REQUADRO, CLASSE A15 CARGA MAX. 1,5 T, 400 X 600 MM (COM INSCRICAO EM RELEVO DO TIPO DE REDE)</t>
  </si>
  <si>
    <t>TAMPAO FOFO SIMPLES COM BASE / REQUADRO, CLASSE B125 CARGA MAX. 12,5 T, REDONDO, TAMPA 500 MM (COM INSCRICAO EM RELEVO DO TIPO DE REDE)</t>
  </si>
  <si>
    <t>TAMPAO FOFO SIMPLES COM BASE / REQUADRO, CLASSE B125 CARGA MAX. 12,5 T, REDONDO, TAMPA 600 MM (COM INSCRICAO EM RELEVO DO TIPO DE REDE)</t>
  </si>
  <si>
    <t>TAMPAO FOFO SIMPLES COM BASE / REQUADRO, CLASSE D400 CARGA MAX. 40 T, REDONDO, TAMPA 600 MM (COM INSCRICAO EM RELEVO DO TIPO DE REDE)</t>
  </si>
  <si>
    <t>TAMPAO FOFO SIMPLES COM BASE / REQUADRO, CLASSE D400 CARGA MAX. 40 T, REDONDO, TAMPA 900 MM (COM INSCRICAO EM RELEVO DO TIPO DE REDE)</t>
  </si>
  <si>
    <t>TAMPAO FOFO SIMPLES COM BASE / REQUADRO, R-2, CLASSE A15 CARGA MAX. 1,5 T, 550 X 1100 MM (COM INSCRICAO EM RELEVO DO TIPO DE REDE)</t>
  </si>
  <si>
    <t>TANQUE ACO INOXIDAVEL (ACO 304) COM ESFREGADOR E VALVULA, DE *50 X 40 X 22* CM</t>
  </si>
  <si>
    <t>TANQUE DE ACO CARBONO NAO REVESTIDO, PARA TRANSPORTE DE AGUA COM CAPACIDADE DE 10 M3, COM BOMBA CENTRIFUGA POR TOMADA DE FORCA, VAZAO MAXIMA *75* M3/H (INCLUI MONTAGEM, NAO INCLUI CAMINHAO)</t>
  </si>
  <si>
    <t>TANQUE DE ACO PARA TRANSPORTE DE AGUA COM CAPACIDADE DE 14 M3 (INCLUI MONTAGEM, NAO INCLUI CAMINHAO)</t>
  </si>
  <si>
    <t>TANQUE DE ACO PARA TRANSPORTE DE AGUA COM CAPACIDADE DE 4 M3 (INCLUI MONTAGEM, NAO INCLUI CAMINHAO)</t>
  </si>
  <si>
    <t>TANQUE DE ACO PARA TRANSPORTE DE AGUA COM CAPACIDADE DE 6 M3 (INCLUI MONTAGEM, NAO INCLUI CAMINHAO)</t>
  </si>
  <si>
    <t>TANQUE DE ACO PARA TRANSPORTE DE AGUA COM CAPACIDADE DE 8 M3 (INCLUI MONTAGEM, NAO INCLUI CAMINHAO)</t>
  </si>
  <si>
    <t>TANQUE DE ASFALTO ESTACIONARIO COM MACARICO, CAPACIDADE 20.000 L</t>
  </si>
  <si>
    <t>TANQUE DE ASFALTO ESTACIONARIO COM SERPENTINA, CAPACIDADE 20.000 L</t>
  </si>
  <si>
    <t>TANQUE DE ASFALTO ESTACIONARIO COM SERPENTINA, CAPACIDADE 30.000 L</t>
  </si>
  <si>
    <t>TANQUE DE LOUCA BRANCA, COM COLUNA, *30* L</t>
  </si>
  <si>
    <t>TANQUE DE LOUCA BRANCA, SUSPENSO, *20* L</t>
  </si>
  <si>
    <t>TANQUE DUPLO EM MARMORE SINTETICO COM CUBA LISA E ESFREGADOR, *110 X 60* CM</t>
  </si>
  <si>
    <t>TANQUE SIMPLES EM MARMORE SINTETICO COM COLUNA, CAPACIDADE *22* L, *60 X 46* CM</t>
  </si>
  <si>
    <t>TANQUE SIMPLES EM MARMORE SINTETICO DE FIXAR NA PAREDE, CAPACIDADE *22* L, *60 X 46* CM</t>
  </si>
  <si>
    <t>TANQUE SIMPLES EM MARMORE SINTETICO SUSPENSO, CAPACIDADE *38* L, *60 X 60* CM</t>
  </si>
  <si>
    <t>TARIFA "A" ENTRE 0 E 20M3 FORNECIMENTO D'AGUA</t>
  </si>
  <si>
    <t>TARJETA LIVRE / OCUPADO PARA PORTA DE BANHEIRO, CORPO EM ZAMAC E ESPELHO EM LATAO</t>
  </si>
  <si>
    <t>TARUGO DELIMITADOR DE PROFUNDIDADE EM ESPUMA DE POLIETILENO DE BAIXA DENSIDADE 10 MM, CINZA</t>
  </si>
  <si>
    <t>TE 45 GRAUS DE FERRO GALVANIZADO, COM ROSCA BSP, DE 1 1/2"</t>
  </si>
  <si>
    <t>TE 45 GRAUS DE FERRO GALVANIZADO, COM ROSCA BSP, DE 1 1/4"</t>
  </si>
  <si>
    <t>TE 45 GRAUS DE FERRO GALVANIZADO, COM ROSCA BSP, DE 1"</t>
  </si>
  <si>
    <t>TE 45 GRAUS DE FERRO GALVANIZADO, COM ROSCA BSP, DE 1/2"</t>
  </si>
  <si>
    <t>TE 45 GRAUS DE FERRO GALVANIZADO, COM ROSCA BSP, DE 2 1/2"</t>
  </si>
  <si>
    <t>TE 45 GRAUS DE FERRO GALVANIZADO, COM ROSCA BSP, DE 2"</t>
  </si>
  <si>
    <t>TE 45 GRAUS DE FERRO GALVANIZADO, COM ROSCA BSP, DE 3"</t>
  </si>
  <si>
    <t>TE 45 GRAUS DE FERRO GALVANIZADO, COM ROSCA BSP, DE 3/4"</t>
  </si>
  <si>
    <t>TE 45 GRAUS DE FERRO GALVANIZADO, COM ROSCA BSP, DE 4"</t>
  </si>
  <si>
    <t>TE 90 GRAUS EM ACO CARBONO, SOLDAVEL, PRESSAO 3.000 LBS, DN 1 1/2"</t>
  </si>
  <si>
    <t>TE 90 GRAUS EM ACO CARBONO, SOLDAVEL, PRESSAO 3.000 LBS, DN 1 1/4"</t>
  </si>
  <si>
    <t>TE 90 GRAUS EM ACO CARBONO, SOLDAVEL, PRESSAO 3.000 LBS, DN 1"</t>
  </si>
  <si>
    <t>TE 90 GRAUS EM ACO CARBONO, SOLDAVEL, PRESSAO 3.000 LBS, DN 1/2"</t>
  </si>
  <si>
    <t>TE 90 GRAUS EM ACO CARBONO, SOLDAVEL, PRESSAO 3.000 LBS, DN 2 1/2"</t>
  </si>
  <si>
    <t>TE 90 GRAUS EM ACO CARBONO, SOLDAVEL, PRESSAO 3.000 LBS, DN 2"</t>
  </si>
  <si>
    <t>TE 90 GRAUS EM ACO CARBONO, SOLDAVEL, PRESSAO 3.000 LBS, DN 3"</t>
  </si>
  <si>
    <t>TE 90 GRAUS EM ACO CARBONO, SOLDAVEL, PRESSAO 3.000 LBS, DN 3/4"</t>
  </si>
  <si>
    <t>TE CPVC, SOLDAVEL, 90 GRAUS, 114 MM, PARA AGUA QUENTE PREDIAL</t>
  </si>
  <si>
    <t>TE CPVC, SOLDAVEL, 90 GRAUS, 15 MM, PARA AGUA QUENTE PREDIAL</t>
  </si>
  <si>
    <t>TE CPVC, SOLDAVEL, 90 GRAUS, 22 MM, PARA AGUA QUENTE PREDIAL</t>
  </si>
  <si>
    <t>TE CPVC, SOLDAVEL, 90 GRAUS, 28 MM, PARA AGUA QUENTE PREDIAL</t>
  </si>
  <si>
    <t>TE CPVC, SOLDAVEL, 90 GRAUS, 35 MM, PARA AGUA QUENTE PREDIAL</t>
  </si>
  <si>
    <t>TE CPVC, SOLDAVEL, 90 GRAUS, 42 MM, PARA AGUA QUENTE PREDIAL</t>
  </si>
  <si>
    <t>TE CPVC, SOLDAVEL, 90 GRAUS, 54 MM, PARA AGUA QUENTE PREDIAL</t>
  </si>
  <si>
    <t>TE CPVC, SOLDAVEL, 90 GRAUS, 73 MM, PARA AGUA QUENTE PREDIAL</t>
  </si>
  <si>
    <t>TE CPVC, SOLDAVEL, 90 GRAUS, 89 MM, PARA AGUA QUENTE PREDIAL</t>
  </si>
  <si>
    <t>TE DE COBRE SEM ANEL DE SOLDA, BOLSA X BOLSA X BOLSA, 104 MM</t>
  </si>
  <si>
    <t>TE DE COBRE SEM ANEL DE SOLDA, BOLSA X BOLSA X BOLSA, 15 MM</t>
  </si>
  <si>
    <t>TE DE COBRE SEM ANEL DE SOLDA, BOLSA X BOLSA X BOLSA, 22 MM</t>
  </si>
  <si>
    <t>TE DE COBRE SEM ANEL DE SOLDA, BOLSA X BOLSA X BOLSA, 28 MM</t>
  </si>
  <si>
    <t>TE DE COBRE SEM ANEL DE SOLDA, BOLSA X BOLSA X BOLSA, 35 MM</t>
  </si>
  <si>
    <t>TE DE COBRE SEM ANEL DE SOLDA, BOLSA X BOLSA X BOLSA, 42 MM</t>
  </si>
  <si>
    <t>TE DE COBRE SEM ANEL DE SOLDA, BOLSA X BOLSA X BOLSA, 54 MM</t>
  </si>
  <si>
    <t>TE DE COBRE SEM ANEL DE SOLDA, BOLSA X BOLSA X BOLSA, 66 MM</t>
  </si>
  <si>
    <t>TE DE COBRE SEM ANEL DE SOLDA, BOLSA X BOLSA X BOLSA, 79 MM</t>
  </si>
  <si>
    <t>TE DE FERRO GALVANIZADO, DE 1 1/2"</t>
  </si>
  <si>
    <t>TE DE FERRO GALVANIZADO, DE 1 1/4"</t>
  </si>
  <si>
    <t>TE DE FERRO GALVANIZADO, DE 1"</t>
  </si>
  <si>
    <t>TE DE FERRO GALVANIZADO, DE 1/2"</t>
  </si>
  <si>
    <t>TE DE FERRO GALVANIZADO, DE 2 1/2"</t>
  </si>
  <si>
    <t>TE DE FERRO GALVANIZADO, DE 2"</t>
  </si>
  <si>
    <t>TE DE FERRO GALVANIZADO, DE 3"</t>
  </si>
  <si>
    <t>TE DE FERRO GALVANIZADO, DE 3/4"</t>
  </si>
  <si>
    <t>TE DE FERRO GALVANIZADO, DE 4"</t>
  </si>
  <si>
    <t>TE DE FERRO GALVANIZADO, DE 5"</t>
  </si>
  <si>
    <t>TE DE FERRO GALVANIZADO, DE 6"</t>
  </si>
  <si>
    <t>TE DE INSPECAO, PVC, 100 X 75 MM, SERIE NORMAL PARA ESGOTO PREDIAL</t>
  </si>
  <si>
    <t>TE DE INSPECAO, PVC, SERIE R, 100 X 75 MM, PARA ESGOTO PREDIAL</t>
  </si>
  <si>
    <t>TE DE INSPECAO, PVC, SERIE R, 150 X 100 MM, PARA ESGOTO PREDIAL</t>
  </si>
  <si>
    <t>TE DE INSPECAO, PVC, SERIE R, 75 X 75 MM, PARA ESGOTO PREDIAL</t>
  </si>
  <si>
    <t>TE DE REDUCAO COM ROSCA, PVC, 90 GRAUS, 1 X 3/4", PARA AGUA FRIA PREDIAL</t>
  </si>
  <si>
    <t>TE DE REDUCAO COM ROSCA, PVC, 90 GRAUS, 1.1/2" X 3/4", AGUA FRIA PREDIAL</t>
  </si>
  <si>
    <t>TE DE REDUCAO COM ROSCA, PVC, 90 GRAUS, 3/4 X 1/2", PARA AGUA FRIA PREDIAL</t>
  </si>
  <si>
    <t>TE DE REDUCAO DE FERRO GALVANIZADO, COM ROSCA BSP, DE 1 1/2" X 1"</t>
  </si>
  <si>
    <t>TE DE REDUCAO DE FERRO GALVANIZADO, COM ROSCA BSP, DE 1 1/2" X 3/4"</t>
  </si>
  <si>
    <t>TE DE REDUCAO DE FERRO GALVANIZADO, COM ROSCA BSP, DE 1 1/4" X 3/4"</t>
  </si>
  <si>
    <t>TE DE REDUCAO DE FERRO GALVANIZADO, COM ROSCA BSP, DE 1" X 1/2"</t>
  </si>
  <si>
    <t>TE DE REDUCAO DE FERRO GALVANIZADO, COM ROSCA BSP, DE 1" X 3/4"</t>
  </si>
  <si>
    <t>TE DE REDUCAO DE FERRO GALVANIZADO, COM ROSCA BSP, DE 2 1/2" X 1 1/2"</t>
  </si>
  <si>
    <t>TE DE REDUCAO DE FERRO GALVANIZADO, COM ROSCA BSP, DE 2 1/2" X 1 1/4"</t>
  </si>
  <si>
    <t>TE DE REDUCAO DE FERRO GALVANIZADO, COM ROSCA BSP, DE 2 1/2" X 1"</t>
  </si>
  <si>
    <t>TE DE REDUCAO DE FERRO GALVANIZADO, COM ROSCA BSP, DE 2 1/2" X 2"</t>
  </si>
  <si>
    <t>TE DE REDUCAO DE FERRO GALVANIZADO, COM ROSCA BSP, DE 2" X 1 1/2"</t>
  </si>
  <si>
    <t>TE DE REDUCAO DE FERRO GALVANIZADO, COM ROSCA BSP, DE 2" X 1 1/4"</t>
  </si>
  <si>
    <t>TE DE REDUCAO DE FERRO GALVANIZADO, COM ROSCA BSP, DE 2" X 1"</t>
  </si>
  <si>
    <t>TE DE REDUCAO DE FERRO GALVANIZADO, COM ROSCA BSP, DE 3" X 1 1/2"</t>
  </si>
  <si>
    <t>TE DE REDUCAO DE FERRO GALVANIZADO, COM ROSCA BSP, DE 3" X 1 1/4"</t>
  </si>
  <si>
    <t>TE DE REDUCAO DE FERRO GALVANIZADO, COM ROSCA BSP, DE 3" X 1"</t>
  </si>
  <si>
    <t>TE DE REDUCAO DE FERRO GALVANIZADO, COM ROSCA BSP, DE 3" X 2 1/2"</t>
  </si>
  <si>
    <t>TE DE REDUCAO DE FERRO GALVANIZADO, COM ROSCA BSP, DE 3" X 2"</t>
  </si>
  <si>
    <t>TE DE REDUCAO DE FERRO GALVANIZADO, COM ROSCA BSP, DE 3/4" X 1/2"</t>
  </si>
  <si>
    <t>TE DE REDUCAO DE FERRO GALVANIZADO, COM ROSCA BSP, DE 4" X 2"</t>
  </si>
  <si>
    <t>TE DE REDUCAO DE FERRO GALVANIZADO, COM ROSCA BSP, DE 4" X 3"</t>
  </si>
  <si>
    <t>TE DE REDUCAO, CPVC, 22 X 15 MM, PARA AGUA QUENTE PREDIAL</t>
  </si>
  <si>
    <t>TE DE REDUCAO, CPVC, 28 X 22 MM, PARA AGUA QUENTE PREDIAL</t>
  </si>
  <si>
    <t>TE DE REDUCAO, CPVC, 35 X 28 MM, PARA AGUA QUENTE PREDIAL</t>
  </si>
  <si>
    <t>TE DE REDUCAO, CPVC, 42 X 35 MM, PARA AGUA QUENTE PREDIAL</t>
  </si>
  <si>
    <t>TE DE REDUCAO, PVC PBA, BBB, JE, DN 100 X 50 / DE 110 X 60 MM, PARA REDE DE AGUA</t>
  </si>
  <si>
    <t>TE DE REDUCAO, PVC PBA, BBB, JE, DN 100 X 75 / DE 110 X 85 MM, PARA REDE DE AGUA</t>
  </si>
  <si>
    <t>TE DE REDUCAO, PVC PBA, BBB, JE, DN 75 X 50 / DE 85 X 60 MM, PARA REDE DE AGUA</t>
  </si>
  <si>
    <t>TE DE REDUCAO, PVC, SOLDAVEL, 90 GRAUS, 110 MM X 60 MM, PARA AGUA FRIA PREDIAL</t>
  </si>
  <si>
    <t>TE DE REDUCAO, PVC, SOLDAVEL, 90 GRAUS, 25 MM X 20 MM, PARA AGUA FRIA PREDIAL</t>
  </si>
  <si>
    <t>TE DE REDUCAO, PVC, SOLDAVEL, 90 GRAUS, 32 MM X 25 MM, PARA AGUA FRIA PREDIAL</t>
  </si>
  <si>
    <t>TE DE REDUCAO, PVC, SOLDAVEL, 90 GRAUS, 40 MM X 32 MM, PARA AGUA FRIA PREDIAL</t>
  </si>
  <si>
    <t>TE DE REDUCAO, PVC, SOLDAVEL, 90 GRAUS, 50 MM X 20 MM, PARA AGUA FRIA PREDIAL</t>
  </si>
  <si>
    <t>TE DE REDUCAO, PVC, SOLDAVEL, 90 GRAUS, 50 MM X 25 MM, PARA AGUA FRIA PREDIAL</t>
  </si>
  <si>
    <t>TE DE REDUCAO, PVC, SOLDAVEL, 90 GRAUS, 50 MM X 32 MM, PARA AGUA FRIA PREDIAL</t>
  </si>
  <si>
    <t>TE DE REDUCAO, PVC, SOLDAVEL, 90 GRAUS, 50 MM X 40 MM, PARA AGUA FRIA PREDIAL</t>
  </si>
  <si>
    <t>TE DE REDUCAO, PVC, SOLDAVEL, 90 GRAUS, 75 MM X 50 MM, PARA AGUA FRIA PREDIAL</t>
  </si>
  <si>
    <t>TE DE REDUCAO, PVC, SOLDAVEL, 90 GRAUS, 85 MM X 60 MM, PARA AGUA FRIA PREDIAL</t>
  </si>
  <si>
    <t>TE DE SERVICO INTEGRADO, EM POLIPROPILENO (PP), PARA TUBOS EM PEAD, 63 X 20 MM - LIGACAO PREDIAL DE AGUA</t>
  </si>
  <si>
    <t>TE DE SERVICO INTEGRADO, EM POLIPROPILENO (PP), PARA TUBOS EM PEAD/PVC, 60 X 20 MM - LIGACAO PREDIAL DE AGUA</t>
  </si>
  <si>
    <t>TE DE SERVICO INTEGRADO, EM POLIPROPILENO (PP), PARA TUBOS EM PEAD/PVC, 60 X 32 MM - LIGACAO PREDIAL DE AGUA</t>
  </si>
  <si>
    <t>TE DE SERVICO, PEAD PE 100, DE 125 X 20 MM, PARA ELETROFUSAO</t>
  </si>
  <si>
    <t>TE DE SERVICO, PEAD PE 100, DE 125 X 32 MM, PARA ELETROFUSAO</t>
  </si>
  <si>
    <t>TE DE SERVICO, PEAD PE 100, DE 125 X 63 MM, PARA ELETROFUSAO</t>
  </si>
  <si>
    <t>TE DE SERVICO, PEAD PE 100, DE 200 X 20 MM, PARA ELETROFUSAO</t>
  </si>
  <si>
    <t>TE DE SERVICO, PEAD PE 100, DE 200 X 32 MM, PARA ELETROFUSAO</t>
  </si>
  <si>
    <t>TE DE SERVICO, PEAD PE 100, DE 200 X 63 MM, PARA ELETROFUSAO</t>
  </si>
  <si>
    <t>TE DE SERVICO, PEAD PE 100, DE 63 X 20 MM, PARA ELETROFUSAO</t>
  </si>
  <si>
    <t>TE DE SERVICO, PEAD PE 100, DE 63 X 32 MM, PARA ELETROFUSAO</t>
  </si>
  <si>
    <t>TE DE SERVICO, PEAD PE 100, DE 63 X 63 MM, PARA ELETROFUSAO</t>
  </si>
  <si>
    <t>TE DE TRANSICAO, CPVC, SOLDAVEL, 15 MM X 1/2", PARA AGUA QUENTE</t>
  </si>
  <si>
    <t>TE DE TRANSICAO, CPVC, SOLDAVEL, 22 MM X 1/2", PARA AGUA QUENTE</t>
  </si>
  <si>
    <t>TE DUPLA CURVA BRONZE/LATAO SEM ANEL DE SOLDA, ROSCA F X BOLSA X ROSCA F, 1/2" X 15 X 1/2"</t>
  </si>
  <si>
    <t>TE DUPLA CURVA BRONZE/LATAO SEM ANEL DE SOLDA, ROSCA F X BOLSA X ROSCA F, 3/4" X 22 X 3/4"</t>
  </si>
  <si>
    <t>TE METALICO, PARA CONEXAO COM ANEL DESLIZANTE, DN 16 MM, EM TUBO PEX PARA INST. AGUA QUENTE/FRIA</t>
  </si>
  <si>
    <t>TE METALICO, PARA CONEXAO COM ANEL DESLIZANTE, DN 20 MM, EM TUBO PEX PARA INST. AGUA QUENTE/FRIA</t>
  </si>
  <si>
    <t>TE METALICO, PARA CONEXAO COM ANEL DESLIZANTE, DN 25 MM, EM TUBO PEX PARA INST. AGUA QUENTE/FRIA</t>
  </si>
  <si>
    <t>TE METALICO, PARA CONEXAO COM ANEL DESLIZANTE, DN 32 MM, EM TUBO PEX PARA INST. AGUA QUENTE/FRIA</t>
  </si>
  <si>
    <t>TE MISTURADOR COM INSERTO METALICO, FEMEA, PPR, DN 25 MM X 3/4", PARA AGUA QUENTE E FRIA PREDIAL</t>
  </si>
  <si>
    <t>TE MISTURADOR DE TRANSICAO, CPVC, COM ROSCA, 22 MM X 3/4", PARA AGUA QUENTE</t>
  </si>
  <si>
    <t>TE MISTURADOR, CPVC, SOLDAVEL, 15 MM, PARA AGUA QUENTE</t>
  </si>
  <si>
    <t>TE MISTURADOR, CPVC, SOLDAVEL, 22 MM, PARA AGUA QUENTE</t>
  </si>
  <si>
    <t>TE MISTURADOR, PPR, F/M/M, DN 20 X 20 MM, PARA AGUA QUENTE PREDIAL</t>
  </si>
  <si>
    <t>TE MISTURADOR, PPR, F/M/M, DN 25 X 25 MM, PARA AGUA QUENTE PREDIAL</t>
  </si>
  <si>
    <t>TE NORMAL, PPR, F/F/F, SOLDAVEL, 90 GRAUS, DN 110 X 110 X 110 MM, PARA AGUA QUENTE PREDIAL</t>
  </si>
  <si>
    <t>TE NORMAL, PPR, F/F/F, SOLDAVEL, 90 GRAUS, DN 20 X 20 X 20 MM, PARA AGUA QUENTE PREDIAL</t>
  </si>
  <si>
    <t>TE NORMAL, PPR, F/F/F, SOLDAVEL, 90 GRAUS, DN 25 X 25 X 25 MM, PARA AGUA QUENTE PREDIAL</t>
  </si>
  <si>
    <t>TE NORMAL, PPR, F/F/F, SOLDAVEL, 90 GRAUS, DN 32 X 32 X 32 MM, PARA AGUA QUENTE PREDIAL</t>
  </si>
  <si>
    <t>TE NORMAL, PPR, F/F/F, SOLDAVEL, 90 GRAUS, DN 40 X 40 X 40 MM, PARA AGUA QUENTE PREDIAL</t>
  </si>
  <si>
    <t>TE NORMAL, PPR, F/F/F, SOLDAVEL, 90 GRAUS, DN 50 X 50 X 50 MM, PARA AGUA QUENTE PREDIAL</t>
  </si>
  <si>
    <t>TE NORMAL, PPR, F/F/F, SOLDAVEL, 90 GRAUS, DN 63 X 63 X 63 MM, PARA AGUA QUENTE PREDIAL</t>
  </si>
  <si>
    <t>TE NORMAL, PPR, F/F/F, SOLDAVEL, 90 GRAUS, DN 75 X 75 X 75 MM, PARA AGUA QUENTE PREDIAL</t>
  </si>
  <si>
    <t>TE NORMAL, PPR, F/F/F, SOLDAVEL, 90 GRAUS, DN 90 X 90 X 90 MM, PARA AGUA QUENTE PREDIAL</t>
  </si>
  <si>
    <t>TE PVC ROSCAVEL 90 GRAUS, 1", PARA AGUA FRIA PREDIAL</t>
  </si>
  <si>
    <t>TE PVC SOLDAVEL, BBB, 90 GRAUS, DN 40 MM, PARA ESGOTO SECUNDARIO PREDIAL</t>
  </si>
  <si>
    <t>TE PVC, ROSCAVEL, 90 GRAUS, 1 1/2", AGUA FRIA PREDIAL</t>
  </si>
  <si>
    <t>TE PVC, ROSCAVEL, 90 GRAUS, 1/2", AGUA FRIA PREDIAL</t>
  </si>
  <si>
    <t>TE PVC, ROSCAVEL, 90 GRAUS, 2", AGUA FRIA PREDIAL</t>
  </si>
  <si>
    <t>TE PVC, ROSCAVEL, 90 GRAUS, 3/4", AGUA FRIA PREDIAL</t>
  </si>
  <si>
    <t>TE PVC, SOLDAVEL, COM BUCHA DE LATAO NA BOLSA CENTRAL, 90 GRAUS, 20 MM X 1/2", PARA AGUA FRIA PREDIAL</t>
  </si>
  <si>
    <t>TE PVC, SOLDAVEL, COM BUCHA DE LATAO NA BOLSA CENTRAL, 90 GRAUS, 25 MM X 1/2", PARA AGUA FRIA PREDIAL</t>
  </si>
  <si>
    <t>TE PVC, SOLDAVEL, COM BUCHA DE LATAO NA BOLSA CENTRAL, 90 GRAUS, 25 MM X 3/4", PARA AGUA FRIA PREDIAL</t>
  </si>
  <si>
    <t>TE PVC, SOLDAVEL, COM BUCHA DE LATAO NA BOLSA CENTRAL, 90 GRAUS, 32 MM X 3/4", PARA AGUA FRIA PREDIAL</t>
  </si>
  <si>
    <t>TE PVC, SOLDAVEL, COM ROSCA NA BOLSA CENTRAL, 90 GRAUS, 20 MM X 1/2", PARA AGUA FRIA PREDIAL</t>
  </si>
  <si>
    <t>TE PVC, SOLDAVEL, COM ROSCA NA BOLSA CENTRAL, 90 GRAUS, 25 MM X 1/2", PARA AGUA FRIA PREDIAL</t>
  </si>
  <si>
    <t>TE PVC, SOLDAVEL, COM ROSCA NA BOLSA CENTRAL, 90 GRAUS, 25 MM X 3/4", PARA AGUA FRIA PREDIAL</t>
  </si>
  <si>
    <t>TE PVC, SOLDAVEL, COM ROSCA NA BOLSA CENTRAL, 90 GRAUS, 32 MM X 3/4", PARA AGUA FRIA PREDIAL</t>
  </si>
  <si>
    <t>TE RANHURADO EM FERRO FUNDIDO, DN 50 (2")</t>
  </si>
  <si>
    <t>TE RANHURADO EM FERRO FUNDIDO, DN 65 (2 1/2")</t>
  </si>
  <si>
    <t>TE RANHURADO EM FERRO FUNDIDO, DN 80 (3")</t>
  </si>
  <si>
    <t>TE ROSCA FEMEA, METALICO, PARA CONEXAO COM ANEL DESLIZANTE, DN 16 MM X 1/2", EM TUBO PEX PARA INST. AGUA QUENTE/FRIA</t>
  </si>
  <si>
    <t>TE ROSCA FEMEA, METALICO, PARA CONEXAO COM ANEL DESLIZANTE, DN 20 MM X 1/2", EM TUBO PEX PARA INST. AGUA QUENTE/FRIA</t>
  </si>
  <si>
    <t>TE ROSCA FEMEA, METALICO, PARA CONEXAO COM ANEL DESLIZANTE, DN 25 MM X 3/4", EM TUBO PEX PARA INST. AGUA QUENTE/FRIA</t>
  </si>
  <si>
    <t>TE SANITARIO DE REDUCAO, PVC, DN 100 X 50 MM, SERIE NORMAL, PARA ESGOTO PREDIAL</t>
  </si>
  <si>
    <t>TE SANITARIO DE REDUCAO, PVC, DN 100 X 75 MM, SERIE NORMAL PARA ESGOTO PREDIAL</t>
  </si>
  <si>
    <t>TE SANITARIO, PVC, DN 100 X 100 MM, SERIE NORMAL, PARA ESGOTO PREDIAL</t>
  </si>
  <si>
    <t>TE SANITARIO, PVC, DN 40 X 40 MM, SERIE NORMAL, PARA ESGOTO PREDIAL</t>
  </si>
  <si>
    <t>TE SANITARIO, PVC, DN 50 X 50 MM, SERIE NORMAL, PARA ESGOTO PREDIAL</t>
  </si>
  <si>
    <t>TE SANITARIO, PVC, DN 75 X 75 MM, SERIE NORMAL PARA ESGOTO PREDIAL</t>
  </si>
  <si>
    <t>TE SOLDAVEL, PVC, 90 GRAUS, 110 MM, PARA AGUA FRIA PREDIAL (NBR 5648)</t>
  </si>
  <si>
    <t>TE SOLDAVEL, PVC, 90 GRAUS, 20 MM, PARA AGUA FRIA PREDIAL (NBR 5648)</t>
  </si>
  <si>
    <t>TE SOLDAVEL, PVC, 90 GRAUS, 25 MM, PARA AGUA FRIA PREDIAL (NBR 5648)</t>
  </si>
  <si>
    <t>TE SOLDAVEL, PVC, 90 GRAUS, 32 MM, PARA AGUA FRIA PREDIAL (NBR 5648)</t>
  </si>
  <si>
    <t>TE SOLDAVEL, PVC, 90 GRAUS, 40 MM, PARA AGUA FRIA PREDIAL (NBR 5648)</t>
  </si>
  <si>
    <t>TE SOLDAVEL, PVC, 90 GRAUS, 60 MM, PARA AGUA FRIA PREDIAL (NBR 5648)</t>
  </si>
  <si>
    <t>TE SOLDAVEL, PVC, 90 GRAUS, 75 MM, PARA AGUA FRIA PREDIAL (NBR 5648)</t>
  </si>
  <si>
    <t>TE SOLDAVEL, PVC, 90 GRAUS, 85 MM, PARA AGUA FRIA PREDIAL (NBR 5648)</t>
  </si>
  <si>
    <t>TE SOLDAVEL, PVC, 90 GRAUS,50 MM, PARA AGUA FRIA PREDIAL (NBR 5648)</t>
  </si>
  <si>
    <t>TE, PLASTICO, DN 16 MM, PARA CONEXAO COM CRIMPAGEM, EM TUBO PEX PARA INST. AGUA QUENTE/FRIA</t>
  </si>
  <si>
    <t>TE, PLASTICO, DN 20 MM, PARA CONEXAO COM CRIMPAGEM, EM TUBO PEX PARA INST. AGUA QUENTE/FRIA</t>
  </si>
  <si>
    <t>TE, PLASTICO, DN 25 MM, PARA CONEXAO COM CRIMPAGEM, EM TUBO PEX PARA INST. AGUA QUENTE/FRIA</t>
  </si>
  <si>
    <t>TE, PLASTICO, DN 32 MM, PARA CONEXAO COM CRIMPAGEM, EM TUBO PEX PARA INST. AGUA QUENTE/FRIA</t>
  </si>
  <si>
    <t>TE, PVC PBA, BBB, 90 GRAUS, DN 100 / DE 110 MM, PARA REDE DE AGUA</t>
  </si>
  <si>
    <t>TE, PVC PBA, BBB, 90 GRAUS, DN 50 / DE 60 MM, PARA REDE DE AGUA</t>
  </si>
  <si>
    <t>TE, PVC PBA, BBB, 90 GRAUS, DN 75 / DE 85 MM, PARA REDE DE AGUA</t>
  </si>
  <si>
    <t>TE, PVC, 90 GRAUS, BBB, JE, DN 200 MM, PARA REDE COLETORA ESGOTO</t>
  </si>
  <si>
    <t>TE, PVC, SERIE R, 100 X 100 MM, PARA ESGOTO PREDIAL</t>
  </si>
  <si>
    <t>TE, PVC, SERIE R, 100 X 75 MM, PARA ESGOTO PREDIAL</t>
  </si>
  <si>
    <t>TE, PVC, SERIE R, 150 X 100 MM, PARA ESGOTO PREDIAL</t>
  </si>
  <si>
    <t>TE, PVC, SERIE R, 150 X 150 MM, PARA ESGOTO PREDIAL</t>
  </si>
  <si>
    <t>TE, PVC, SERIE R, 75 X 75 MM, PARA ESGOTO PREDIAL</t>
  </si>
  <si>
    <t>TECNICO DE EDIFICACOES (HORISTA)</t>
  </si>
  <si>
    <t>TECNICO DE EDIFICACOES (MENSALISTA)</t>
  </si>
  <si>
    <t>TECNICO EM LABORATORIO E CAMPO DE CONSTRUCAO CIVIL (HORISTA)</t>
  </si>
  <si>
    <t>TECNICO EM LABORATORIO E CAMPO DE CONSTRUCAO CIVIL (MENSALISTA)</t>
  </si>
  <si>
    <t>TECNICO EM SEGURANCA DO TRABALHO (HORISTA)</t>
  </si>
  <si>
    <t>TECNICO EM SEGURANCA DO TRABALHO (MENSALISTA)</t>
  </si>
  <si>
    <t>TECNICO EM SONDAGEM (HORISTA)</t>
  </si>
  <si>
    <t>TECNICO EM SONDAGEM (MENSALISTA)</t>
  </si>
  <si>
    <t>TELA ARAME GALVANIZADO REVESTIDO COM POLIMERO, MALHA HEXAGONAL DUPLA TORCAO, 8 X 10 CM (ZN/AL REVESTIDO COM POLIMERO), FIO *2,4* MM</t>
  </si>
  <si>
    <t>TELA DE ACO SOLDADA GALVANIZADA/ZINCADA PARA ALVENARIA, FIO D = *1,20 A 1,70* MM, MALHA 15 X 15 MM, (C X L) *50 X 10,5* CM</t>
  </si>
  <si>
    <t>TELA DE ACO SOLDADA GALVANIZADA/ZINCADA PARA ALVENARIA, FIO D = *1,20 A 1,70* MM, MALHA 15 X 15 MM, (C X L) *50 X 12* CM</t>
  </si>
  <si>
    <t>TELA DE ACO SOLDADA GALVANIZADA/ZINCADA PARA ALVENARIA, FIO D = *1,20 A 1,70* MM, MALHA 15 X 15 MM, (C X L) *50 X 17,5* CM</t>
  </si>
  <si>
    <t>TELA DE ACO SOLDADA GALVANIZADA/ZINCADA PARA ALVENARIA, FIO D = *1,20 A 1,70* MM, MALHA 15 X 15 MM, (C X L) *50 X 6* CM</t>
  </si>
  <si>
    <t>TELA DE ACO SOLDADA GALVANIZADA/ZINCADA PARA ALVENARIA, FIO D = *1,20 A 1,70* MM, MALHA 15 X 15 MM, (C X L) *50 X 7,5* CM</t>
  </si>
  <si>
    <t>TELA DE ACO SOLDADA GALVANIZADA/ZINCADA PARA ALVENARIA, FIO D = *1,24 MM, MALHA 25 X 25 MM</t>
  </si>
  <si>
    <t>TELA DE ACO SOLDADA NERVURADA, CA-60, L-159, (1,69 KG/M2), DIAMETRO DO FIO = 4,5 MM, LARGURA = 2,45 M, ESPACAMENTO DA MALHA = 30 X 10 CM</t>
  </si>
  <si>
    <t>TELA DE ACO SOLDADA NERVURADA, CA-60, Q-113, (1,8 KG/M2), DIAMETRO DO FIO = 3,8 MM, LARGURA = 2,45 M, ESPACAMENTO DA MALHA = 10 X 10 CM</t>
  </si>
  <si>
    <t>TELA DE ACO SOLDADA NERVURADA, CA-60, Q-138, (2,20 KG/M2), DIAMETRO DO FIO = 4,2 MM, LARGURA = 2,45 M, ESPACAMENTO DA MALHA = 10 X 10 CM</t>
  </si>
  <si>
    <t>TELA DE ACO SOLDADA NERVURADA, CA-60, Q-159, (2,52 KG/M2), DIAMETRO DO FIO = 4,5 MM, LARGURA = 2,45 M, ESPACAMENTO DA MALHA = 10 X 10 CM</t>
  </si>
  <si>
    <t>TELA DE ACO SOLDADA NERVURADA, CA-60, Q-196, (3,11 KG/M2), DIAMETRO DO FIO = 5,0 MM, LARGURA = 2,45 M, ESPACAMENTO DA MALHA = 10 X 10 CM</t>
  </si>
  <si>
    <t>TELA DE ACO SOLDADA NERVURADA, CA-60, Q-283 (4,48 KG/M2), DIAMETRO DO FIO = 6,0 MM, LARGURA = 2,45 X 6,00 M DE COMPRIMENTO, ESPACAMENTO DA MALHA = 10 X 10 CM</t>
  </si>
  <si>
    <t>TELA DE ACO SOLDADA NERVURADA, CA-60, Q-61, (0,97 KG/M2), DIAMETRO DO FIO = 3,4 MM, LARGURA = 2,45 M, ESPACAMENTO DA MALHA = 15 X 15 CM</t>
  </si>
  <si>
    <t>TELA DE ACO SOLDADA NERVURADA, CA-60, Q-92, (1,48 KG/M2), DIAMETRO DO FIO = 4,2 MM, LARGURA = 2,45 X 60 M DE COMPRIMENTO, ESPACAMENTO DA MALHA = 15 X 15 CM</t>
  </si>
  <si>
    <t>TELA DE ACO SOLDADA NERVURADA, CA-60, T-196, (2,11 KG/M2), DIAMETRO DO FIO = 5,0 MM, LARGURA = 2,45 M, ESPACAMENTO DA MALHA = 30 X 10 CM</t>
  </si>
  <si>
    <t>TELA DE ANIAGEM ( JUTA)</t>
  </si>
  <si>
    <t>TELA DE ARAME GALVANIZADA QUADRANGULAR / LOSANGULAR, FIO 2,11 MM (14 BWG), MALHA 5 X 5 CM, H = 2 M</t>
  </si>
  <si>
    <t>TELA DE ARAME GALVANIZADA QUADRANGULAR / LOSANGULAR, FIO 2,11 MM (14 BWG), MALHA 8 X 8 CM, H = 2 M</t>
  </si>
  <si>
    <t>TELA DE ARAME GALVANIZADA QUADRANGULAR / LOSANGULAR, FIO 2,77 MM (12 BWG), MALHA 10 X 10 CM, H = 2 M</t>
  </si>
  <si>
    <t>TELA DE ARAME GALVANIZADA QUADRANGULAR / LOSANGULAR, FIO 2,77 MM (12 BWG), MALHA 5 X 5 CM, H = 2 M</t>
  </si>
  <si>
    <t>TELA DE ARAME GALVANIZADA QUADRANGULAR / LOSANGULAR, FIO 2,77 MM (12 BWG), MALHA 8 X 8 CM, H = 2 M</t>
  </si>
  <si>
    <t>TELA DE ARAME GALVANIZADA QUADRANGULAR / LOSANGULAR, FIO 3,4 MM (10 BWG), MALHA 5 X 5 CM, H = 2 M</t>
  </si>
  <si>
    <t>TELA DE ARAME GALVANIZADA QUADRANGULAR / LOSANGULAR, FIO 4,19 MM (8 BWG), MALHA 5 X 5 CM, H = 2 M</t>
  </si>
  <si>
    <t>TELA DE ARAME GALVANIZADA REVESTIDA EM PVC, QUADRANGULAR / LOSANGULAR, FIO 2,11 MM (14 BWG), BITOLA FINAL = *2,8* MM, MALHA *8 X 8* CM, H = 2 M</t>
  </si>
  <si>
    <t>TELA DE ARAME GALVANIZADA REVESTIDA EM PVC, QUADRANGULAR / LOSANGULAR, FIO 2,77 MM (12 BWG), BITOLA FINAL = *3,8* MM, MALHA 7,5 X 7,5 CM, H = 2 M</t>
  </si>
  <si>
    <t>TELA DE ARAME GALVANIZADA, HEXAGONAL, FIO 0,56 MM (24 BWG), MALHA 1/2", H = 1 M</t>
  </si>
  <si>
    <t>TELA DE ARAME ONDULADA, FIO *2,77* MM (12 BWG), MALHA 5 X 5 CM, H = 2 M</t>
  </si>
  <si>
    <t>TELA DE FIBRA DE VIDRO, ACABAMENTO ANTI-ALCALINO, MALHA 10 X 10 MM</t>
  </si>
  <si>
    <t>TELA EM MALHA HEXAGONAL DE DUPLA TORCAO 8 X 10 CM (ZN/AL REVESTIDO COM POLIMERO), FIO 2,7 MM, COM GEOMANTA OU BIOMANTA, DIMENSOES 4,0 X 2,0 X 0,6 M, COM INCLINACAO DE 70 GRAUS, PARA SOLO REFORCADO</t>
  </si>
  <si>
    <t>TELA EM METAL PARA ESTUQUE (DEPLOYE)</t>
  </si>
  <si>
    <t>TELA FACHADEIRA EM POLIETILENO, ROLO DE 3 X 100 M (L X C), COR BRANCA, SEM LOGOMARCA - PARA PROTECAO DE OBRAS</t>
  </si>
  <si>
    <t>TELA PLASTICA LARANJA, TIPO TAPUME PARA SINALIZACAO, MALHA RETANGULAR, ROLO 1.20 X 50 M (L X C)</t>
  </si>
  <si>
    <t>TELA PLASTICA TECIDA LISTRADA BRANCA E LARANJA, TIPO GUARDA CORPO, EM POLIETILENO MONOFILADO, ROLO 1,20 X 50 M (L X C)</t>
  </si>
  <si>
    <t>TELHA CERAMICA TIPO AMERICANA, COMPRIMENTO DE *45* CM, RENDIMENTO DE *12* TELHAS/M2</t>
  </si>
  <si>
    <t>TELHA DE BARRO / CERAMICA, NAO ESMALTADA, TIPO COLONIAL, CANAL, PLAN, PAULISTA, COMPRIMENTO DE *44 A 50* CM, RENDIMENTO DE COBERTURA DE *26* TELHAS/M2</t>
  </si>
  <si>
    <t>TELHA DE BARRO / CERAMICA, NAO ESMALTADA, TIPO ROMANA, AMERICANA, PORTUGUESA, FRANCESA, COMPRIMENTO DE *41* CM, RENDIMENTO DE *16* TELHAS/M2</t>
  </si>
  <si>
    <t>TELHA DE CONCRETO TIPO CLASSICA, COR CINZA, COMPRIMENTO DE *42* CM, RENDIMENTO DE *10* TELHAS/M2</t>
  </si>
  <si>
    <t>TELHA DE FIBRA DE VIDRO ONDULADA, TRANSLUCIDA / INCOLOR, E = *0,6* MM, DE *0,50 X 2,44* M (L X C)</t>
  </si>
  <si>
    <t>TELHA DE FIBROCIMENTO E = 6 MM, DE 3,00 X 1,06 M (SEM AMIANTO)</t>
  </si>
  <si>
    <t>TELHA DE FIBROCIMENTO E = 6 MM, DE 4,10 X 1,06 M (SEM AMIANTO)</t>
  </si>
  <si>
    <t>TELHA DE FIBROCIMENTO E = 6 MM, DE 4,60 X 1,06 M (SEM AMIANTO)</t>
  </si>
  <si>
    <t>TELHA DE FIBROCIMENTO E = 8 MM, DE 3,00 X 1,06 M (SEM AMIANTO)</t>
  </si>
  <si>
    <t>TELHA DE FIBROCIMENTO E = 8 MM, DE 4,10 X 1,06 M (SEM AMIANTO)</t>
  </si>
  <si>
    <t>TELHA DE FIBROCIMENTO E = 8 MM, DE 4,60 X 1,06 M (SEM AMIANTO)</t>
  </si>
  <si>
    <t>TELHA DE FIBROCIMENTO ONDULADA E = 4 MM, DE 1,22 X 0,50 M (SEM AMIANTO)</t>
  </si>
  <si>
    <t>TELHA DE FIBROCIMENTO ONDULADA E = 4 MM, DE 2,13 X 0,50 M (SEM AMIANTO)</t>
  </si>
  <si>
    <t>TELHA DE FIBROCIMENTO ONDULADA E = 4 MM, DE 2,44 X 0,50 M (SEM AMIANTO)</t>
  </si>
  <si>
    <t>TELHA DE FIBROCIMENTO ONDULADA E = 6 MM, DE 1,53 X 1,10 M (SEM AMIANTO)</t>
  </si>
  <si>
    <t>TELHA DE FIBROCIMENTO ONDULADA E = 6 MM, DE 1,83 X 1,10 M (SEM AMIANTO)</t>
  </si>
  <si>
    <t>TELHA DE FIBROCIMENTO ONDULADA E = 6 MM, DE 2,44 X 1,10 M (SEM AMIANTO)</t>
  </si>
  <si>
    <t>TELHA DE FIBROCIMENTO ONDULADA E = 6 MM, DE 3,66 X 1,10 M (SEM AMIANTO)</t>
  </si>
  <si>
    <t>TELHA DE FIBROCIMENTO ONDULADA E = 8 MM, DE 1,53 X 1,10 M (SEM AMIANTO)</t>
  </si>
  <si>
    <t>TELHA DE FIBROCIMENTO ONDULADA E = 8 MM, DE 1,83 X 1,10 M (SEM AMIANTO)</t>
  </si>
  <si>
    <t>TELHA DE FIBROCIMENTO ONDULADA E = 8 MM, DE 2,44 X 1,10 M (SEM AMIANTO)</t>
  </si>
  <si>
    <t>TELHA DE FIBROCIMENTO ONDULADA E = 8 MM, DE 3,66 X 1,10 M (SEM AMIANTO)</t>
  </si>
  <si>
    <t>TELHA DE VIDRO TIPO FRANCESA, *39 X 23* CM</t>
  </si>
  <si>
    <t>TELHA ESTRUTURAL DE FIBROCIMENTO 1 ABA, DE 0,52 X 2,00 M (SEM AMIANTO)</t>
  </si>
  <si>
    <t>TELHA ESTRUTURAL DE FIBROCIMENTO 1 ABA, DE 0,52 X 2,50 M (SEM AMIANTO)</t>
  </si>
  <si>
    <t>TELHA ESTRUTURAL DE FIBROCIMENTO 1 ABA, DE 0,52 X 3,60 M (SEM AMIANTO)</t>
  </si>
  <si>
    <t>TELHA ESTRUTURAL DE FIBROCIMENTO 1 ABA, DE 0,52 X 4,00 M (SEM AMIANTO)</t>
  </si>
  <si>
    <t>TELHA ESTRUTURAL DE FIBROCIMENTO 1 ABA, DE 0,52 X 5,00 M (SEM AMIANTO)</t>
  </si>
  <si>
    <t>TELHA ESTRUTURAL DE FIBROCIMENTO 1 ABA, DE 0,52 X 5,50 M (SEM AMIANTO)</t>
  </si>
  <si>
    <t>TELHA ESTRUTURAL DE FIBROCIMENTO 1 ABA, DE 0,52 X 6,50 M (SEM AMIANTO)</t>
  </si>
  <si>
    <t>TELHA ESTRUTURAL DE FIBROCIMENTO 1 ABA, DE 0,52 X 7,20 M (SEM AMIANTO)</t>
  </si>
  <si>
    <t>TELHA ESTRUTURAL DE FIBROCIMENTO 2 ABAS, DE 1,00 X 3,00 M (SEM AMIANTO)</t>
  </si>
  <si>
    <t>TELHA ESTRUTURAL DE FIBROCIMENTO 2 ABAS, DE 1,00 X 4,60 M (SEM AMIANTO)</t>
  </si>
  <si>
    <t>TELHA ESTRUTURAL DE FIBROCIMENTO 2 ABAS, DE 1,00 X 6,00 M (SEM AMIANTO)</t>
  </si>
  <si>
    <t>TELHA ESTRUTURAL DE FIBROCIMENTO 2 ABAS, DE 1,00 X 7,40 M (SEM AMIANTO)</t>
  </si>
  <si>
    <t>TELHA ESTRUTURAL DE FIBROCIMENTO 2 ABAS, DE 1,00 X 8,20 M (SEM AMIANTO)</t>
  </si>
  <si>
    <t>TELHA ESTRUTURAL DE FIBROCIMENTO 2 ABAS, DE 1,00 X 9,20 M (SEM AMIANTO)</t>
  </si>
  <si>
    <t>TELHA GALVALUME COM ISOLAMENTO TERMOACUSTICO EM ESPUMA RIGIDA DE POLIURETANO (PU) INJETADO, ESPESSURA DE 30 MM, DENSIDADE DE 35 KG/M3, REVESTIMENTO EM TELHA TRAPEZOIDAL NAS DUAS FACES COM ESPESSURA DE 0,50 MM CADA, ACABAMENTO NATURAL (NAO INCLUI ACESSORIOS DE FIXACAO)</t>
  </si>
  <si>
    <t>TELHA ONDULADA EM ACO ZINCADO, ALTURA DE 17 MM, ESPESSURA DE 0,50 MM, LARGURA UTIL DE APROXIMADAMENTE 985 MM, SEM PINTURA</t>
  </si>
  <si>
    <t>TELHA TERMOISOLANTE REVESTIDA EM ACO GALVALUME, FACE SUPERIOR TRAPEZOIDAL E FACE INFERIOR PLANA (NAO INCLUI ACESSORIOS DE FIXACAO), REVEST COM ESPESSURA DE 0,50 MM, COM PRE-PINTURA DE COR BRANCA NAS DUAS FACES, NUCLEO EM POLIISOCIANURATO (PIR) COM ESPESSURA DE 50 MM</t>
  </si>
  <si>
    <t>TELHA TERMOISOLANTE REVESTIDA EM ACO GALVANIZADO, FACE SUPERIOR EM TELHA TRAPEZOIDAL E FACE INFERIOR EM CHAPA PLANA (SEM ACESSORIOS DE FIXACAO), REVESTIMENTO COM ESPESSURA DE 0,50 MM COM PRE-PINTURA NAS DUAS FACES, NUCLEO EM POLIESTIRENO (EPS) DE 30 MM</t>
  </si>
  <si>
    <t>TELHA TERMOISOLANTE REVESTIDA EM ACO GALVANIZADO, FACE SUPERIOR EM TELHA TRAPEZOIDAL E FACE INFERIOR EM CHAPA PLANA (SEM ACESSORIOS DE FIXACAO), REVESTIMENTO COM ESPESSURA DE 0,50 MM COM PRE-PINTURA NAS DUAS FACES, NUCLEO EM POLIESTIRENO (EPS) DE 50 MM</t>
  </si>
  <si>
    <t>TELHA TERMOISOLANTE REVESTIDA EM ACO GALVANIZADO, FACES SUPERIOR E INFERIOR EM TELHA TRAPEZOIDAL (SEM ACESSORIOS DE FIXACAO), REVESTIMENTO COM ESPESSURA DE 0,50 MM COM PRE-PINTURA NAS DUAS FACES, NUCLEO EM POLIESTIRENO (EPS) DE 50 MM</t>
  </si>
  <si>
    <t>TELHA TRAPEZOIDAL EM ACO ZINCADO, SEM PINTURA, ALTURA DE APROXIMADAMENTE 40 MM, ESPESSURA DE 0,50 MM E LARGURA UTIL DE 980 MM</t>
  </si>
  <si>
    <t>TELHA TRAPEZOIDAL EM ALUMINIO, ALTURA DE *38* MM E ESPESSURA DE 0,5 MM (LARGURA TOTAL DE 1056 MM E COMPRIMENTO DE 5000 MM)</t>
  </si>
  <si>
    <t>TELHA TRAPEZOIDAL EM ALUMINIO, ALTURA DE *38* MM E ESPESSURA DE 0,7 MM (LARGURA TOTAL DE 1056 MM E COMPRIMENTO DE 5000 MM)</t>
  </si>
  <si>
    <t>TELHA VIDRO TIPO CANAL OU COLONIAL, C = 46 A 50 CM</t>
  </si>
  <si>
    <t>TELHADOR / TELHADISTA (HORISTA)</t>
  </si>
  <si>
    <t>TELHADOR / TELHADISTA (MENSALISTA)</t>
  </si>
  <si>
    <t>TERMINAL A COMPRESSAO EM COBRE ESTANHADO PARA CABO 10 MM2, 1 FURO E 1 COMPRESSAO, PARA PARAFUSO DE FIXACAO M6</t>
  </si>
  <si>
    <t>TERMINAL A COMPRESSAO EM COBRE ESTANHADO PARA CABO 120 MM2, 1 FURO E 1 COMPRESSAO, PARA PARAFUSO DE FIXACAO M12</t>
  </si>
  <si>
    <t>TERMINAL A COMPRESSAO EM COBRE ESTANHADO PARA CABO 16 MM2, 1 FURO E 1 COMPRESSAO, PARA PARAFUSO DE FIXACAO M6</t>
  </si>
  <si>
    <t>TERMINAL A COMPRESSAO EM COBRE ESTANHADO PARA CABO 2,5 MM2, 1 FURO E 1 COMPRESSAO, PARA PARAFUSO DE FIXACAO M5</t>
  </si>
  <si>
    <t>TERMINAL A COMPRESSAO EM COBRE ESTANHADO PARA CABO 25 MM2, 1 FURO E 1 COMPRESSAO, PARA PARAFUSO DE FIXACAO M8</t>
  </si>
  <si>
    <t>TERMINAL A COMPRESSAO EM COBRE ESTANHADO PARA CABO 35 MM2, 1 FURO E 1 COMPRESSAO, PARA PARAFUSO DE FIXACAO M8</t>
  </si>
  <si>
    <t>TERMINAL A COMPRESSAO EM COBRE ESTANHADO PARA CABO 4 MM2, 1 FURO E 1 COMPRESSAO, PARA PARAFUSO DE FIXACAO M5</t>
  </si>
  <si>
    <t>TERMINAL A COMPRESSAO EM COBRE ESTANHADO PARA CABO 50 MM2, 1 FURO E 1 COMPRESSAO, PARA PARAFUSO DE FIXACAO M8</t>
  </si>
  <si>
    <t>TERMINAL A COMPRESSAO EM COBRE ESTANHADO PARA CABO 6 MM2, 1 FURO E 1 COMPRESSAO, PARA PARAFUSO DE FIXACAO M6</t>
  </si>
  <si>
    <t>TERMINAL A COMPRESSAO EM COBRE ESTANHADO PARA CABO 70 MM2, 1 FURO E 1 COMPRESSAO, PARA PARAFUSO DE FIXACAO M10</t>
  </si>
  <si>
    <t>TERMINAL A COMPRESSAO EM COBRE ESTANHADO PARA CABO 95 MM2, 1 FURO E 1 COMPRESSAO, PARA PARAFUSO DE FIXACAO M12</t>
  </si>
  <si>
    <t>TERMINAL DE VENTILACAO, 100 MM, SERIE NORMAL, ESGOTO PREDIAL</t>
  </si>
  <si>
    <t>TERMINAL DE VENTILACAO, 50 MM, SERIE NORMAL, ESGOTO PREDIAL</t>
  </si>
  <si>
    <t>TERMINAL DE VENTILACAO, 75 MM, SERIE NORMAL, ESGOTO PREDIAL</t>
  </si>
  <si>
    <t>TERMINAL METALICO A PRESSAO 1 CABO, PARA CABOS DE 4 A 10 MM2, COM 2 FUROS PARA FIXACAO</t>
  </si>
  <si>
    <t>TERMINAL METALICO A PRESSAO PARA 1 CABO DE 120 MM2, COM 1 FURO DE FIXACAO</t>
  </si>
  <si>
    <t>TERMINAL METALICO A PRESSAO PARA 1 CABO DE 150 A 185 MM2, COM 2 FUROS PARA FIXACAO</t>
  </si>
  <si>
    <t>TERMINAL METALICO A PRESSAO PARA 1 CABO DE 150 MM2, COM 1 FURO DE FIXACAO</t>
  </si>
  <si>
    <t>TERMINAL METALICO A PRESSAO PARA 1 CABO DE 16 A 25 MM2, COM 2 FUROS PARA FIXACAO</t>
  </si>
  <si>
    <t>TERMINAL METALICO A PRESSAO PARA 1 CABO DE 16 MM2, COM 1 FURO DE FIXACAO</t>
  </si>
  <si>
    <t>TERMINAL METALICO A PRESSAO PARA 1 CABO DE 185 MM2, COM 1 FURO DE FIXACAO</t>
  </si>
  <si>
    <t>TERMINAL METALICO A PRESSAO PARA 1 CABO DE 240 MM2, COM 1 FURO DE FIXACAO</t>
  </si>
  <si>
    <t>TERMINAL METALICO A PRESSAO PARA 1 CABO DE 25 A 35 MM2, COM 2 FUROS PARA FIXACAO</t>
  </si>
  <si>
    <t>TERMINAL METALICO A PRESSAO PARA 1 CABO DE 25 MM2, COM 1 FURO DE FIXACAO</t>
  </si>
  <si>
    <t>TERMINAL METALICO A PRESSAO PARA 1 CABO DE 300 MM2, COM 1 FURO DE FIXACAO</t>
  </si>
  <si>
    <t>TERMINAL METALICO A PRESSAO PARA 1 CABO DE 35 MM2, COM 1 FURO DE FIXACAO</t>
  </si>
  <si>
    <t>TERMINAL METALICO A PRESSAO PARA 1 CABO DE 50 A 70 MM2, COM 2 FUROS PARA FIXACAO</t>
  </si>
  <si>
    <t>TERMINAL METALICO A PRESSAO PARA 1 CABO DE 50 MM2, COM 1 FURO DE FIXACAO</t>
  </si>
  <si>
    <t>TERMINAL METALICO A PRESSAO PARA 1 CABO DE 6 A 10 MM2, COM 1 FURO DE FIXACAO</t>
  </si>
  <si>
    <t>TERMINAL METALICO A PRESSAO PARA 1 CABO DE 70 MM2, COM 1 FURO DE FIXACAO</t>
  </si>
  <si>
    <t>TERMINAL METALICO A PRESSAO PARA 1 CABO DE 95 A 120 MM2, COM 2 FUROS PARA FIXACAO</t>
  </si>
  <si>
    <t>TERMINAL METALICO A PRESSAO PARA 1 CABO DE 95 MM2, COM 1 FURO DE FIXACAO</t>
  </si>
  <si>
    <t>TERMOFUSORA PARA TUBOS E CONEXOES EM PPR COM DIAMETROS DE 20 A 63 MM, POTENCIA DE 800 W, TENSAO 220 V</t>
  </si>
  <si>
    <t>TERMOFUSORA PARA TUBOS E CONEXOES EM PPR COM DIAMETROS DE 75 A 110 MM, POTENCIA DE *1100* W, TENSAO 220 V</t>
  </si>
  <si>
    <t>TERRA VEGETAL (ENSACADA)</t>
  </si>
  <si>
    <t>TERRA VEGETAL (GRANEL)</t>
  </si>
  <si>
    <t>TESTEIRA ANTIDERRAPANTE PARA PISO VINILICO *5 X 2,5* CM, E = 2 MM</t>
  </si>
  <si>
    <t>TIJOLO CERAMICO LAMINADO DE *5,5 X 11 X 23* CM (L X A X C), COM 21 FUROS</t>
  </si>
  <si>
    <t>TIJOLO CERAMICO MACICO APARENTE 2 FUROS DE *6,5 X 10 X 20* CM (L X A X C)</t>
  </si>
  <si>
    <t>TIJOLO CERAMICO MACICO APARENTE DE *6 X 12 X 24* CM (L X A X C)</t>
  </si>
  <si>
    <t>TIJOLO CERAMICO MACICO COMUM DE *5 X 10 X 20* CM (L X A X C)</t>
  </si>
  <si>
    <t>TIJOLO CERAMICO REFRATARIO DE *2,5 X 11,4 X 22,9* CM (L X A X C)</t>
  </si>
  <si>
    <t>TIJOLO CERAMICO REFRATARIO DE *6,3 X 11,4 X 22,9* CM (L X A X C)</t>
  </si>
  <si>
    <t>TIL CONDOMINIAL, PVC, DN 100 X 100 MM, PARA REDE COLETORA DE ESGOTO</t>
  </si>
  <si>
    <t>TIL PARA LIGACAO PREDIAL, EM PVC, JE, BBB, DN 100 X 100 MM, PARA REDE COLETORA ESGOTO</t>
  </si>
  <si>
    <t>TIL RADIAL, PVC, JE, BBB, DN 300 X 200 MM, PARA REDE COLETORA DE ESGOTO (NBR 10.569)</t>
  </si>
  <si>
    <t>TINTA / REVESTIMENTO A BASE DE RESINA EPOXI COM ALCATRAO, BICOMPONENTE</t>
  </si>
  <si>
    <t>TINTA A BASE DE RESINA ACRILICA EMULSIONADA EM AGUA, PARA SINALIZACAO HORIZONTAL VIARIA (NBR 13699:2012)</t>
  </si>
  <si>
    <t>TINTA A OLEO BRILHANTE, PARA MADEIRAS E METAIS</t>
  </si>
  <si>
    <t>TINTA ACRILICA A BASE DE SOLVENTE, PARA SINALIZACAO HORIZONTAL VIARIA (NBR 11862)</t>
  </si>
  <si>
    <t>TINTA ACRILICA PREMIUM PARA PISO</t>
  </si>
  <si>
    <t>TINTA ASFALTICA IMPERMEABILIZANTE DILUIDA EM SOLVENTE, PARA MATERIAIS CIMENTICIOS, METAL E MADEIRA</t>
  </si>
  <si>
    <t>TINTA ASFALTICA IMPERMEABILIZANTE DISPERSA EM AGUA, PARA MATERIAIS CIMENTICIOS</t>
  </si>
  <si>
    <t>TINTA BORRACHA CLORADA, ACABAMENTO SEMIBRILHO, QUALQUER COR</t>
  </si>
  <si>
    <t>TINTA EPOXI BASE AGUA PREMIUM, BRANCA</t>
  </si>
  <si>
    <t>TINTA ESMALTE BASE AGUA PREMIUM ACETINADO</t>
  </si>
  <si>
    <t>TINTA ESMALTE BASE AGUA PREMIUM BRILHANTE</t>
  </si>
  <si>
    <t>TINTA ESMALTE SINTETICO PREMIUM ACETINADO</t>
  </si>
  <si>
    <t>TINTA ESMALTE SINTETICO PREMIUM BRILHANTE</t>
  </si>
  <si>
    <t>TINTA ESMALTE SINTETICO PREMIUM DE DUPLA ACAO GRAFITE FOSCO PARA SUPERFICIES METALICAS FERROSAS</t>
  </si>
  <si>
    <t>TINTA ESMALTE SINTETICO PREMIUM DE EFEITO PROTETOR DE SUPERFICIE METALICA ALUMINIO</t>
  </si>
  <si>
    <t>TINTA ESMALTE SINTETICO PREMIUM FOSCO</t>
  </si>
  <si>
    <t>TINTA ESMALTE SINTETICO STANDARD ACETINADO</t>
  </si>
  <si>
    <t>TINTA ESMALTE SINTETICO STANDARD BRILHANTE</t>
  </si>
  <si>
    <t>TINTA ESMALTE SINTETICO STANDARD FOSCO</t>
  </si>
  <si>
    <t>TINTA LATEX ACRILICA ECONOMICA, COR BRANCA</t>
  </si>
  <si>
    <t>TINTA LATEX ACRILICA PREMIUM, COR BRANCO FOSCO</t>
  </si>
  <si>
    <t>TINTA LATEX ACRILICA STANDARD, COR BRANCA</t>
  </si>
  <si>
    <t>TINTA LATEX ACRILICA SUPER PREMIUM, COR BRANCO FOSCO</t>
  </si>
  <si>
    <t>TINTA MINERAL IMPERMEAVEL EM PO, BRANCA</t>
  </si>
  <si>
    <t>TINTA/RESINA ACRILICA PREMIUM PARA CERAMICA, PEDRAS E OUTROS</t>
  </si>
  <si>
    <t>TIRANTE COM ELO, EM ARAME GALVANIZADO RIGIDO, NUMERO 10, COMPRIMENTO 2000 MM, PARA PENDURAL DE FORRO REMOVIVEL</t>
  </si>
  <si>
    <t>TIRANTE EM FERRO GALVANIZADO PARA CONTRAVENTAMENTO DE TELHA CANALETE 90, 1/4" X 400 MM</t>
  </si>
  <si>
    <t>TOALHEIRO PLASTICO TIPO DISPENSER PARA PAPEL TOALHA INTERFOLHADO</t>
  </si>
  <si>
    <t>TOMADA 2P+T 10A, 250V (APENAS MODULO)</t>
  </si>
  <si>
    <t>TOMADA 2P+T 10A, 250V, CONJUNTO MONTADO PARA EMBUTIR 4" X 2" (PLACA + SUPORTE + MODULO)</t>
  </si>
  <si>
    <t>TOMADA 2P+T 10A, 250V, CONJUNTO MONTADO PARA SOBREPOR 4" X 2" (CAIXA + MODULO)</t>
  </si>
  <si>
    <t>TOMADA 2P+T 20A 250V, CONJUNTO MONTADO PARA EMBUTIR 4" X 2" (PLACA + SUPORTE + MODULO)</t>
  </si>
  <si>
    <t>TOMADA 2P+T 20A, 250V (APENAS MODULO)</t>
  </si>
  <si>
    <t>TOMADA INDUSTRIAL DE EMBUTIR 3P+T 30 A, 440 V, COM TRAVA, COM PLACA</t>
  </si>
  <si>
    <t>TOMADA INDUSTRIAL DE EMBUTIR 3P+T 30 A, 440 V, COM TRAVA, SEM PLACA</t>
  </si>
  <si>
    <t>TOMADA PARA ANTENA DE TV, CABO COAXIAL DE 9 MM (APENAS MODULO)</t>
  </si>
  <si>
    <t>TOMADA PARA ANTENA DE TV, CABO COAXIAL DE 9 MM, CONJUNTO MONTADO PARA EMBUTIR 4" X 2" (PLACA + SUPORTE + MODULO)</t>
  </si>
  <si>
    <t>TOMADA RJ11, 2 FIOS (APENAS MODULO)</t>
  </si>
  <si>
    <t>TOMADA RJ11, 2 FIOS, CONJUNTO MONTADO PARA EMBUTIR 4" X 2" (PLACA + SUPORTE + MODULO)</t>
  </si>
  <si>
    <t>TOMADA RJ45, 8 FIOS, CAT 5E (APENAS MODULO)</t>
  </si>
  <si>
    <t>TOMADA RJ45, 8 FIOS, CAT 5E, CONJUNTO MONTADO PARA EMBUTIR 4" X 2" (PLACA + SUPORTE + MODULO)</t>
  </si>
  <si>
    <t>TOMADAS (2 MODULOS) 2P+T 10A, 250V, CONJUNTO MONTADO PARA EMBUTIR 4" X 2" (PLACA + SUPORTE + MODULOS)</t>
  </si>
  <si>
    <t>TOPOGRAFO (HORISTA)</t>
  </si>
  <si>
    <t>TOPOGRAFO (MENSALISTA)</t>
  </si>
  <si>
    <t>TORNEIRA DE BOIA BALAO METALICO, VAZAO TOTAL, PARA CAIXA D'AGUA, AGUA QUENTE, ROSCA 1/2 ", COM HASTE, TORNEIRA E BALAO METALICOS</t>
  </si>
  <si>
    <t>TORNEIRA DE BOIA BALAO METALICO, VAZAO TOTAL, PARA CAIXA D'AGUA, AGUA QUENTE, ROSCA 3/4 ", COM HASTE, TORNEIRA E BALAO METALICOS</t>
  </si>
  <si>
    <t>TORNEIRA DE BOIA CONVENCIONAL PARA CAIXA D'AGUA, 1", AGUA FRIA, COM HASTE E TORNEIRA METALICOS E BALAO PLASTICO</t>
  </si>
  <si>
    <t>TORNEIRA DE BOIA CONVENCIONAL PARA CAIXA D'AGUA, 2", AGUA FRIA, COM HASTE E TORNEIRA METALICOS E BALAO PLASTICO</t>
  </si>
  <si>
    <t>TORNEIRA DE BOIA CONVENCIONAL PARA CAIXA D'AGUA, AGUA FRIA, 1.1/2", COM HASTE E TORNEIRA METALICOS E BALAO PLASTICO</t>
  </si>
  <si>
    <t>TORNEIRA DE BOIA CONVENCIONAL PARA CAIXA D'AGUA, AGUA FRIA, 1.1/4", COM HASTE E TORNEIRA METALICOS E BALAO PLASTICO</t>
  </si>
  <si>
    <t>TORNEIRA DE BOIA CONVENCIONAL PARA CAIXA D'AGUA, AGUA FRIA, 1/2", COM HASTE E TORNEIRA METALICOS E BALAO PLASTICO</t>
  </si>
  <si>
    <t>TORNEIRA DE BOIA CONVENCIONAL PARA CAIXA D'AGUA, AGUA FRIA, 3/4", COM HASTE E TORNEIRA METALICOS E BALAO PLASTICO</t>
  </si>
  <si>
    <t>TORNEIRA DE BOIA VAZAO TOTAL PARA CAIXA D'AGUA, AGUA FRIA, BITOLA 1", COM HASTE E TORNEIRA METALICOS E BALAO PLASTICO</t>
  </si>
  <si>
    <t>TORNEIRA DE BOIA VAZAO TOTAL PARA CAIXA D'AGUA, AGUA FRIA, BITOLA 1/2", COM HASTE E TORNEIRA METALICOS E BALAO PLASTICO</t>
  </si>
  <si>
    <t>TORNEIRA DE BOIA VAZAO TOTAL PARA CAIXA D'AGUA, AGUA FRIA, BITOLA 3/4", COM HASTE E TORNEIRA METALICOS E BALAO PLASTICO</t>
  </si>
  <si>
    <t>TORNEIRA DE MESA PARA LAVATORIO, METALICA CROMADA, COM MISTURADOR MONOCOMANDO, BICA BAIXA</t>
  </si>
  <si>
    <t>TORNEIRA DE MESA PARA LAVATORIO, METALICA CROMADA, COM SENSOR DE APROXIMACAO ELETRICO, BIVOLT</t>
  </si>
  <si>
    <t>TORNEIRA DE MESA/BANCADA, PARA LAVATORIO, FIXA, METALICA CROMADA, PADRAO POPULAR, 1/2" OU 3/4"</t>
  </si>
  <si>
    <t>TORNEIRA DE METAL AMARELO, PARA TANQUE / JARDIM, DE PAREDE, COM BICO PLASTICO, CANO CURTO, AREA EXTERNA, PADRAO POPULAR / USO GERAL, 1/2" OU 3/4"</t>
  </si>
  <si>
    <t>TORNEIRA DE METAL AMARELO, PARA TANQUE / JARDIM, DE PAREDE, SEM BICO, CANO CURTO, PADRAO POPULAR / USO GERAL, 1/2" OU 3/4"</t>
  </si>
  <si>
    <t>TORNEIRA ELETRICA DE PAREDE, PLASTICA, BICA ALTA, PARA COZINHA, 5500 W (110/220 V)</t>
  </si>
  <si>
    <t>TORNEIRA METALICA CROMADA CANO CURTO, SEM BICO, SEM AREJADOR, DE PAREDE, PARA TANQUE E USO GERAL, 1/2" OU 3/4"</t>
  </si>
  <si>
    <t>TORNEIRA METALICA CROMADA DE MESA PARA LAVATORIO, BICA ALTA, COM AREJADOR</t>
  </si>
  <si>
    <t>TORNEIRA METALICA CROMADA DE MESA PARA LAVATORIO, COM SENSOR DE PRESENCA A PILHA, COM AREJADOR EMBUTIDO</t>
  </si>
  <si>
    <t>TORNEIRA METALICA CROMADA DE MESA, PARA LAVATORIO, TEMPORIZADA PRESSAO FECHAMENTO AUTOMATICO, BICA BAIXA</t>
  </si>
  <si>
    <t>TORNEIRA METALICA CROMADA DE PAREDE LONGA PARA LAVATORIO, COM AREJADOR, ACIONAMENTO ALAVANCA, 1/4 DE VOLTA</t>
  </si>
  <si>
    <t>TORNEIRA METALICA CROMADA DE PAREDE, PARA COZINHA, BICA MOVEL, COM AREJADOR, 1/2" OU 3/4"</t>
  </si>
  <si>
    <t>TORNEIRA METALICA CROMADA PARA JARDIM / TANQUE, COM BICO PLASTICO, CANO LONGO, DE PAREDE, PADRAO POPULAR / USO GERAL, 1/2" OU 3/4"</t>
  </si>
  <si>
    <t>TORNEIRA METALICA CROMADA PARA TANQUE / JARDIM, SEM BICO, CANO LONGO, DE PAREDE, PADRAO POPULAR / USO GERAL, 1/2" OU 3/4"</t>
  </si>
  <si>
    <t>TORNEIRA METALICA CROMADA, CANO CURTO, COM AREJADOR, SEM BICO PLASTICO, DE PAREDE, PARA USO GERAL, 1/2" OU 3/4"</t>
  </si>
  <si>
    <t>TORNEIRA METALICA CROMADA, DE MESA/BANCADA, PARA COZINHA, BICA MOVEL, COM AREJADOR, 1/2" OU 3/4"</t>
  </si>
  <si>
    <t>TORNEIRA METALICA CROMADA, RETA, DE PAREDE, PARA COZINHA, COM AREJADOR, PADRAO POPULAR, 1/2" OU 3/4"</t>
  </si>
  <si>
    <t>TORNEIRA METALICA CROMADA, RETA, DE PAREDE, PARA COZINHA, SEM BICO, SEM AREJADOR, PADRAO POPULAR, 1/2" OU 3/4"</t>
  </si>
  <si>
    <t>TORNEIRA PLASTICA DE BOIA CONVENCIONAL PARA CAIXA DE AGUA, AGUA FRIA, 3/4 ", COM HASTE METALICA E COM TORNEIRA E BALAO PLASTICOS (PADRAO POPULAR)</t>
  </si>
  <si>
    <t>TORNEIRA PLASTICA DE BOIA PARA CAIXA DE DESCARGA, 1/2", BALAO E TORNEIRA PLASTICOS, COM HASTE METALICA</t>
  </si>
  <si>
    <t>TORNEIRA PLASTICA DE MESA, BICA MOVEL, PARA COZINHA 1/2"</t>
  </si>
  <si>
    <t>TORNEIRA PLASTICA PARA TANQUE 1/2" OU 3/4" COM BICO PARA MANGUEIRA</t>
  </si>
  <si>
    <t>TRANSFORMADOR TRIFASICO DE DISTRIBUICAO, POTENCIA DE 1000 KVA, TENSAO NOMINAL DE 15 KV, TENSAO SECUNDARIA DE 220/127V, EM OLEO ISOLANTE TIPO MINERAL</t>
  </si>
  <si>
    <t>TRANSFORMADOR TRIFASICO DE DISTRIBUICAO, POTENCIA DE 112,5 KVA, TENSAO NOMINAL DE 15 KV, TENSAO SECUNDARIA DE 220/127V, EM OLEO ISOLANTE TIPO MINERAL</t>
  </si>
  <si>
    <t>TRANSFORMADOR TRIFASICO DE DISTRIBUICAO, POTENCIA DE 15 KVA, TENSAO NOMINAL DE 15 KV, TENSAO SECUNDARIA DE 220/127V, EM OLEO ISOLANTE TIPO MINERAL</t>
  </si>
  <si>
    <t>TRANSFORMADOR TRIFASICO DE DISTRIBUICAO, POTENCIA DE 150 KVA, TENSAO NOMINAL DE 15 KV, TENSAO SECUNDARIA DE 220/127V, EM OLEO ISOLANTE TIPO MINERAL</t>
  </si>
  <si>
    <t>TRANSFORMADOR TRIFASICO DE DISTRIBUICAO, POTENCIA DE 1500 KVA, TENSAO NOMINAL DE 15 KV, TENSAO SECUNDARIA DE 220/127V, EM OLEO ISOLANTE TIPO MINERAL</t>
  </si>
  <si>
    <t>TRANSFORMADOR TRIFASICO DE DISTRIBUICAO, POTENCIA DE 225 KVA, TENSAO NOMINAL DE 15 KV, TENSAO SECUNDARIA DE 220/127V, EM OLEO ISOLANTE TIPO MINERAL</t>
  </si>
  <si>
    <t>TRANSFORMADOR TRIFASICO DE DISTRIBUICAO, POTENCIA DE 30 KVA, TENSAO NOMINAL DE 15 KV, TENSAO SECUNDARIA DE 220/127V, EM OLEO ISOLANTE TIPO MINERAL</t>
  </si>
  <si>
    <t>TRANSFORMADOR TRIFASICO DE DISTRIBUICAO, POTENCIA DE 300 KVA, TENSAO NOMINAL DE 15 KV, TENSAO SECUNDARIA DE 220/127V, EM OLEO ISOLANTE TIPO MINERAL</t>
  </si>
  <si>
    <t>TRANSFORMADOR TRIFASICO DE DISTRIBUICAO, POTENCIA DE 45 KVA, TENSAO NOMINAL DE 15 KV, TENSAO SECUNDARIA DE 220/127V, EM OLEO ISOLANTE TIPO MINERAL</t>
  </si>
  <si>
    <t>TRANSFORMADOR TRIFASICO DE DISTRIBUICAO, POTENCIA DE 500 KVA, TENSAO NOMINAL DE 15 KV, TENSAO SECUNDARIA DE 220/127V, EM OLEO ISOLANTE TIPO MINERAL</t>
  </si>
  <si>
    <t>TRANSFORMADOR TRIFASICO DE DISTRIBUICAO, POTENCIA DE 75 KVA, TENSAO NOMINAL DE 15 KV, TENSAO SECUNDARIA DE 220/127V, EM OLEO ISOLANTE TIPO MINERAL</t>
  </si>
  <si>
    <t>TRANSFORMADOR TRIFASICO DE DISTRIBUICAO, POTENCIA DE 750 KVA, TENSAO NOMINAL DE 15 KV, TENSAO SECUNDARIA DE 220/127V, EM OLEO ISOLANTE TIPO MINERAL</t>
  </si>
  <si>
    <t>TRANSPORTE - HORISTA (COLETADO CAIXA - ENCARGOS COMPLEMENTARES)</t>
  </si>
  <si>
    <t>TRANSPORTE - MENSALISTA (COLETADO CAIXA - ENCARGOS COMPLEMENTARES)</t>
  </si>
  <si>
    <t>TRATOR DE ESTEIRAS, POTENCIA 125 HP, PESO OPERACIONAL DE 12,9 T, COM LAMINA COM CAPACIDADE DE 2,7 M3</t>
  </si>
  <si>
    <t>TRATOR DE ESTEIRAS, POTENCIA BRUTA DE 133 HP, PESO OPERACIONAL DE 14 T, COM LAMINA COM CAPACIDADE DE 3,00 M3</t>
  </si>
  <si>
    <t>TRATOR DE ESTEIRAS, POTENCIA BRUTA DE 347 HP, PESO OPERACIONAL DE 38,5 T, COM ESCARIFICADOR E LAMINA COM CAPACIDADE DE 4,70M3</t>
  </si>
  <si>
    <t>TRATOR DE ESTEIRAS, POTENCIA DE 100 HP, PESO OPERACIONAL DE 9,4 T, COM LAMINA COM CAPACIDADE DE 2,19 M3</t>
  </si>
  <si>
    <t>TRATOR DE ESTEIRAS, POTENCIA DE 150 HP, PESO OPERACIONAL DE 16,7 T, COM RODA MOTRIZ ELEVADA E LAMINA COM CONTATO DE 3,18M3</t>
  </si>
  <si>
    <t>TRATOR DE ESTEIRAS, POTENCIA DE 170 HP, PESO OPERACIONAL DE 19 T, COM LAMINA COM CAPACIDADE DE 5,2 M3</t>
  </si>
  <si>
    <t>TRATOR DE ESTEIRAS, POTENCIA DE 347 HP, PESO OPERACIONAL DE 38,5 T, COM LAMINA COM CAPACIDADE DE 8,70M3</t>
  </si>
  <si>
    <t>TRATOR DE ESTEIRAS, POTENCIA NO VOLANTE DE 200 HP, PESO OPERACIONAL DE 20,1 T, COM RODA MOTRIZ ELEVADA E LAMINA COM CAPACIDADE DE 3,89 M3</t>
  </si>
  <si>
    <t>TRATOR DE PNEUS COM POTENCIA DE 105 CV, TRACAO 4 X 4, PESO COM LASTRO DE 5775 KG</t>
  </si>
  <si>
    <t>TRATOR DE PNEUS COM POTENCIA DE 122 CV, TRACAO 4 X 4, PESO COM LASTRO DE 4510 KG</t>
  </si>
  <si>
    <t>TRATOR DE PNEUS COM POTENCIA DE 15 CV, PESO COM LASTRO DE 1160 KG</t>
  </si>
  <si>
    <t>TRATOR DE PNEUS COM POTENCIA DE 50 CV, TRACAO 4 X 2, PESO COM LASTRO DE 2714 KG</t>
  </si>
  <si>
    <t>TRATOR DE PNEUS COM POTENCIA DE 85 CV, TRACAO 4 X 4, PESO COM LASTRO DE 4675 KG</t>
  </si>
  <si>
    <t>TRATOR DE PNEUS COM POTENCIA DE 85 CV, TURBO, PESO COM LASTRO DE 4900 KG</t>
  </si>
  <si>
    <t>TRATOR DE PNEUS COM POTENCIA DE 95 CV, TRACAO 4 X 4, PESO MAXIMO DE 5225 KG</t>
  </si>
  <si>
    <t>TRAVA / PRENDEDOR DE PORTA, EM LATAO CROMADO, MONTADO EM PISO</t>
  </si>
  <si>
    <t>TRAVA-QUEDAS EM ACO PARA CORDA DE 12 MM, EXTENSOR DE 25 X 300 MM, COM MOSQUETAO TIPO GANCHO TRAVA DUPLA</t>
  </si>
  <si>
    <t>TRELICA NERVURADA (ESPACADOR), ALTURA = 120,0 MM, DIAMETRO DOS BANZOS INFERIORES E SUPERIOR = 6,0 MM, DIAMETRO DA DIAGONAL = 4,2 MM</t>
  </si>
  <si>
    <t>TRILHO PANTOGRAFICO CONCAVO, TIPO U, EM ALUMINIO, COM DIMENSOES DE APROX *35 X 35* MM, PARA ROLDANA DE PORTA DE CORRER</t>
  </si>
  <si>
    <t>TRILHO PANTOGRAFICO RETO, EM ALUMINIO, TIPO U, COM DIMENSOES DE *38 X 38* MM PARA PORTA DE CORRER</t>
  </si>
  <si>
    <t>TRILHO QUADRADO FRISADO PARA RODIZIO (VERGALHAO MACICO), EM ALUMINIO, COM DIMENSOES DE *6 X 6* MM</t>
  </si>
  <si>
    <t>TRINCHA CERDAS GRIS 1.1/2" (38 MM)</t>
  </si>
  <si>
    <t>TROLEY MANUAL CAPACIDADE 1 T</t>
  </si>
  <si>
    <t>TUBO / MANGUEIRA PRETA EM POLIETILENO, LINHA PESADA OU REFORCADA, TIPO ESPAGUETE, PARA INJECAO DE CALDA DE CIMENTO, D = 1/2", ESPESSURA 1,5 MM</t>
  </si>
  <si>
    <t>TUBO 26" EM CHAPA PRETA, E= 3/16", 147 KG/6 M</t>
  </si>
  <si>
    <t>TUBO 30" EM CHAPA PRETA, E= 1/4", 175 KG/6 M</t>
  </si>
  <si>
    <t>TUBO 30" EM CHAPA PRETA, E= 3/8", 177 KG/6 M</t>
  </si>
  <si>
    <t>TUBO ACO CARBONO COM COSTURA, NBR 5580, CLASSE L, DN = 15 MM, E = 2,25 MM, 1,06 KG/M</t>
  </si>
  <si>
    <t>TUBO ACO CARBONO COM COSTURA, NBR 5580, CLASSE L, DN = 25 MM, E = 2,65 MM, 2,02 KG/M</t>
  </si>
  <si>
    <t>TUBO ACO CARBONO COM COSTURA, NBR 5580, CLASSE L, DN = 40 MM, E = 3,0 MM, 3,34 KG/M</t>
  </si>
  <si>
    <t>TUBO ACO CARBONO COM COSTURA, NBR 5580, CLASSE L, DN = 80 MM, E = 3,35 MM, 7,07 KG/M</t>
  </si>
  <si>
    <t>TUBO ACO CARBONO COM COSTURA, NBR 5580, CLASSE M, DN = 25 MM, E = 3,35 MM, *2,50* KG//M</t>
  </si>
  <si>
    <t>TUBO ACO CARBONO COM COSTURA, NBR 5580, CLASSE M, DN = 40 MM, E = 3,35 MM, *3,71* KG//M</t>
  </si>
  <si>
    <t>TUBO ACO CARBONO COM COSTURA, NBR 5580, CLASSE M, DN = 80 MM, E = 4,05 MM, *8,47* KG/M</t>
  </si>
  <si>
    <t>TUBO ACO CARBONO SEM COSTURA 1 1/2", E= *3,68 MM, SCHEDULE 40, 4,05 KG/M</t>
  </si>
  <si>
    <t>TUBO ACO CARBONO SEM COSTURA 1 1/4", E= *3,56 MM, SCHEDULE 40, *3,38* KG/M</t>
  </si>
  <si>
    <t>TUBO ACO CARBONO SEM COSTURA 1", E= *3,38 MM, SCHEDULE 40, *2,50* KG/M</t>
  </si>
  <si>
    <t>TUBO ACO CARBONO SEM COSTURA 1/2", E= *2,77 MM, SCHEDULE 40, *1,27 KG/M</t>
  </si>
  <si>
    <t>TUBO ACO CARBONO SEM COSTURA 1/2", E= *3,73 MM, SCHEDULE 80, *1,62 KG/M</t>
  </si>
  <si>
    <t>TUBO ACO CARBONO SEM COSTURA 14", E= *11,13 MM, SCHEDULE 40, *94,55 KG/M</t>
  </si>
  <si>
    <t>TUBO ACO CARBONO SEM COSTURA 2 1/2", E = 5,16 MM, SCHEDULE 40 (8,62 KG/M)</t>
  </si>
  <si>
    <t>TUBO ACO CARBONO SEM COSTURA 2", E= *3,91* MM, SCHEDULE 40, *5,43* KG/M</t>
  </si>
  <si>
    <t>TUBO ACO CARBONO SEM COSTURA 20", E= *12,70 MM, SCHEDULE 30, *154,97 KG/M</t>
  </si>
  <si>
    <t>TUBO ACO CARBONO SEM COSTURA 20", E= *6,35 MM, SCHEDULE 10, *78,46 KG/M</t>
  </si>
  <si>
    <t>TUBO ACO CARBONO SEM COSTURA 3", E= *5,49 MM, SCHEDULE 40, *11,28* KG/M</t>
  </si>
  <si>
    <t>TUBO ACO CARBONO SEM COSTURA 3/4", E= *2,87 MM, SCHEDULE 40, *1,69 KG/M</t>
  </si>
  <si>
    <t>TUBO ACO CARBONO SEM COSTURA 3/4", E= *3,91 MM, SCHEDULE 80, *2,19 KG/M.</t>
  </si>
  <si>
    <t>TUBO ACO CARBONO SEM COSTURA 4", E= *6,02 MM, SCHEDULE 40, *16,06 KG/M</t>
  </si>
  <si>
    <t>TUBO ACO CARBONO SEM COSTURA 4", E= *8,56 MM, SCHEDULE 80, *22,31 KG/M</t>
  </si>
  <si>
    <t>TUBO ACO CARBONO SEM COSTURA 5", E= *6,55 MM, SCHEDULE 40, *21,75* KG/M</t>
  </si>
  <si>
    <t>TUBO ACO CARBONO SEM COSTURA 6", E= *10,97 MM, SCHEDULE 80, *42,56 KG/M</t>
  </si>
  <si>
    <t>TUBO ACO CARBONO SEM COSTURA 6", E= 7,11 MM, SCHEDULE 40, *28,26 KG/M</t>
  </si>
  <si>
    <t>TUBO ACO CARBONO SEM COSTURA 8", E= *12,70 MM, SCHEDULE 80, *64,64 KG/M</t>
  </si>
  <si>
    <t>TUBO ACO CARBONO SEM COSTURA 8", E= *6,35 MM, SCHEDULE 20, *33,27 KG/M</t>
  </si>
  <si>
    <t>TUBO ACO CARBONO SEM COSTURA 8", E= *7,04 MM, SCHEDULE 30, *36,75 KG/M</t>
  </si>
  <si>
    <t>TUBO ACO CARBONO SEM COSTURA 8", E= *8,18 MM, SCHEDULE 40, *42,55 KG/M</t>
  </si>
  <si>
    <t>TUBO ACO GALVANIZADO COM COSTURA, CLASSE LEVE, DN 100 MM (4"), E = 3,75 MM, *10,55* KG/M (NBR 5580)</t>
  </si>
  <si>
    <t>TUBO ACO GALVANIZADO COM COSTURA, CLASSE LEVE, DN 15 MM (1/2"), E = 2,25 MM, *1,2* KG/M (NBR 5580)</t>
  </si>
  <si>
    <t>TUBO ACO GALVANIZADO COM COSTURA, CLASSE LEVE, DN 20 MM (3/4"), E = 2,25 MM, *1,3* KG/M (NBR 5580)</t>
  </si>
  <si>
    <t>TUBO ACO GALVANIZADO COM COSTURA, CLASSE LEVE, DN 25 MM (1"), E = 2,65 MM, *2,11* KG/M (NBR 5580)</t>
  </si>
  <si>
    <t>TUBO ACO GALVANIZADO COM COSTURA, CLASSE LEVE, DN 32 MM (1 1/4"), E = 2,65 MM, *2,71* KG/M (NBR 5580)</t>
  </si>
  <si>
    <t>TUBO ACO GALVANIZADO COM COSTURA, CLASSE LEVE, DN 40 MM (1 1/2"), E = 3,00 MM, *3,48* KG/M (NBR 5580)</t>
  </si>
  <si>
    <t>TUBO ACO GALVANIZADO COM COSTURA, CLASSE LEVE, DN 50 MM (2"), E = 3,00 MM, *4,40* KG/M (NBR 5580)</t>
  </si>
  <si>
    <t>TUBO ACO GALVANIZADO COM COSTURA, CLASSE LEVE, DN 65 MM (2 1/2"), E = 3,35 MM, * 6,23* KG/M (NBR 5580)</t>
  </si>
  <si>
    <t>TUBO ACO GALVANIZADO COM COSTURA, CLASSE LEVE, DN 80 MM (3"), E = 3,35 MM, *7,32* KG/M (NBR 5580)</t>
  </si>
  <si>
    <t>TUBO ACO GALVANIZADO COM COSTURA, CLASSE MEDIA, DN 1", E = 3,38 MM, PESO 2,50 KG/M (NBR 5580)</t>
  </si>
  <si>
    <t>TUBO ACO GALVANIZADO COM COSTURA, CLASSE MEDIA, DN 1.1/2", E = *3,25* MM, PESO *3,61* KG/M (NBR 5580)</t>
  </si>
  <si>
    <t>TUBO ACO GALVANIZADO COM COSTURA, CLASSE MEDIA, DN 1.1/4", E = *3,25* MM, PESO *3,14* KG/M (NBR 5580)</t>
  </si>
  <si>
    <t>TUBO ACO GALVANIZADO COM COSTURA, CLASSE MEDIA, DN 1/2", E = *2,65* MM, PESO *1,22* KG/M (NBR 5580)</t>
  </si>
  <si>
    <t>TUBO ACO GALVANIZADO COM COSTURA, CLASSE MEDIA, DN 2", E = *3,65* MM, PESO *5,10* KG/M (NBR 5580)</t>
  </si>
  <si>
    <t>TUBO ACO GALVANIZADO COM COSTURA, CLASSE MEDIA, DN 2.1/2", E = *3,65* MM, PESO *6,51* KG/M (NBR 5580)</t>
  </si>
  <si>
    <t>TUBO ACO GALVANIZADO COM COSTURA, CLASSE MEDIA, DN 3", E = *4,05* MM, PESO *8,47* KG/M (NBR 5580)</t>
  </si>
  <si>
    <t>TUBO ACO GALVANIZADO COM COSTURA, CLASSE MEDIA, DN 3/4", E = *2,65* MM, PESO *1,58* KG/M (NBR 5580)</t>
  </si>
  <si>
    <t>TUBO ACO GALVANIZADO COM COSTURA, CLASSE MEDIA, DN 4", E = 4,50* MM, PESO 12,10* KG/M (NBR 5580)</t>
  </si>
  <si>
    <t>TUBO ACO GALVANIZADO COM COSTURA, CLASSE MEDIA, DN 5", E = *5,40* MM, PESO *17,80* KG/M (NBR 5580)</t>
  </si>
  <si>
    <t>TUBO ACO GALVANIZADO COM COSTURA, CLASSE MEDIA, DN 6", E = 4,85* MM, PESO 19,68* KG/M (NBR 5580)</t>
  </si>
  <si>
    <t>TUBO ACO INDUSTRIAL DN 2" (50,8 MM) E=1,50MM, PESO= 1,8237 KG/M</t>
  </si>
  <si>
    <t>TUBO COLETOR DE ESGOTO PVC, JEI, DN 100 MM (NBR  7362)</t>
  </si>
  <si>
    <t>TUBO COLETOR DE ESGOTO PVC, JEI, DN 200 MM (NBR 7362)</t>
  </si>
  <si>
    <t>TUBO COLETOR DE ESGOTO PVC, JEI, DN 250 MM (NBR 7362)</t>
  </si>
  <si>
    <t>TUBO COLETOR DE ESGOTO PVC, JEI, DN 300 MM (NBR 7362)</t>
  </si>
  <si>
    <t>TUBO COLETOR DE ESGOTO PVC, JEI, DN 350 MM (NBR 7362)</t>
  </si>
  <si>
    <t>TUBO COLETOR DE ESGOTO PVC, JEI, DN 400 MM (NBR 7362)</t>
  </si>
  <si>
    <t>TUBO COLETOR DE ESGOTO, PVC, JEI, DN 150 MM (NBR 7362)</t>
  </si>
  <si>
    <t>TUBO CORRUGADO PEAD, PAREDE DUPLA, INTERNA LISA, JEI DN/DI 500 MM (DRENAGEM/ESGOTO)</t>
  </si>
  <si>
    <t>TUBO CORRUGADO PEAD, PAREDE DUPLA, INTERNA LISA, JEI, DN/DI *1000* MM, PARA SANEAMENTO (DRENAGEM/ESGOTO)</t>
  </si>
  <si>
    <t>TUBO CORRUGADO PEAD, PAREDE DUPLA, INTERNA LISA, JEI, DN/DI *400* MM, PARA SANEAMENTO (DRENAGEM/ESGOTO)</t>
  </si>
  <si>
    <t>TUBO CORRUGADO PEAD, PAREDE DUPLA, INTERNA LISA, JEI, DN/DI *800* MM, PARA SANEAMENTO (DRENAGEM/ESGOTO)</t>
  </si>
  <si>
    <t>TUBO CORRUGADO PEAD, PAREDE DUPLA, INTERNA LISA, JEI, DN/DI 1200 MM, PARA SANEAMENTO (DRENAGEM/ESGOTO)</t>
  </si>
  <si>
    <t>TUBO CORRUGADO PEAD, PAREDE DUPLA, INTERNA LISA, JEI, DN/DI 250 MM, PARA SANEAMENTO (DRENAGEM/ESGOTO)</t>
  </si>
  <si>
    <t>TUBO CORRUGADO PEAD, PAREDE DUPLA, INTERNA LISA, JEI, DN/DI 300 MM, PARA SANEAMENTO (DRENAGEM/ESGOTO)</t>
  </si>
  <si>
    <t>TUBO CORRUGADO PEAD, PAREDE DUPLA, INTERNA LISA, JEI, DN/DI 600 MM, PARA SANEAMENTO (DRENAGEM/ESGOTO)</t>
  </si>
  <si>
    <t>TUBO CPVC SOLDAVEL, 35 MM, AGUA QUENTE PREDIAL (NBR 15884)</t>
  </si>
  <si>
    <t>TUBO CPVC, SOLDAVEL, 114 MM, AGUA QUENTE (NBR 15884)</t>
  </si>
  <si>
    <t>TUBO CPVC, SOLDAVEL, 15 MM, AGUA QUENTE PREDIAL (NBR 15884)</t>
  </si>
  <si>
    <t>TUBO CPVC, SOLDAVEL, 22 MM, AGUA QUENTE PREDIAL (NBR 15884)</t>
  </si>
  <si>
    <t>TUBO CPVC, SOLDAVEL, 28 MM, AGUA QUENTE PREDIAL (NBR 15884)</t>
  </si>
  <si>
    <t>TUBO CPVC, SOLDAVEL, 42 MM, AGUA QUENTE PREDIAL (NBR 15884)</t>
  </si>
  <si>
    <t>TUBO CPVC, SOLDAVEL, 54 MM, AGUA QUENTE PREDIAL (NBR 15884)</t>
  </si>
  <si>
    <t>TUBO CPVC, SOLDAVEL, 73 MM, AGUA QUENTE PREDIAL (NBR 15884)</t>
  </si>
  <si>
    <t>TUBO CPVC, SOLDAVEL, 89 MM, AGUA QUENTE PREDIAL (NBR 15884)</t>
  </si>
  <si>
    <t>TUBO DE BORRACHA ELASTOMERICA FLEXIVEL, PRETA, PARA ISOLAMENTO TERMICO DE TUBULACAO, DN 1 1/8" (28 MM), E= 32 MM, COEFICIENTE DE CONDUTIVIDADE TERMICA 0,036W/MK, VAPOR DE AGUA MAIOR OU IGUAL A 10.000</t>
  </si>
  <si>
    <t>TUBO DE BORRACHA ELASTOMERICA FLEXIVEL, PRETA, PARA ISOLAMENTO TERMICO DE TUBULACAO, DN 1 3/8" (35 MM), E= 32 MM, COEFICIENTE DE CONDUTIVIDADE TERMICA 0,036W/MK, VAPOR DE AGUA MAIOR OU IGUAL A 10.000</t>
  </si>
  <si>
    <t>TUBO DE BORRACHA ELASTOMERICA FLEXIVEL, PRETA, PARA ISOLAMENTO TERMICO DE TUBULACAO, DN 1 5/8" (42 MM), E= 32 MM, COEFICIENTE DE CONDUTIVIDADE TERMICA 0,036W/MK, VAPOR DE AGUA MAIOR OU IGUAL A 10.000</t>
  </si>
  <si>
    <t>TUBO DE BORRACHA ELASTOMERICA FLEXIVEL, PRETA, PARA ISOLAMENTO TERMICO DE TUBULACAO, DN 1" (25 MM), E= 32 MM, COEFICIENTE DE CONDUTIVIDADE TERMICA 0,036W/MK, VAPOR DE AGUA MAIOR OU IGUAL A 10.000</t>
  </si>
  <si>
    <t>TUBO DE BORRACHA ELASTOMERICA FLEXIVEL, PRETA, PARA ISOLAMENTO TERMICO DE TUBULACAO, DN 1/2" (12 MM), E= 19 MM, COEFICIENTE DE CONDUTIVIDADE TERMICA 0,036W/MK, VAPOR DE AGUA MAIOR OU IGUAL A 10.000</t>
  </si>
  <si>
    <t>TUBO DE BORRACHA ELASTOMERICA FLEXIVEL, PRETA, PARA ISOLAMENTO TERMICO DE TUBULACAO, DN 1/4" (6 MM), E= 9 MM, COEFICIENTE DE CONDUTIVIDADE TERMICA 0,036W/MK, VAPOR DE AGUA MAIOR OU IGUAL A 10.000</t>
  </si>
  <si>
    <t>TUBO DE BORRACHA ELASTOMERICA FLEXIVEL, PRETA, PARA ISOLAMENTO TERMICO DE TUBULACAO, DN 2 1/8" (54 MM), E= 32 MM, COEFICIENTE DE CONDUTIVIDADE TERMICA 0,036W/MK, VAPOR DE AGUA MAIOR OU IGUAL A 10.000</t>
  </si>
  <si>
    <t>TUBO DE BORRACHA ELASTOMERICA FLEXIVEL, PRETA, PARA ISOLAMENTO TERMICO DE TUBULACAO, DN 2 5/8" (*64* MM), E= *32* MM, COEFICIENTE DE CONDUTIVIDADE TERMICA 0,036W/MK, VAPOR DE AGUA MAIOR OU IGUAL A 10.000</t>
  </si>
  <si>
    <t>TUBO DE BORRACHA ELASTOMERICA FLEXIVEL, PRETA, PARA ISOLAMENTO TERMICO DE TUBULACAO, DN 3/4" (18 MM), E= 32 MM, COEFICIENTE DE CONDUTIVIDADE TERMICA 0,036W/MK, VAPOR DE AGUA MAIOR OU IGUAL A 10.000</t>
  </si>
  <si>
    <t>TUBO DE BORRACHA ELASTOMERICA FLEXIVEL, PRETA, PARA ISOLAMENTO TERMICO DE TUBULACAO, DN 3/8" (10 MM), E= 19 MM, COEFICIENTE DE CONDUTIVIDADE TERMICA 0,036W/MK, VAPOR DE AGUA MAIOR OU IGUAL A 10.000</t>
  </si>
  <si>
    <t>TUBO DE BORRACHA ELASTOMERICA FLEXIVEL, PRETA, PARA ISOLAMENTO TERMICO DE TUBULACAO, DN 5/8" (15 MM), E= 19 MM, COEFICIENTE DE CONDUTIVIDADE TERMICA 0,036W/MK, VAPOR DE AGUA MAIOR OU IGUAL A 10.000</t>
  </si>
  <si>
    <t>TUBO DE BORRACHA ELASTOMERICA FLEXIVEL, PRETA, PARA ISOLAMENTO TERMICO DE TUBULACAO, DN 7/8" (22 MM), E= 32 MM, COEFICIENTE DE CONDUTIVIDADE TERMICA 0,036W/MK, VAPOR DE AGUA MAIOR OU IGUAL A 10.000</t>
  </si>
  <si>
    <t>TUBO DE COBRE CLASSE "A", DN = 1 1/2" (42 MM), PARA INSTALACOES DE MEDIA PRESSAO PARA GASES COMBUSTIVEIS E MEDICINAIS</t>
  </si>
  <si>
    <t>TUBO DE COBRE CLASSE "A", DN = 1 1/4" (35 MM), PARA INSTALACOES DE MEDIA PRESSAO PARA GASES COMBUSTIVEIS E MEDICINAIS</t>
  </si>
  <si>
    <t>TUBO DE COBRE CLASSE "A", DN = 1" (28 MM), PARA INSTALACOES DE MEDIA PRESSAO PARA GASES COMBUSTIVEIS E MEDICINAIS</t>
  </si>
  <si>
    <t>TUBO DE COBRE CLASSE "A", DN = 1/2" (15 MM), PARA INSTALACOES DE MEDIA PRESSAO PARA GASES COMBUSTIVEIS E MEDICINAIS</t>
  </si>
  <si>
    <t>TUBO DE COBRE CLASSE "A", DN = 2 1/2" (66 MM), PARA INSTALACOES DE MEDIA PRESSAO PARA GASES COMBUSTIVEIS E MEDICINAIS</t>
  </si>
  <si>
    <t>TUBO DE COBRE CLASSE "A", DN = 2" (54 MM), PARA INSTALACOES DE MEDIA PRESSAO PARA GASES COMBUSTIVEIS E MEDICINAIS</t>
  </si>
  <si>
    <t>TUBO DE COBRE CLASSE "A", DN = 3" (79 MM), PARA INSTALACOES DE MEDIA PRESSAO PARA GASES COMBUSTIVEIS E MEDICINAIS</t>
  </si>
  <si>
    <t>TUBO DE COBRE CLASSE "A", DN = 3/4" (22 MM), PARA INSTALACOES DE MEDIA PRESSAO PARA GASES COMBUSTIVEIS E MEDICINAIS</t>
  </si>
  <si>
    <t>TUBO DE COBRE CLASSE "A", DN = 4" (104 MM), PARA INSTALACOES DE MEDIA PRESSAO PARA GASES COMBUSTIVEIS E MEDICINAIS</t>
  </si>
  <si>
    <t>TUBO DE COBRE CLASSE "E", DN = 104 MM, PARA INSTALACAO HIDRAULICA PREDIAL</t>
  </si>
  <si>
    <t>TUBO DE COBRE CLASSE "E", DN = 15 MM, PARA INSTALACAO HIDRAULICA PREDIAL</t>
  </si>
  <si>
    <t>TUBO DE COBRE CLASSE "E", DN = 22 MM, PARA INSTALACAO HIDRAULICA PREDIAL</t>
  </si>
  <si>
    <t>TUBO DE COBRE CLASSE "E", DN = 28 MM, PARA INSTALACAO HIDRAULICA PREDIAL</t>
  </si>
  <si>
    <t>TUBO DE COBRE CLASSE "E", DN = 35 MM, PARA INSTALACAO HIDRAULICA PREDIAL</t>
  </si>
  <si>
    <t>TUBO DE COBRE CLASSE "E", DN = 42 MM, PARA INSTALACAO HIDRAULICA PREDIAL</t>
  </si>
  <si>
    <t>TUBO DE COBRE CLASSE "E", DN = 54 MM, PARA INSTALACAO HIDRAULICA PREDIAL</t>
  </si>
  <si>
    <t>TUBO DE COBRE CLASSE "E", DN = 66 MM, PARA INSTALACAO HIDRAULICA PREDIAL</t>
  </si>
  <si>
    <t>TUBO DE COBRE CLASSE "E", DN = 79 MM, PARA INSTALACAO HIDRAULICA PREDIAL</t>
  </si>
  <si>
    <t>TUBO DE COBRE FLEXIVEL, D = 1/2 ", E = 0,79 MM, PARA AR-CONDICIONADO/ INSTALACOES GAS RESIDENCIAIS E COMERCIAIS</t>
  </si>
  <si>
    <t>TUBO DE COBRE FLEXIVEL, D = 1/4 ", E = 0,79 MM, PARA AR-CONDICIONADO/ INSTALACOES GAS RESIDENCIAIS E COMERCIAIS</t>
  </si>
  <si>
    <t>TUBO DE COBRE FLEXIVEL, D = 3/16 ", E = 0,79 MM, PARA AR-CONDICIONADO/ INSTALACOES GAS RESIDENCIAIS E COMERCIAIS</t>
  </si>
  <si>
    <t>TUBO DE COBRE FLEXIVEL, D = 3/4 ", E = 0,79 MM, PARA AR-CONDICIONADO/ INSTALACOES GAS RESIDENCIAIS E COMERCIAIS</t>
  </si>
  <si>
    <t>TUBO DE COBRE FLEXIVEL, D = 3/8 ", E = 0,79 MM, PARA AR-CONDICIONADO/ INSTALACOES GAS RESIDENCIAIS E COMERCIAIS</t>
  </si>
  <si>
    <t>TUBO DE COBRE FLEXIVEL, D = 5/16 ", E = 0,79 MM, PARA AR-CONDICIONADO/ INSTALACOES GAS RESIDENCIAIS E COMERCIAIS</t>
  </si>
  <si>
    <t>TUBO DE COBRE FLEXIVEL, D = 5/8 ", E = 0,79 MM, PARA AR-CONDICIONADO/ INSTALACOES GAS RESIDENCIAIS E COMERCIAIS</t>
  </si>
  <si>
    <t>TUBO DE CONCRETO ARMADO PARA AGUAS PLUVIAIS, CLASSE PA-1, COM ENCAIXE PONTA E BOLSA, DIAMETRO NOMINAL DE 1000 MM</t>
  </si>
  <si>
    <t>TUBO DE CONCRETO ARMADO PARA AGUAS PLUVIAIS, CLASSE PA-1, COM ENCAIXE PONTA E BOLSA, DIAMETRO NOMINAL DE 1100 MM</t>
  </si>
  <si>
    <t>TUBO DE CONCRETO ARMADO PARA AGUAS PLUVIAIS, CLASSE PA-1, COM ENCAIXE PONTA E BOLSA, DIAMETRO NOMINAL DE 1200 MM</t>
  </si>
  <si>
    <t>TUBO DE CONCRETO ARMADO PARA AGUAS PLUVIAIS, CLASSE PA-1, COM ENCAIXE PONTA E BOLSA, DIAMETRO NOMINAL DE 1500 MM</t>
  </si>
  <si>
    <t>TUBO DE CONCRETO ARMADO PARA AGUAS PLUVIAIS, CLASSE PA-1, COM ENCAIXE PONTA E BOLSA, DIAMETRO NOMINAL DE 2000 MM</t>
  </si>
  <si>
    <t>TUBO DE CONCRETO ARMADO PARA AGUAS PLUVIAIS, CLASSE PA-1, COM ENCAIXE PONTA E BOLSA, DIAMETRO NOMINAL DE 300 MM</t>
  </si>
  <si>
    <t>TUBO DE CONCRETO ARMADO PARA AGUAS PLUVIAIS, CLASSE PA-1, COM ENCAIXE PONTA E BOLSA, DIAMETRO NOMINAL DE 400 MM</t>
  </si>
  <si>
    <t>TUBO DE CONCRETO ARMADO PARA AGUAS PLUVIAIS, CLASSE PA-1, COM ENCAIXE PONTA E BOLSA, DIAMETRO NOMINAL DE 700 MM</t>
  </si>
  <si>
    <t>TUBO DE CONCRETO ARMADO PARA AGUAS PLUVIAIS, CLASSE PA-1, COM ENCAIXE PONTA E BOLSA, DIAMETRO NOMINAL DE 800 MM</t>
  </si>
  <si>
    <t>TUBO DE CONCRETO ARMADO PARA AGUAS PLUVIAIS, CLASSE PA-1, COM ENCAIXE PONTA E BOLSA, DIAMETRO NOMINAL DE 900 MM</t>
  </si>
  <si>
    <t>TUBO DE CONCRETO ARMADO PARA AGUAS PLUVIAIS, CLASSE PA-1, COM ENCAIXE PONTA E BOLSA, DIAMETRO NOMINAL DE = 600 MM</t>
  </si>
  <si>
    <t>TUBO DE CONCRETO ARMADO PARA AGUAS PLUVIAIS, CLASSE PA-2, COM ENCAIXE PONTA E BOLSA, DIAMETRO NOMINAL DE 1000 MM</t>
  </si>
  <si>
    <t>TUBO DE CONCRETO ARMADO PARA AGUAS PLUVIAIS, CLASSE PA-2, COM ENCAIXE PONTA E BOLSA, DIAMETRO NOMINAL DE 1100 MM</t>
  </si>
  <si>
    <t>TUBO DE CONCRETO ARMADO PARA AGUAS PLUVIAIS, CLASSE PA-2, COM ENCAIXE PONTA E BOLSA, DIAMETRO NOMINAL DE 1200 MM</t>
  </si>
  <si>
    <t>TUBO DE CONCRETO ARMADO PARA AGUAS PLUVIAIS, CLASSE PA-2, COM ENCAIXE PONTA E BOLSA, DIAMETRO NOMINAL DE 1500 MM</t>
  </si>
  <si>
    <t>TUBO DE CONCRETO ARMADO PARA AGUAS PLUVIAIS, CLASSE PA-2, COM ENCAIXE PONTA E BOLSA, DIAMETRO NOMINAL DE 2000 MM</t>
  </si>
  <si>
    <t>TUBO DE CONCRETO ARMADO PARA AGUAS PLUVIAIS, CLASSE PA-2, COM ENCAIXE PONTA E BOLSA, DIAMETRO NOMINAL DE 300 MM</t>
  </si>
  <si>
    <t>TUBO DE CONCRETO ARMADO PARA AGUAS PLUVIAIS, CLASSE PA-2, COM ENCAIXE PONTA E BOLSA, DIAMETRO NOMINAL DE 400 MM</t>
  </si>
  <si>
    <t>TUBO DE CONCRETO ARMADO PARA AGUAS PLUVIAIS, CLASSE PA-2, COM ENCAIXE PONTA E BOLSA, DIAMETRO NOMINAL DE 500 MM</t>
  </si>
  <si>
    <t>TUBO DE CONCRETO ARMADO PARA AGUAS PLUVIAIS, CLASSE PA-2, COM ENCAIXE PONTA E BOLSA, DIAMETRO NOMINAL DE 600 MM</t>
  </si>
  <si>
    <t>TUBO DE CONCRETO ARMADO PARA AGUAS PLUVIAIS, CLASSE PA-2, COM ENCAIXE PONTA E BOLSA, DIAMETRO NOMINAL DE 700 MM</t>
  </si>
  <si>
    <t>TUBO DE CONCRETO ARMADO PARA AGUAS PLUVIAIS, CLASSE PA-2, COM ENCAIXE PONTA E BOLSA, DIAMETRO NOMINAL DE 800 MM</t>
  </si>
  <si>
    <t>TUBO DE CONCRETO ARMADO PARA AGUAS PLUVIAIS, CLASSE PA-2, COM ENCAIXE PONTA E BOLSA, DIAMETRO NOMINAL DE 900 MM</t>
  </si>
  <si>
    <t>TUBO DE CONCRETO ARMADO PARA AGUAS PLUVIAIS, CLASSE PA-3, COM ENCAIXE PONTA E BOLSA, DIAMETRO NOMINAL DE 1000 MM</t>
  </si>
  <si>
    <t>TUBO DE CONCRETO ARMADO PARA AGUAS PLUVIAIS, CLASSE PA-3, COM ENCAIXE PONTA E BOLSA, DIAMETRO NOMINAL DE 1100 MM</t>
  </si>
  <si>
    <t>TUBO DE CONCRETO ARMADO PARA AGUAS PLUVIAIS, CLASSE PA-3, COM ENCAIXE PONTA E BOLSA, DIAMETRO NOMINAL DE 1200 MM</t>
  </si>
  <si>
    <t>TUBO DE CONCRETO ARMADO PARA AGUAS PLUVIAIS, CLASSE PA-3, COM ENCAIXE PONTA E BOLSA, DIAMETRO NOMINAL DE 1500 MM</t>
  </si>
  <si>
    <t>TUBO DE CONCRETO ARMADO PARA AGUAS PLUVIAIS, CLASSE PA-3, COM ENCAIXE PONTA E BOLSA, DIAMETRO NOMINAL DE 400 MM</t>
  </si>
  <si>
    <t>TUBO DE CONCRETO ARMADO PARA AGUAS PLUVIAIS, CLASSE PA-3, COM ENCAIXE PONTA E BOLSA, DIAMETRO NOMINAL DE 500 MM</t>
  </si>
  <si>
    <t>TUBO DE CONCRETO ARMADO PARA AGUAS PLUVIAIS, CLASSE PA-3, COM ENCAIXE PONTA E BOLSA, DIAMETRO NOMINAL DE 600 MM</t>
  </si>
  <si>
    <t>TUBO DE CONCRETO ARMADO PARA AGUAS PLUVIAIS, CLASSE PA-3, COM ENCAIXE PONTA E BOLSA, DIAMETRO NOMINAL DE 700 MM</t>
  </si>
  <si>
    <t>TUBO DE CONCRETO ARMADO PARA AGUAS PLUVIAIS, CLASSE PA-3, COM ENCAIXE PONTA E BOLSA, DIAMETRO NOMINAL DE 800 MM</t>
  </si>
  <si>
    <t>TUBO DE CONCRETO ARMADO PARA AGUAS PLUVIAIS, CLASSE PA-3, COM ENCAIXE PONTA E BOLSA, DIAMETRO NOMINAL DE 900 MM</t>
  </si>
  <si>
    <t>TUBO DE CONCRETO ARMADO PARA ESGOTO SANITARIO, CLASSE EA-2, COM ENCAIXE PONTA E BOLSA, COM JUNTA ELASTICA, DIAMETRO NOMINAL DE 1000 MM</t>
  </si>
  <si>
    <t>TUBO DE CONCRETO ARMADO PARA ESGOTO SANITARIO, CLASSE EA-2, COM ENCAIXE PONTA E BOLSA, COM JUNTA ELASTICA, DIAMETRO NOMINAL DE 300 MM</t>
  </si>
  <si>
    <t>TUBO DE CONCRETO ARMADO PARA ESGOTO SANITARIO, CLASSE EA-2, COM ENCAIXE PONTA E BOLSA, COM JUNTA ELASTICA, DIAMETRO NOMINAL DE 400 MM</t>
  </si>
  <si>
    <t>TUBO DE CONCRETO ARMADO PARA ESGOTO SANITARIO, CLASSE EA-2, COM ENCAIXE PONTA E BOLSA, COM JUNTA ELASTICA, DIAMETRO NOMINAL DE 500 MM</t>
  </si>
  <si>
    <t>TUBO DE CONCRETO ARMADO PARA ESGOTO SANITARIO, CLASSE EA-2, COM ENCAIXE PONTA E BOLSA, COM JUNTA ELASTICA, DIAMETRO NOMINAL DE 600 MM</t>
  </si>
  <si>
    <t>TUBO DE CONCRETO ARMADO PARA ESGOTO SANITARIO, CLASSE EA-2, COM ENCAIXE PONTA E BOLSA, COM JUNTA ELASTICA, DIAMETRO NOMINAL DE 700 MM</t>
  </si>
  <si>
    <t>TUBO DE CONCRETO ARMADO PARA ESGOTO SANITARIO, CLASSE EA-2, COM ENCAIXE PONTA E BOLSA, COM JUNTA ELASTICA, DIAMETRO NOMINAL DE 800 MM</t>
  </si>
  <si>
    <t>TUBO DE CONCRETO ARMADO PARA ESGOTO SANITARIO, CLASSE EA-2, COM ENCAIXE PONTA E BOLSA, COM JUNTA ELASTICA, DIAMETRO NOMINAL DE 900 MM</t>
  </si>
  <si>
    <t>TUBO DE CONCRETO ARMADO PARA ESGOTO SANITARIO, CLASSE EA-3, COM ENCAIXE PONTA E BOLSA, COM JUNTA ELASTICA, DIAMETRO NOMINAL DE 1000 MM</t>
  </si>
  <si>
    <t>TUBO DE CONCRETO ARMADO PARA ESGOTO SANITARIO, CLASSE EA-3, COM ENCAIXE PONTA E BOLSA, COM JUNTA ELASTICA, DIAMETRO NOMINAL DE 400 MM</t>
  </si>
  <si>
    <t>TUBO DE CONCRETO ARMADO PARA ESGOTO SANITARIO, CLASSE EA-3, COM ENCAIXE PONTA E BOLSA, COM JUNTA ELASTICA, DIAMETRO NOMINAL DE 500 MM</t>
  </si>
  <si>
    <t>TUBO DE CONCRETO ARMADO PARA ESGOTO SANITARIO, CLASSE EA-3, COM ENCAIXE PONTA E BOLSA, COM JUNTA ELASTICA, DIAMETRO NOMINAL DE 600 MM</t>
  </si>
  <si>
    <t>TUBO DE CONCRETO ARMADO PARA ESGOTO SANITARIO, CLASSE EA-3, COM ENCAIXE PONTA E BOLSA, COM JUNTA ELASTICA, DIAMETRO NOMINAL DE 700 MM</t>
  </si>
  <si>
    <t>TUBO DE CONCRETO ARMADO PARA ESGOTO SANITARIO, CLASSE EA-3, COM ENCAIXE PONTA E BOLSA, COM JUNTA ELASTICA, DIAMETRO NOMINAL DE 800 MM</t>
  </si>
  <si>
    <t>TUBO DE CONCRETO ARMADO PARA ESGOTO SANITARIO, CLASSE EA-3, COM ENCAIXE PONTA E BOLSA, COM JUNTA ELASTICA, DIAMETRO NOMINAL DE 900 MM</t>
  </si>
  <si>
    <t>TUBO DE CONCRETO ARMADO, PRE MOLDADO PARA AGUAS PLUVIAIS, CLASSE PA-1, COM ENCAIXE PONTA E BOLSA, DIAMETRO NOMINAL DE 500 MM</t>
  </si>
  <si>
    <t>TUBO DE CONCRETO SIMPLES PARA AGUAS PLUVIAIS, CLASSE PS1, COM ENCAIXE MACHO E FEMEA, DIAMETRO NOMINAL DE 200 MM</t>
  </si>
  <si>
    <t>TUBO DE CONCRETO SIMPLES PARA AGUAS PLUVIAIS, CLASSE PS1, COM ENCAIXE MACHO E FEMEA, DIAMETRO NOMINAL DE 300 MM</t>
  </si>
  <si>
    <t>TUBO DE CONCRETO SIMPLES PARA AGUAS PLUVIAIS, CLASSE PS1, COM ENCAIXE MACHO E FEMEA, DIAMETRO NOMINAL DE 400 MM</t>
  </si>
  <si>
    <t>TUBO DE CONCRETO SIMPLES PARA AGUAS PLUVIAIS, CLASSE PS1, COM ENCAIXE MACHO E FEMEA, DIAMETRO NOMINAL DE 500 MM</t>
  </si>
  <si>
    <t>TUBO DE CONCRETO SIMPLES PARA AGUAS PLUVIAIS, CLASSE PS1, COM ENCAIXE MACHO E FEMEA, DIAMETRO NOMINAL DE 600 MM</t>
  </si>
  <si>
    <t>TUBO DE CONCRETO SIMPLES PARA AGUAS PLUVIAIS, CLASSE PS1, COM ENCAIXE PONTA E BOLSA, DIAMETRO NOMINAL DE 200 MM</t>
  </si>
  <si>
    <t>TUBO DE CONCRETO SIMPLES PARA AGUAS PLUVIAIS, CLASSE PS1, COM ENCAIXE PONTA E BOLSA, DIAMETRO NOMINAL DE 300 MM</t>
  </si>
  <si>
    <t>TUBO DE CONCRETO SIMPLES PARA AGUAS PLUVIAIS, CLASSE PS1, COM ENCAIXE PONTA E BOLSA, DIAMETRO NOMINAL DE 400 MM</t>
  </si>
  <si>
    <t>TUBO DE CONCRETO SIMPLES PARA AGUAS PLUVIAIS, CLASSE PS1, COM ENCAIXE PONTA E BOLSA, DIAMETRO NOMINAL DE 500 MM</t>
  </si>
  <si>
    <t>TUBO DE CONCRETO SIMPLES PARA AGUAS PLUVIAIS, CLASSE PS1, COM ENCAIXE PONTA E BOLSA, DIAMETRO NOMINAL DE 600 MM</t>
  </si>
  <si>
    <t>TUBO DE CONCRETO SIMPLES PARA AGUAS PLUVIAIS, CLASSE PS2, COM ENCAIXE PONTA E BOLSA, DIAMETRO NOMINAL DE 200 MM</t>
  </si>
  <si>
    <t>TUBO DE CONCRETO SIMPLES PARA AGUAS PLUVIAIS, CLASSE PS2, COM ENCAIXE PONTA E BOLSA, DIAMETRO NOMINAL DE 300 MM</t>
  </si>
  <si>
    <t>TUBO DE CONCRETO SIMPLES PARA AGUAS PLUVIAIS, CLASSE PS2, COM ENCAIXE PONTA E BOLSA, DIAMETRO NOMINAL DE 400 MM</t>
  </si>
  <si>
    <t>TUBO DE CONCRETO SIMPLES PARA AGUAS PLUVIAIS, CLASSE PS2, COM ENCAIXE PONTA E BOLSA, DIAMETRO NOMINAL DE 500 MM</t>
  </si>
  <si>
    <t>TUBO DE CONCRETO SIMPLES PARA AGUAS PLUVIAIS, CLASSE PS2, COM ENCAIXE PONTA E BOLSA, DIAMETRO NOMINAL DE 600 MM</t>
  </si>
  <si>
    <t>TUBO DE CONCRETO SIMPLES PARA ESGOTO SANITARIO, CLASSE ES, COM ENCAIXE PONTA E BOLSA, COM JUNTA ELASTICA, DIAMETRO NOMINAL DE 400 MM</t>
  </si>
  <si>
    <t>TUBO DE CONCRETO SIMPLES PARA ESGOTO SANITARIO, CLASSE ES, COM ENCAIXE PONTA E BOLSA, COM JUNTA ELASTICA, DIAMETRO NOMINAL DE 500 MM</t>
  </si>
  <si>
    <t>TUBO DE CONCRETO SIMPLES PARA ESGOTO SANITARIO, CLASSE ES, COM ENCAIXE PONTA E BOLSA, COM JUNTA ELASTICA, DIAMETRO NOMINAL DE 600 MM</t>
  </si>
  <si>
    <t>TUBO DE CONCRETO SIMPLES POROSO PARA DRENAGEM (DRENO POROSO), COM ENCAIXE MACHO E FEMEA, DIAMETRO NOMINAL DE 200 MM</t>
  </si>
  <si>
    <t>TUBO DE CONCRETO SIMPLES POROSO PARA DRENAGEM (DRENO POROSO), COM ENCAIXE MACHO E FEMEA, DIAMETRO NOMINAL DE 300 MM</t>
  </si>
  <si>
    <t>TUBO DE DESCARGA, TIPO BENGALA, PARA LIGACAO CAIXA DE DESCARGA - EMBUTIR, PVC, 40 MM X 150 CM</t>
  </si>
  <si>
    <t>TUBO DE DESCIDA EXTERNO, DE PVC, PARA CAIXA DE DESCARGA EXTERNA ALTA - DIAMETRO DE 40 MM E ALTURA DE APROXIMADAMENTE 1,55 M</t>
  </si>
  <si>
    <t>TUBO DE ESPUMA DE POLIETILENO EXPANDIDO FLEXIVEL PARA ISOLAMENTO TERMICO DE TUBULACAO DE AR CONDICIONADO, AGUA QUENTE, DN 1 1/2", E= 10 MM</t>
  </si>
  <si>
    <t>TUBO DE ESPUMA DE POLIETILENO EXPANDIDO FLEXIVEL PARA ISOLAMENTO TERMICO DE TUBULACAO DE AR CONDICIONADO, AGUA QUENTE, DN 1 1/4", E= 10 MM</t>
  </si>
  <si>
    <t>TUBO DE ESPUMA DE POLIETILENO EXPANDIDO FLEXIVEL PARA ISOLAMENTO TERMICO DE TUBULACAO DE AR CONDICIONADO, AGUA QUENTE, DN 1 1/8", E= 10 MM</t>
  </si>
  <si>
    <t>TUBO DE ESPUMA DE POLIETILENO EXPANDIDO FLEXIVEL PARA ISOLAMENTO TERMICO DE TUBULACAO DE AR CONDICIONADO, AGUA QUENTE, DN 1 3/8", E= 10 MM</t>
  </si>
  <si>
    <t>TUBO DE ESPUMA DE POLIETILENO EXPANDIDO FLEXIVEL PARA ISOLAMENTO TERMICO DE TUBULACAO DE AR CONDICIONADO, AGUA QUENTE, DN 1 5/8", E= 10 MM</t>
  </si>
  <si>
    <t>TUBO DE ESPUMA DE POLIETILENO EXPANDIDO FLEXIVEL PARA ISOLAMENTO TERMICO DE TUBULACAO DE AR CONDICIONADO, AGUA QUENTE, DN 1", E= 10 MM</t>
  </si>
  <si>
    <t>TUBO DE ESPUMA DE POLIETILENO EXPANDIDO FLEXIVEL PARA ISOLAMENTO TERMICO DE TUBULACAO DE AR CONDICIONADO, AGUA QUENTE, DN 1/2", E= 10 MM</t>
  </si>
  <si>
    <t>TUBO DE ESPUMA DE POLIETILENO EXPANDIDO FLEXIVEL PARA ISOLAMENTO TERMICO DE TUBULACAO DE AR CONDICIONADO, AGUA QUENTE, DN 1/4", E= 10 MM</t>
  </si>
  <si>
    <t>TUBO DE ESPUMA DE POLIETILENO EXPANDIDO FLEXIVEL PARA ISOLAMENTO TERMICO DE TUBULACAO DE AR CONDICIONADO, AGUA QUENTE, DN 3/4", E= 10 MM</t>
  </si>
  <si>
    <t>TUBO DE ESPUMA DE POLIETILENO EXPANDIDO FLEXIVEL PARA ISOLAMENTO TERMICO DE TUBULACAO DE AR CONDICIONADO, AGUA QUENTE, DN 3/8", E= 10 MM</t>
  </si>
  <si>
    <t>TUBO DE ESPUMA DE POLIETILENO EXPANDIDO FLEXIVEL PARA ISOLAMENTO TERMICO DE TUBULACAO DE AR CONDICIONADO, AGUA QUENTE, DN 7/8", E= 10 MM</t>
  </si>
  <si>
    <t>TUBO DE POLIETILENO DE ALTA DENSIDADE (PEAD), PE-80, DE = 20 MM X 2,3 MM DE PAREDE, PARA LIGACAO DE AGUA PREDIAL (NBR 15561)</t>
  </si>
  <si>
    <t>TUBO DE POLIETILENO DE ALTA DENSIDADE (PEAD), PE-80, DE = 32 MM X 3,0 MM DE PAREDE, PARA LIGACAO DE AGUA PREDIAL (NBR 15561)</t>
  </si>
  <si>
    <t>TUBO DE POLIETILENO DE ALTA DENSIDADE, PEAD, PE-80, DE = 1000 MM X 38,5 MM PAREDE, (SDR 26 - PN 05) PARA REDE DE AGUA OU ESGOTO (NBR 15561)</t>
  </si>
  <si>
    <t>TUBO DE POLIETILENO DE ALTA DENSIDADE, PEAD, PE-80, DE = 110 MM X 10,0 MM PAREDE, (SDR 11 - PN 12,5) PARA REDE DE AGUA OU ESGOTO (NBR 15561)</t>
  </si>
  <si>
    <t>TUBO DE POLIETILENO DE ALTA DENSIDADE, PEAD, PE-80, DE = 160 MM X 14,6 MM PAREDE, (SDR 11 - PN 12,5) PARA REDE DE AGUA OU ESGOTO (NBR 15561)</t>
  </si>
  <si>
    <t>TUBO DE POLIETILENO DE ALTA DENSIDADE, PEAD, PE-80, DE = 900 MM X 34,7 MM PAREDE, (SDR 26 - PN 05) PARA REDE DE AGUA OU ESGOTO (NBR 15561)</t>
  </si>
  <si>
    <t>TUBO DE POLIETILENO DE ALTA DENSIDADE, PEAD, PE-80, DE= 200 MM X 18,2 MM PAREDE, (SDR 11 - PN 12,5) PARA REDE DE AGUA OU ESGOTO (NBR 15561)</t>
  </si>
  <si>
    <t>TUBO DE POLIETILENO DE ALTA DENSIDADE, PEAD, PE-80, DE= 315 MM X 28,7 MM PAREDE, (SDR 11 - PN 12,5) PARA REDE DE AGUA OU ESGOTO (NBR 15561)</t>
  </si>
  <si>
    <t>TUBO DE POLIETILENO DE ALTA DENSIDADE, PEAD, PE-80, DE= 400 MM X 36,4 MM PAREDE, (SDR 11 - PN 12,5) PARA REDE DE AGUA OU ESGOTO (NBR 15561)</t>
  </si>
  <si>
    <t>TUBO DE POLIETILENO DE ALTA DENSIDADE, PEAD, PE-80, DE= 50 MM X 4,6 MM PAREDE, (SDR 11 - PN 12,5) PARA REDE DE AGUA OU ESGOTO ( NBR 15561)</t>
  </si>
  <si>
    <t>TUBO DE POLIETILENO DE ALTA DENSIDADE, PEAD, PE-80, DE= 500 MM X 45,5 MM PAREDE, (SDR 11 - PN 12,5) PARA REDE DE AGUA OU ESGOTO (NBR 15561)</t>
  </si>
  <si>
    <t>TUBO DE POLIETILENO DE ALTA DENSIDADE, PEAD, PE-80, DE= 630 MM X 57,3 MM PAREDE (SDR 11 - PN 12,5) PARA REDE DE AGUA OU ESGOTO (NBR 15561)</t>
  </si>
  <si>
    <t>TUBO DE POLIETILENO DE ALTA DENSIDADE, PEAD, PE-80, DE= 730 MM X 34,1 MM PAREDE, (SDR 21 - PN 06) PARA REDE DE AGUA OU ESGOTO (NBR 15561)</t>
  </si>
  <si>
    <t>TUBO DE POLIETILENO DE ALTA DENSIDADE, PEAD, PE-80, DE= 75 MM X 6,9 MM PAREDE, (SRD 11 - PN 12,5) PARA REDE DE AGUA OU ESGOTO (NBR 15561)</t>
  </si>
  <si>
    <t>TUBO DE POLIETILENO DE ALTA DENSIDADE, PEAD, PE-80, DE= 800 MM X 30,8 MM PAREDE, (SDR 26 - PN 05) PARA REDE DE AGUA OU ESGOTO (NBR 15561)</t>
  </si>
  <si>
    <t>TUBO DE PVC, PBL, TIPO LEVE, DN = 250 MM, PARA VENTILACAO</t>
  </si>
  <si>
    <t>TUBO DE PVC, PBL, TIPO LEVE, DN = 300 MM, PARA VENTILACAO</t>
  </si>
  <si>
    <t>TUBO DE REVESTIMENTO, EM ACO, CORPO SCHEDULE 40, PONTEIRA SCHEDULE 80, ROSQUEAVEL E SEGMENTADO PARA PERFURACAO, DIAMETRO 10" (273 MM)</t>
  </si>
  <si>
    <t>TUBO DE REVESTIMENTO, EM ACO, CORPO SCHEDULE 40, PONTEIRA SCHEDULE 80, ROSQUEAVEL E SEGMENTADO PARA PERFURACAO, DIAMETRO 12" (320 MM)</t>
  </si>
  <si>
    <t>TUBO DE REVESTIMENTO, EM ACO, CORPO SCHEDULE 40, PONTEIRA SCHEDULE 80, ROSQUEAVEL E SEGMENTADO PARA PERFURACAO, DIAMETRO 14" (400 MM)</t>
  </si>
  <si>
    <t>TUBO DE REVESTIMENTO, EM ACO, CORPO SCHEDULE 40, PONTEIRA SCHEDULE 80, ROSQUEAVEL E SEGMENTADO PARA PERFURACAO, DIAMETRO 16" (450 MM)</t>
  </si>
  <si>
    <t>TUBO DE REVESTIMENTO, EM ACO, CORPO SCHEDULE 40, PONTEIRA SCHEDULE 80, ROSQUEAVEL E SEGMENTADO PARA PERFURACAO, DIAMETRO 4" (450 MM)</t>
  </si>
  <si>
    <t>TUBO DE REVESTIMENTO, EM ACO, CORPO SCHEDULE 40, PONTEIRA SCHEDULE 80, ROSQUEAVEL E SEGMENTADO PARA PERFURACAO, DIAMETRO 6" (200 MM)</t>
  </si>
  <si>
    <t>TUBO DE REVESTIMENTO, EM ACO, CORPO SCHEDULE 40, PONTEIRA SCHEDULE 80, ROSQUEAVEL E SEGMENTADO PARA PERFURACAO, DIAMETRO 8" (200 MM)</t>
  </si>
  <si>
    <t>TUBO DRENO, CORRUGADO, ESPIRALADO, FLEXIVEL, PERFURADO, EM POLIETILENO DE ALTA DENSIDADE (PEAD), DN *160* MM, (6") PARA DRENAGEM - EM BARRA (NORMA DNIT 093/2006 - EM)</t>
  </si>
  <si>
    <t>TUBO DRENO, CORRUGADO, ESPIRALADO, FLEXIVEL, PERFURADO, EM POLIETILENO DE ALTA DENSIDADE (PEAD), DN *200* MM, (8") PARA DRENAGEM - EM BARRA (NORMA DNIT 093/2006 - EM)</t>
  </si>
  <si>
    <t>TUBO DRENO, CORRUGADO, ESPIRALADO, FLEXIVEL, PERFURADO, EM POLIETILENO DE ALTA DENSIDADE (PEAD), DN 100 MM, (4") PARA DRENAGEM - EM ROLO (NORMA DNIT 093/2006 - E.M)</t>
  </si>
  <si>
    <t>TUBO DRENO, CORRUGADO, ESPIRALADO, FLEXIVEL, PERFURADO, EM POLIETILENO DE ALTA DENSIDADE (PEAD), DN 65 MM, (2 1/2") PARA DRENAGEM - EM ROLO (NORMA DNIT 093/2006 - EM)</t>
  </si>
  <si>
    <t>TUBO MONOCAMADA PEX, DN 16 MM, PARA AGUA QUENTE E FRIA</t>
  </si>
  <si>
    <t>TUBO MONOCAMADA PEX, DN 20 MM, PARA AGUA QUENTE E FRIA</t>
  </si>
  <si>
    <t>TUBO MONOCAMADA PEX, DN 25 MM, PARA AGUA QUENTE E FRIA</t>
  </si>
  <si>
    <t>TUBO MONOCAMADA PEX, DN 32 MM, PARA AGUA QUENTE E FRIA</t>
  </si>
  <si>
    <t>TUBO MULTICAMADA PEX GAS, DN *16* MM</t>
  </si>
  <si>
    <t>TUBO MULTICAMADA PEX GAS, DN *20* MM</t>
  </si>
  <si>
    <t>TUBO MULTICAMADA PEX GAS, DN *26* MM</t>
  </si>
  <si>
    <t>TUBO MULTICAMADA PEX GAS, DN *32* MM</t>
  </si>
  <si>
    <t>TUBO PPR PN 20, DN 20 MM, PARA AGUA QUENTE PREDIAL</t>
  </si>
  <si>
    <t>TUBO PPR PN 20, DN 25 MM, PARA AGUA QUENTE PREDIAL</t>
  </si>
  <si>
    <t>TUBO PPR, CLASSE PN 12, DN 110 MM</t>
  </si>
  <si>
    <t>TUBO PPR, CLASSE PN 12, DN 32 MM</t>
  </si>
  <si>
    <t>TUBO PPR, CLASSE PN 12, DN 40 MM</t>
  </si>
  <si>
    <t>TUBO PPR, CLASSE PN 12, DN 50 MM</t>
  </si>
  <si>
    <t>TUBO PPR, CLASSE PN 12, DN 63 MM</t>
  </si>
  <si>
    <t>TUBO PPR, CLASSE PN 12, DN 75 MM</t>
  </si>
  <si>
    <t>TUBO PPR, CLASSE PN 12, DN 90 MM</t>
  </si>
  <si>
    <t>TUBO PPR, CLASSE PN 20, SOLDAVEL, DN 32 MM PARA AGUA FRIA OU QUENTE PREDIAL</t>
  </si>
  <si>
    <t>TUBO PPR, CLASSE PN 25, DN 110 MM, PARA AGUA QUENTE E FRIA PREDIAL</t>
  </si>
  <si>
    <t>TUBO PPR, CLASSE PN 25, DN 20 MM, PARA AGUA QUENTE E FRIA PREDIAL</t>
  </si>
  <si>
    <t>TUBO PPR, CLASSE PN 25, DN 25 MM, PARA AGUA QUENTE E FRIA PREDIAL</t>
  </si>
  <si>
    <t>TUBO PPR, CLASSE PN 25, DN 32 MM, PARA AGUA QUENTE E FRIA PREDIAL</t>
  </si>
  <si>
    <t>TUBO PPR, CLASSE PN 25, DN 40 MM, PARA AGUA QUENTE E FRIA PREDIAL</t>
  </si>
  <si>
    <t>TUBO PPR, CLASSE PN 25, DN 50 MM, PARA AGUA QUENTE E FRIA PREDIAL</t>
  </si>
  <si>
    <t>TUBO PPR, CLASSE PN 25, DN 63 MM, PARA AGUA QUENTE E FRIA PREDIAL</t>
  </si>
  <si>
    <t>TUBO PPR, CLASSE PN 25, DN 75 MM, PARA AGUA QUENTE E FRIA PREDIAL</t>
  </si>
  <si>
    <t>TUBO PPR, CLASSE PN 25, DN 90 MM, PARA AGUA QUENTE E FRIA PREDIAL</t>
  </si>
  <si>
    <t>TUBO PVC CORRUGADO, PAREDE DUPLA, JE, DN 150 MM/ DE 160 MM, REDE COLETORA ESGOTO</t>
  </si>
  <si>
    <t>TUBO PVC CORRUGADO, PAREDE DUPLA, JE, DN 200 MM/ DE 200 MM, REDE COLETORA ESGOTO</t>
  </si>
  <si>
    <t>TUBO PVC CORRUGADO, PAREDE DUPLA, JE, DN 250 MM/ DE 250 MM, REDE COLETORA ESGOTO</t>
  </si>
  <si>
    <t>TUBO PVC CORRUGADO, PAREDE DUPLA, JE, DN 300 MM/ DE 315 MM, REDE COLETORA ESGOTO</t>
  </si>
  <si>
    <t>TUBO PVC CORRUGADO, PAREDE DUPLA, JE, DN 350 MM/ DE 355 MM, REDE COLETORA ESGOTO</t>
  </si>
  <si>
    <t>TUBO PVC CORRUGADO, PAREDE DUPLA, JE, DN 400 MM/ DE 400 MM, REDE COLETORA ESGOTO</t>
  </si>
  <si>
    <t>TUBO PVC DE REVESTIMENTO GEOMECANICO NERVURADO REFORCADO, DN = 150 MM, COMPRIMENTO = 2 M</t>
  </si>
  <si>
    <t>TUBO PVC DE REVESTIMENTO GEOMECANICO NERVURADO REFORCADO, DN = 200 MM, COMPRIMENTO = 2 M</t>
  </si>
  <si>
    <t>TUBO PVC DE REVESTIMENTO GEOMECANICO NERVURADO STANDARD, DN = 154 MM, COMPRIMENTO = 2 M</t>
  </si>
  <si>
    <t>TUBO PVC DE REVESTIMENTO GEOMECANICO NERVURADO STANDARD, DN = 206 MM, COMPRIMENTO = 2 M</t>
  </si>
  <si>
    <t>TUBO PVC DEFOFO, JEI, 1 MPA, DN 100 MM, PARA REDE DE AGUA (NBR 7665)</t>
  </si>
  <si>
    <t>TUBO PVC DEFOFO, JEI, 1 MPA, DN 150 MM, PARA REDE DE AGUA (NBR 7665)</t>
  </si>
  <si>
    <t>TUBO PVC DEFOFO, JEI, 1 MPA, DN 200 MM, PARA REDE DE AGUA (NBR 7665)</t>
  </si>
  <si>
    <t>TUBO PVC DEFOFO, JEI, 1 MPA, DN 250 MM, PARA REDE DE AGUA (NBR 7665)</t>
  </si>
  <si>
    <t>TUBO PVC DEFOFO, JEI, 1 MPA, DN 300 MM, PARA REDE DE AGUA (NBR 7665)</t>
  </si>
  <si>
    <t>TUBO PVC PBA JEI, CLASSE 12, DN 100 MM, PARA REDE DE AGUA (NBR 5647)</t>
  </si>
  <si>
    <t>TUBO PVC PBA JEI, CLASSE 12, DN 50 MM, PARA REDE DE AGUA (NBR 5647)</t>
  </si>
  <si>
    <t>TUBO PVC PBA JEI, CLASSE 12, DN 75 MM, PARA REDE DE AGUA (NBR 5647)</t>
  </si>
  <si>
    <t>TUBO PVC PBA JEI, CLASSE 15, DN 100 MM, PARA REDE DE AGUA (NBR 5647)</t>
  </si>
  <si>
    <t>TUBO PVC PBA JEI, CLASSE 15, DN 50 MM, PARA REDE DE AGUA (NBR 5647)</t>
  </si>
  <si>
    <t>TUBO PVC PBA JEI, CLASSE 15, DN 75 MM, PARA REDE DE AGUA (NBR 5647)</t>
  </si>
  <si>
    <t>TUBO PVC PBA JEI, CLASSE 20, DN 100 MM, PARA REDE DE AGUA (NBR 5647)</t>
  </si>
  <si>
    <t>TUBO PVC PBA JEI, CLASSE 20, DN 50 MM, PARA REDE DE AGUA (NBR 5647)</t>
  </si>
  <si>
    <t>TUBO PVC PBA JEI, CLASSE 20, DN 75 MM, PARA REDE DE AGUA (NBR 5647)</t>
  </si>
  <si>
    <t>TUBO PVC ROSCAVEL, 3/4", AGUA FRIA PREDIAL</t>
  </si>
  <si>
    <t>TUBO PVC SERIE NORMAL, DN 100 MM, PARA ESGOTO PREDIAL (NBR 5688)</t>
  </si>
  <si>
    <t>TUBO PVC SERIE NORMAL, DN 150 MM, PARA ESGOTO PREDIAL (NBR 5688)</t>
  </si>
  <si>
    <t>TUBO PVC SERIE NORMAL, DN 40 MM, PARA ESGOTO PREDIAL (NBR 5688)</t>
  </si>
  <si>
    <t>TUBO PVC SERIE NORMAL, DN 50 MM, PARA ESGOTO PREDIAL (NBR 5688)</t>
  </si>
  <si>
    <t>TUBO PVC SERIE NORMAL, DN 75 MM, PARA ESGOTO PREDIAL (NBR 5688)</t>
  </si>
  <si>
    <t>TUBO PVC, RIGIDO, CORRUGADO, PERFURADO DN 100 MM, PARA DRENAGEM, SISTEMA IRRIGACAO</t>
  </si>
  <si>
    <t>TUBO PVC, ROSCAVEL, 1 1/2", AGUA FRIA PREDIAL</t>
  </si>
  <si>
    <t>TUBO PVC, ROSCAVEL, 1 1/4", AGUA FRIA PREDIAL</t>
  </si>
  <si>
    <t>TUBO PVC, ROSCAVEL, 1", AGUA FRIA PREDIAL</t>
  </si>
  <si>
    <t>TUBO PVC, ROSCAVEL, 1/2", AGUA FRIA PREDIAL</t>
  </si>
  <si>
    <t>TUBO PVC, ROSCAVEL, 2 1/2", AGUA FRIA PREDIAL</t>
  </si>
  <si>
    <t>TUBO PVC, ROSCAVEL, 2", PARA AGUA FRIA PREDIAL</t>
  </si>
  <si>
    <t>TUBO PVC, SERIE R, DN 100 MM, PARA ESGOTO OU AGUAS PLUVIAIS PREDIAL (NBR 5688)</t>
  </si>
  <si>
    <t>TUBO PVC, SERIE R, DN 150 MM, PARA ESGOTO OU AGUAS PLUVIAIS PREDIAL (NBR 5688)</t>
  </si>
  <si>
    <t>TUBO PVC, SERIE R, DN 40 MM, PARA ESGOTO OU AGUAS PLUVIAIS PREDIAL (NBR 5688)</t>
  </si>
  <si>
    <t>TUBO PVC, SERIE R, DN 50 MM, PARA ESGOTO OU AGUAS PLUVIAIS PREDIAL (NBR 5688)</t>
  </si>
  <si>
    <t>TUBO PVC, SERIE R, DN 75 MM, PARA ESGOTO OU AGUAS PLUVIAIS PREDIAL (NBR 5688)</t>
  </si>
  <si>
    <t>TUBO PVC, SOLDAVEL, DE 110 MM, AGUA FRIA (NBR-5648)</t>
  </si>
  <si>
    <t>TUBO PVC, SOLDAVEL, DE 20 MM, AGUA FRIA (NBR-5648)</t>
  </si>
  <si>
    <t>TUBO PVC, SOLDAVEL, DE 25 MM, AGUA FRIA (NBR-5648)</t>
  </si>
  <si>
    <t>TUBO PVC, SOLDAVEL, DE 32 MM, AGUA FRIA (NBR-5648)</t>
  </si>
  <si>
    <t>TUBO PVC, SOLDAVEL, DE 40 MM, AGUA FRIA (NBR-5648)</t>
  </si>
  <si>
    <t>TUBO PVC, SOLDAVEL, DE 50 MM, AGUA FRIA (NBR-5648)</t>
  </si>
  <si>
    <t>TUBO PVC, SOLDAVEL, DE 60 MM, AGUA FRIA (NBR-5648)</t>
  </si>
  <si>
    <t>TUBO PVC, SOLDAVEL, DE 75 MM, AGUA FRIA (NBR-5648)</t>
  </si>
  <si>
    <t>TUBO PVC, SOLDAVEL, DE 85 MM, AGUA FRIA (NBR-5648)</t>
  </si>
  <si>
    <t>UNIAO COM ASSENTO CONICO DE BRONZE, DIAMETRO 1"</t>
  </si>
  <si>
    <t>UNIAO COM ASSENTO CONICO DE BRONZE, DIAMETRO 1/2"</t>
  </si>
  <si>
    <t>UNIAO COM ASSENTO CONICO DE BRONZE, DIAMETRO 2 1/2"</t>
  </si>
  <si>
    <t>UNIAO COM ASSENTO CONICO DE BRONZE, DIAMETRO 2"</t>
  </si>
  <si>
    <t>UNIAO COM ASSENTO CONICO DE BRONZE, DIAMETRO 3"</t>
  </si>
  <si>
    <t>UNIAO COM ASSENTO CONICO DE BRONZE, DIAMETRO 3/4"</t>
  </si>
  <si>
    <t>UNIAO COM ASSENTO CONICO DE BRONZE, DIAMETRO 4"</t>
  </si>
  <si>
    <t>UNIAO COM ASSENTO CONICO DE FERRO LONGO (MACHO-FEMEA), DIAMETRO 1 1/2"</t>
  </si>
  <si>
    <t>UNIAO COM ASSENTO CONICO DE FERRO LONGO (MACHO-FEMEA), DIAMETRO 1"</t>
  </si>
  <si>
    <t>UNIAO COM ASSENTO CONICO DE FERRO LONGO (MACHO-FEMEA), DIAMETRO 1/2"</t>
  </si>
  <si>
    <t>UNIAO COM ASSENTO CONICO DE FERRO LONGO (MACHO-FEMEA), DIAMETRO 2 1/2"</t>
  </si>
  <si>
    <t>UNIAO COM ASSENTO CONICO DE FERRO LONGO (MACHO-FEMEA), DIAMETRO 2"</t>
  </si>
  <si>
    <t>UNIAO COM ASSENTO CONICO DE FERRO LONGO (MACHO-FEMEA), DIAMETRO 3"</t>
  </si>
  <si>
    <t>UNIAO COM ASSENTO CONICO DE FERRO LONGO (MACHO-FEMEA), DIAMETRO 3/4"</t>
  </si>
  <si>
    <t>UNIAO COM ASSENTO CONICO DE FERRO LONGO (MACHO-FEMEA), DIAMETRO 4"</t>
  </si>
  <si>
    <t>UNIAO COM FLANGE PPR, COM PARAFUSOS, DN 40 MM, PARA AGUA QUENTE PREDIAL</t>
  </si>
  <si>
    <t>UNIAO DE FERRO GALVANIZADO, COM ASSENTO CONICO DE BRONZE, DE 1 1/2"</t>
  </si>
  <si>
    <t>UNIAO DE FERRO GALVANIZADO, COM ASSENTO CONICO DE BRONZE, DE 1 1/4"</t>
  </si>
  <si>
    <t>UNIAO DE FERRO GALVANIZADO, COM ROSCA BSP, COM ASSENTO PLANO, DE 1 1/2"</t>
  </si>
  <si>
    <t>UNIAO DE FERRO GALVANIZADO, COM ROSCA BSP, COM ASSENTO PLANO, DE 1 1/4"</t>
  </si>
  <si>
    <t>UNIAO DE FERRO GALVANIZADO, COM ROSCA BSP, COM ASSENTO PLANO, DE 1"</t>
  </si>
  <si>
    <t>UNIAO DE FERRO GALVANIZADO, COM ROSCA BSP, COM ASSENTO PLANO, DE 1/2"</t>
  </si>
  <si>
    <t>UNIAO DE FERRO GALVANIZADO, COM ROSCA BSP, COM ASSENTO PLANO, DE 2 1/2"</t>
  </si>
  <si>
    <t>UNIAO DE FERRO GALVANIZADO, COM ROSCA BSP, COM ASSENTO PLANO, DE 2"</t>
  </si>
  <si>
    <t>UNIAO DE FERRO GALVANIZADO, COM ROSCA BSP, COM ASSENTO PLANO, DE 3"</t>
  </si>
  <si>
    <t>UNIAO DE FERRO GALVANIZADO, COM ROSCA BSP, COM ASSENTO PLANO, DE 3/4"</t>
  </si>
  <si>
    <t>UNIAO DE FERRO GALVANIZADO, COM ROSCA BSP, COM ASSENTO PLANO, DE 4"</t>
  </si>
  <si>
    <t>UNIAO DUPLA PPR DN 25 MM, PARA AGUA QUENTE PREDIAL</t>
  </si>
  <si>
    <t>UNIAO DUPLA PPR, DN 20 MM, PARA AGUA QUENTE PREDIAL</t>
  </si>
  <si>
    <t>UNIAO EM POLIPROPILENO (PP), PARA TUBO EM PEAD, 20 MM - LIGACAO PREDIAL DE AGUA</t>
  </si>
  <si>
    <t>UNIAO EM POLIPROPILENO (PP), PARA TUBO EM PEAD, 32 MM - LIGACAO PREDIAL DE AGUA</t>
  </si>
  <si>
    <t>UNIAO PVC, ROSCAVEL 1/2", AGUA FRIA PREDIAL</t>
  </si>
  <si>
    <t>UNIAO PVC, ROSCAVEL, 1 1/2", AGUA FRIA PREDIAL</t>
  </si>
  <si>
    <t>UNIAO PVC, ROSCAVEL, 1", AGUA FRIA PREDIAL</t>
  </si>
  <si>
    <t>UNIAO PVC, ROSCAVEL, 3/4", AGUA FRIA PREDIAL</t>
  </si>
  <si>
    <t>UNIAO PVC, SOLDAVEL, 110 MM, PARA AGUA FRIA PREDIAL</t>
  </si>
  <si>
    <t>UNIAO PVC, SOLDAVEL, 20 MM, PARA AGUA FRIA PREDIAL</t>
  </si>
  <si>
    <t>UNIAO PVC, SOLDAVEL, 25 MM, PARA AGUA FRIA PREDIAL</t>
  </si>
  <si>
    <t>UNIAO PVC, SOLDAVEL, 32 MM, PARA AGUA FRIA PREDIAL</t>
  </si>
  <si>
    <t>UNIAO PVC, SOLDAVEL, 40 MM, PARA AGUA FRIA PREDIAL</t>
  </si>
  <si>
    <t>UNIAO PVC, SOLDAVEL, 50 MM, PARA AGUA FRIA PREDIAL</t>
  </si>
  <si>
    <t>UNIAO PVC, SOLDAVEL, 60 MM, PARA AGUA FRIA PREDIAL</t>
  </si>
  <si>
    <t>UNIAO PVC, SOLDAVEL, 75 MM, PARA AGUA FRIA PREDIAL</t>
  </si>
  <si>
    <t>UNIAO PVC, SOLDAVEL, 85 MM, PARA AGUA FRIA PREDIAL</t>
  </si>
  <si>
    <t>UNIAO TIPO STORZ, COM EMPATACAO INTERNA TIPO ANEL DE EXPANSAO, ENGATE RAPIDO 1 1/2", PARA MANGUEIRA DE COMBATE A INCENDIO PREDIAL</t>
  </si>
  <si>
    <t>UNIAO TIPO STORZ, COM EMPATACAO INTERNA TIPO ANEL DE EXPANSAO, ENGATE RAPIDO 2 1/2", PARA MANGUEIRA DE COMBATE A INCENDIO PREDIAL</t>
  </si>
  <si>
    <t>UNIAO, CPVC, SOLDAVEL, 15 MM, PARA AGUA QUENTE PREDIAL</t>
  </si>
  <si>
    <t>UNIAO, CPVC, SOLDAVEL, 22 MM, PARA AGUA QUENTE PREDIAL</t>
  </si>
  <si>
    <t>UNIAO, CPVC, SOLDAVEL, 28 MM, PARA AGUA QUENTE PREDIAL</t>
  </si>
  <si>
    <t>UNIAO, CPVC, SOLDAVEL, 35 MM, PARA AGUA QUENTE PREDIAL</t>
  </si>
  <si>
    <t>UNIAO, CPVC, SOLDAVEL, 42 MM, PARA AGUA QUENTE PREDIAL</t>
  </si>
  <si>
    <t>UNIAO, CPVC, SOLDAVEL, 54 MM, PARA AGUA QUENTE PREDIAL</t>
  </si>
  <si>
    <t>UNIAO, CPVC, SOLDAVEL, 73 MM, PARA AGUA QUENTE PREDIAL</t>
  </si>
  <si>
    <t>UNIAO, CPVC, SOLDAVEL, 89 MM, PARA AGUA QUENTE PREDIAL</t>
  </si>
  <si>
    <t>USINA DE ASFALTO A FRIO, CAPACIDADE DE 30 A 40 T/H, ELETRICA, POTENCIA DE 30 CV</t>
  </si>
  <si>
    <t>USINA DE ASFALTO A FRIO, CAPACIDADE DE 40 A 60 T/H, ELETRICA, POTENCIA DE 30 CV</t>
  </si>
  <si>
    <t>USINA DE ASFALTO A QUENTE, FIXA, TIPO CONTRA FLUXO, CAPACIDADE DE 100 A 140 T/H, POTENCIA DE 280 KW, COM MISTURADOR EXTERNO ROTATIVO</t>
  </si>
  <si>
    <t>USINA DE ASFALTO, GRAVIMETRICA, CAPACIDADE DE 150 T/H, POTENCIA DE 400  KW</t>
  </si>
  <si>
    <t>USINA DE CONCRETO FIXA, CAPACIDADE NOMINAL DE 40 M3/H, SEM SILO</t>
  </si>
  <si>
    <t>USINA DE CONCRETO FIXA, CAPACIDADE NOMINAL DE 60 M3/H, SEM SILO</t>
  </si>
  <si>
    <t>USINA DE CONCRETO FIXA, CAPACIDADE NOMINAL DE 80 M3/H, SEM SILO</t>
  </si>
  <si>
    <t>USINA DE CONCRETO FIXA, CAPACIDADE NOMINAL DE 90 A 120 M3/H, SEM SILO</t>
  </si>
  <si>
    <t>USINA DE LAMA ASFALTICA, PROD 30 A 50 T/H, SILO DE AGREGADO 7 M3, RESERVATORIOS PARA EMULSAO E AGUA DE 2,3 M3 CADA, MISTURADOR TIPO PUGG-MILL A SER MONTADO SOBRE CAMINHAO</t>
  </si>
  <si>
    <t>USINA DE MISTURAS ASFALTICAS A QUENTE, MOVEL, TIPO CONTRA FLUXO, CAPACIDADE DE 40 A 80 T/H</t>
  </si>
  <si>
    <t>USINA MISTURADORA DE SOLOS, DOSADORES TRIPLOS, CALHA VIBRATORIA CAPACIDADE DE 200 A 500 T/H, POTENCIA DE 75 KW</t>
  </si>
  <si>
    <t>VALVULA DE DESCARGA EM METAL CROMADO PARA MICTORIO COM ACIONAMENTO POR PRESSAO E FECHAMENTO AUTOMATICO</t>
  </si>
  <si>
    <t>VALVULA DE DESCARGA METALICA, BASE 1 1/2" E ACABAMENTO METALICO CROMADO</t>
  </si>
  <si>
    <t>VALVULA DE DESCARGA METALICA, BASE 1 1/4" E ACABAMENTO METALICO CROMADO</t>
  </si>
  <si>
    <t>VALVULA DE ESCOAMENTO PARA TANQUE, EM METAL CROMADO, 1.1/2 ", SEM LADRAO, COM TAMPAO PLASTICO</t>
  </si>
  <si>
    <t>VALVULA DE ESFERA BRUTA EM BRONZE, BITOLA 1 1/2"</t>
  </si>
  <si>
    <t>VALVULA DE ESFERA BRUTA EM BRONZE, BITOLA 1 1/4"</t>
  </si>
  <si>
    <t>VALVULA DE ESFERA BRUTA EM BRONZE, BITOLA 1"</t>
  </si>
  <si>
    <t>VALVULA DE ESFERA BRUTA EM BRONZE, BITOLA 1/2"</t>
  </si>
  <si>
    <t>VALVULA DE ESFERA BRUTA EM BRONZE, BITOLA 2"</t>
  </si>
  <si>
    <t>VALVULA DE ESFERA BRUTA EM BRONZE, BITOLA 3/4"</t>
  </si>
  <si>
    <t>VALVULA DE RETENCAO DE BRONZE, PE COM CRIVOS, EXTREMIDADE COM ROSCA, DE 1 1/2", PARA FUNDO DE POCO</t>
  </si>
  <si>
    <t>VALVULA DE RETENCAO DE BRONZE, PE COM CRIVOS, EXTREMIDADE COM ROSCA, DE 1 1/4", PARA FUNDO DE POCO</t>
  </si>
  <si>
    <t>VALVULA DE RETENCAO DE BRONZE, PE COM CRIVOS, EXTREMIDADE COM ROSCA, DE 1", PARA FUNDO DE POCO</t>
  </si>
  <si>
    <t>VALVULA DE RETENCAO DE BRONZE, PE COM CRIVOS, EXTREMIDADE COM ROSCA, DE 2 1/2", PARA FUNDO DE POCO</t>
  </si>
  <si>
    <t>VALVULA DE RETENCAO DE BRONZE, PE COM CRIVOS, EXTREMIDADE COM ROSCA, DE 2", PARA FUNDO DE POCO</t>
  </si>
  <si>
    <t>VALVULA DE RETENCAO DE BRONZE, PE COM CRIVOS, EXTREMIDADE COM ROSCA, DE 3", PARA FUNDO DE POCO</t>
  </si>
  <si>
    <t>VALVULA DE RETENCAO DE BRONZE, PE COM CRIVOS, EXTREMIDADE COM ROSCA, DE 3/4", PARA FUNDO DE POCO</t>
  </si>
  <si>
    <t>VALVULA DE RETENCAO DE BRONZE, PE COM CRIVOS, EXTREMIDADE COM ROSCA, DE 4", PARA FUNDO DE POCO</t>
  </si>
  <si>
    <t>VALVULA DE RETENCAO HORIZONTAL, DE BRONZE (PN-25), 1 1/2", 400 PSI, TAMPA DE PORCA DE UNIAO, EXTREMIDADES COM ROSCA</t>
  </si>
  <si>
    <t>VALVULA DE RETENCAO HORIZONTAL, DE BRONZE (PN-25), 1 1/4", 400 PSI, TAMPA DE PORCA DE UNIAO, EXTREMIDADES COM ROSCA</t>
  </si>
  <si>
    <t>VALVULA DE RETENCAO HORIZONTAL, DE BRONZE (PN-25), 1", 400 PSI, TAMPA DE PORCA DE UNIAO, EXTREMIDADES COM ROSCA</t>
  </si>
  <si>
    <t>VALVULA DE RETENCAO HORIZONTAL, DE BRONZE (PN-25), 1/2", 400 PSI, TAMPA DE PORCA DE UNIAO, EXTREMIDADES COM ROSCA</t>
  </si>
  <si>
    <t>VALVULA DE RETENCAO HORIZONTAL, DE BRONZE (PN-25), 2 1/2", 400 PSI, TAMPA DE PORCA DE UNIAO, EXTREMIDADES COM ROSCA</t>
  </si>
  <si>
    <t>VALVULA DE RETENCAO HORIZONTAL, DE BRONZE (PN-25), 2", 400 PSI, TAMPA DE PORCA DE UNIAO, EXTREMIDADES COM ROSCA</t>
  </si>
  <si>
    <t>VALVULA DE RETENCAO HORIZONTAL, DE BRONZE (PN-25), 3", 400 PSI, TAMPA DE PORCA DE UNIAO, EXTREMIDADES COM ROSCA</t>
  </si>
  <si>
    <t>VALVULA DE RETENCAO HORIZONTAL, DE BRONZE (PN-25), 3/4", 400 PSI, TAMPA DE PORCA DE UNIAO, EXTREMIDADES COM ROSCA</t>
  </si>
  <si>
    <t>VALVULA DE RETENCAO HORIZONTAL, DE BRONZE (PN-25), 4", 400 PSI, TAMPA DE PORCA DE UNIAO, EXTREMIDADES COM ROSCA</t>
  </si>
  <si>
    <t>VALVULA DE RETENCAO VERTICAL, DE BRONZE (PN-16), 1 1/2", 200 PSI, EXTREMIDADES COM ROSCA</t>
  </si>
  <si>
    <t>VALVULA DE RETENCAO VERTICAL, DE BRONZE (PN-16), 1 1/4", 200 PSI, EXTREMIDADES COM ROSCA</t>
  </si>
  <si>
    <t>VALVULA DE RETENCAO VERTICAL, DE BRONZE (PN-16), 1", 200 PSI, EXTREMIDADES COM ROSCA</t>
  </si>
  <si>
    <t>VALVULA DE RETENCAO VERTICAL, DE BRONZE (PN-16), 1/2", 200 PSI, EXTREMIDADES COM ROSCA</t>
  </si>
  <si>
    <t>VALVULA DE RETENCAO VERTICAL, DE BRONZE (PN-16), 2 1/2", 200 PSI, EXTREMIDADES COM ROSCA</t>
  </si>
  <si>
    <t>VALVULA DE RETENCAO VERTICAL, DE BRONZE (PN-16), 2", 200 PSI, EXTREMIDADES COM ROSCA</t>
  </si>
  <si>
    <t>VALVULA DE RETENCAO VERTICAL, DE BRONZE (PN-16), 3", 200 PSI, EXTREMIDADES COM ROSCA</t>
  </si>
  <si>
    <t>VALVULA DE RETENCAO VERTICAL, DE BRONZE (PN-16), 3/4", 200 PSI, EXTREMIDADES COM ROSCA</t>
  </si>
  <si>
    <t>VALVULA DE RETENCAO VERTICAL, DE BRONZE (PN-16), 4", 200 PSI, EXTREMIDADES COM ROSCA</t>
  </si>
  <si>
    <t>VALVULA EM METAL CROMADO PARA LAVATORIO, 1" SEM LADRAO</t>
  </si>
  <si>
    <t>VALVULA EM METAL CROMADO PARA PIA AMERICANA 3.1/2 X 1.1/2"</t>
  </si>
  <si>
    <t>VALVULA EM PLASTICO BRANCO PARA LAVATORIO 1 ", SEM UNHO, COM LADRAO</t>
  </si>
  <si>
    <t>VALVULA EM PLASTICO BRANCO PARA TANQUE 1.1/4" X 1.1/2 ", SEM UNHO E SEM LADRAO</t>
  </si>
  <si>
    <t>VALVULA EM PLASTICO BRANCO PARA TANQUE OU LAVATORIO 1 ", SEM UNHO E SEM LADRAO</t>
  </si>
  <si>
    <t>VALVULA EM PLASTICO CROMADO PARA LAVATORIO 1 ", SEM UNHO, COM LADRAO</t>
  </si>
  <si>
    <t>VALVULA EM PLASTICO CROMADO TIPO AMERICANA PARA PIA DE COZINHA 3.1/2" X 1.1/2 ", SEM ADAPTADOR</t>
  </si>
  <si>
    <t>VARA FINA PARA CREMONA, EM FERRO ZINCADO BRANCO, COM DIAMETRO DE APROX 10 MM E COMPRIMENTO DE 1,20 M</t>
  </si>
  <si>
    <t>VARA FINA PARA CREMONA, EM FERRO ZINCADO BRANCO, COM DIAMETRO DE APROX 10 MM E COMPRIMENTO DE 1,50 M</t>
  </si>
  <si>
    <t>VARIADOR DE LUMINOSIDADE ROTATIVO (DIMMER) 127 V, 300 W (APENAS MODULO)</t>
  </si>
  <si>
    <t>VARIADOR DE LUMINOSIDADE ROTATIVO (DIMMER) 127V, 300W, CONJUNTO MONTADO PARA EMBUTIR 4" X 2" (PLACA + SUPORTE + MODULO)</t>
  </si>
  <si>
    <t>VARIADOR DE LUMINOSIDADE ROTATIVO (DIMMER) 220 V, 600 W (APENAS MODULO)</t>
  </si>
  <si>
    <t>VARIADOR DE LUMINOSIDADE ROTATIVO (DIMMER) 220V, 600W, CONJUNTO MONTADO PARA EMBUTIR 4" X 2" (PLACA + SUPORTE + MODULO)</t>
  </si>
  <si>
    <t>VARIADOR DE VELOCIDADE PARA VENTILADOR 127 V, 150 W (APENAS MODULO)</t>
  </si>
  <si>
    <t>VARIADOR DE VELOCIDADE PARA VENTILADOR 127V, 150W + 2 INTERRUPTORES PARALELOS, PARA REVERSAO E LAMPADA, CONJUNTO MONTADO PARA EMBUTIR 4" X 2" (PLACA + SUPORTE + MODULOS)</t>
  </si>
  <si>
    <t>VARIADOR DE VELOCIDADE PARA VENTILADOR 220 V, 250 W (APENAS MODULO)</t>
  </si>
  <si>
    <t>VARIADOR DE VELOCIDADE PARA VENTILADOR 220V, 250W + 2 INTERRUPTORES PARALELOS, PARA REVERSAO E LAMPADA, CONJUNTO MONTADO PARA EMBUTIR 4" X 2" (PLACA + SUPORTE + MODULOS)</t>
  </si>
  <si>
    <t>VASSOURA 40 CM COM CABO</t>
  </si>
  <si>
    <t>VASSOURA MECANICA REBOCAVEL COM ESCOVA CILINDRICA LARGURA UTIL DE VARRIMENTO = 2,44M</t>
  </si>
  <si>
    <t>VEDACAO DE CALHA, EM BORRACHA COR PRETA, MEDIDA ENTRE 119 E 170 MM, PARA DRENAGEM PLUVIAL PREDIAL</t>
  </si>
  <si>
    <t>VERGALHAO ZINCADO ROSCA TOTAL, 1/4" (6,3 MM)</t>
  </si>
  <si>
    <t>VERNIZ A BASE RESINA ALQUIDICA COM POLIURETANO PARA MADEIRA, COM FILTRO SOLAR, BRILHANTE, USO INTERNO E EXTERNO</t>
  </si>
  <si>
    <t>VERNIZ MARITIMO PREMIUM PARA MADEIRA, COM FILTRO SOLAR, BRILHANTE, USO INTERNO E EXTERNO</t>
  </si>
  <si>
    <t>VERNIZ TIPO COPAL PARA MADEIRA, BRILHANTE, USO INTERNO</t>
  </si>
  <si>
    <t>VEU DE POLIESTER PARA IMPERMEABILIZACAO</t>
  </si>
  <si>
    <t>VEU DE VIDRO/VEU DE SUPERFICIE 30 A 35 G/M2</t>
  </si>
  <si>
    <t>VIBRADOR DE IMERSAO, COM PONTEIRA DE *35* MM, MANGOTE DE 5 M, SEM MOTOR</t>
  </si>
  <si>
    <t>VIBRADOR DE IMERSAO, COM PONTEIRA DE *45* MM, MANGOTE DE 5 M, SEM MOTOR.</t>
  </si>
  <si>
    <t>VIBRADOR DE IMERSAO, COM PONTEIRA DE *60* MM, MANGOTE DE 5 M, SEM MOTOR.</t>
  </si>
  <si>
    <t>VIBRADOR DE IMERSAO, DIAMETRO DA PONTEIRA DE *35* MM, COM MOTOR 4 TEMPOS A GASOLINA DE 5,5 HP (5,5 CV)</t>
  </si>
  <si>
    <t>VIBRADOR DE IMERSAO, DIAMETRO DA PONTEIRA DE *45* MM, COM MOTOR 4 TEMPOS A GASOLINA DE 5,5 HP (5,5 CV)</t>
  </si>
  <si>
    <t>VIBRADOR DE IMERSAO, DIAMETRO DA PONTEIRA DE *45* MM, COM MOTOR ELETRICO TRIFASICO DE 2 HP (2 CV)</t>
  </si>
  <si>
    <t>VIBROACABADORA DE ASFALTO SOBRE ESTEIRAS, LARG. PAVIM. 2,13 M A 4,55 M, POT. 74 KW/ 100 HP, CAP. 400  T/ H</t>
  </si>
  <si>
    <t>VIBROACABADORA DE ASFALTO SOBRE ESTEIRAS, LARG. PAVIM. 2,60 M A 5,75 M, POT. 110 HP, CAP. 450 T/ H</t>
  </si>
  <si>
    <t>VIBROACABADORA DE ASFALTO SOBRE ESTEIRAS, LARG. PAVIM. MAX. 8,00 M, POT. 100 KW/ 134 HP, CAP.  600 T/ H</t>
  </si>
  <si>
    <t>VIBROACABADORA DE ASFALTO SOBRE ESTEIRAS, LARG. PAVIMENT. 1,90 A 5,3 M, POT. 78 KW/105 HP, CAP. 450 T/H</t>
  </si>
  <si>
    <t>VIBROACABADORA DE ASFALTO SOBRE RODAS, LARGURA DE PAVIMENTACAO DE 1,70 A 4,20 M, POTENCIA 78 KW/105 HP, CAPACIDADE 300 T/H</t>
  </si>
  <si>
    <t>VIDRACEIRO (HORISTA)</t>
  </si>
  <si>
    <t>VIDRACEIRO (MENSALISTA)</t>
  </si>
  <si>
    <t>VIDRO COMUM LAMINADO LISO INCOLOR DUPLO, ESPESSURA TOTAL 8 MM (CADA CAMADA DE 4 MM) - COLOCADO</t>
  </si>
  <si>
    <t>VIDRO COMUM LAMINADO, LISO, INCOLOR, DUPLO, ESPESSURA TOTAL 6 MM (CADA CAMADA E= 3 MM) - COLOCADO</t>
  </si>
  <si>
    <t>VIDRO COMUM LAMINADO, LISO, INCOLOR, TRIPLO, ESPESSURA TOTAL 12 MM (CADA CAMADA E= 4 MM) - COLOCADO</t>
  </si>
  <si>
    <t>VIDRO COMUM LAMINADO, LISO, INCOLOR, TRIPLO, ESPESSURA TOTAL 15 MM (CADA CAMADA E = 5 MM) - COLOCADO</t>
  </si>
  <si>
    <t>VIDRO CRISTAL COLORIDO, 10 MM, PINTADO NA COR BRANCA</t>
  </si>
  <si>
    <t>VIDRO CRISTAL COLORIDO, 4 MM, PINTADO NA COR BRANCA</t>
  </si>
  <si>
    <t>VIDRO CRISTAL COLORIDO, 6 MM, PINTADO NA COR BRANCA</t>
  </si>
  <si>
    <t>VIDRO CRISTAL COLORIDO, 8 MM, PINTADO NA COR BRANCA</t>
  </si>
  <si>
    <t>VIDRO LISO FUME E = 4MM - SEM COLOCACAO</t>
  </si>
  <si>
    <t>VIDRO LISO FUME E = 6MM - SEM COLOCACAO</t>
  </si>
  <si>
    <t>VIDRO LISO FUME, E = 5 MM - SEM COLOCACAO</t>
  </si>
  <si>
    <t>VIDRO LISO INCOLOR 10 MM - SEM COLOCACAO</t>
  </si>
  <si>
    <t>VIDRO LISO INCOLOR 2 A 3 MM - SEM COLOCACAO</t>
  </si>
  <si>
    <t>VIDRO LISO INCOLOR 4MM - SEM COLOCACAO</t>
  </si>
  <si>
    <t>VIDRO LISO INCOLOR 5MM - SEM COLOCACAO</t>
  </si>
  <si>
    <t>VIDRO LISO INCOLOR 6 MM - SEM COLOCACAO</t>
  </si>
  <si>
    <t>VIDRO LISO INCOLOR 8MM  -  SEM COLOCACAO</t>
  </si>
  <si>
    <t>VIDRO MARTELADO OU CANELADO, 4 MM - SEM COLOCACAO</t>
  </si>
  <si>
    <t>VIDRO PLANO ARAMADO E = 6 MM - SEM COLOCACAO</t>
  </si>
  <si>
    <t>VIDRO PLANO ARAMADO E = 7MM - SEM COLOCACAO</t>
  </si>
  <si>
    <t>VIDRO TEMPERADO INCOLOR E = 10 MM, SEM COLOCACAO</t>
  </si>
  <si>
    <t>VIDRO TEMPERADO INCOLOR E = 6 MM, SEM COLOCACAO</t>
  </si>
  <si>
    <t>VIDRO TEMPERADO INCOLOR E = 8 MM, SEM COLOCACAO</t>
  </si>
  <si>
    <t>VIDRO TEMPERADO INCOLOR PARA PORTA DE ABRIR, E = 10 MM (SEM FERRAGENS E SEM COLOCACAO)</t>
  </si>
  <si>
    <t>VIDRO TEMPERADO VERDE E = 10 MM, SEM COLOCACAO</t>
  </si>
  <si>
    <t>VIDRO TEMPERADO VERDE E = 6 MM, SEM COLOCACAO</t>
  </si>
  <si>
    <t>VIDRO TEMPERADO VERDE E = 8 MM, SEM COLOCACAO</t>
  </si>
  <si>
    <t>VIGA *7,5 X 10* CM EM PINUS, MISTA OU EQUIVALENTE DA REGIAO - BRUTA</t>
  </si>
  <si>
    <t>VIGA *7,5 X 15 CM EM PINUS, MISTA OU EQUIVALENTE DA REGIAO - BRUTA</t>
  </si>
  <si>
    <t>VIGA APARELHADA *6 X 12* CM, EM MACARANDUBA/MASSARANDUBA, ANGELIM OU EQUIVALENTE DA REGIAO</t>
  </si>
  <si>
    <t>VIGA APARELHADA *6 X 16* CM, EM MACARANDUBA/MASSARANDUBA, ANGELIM OU EQUIVALENTE DA REGIAO</t>
  </si>
  <si>
    <t>VIGA DE ESCORAMENTO H20, DE MADEIRA, PESO DE 5,00 A 5,20 KG/M, COM EXTREMIDADES PLASTICAS</t>
  </si>
  <si>
    <t>VIGA NAO APARELHADA *6 X 12* CM, EM MACARANDUBA/MASSARANDUBA, ANGELIM OU EQUIVALENTE DA REGIAO - BRUTA</t>
  </si>
  <si>
    <t>VIGA NAO APARELHADA *6 X 16* CM, EM MACARANDUBA/MASSARANDUBA, ANGELIM OU EQUIVALENTE DA REGIAO - BRUTA</t>
  </si>
  <si>
    <t>VIGA NAO APARELHADA *6 X 20* CM, EM MACARANDUBA/MASSARANDUBA, ANGELIM OU EQUIVALENTE DA REGIAO - BRUTA</t>
  </si>
  <si>
    <t>VIGA NAO APARELHADA *8 X 16* CM EM MACARANDUBA/MASSARANDUBA, ANGELIM OU EQUIVALENTE DA REGIAO - BRUTA</t>
  </si>
  <si>
    <t>VIGIA DIURNO (HORISTA)</t>
  </si>
  <si>
    <t>VIGIA DIURNO (MENSALISTA)</t>
  </si>
  <si>
    <t>PAR</t>
  </si>
  <si>
    <t>JG</t>
  </si>
  <si>
    <t>100M</t>
  </si>
  <si>
    <t>KWH</t>
  </si>
  <si>
    <t>CENTO</t>
  </si>
  <si>
    <t>MXMES</t>
  </si>
  <si>
    <t>MIL</t>
  </si>
  <si>
    <t>310ML</t>
  </si>
  <si>
    <t>97.02.030</t>
  </si>
  <si>
    <t xml:space="preserve"> Suporte para eletrocalha galvanizado a fogo, 250x50mm</t>
  </si>
  <si>
    <t>Regulador de alta pressão, vazão 9 kg; ref. 76510/3 fabricação Aliança ou equivalente</t>
  </si>
  <si>
    <t>Placa comemorativa em aço inoxidável escovado</t>
  </si>
  <si>
    <t>Pressostato diferencial ajustável mecânico, montagem inferior diâmetro 1/2" e/ou 1/4", faixa de operação até 16 bar; ref. modelo UT16 da Zurich, série UT16 da Waaree Instruments, WLF-5516 da Warme ou equivalente</t>
  </si>
  <si>
    <t>Válvula de segurança em ferro fundido rosqueada, com pressão de ajuste de 6,1 até 10 kg/cm², DN= 3/4´; ref. SV 17 da Spirax Sarco ou equivalente</t>
  </si>
  <si>
    <t>Suporte para eletrocalha galvanizado a fogo, 50x50mm</t>
  </si>
  <si>
    <t>Suporte para eletrocalha galvanizado a fogo, 150x50mm</t>
  </si>
  <si>
    <t>Eletrocalha perfurada galvanizada a fogo, 200x100mm</t>
  </si>
  <si>
    <t>Régua com 12 tomadas 2P+T 250 V, com cabo tipo filtro de linha</t>
  </si>
  <si>
    <t>Guia organizadora de cabos para rack, 19´ 1 U</t>
  </si>
  <si>
    <t>Bandeja deslizante para Rack de 19" padrão, com profundidade de 770 mm</t>
  </si>
  <si>
    <t>Eletrocalha lisa galvanizada a fogo, 100x50mm</t>
  </si>
  <si>
    <t>Tampa encaixe para eletrocalha galvanizada a fogo, L= 100mm</t>
  </si>
  <si>
    <t>Coifa em aço inoxidável com filtro e exaustor axial - área de 3,01 até 7,50 m²</t>
  </si>
  <si>
    <t>Kit solda com cartucho para solda exotérmica nº 150 a 250</t>
  </si>
  <si>
    <t>Escada marinheiro (em aço galvanizado)</t>
  </si>
  <si>
    <t>Eletrocalha perfurada galvanizada a fogo, 200x50mm</t>
  </si>
  <si>
    <t>Tampa encaixe para eletrocalha galvanizada a fogo, L= 200mm</t>
  </si>
  <si>
    <t>Eletrocalha lisa galvanizada a fogo, 50x50mm</t>
  </si>
  <si>
    <t>Tampa encaixe para eletrocalha galvanizada a fogo, L= 50mm</t>
  </si>
  <si>
    <t>Suporte para eletrocalha galvanizado a fogo, 200x50mm</t>
  </si>
  <si>
    <t>Switch Gigabit 24 portas 10/100/1000 Base TX Layer 2 mínimo com porta de saída em fibra</t>
  </si>
  <si>
    <t>Un</t>
  </si>
  <si>
    <t>m2</t>
  </si>
  <si>
    <t>un</t>
  </si>
  <si>
    <t>m</t>
  </si>
  <si>
    <t>SPObras</t>
  </si>
  <si>
    <t xml:space="preserve">SPObras -  </t>
  </si>
  <si>
    <t>SP</t>
  </si>
  <si>
    <t>01/2025</t>
  </si>
  <si>
    <t>S13777</t>
  </si>
  <si>
    <t>Bomba para incêndio jockey, modelo BT4-0505E7 1/2 cv ou similar</t>
  </si>
  <si>
    <t>Orse</t>
  </si>
  <si>
    <t xml:space="preserve">Orse -  </t>
  </si>
  <si>
    <t>SE</t>
  </si>
  <si>
    <t>Gradil tela eletrosoldado, malha de 5 x 15cm, galvanizado</t>
  </si>
  <si>
    <t>Portão tipo gradil 1 ou 2 folhas, com ou sem bandeira, sob medida</t>
  </si>
  <si>
    <t>Cumeeira em chapa de aço zincado, pré-pintada, perfil trapezoidal, espessura de 0,50mm; ref. LR-40 da Perfilor, MBP-40 da MBP, Eucatex ou equivalente</t>
  </si>
  <si>
    <t>Fita adesiva antiderrapante para pisos e degraus, na cor preta, alto tráfego, com largura de 5cm, ref. Safety-WalkMR fabricação 3M ou equivalente</t>
  </si>
  <si>
    <t>Regulador de alta pressão, d=28mm, tipo Fisher, classe 300, 1º estágio (instalação gás)</t>
  </si>
  <si>
    <t>Fornecimento de lâmpada a vapor de mercúrio 125 w. Rev 01_06/2024</t>
  </si>
  <si>
    <t>Reator para lâmpada vapor metálico, com ignitor, Helfort/Philips ou similar, 1 x 400w, 220v, AFP, uso interno, p/ lâmpada Osram REREAT01175 ou similar</t>
  </si>
  <si>
    <t>Guia de cabos fechado 19" 1U</t>
  </si>
  <si>
    <t>Suporte vertical 150 x 150 mm para fixação de eletrocalha metálica (ref.: mopa ou similar)</t>
  </si>
  <si>
    <t>Exaustor para banheiro, bivolt, ref.: C 80 A, da Ventokit ou similar</t>
  </si>
  <si>
    <t xml:space="preserve">730,45	</t>
  </si>
  <si>
    <t>105114</t>
  </si>
  <si>
    <t>105115</t>
  </si>
  <si>
    <t>7583</t>
  </si>
  <si>
    <t>H.13.000.069565</t>
  </si>
  <si>
    <t>101446</t>
  </si>
  <si>
    <t>CABO DE COBRE FLEXÍVEL ISOLADO, 50 MM², ANTI-CHAMA 450/750 V, PARA CIRCUITOS TERMINAIS - FORNECIMENTO E INSTALAÇÃO. AF_03/2023 (M)</t>
  </si>
  <si>
    <t xml:space="preserve">91930 </t>
  </si>
  <si>
    <t>39234</t>
  </si>
  <si>
    <t>TERMINAL AÉREO EM BARRA CHATA EM ALUMÍNIO 300 MM (UN)</t>
  </si>
  <si>
    <t>C3478</t>
  </si>
  <si>
    <t>BARRA RE-BAR REDONDA AÇO GALVANIZADO 80MM2 (UN)</t>
  </si>
  <si>
    <t>FNDE 602</t>
  </si>
  <si>
    <t>P.04.000.042174</t>
  </si>
  <si>
    <t>Eletroduto com costura galvanizado eletroliticamente, DN = 4´ - NBR13057</t>
  </si>
  <si>
    <t>Solda eletrolítica tipo Smaw-AWS 6013 eletrodos esp. 2,5/3,25/4,0mm; ref. ESAB, LINCOLN, WELD ou equivalente</t>
  </si>
  <si>
    <t>Belo Horizonte</t>
  </si>
  <si>
    <t>Cotação</t>
  </si>
  <si>
    <t>C3479</t>
  </si>
  <si>
    <t>42.05.440</t>
  </si>
  <si>
    <t>Barra condutora chata em alumínio de 7/8´ x 1/8´, inclusive acessórios de fixação</t>
  </si>
  <si>
    <t>TERMINAL AÉREO BARRA CHATA EM ALUMÍNIO 300MM</t>
  </si>
  <si>
    <t>COT-08</t>
  </si>
  <si>
    <t>BARRA RE-BAR REDONDA AÇO GALVANIZADO 80MM2</t>
  </si>
  <si>
    <t>COT-09</t>
  </si>
  <si>
    <t>E026</t>
  </si>
  <si>
    <t>E027</t>
  </si>
  <si>
    <t>E028</t>
  </si>
  <si>
    <t>13.756.867/0001-13</t>
  </si>
  <si>
    <t>ELETRICA BICHUETTE LTDA</t>
  </si>
  <si>
    <t>(16)99223-5068</t>
  </si>
  <si>
    <t>08/04/2025</t>
  </si>
  <si>
    <t>22.334.296/0003-81</t>
  </si>
  <si>
    <t>Cel Central Eletrica LTDA</t>
  </si>
  <si>
    <t>(38) 32218-899</t>
  </si>
  <si>
    <t>TERMOTECNICA INDUSTRIA E COMERCIO LTDA</t>
  </si>
  <si>
    <t>18.224.881/0003-51</t>
  </si>
  <si>
    <t>(11) 5197-4000</t>
  </si>
  <si>
    <t>09/04/2025</t>
  </si>
  <si>
    <t>43.10.730</t>
  </si>
  <si>
    <t>Conjunto motor-bomba (centrífuga) 30 cv, monoestágio trifásico, Hman= 70 a 94 mca, Q= 34,80 a 61,7 m³/h</t>
  </si>
  <si>
    <t>JANELA DE ALUMÍNIO - JA-17 - 60 X 20 CM, COM MALHA DE 3 A 7 MM</t>
  </si>
  <si>
    <t>JANELA DE ALUMÍNIO - JA-18 - 120 X 20 CM, COM MALHA DE 3 A 7 MM</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</si>
</sst>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_(\ #,##0.00_);_(\ \(#,##0.00\);_(\ &quot;-&quot;??_);_(@_)"/>
    <numFmt numFmtId="166" formatCode="_(\ #,##0.00_);_(\ \(#,##0.00\);_(* &quot;-&quot;??_);_(@_)"/>
    <numFmt numFmtId="167" formatCode="0.0000"/>
  </numFmts>
  <fonts count="16" x14ac:knownFonts="1">
    <font>
      <sz val="10"/>
      <name val="Arial"/>
    </font>
    <font>
      <sz val="11"/>
      <color theme="1"/>
      <name val="Calibri"/>
      <family val="2"/>
      <scheme val="minor"/>
    </font>
    <font>
      <sz val="10"/>
      <name val="Arial"/>
      <family val="2"/>
    </font>
    <font>
      <sz val="8"/>
      <name val="Calibri"/>
      <family val="2"/>
    </font>
    <font>
      <b/>
      <sz val="8"/>
      <color indexed="8"/>
      <name val="Calibri"/>
      <family val="2"/>
    </font>
    <font>
      <sz val="8"/>
      <color indexed="8"/>
      <name val="Calibri"/>
      <family val="2"/>
    </font>
    <font>
      <b/>
      <sz val="8"/>
      <name val="Calibri"/>
      <family val="2"/>
    </font>
    <font>
      <b/>
      <sz val="8"/>
      <color indexed="22"/>
      <name val="Calibri"/>
      <family val="2"/>
    </font>
    <font>
      <b/>
      <sz val="12"/>
      <color indexed="8"/>
      <name val="Calibri"/>
      <family val="2"/>
    </font>
    <font>
      <b/>
      <sz val="12"/>
      <name val="Calibri"/>
      <family val="2"/>
    </font>
    <font>
      <b/>
      <sz val="14"/>
      <name val="Calibri"/>
      <family val="2"/>
    </font>
    <font>
      <sz val="8"/>
      <name val="Arial"/>
      <family val="2"/>
    </font>
    <font>
      <sz val="11"/>
      <color theme="1"/>
      <name val="Calibri"/>
      <family val="2"/>
      <scheme val="minor"/>
    </font>
    <font>
      <sz val="8"/>
      <color theme="0"/>
      <name val="Calibri"/>
      <family val="2"/>
    </font>
    <font>
      <sz val="10"/>
      <color rgb="FF000000"/>
      <name val="Arial"/>
      <family val="2"/>
    </font>
    <font>
      <sz val="8"/>
      <color rgb="FF000000"/>
      <name val="Segoe UI"/>
      <family val="2"/>
    </font>
  </fonts>
  <fills count="6">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rgb="FFFFFF99"/>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style="hair">
        <color indexed="64"/>
      </bottom>
      <diagonal/>
    </border>
    <border>
      <left style="thin">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style="hair">
        <color indexed="64"/>
      </right>
      <top style="hair">
        <color indexed="64"/>
      </top>
      <bottom/>
      <diagonal/>
    </border>
  </borders>
  <cellStyleXfs count="5">
    <xf numFmtId="0" fontId="0" fillId="0" borderId="0"/>
    <xf numFmtId="0" fontId="12" fillId="0" borderId="0"/>
    <xf numFmtId="0" fontId="12" fillId="0" borderId="0"/>
    <xf numFmtId="164" fontId="2" fillId="0" borderId="0" applyFont="0" applyFill="0" applyBorder="0" applyAlignment="0" applyProtection="0"/>
    <xf numFmtId="0" fontId="1" fillId="0" borderId="0"/>
  </cellStyleXfs>
  <cellXfs count="134">
    <xf numFmtId="0" fontId="0" fillId="0" borderId="0" xfId="0"/>
    <xf numFmtId="0" fontId="3" fillId="0" borderId="0" xfId="0" applyFont="1"/>
    <xf numFmtId="0" fontId="3" fillId="0" borderId="0" xfId="0" applyFont="1" applyAlignment="1">
      <alignment wrapText="1"/>
    </xf>
    <xf numFmtId="0" fontId="3" fillId="0" borderId="0" xfId="0" applyFont="1" applyAlignment="1">
      <alignment horizontal="center"/>
    </xf>
    <xf numFmtId="0" fontId="3" fillId="0" borderId="0" xfId="0" applyFont="1" applyAlignment="1">
      <alignment horizontal="left"/>
    </xf>
    <xf numFmtId="49" fontId="3" fillId="2" borderId="0" xfId="0" quotePrefix="1" applyNumberFormat="1" applyFont="1" applyFill="1"/>
    <xf numFmtId="0" fontId="3" fillId="2" borderId="0" xfId="0" applyFont="1" applyFill="1"/>
    <xf numFmtId="0" fontId="3" fillId="2" borderId="0" xfId="0" applyFont="1" applyFill="1" applyAlignment="1">
      <alignment wrapText="1"/>
    </xf>
    <xf numFmtId="49" fontId="3" fillId="2" borderId="0" xfId="0" applyNumberFormat="1" applyFont="1" applyFill="1"/>
    <xf numFmtId="0" fontId="4" fillId="2" borderId="0" xfId="2" applyFont="1" applyFill="1" applyAlignment="1">
      <alignment horizontal="center" vertical="center"/>
    </xf>
    <xf numFmtId="49" fontId="4" fillId="2" borderId="0" xfId="2" applyNumberFormat="1" applyFont="1" applyFill="1" applyAlignment="1">
      <alignment horizontal="left" vertical="center"/>
    </xf>
    <xf numFmtId="0" fontId="4" fillId="2" borderId="0" xfId="2" applyFont="1" applyFill="1" applyAlignment="1">
      <alignment vertical="center"/>
    </xf>
    <xf numFmtId="0" fontId="3" fillId="2" borderId="0" xfId="0" applyFont="1" applyFill="1" applyAlignment="1">
      <alignment horizontal="center"/>
    </xf>
    <xf numFmtId="4" fontId="4" fillId="2" borderId="0" xfId="2" applyNumberFormat="1" applyFont="1" applyFill="1" applyAlignment="1">
      <alignment horizontal="center" vertical="center"/>
    </xf>
    <xf numFmtId="0" fontId="3" fillId="2" borderId="0" xfId="0" applyFont="1" applyFill="1" applyAlignment="1">
      <alignment horizontal="left"/>
    </xf>
    <xf numFmtId="0" fontId="3" fillId="3" borderId="1" xfId="0" applyFont="1" applyFill="1" applyBorder="1" applyAlignment="1" applyProtection="1">
      <alignment wrapText="1"/>
      <protection locked="0"/>
    </xf>
    <xf numFmtId="0" fontId="6" fillId="2" borderId="0" xfId="0" applyFont="1" applyFill="1"/>
    <xf numFmtId="0" fontId="6" fillId="0" borderId="0" xfId="0" applyFont="1"/>
    <xf numFmtId="49" fontId="3" fillId="0" borderId="0" xfId="0" applyNumberFormat="1" applyFont="1"/>
    <xf numFmtId="49" fontId="3" fillId="2" borderId="0" xfId="0" applyNumberFormat="1" applyFont="1" applyFill="1" applyAlignment="1">
      <alignment horizontal="center"/>
    </xf>
    <xf numFmtId="49" fontId="3" fillId="0" borderId="0" xfId="0" applyNumberFormat="1" applyFont="1" applyAlignment="1">
      <alignment horizontal="center"/>
    </xf>
    <xf numFmtId="49" fontId="6" fillId="0" borderId="0" xfId="0" applyNumberFormat="1" applyFont="1"/>
    <xf numFmtId="49" fontId="6" fillId="0" borderId="0" xfId="0" applyNumberFormat="1" applyFont="1" applyAlignment="1">
      <alignment horizontal="center"/>
    </xf>
    <xf numFmtId="49" fontId="3" fillId="2" borderId="0" xfId="0" applyNumberFormat="1" applyFont="1" applyFill="1" applyAlignment="1">
      <alignment horizontal="left"/>
    </xf>
    <xf numFmtId="0" fontId="6" fillId="2" borderId="0" xfId="0" applyFont="1" applyFill="1" applyAlignment="1">
      <alignment horizontal="center"/>
    </xf>
    <xf numFmtId="0" fontId="3" fillId="0" borderId="2" xfId="0" applyFont="1" applyBorder="1" applyAlignment="1">
      <alignment wrapText="1"/>
    </xf>
    <xf numFmtId="0" fontId="3" fillId="3" borderId="2" xfId="0" applyFont="1" applyFill="1" applyBorder="1" applyAlignment="1" applyProtection="1">
      <alignment horizontal="center" wrapText="1"/>
      <protection locked="0"/>
    </xf>
    <xf numFmtId="0" fontId="7" fillId="4" borderId="3" xfId="0" applyFont="1" applyFill="1" applyBorder="1" applyAlignment="1">
      <alignment vertical="center"/>
    </xf>
    <xf numFmtId="49" fontId="6" fillId="3" borderId="4" xfId="0" applyNumberFormat="1" applyFont="1" applyFill="1" applyBorder="1" applyAlignment="1" applyProtection="1">
      <alignment horizontal="center" vertical="center" wrapText="1"/>
      <protection locked="0"/>
    </xf>
    <xf numFmtId="49" fontId="6" fillId="3" borderId="4" xfId="0" applyNumberFormat="1" applyFont="1" applyFill="1" applyBorder="1" applyAlignment="1" applyProtection="1">
      <alignment vertical="center" wrapText="1"/>
      <protection locked="0"/>
    </xf>
    <xf numFmtId="49" fontId="3" fillId="3" borderId="2" xfId="0" applyNumberFormat="1" applyFont="1" applyFill="1" applyBorder="1" applyAlignment="1" applyProtection="1">
      <alignment horizontal="center" wrapText="1"/>
      <protection locked="0"/>
    </xf>
    <xf numFmtId="0" fontId="3" fillId="0" borderId="1" xfId="0" applyFont="1" applyBorder="1"/>
    <xf numFmtId="0" fontId="6" fillId="0" borderId="1" xfId="0" applyFont="1" applyBorder="1"/>
    <xf numFmtId="0" fontId="3" fillId="0" borderId="1" xfId="0" applyFont="1" applyBorder="1" applyAlignment="1">
      <alignment horizontal="center"/>
    </xf>
    <xf numFmtId="0" fontId="6" fillId="0" borderId="5" xfId="0" applyFont="1" applyBorder="1"/>
    <xf numFmtId="0" fontId="6" fillId="0" borderId="1" xfId="0" applyFont="1" applyBorder="1" applyAlignment="1">
      <alignment horizontal="center"/>
    </xf>
    <xf numFmtId="0" fontId="5" fillId="2" borderId="0" xfId="2" applyFont="1" applyFill="1" applyAlignment="1">
      <alignment horizontal="center" vertical="center"/>
    </xf>
    <xf numFmtId="0" fontId="5" fillId="2" borderId="0" xfId="2" applyFont="1" applyFill="1" applyAlignment="1">
      <alignment vertical="center"/>
    </xf>
    <xf numFmtId="4" fontId="5" fillId="2" borderId="0" xfId="2" applyNumberFormat="1" applyFont="1" applyFill="1" applyAlignment="1">
      <alignment horizontal="center" vertical="center"/>
    </xf>
    <xf numFmtId="49" fontId="3" fillId="3" borderId="1" xfId="0" applyNumberFormat="1" applyFont="1" applyFill="1" applyBorder="1" applyProtection="1">
      <protection locked="0"/>
    </xf>
    <xf numFmtId="166" fontId="3" fillId="3" borderId="1" xfId="3" applyNumberFormat="1" applyFont="1" applyFill="1" applyBorder="1" applyAlignment="1" applyProtection="1">
      <alignment horizontal="center"/>
      <protection locked="0"/>
    </xf>
    <xf numFmtId="0" fontId="8" fillId="2" borderId="0" xfId="2" applyFont="1" applyFill="1" applyAlignment="1">
      <alignment horizontal="left" vertical="center"/>
    </xf>
    <xf numFmtId="0" fontId="7" fillId="4" borderId="1" xfId="0" applyFont="1" applyFill="1" applyBorder="1" applyAlignment="1">
      <alignment vertical="center"/>
    </xf>
    <xf numFmtId="0" fontId="3" fillId="0" borderId="6" xfId="0" applyFont="1" applyBorder="1"/>
    <xf numFmtId="0" fontId="6" fillId="0" borderId="0" xfId="0" applyFont="1" applyAlignment="1">
      <alignment horizontal="center"/>
    </xf>
    <xf numFmtId="49" fontId="3" fillId="2" borderId="0" xfId="0" applyNumberFormat="1" applyFont="1" applyFill="1" applyAlignment="1">
      <alignment horizontal="left" wrapText="1"/>
    </xf>
    <xf numFmtId="167" fontId="3" fillId="0" borderId="1" xfId="0" applyNumberFormat="1" applyFont="1" applyBorder="1" applyAlignment="1">
      <alignment horizontal="center"/>
    </xf>
    <xf numFmtId="49" fontId="4" fillId="2" borderId="0" xfId="2" applyNumberFormat="1" applyFont="1" applyFill="1" applyAlignment="1">
      <alignment horizontal="center" vertical="center"/>
    </xf>
    <xf numFmtId="49" fontId="3" fillId="3" borderId="1" xfId="0" applyNumberFormat="1" applyFont="1" applyFill="1" applyBorder="1" applyAlignment="1" applyProtection="1">
      <alignment wrapText="1"/>
      <protection locked="0"/>
    </xf>
    <xf numFmtId="49" fontId="3" fillId="2" borderId="0" xfId="0" quotePrefix="1" applyNumberFormat="1" applyFont="1" applyFill="1" applyAlignment="1">
      <alignment horizontal="center"/>
    </xf>
    <xf numFmtId="0" fontId="9" fillId="0" borderId="0" xfId="0" applyFont="1" applyAlignment="1">
      <alignment horizontal="left"/>
    </xf>
    <xf numFmtId="0" fontId="5" fillId="2" borderId="0" xfId="2" applyFont="1" applyFill="1" applyAlignment="1">
      <alignment horizontal="left" vertical="center"/>
    </xf>
    <xf numFmtId="0" fontId="6" fillId="0" borderId="4" xfId="0" applyFont="1" applyBorder="1" applyAlignment="1">
      <alignment horizontal="center" vertical="center" wrapText="1"/>
    </xf>
    <xf numFmtId="0" fontId="6" fillId="4" borderId="4" xfId="0" applyFont="1" applyFill="1" applyBorder="1" applyAlignment="1">
      <alignment horizontal="center" vertical="center" wrapText="1"/>
    </xf>
    <xf numFmtId="0" fontId="3" fillId="0" borderId="2" xfId="0" applyFont="1" applyBorder="1" applyAlignment="1">
      <alignment horizontal="center" wrapText="1"/>
    </xf>
    <xf numFmtId="0" fontId="3" fillId="0" borderId="0" xfId="0" applyFont="1" applyAlignment="1" applyProtection="1">
      <alignment horizontal="center"/>
      <protection locked="0"/>
    </xf>
    <xf numFmtId="0" fontId="3" fillId="3" borderId="1" xfId="0" applyFont="1" applyFill="1" applyBorder="1" applyAlignment="1" applyProtection="1">
      <alignment horizontal="center"/>
      <protection locked="0"/>
    </xf>
    <xf numFmtId="0" fontId="3" fillId="0" borderId="2" xfId="0" applyFont="1" applyBorder="1" applyAlignment="1">
      <alignment horizontal="center"/>
    </xf>
    <xf numFmtId="49" fontId="6" fillId="3" borderId="1" xfId="0" applyNumberFormat="1" applyFont="1" applyFill="1" applyBorder="1" applyAlignment="1" applyProtection="1">
      <alignment wrapText="1"/>
      <protection locked="0"/>
    </xf>
    <xf numFmtId="49" fontId="6" fillId="3" borderId="1" xfId="0" applyNumberFormat="1" applyFont="1" applyFill="1" applyBorder="1" applyAlignment="1" applyProtection="1">
      <alignment horizontal="center" wrapText="1"/>
      <protection locked="0"/>
    </xf>
    <xf numFmtId="49" fontId="6" fillId="3" borderId="1" xfId="0" quotePrefix="1" applyNumberFormat="1" applyFont="1" applyFill="1" applyBorder="1" applyAlignment="1" applyProtection="1">
      <alignment horizontal="center" wrapText="1"/>
      <protection locked="0"/>
    </xf>
    <xf numFmtId="49" fontId="3" fillId="3" borderId="5" xfId="0" applyNumberFormat="1" applyFont="1" applyFill="1" applyBorder="1" applyAlignment="1" applyProtection="1">
      <alignment horizontal="center" wrapText="1"/>
      <protection locked="0"/>
    </xf>
    <xf numFmtId="4" fontId="6" fillId="4" borderId="4" xfId="0" applyNumberFormat="1" applyFont="1" applyFill="1" applyBorder="1" applyAlignment="1">
      <alignment horizontal="center" vertical="center"/>
    </xf>
    <xf numFmtId="4" fontId="6" fillId="4" borderId="7" xfId="0" applyNumberFormat="1" applyFont="1" applyFill="1" applyBorder="1" applyAlignment="1">
      <alignment horizontal="center" vertical="center"/>
    </xf>
    <xf numFmtId="4" fontId="3" fillId="0" borderId="2" xfId="0" applyNumberFormat="1" applyFont="1" applyBorder="1" applyAlignment="1">
      <alignment horizontal="center"/>
    </xf>
    <xf numFmtId="4" fontId="3" fillId="2" borderId="0" xfId="0" applyNumberFormat="1" applyFont="1" applyFill="1" applyAlignment="1">
      <alignment horizontal="center"/>
    </xf>
    <xf numFmtId="4" fontId="3" fillId="0" borderId="0" xfId="0" applyNumberFormat="1" applyFont="1" applyAlignment="1">
      <alignment horizontal="center"/>
    </xf>
    <xf numFmtId="49" fontId="3" fillId="3" borderId="1" xfId="0" applyNumberFormat="1" applyFont="1" applyFill="1" applyBorder="1" applyAlignment="1" applyProtection="1">
      <alignment horizontal="center"/>
      <protection locked="0"/>
    </xf>
    <xf numFmtId="0" fontId="10" fillId="2" borderId="0" xfId="0" applyFont="1" applyFill="1" applyAlignment="1">
      <alignment vertical="center"/>
    </xf>
    <xf numFmtId="0" fontId="10" fillId="2" borderId="0" xfId="0" applyFont="1" applyFill="1" applyAlignment="1">
      <alignment horizontal="center" vertical="center"/>
    </xf>
    <xf numFmtId="0" fontId="4" fillId="2" borderId="0" xfId="2" applyFont="1" applyFill="1" applyAlignment="1">
      <alignment horizontal="center"/>
    </xf>
    <xf numFmtId="49" fontId="4" fillId="2" borderId="0" xfId="2" applyNumberFormat="1" applyFont="1" applyFill="1" applyAlignment="1">
      <alignment horizontal="left"/>
    </xf>
    <xf numFmtId="0" fontId="4" fillId="2" borderId="0" xfId="2" applyFont="1" applyFill="1"/>
    <xf numFmtId="4" fontId="4" fillId="2" borderId="0" xfId="2" applyNumberFormat="1" applyFont="1" applyFill="1" applyAlignment="1">
      <alignment horizontal="center"/>
    </xf>
    <xf numFmtId="0" fontId="13" fillId="2" borderId="0" xfId="0" applyFont="1" applyFill="1"/>
    <xf numFmtId="0" fontId="13" fillId="0" borderId="0" xfId="0" applyFont="1"/>
    <xf numFmtId="49" fontId="4" fillId="2" borderId="0" xfId="2" applyNumberFormat="1" applyFont="1" applyFill="1" applyAlignment="1">
      <alignment horizontal="center"/>
    </xf>
    <xf numFmtId="4" fontId="4" fillId="2" borderId="0" xfId="2" applyNumberFormat="1" applyFont="1" applyFill="1" applyAlignment="1">
      <alignment horizontal="center" wrapText="1"/>
    </xf>
    <xf numFmtId="0" fontId="3" fillId="0" borderId="5" xfId="0" applyFont="1" applyBorder="1" applyAlignment="1">
      <alignment horizontal="center" wrapText="1"/>
    </xf>
    <xf numFmtId="0" fontId="3" fillId="0" borderId="5" xfId="0" applyFont="1" applyBorder="1" applyAlignment="1">
      <alignment horizontal="left" wrapText="1"/>
    </xf>
    <xf numFmtId="0" fontId="3" fillId="5" borderId="5" xfId="0" applyFont="1" applyFill="1" applyBorder="1" applyAlignment="1" applyProtection="1">
      <alignment horizontal="center" wrapText="1"/>
      <protection locked="0"/>
    </xf>
    <xf numFmtId="4" fontId="3" fillId="0" borderId="5" xfId="0" applyNumberFormat="1" applyFont="1" applyBorder="1" applyAlignment="1">
      <alignment horizontal="center" wrapText="1"/>
    </xf>
    <xf numFmtId="0" fontId="3" fillId="0" borderId="0" xfId="0" applyFont="1" applyAlignment="1">
      <alignment horizontal="center" wrapText="1"/>
    </xf>
    <xf numFmtId="0" fontId="7" fillId="4" borderId="8" xfId="0" applyFont="1" applyFill="1" applyBorder="1"/>
    <xf numFmtId="0" fontId="3" fillId="5" borderId="1" xfId="0" applyFont="1" applyFill="1" applyBorder="1" applyAlignment="1" applyProtection="1">
      <alignment horizontal="center"/>
      <protection locked="0"/>
    </xf>
    <xf numFmtId="0" fontId="0" fillId="0" borderId="0" xfId="0" applyAlignment="1">
      <alignment horizontal="center"/>
    </xf>
    <xf numFmtId="49" fontId="6" fillId="5" borderId="9" xfId="0" applyNumberFormat="1" applyFont="1" applyFill="1" applyBorder="1" applyAlignment="1" applyProtection="1">
      <alignment horizontal="center" wrapText="1"/>
      <protection locked="0"/>
    </xf>
    <xf numFmtId="49" fontId="6" fillId="5" borderId="9" xfId="0" applyNumberFormat="1" applyFont="1" applyFill="1" applyBorder="1" applyAlignment="1" applyProtection="1">
      <alignment wrapText="1"/>
      <protection locked="0"/>
    </xf>
    <xf numFmtId="0" fontId="6" fillId="0" borderId="9" xfId="0" applyFont="1" applyBorder="1" applyAlignment="1">
      <alignment horizontal="center"/>
    </xf>
    <xf numFmtId="0" fontId="6" fillId="4" borderId="9" xfId="0" applyFont="1" applyFill="1" applyBorder="1"/>
    <xf numFmtId="4" fontId="6" fillId="4" borderId="9" xfId="0" applyNumberFormat="1" applyFont="1" applyFill="1" applyBorder="1" applyAlignment="1">
      <alignment horizontal="center"/>
    </xf>
    <xf numFmtId="4" fontId="6" fillId="4" borderId="10" xfId="0" applyNumberFormat="1" applyFont="1" applyFill="1" applyBorder="1" applyAlignment="1">
      <alignment horizontal="center"/>
    </xf>
    <xf numFmtId="49" fontId="3" fillId="5" borderId="5" xfId="0" applyNumberFormat="1" applyFont="1" applyFill="1" applyBorder="1" applyAlignment="1" applyProtection="1">
      <alignment horizontal="center" wrapText="1"/>
      <protection locked="0"/>
    </xf>
    <xf numFmtId="49" fontId="3" fillId="5" borderId="17" xfId="0" applyNumberFormat="1" applyFont="1" applyFill="1" applyBorder="1" applyAlignment="1" applyProtection="1">
      <alignment horizontal="center" wrapText="1"/>
      <protection locked="0"/>
    </xf>
    <xf numFmtId="0" fontId="3" fillId="0" borderId="17" xfId="0" applyFont="1" applyBorder="1" applyAlignment="1">
      <alignment horizontal="left" wrapText="1"/>
    </xf>
    <xf numFmtId="0" fontId="3" fillId="0" borderId="17" xfId="0" applyFont="1" applyBorder="1" applyAlignment="1">
      <alignment horizontal="center" wrapText="1"/>
    </xf>
    <xf numFmtId="0" fontId="3" fillId="5" borderId="17" xfId="0" applyFont="1" applyFill="1" applyBorder="1" applyAlignment="1" applyProtection="1">
      <alignment horizontal="center" wrapText="1"/>
      <protection locked="0"/>
    </xf>
    <xf numFmtId="4" fontId="3" fillId="0" borderId="17" xfId="0" applyNumberFormat="1" applyFont="1" applyBorder="1" applyAlignment="1">
      <alignment horizontal="center" wrapText="1"/>
    </xf>
    <xf numFmtId="49" fontId="3" fillId="5" borderId="2" xfId="0" applyNumberFormat="1" applyFont="1" applyFill="1" applyBorder="1" applyAlignment="1" applyProtection="1">
      <alignment horizontal="center" wrapText="1"/>
      <protection locked="0"/>
    </xf>
    <xf numFmtId="0" fontId="3" fillId="0" borderId="2" xfId="0" applyFont="1" applyBorder="1" applyAlignment="1">
      <alignment horizontal="left" wrapText="1"/>
    </xf>
    <xf numFmtId="0" fontId="3" fillId="5" borderId="2" xfId="0" applyFont="1" applyFill="1" applyBorder="1" applyAlignment="1" applyProtection="1">
      <alignment horizontal="center" wrapText="1"/>
      <protection locked="0"/>
    </xf>
    <xf numFmtId="4" fontId="3" fillId="0" borderId="2" xfId="0" applyNumberFormat="1" applyFont="1" applyBorder="1" applyAlignment="1">
      <alignment horizontal="center" wrapText="1"/>
    </xf>
    <xf numFmtId="49" fontId="3" fillId="5" borderId="5" xfId="0" applyNumberFormat="1" applyFont="1" applyFill="1" applyBorder="1" applyAlignment="1" applyProtection="1">
      <alignment horizontal="center" wrapText="1"/>
      <protection locked="0"/>
    </xf>
    <xf numFmtId="49" fontId="3" fillId="5" borderId="5" xfId="0" applyNumberFormat="1" applyFont="1" applyFill="1" applyBorder="1" applyAlignment="1" applyProtection="1">
      <alignment horizontal="center" wrapText="1"/>
      <protection locked="0"/>
    </xf>
    <xf numFmtId="49" fontId="3" fillId="5" borderId="5" xfId="0" applyNumberFormat="1" applyFont="1" applyFill="1" applyBorder="1" applyAlignment="1" applyProtection="1">
      <alignment horizontal="center" wrapText="1"/>
      <protection locked="0"/>
    </xf>
    <xf numFmtId="0" fontId="6" fillId="0" borderId="1" xfId="0" applyFont="1" applyBorder="1" applyAlignment="1">
      <alignment horizontal="center"/>
    </xf>
    <xf numFmtId="0" fontId="3" fillId="0" borderId="2" xfId="0" applyFont="1" applyBorder="1" applyAlignment="1">
      <alignment horizontal="center"/>
    </xf>
    <xf numFmtId="49" fontId="3" fillId="3" borderId="1" xfId="0" applyNumberFormat="1" applyFont="1" applyFill="1" applyBorder="1" applyProtection="1">
      <protection locked="0"/>
    </xf>
    <xf numFmtId="0" fontId="10" fillId="2" borderId="0" xfId="0" applyFont="1" applyFill="1" applyAlignment="1">
      <alignment horizontal="center" vertical="center"/>
    </xf>
    <xf numFmtId="0" fontId="6" fillId="2" borderId="0" xfId="0" applyFont="1" applyFill="1" applyAlignment="1">
      <alignment horizontal="center" wrapText="1"/>
    </xf>
    <xf numFmtId="0" fontId="6" fillId="0" borderId="0" xfId="0" applyFont="1" applyAlignment="1">
      <alignment horizontal="center" wrapText="1"/>
    </xf>
    <xf numFmtId="49" fontId="3" fillId="3" borderId="11" xfId="0" applyNumberFormat="1" applyFont="1" applyFill="1" applyBorder="1" applyAlignment="1" applyProtection="1">
      <alignment horizontal="center"/>
      <protection locked="0"/>
    </xf>
    <xf numFmtId="49" fontId="3" fillId="3" borderId="0" xfId="0" applyNumberFormat="1" applyFont="1" applyFill="1" applyAlignment="1" applyProtection="1">
      <alignment horizontal="center"/>
      <protection locked="0"/>
    </xf>
    <xf numFmtId="0" fontId="3" fillId="0" borderId="11" xfId="0" applyFont="1" applyBorder="1" applyAlignment="1">
      <alignment horizontal="right"/>
    </xf>
    <xf numFmtId="0" fontId="3" fillId="0" borderId="0" xfId="0" applyFont="1" applyAlignment="1">
      <alignment horizontal="right"/>
    </xf>
    <xf numFmtId="14" fontId="3" fillId="3" borderId="12" xfId="0" applyNumberFormat="1" applyFont="1" applyFill="1" applyBorder="1" applyAlignment="1" applyProtection="1">
      <alignment horizontal="center"/>
      <protection locked="0"/>
    </xf>
    <xf numFmtId="14" fontId="3" fillId="3" borderId="6" xfId="0" applyNumberFormat="1" applyFont="1" applyFill="1" applyBorder="1" applyAlignment="1" applyProtection="1">
      <alignment horizontal="center"/>
      <protection locked="0"/>
    </xf>
    <xf numFmtId="165" fontId="6" fillId="0" borderId="1" xfId="3" applyNumberFormat="1" applyFont="1" applyBorder="1" applyAlignment="1">
      <alignment horizontal="center"/>
    </xf>
    <xf numFmtId="49" fontId="6" fillId="3" borderId="1" xfId="0" applyNumberFormat="1" applyFont="1" applyFill="1" applyBorder="1" applyAlignment="1" applyProtection="1">
      <alignment horizontal="center"/>
      <protection locked="0"/>
    </xf>
    <xf numFmtId="0" fontId="3" fillId="0" borderId="15" xfId="0" applyFont="1" applyBorder="1"/>
    <xf numFmtId="0" fontId="3" fillId="0" borderId="16" xfId="0" applyFont="1" applyBorder="1"/>
    <xf numFmtId="0" fontId="3" fillId="0" borderId="2" xfId="0" applyFont="1" applyBorder="1" applyAlignment="1">
      <alignment horizontal="center"/>
    </xf>
    <xf numFmtId="0" fontId="3" fillId="0" borderId="13" xfId="0" applyFont="1" applyBorder="1" applyAlignment="1">
      <alignment horizontal="left" wrapText="1"/>
    </xf>
    <xf numFmtId="0" fontId="3" fillId="0" borderId="14" xfId="0" applyFont="1" applyBorder="1" applyAlignment="1">
      <alignment horizontal="left" wrapText="1"/>
    </xf>
    <xf numFmtId="165" fontId="3" fillId="3" borderId="5" xfId="3" applyNumberFormat="1" applyFont="1" applyFill="1" applyBorder="1" applyAlignment="1" applyProtection="1">
      <alignment horizontal="center" wrapText="1"/>
      <protection locked="0"/>
    </xf>
    <xf numFmtId="49" fontId="3" fillId="5" borderId="5" xfId="0" applyNumberFormat="1" applyFont="1" applyFill="1" applyBorder="1" applyAlignment="1" applyProtection="1">
      <alignment horizontal="center" wrapText="1"/>
      <protection locked="0"/>
    </xf>
    <xf numFmtId="49" fontId="3" fillId="3" borderId="5" xfId="0" applyNumberFormat="1" applyFont="1" applyFill="1" applyBorder="1" applyAlignment="1" applyProtection="1">
      <alignment horizontal="left" wrapText="1"/>
      <protection locked="0"/>
    </xf>
    <xf numFmtId="0" fontId="6" fillId="0" borderId="1" xfId="0" applyFont="1" applyBorder="1" applyAlignment="1">
      <alignment horizontal="center"/>
    </xf>
    <xf numFmtId="0" fontId="3" fillId="0" borderId="1" xfId="0" applyFont="1" applyBorder="1"/>
    <xf numFmtId="49" fontId="3" fillId="3" borderId="1" xfId="0" applyNumberFormat="1" applyFont="1" applyFill="1" applyBorder="1" applyAlignment="1" applyProtection="1">
      <alignment wrapText="1"/>
      <protection locked="0"/>
    </xf>
    <xf numFmtId="49" fontId="3" fillId="3" borderId="1" xfId="0" applyNumberFormat="1" applyFont="1" applyFill="1" applyBorder="1" applyProtection="1">
      <protection locked="0"/>
    </xf>
    <xf numFmtId="0" fontId="3" fillId="3" borderId="11" xfId="0" applyFont="1" applyFill="1" applyBorder="1" applyAlignment="1" applyProtection="1">
      <alignment horizontal="center"/>
      <protection locked="0"/>
    </xf>
    <xf numFmtId="49" fontId="3" fillId="2" borderId="0" xfId="0" quotePrefix="1" applyNumberFormat="1" applyFont="1" applyFill="1"/>
    <xf numFmtId="0" fontId="3" fillId="2" borderId="0" xfId="0" applyFont="1" applyFill="1"/>
  </cellXfs>
  <cellStyles count="5">
    <cellStyle name="Normal" xfId="0" builtinId="0"/>
    <cellStyle name="Normal 2" xfId="1"/>
    <cellStyle name="Normal 2 2" xfId="2"/>
    <cellStyle name="Normal 3" xfId="4"/>
    <cellStyle name="Vírgula" xfId="3" builtinId="3"/>
  </cellStyles>
  <dxfs count="2">
    <dxf>
      <fill>
        <patternFill patternType="none">
          <bgColor indexed="65"/>
        </patternFill>
      </fill>
    </dxf>
    <dxf>
      <fill>
        <patternFill patternType="none">
          <bgColor indexed="6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Drop" dropStyle="combo" dx="22" fmlaLink="$K$3" fmlaRange="$K$1:$K$2" noThreeD="1" val="0"/>
</file>

<file path=xl/ctrlProps/ctrlProp17.xml><?xml version="1.0" encoding="utf-8"?>
<formControlPr xmlns="http://schemas.microsoft.com/office/spreadsheetml/2009/9/main" objectType="Label"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133350</xdr:colOff>
          <xdr:row>0</xdr:row>
          <xdr:rowOff>28575</xdr:rowOff>
        </xdr:from>
        <xdr:to>
          <xdr:col>6</xdr:col>
          <xdr:colOff>828675</xdr:colOff>
          <xdr:row>1</xdr:row>
          <xdr:rowOff>38100</xdr:rowOff>
        </xdr:to>
        <xdr:sp macro="" textlink="">
          <xdr:nvSpPr>
            <xdr:cNvPr id="1038" name="Button 14" hidden="1">
              <a:extLst>
                <a:ext uri="{63B3BB69-23CF-44E3-9099-C40C66FF867C}">
                  <a14:compatExt spid="_x0000_s1038"/>
                </a:ext>
                <a:ext uri="{FF2B5EF4-FFF2-40B4-BE49-F238E27FC236}">
                  <a16:creationId xmlns:a16="http://schemas.microsoft.com/office/drawing/2014/main" xmlns="" id="{00000000-0008-0000-0100-00000E0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Limpar Banco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4324350</xdr:colOff>
          <xdr:row>1</xdr:row>
          <xdr:rowOff>57150</xdr:rowOff>
        </xdr:from>
        <xdr:to>
          <xdr:col>5</xdr:col>
          <xdr:colOff>95250</xdr:colOff>
          <xdr:row>3</xdr:row>
          <xdr:rowOff>66675</xdr:rowOff>
        </xdr:to>
        <xdr:sp macro="" textlink="">
          <xdr:nvSpPr>
            <xdr:cNvPr id="1039" name="Button 15" hidden="1">
              <a:extLst>
                <a:ext uri="{63B3BB69-23CF-44E3-9099-C40C66FF867C}">
                  <a14:compatExt spid="_x0000_s1039"/>
                </a:ext>
                <a:ext uri="{FF2B5EF4-FFF2-40B4-BE49-F238E27FC236}">
                  <a16:creationId xmlns:a16="http://schemas.microsoft.com/office/drawing/2014/main" xmlns="" id="{00000000-0008-0000-0100-00000F0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Importar Banco Qualquer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4324350</xdr:colOff>
          <xdr:row>0</xdr:row>
          <xdr:rowOff>28575</xdr:rowOff>
        </xdr:from>
        <xdr:to>
          <xdr:col>5</xdr:col>
          <xdr:colOff>95250</xdr:colOff>
          <xdr:row>1</xdr:row>
          <xdr:rowOff>38100</xdr:rowOff>
        </xdr:to>
        <xdr:sp macro="" textlink="">
          <xdr:nvSpPr>
            <xdr:cNvPr id="1040" name="Button 16" hidden="1">
              <a:extLst>
                <a:ext uri="{63B3BB69-23CF-44E3-9099-C40C66FF867C}">
                  <a14:compatExt spid="_x0000_s1040"/>
                </a:ext>
                <a:ext uri="{FF2B5EF4-FFF2-40B4-BE49-F238E27FC236}">
                  <a16:creationId xmlns:a16="http://schemas.microsoft.com/office/drawing/2014/main" xmlns="" id="{00000000-0008-0000-0100-0000100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Importar SINAPI (s)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0</xdr:colOff>
          <xdr:row>0</xdr:row>
          <xdr:rowOff>0</xdr:rowOff>
        </xdr:from>
        <xdr:to>
          <xdr:col>2</xdr:col>
          <xdr:colOff>704850</xdr:colOff>
          <xdr:row>0</xdr:row>
          <xdr:rowOff>285750</xdr:rowOff>
        </xdr:to>
        <xdr:sp macro="" textlink="">
          <xdr:nvSpPr>
            <xdr:cNvPr id="1043" name="Object 19" hidden="1">
              <a:extLst>
                <a:ext uri="{63B3BB69-23CF-44E3-9099-C40C66FF867C}">
                  <a14:compatExt spid="_x0000_s1043"/>
                </a:ext>
                <a:ext uri="{FF2B5EF4-FFF2-40B4-BE49-F238E27FC236}">
                  <a16:creationId xmlns:a16="http://schemas.microsoft.com/office/drawing/2014/main" xmlns="" id="{00000000-0008-0000-0100-000013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133350</xdr:colOff>
          <xdr:row>1</xdr:row>
          <xdr:rowOff>57150</xdr:rowOff>
        </xdr:from>
        <xdr:to>
          <xdr:col>6</xdr:col>
          <xdr:colOff>828675</xdr:colOff>
          <xdr:row>3</xdr:row>
          <xdr:rowOff>66675</xdr:rowOff>
        </xdr:to>
        <xdr:sp macro="" textlink="">
          <xdr:nvSpPr>
            <xdr:cNvPr id="1046" name="Button 22" hidden="1">
              <a:extLst>
                <a:ext uri="{63B3BB69-23CF-44E3-9099-C40C66FF867C}">
                  <a14:compatExt spid="_x0000_s1046"/>
                </a:ext>
                <a:ext uri="{FF2B5EF4-FFF2-40B4-BE49-F238E27FC236}">
                  <a16:creationId xmlns:a16="http://schemas.microsoft.com/office/drawing/2014/main" xmlns="" id="{00000000-0008-0000-0100-0000160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Ver Analítico do Item</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xdr:colOff>
          <xdr:row>1</xdr:row>
          <xdr:rowOff>9525</xdr:rowOff>
        </xdr:from>
        <xdr:to>
          <xdr:col>3</xdr:col>
          <xdr:colOff>342900</xdr:colOff>
          <xdr:row>3</xdr:row>
          <xdr:rowOff>19050</xdr:rowOff>
        </xdr:to>
        <xdr:sp macro="" textlink="">
          <xdr:nvSpPr>
            <xdr:cNvPr id="4097" name="Button 1" hidden="1">
              <a:extLst>
                <a:ext uri="{63B3BB69-23CF-44E3-9099-C40C66FF867C}">
                  <a14:compatExt spid="_x0000_s4097"/>
                </a:ext>
                <a:ext uri="{FF2B5EF4-FFF2-40B4-BE49-F238E27FC236}">
                  <a16:creationId xmlns:a16="http://schemas.microsoft.com/office/drawing/2014/main" xmlns="" id="{00000000-0008-0000-0200-0000011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Adicionar Composição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771525</xdr:colOff>
          <xdr:row>1</xdr:row>
          <xdr:rowOff>9525</xdr:rowOff>
        </xdr:from>
        <xdr:to>
          <xdr:col>3</xdr:col>
          <xdr:colOff>2066925</xdr:colOff>
          <xdr:row>3</xdr:row>
          <xdr:rowOff>19050</xdr:rowOff>
        </xdr:to>
        <xdr:sp macro="" textlink="">
          <xdr:nvSpPr>
            <xdr:cNvPr id="4100" name="Button 4" hidden="1">
              <a:extLst>
                <a:ext uri="{63B3BB69-23CF-44E3-9099-C40C66FF867C}">
                  <a14:compatExt spid="_x0000_s4100"/>
                </a:ext>
                <a:ext uri="{FF2B5EF4-FFF2-40B4-BE49-F238E27FC236}">
                  <a16:creationId xmlns:a16="http://schemas.microsoft.com/office/drawing/2014/main" xmlns="" id="{00000000-0008-0000-0200-0000041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Adicionar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2105025</xdr:colOff>
          <xdr:row>1</xdr:row>
          <xdr:rowOff>9525</xdr:rowOff>
        </xdr:from>
        <xdr:to>
          <xdr:col>3</xdr:col>
          <xdr:colOff>3400425</xdr:colOff>
          <xdr:row>3</xdr:row>
          <xdr:rowOff>19050</xdr:rowOff>
        </xdr:to>
        <xdr:sp macro="" textlink="">
          <xdr:nvSpPr>
            <xdr:cNvPr id="4101" name="Button 5" hidden="1">
              <a:extLst>
                <a:ext uri="{63B3BB69-23CF-44E3-9099-C40C66FF867C}">
                  <a14:compatExt spid="_x0000_s4101"/>
                </a:ext>
                <a:ext uri="{FF2B5EF4-FFF2-40B4-BE49-F238E27FC236}">
                  <a16:creationId xmlns:a16="http://schemas.microsoft.com/office/drawing/2014/main" xmlns="" id="{00000000-0008-0000-0200-0000051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Excluir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3429000</xdr:colOff>
          <xdr:row>1</xdr:row>
          <xdr:rowOff>9525</xdr:rowOff>
        </xdr:from>
        <xdr:to>
          <xdr:col>7</xdr:col>
          <xdr:colOff>171450</xdr:colOff>
          <xdr:row>3</xdr:row>
          <xdr:rowOff>19050</xdr:rowOff>
        </xdr:to>
        <xdr:sp macro="" textlink="">
          <xdr:nvSpPr>
            <xdr:cNvPr id="4102" name="Button 6" hidden="1">
              <a:extLst>
                <a:ext uri="{63B3BB69-23CF-44E3-9099-C40C66FF867C}">
                  <a14:compatExt spid="_x0000_s4102"/>
                </a:ext>
                <a:ext uri="{FF2B5EF4-FFF2-40B4-BE49-F238E27FC236}">
                  <a16:creationId xmlns:a16="http://schemas.microsoft.com/office/drawing/2014/main" xmlns="" id="{00000000-0008-0000-0200-0000061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Buscar Código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0</xdr:row>
          <xdr:rowOff>0</xdr:rowOff>
        </xdr:from>
        <xdr:to>
          <xdr:col>3</xdr:col>
          <xdr:colOff>190500</xdr:colOff>
          <xdr:row>1</xdr:row>
          <xdr:rowOff>0</xdr:rowOff>
        </xdr:to>
        <xdr:sp macro="" textlink="">
          <xdr:nvSpPr>
            <xdr:cNvPr id="4134" name="Object 38" hidden="1">
              <a:extLst>
                <a:ext uri="{63B3BB69-23CF-44E3-9099-C40C66FF867C}">
                  <a14:compatExt spid="_x0000_s4134"/>
                </a:ext>
                <a:ext uri="{FF2B5EF4-FFF2-40B4-BE49-F238E27FC236}">
                  <a16:creationId xmlns:a16="http://schemas.microsoft.com/office/drawing/2014/main" xmlns="" id="{00000000-0008-0000-0200-0000261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66675</xdr:colOff>
          <xdr:row>0</xdr:row>
          <xdr:rowOff>57150</xdr:rowOff>
        </xdr:from>
        <xdr:to>
          <xdr:col>14</xdr:col>
          <xdr:colOff>552450</xdr:colOff>
          <xdr:row>0</xdr:row>
          <xdr:rowOff>276225</xdr:rowOff>
        </xdr:to>
        <xdr:sp macro="" textlink="">
          <xdr:nvSpPr>
            <xdr:cNvPr id="4136" name="Button 40" hidden="1">
              <a:extLst>
                <a:ext uri="{63B3BB69-23CF-44E3-9099-C40C66FF867C}">
                  <a14:compatExt spid="_x0000_s4136"/>
                </a:ext>
                <a:ext uri="{FF2B5EF4-FFF2-40B4-BE49-F238E27FC236}">
                  <a16:creationId xmlns:a16="http://schemas.microsoft.com/office/drawing/2014/main" xmlns="" id="{00000000-0008-0000-0200-0000281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Exportar TXT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66675</xdr:colOff>
          <xdr:row>1</xdr:row>
          <xdr:rowOff>57150</xdr:rowOff>
        </xdr:from>
        <xdr:to>
          <xdr:col>14</xdr:col>
          <xdr:colOff>552450</xdr:colOff>
          <xdr:row>2</xdr:row>
          <xdr:rowOff>123825</xdr:rowOff>
        </xdr:to>
        <xdr:sp macro="" textlink="">
          <xdr:nvSpPr>
            <xdr:cNvPr id="4137" name="Button 41" hidden="1">
              <a:extLst>
                <a:ext uri="{63B3BB69-23CF-44E3-9099-C40C66FF867C}">
                  <a14:compatExt spid="_x0000_s4137"/>
                </a:ext>
                <a:ext uri="{FF2B5EF4-FFF2-40B4-BE49-F238E27FC236}">
                  <a16:creationId xmlns:a16="http://schemas.microsoft.com/office/drawing/2014/main" xmlns="" id="{00000000-0008-0000-0200-0000291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Importar TXT(s)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7</xdr:col>
          <xdr:colOff>457200</xdr:colOff>
          <xdr:row>1</xdr:row>
          <xdr:rowOff>9525</xdr:rowOff>
        </xdr:from>
        <xdr:to>
          <xdr:col>9</xdr:col>
          <xdr:colOff>752475</xdr:colOff>
          <xdr:row>3</xdr:row>
          <xdr:rowOff>19050</xdr:rowOff>
        </xdr:to>
        <xdr:sp macro="" textlink="">
          <xdr:nvSpPr>
            <xdr:cNvPr id="4138" name="Button 42" hidden="1">
              <a:extLst>
                <a:ext uri="{63B3BB69-23CF-44E3-9099-C40C66FF867C}">
                  <a14:compatExt spid="_x0000_s4138"/>
                </a:ext>
                <a:ext uri="{FF2B5EF4-FFF2-40B4-BE49-F238E27FC236}">
                  <a16:creationId xmlns:a16="http://schemas.microsoft.com/office/drawing/2014/main" xmlns="" id="{00000000-0008-0000-0200-00002A1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Excluir Composições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7</xdr:col>
          <xdr:colOff>457200</xdr:colOff>
          <xdr:row>0</xdr:row>
          <xdr:rowOff>0</xdr:rowOff>
        </xdr:from>
        <xdr:to>
          <xdr:col>9</xdr:col>
          <xdr:colOff>752475</xdr:colOff>
          <xdr:row>1</xdr:row>
          <xdr:rowOff>9525</xdr:rowOff>
        </xdr:to>
        <xdr:sp macro="" textlink="">
          <xdr:nvSpPr>
            <xdr:cNvPr id="4152" name="Button 56" hidden="1">
              <a:extLst>
                <a:ext uri="{63B3BB69-23CF-44E3-9099-C40C66FF867C}">
                  <a14:compatExt spid="_x0000_s4152"/>
                </a:ext>
                <a:ext uri="{FF2B5EF4-FFF2-40B4-BE49-F238E27FC236}">
                  <a16:creationId xmlns:a16="http://schemas.microsoft.com/office/drawing/2014/main" xmlns="" id="{00000000-0008-0000-0200-0000381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Excluir Linhas Vazias</a:t>
              </a:r>
            </a:p>
          </xdr:txBody>
        </xdr:sp>
        <xdr:clientData fPrint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xdr:colOff>
          <xdr:row>1</xdr:row>
          <xdr:rowOff>66675</xdr:rowOff>
        </xdr:from>
        <xdr:to>
          <xdr:col>3</xdr:col>
          <xdr:colOff>133350</xdr:colOff>
          <xdr:row>3</xdr:row>
          <xdr:rowOff>76200</xdr:rowOff>
        </xdr:to>
        <xdr:sp macro="" textlink="">
          <xdr:nvSpPr>
            <xdr:cNvPr id="5121" name="Button 1" hidden="1">
              <a:extLst>
                <a:ext uri="{63B3BB69-23CF-44E3-9099-C40C66FF867C}">
                  <a14:compatExt spid="_x0000_s5121"/>
                </a:ext>
                <a:ext uri="{FF2B5EF4-FFF2-40B4-BE49-F238E27FC236}">
                  <a16:creationId xmlns:a16="http://schemas.microsoft.com/office/drawing/2014/main" xmlns="" id="{00000000-0008-0000-0300-0000011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Adicionar Cotação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1</xdr:row>
          <xdr:rowOff>66675</xdr:rowOff>
        </xdr:from>
        <xdr:to>
          <xdr:col>3</xdr:col>
          <xdr:colOff>1543050</xdr:colOff>
          <xdr:row>3</xdr:row>
          <xdr:rowOff>76200</xdr:rowOff>
        </xdr:to>
        <xdr:sp macro="" textlink="">
          <xdr:nvSpPr>
            <xdr:cNvPr id="5122" name="Button 2" hidden="1">
              <a:extLst>
                <a:ext uri="{63B3BB69-23CF-44E3-9099-C40C66FF867C}">
                  <a14:compatExt spid="_x0000_s5122"/>
                </a:ext>
                <a:ext uri="{FF2B5EF4-FFF2-40B4-BE49-F238E27FC236}">
                  <a16:creationId xmlns:a16="http://schemas.microsoft.com/office/drawing/2014/main" xmlns="" id="{00000000-0008-0000-0300-0000021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Adicionar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1619250</xdr:colOff>
          <xdr:row>1</xdr:row>
          <xdr:rowOff>66675</xdr:rowOff>
        </xdr:from>
        <xdr:to>
          <xdr:col>4</xdr:col>
          <xdr:colOff>57150</xdr:colOff>
          <xdr:row>3</xdr:row>
          <xdr:rowOff>76200</xdr:rowOff>
        </xdr:to>
        <xdr:sp macro="" textlink="">
          <xdr:nvSpPr>
            <xdr:cNvPr id="5123" name="Button 3" hidden="1">
              <a:extLst>
                <a:ext uri="{63B3BB69-23CF-44E3-9099-C40C66FF867C}">
                  <a14:compatExt spid="_x0000_s5123"/>
                </a:ext>
                <a:ext uri="{FF2B5EF4-FFF2-40B4-BE49-F238E27FC236}">
                  <a16:creationId xmlns:a16="http://schemas.microsoft.com/office/drawing/2014/main" xmlns="" id="{00000000-0008-0000-0300-0000031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Excluir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0</xdr:row>
          <xdr:rowOff>0</xdr:rowOff>
        </xdr:from>
        <xdr:to>
          <xdr:col>2</xdr:col>
          <xdr:colOff>857250</xdr:colOff>
          <xdr:row>1</xdr:row>
          <xdr:rowOff>0</xdr:rowOff>
        </xdr:to>
        <xdr:sp macro="" textlink="">
          <xdr:nvSpPr>
            <xdr:cNvPr id="5134" name="Object 14" hidden="1">
              <a:extLst>
                <a:ext uri="{63B3BB69-23CF-44E3-9099-C40C66FF867C}">
                  <a14:compatExt spid="_x0000_s5134"/>
                </a:ext>
                <a:ext uri="{FF2B5EF4-FFF2-40B4-BE49-F238E27FC236}">
                  <a16:creationId xmlns:a16="http://schemas.microsoft.com/office/drawing/2014/main" xmlns="" id="{00000000-0008-0000-0300-00000E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57150</xdr:colOff>
          <xdr:row>2</xdr:row>
          <xdr:rowOff>19050</xdr:rowOff>
        </xdr:from>
        <xdr:to>
          <xdr:col>8</xdr:col>
          <xdr:colOff>600075</xdr:colOff>
          <xdr:row>3</xdr:row>
          <xdr:rowOff>66675</xdr:rowOff>
        </xdr:to>
        <xdr:sp macro="" textlink="">
          <xdr:nvSpPr>
            <xdr:cNvPr id="5135" name="Drop Down 15" hidden="1">
              <a:extLst>
                <a:ext uri="{63B3BB69-23CF-44E3-9099-C40C66FF867C}">
                  <a14:compatExt spid="_x0000_s5135"/>
                </a:ext>
                <a:ext uri="{FF2B5EF4-FFF2-40B4-BE49-F238E27FC236}">
                  <a16:creationId xmlns:a16="http://schemas.microsoft.com/office/drawing/2014/main" xmlns="" id="{00000000-0008-0000-0300-00000F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7</xdr:col>
          <xdr:colOff>57150</xdr:colOff>
          <xdr:row>0</xdr:row>
          <xdr:rowOff>266700</xdr:rowOff>
        </xdr:from>
        <xdr:to>
          <xdr:col>9</xdr:col>
          <xdr:colOff>238125</xdr:colOff>
          <xdr:row>1</xdr:row>
          <xdr:rowOff>123825</xdr:rowOff>
        </xdr:to>
        <xdr:sp macro="" textlink="">
          <xdr:nvSpPr>
            <xdr:cNvPr id="5136" name="Label 16" hidden="1">
              <a:extLst>
                <a:ext uri="{63B3BB69-23CF-44E3-9099-C40C66FF867C}">
                  <a14:compatExt spid="_x0000_s5136"/>
                </a:ext>
                <a:ext uri="{FF2B5EF4-FFF2-40B4-BE49-F238E27FC236}">
                  <a16:creationId xmlns:a16="http://schemas.microsoft.com/office/drawing/2014/main" xmlns="" id="{00000000-0008-0000-0300-00001014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18288" rIns="0" bIns="0" anchor="t" upright="1"/>
            <a:lstStyle/>
            <a:p>
              <a:pPr algn="l" rtl="0">
                <a:defRPr sz="1000"/>
              </a:pPr>
              <a:r>
                <a:rPr lang="pt-BR" sz="800" b="0" i="0" u="none" strike="noStrike" baseline="0">
                  <a:solidFill>
                    <a:srgbClr val="000000"/>
                  </a:solidFill>
                  <a:latin typeface="Segoe UI"/>
                  <a:ea typeface="Segoe UI"/>
                  <a:cs typeface="Segoe UI"/>
                </a:rPr>
                <a:t>Tendência Central Utilizada</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276225</xdr:colOff>
          <xdr:row>1</xdr:row>
          <xdr:rowOff>66675</xdr:rowOff>
        </xdr:from>
        <xdr:to>
          <xdr:col>6</xdr:col>
          <xdr:colOff>447675</xdr:colOff>
          <xdr:row>3</xdr:row>
          <xdr:rowOff>76200</xdr:rowOff>
        </xdr:to>
        <xdr:sp macro="" textlink="">
          <xdr:nvSpPr>
            <xdr:cNvPr id="5147" name="Button 27" hidden="1">
              <a:extLst>
                <a:ext uri="{63B3BB69-23CF-44E3-9099-C40C66FF867C}">
                  <a14:compatExt spid="_x0000_s5147"/>
                </a:ext>
                <a:ext uri="{FF2B5EF4-FFF2-40B4-BE49-F238E27FC236}">
                  <a16:creationId xmlns:a16="http://schemas.microsoft.com/office/drawing/2014/main" xmlns="" id="{00000000-0008-0000-0300-00001B1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Excluir Cotações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114300</xdr:colOff>
          <xdr:row>0</xdr:row>
          <xdr:rowOff>123825</xdr:rowOff>
        </xdr:from>
        <xdr:to>
          <xdr:col>13</xdr:col>
          <xdr:colOff>600075</xdr:colOff>
          <xdr:row>1</xdr:row>
          <xdr:rowOff>57150</xdr:rowOff>
        </xdr:to>
        <xdr:sp macro="" textlink="">
          <xdr:nvSpPr>
            <xdr:cNvPr id="5149" name="Button 29" hidden="1">
              <a:extLst>
                <a:ext uri="{63B3BB69-23CF-44E3-9099-C40C66FF867C}">
                  <a14:compatExt spid="_x0000_s5149"/>
                </a:ext>
                <a:ext uri="{FF2B5EF4-FFF2-40B4-BE49-F238E27FC236}">
                  <a16:creationId xmlns:a16="http://schemas.microsoft.com/office/drawing/2014/main" xmlns="" id="{00000000-0008-0000-0300-00001D1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Exportar TXT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114300</xdr:colOff>
          <xdr:row>1</xdr:row>
          <xdr:rowOff>114300</xdr:rowOff>
        </xdr:from>
        <xdr:to>
          <xdr:col>13</xdr:col>
          <xdr:colOff>600075</xdr:colOff>
          <xdr:row>3</xdr:row>
          <xdr:rowOff>57150</xdr:rowOff>
        </xdr:to>
        <xdr:sp macro="" textlink="">
          <xdr:nvSpPr>
            <xdr:cNvPr id="5150" name="Button 30" hidden="1">
              <a:extLst>
                <a:ext uri="{63B3BB69-23CF-44E3-9099-C40C66FF867C}">
                  <a14:compatExt spid="_x0000_s5150"/>
                </a:ext>
                <a:ext uri="{FF2B5EF4-FFF2-40B4-BE49-F238E27FC236}">
                  <a16:creationId xmlns:a16="http://schemas.microsoft.com/office/drawing/2014/main" xmlns="" id="{00000000-0008-0000-0300-00001E1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Importar TXT(s)</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0</xdr:colOff>
          <xdr:row>0</xdr:row>
          <xdr:rowOff>0</xdr:rowOff>
        </xdr:from>
        <xdr:to>
          <xdr:col>1</xdr:col>
          <xdr:colOff>323850</xdr:colOff>
          <xdr:row>1</xdr:row>
          <xdr:rowOff>0</xdr:rowOff>
        </xdr:to>
        <xdr:sp macro="" textlink="">
          <xdr:nvSpPr>
            <xdr:cNvPr id="3073" name="Object 1" hidden="1">
              <a:extLst>
                <a:ext uri="{63B3BB69-23CF-44E3-9099-C40C66FF867C}">
                  <a14:compatExt spid="_x0000_s3073"/>
                </a:ext>
                <a:ext uri="{FF2B5EF4-FFF2-40B4-BE49-F238E27FC236}">
                  <a16:creationId xmlns:a16="http://schemas.microsoft.com/office/drawing/2014/main" xmlns="" id="{00000000-0008-0000-0400-000001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47625</xdr:colOff>
          <xdr:row>0</xdr:row>
          <xdr:rowOff>276225</xdr:rowOff>
        </xdr:from>
        <xdr:to>
          <xdr:col>5</xdr:col>
          <xdr:colOff>514350</xdr:colOff>
          <xdr:row>3</xdr:row>
          <xdr:rowOff>0</xdr:rowOff>
        </xdr:to>
        <xdr:sp macro="" textlink="">
          <xdr:nvSpPr>
            <xdr:cNvPr id="2050" name="Button 2" hidden="1">
              <a:extLst>
                <a:ext uri="{63B3BB69-23CF-44E3-9099-C40C66FF867C}">
                  <a14:compatExt spid="_x0000_s2050"/>
                </a:ext>
                <a:ext uri="{FF2B5EF4-FFF2-40B4-BE49-F238E27FC236}">
                  <a16:creationId xmlns:a16="http://schemas.microsoft.com/office/drawing/2014/main" xmlns="" id="{00000000-0008-0000-0500-00000208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Buscar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552450</xdr:colOff>
          <xdr:row>0</xdr:row>
          <xdr:rowOff>276225</xdr:rowOff>
        </xdr:from>
        <xdr:to>
          <xdr:col>6</xdr:col>
          <xdr:colOff>838200</xdr:colOff>
          <xdr:row>3</xdr:row>
          <xdr:rowOff>0</xdr:rowOff>
        </xdr:to>
        <xdr:sp macro="" textlink="">
          <xdr:nvSpPr>
            <xdr:cNvPr id="2051" name="Button 3" hidden="1">
              <a:extLst>
                <a:ext uri="{63B3BB69-23CF-44E3-9099-C40C66FF867C}">
                  <a14:compatExt spid="_x0000_s2051"/>
                </a:ext>
                <a:ext uri="{FF2B5EF4-FFF2-40B4-BE49-F238E27FC236}">
                  <a16:creationId xmlns:a16="http://schemas.microsoft.com/office/drawing/2014/main" xmlns="" id="{00000000-0008-0000-0500-00000308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pt-BR" sz="1000" b="0" i="0" u="none" strike="noStrike" baseline="0">
                  <a:solidFill>
                    <a:srgbClr val="000000"/>
                  </a:solidFill>
                  <a:latin typeface="Arial"/>
                  <a:cs typeface="Arial"/>
                </a:rPr>
                <a:t>Ver Analítico</a:t>
              </a:r>
            </a:p>
          </xdr:txBody>
        </xdr:sp>
        <xdr:clientData fPrintsWithSheet="0"/>
      </xdr:twoCellAnchor>
    </mc:Choice>
    <mc:Fallback/>
  </mc:AlternateContent>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3.xml"/><Relationship Id="rId3" Type="http://schemas.openxmlformats.org/officeDocument/2006/relationships/vmlDrawing" Target="../drawings/vmlDrawing1.vml"/><Relationship Id="rId7" Type="http://schemas.openxmlformats.org/officeDocument/2006/relationships/ctrlProp" Target="../ctrlProps/ctrlProp2.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1.xml"/><Relationship Id="rId5" Type="http://schemas.openxmlformats.org/officeDocument/2006/relationships/image" Target="../media/image1.emf"/><Relationship Id="rId4" Type="http://schemas.openxmlformats.org/officeDocument/2006/relationships/oleObject" Target="../embeddings/oleObject1.bin"/><Relationship Id="rId9" Type="http://schemas.openxmlformats.org/officeDocument/2006/relationships/ctrlProp" Target="../ctrlProps/ctrlProp4.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7.xml"/><Relationship Id="rId13" Type="http://schemas.openxmlformats.org/officeDocument/2006/relationships/ctrlProp" Target="../ctrlProps/ctrlProp12.xml"/><Relationship Id="rId3" Type="http://schemas.openxmlformats.org/officeDocument/2006/relationships/vmlDrawing" Target="../drawings/vmlDrawing2.vml"/><Relationship Id="rId7" Type="http://schemas.openxmlformats.org/officeDocument/2006/relationships/ctrlProp" Target="../ctrlProps/ctrlProp6.xml"/><Relationship Id="rId12" Type="http://schemas.openxmlformats.org/officeDocument/2006/relationships/ctrlProp" Target="../ctrlProps/ctrlProp11.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5.xml"/><Relationship Id="rId11" Type="http://schemas.openxmlformats.org/officeDocument/2006/relationships/ctrlProp" Target="../ctrlProps/ctrlProp10.xml"/><Relationship Id="rId5" Type="http://schemas.openxmlformats.org/officeDocument/2006/relationships/image" Target="../media/image1.emf"/><Relationship Id="rId10" Type="http://schemas.openxmlformats.org/officeDocument/2006/relationships/ctrlProp" Target="../ctrlProps/ctrlProp9.xml"/><Relationship Id="rId4" Type="http://schemas.openxmlformats.org/officeDocument/2006/relationships/oleObject" Target="../embeddings/oleObject2.bin"/><Relationship Id="rId9" Type="http://schemas.openxmlformats.org/officeDocument/2006/relationships/ctrlProp" Target="../ctrlProps/ctrlProp8.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5.xml"/><Relationship Id="rId13" Type="http://schemas.openxmlformats.org/officeDocument/2006/relationships/ctrlProp" Target="../ctrlProps/ctrlProp20.xml"/><Relationship Id="rId3" Type="http://schemas.openxmlformats.org/officeDocument/2006/relationships/vmlDrawing" Target="../drawings/vmlDrawing3.vml"/><Relationship Id="rId7" Type="http://schemas.openxmlformats.org/officeDocument/2006/relationships/ctrlProp" Target="../ctrlProps/ctrlProp14.xml"/><Relationship Id="rId12" Type="http://schemas.openxmlformats.org/officeDocument/2006/relationships/ctrlProp" Target="../ctrlProps/ctrlProp19.x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13.xml"/><Relationship Id="rId11" Type="http://schemas.openxmlformats.org/officeDocument/2006/relationships/ctrlProp" Target="../ctrlProps/ctrlProp18.xml"/><Relationship Id="rId5" Type="http://schemas.openxmlformats.org/officeDocument/2006/relationships/image" Target="../media/image1.emf"/><Relationship Id="rId10" Type="http://schemas.openxmlformats.org/officeDocument/2006/relationships/ctrlProp" Target="../ctrlProps/ctrlProp17.xml"/><Relationship Id="rId4" Type="http://schemas.openxmlformats.org/officeDocument/2006/relationships/oleObject" Target="../embeddings/oleObject3.bin"/><Relationship Id="rId9" Type="http://schemas.openxmlformats.org/officeDocument/2006/relationships/ctrlProp" Target="../ctrlProps/ctrlProp16.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5" Type="http://schemas.openxmlformats.org/officeDocument/2006/relationships/image" Target="../media/image1.emf"/><Relationship Id="rId4" Type="http://schemas.openxmlformats.org/officeDocument/2006/relationships/oleObject" Target="../embeddings/oleObject4.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5" Type="http://schemas.openxmlformats.org/officeDocument/2006/relationships/ctrlProp" Target="../ctrlProps/ctrlProp22.xml"/><Relationship Id="rId4" Type="http://schemas.openxmlformats.org/officeDocument/2006/relationships/ctrlProp" Target="../ctrlProps/ctrlProp2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3"/>
  <dimension ref="A1"/>
  <sheetViews>
    <sheetView workbookViewId="0">
      <selection activeCell="G1" sqref="G1"/>
    </sheetView>
  </sheetViews>
  <sheetFormatPr defaultRowHeight="12.75" x14ac:dyDescent="0.2"/>
  <cols>
    <col min="2" max="2" width="8" bestFit="1" customWidth="1"/>
    <col min="3" max="3" width="8.5703125" bestFit="1" customWidth="1"/>
    <col min="4" max="4" width="12.5703125" bestFit="1" customWidth="1"/>
    <col min="12" max="12" width="10.140625" bestFit="1" customWidth="1"/>
  </cols>
  <sheetData/>
  <pageMargins left="0.511811024" right="0.511811024" top="0.78740157499999996" bottom="0.78740157499999996" header="0.31496062000000002" footer="0.31496062000000002"/>
  <pageSetup paperSize="9" orientation="portrait" r:id="rId1"/>
  <headerFooter>
    <oddFooter>&amp;LPlanilha Referência.xls versão 1.10 - Desenvolvido por Caixa Econômica Federal - Conteúdo sob responsabilidade do usuário</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2">
    <pageSetUpPr fitToPage="1"/>
  </sheetPr>
  <dimension ref="A1:IU14846"/>
  <sheetViews>
    <sheetView topLeftCell="B1" zoomScale="85" zoomScaleNormal="85" workbookViewId="0">
      <pane ySplit="5" topLeftCell="A12" activePane="bottomLeft" state="frozen"/>
      <selection activeCell="B1" sqref="B1"/>
      <selection pane="bottomLeft" activeCell="B6" sqref="B6"/>
    </sheetView>
  </sheetViews>
  <sheetFormatPr defaultColWidth="0" defaultRowHeight="11.25" x14ac:dyDescent="0.2"/>
  <cols>
    <col min="1" max="1" width="6.42578125" style="1" hidden="1" customWidth="1"/>
    <col min="2" max="2" width="9.7109375" style="3" customWidth="1"/>
    <col min="3" max="3" width="10.42578125" style="3" customWidth="1"/>
    <col min="4" max="4" width="78.5703125" style="2" customWidth="1"/>
    <col min="5" max="5" width="7" style="3" bestFit="1" customWidth="1"/>
    <col min="6" max="7" width="13.42578125" style="66" customWidth="1"/>
    <col min="8" max="8" width="0.140625" style="75" customWidth="1"/>
    <col min="9" max="9" width="8.7109375" style="3" customWidth="1"/>
    <col min="10" max="11" width="13.42578125" style="3" hidden="1" customWidth="1"/>
    <col min="12" max="12" width="20.140625" style="1" customWidth="1"/>
    <col min="13" max="248" width="9.140625" style="1" hidden="1" customWidth="1"/>
    <col min="249" max="249" width="4" style="1" hidden="1" customWidth="1"/>
    <col min="250" max="250" width="7" style="1" hidden="1" customWidth="1"/>
    <col min="251" max="251" width="8.42578125" style="1" hidden="1" customWidth="1"/>
    <col min="252" max="255" width="9.140625" style="1" hidden="1" customWidth="1"/>
    <col min="256" max="16384" width="9.85546875" style="1" hidden="1"/>
  </cols>
  <sheetData>
    <row r="1" spans="1:11" s="6" customFormat="1" ht="22.5" customHeight="1" x14ac:dyDescent="0.2">
      <c r="B1" s="108" t="s">
        <v>81</v>
      </c>
      <c r="C1" s="108"/>
      <c r="D1" s="108"/>
      <c r="E1" s="68"/>
      <c r="F1" s="68"/>
      <c r="G1" s="68"/>
      <c r="H1" s="74"/>
      <c r="I1" s="14" t="s">
        <v>73</v>
      </c>
      <c r="J1" s="12"/>
      <c r="K1" s="12"/>
    </row>
    <row r="2" spans="1:11" s="6" customFormat="1" x14ac:dyDescent="0.2">
      <c r="B2" s="16" t="s">
        <v>51</v>
      </c>
      <c r="C2" s="24"/>
      <c r="D2" s="16" t="s">
        <v>52</v>
      </c>
      <c r="E2" s="12"/>
      <c r="F2" s="65"/>
      <c r="G2" s="65"/>
      <c r="H2" s="74"/>
      <c r="I2" s="14" t="s">
        <v>74</v>
      </c>
      <c r="J2" s="12"/>
      <c r="K2" s="12"/>
    </row>
    <row r="3" spans="1:11" s="6" customFormat="1" x14ac:dyDescent="0.2">
      <c r="B3" s="8" t="s">
        <v>14</v>
      </c>
      <c r="C3" s="19"/>
      <c r="D3" s="8" t="s">
        <v>14</v>
      </c>
      <c r="E3" s="12"/>
      <c r="F3" s="65"/>
      <c r="G3" s="65"/>
      <c r="H3" s="74"/>
      <c r="I3" s="14" t="s">
        <v>75</v>
      </c>
      <c r="J3" s="12"/>
      <c r="K3" s="12"/>
    </row>
    <row r="4" spans="1:11" s="6" customFormat="1" ht="11.25" customHeight="1" x14ac:dyDescent="0.2">
      <c r="B4" s="23" t="s">
        <v>14</v>
      </c>
      <c r="C4" s="12"/>
      <c r="D4" s="45" t="s">
        <v>14</v>
      </c>
      <c r="E4" s="12"/>
      <c r="F4" s="65"/>
      <c r="G4" s="65"/>
      <c r="H4" s="74"/>
      <c r="I4" s="109" t="s">
        <v>72</v>
      </c>
      <c r="J4" s="24"/>
      <c r="K4" s="24"/>
    </row>
    <row r="5" spans="1:11" s="6" customFormat="1" ht="22.5" customHeight="1" x14ac:dyDescent="0.2">
      <c r="B5" s="70" t="s">
        <v>18</v>
      </c>
      <c r="C5" s="76" t="s">
        <v>3</v>
      </c>
      <c r="D5" s="72" t="s">
        <v>4</v>
      </c>
      <c r="E5" s="70" t="s">
        <v>0</v>
      </c>
      <c r="F5" s="77" t="s">
        <v>77</v>
      </c>
      <c r="G5" s="77" t="s">
        <v>78</v>
      </c>
      <c r="H5" s="74"/>
      <c r="I5" s="109"/>
      <c r="J5" s="77" t="s">
        <v>79</v>
      </c>
      <c r="K5" s="77" t="s">
        <v>80</v>
      </c>
    </row>
    <row r="7" spans="1:11" x14ac:dyDescent="0.2">
      <c r="A7" s="1" t="str">
        <f t="shared" ref="A7:A11" ca="1" si="0">CONCATENAR</f>
        <v>Composição FNDE 03</v>
      </c>
      <c r="B7" s="3" t="str">
        <f ca="1">OFFSET(Composições!$A$1,MATCH(COUNTIF($H$1:$H7,"Composições"),Composições!$K:$K,0)-1,COLUMN(Banco!B$6)-1)</f>
        <v>Composição</v>
      </c>
      <c r="C7" s="3" t="str">
        <f ca="1">OFFSET(Composições!$A$1,MATCH(COUNTIF($H$1:$H7,"Composições"),Composições!$K:$K,0)-1,COLUMN(Banco!C$6)-1)</f>
        <v>FNDE 03</v>
      </c>
      <c r="D7" s="2" t="str">
        <f ca="1">IF(COUNTIF(OFFSET(Banco!$A$6,1,0,NCOMPOSICOES),$A7)&gt;1,"CÓDIGO REPETIDO",OFFSET(Composições!$A$1,MATCH(COUNTIF($H$1:$H7,"Composições"),Composições!$K:$K,0)-1,COLUMN(Banco!D$6)-1))</f>
        <v>LIGAÇÃO PROVISÓRIA DE ÁGUA E ESGOTO (UN)</v>
      </c>
      <c r="E7" s="3" t="str">
        <f ca="1">OFFSET(Composições!$A$1,MATCH(COUNTIF($H$1:$H7,"Composições"),Composições!$K:$K,0)-1,COLUMN(Banco!E$6)-1)</f>
        <v>UN</v>
      </c>
      <c r="F7" s="66">
        <f ca="1">OFFSET(Composições!$A$1,MATCH(COUNTIF($H$1:$H7,"Composições"),Composições!$K:$K,0)-1,COLUMN(Banco!F$6)-1)</f>
        <v>0</v>
      </c>
      <c r="G7" s="66">
        <f ca="1">OFFSET(Composições!$A$1,MATCH(COUNTIF($H$1:$H7,"Composições"),Composições!$K:$K,0)-1,COLUMN(Banco!G$6)-1)</f>
        <v>3102.22</v>
      </c>
      <c r="H7" s="75" t="s">
        <v>22</v>
      </c>
    </row>
    <row r="8" spans="1:11" x14ac:dyDescent="0.2">
      <c r="A8" s="1" t="str">
        <f t="shared" ca="1" si="0"/>
        <v>Composição FNDE 244</v>
      </c>
      <c r="B8" s="3" t="str">
        <f ca="1">OFFSET(Composições!$A$1,MATCH(COUNTIF($H$1:$H8,"Composições"),Composições!$K:$K,0)-1,COLUMN(Banco!B$6)-1)</f>
        <v>Composição</v>
      </c>
      <c r="C8" s="3" t="str">
        <f ca="1">OFFSET(Composições!$A$1,MATCH(COUNTIF($H$1:$H8,"Composições"),Composições!$K:$K,0)-1,COLUMN(Banco!C$6)-1)</f>
        <v>FNDE 244</v>
      </c>
      <c r="D8" s="2" t="str">
        <f ca="1">IF(COUNTIF(OFFSET(Banco!$A$6,1,0,NCOMPOSICOES),$A8)&gt;1,"CÓDIGO REPETIDO",OFFSET(Composições!$A$1,MATCH(COUNTIF($H$1:$H8,"Composições"),Composições!$K:$K,0)-1,COLUMN(Banco!D$6)-1))</f>
        <v>ADMINISTRAÇÃO LOCAL TIPO 1 (UN)</v>
      </c>
      <c r="E8" s="3" t="str">
        <f ca="1">OFFSET(Composições!$A$1,MATCH(COUNTIF($H$1:$H8,"Composições"),Composições!$K:$K,0)-1,COLUMN(Banco!E$6)-1)</f>
        <v>UN</v>
      </c>
      <c r="F8" s="66">
        <f ca="1">OFFSET(Composições!$A$1,MATCH(COUNTIF($H$1:$H8,"Composições"),Composições!$K:$K,0)-1,COLUMN(Banco!F$6)-1)</f>
        <v>0</v>
      </c>
      <c r="G8" s="66">
        <f ca="1">OFFSET(Composições!$A$1,MATCH(COUNTIF($H$1:$H8,"Composições"),Composições!$K:$K,0)-1,COLUMN(Banco!G$6)-1)</f>
        <v>479112.75</v>
      </c>
      <c r="H8" s="75" t="s">
        <v>22</v>
      </c>
    </row>
    <row r="9" spans="1:11" ht="22.5" x14ac:dyDescent="0.2">
      <c r="A9" s="1" t="str">
        <f t="shared" ca="1" si="0"/>
        <v xml:space="preserve">Composição FNDE 231 </v>
      </c>
      <c r="B9" s="3" t="str">
        <f ca="1">OFFSET(Composições!$A$1,MATCH(COUNTIF($H$1:$H9,"Composições"),Composições!$K:$K,0)-1,COLUMN(Banco!B$6)-1)</f>
        <v>Composição</v>
      </c>
      <c r="C9" s="3" t="str">
        <f ca="1">OFFSET(Composições!$A$1,MATCH(COUNTIF($H$1:$H9,"Composições"),Composições!$K:$K,0)-1,COLUMN(Banco!C$6)-1)</f>
        <v xml:space="preserve">FNDE 231 </v>
      </c>
      <c r="D9" s="2" t="str">
        <f ca="1">IF(COUNTIF(OFFSET(Banco!$A$6,1,0,NCOMPOSICOES),$A9)&gt;1,"CÓDIGO REPETIDO",OFFSET(Composições!$A$1,MATCH(COUNTIF($H$1:$H9,"Composições"),Composições!$K:$K,0)-1,COLUMN(Banco!D$6)-1))</f>
        <v>LOCACAO DE CONTAINER 2,30 X 6,00 M, ALT. 2,50 M, COM 1 SANITARIO, PARA ESCRITORIO, COMPLETO, SEM DIVISORIAS INTERNAS (NAO INCLUI MOBILIZACAO/DESMOBILIZACAO) (MÊS)</v>
      </c>
      <c r="E9" s="3" t="str">
        <f ca="1">OFFSET(Composições!$A$1,MATCH(COUNTIF($H$1:$H9,"Composições"),Composições!$K:$K,0)-1,COLUMN(Banco!E$6)-1)</f>
        <v>MÊS</v>
      </c>
      <c r="F9" s="66">
        <f ca="1">OFFSET(Composições!$A$1,MATCH(COUNTIF($H$1:$H9,"Composições"),Composições!$K:$K,0)-1,COLUMN(Banco!F$6)-1)</f>
        <v>0</v>
      </c>
      <c r="G9" s="66">
        <f ca="1">OFFSET(Composições!$A$1,MATCH(COUNTIF($H$1:$H9,"Composições"),Composições!$K:$K,0)-1,COLUMN(Banco!G$6)-1)</f>
        <v>1154.07</v>
      </c>
      <c r="H9" s="75" t="s">
        <v>22</v>
      </c>
    </row>
    <row r="10" spans="1:11" ht="22.5" x14ac:dyDescent="0.2">
      <c r="A10" s="1" t="str">
        <f t="shared" ca="1" si="0"/>
        <v>Composição FNDE 230</v>
      </c>
      <c r="B10" s="3" t="str">
        <f ca="1">OFFSET(Composições!$A$1,MATCH(COUNTIF($H$1:$H10,"Composições"),Composições!$K:$K,0)-1,COLUMN(Banco!B$6)-1)</f>
        <v>Composição</v>
      </c>
      <c r="C10" s="3" t="str">
        <f ca="1">OFFSET(Composições!$A$1,MATCH(COUNTIF($H$1:$H10,"Composições"),Composições!$K:$K,0)-1,COLUMN(Banco!C$6)-1)</f>
        <v>FNDE 230</v>
      </c>
      <c r="D10" s="2" t="str">
        <f ca="1">IF(COUNTIF(OFFSET(Banco!$A$6,1,0,NCOMPOSICOES),$A10)&gt;1,"CÓDIGO REPETIDO",OFFSET(Composições!$A$1,MATCH(COUNTIF($H$1:$H10,"Composições"),Composições!$K:$K,0)-1,COLUMN(Banco!D$6)-1))</f>
        <v>LOCACAO DE CONTAINER 2,30 X 6,00 M, ALT. 2,50 M, PARA ESCRITORIO, SEM DIVISORIAS INTERNAS E SEM SANITARIO (NAO INCLUI MOBILIZACAO/DESMOBILIZACAO) (MÊS)</v>
      </c>
      <c r="E10" s="3" t="str">
        <f ca="1">OFFSET(Composições!$A$1,MATCH(COUNTIF($H$1:$H10,"Composições"),Composições!$K:$K,0)-1,COLUMN(Banco!E$6)-1)</f>
        <v>MÊS</v>
      </c>
      <c r="F10" s="66">
        <f ca="1">OFFSET(Composições!$A$1,MATCH(COUNTIF($H$1:$H10,"Composições"),Composições!$K:$K,0)-1,COLUMN(Banco!F$6)-1)</f>
        <v>0</v>
      </c>
      <c r="G10" s="66">
        <f ca="1">OFFSET(Composições!$A$1,MATCH(COUNTIF($H$1:$H10,"Composições"),Composições!$K:$K,0)-1,COLUMN(Banco!G$6)-1)</f>
        <v>944.07</v>
      </c>
      <c r="H10" s="75" t="s">
        <v>22</v>
      </c>
    </row>
    <row r="11" spans="1:11" ht="22.5" x14ac:dyDescent="0.2">
      <c r="A11" s="1" t="str">
        <f t="shared" ca="1" si="0"/>
        <v>Composição FNDE 232</v>
      </c>
      <c r="B11" s="3" t="str">
        <f ca="1">OFFSET(Composições!$A$1,MATCH(COUNTIF($H$1:$H11,"Composições"),Composições!$K:$K,0)-1,COLUMN(Banco!B$6)-1)</f>
        <v>Composição</v>
      </c>
      <c r="C11" s="3" t="str">
        <f ca="1">OFFSET(Composições!$A$1,MATCH(COUNTIF($H$1:$H11,"Composições"),Composições!$K:$K,0)-1,COLUMN(Banco!C$6)-1)</f>
        <v>FNDE 232</v>
      </c>
      <c r="D11" s="2" t="str">
        <f ca="1">IF(COUNTIF(OFFSET(Banco!$A$6,1,0,NCOMPOSICOES),$A11)&gt;1,"CÓDIGO REPETIDO",OFFSET(Composições!$A$1,MATCH(COUNTIF($H$1:$H11,"Composições"),Composições!$K:$K,0)-1,COLUMN(Banco!D$6)-1))</f>
        <v xml:space="preserve"> LOCACAO DE CONTAINER 2,30 X 6,00 M, ALT. 2,50 M, PARA SANITARIO, COM 4 BACIAS, 8 CHUVEIROS,1 LAVATORIO E 1 MICTORIO (NAO INCLUI MOBILIZACAO/DESMOBILIZACAO) (MÊS)</v>
      </c>
      <c r="E11" s="3" t="str">
        <f ca="1">OFFSET(Composições!$A$1,MATCH(COUNTIF($H$1:$H11,"Composições"),Composições!$K:$K,0)-1,COLUMN(Banco!E$6)-1)</f>
        <v>MÊS</v>
      </c>
      <c r="F11" s="66">
        <f ca="1">OFFSET(Composições!$A$1,MATCH(COUNTIF($H$1:$H11,"Composições"),Composições!$K:$K,0)-1,COLUMN(Banco!F$6)-1)</f>
        <v>0</v>
      </c>
      <c r="G11" s="66">
        <f ca="1">OFFSET(Composições!$A$1,MATCH(COUNTIF($H$1:$H11,"Composições"),Composições!$K:$K,0)-1,COLUMN(Banco!G$6)-1)</f>
        <v>1394.07</v>
      </c>
      <c r="H11" s="75" t="s">
        <v>22</v>
      </c>
    </row>
    <row r="12" spans="1:11" ht="33.75" x14ac:dyDescent="0.2">
      <c r="A12" s="1" t="str">
        <f t="shared" ref="A12:A18" ca="1" si="1">CONCATENAR</f>
        <v>Composição FNDE 243</v>
      </c>
      <c r="B12" s="3" t="str">
        <f ca="1">OFFSET(Composições!$A$1,MATCH(COUNTIF($H$1:$H12,"Composições"),Composições!$K:$K,0)-1,COLUMN(Banco!B$6)-1)</f>
        <v>Composição</v>
      </c>
      <c r="C12" s="3" t="str">
        <f ca="1">OFFSET(Composições!$A$1,MATCH(COUNTIF($H$1:$H12,"Composições"),Composições!$K:$K,0)-1,COLUMN(Banco!C$6)-1)</f>
        <v>FNDE 243</v>
      </c>
      <c r="D12" s="2" t="str">
        <f ca="1">IF(COUNTIF(OFFSET(Banco!$A$6,1,0,NCOMPOSICOES),$A12)&gt;1,"CÓDIGO REPETIDO",OFFSET(Composições!$A$1,MATCH(COUNTIF($H$1:$H12,"Composições"),Composições!$K:$K,0)-1,COLUMN(Banco!D$6)-1))</f>
        <v>PM1 - KIT DE PORTA DE MADEIRA FRISADA, SEMI-OCA (LEVE OU MÉDIA), PADRÃO MÉDIO, 80X210CM, ESPESSURA DE 3,5CM, ITENS INCLUSOS: DOBRADIÇAS, MONTAGEM E INSTALAÇÃO DE BATENTE, FECHADURA COM EXECUÇÃO DO FURO - FORNECIMENTO E INSTALAÇÃO (UN)</v>
      </c>
      <c r="E12" s="3" t="str">
        <f ca="1">OFFSET(Composições!$A$1,MATCH(COUNTIF($H$1:$H12,"Composições"),Composições!$K:$K,0)-1,COLUMN(Banco!E$6)-1)</f>
        <v>UN</v>
      </c>
      <c r="F12" s="66">
        <f ca="1">OFFSET(Composições!$A$1,MATCH(COUNTIF($H$1:$H12,"Composições"),Composições!$K:$K,0)-1,COLUMN(Banco!F$6)-1)</f>
        <v>0</v>
      </c>
      <c r="G12" s="66">
        <f ca="1">OFFSET(Composições!$A$1,MATCH(COUNTIF($H$1:$H12,"Composições"),Composições!$K:$K,0)-1,COLUMN(Banco!G$6)-1)</f>
        <v>1131.78</v>
      </c>
      <c r="H12" s="75" t="s">
        <v>22</v>
      </c>
    </row>
    <row r="13" spans="1:11" ht="33.75" x14ac:dyDescent="0.2">
      <c r="A13" s="1" t="str">
        <f t="shared" ca="1" si="1"/>
        <v>Composição FNDE 247</v>
      </c>
      <c r="B13" s="3" t="str">
        <f ca="1">OFFSET(Composições!$A$1,MATCH(COUNTIF($H$1:$H13,"Composições"),Composições!$K:$K,0)-1,COLUMN(Banco!B$6)-1)</f>
        <v>Composição</v>
      </c>
      <c r="C13" s="3" t="str">
        <f ca="1">OFFSET(Composições!$A$1,MATCH(COUNTIF($H$1:$H13,"Composições"),Composições!$K:$K,0)-1,COLUMN(Banco!C$6)-1)</f>
        <v>FNDE 247</v>
      </c>
      <c r="D13" s="2" t="str">
        <f ca="1">IF(COUNTIF(OFFSET(Banco!$A$6,1,0,NCOMPOSICOES),$A13)&gt;1,"CÓDIGO REPETIDO",OFFSET(Composições!$A$1,MATCH(COUNTIF($H$1:$H13,"Composições"),Composições!$K:$K,0)-1,COLUMN(Banco!D$6)-1))</f>
        <v>PM 2 - KIT DE PORTA DE MADEIRA COM VENEZIANA, 80X210CM (ESPESSURA DE 3CM), PADRÃO MÉDIO, ITENS INCLUSOS: DOBRADIÇAS, MONTAGEM E INSTALAÇÃO DE BATENTE, FECHADURA COM EXECUÇÃO DO FURO - FORNECIMENTO E INSTALAÇÃO (UN)</v>
      </c>
      <c r="E13" s="3" t="str">
        <f ca="1">OFFSET(Composições!$A$1,MATCH(COUNTIF($H$1:$H13,"Composições"),Composições!$K:$K,0)-1,COLUMN(Banco!E$6)-1)</f>
        <v>UN</v>
      </c>
      <c r="F13" s="66">
        <f ca="1">OFFSET(Composições!$A$1,MATCH(COUNTIF($H$1:$H13,"Composições"),Composições!$K:$K,0)-1,COLUMN(Banco!F$6)-1)</f>
        <v>0</v>
      </c>
      <c r="G13" s="66">
        <f ca="1">OFFSET(Composições!$A$1,MATCH(COUNTIF($H$1:$H13,"Composições"),Composições!$K:$K,0)-1,COLUMN(Banco!G$6)-1)</f>
        <v>1876.48</v>
      </c>
      <c r="H13" s="75" t="s">
        <v>22</v>
      </c>
    </row>
    <row r="14" spans="1:11" ht="33.75" x14ac:dyDescent="0.2">
      <c r="A14" s="1" t="str">
        <f t="shared" ca="1" si="1"/>
        <v>Composição FNDE 246</v>
      </c>
      <c r="B14" s="3" t="str">
        <f ca="1">OFFSET(Composições!$A$1,MATCH(COUNTIF($H$1:$H14,"Composições"),Composições!$K:$K,0)-1,COLUMN(Banco!B$6)-1)</f>
        <v>Composição</v>
      </c>
      <c r="C14" s="3" t="str">
        <f ca="1">OFFSET(Composições!$A$1,MATCH(COUNTIF($H$1:$H14,"Composições"),Composições!$K:$K,0)-1,COLUMN(Banco!C$6)-1)</f>
        <v>FNDE 246</v>
      </c>
      <c r="D14" s="2" t="str">
        <f ca="1">IF(COUNTIF(OFFSET(Banco!$A$6,1,0,NCOMPOSICOES),$A14)&gt;1,"CÓDIGO REPETIDO",OFFSET(Composições!$A$1,MATCH(COUNTIF($H$1:$H14,"Composições"),Composições!$K:$K,0)-1,COLUMN(Banco!D$6)-1))</f>
        <v>PM3 - KIT DE PORTA DE MADEIRA FRISADA, SEMI-OCA (LEVE OU MÉDIA), PADRÃO MÉDIO, 80X210CM, ESPESSURA DE 3,5CM, ITENS INCLUSOS: DOBRADIÇAS, MONTAGEM E INSTALAÇÃO DE BATENTE, FECHADURA COM EXECUÇÃO DO FURO - FORNECIMENTO E INSTALAÇÃO. AF_12/2019 (UN)</v>
      </c>
      <c r="E14" s="3" t="str">
        <f ca="1">OFFSET(Composições!$A$1,MATCH(COUNTIF($H$1:$H14,"Composições"),Composições!$K:$K,0)-1,COLUMN(Banco!E$6)-1)</f>
        <v>UN</v>
      </c>
      <c r="F14" s="66">
        <f ca="1">OFFSET(Composições!$A$1,MATCH(COUNTIF($H$1:$H14,"Composições"),Composições!$K:$K,0)-1,COLUMN(Banco!F$6)-1)</f>
        <v>0</v>
      </c>
      <c r="G14" s="66">
        <f ca="1">OFFSET(Composições!$A$1,MATCH(COUNTIF($H$1:$H14,"Composições"),Composições!$K:$K,0)-1,COLUMN(Banco!G$6)-1)</f>
        <v>1131.78</v>
      </c>
      <c r="H14" s="75" t="s">
        <v>22</v>
      </c>
    </row>
    <row r="15" spans="1:11" ht="33.75" x14ac:dyDescent="0.2">
      <c r="A15" s="1" t="str">
        <f t="shared" ca="1" si="1"/>
        <v>Composição FNDE 248</v>
      </c>
      <c r="B15" s="3" t="str">
        <f ca="1">OFFSET(Composições!$A$1,MATCH(COUNTIF($H$1:$H15,"Composições"),Composições!$K:$K,0)-1,COLUMN(Banco!B$6)-1)</f>
        <v>Composição</v>
      </c>
      <c r="C15" s="3" t="str">
        <f ca="1">OFFSET(Composições!$A$1,MATCH(COUNTIF($H$1:$H15,"Composições"),Composições!$K:$K,0)-1,COLUMN(Banco!C$6)-1)</f>
        <v>FNDE 248</v>
      </c>
      <c r="D15" s="2" t="str">
        <f ca="1">IF(COUNTIF(OFFSET(Banco!$A$6,1,0,NCOMPOSICOES),$A15)&gt;1,"CÓDIGO REPETIDO",OFFSET(Composições!$A$1,MATCH(COUNTIF($H$1:$H15,"Composições"),Composições!$K:$K,0)-1,COLUMN(Banco!D$6)-1))</f>
        <v>PM4 - KIT DE PORTA DE MADEIRA COM VISOR DE VIDRO, 80X210CM (ESPESSURA DE 3CM), PADRÃO POPULAR, ITENS INCLUSOS: DOBRADIÇAS, MONTAGEM E INSTALAÇÃO DE BATENTE, FECHADURA COM EXECUÇÃO DO FURO - FORNECIMENTO E INSTALAÇÃO. AF_12/2019 (UN)</v>
      </c>
      <c r="E15" s="3" t="str">
        <f ca="1">OFFSET(Composições!$A$1,MATCH(COUNTIF($H$1:$H15,"Composições"),Composições!$K:$K,0)-1,COLUMN(Banco!E$6)-1)</f>
        <v>UN</v>
      </c>
      <c r="F15" s="66">
        <f ca="1">OFFSET(Composições!$A$1,MATCH(COUNTIF($H$1:$H15,"Composições"),Composições!$K:$K,0)-1,COLUMN(Banco!F$6)-1)</f>
        <v>0</v>
      </c>
      <c r="G15" s="66">
        <f ca="1">OFFSET(Composições!$A$1,MATCH(COUNTIF($H$1:$H15,"Composições"),Composições!$K:$K,0)-1,COLUMN(Banco!G$6)-1)</f>
        <v>1876.48</v>
      </c>
      <c r="H15" s="75" t="s">
        <v>22</v>
      </c>
    </row>
    <row r="16" spans="1:11" ht="22.5" x14ac:dyDescent="0.2">
      <c r="A16" s="1" t="str">
        <f t="shared" ca="1" si="1"/>
        <v>Composição FNDE 249</v>
      </c>
      <c r="B16" s="3" t="str">
        <f ca="1">OFFSET(Composições!$A$1,MATCH(COUNTIF($H$1:$H16,"Composições"),Composições!$K:$K,0)-1,COLUMN(Banco!B$6)-1)</f>
        <v>Composição</v>
      </c>
      <c r="C16" s="3" t="str">
        <f ca="1">OFFSET(Composições!$A$1,MATCH(COUNTIF($H$1:$H16,"Composições"),Composições!$K:$K,0)-1,COLUMN(Banco!C$6)-1)</f>
        <v>FNDE 249</v>
      </c>
      <c r="D16" s="2" t="str">
        <f ca="1">IF(COUNTIF(OFFSET(Banco!$A$6,1,0,NCOMPOSICOES),$A16)&gt;1,"CÓDIGO REPETIDO",OFFSET(Composições!$A$1,MATCH(COUNTIF($H$1:$H16,"Composições"),Composições!$K:$K,0)-1,COLUMN(Banco!D$6)-1))</f>
        <v>PM5 -PORTA EM COMPENSADO DE MADEIRA E=2cm REVESTIDA COM LAMINADO MELAMÍNICO NAS CORES: AMARELA, VERDE, LARANJA E AZUL (UN)</v>
      </c>
      <c r="E16" s="3" t="str">
        <f ca="1">OFFSET(Composições!$A$1,MATCH(COUNTIF($H$1:$H16,"Composições"),Composições!$K:$K,0)-1,COLUMN(Banco!E$6)-1)</f>
        <v>UN</v>
      </c>
      <c r="F16" s="66">
        <f ca="1">OFFSET(Composições!$A$1,MATCH(COUNTIF($H$1:$H16,"Composições"),Composições!$K:$K,0)-1,COLUMN(Banco!F$6)-1)</f>
        <v>0</v>
      </c>
      <c r="G16" s="66">
        <f ca="1">OFFSET(Composições!$A$1,MATCH(COUNTIF($H$1:$H16,"Composições"),Composições!$K:$K,0)-1,COLUMN(Banco!G$6)-1)</f>
        <v>1045.1199999999999</v>
      </c>
      <c r="H16" s="75" t="s">
        <v>22</v>
      </c>
    </row>
    <row r="17" spans="1:8" ht="22.5" x14ac:dyDescent="0.2">
      <c r="A17" s="1" t="str">
        <f t="shared" ca="1" si="1"/>
        <v>Composição FNDE 250</v>
      </c>
      <c r="B17" s="3" t="str">
        <f ca="1">OFFSET(Composições!$A$1,MATCH(COUNTIF($H$1:$H17,"Composições"),Composições!$K:$K,0)-1,COLUMN(Banco!B$6)-1)</f>
        <v>Composição</v>
      </c>
      <c r="C17" s="3" t="str">
        <f ca="1">OFFSET(Composições!$A$1,MATCH(COUNTIF($H$1:$H17,"Composições"),Composições!$K:$K,0)-1,COLUMN(Banco!C$6)-1)</f>
        <v>FNDE 250</v>
      </c>
      <c r="D17" s="2" t="str">
        <f ca="1">IF(COUNTIF(OFFSET(Banco!$A$6,1,0,NCOMPOSICOES),$A17)&gt;1,"CÓDIGO REPETIDO",OFFSET(Composições!$A$1,MATCH(COUNTIF($H$1:$H17,"Composições"),Composições!$K:$K,0)-1,COLUMN(Banco!D$6)-1))</f>
        <v>INSTALAÇÃO DE VIDRO LISO INCOLOR ESQUADRIA PM4 , E = 6 MM, EM ESQUADRIA DE MADEIRA, FIXADO COM BAGUETE (M2)</v>
      </c>
      <c r="E17" s="3" t="str">
        <f ca="1">OFFSET(Composições!$A$1,MATCH(COUNTIF($H$1:$H17,"Composições"),Composições!$K:$K,0)-1,COLUMN(Banco!E$6)-1)</f>
        <v>M2</v>
      </c>
      <c r="F17" s="66">
        <f ca="1">OFFSET(Composições!$A$1,MATCH(COUNTIF($H$1:$H17,"Composições"),Composições!$K:$K,0)-1,COLUMN(Banco!F$6)-1)</f>
        <v>0</v>
      </c>
      <c r="G17" s="66">
        <f ca="1">OFFSET(Composições!$A$1,MATCH(COUNTIF($H$1:$H17,"Composições"),Composições!$K:$K,0)-1,COLUMN(Banco!G$6)-1)</f>
        <v>167.19</v>
      </c>
      <c r="H17" s="75" t="s">
        <v>22</v>
      </c>
    </row>
    <row r="18" spans="1:8" x14ac:dyDescent="0.2">
      <c r="A18" s="1" t="str">
        <f t="shared" ca="1" si="1"/>
        <v>Composição FNDE 04</v>
      </c>
      <c r="B18" s="3" t="str">
        <f ca="1">OFFSET(Composições!$A$1,MATCH(COUNTIF($H$1:$H18,"Composições"),Composições!$K:$K,0)-1,COLUMN(Banco!B$6)-1)</f>
        <v>Composição</v>
      </c>
      <c r="C18" s="3" t="str">
        <f ca="1">OFFSET(Composições!$A$1,MATCH(COUNTIF($H$1:$H18,"Composições"),Composições!$K:$K,0)-1,COLUMN(Banco!C$6)-1)</f>
        <v>FNDE 04</v>
      </c>
      <c r="D18" s="2" t="str">
        <f ca="1">IF(COUNTIF(OFFSET(Banco!$A$6,1,0,NCOMPOSICOES),$A18)&gt;1,"CÓDIGO REPETIDO",OFFSET(Composições!$A$1,MATCH(COUNTIF($H$1:$H18,"Composições"),Composições!$K:$K,0)-1,COLUMN(Banco!D$6)-1))</f>
        <v>CHAPA METÁLICA (ALUMÍNIO) 0,90 M X 0,40 M, ESPESSURA 1 MM PARA AS PORTAS (M²)</v>
      </c>
      <c r="E18" s="3" t="str">
        <f ca="1">OFFSET(Composições!$A$1,MATCH(COUNTIF($H$1:$H18,"Composições"),Composições!$K:$K,0)-1,COLUMN(Banco!E$6)-1)</f>
        <v>M2</v>
      </c>
      <c r="F18" s="66">
        <f ca="1">OFFSET(Composições!$A$1,MATCH(COUNTIF($H$1:$H18,"Composições"),Composições!$K:$K,0)-1,COLUMN(Banco!F$6)-1)</f>
        <v>0</v>
      </c>
      <c r="G18" s="66">
        <f ca="1">OFFSET(Composições!$A$1,MATCH(COUNTIF($H$1:$H18,"Composições"),Composições!$K:$K,0)-1,COLUMN(Banco!G$6)-1)</f>
        <v>213.96999999999997</v>
      </c>
      <c r="H18" s="75" t="s">
        <v>22</v>
      </c>
    </row>
    <row r="19" spans="1:8" ht="22.5" x14ac:dyDescent="0.2">
      <c r="A19" s="1" t="str">
        <f t="shared" ref="A19:A49" ca="1" si="2">CONCATENAR</f>
        <v>Composição FNDE 251</v>
      </c>
      <c r="B19" s="3" t="str">
        <f ca="1">OFFSET(Composições!$A$1,MATCH(COUNTIF($H$1:$H19,"Composições"),Composições!$K:$K,0)-1,COLUMN(Banco!B$6)-1)</f>
        <v>Composição</v>
      </c>
      <c r="C19" s="3" t="str">
        <f ca="1">OFFSET(Composições!$A$1,MATCH(COUNTIF($H$1:$H19,"Composições"),Composições!$K:$K,0)-1,COLUMN(Banco!C$6)-1)</f>
        <v>FNDE 251</v>
      </c>
      <c r="D19" s="2" t="str">
        <f ca="1">IF(COUNTIF(OFFSET(Banco!$A$6,1,0,NCOMPOSICOES),$A19)&gt;1,"CÓDIGO REPETIDO",OFFSET(Composições!$A$1,MATCH(COUNTIF($H$1:$H19,"Composições"),Composições!$K:$K,0)-1,COLUMN(Banco!D$6)-1))</f>
        <v>PA1 - PORTA DE ABRIR - 100 X 210 CM EM CHAPA DE ALUMÍNIO, COM VENEZIANA E VIDRO MINIBOREAL 6 MM, INCLUSO FECHADURA E PUXADOR - CONFORME PROJETO DE ESQUADRIAS (UN)</v>
      </c>
      <c r="E19" s="3" t="str">
        <f ca="1">OFFSET(Composições!$A$1,MATCH(COUNTIF($H$1:$H19,"Composições"),Composições!$K:$K,0)-1,COLUMN(Banco!E$6)-1)</f>
        <v>UN</v>
      </c>
      <c r="F19" s="66">
        <f ca="1">OFFSET(Composições!$A$1,MATCH(COUNTIF($H$1:$H19,"Composições"),Composições!$K:$K,0)-1,COLUMN(Banco!F$6)-1)</f>
        <v>0</v>
      </c>
      <c r="G19" s="66">
        <f ca="1">OFFSET(Composições!$A$1,MATCH(COUNTIF($H$1:$H19,"Composições"),Composições!$K:$K,0)-1,COLUMN(Banco!G$6)-1)</f>
        <v>856.34999999999991</v>
      </c>
      <c r="H19" s="75" t="s">
        <v>22</v>
      </c>
    </row>
    <row r="20" spans="1:8" ht="22.5" x14ac:dyDescent="0.2">
      <c r="A20" s="1" t="str">
        <f t="shared" ca="1" si="2"/>
        <v xml:space="preserve">Composição FNDE 252  </v>
      </c>
      <c r="B20" s="3" t="str">
        <f ca="1">OFFSET(Composições!$A$1,MATCH(COUNTIF($H$1:$H20,"Composições"),Composições!$K:$K,0)-1,COLUMN(Banco!B$6)-1)</f>
        <v>Composição</v>
      </c>
      <c r="C20" s="3" t="str">
        <f ca="1">OFFSET(Composições!$A$1,MATCH(COUNTIF($H$1:$H20,"Composições"),Composições!$K:$K,0)-1,COLUMN(Banco!C$6)-1)</f>
        <v xml:space="preserve">FNDE 252  </v>
      </c>
      <c r="D20" s="2" t="str">
        <f ca="1">IF(COUNTIF(OFFSET(Banco!$A$6,1,0,NCOMPOSICOES),$A20)&gt;1,"CÓDIGO REPETIDO",OFFSET(Composições!$A$1,MATCH(COUNTIF($H$1:$H20,"Composições"),Composições!$K:$K,0)-1,COLUMN(Banco!D$6)-1))</f>
        <v>PA2 - PORTA DE ABRIR - 80 X 210 CM EM CHAPA DE ALUMÍNIO, TIPO VENEZIANA COM GUARNIÇÃO, FIXAÇÃO COM PARAFUSOS - FORNECIMENTO E INSTALAÇÃO - CONFORME PROJETO DE ESQUADRIAS (M2)</v>
      </c>
      <c r="E20" s="3" t="str">
        <f ca="1">OFFSET(Composições!$A$1,MATCH(COUNTIF($H$1:$H20,"Composições"),Composições!$K:$K,0)-1,COLUMN(Banco!E$6)-1)</f>
        <v>M2</v>
      </c>
      <c r="F20" s="66">
        <f ca="1">OFFSET(Composições!$A$1,MATCH(COUNTIF($H$1:$H20,"Composições"),Composições!$K:$K,0)-1,COLUMN(Banco!F$6)-1)</f>
        <v>0</v>
      </c>
      <c r="G20" s="66">
        <f ca="1">OFFSET(Composições!$A$1,MATCH(COUNTIF($H$1:$H20,"Composições"),Composições!$K:$K,0)-1,COLUMN(Banco!G$6)-1)</f>
        <v>621.97000000000014</v>
      </c>
      <c r="H20" s="75" t="s">
        <v>22</v>
      </c>
    </row>
    <row r="21" spans="1:8" ht="22.5" x14ac:dyDescent="0.2">
      <c r="A21" s="1" t="str">
        <f t="shared" ca="1" si="2"/>
        <v>Composição FNDE 253</v>
      </c>
      <c r="B21" s="3" t="str">
        <f ca="1">OFFSET(Composições!$A$1,MATCH(COUNTIF($H$1:$H21,"Composições"),Composições!$K:$K,0)-1,COLUMN(Banco!B$6)-1)</f>
        <v>Composição</v>
      </c>
      <c r="C21" s="3" t="str">
        <f ca="1">OFFSET(Composições!$A$1,MATCH(COUNTIF($H$1:$H21,"Composições"),Composições!$K:$K,0)-1,COLUMN(Banco!C$6)-1)</f>
        <v>FNDE 253</v>
      </c>
      <c r="D21" s="2" t="str">
        <f ca="1">IF(COUNTIF(OFFSET(Banco!$A$6,1,0,NCOMPOSICOES),$A21)&gt;1,"CÓDIGO REPETIDO",OFFSET(Composições!$A$1,MATCH(COUNTIF($H$1:$H21,"Composições"),Composições!$K:$K,0)-1,COLUMN(Banco!D$6)-1))</f>
        <v xml:space="preserve"> PORTA DE ABRIR 2 FOLHAS - PA3 - 160 X 210 CM EM CHAPA DE ALUMÍNIO, TIPO VENEZIANA COM GUARNIÇÃO, FIXAÇÃO COM PARAFUSOS - FORNECIMENTO E INSTALAÇÃO - CONFORME PROJETO DE ESQUADRIAS (M2)</v>
      </c>
      <c r="E21" s="3" t="str">
        <f ca="1">OFFSET(Composições!$A$1,MATCH(COUNTIF($H$1:$H21,"Composições"),Composições!$K:$K,0)-1,COLUMN(Banco!E$6)-1)</f>
        <v>M2</v>
      </c>
      <c r="F21" s="66">
        <f ca="1">OFFSET(Composições!$A$1,MATCH(COUNTIF($H$1:$H21,"Composições"),Composições!$K:$K,0)-1,COLUMN(Banco!F$6)-1)</f>
        <v>0</v>
      </c>
      <c r="G21" s="66">
        <f ca="1">OFFSET(Composições!$A$1,MATCH(COUNTIF($H$1:$H21,"Composições"),Composições!$K:$K,0)-1,COLUMN(Banco!G$6)-1)</f>
        <v>621.97000000000014</v>
      </c>
      <c r="H21" s="75" t="s">
        <v>22</v>
      </c>
    </row>
    <row r="22" spans="1:8" ht="33.75" x14ac:dyDescent="0.2">
      <c r="A22" s="1" t="str">
        <f t="shared" ca="1" si="2"/>
        <v xml:space="preserve">Composição FNDE 254 </v>
      </c>
      <c r="B22" s="3" t="str">
        <f ca="1">OFFSET(Composições!$A$1,MATCH(COUNTIF($H$1:$H22,"Composições"),Composições!$K:$K,0)-1,COLUMN(Banco!B$6)-1)</f>
        <v>Composição</v>
      </c>
      <c r="C22" s="3" t="str">
        <f ca="1">OFFSET(Composições!$A$1,MATCH(COUNTIF($H$1:$H22,"Composições"),Composições!$K:$K,0)-1,COLUMN(Banco!C$6)-1)</f>
        <v xml:space="preserve">FNDE 254 </v>
      </c>
      <c r="D22" s="2" t="str">
        <f ca="1">IF(COUNTIF(OFFSET(Banco!$A$6,1,0,NCOMPOSICOES),$A22)&gt;1,"CÓDIGO REPETIDO",OFFSET(Composições!$A$1,MATCH(COUNTIF($H$1:$H22,"Composições"),Composições!$K:$K,0)-1,COLUMN(Banco!D$6)-1))</f>
        <v>PORTA DE CORRER - PA4- 450 X 265 CM, DE ALUMÍNIO, COM DUAS FOLHAS FIXAS E DUAS FOLHAS DE CORRER PARA VIDRO, INCLUSO VIDRO LISO INCOLOR 8 MM, FECHADURA E PUXADOR, SEM ALIZAR - CONFORME PROJETO DE ESQUADRIAS (M2)</v>
      </c>
      <c r="E22" s="3" t="str">
        <f ca="1">OFFSET(Composições!$A$1,MATCH(COUNTIF($H$1:$H22,"Composições"),Composições!$K:$K,0)-1,COLUMN(Banco!E$6)-1)</f>
        <v>M2</v>
      </c>
      <c r="F22" s="66">
        <f ca="1">OFFSET(Composições!$A$1,MATCH(COUNTIF($H$1:$H22,"Composições"),Composições!$K:$K,0)-1,COLUMN(Banco!F$6)-1)</f>
        <v>0</v>
      </c>
      <c r="G22" s="66">
        <f ca="1">OFFSET(Composições!$A$1,MATCH(COUNTIF($H$1:$H22,"Composições"),Composições!$K:$K,0)-1,COLUMN(Banco!G$6)-1)</f>
        <v>464.12</v>
      </c>
      <c r="H22" s="75" t="s">
        <v>22</v>
      </c>
    </row>
    <row r="23" spans="1:8" ht="22.5" x14ac:dyDescent="0.2">
      <c r="A23" s="1" t="str">
        <f t="shared" ca="1" si="2"/>
        <v xml:space="preserve">Composição FNDE 255 </v>
      </c>
      <c r="B23" s="3" t="str">
        <f ca="1">OFFSET(Composições!$A$1,MATCH(COUNTIF($H$1:$H23,"Composições"),Composições!$K:$K,0)-1,COLUMN(Banco!B$6)-1)</f>
        <v>Composição</v>
      </c>
      <c r="C23" s="3" t="str">
        <f ca="1">OFFSET(Composições!$A$1,MATCH(COUNTIF($H$1:$H23,"Composições"),Composições!$K:$K,0)-1,COLUMN(Banco!C$6)-1)</f>
        <v xml:space="preserve">FNDE 255 </v>
      </c>
      <c r="D23" s="2" t="str">
        <f ca="1">IF(COUNTIF(OFFSET(Banco!$A$6,1,0,NCOMPOSICOES),$A23)&gt;1,"CÓDIGO REPETIDO",OFFSET(Composições!$A$1,MATCH(COUNTIF($H$1:$H23,"Composições"),Composições!$K:$K,0)-1,COLUMN(Banco!D$6)-1))</f>
        <v>PORTA DE CORRER - PA5- 240 X 210 CM, DE ALUMÍNIO, COM DUAS FOLHAS DE CORRER PARA VIDRO, INCLUSO VIDRO LISO INCOLOR 8 MM, FECHADURA E PUXADOR, SEM ALIZAR - CONFORME PROJETO DE ESQUADRIAS (M2)</v>
      </c>
      <c r="E23" s="3" t="str">
        <f ca="1">OFFSET(Composições!$A$1,MATCH(COUNTIF($H$1:$H23,"Composições"),Composições!$K:$K,0)-1,COLUMN(Banco!E$6)-1)</f>
        <v>M2</v>
      </c>
      <c r="F23" s="66">
        <f ca="1">OFFSET(Composições!$A$1,MATCH(COUNTIF($H$1:$H23,"Composições"),Composições!$K:$K,0)-1,COLUMN(Banco!F$6)-1)</f>
        <v>0</v>
      </c>
      <c r="G23" s="66">
        <f ca="1">OFFSET(Composições!$A$1,MATCH(COUNTIF($H$1:$H23,"Composições"),Composições!$K:$K,0)-1,COLUMN(Banco!G$6)-1)</f>
        <v>464.12</v>
      </c>
      <c r="H23" s="75" t="s">
        <v>22</v>
      </c>
    </row>
    <row r="24" spans="1:8" ht="22.5" x14ac:dyDescent="0.2">
      <c r="A24" s="1" t="str">
        <f t="shared" ca="1" si="2"/>
        <v xml:space="preserve">Composição FNDE 256 </v>
      </c>
      <c r="B24" s="3" t="str">
        <f ca="1">OFFSET(Composições!$A$1,MATCH(COUNTIF($H$1:$H24,"Composições"),Composições!$K:$K,0)-1,COLUMN(Banco!B$6)-1)</f>
        <v>Composição</v>
      </c>
      <c r="C24" s="3" t="str">
        <f ca="1">OFFSET(Composições!$A$1,MATCH(COUNTIF($H$1:$H24,"Composições"),Composições!$K:$K,0)-1,COLUMN(Banco!C$6)-1)</f>
        <v xml:space="preserve">FNDE 256 </v>
      </c>
      <c r="D24" s="2" t="str">
        <f ca="1">IF(COUNTIF(OFFSET(Banco!$A$6,1,0,NCOMPOSICOES),$A24)&gt;1,"CÓDIGO REPETIDO",OFFSET(Composições!$A$1,MATCH(COUNTIF($H$1:$H24,"Composições"),Composições!$K:$K,0)-1,COLUMN(Banco!D$6)-1))</f>
        <v>PORTA DE ABRIR 2 FOLHAS - PA6 - 110 X 170 CM EM CHAPA DE ALUMÍNIO, TIPO VENEZIANA COM GUARNIÇÃO, FIXAÇÃO COM PARAFUSOS - FORNECIMENTO E INSTALAÇÃO - CONFORME PROJETO DE ESQUADRIAS (M2)</v>
      </c>
      <c r="E24" s="3" t="str">
        <f ca="1">OFFSET(Composições!$A$1,MATCH(COUNTIF($H$1:$H24,"Composições"),Composições!$K:$K,0)-1,COLUMN(Banco!E$6)-1)</f>
        <v>M2</v>
      </c>
      <c r="F24" s="66">
        <f ca="1">OFFSET(Composições!$A$1,MATCH(COUNTIF($H$1:$H24,"Composições"),Composições!$K:$K,0)-1,COLUMN(Banco!F$6)-1)</f>
        <v>0</v>
      </c>
      <c r="G24" s="66">
        <f ca="1">OFFSET(Composições!$A$1,MATCH(COUNTIF($H$1:$H24,"Composições"),Composições!$K:$K,0)-1,COLUMN(Banco!G$6)-1)</f>
        <v>621.97000000000014</v>
      </c>
      <c r="H24" s="75" t="s">
        <v>22</v>
      </c>
    </row>
    <row r="25" spans="1:8" ht="33.75" x14ac:dyDescent="0.2">
      <c r="A25" s="1" t="str">
        <f t="shared" ca="1" si="2"/>
        <v xml:space="preserve">Composição FNDE 257 </v>
      </c>
      <c r="B25" s="3" t="str">
        <f ca="1">OFFSET(Composições!$A$1,MATCH(COUNTIF($H$1:$H25,"Composições"),Composições!$K:$K,0)-1,COLUMN(Banco!B$6)-1)</f>
        <v>Composição</v>
      </c>
      <c r="C25" s="3" t="str">
        <f ca="1">OFFSET(Composições!$A$1,MATCH(COUNTIF($H$1:$H25,"Composições"),Composições!$K:$K,0)-1,COLUMN(Banco!C$6)-1)</f>
        <v xml:space="preserve">FNDE 257 </v>
      </c>
      <c r="D25" s="2" t="str">
        <f ca="1">IF(COUNTIF(OFFSET(Banco!$A$6,1,0,NCOMPOSICOES),$A25)&gt;1,"CÓDIGO REPETIDO",OFFSET(Composições!$A$1,MATCH(COUNTIF($H$1:$H25,"Composições"),Composições!$K:$K,0)-1,COLUMN(Banco!D$6)-1))</f>
        <v>PORTA DE ABRIR 2 FOLHAS - PA7 - 250 X 210 CM EM CHAPA DE ALUMÍNIO, COM DUAS FOLHAS DE ABRIR E BANDEIRA LATERAL FIXA, TIPO VENEZIANA COM GUARNIÇÃO, FIXAÇÃO COM PARAFUSOS - FORNECIMENTO E INSTALAÇÃO - CONFORME PROJETO DE ESQUADRIAS (M2)</v>
      </c>
      <c r="E25" s="3" t="str">
        <f ca="1">OFFSET(Composições!$A$1,MATCH(COUNTIF($H$1:$H25,"Composições"),Composições!$K:$K,0)-1,COLUMN(Banco!E$6)-1)</f>
        <v>M2</v>
      </c>
      <c r="F25" s="66">
        <f ca="1">OFFSET(Composições!$A$1,MATCH(COUNTIF($H$1:$H25,"Composições"),Composições!$K:$K,0)-1,COLUMN(Banco!F$6)-1)</f>
        <v>0</v>
      </c>
      <c r="G25" s="66">
        <f ca="1">OFFSET(Composições!$A$1,MATCH(COUNTIF($H$1:$H25,"Composições"),Composições!$K:$K,0)-1,COLUMN(Banco!G$6)-1)</f>
        <v>621.97000000000014</v>
      </c>
      <c r="H25" s="75" t="s">
        <v>22</v>
      </c>
    </row>
    <row r="26" spans="1:8" ht="22.5" x14ac:dyDescent="0.2">
      <c r="A26" s="1" t="str">
        <f t="shared" ca="1" si="2"/>
        <v xml:space="preserve">Composição FNDE 258 </v>
      </c>
      <c r="B26" s="3" t="str">
        <f ca="1">OFFSET(Composições!$A$1,MATCH(COUNTIF($H$1:$H26,"Composições"),Composições!$K:$K,0)-1,COLUMN(Banco!B$6)-1)</f>
        <v>Composição</v>
      </c>
      <c r="C26" s="3" t="str">
        <f ca="1">OFFSET(Composições!$A$1,MATCH(COUNTIF($H$1:$H26,"Composições"),Composições!$K:$K,0)-1,COLUMN(Banco!C$6)-1)</f>
        <v xml:space="preserve">FNDE 258 </v>
      </c>
      <c r="D26" s="2" t="str">
        <f ca="1">IF(COUNTIF(OFFSET(Banco!$A$6,1,0,NCOMPOSICOES),$A26)&gt;1,"CÓDIGO REPETIDO",OFFSET(Composições!$A$1,MATCH(COUNTIF($H$1:$H26,"Composições"),Composições!$K:$K,0)-1,COLUMN(Banco!D$6)-1))</f>
        <v>JANELA DE ALUMÍNIO - JA-1 - 70 X 125 CM, TIPO GUILHOTINA COMPLETA, COM VIDROS, BATENTE E FERRAGENS. EXCLUSIVE ALIZAR, ACABAMENTO E CONTRAMARCO, CONFORME PROJETO DE ESQUADRIAS (M2)</v>
      </c>
      <c r="E26" s="3" t="str">
        <f ca="1">OFFSET(Composições!$A$1,MATCH(COUNTIF($H$1:$H26,"Composições"),Composições!$K:$K,0)-1,COLUMN(Banco!E$6)-1)</f>
        <v>M2</v>
      </c>
      <c r="F26" s="66">
        <f ca="1">OFFSET(Composições!$A$1,MATCH(COUNTIF($H$1:$H26,"Composições"),Composições!$K:$K,0)-1,COLUMN(Banco!F$6)-1)</f>
        <v>0</v>
      </c>
      <c r="G26" s="66">
        <f ca="1">OFFSET(Composições!$A$1,MATCH(COUNTIF($H$1:$H26,"Composições"),Composições!$K:$K,0)-1,COLUMN(Banco!G$6)-1)</f>
        <v>535.51</v>
      </c>
      <c r="H26" s="75" t="s">
        <v>22</v>
      </c>
    </row>
    <row r="27" spans="1:8" ht="22.5" x14ac:dyDescent="0.2">
      <c r="A27" s="1" t="str">
        <f t="shared" ca="1" si="2"/>
        <v>Composição FNDE 259</v>
      </c>
      <c r="B27" s="3" t="str">
        <f ca="1">OFFSET(Composições!$A$1,MATCH(COUNTIF($H$1:$H27,"Composições"),Composições!$K:$K,0)-1,COLUMN(Banco!B$6)-1)</f>
        <v>Composição</v>
      </c>
      <c r="C27" s="3" t="str">
        <f ca="1">OFFSET(Composições!$A$1,MATCH(COUNTIF($H$1:$H27,"Composições"),Composições!$K:$K,0)-1,COLUMN(Banco!C$6)-1)</f>
        <v>FNDE 259</v>
      </c>
      <c r="D27" s="2" t="str">
        <f ca="1">IF(COUNTIF(OFFSET(Banco!$A$6,1,0,NCOMPOSICOES),$A27)&gt;1,"CÓDIGO REPETIDO",OFFSET(Composições!$A$1,MATCH(COUNTIF($H$1:$H27,"Composições"),Composições!$K:$K,0)-1,COLUMN(Banco!D$6)-1))</f>
        <v xml:space="preserve"> JANELA DE ALUMÍNIO - JA-2 - 110 X 145 CM, TIPO GUILHOTINACOMPLETA, COM VIDROS, BATENTE E FERRAGENS. EXCLUSIVE ALIZAR, ACABAMENTO E CONTRAMARCO, CONFORME PROJETO DE ESQUADRIAS (M2)</v>
      </c>
      <c r="E27" s="3" t="str">
        <f ca="1">OFFSET(Composições!$A$1,MATCH(COUNTIF($H$1:$H27,"Composições"),Composições!$K:$K,0)-1,COLUMN(Banco!E$6)-1)</f>
        <v>M2</v>
      </c>
      <c r="F27" s="66">
        <f ca="1">OFFSET(Composições!$A$1,MATCH(COUNTIF($H$1:$H27,"Composições"),Composições!$K:$K,0)-1,COLUMN(Banco!F$6)-1)</f>
        <v>0</v>
      </c>
      <c r="G27" s="66">
        <f ca="1">OFFSET(Composições!$A$1,MATCH(COUNTIF($H$1:$H27,"Composições"),Composições!$K:$K,0)-1,COLUMN(Banco!G$6)-1)</f>
        <v>535.51</v>
      </c>
      <c r="H27" s="75" t="s">
        <v>22</v>
      </c>
    </row>
    <row r="28" spans="1:8" ht="22.5" x14ac:dyDescent="0.2">
      <c r="A28" s="1" t="str">
        <f t="shared" ca="1" si="2"/>
        <v>Composição FNDE 275</v>
      </c>
      <c r="B28" s="3" t="str">
        <f ca="1">OFFSET(Composições!$A$1,MATCH(COUNTIF($H$1:$H28,"Composições"),Composições!$K:$K,0)-1,COLUMN(Banco!B$6)-1)</f>
        <v>Composição</v>
      </c>
      <c r="C28" s="3" t="str">
        <f ca="1">OFFSET(Composições!$A$1,MATCH(COUNTIF($H$1:$H28,"Composições"),Composições!$K:$K,0)-1,COLUMN(Banco!C$6)-1)</f>
        <v>FNDE 275</v>
      </c>
      <c r="D28" s="2" t="str">
        <f ca="1">IF(COUNTIF(OFFSET(Banco!$A$6,1,0,NCOMPOSICOES),$A28)&gt;1,"CÓDIGO REPETIDO",OFFSET(Composições!$A$1,MATCH(COUNTIF($H$1:$H28,"Composições"),Composições!$K:$K,0)-1,COLUMN(Banco!D$6)-1))</f>
        <v xml:space="preserve"> JANELA DE ALUMÍNIO JA-3 - 140 X 115, TIPO FIXA, PARA VIDRO, COM VIDRO, BATENTE E FERRAGENS. EXCLUSIVE ACABAMENTO, ALIZAR E CONTRAMARCO, CONFORME PROJETO DE ESQUADRIAS (M2)</v>
      </c>
      <c r="E28" s="3" t="str">
        <f ca="1">OFFSET(Composições!$A$1,MATCH(COUNTIF($H$1:$H28,"Composições"),Composições!$K:$K,0)-1,COLUMN(Banco!E$6)-1)</f>
        <v>M2</v>
      </c>
      <c r="F28" s="66">
        <f ca="1">OFFSET(Composições!$A$1,MATCH(COUNTIF($H$1:$H28,"Composições"),Composições!$K:$K,0)-1,COLUMN(Banco!F$6)-1)</f>
        <v>0</v>
      </c>
      <c r="G28" s="66">
        <f ca="1">OFFSET(Composições!$A$1,MATCH(COUNTIF($H$1:$H28,"Composições"),Composições!$K:$K,0)-1,COLUMN(Banco!G$6)-1)</f>
        <v>556.82000000000005</v>
      </c>
      <c r="H28" s="75" t="s">
        <v>22</v>
      </c>
    </row>
    <row r="29" spans="1:8" ht="22.5" x14ac:dyDescent="0.2">
      <c r="A29" s="1" t="str">
        <f t="shared" ca="1" si="2"/>
        <v xml:space="preserve">Composição FNDE 262 </v>
      </c>
      <c r="B29" s="3" t="str">
        <f ca="1">OFFSET(Composições!$A$1,MATCH(COUNTIF($H$1:$H29,"Composições"),Composições!$K:$K,0)-1,COLUMN(Banco!B$6)-1)</f>
        <v>Composição</v>
      </c>
      <c r="C29" s="3" t="str">
        <f ca="1">OFFSET(Composições!$A$1,MATCH(COUNTIF($H$1:$H29,"Composições"),Composições!$K:$K,0)-1,COLUMN(Banco!C$6)-1)</f>
        <v xml:space="preserve">FNDE 262 </v>
      </c>
      <c r="D29" s="2" t="str">
        <f ca="1">IF(COUNTIF(OFFSET(Banco!$A$6,1,0,NCOMPOSICOES),$A29)&gt;1,"CÓDIGO REPETIDO",OFFSET(Composições!$A$1,MATCH(COUNTIF($H$1:$H29,"Composições"),Composições!$K:$K,0)-1,COLUMN(Banco!D$6)-1))</f>
        <v>JANELA DE ALUMÍNIO - JA-4 - 140 X 145 CM, TIPO GUILHOTINA COMPLETA, COM VIDROS, BATENTE E FERRAGENS. EXCLUSIVE ALIZAR, ACABAMENTO E CONTRAMARCO, CONFORME PROJETO DE ESQUADRIAS (M2)</v>
      </c>
      <c r="E29" s="3" t="str">
        <f ca="1">OFFSET(Composições!$A$1,MATCH(COUNTIF($H$1:$H29,"Composições"),Composições!$K:$K,0)-1,COLUMN(Banco!E$6)-1)</f>
        <v>M2</v>
      </c>
      <c r="F29" s="66">
        <f ca="1">OFFSET(Composições!$A$1,MATCH(COUNTIF($H$1:$H29,"Composições"),Composições!$K:$K,0)-1,COLUMN(Banco!F$6)-1)</f>
        <v>0</v>
      </c>
      <c r="G29" s="66">
        <f ca="1">OFFSET(Composições!$A$1,MATCH(COUNTIF($H$1:$H29,"Composições"),Composições!$K:$K,0)-1,COLUMN(Banco!G$6)-1)</f>
        <v>535.51</v>
      </c>
      <c r="H29" s="75" t="s">
        <v>22</v>
      </c>
    </row>
    <row r="30" spans="1:8" ht="22.5" x14ac:dyDescent="0.2">
      <c r="A30" s="1" t="str">
        <f t="shared" ca="1" si="2"/>
        <v>Composição FNDE 276</v>
      </c>
      <c r="B30" s="3" t="str">
        <f ca="1">OFFSET(Composições!$A$1,MATCH(COUNTIF($H$1:$H30,"Composições"),Composições!$K:$K,0)-1,COLUMN(Banco!B$6)-1)</f>
        <v>Composição</v>
      </c>
      <c r="C30" s="3" t="str">
        <f ca="1">OFFSET(Composições!$A$1,MATCH(COUNTIF($H$1:$H30,"Composições"),Composições!$K:$K,0)-1,COLUMN(Banco!C$6)-1)</f>
        <v>FNDE 276</v>
      </c>
      <c r="D30" s="2" t="str">
        <f ca="1">IF(COUNTIF(OFFSET(Banco!$A$6,1,0,NCOMPOSICOES),$A30)&gt;1,"CÓDIGO REPETIDO",OFFSET(Composições!$A$1,MATCH(COUNTIF($H$1:$H30,"Composições"),Composições!$K:$K,0)-1,COLUMN(Banco!D$6)-1))</f>
        <v xml:space="preserve"> JANELA DE ALUMÍNIO JA-5 - 200 X 128 CM, TIPO FIXA, PARA VIDRO, COM VIDRO, BATENTE E FERRAGENS. EXCLUSIVE ACABAMENTO, ALIZAR E CONTRAMARCO, CONFORME PROJETO DE ESQUADRIAS (M2)</v>
      </c>
      <c r="E30" s="3" t="str">
        <f ca="1">OFFSET(Composições!$A$1,MATCH(COUNTIF($H$1:$H30,"Composições"),Composições!$K:$K,0)-1,COLUMN(Banco!E$6)-1)</f>
        <v>M2</v>
      </c>
      <c r="F30" s="66">
        <f ca="1">OFFSET(Composições!$A$1,MATCH(COUNTIF($H$1:$H30,"Composições"),Composições!$K:$K,0)-1,COLUMN(Banco!F$6)-1)</f>
        <v>0</v>
      </c>
      <c r="G30" s="66">
        <f ca="1">OFFSET(Composições!$A$1,MATCH(COUNTIF($H$1:$H30,"Composições"),Composições!$K:$K,0)-1,COLUMN(Banco!G$6)-1)</f>
        <v>556.82000000000005</v>
      </c>
      <c r="H30" s="75" t="s">
        <v>22</v>
      </c>
    </row>
    <row r="31" spans="1:8" ht="22.5" x14ac:dyDescent="0.2">
      <c r="A31" s="1" t="str">
        <f t="shared" ca="1" si="2"/>
        <v xml:space="preserve">Composição FNDE 263 </v>
      </c>
      <c r="B31" s="3" t="str">
        <f ca="1">OFFSET(Composições!$A$1,MATCH(COUNTIF($H$1:$H31,"Composições"),Composições!$K:$K,0)-1,COLUMN(Banco!B$6)-1)</f>
        <v>Composição</v>
      </c>
      <c r="C31" s="3" t="str">
        <f ca="1">OFFSET(Composições!$A$1,MATCH(COUNTIF($H$1:$H31,"Composições"),Composições!$K:$K,0)-1,COLUMN(Banco!C$6)-1)</f>
        <v xml:space="preserve">FNDE 263 </v>
      </c>
      <c r="D31" s="2" t="str">
        <f ca="1">IF(COUNTIF(OFFSET(Banco!$A$6,1,0,NCOMPOSICOES),$A31)&gt;1,"CÓDIGO REPETIDO",OFFSET(Composições!$A$1,MATCH(COUNTIF($H$1:$H31,"Composições"),Composições!$K:$K,0)-1,COLUMN(Banco!D$6)-1))</f>
        <v>JANELA DE ALUMÍNIO - JA-6 - 210 X 150 CM, TIPO MAXIM-AR, COM VIDROS, BATENTE E FERRAGENS. EXCLUSIVE ALIZAR, ACABAMENTO E CONTRAMARCO, CONFORME PROJETO DE ESQUADRIAS (M2)</v>
      </c>
      <c r="E31" s="3" t="str">
        <f ca="1">OFFSET(Composições!$A$1,MATCH(COUNTIF($H$1:$H31,"Composições"),Composições!$K:$K,0)-1,COLUMN(Banco!E$6)-1)</f>
        <v>M2</v>
      </c>
      <c r="F31" s="66">
        <f ca="1">OFFSET(Composições!$A$1,MATCH(COUNTIF($H$1:$H31,"Composições"),Composições!$K:$K,0)-1,COLUMN(Banco!F$6)-1)</f>
        <v>0</v>
      </c>
      <c r="G31" s="66">
        <f ca="1">OFFSET(Composições!$A$1,MATCH(COUNTIF($H$1:$H31,"Composições"),Composições!$K:$K,0)-1,COLUMN(Banco!G$6)-1)</f>
        <v>535.51</v>
      </c>
      <c r="H31" s="75" t="s">
        <v>22</v>
      </c>
    </row>
    <row r="32" spans="1:8" ht="22.5" x14ac:dyDescent="0.2">
      <c r="A32" s="1" t="str">
        <f t="shared" ca="1" si="2"/>
        <v>Composição FNDE 264</v>
      </c>
      <c r="B32" s="3" t="str">
        <f ca="1">OFFSET(Composições!$A$1,MATCH(COUNTIF($H$1:$H32,"Composições"),Composições!$K:$K,0)-1,COLUMN(Banco!B$6)-1)</f>
        <v>Composição</v>
      </c>
      <c r="C32" s="3" t="str">
        <f ca="1">OFFSET(Composições!$A$1,MATCH(COUNTIF($H$1:$H32,"Composições"),Composições!$K:$K,0)-1,COLUMN(Banco!C$6)-1)</f>
        <v>FNDE 264</v>
      </c>
      <c r="D32" s="2" t="str">
        <f ca="1">IF(COUNTIF(OFFSET(Banco!$A$6,1,0,NCOMPOSICOES),$A32)&gt;1,"CÓDIGO REPETIDO",OFFSET(Composições!$A$1,MATCH(COUNTIF($H$1:$H32,"Composições"),Composições!$K:$K,0)-1,COLUMN(Banco!D$6)-1))</f>
        <v xml:space="preserve"> JANELA DE ALUMÍNIO - JA-7 - 210 X 75 CM, TIPO MAXIM-AR, COM VIDROS, BATENTE E FERRAGENS. EXCLUSIVE ALIZAR, ACABAMENTO E CONTRAMARCO, CONFORME PROJETO DE ESQUADRIAS (M2)</v>
      </c>
      <c r="E32" s="3" t="str">
        <f ca="1">OFFSET(Composições!$A$1,MATCH(COUNTIF($H$1:$H32,"Composições"),Composições!$K:$K,0)-1,COLUMN(Banco!E$6)-1)</f>
        <v>M2</v>
      </c>
      <c r="F32" s="66">
        <f ca="1">OFFSET(Composições!$A$1,MATCH(COUNTIF($H$1:$H32,"Composições"),Composições!$K:$K,0)-1,COLUMN(Banco!F$6)-1)</f>
        <v>0</v>
      </c>
      <c r="G32" s="66">
        <f ca="1">OFFSET(Composições!$A$1,MATCH(COUNTIF($H$1:$H32,"Composições"),Composições!$K:$K,0)-1,COLUMN(Banco!G$6)-1)</f>
        <v>535.51</v>
      </c>
      <c r="H32" s="75" t="s">
        <v>22</v>
      </c>
    </row>
    <row r="33" spans="1:8" ht="22.5" x14ac:dyDescent="0.2">
      <c r="A33" s="1" t="str">
        <f t="shared" ca="1" si="2"/>
        <v>Composição FNDE 268</v>
      </c>
      <c r="B33" s="3" t="str">
        <f ca="1">OFFSET(Composições!$A$1,MATCH(COUNTIF($H$1:$H33,"Composições"),Composições!$K:$K,0)-1,COLUMN(Banco!B$6)-1)</f>
        <v>Composição</v>
      </c>
      <c r="C33" s="3" t="str">
        <f ca="1">OFFSET(Composições!$A$1,MATCH(COUNTIF($H$1:$H33,"Composições"),Composições!$K:$K,0)-1,COLUMN(Banco!C$6)-1)</f>
        <v>FNDE 268</v>
      </c>
      <c r="D33" s="2" t="str">
        <f ca="1">IF(COUNTIF(OFFSET(Banco!$A$6,1,0,NCOMPOSICOES),$A33)&gt;1,"CÓDIGO REPETIDO",OFFSET(Composições!$A$1,MATCH(COUNTIF($H$1:$H33,"Composições"),Composições!$K:$K,0)-1,COLUMN(Banco!D$6)-1))</f>
        <v xml:space="preserve"> JANELA DE ALUMÍNIO - JA-8 - 210 X 100 CM, TIPO MAXIM-AR, COM VIDROS, BATENTE E FERRAGENS. EXCLUSIVE ALIZAR, ACABAMENTO E CONTRAMARCO, CONFORME PROJETO DE ESQUADRIAS (M2)</v>
      </c>
      <c r="E33" s="3" t="str">
        <f ca="1">OFFSET(Composições!$A$1,MATCH(COUNTIF($H$1:$H33,"Composições"),Composições!$K:$K,0)-1,COLUMN(Banco!E$6)-1)</f>
        <v>M2</v>
      </c>
      <c r="F33" s="66">
        <f ca="1">OFFSET(Composições!$A$1,MATCH(COUNTIF($H$1:$H33,"Composições"),Composições!$K:$K,0)-1,COLUMN(Banco!F$6)-1)</f>
        <v>0</v>
      </c>
      <c r="G33" s="66">
        <f ca="1">OFFSET(Composições!$A$1,MATCH(COUNTIF($H$1:$H33,"Composições"),Composições!$K:$K,0)-1,COLUMN(Banco!G$6)-1)</f>
        <v>535.51</v>
      </c>
      <c r="H33" s="75" t="s">
        <v>22</v>
      </c>
    </row>
    <row r="34" spans="1:8" ht="22.5" x14ac:dyDescent="0.2">
      <c r="A34" s="1" t="str">
        <f t="shared" ca="1" si="2"/>
        <v>Composição FNDE 265</v>
      </c>
      <c r="B34" s="3" t="str">
        <f ca="1">OFFSET(Composições!$A$1,MATCH(COUNTIF($H$1:$H34,"Composições"),Composições!$K:$K,0)-1,COLUMN(Banco!B$6)-1)</f>
        <v>Composição</v>
      </c>
      <c r="C34" s="3" t="str">
        <f ca="1">OFFSET(Composições!$A$1,MATCH(COUNTIF($H$1:$H34,"Composições"),Composições!$K:$K,0)-1,COLUMN(Banco!C$6)-1)</f>
        <v>FNDE 265</v>
      </c>
      <c r="D34" s="2" t="str">
        <f ca="1">IF(COUNTIF(OFFSET(Banco!$A$6,1,0,NCOMPOSICOES),$A34)&gt;1,"CÓDIGO REPETIDO",OFFSET(Composições!$A$1,MATCH(COUNTIF($H$1:$H34,"Composições"),Composições!$K:$K,0)-1,COLUMN(Banco!D$6)-1))</f>
        <v xml:space="preserve"> JANELA DE ALUMÍNIO - JA-9 - 210 X 150 CM, TIPO MAXIM-AR, COM VIDROS, BATENTE E FERRAGENS. EXCLUSIVE ALIZAR, ACABAMENTO E CONTRAMARCO, CONFORME PROJETO DE ESQUADRIAS (M2)</v>
      </c>
      <c r="E34" s="3" t="str">
        <f ca="1">OFFSET(Composições!$A$1,MATCH(COUNTIF($H$1:$H34,"Composições"),Composições!$K:$K,0)-1,COLUMN(Banco!E$6)-1)</f>
        <v>M2</v>
      </c>
      <c r="F34" s="66">
        <f ca="1">OFFSET(Composições!$A$1,MATCH(COUNTIF($H$1:$H34,"Composições"),Composições!$K:$K,0)-1,COLUMN(Banco!F$6)-1)</f>
        <v>0</v>
      </c>
      <c r="G34" s="66">
        <f ca="1">OFFSET(Composições!$A$1,MATCH(COUNTIF($H$1:$H34,"Composições"),Composições!$K:$K,0)-1,COLUMN(Banco!G$6)-1)</f>
        <v>535.51</v>
      </c>
      <c r="H34" s="75" t="s">
        <v>22</v>
      </c>
    </row>
    <row r="35" spans="1:8" ht="22.5" x14ac:dyDescent="0.2">
      <c r="A35" s="1" t="str">
        <f t="shared" ca="1" si="2"/>
        <v xml:space="preserve">Composição FNDE 269 </v>
      </c>
      <c r="B35" s="3" t="str">
        <f ca="1">OFFSET(Composições!$A$1,MATCH(COUNTIF($H$1:$H35,"Composições"),Composições!$K:$K,0)-1,COLUMN(Banco!B$6)-1)</f>
        <v>Composição</v>
      </c>
      <c r="C35" s="3" t="str">
        <f ca="1">OFFSET(Composições!$A$1,MATCH(COUNTIF($H$1:$H35,"Composições"),Composições!$K:$K,0)-1,COLUMN(Banco!C$6)-1)</f>
        <v xml:space="preserve">FNDE 269 </v>
      </c>
      <c r="D35" s="2" t="str">
        <f ca="1">IF(COUNTIF(OFFSET(Banco!$A$6,1,0,NCOMPOSICOES),$A35)&gt;1,"CÓDIGO REPETIDO",OFFSET(Composições!$A$1,MATCH(COUNTIF($H$1:$H35,"Composições"),Composições!$K:$K,0)-1,COLUMN(Banco!D$6)-1))</f>
        <v>JANELA DE ALUMÍNIO - JA-10 - 140 X 150 CM, TIPO MAXIM-AR, COM VIDROS, BATENTE E FERRAGENS. EXCLUSIVE ALIZAR, ACABAMENTO E CONTRAMARCO, CONFORME PROJETO DE ESQUADRIAS (M2)</v>
      </c>
      <c r="E35" s="3" t="str">
        <f ca="1">OFFSET(Composições!$A$1,MATCH(COUNTIF($H$1:$H35,"Composições"),Composições!$K:$K,0)-1,COLUMN(Banco!E$6)-1)</f>
        <v>M2</v>
      </c>
      <c r="F35" s="66">
        <f ca="1">OFFSET(Composições!$A$1,MATCH(COUNTIF($H$1:$H35,"Composições"),Composições!$K:$K,0)-1,COLUMN(Banco!F$6)-1)</f>
        <v>0</v>
      </c>
      <c r="G35" s="66">
        <f ca="1">OFFSET(Composições!$A$1,MATCH(COUNTIF($H$1:$H35,"Composições"),Composições!$K:$K,0)-1,COLUMN(Banco!G$6)-1)</f>
        <v>535.51</v>
      </c>
      <c r="H35" s="75" t="s">
        <v>22</v>
      </c>
    </row>
    <row r="36" spans="1:8" ht="22.5" x14ac:dyDescent="0.2">
      <c r="A36" s="1" t="str">
        <f t="shared" ca="1" si="2"/>
        <v xml:space="preserve">Composição FNDE 270 </v>
      </c>
      <c r="B36" s="3" t="str">
        <f ca="1">OFFSET(Composições!$A$1,MATCH(COUNTIF($H$1:$H36,"Composições"),Composições!$K:$K,0)-1,COLUMN(Banco!B$6)-1)</f>
        <v>Composição</v>
      </c>
      <c r="C36" s="3" t="str">
        <f ca="1">OFFSET(Composições!$A$1,MATCH(COUNTIF($H$1:$H36,"Composições"),Composições!$K:$K,0)-1,COLUMN(Banco!C$6)-1)</f>
        <v xml:space="preserve">FNDE 270 </v>
      </c>
      <c r="D36" s="2" t="str">
        <f ca="1">IF(COUNTIF(OFFSET(Banco!$A$6,1,0,NCOMPOSICOES),$A36)&gt;1,"CÓDIGO REPETIDO",OFFSET(Composições!$A$1,MATCH(COUNTIF($H$1:$H36,"Composições"),Composições!$K:$K,0)-1,COLUMN(Banco!D$6)-1))</f>
        <v>JANELA DE ALUMÍNIO - JA-11 - 140 X 75 CM, TIPO MAXIM-AR, COM VIDROS, BATENTE E FERRAGENS. EXCLUSIVE ALIZAR, ACABAMENTO E CONTRAMARCO, CONFORME PROJETO DE ESQUADRIAS (M2)</v>
      </c>
      <c r="E36" s="3" t="str">
        <f ca="1">OFFSET(Composições!$A$1,MATCH(COUNTIF($H$1:$H36,"Composições"),Composições!$K:$K,0)-1,COLUMN(Banco!E$6)-1)</f>
        <v>M2</v>
      </c>
      <c r="F36" s="66">
        <f ca="1">OFFSET(Composições!$A$1,MATCH(COUNTIF($H$1:$H36,"Composições"),Composições!$K:$K,0)-1,COLUMN(Banco!F$6)-1)</f>
        <v>0</v>
      </c>
      <c r="G36" s="66">
        <f ca="1">OFFSET(Composições!$A$1,MATCH(COUNTIF($H$1:$H36,"Composições"),Composições!$K:$K,0)-1,COLUMN(Banco!G$6)-1)</f>
        <v>535.51</v>
      </c>
      <c r="H36" s="75" t="s">
        <v>22</v>
      </c>
    </row>
    <row r="37" spans="1:8" ht="22.5" x14ac:dyDescent="0.2">
      <c r="A37" s="1" t="str">
        <f t="shared" ca="1" si="2"/>
        <v>Composição FNDE 271</v>
      </c>
      <c r="B37" s="3" t="str">
        <f ca="1">OFFSET(Composições!$A$1,MATCH(COUNTIF($H$1:$H37,"Composições"),Composições!$K:$K,0)-1,COLUMN(Banco!B$6)-1)</f>
        <v>Composição</v>
      </c>
      <c r="C37" s="3" t="str">
        <f ca="1">OFFSET(Composições!$A$1,MATCH(COUNTIF($H$1:$H37,"Composições"),Composições!$K:$K,0)-1,COLUMN(Banco!C$6)-1)</f>
        <v>FNDE 271</v>
      </c>
      <c r="D37" s="2" t="str">
        <f ca="1">IF(COUNTIF(OFFSET(Banco!$A$6,1,0,NCOMPOSICOES),$A37)&gt;1,"CÓDIGO REPETIDO",OFFSET(Composições!$A$1,MATCH(COUNTIF($H$1:$H37,"Composições"),Composições!$K:$K,0)-1,COLUMN(Banco!D$6)-1))</f>
        <v xml:space="preserve"> JANELA DE ALUMÍNIO - JA-12 - 420 X 50 CM, TIPO MAXIM-AR, COM VIDROS, BATENTE E FERRAGENS. EXCLUSIVE ALIZAR, ACABAMENTO E CONTRAMARCO, CONFORME PROJETO DE ESQUADRIAS (M2)</v>
      </c>
      <c r="E37" s="3" t="str">
        <f ca="1">OFFSET(Composições!$A$1,MATCH(COUNTIF($H$1:$H37,"Composições"),Composições!$K:$K,0)-1,COLUMN(Banco!E$6)-1)</f>
        <v>M2</v>
      </c>
      <c r="F37" s="66">
        <f ca="1">OFFSET(Composições!$A$1,MATCH(COUNTIF($H$1:$H37,"Composições"),Composições!$K:$K,0)-1,COLUMN(Banco!F$6)-1)</f>
        <v>0</v>
      </c>
      <c r="G37" s="66">
        <f ca="1">OFFSET(Composições!$A$1,MATCH(COUNTIF($H$1:$H37,"Composições"),Composições!$K:$K,0)-1,COLUMN(Banco!G$6)-1)</f>
        <v>535.51</v>
      </c>
      <c r="H37" s="75" t="s">
        <v>22</v>
      </c>
    </row>
    <row r="38" spans="1:8" ht="22.5" x14ac:dyDescent="0.2">
      <c r="A38" s="1" t="str">
        <f t="shared" ca="1" si="2"/>
        <v xml:space="preserve">Composição FNDE 272 </v>
      </c>
      <c r="B38" s="3" t="str">
        <f ca="1">OFFSET(Composições!$A$1,MATCH(COUNTIF($H$1:$H38,"Composições"),Composições!$K:$K,0)-1,COLUMN(Banco!B$6)-1)</f>
        <v>Composição</v>
      </c>
      <c r="C38" s="3" t="str">
        <f ca="1">OFFSET(Composições!$A$1,MATCH(COUNTIF($H$1:$H38,"Composições"),Composições!$K:$K,0)-1,COLUMN(Banco!C$6)-1)</f>
        <v xml:space="preserve">FNDE 272 </v>
      </c>
      <c r="D38" s="2" t="str">
        <f ca="1">IF(COUNTIF(OFFSET(Banco!$A$6,1,0,NCOMPOSICOES),$A38)&gt;1,"CÓDIGO REPETIDO",OFFSET(Composições!$A$1,MATCH(COUNTIF($H$1:$H38,"Composições"),Composições!$K:$K,0)-1,COLUMN(Banco!D$6)-1))</f>
        <v>JANELA DE ALUMÍNIO - JA-13 - 420 X 150 CM, TIPO MAXIM-AR, COM VIDROS, BATENTE E FERRAGENS. EXCLUSIVE ALIZAR, ACABAMENTO E CONTRAMARCO, CONFORME PROJETO DE ESQUADRIAS (M2)</v>
      </c>
      <c r="E38" s="3" t="str">
        <f ca="1">OFFSET(Composições!$A$1,MATCH(COUNTIF($H$1:$H38,"Composições"),Composições!$K:$K,0)-1,COLUMN(Banco!E$6)-1)</f>
        <v>M2</v>
      </c>
      <c r="F38" s="66">
        <f ca="1">OFFSET(Composições!$A$1,MATCH(COUNTIF($H$1:$H38,"Composições"),Composições!$K:$K,0)-1,COLUMN(Banco!F$6)-1)</f>
        <v>0</v>
      </c>
      <c r="G38" s="66">
        <f ca="1">OFFSET(Composições!$A$1,MATCH(COUNTIF($H$1:$H38,"Composições"),Composições!$K:$K,0)-1,COLUMN(Banco!G$6)-1)</f>
        <v>535.51</v>
      </c>
      <c r="H38" s="75" t="s">
        <v>22</v>
      </c>
    </row>
    <row r="39" spans="1:8" ht="22.5" x14ac:dyDescent="0.2">
      <c r="A39" s="1" t="str">
        <f t="shared" ca="1" si="2"/>
        <v xml:space="preserve">Composição FNDE 273 </v>
      </c>
      <c r="B39" s="3" t="str">
        <f ca="1">OFFSET(Composições!$A$1,MATCH(COUNTIF($H$1:$H39,"Composições"),Composições!$K:$K,0)-1,COLUMN(Banco!B$6)-1)</f>
        <v>Composição</v>
      </c>
      <c r="C39" s="3" t="str">
        <f ca="1">OFFSET(Composições!$A$1,MATCH(COUNTIF($H$1:$H39,"Composições"),Composições!$K:$K,0)-1,COLUMN(Banco!C$6)-1)</f>
        <v xml:space="preserve">FNDE 273 </v>
      </c>
      <c r="D39" s="2" t="str">
        <f ca="1">IF(COUNTIF(OFFSET(Banco!$A$6,1,0,NCOMPOSICOES),$A39)&gt;1,"CÓDIGO REPETIDO",OFFSET(Composições!$A$1,MATCH(COUNTIF($H$1:$H39,"Composições"),Composições!$K:$K,0)-1,COLUMN(Banco!D$6)-1))</f>
        <v>JANELA DE ALUMÍNIO - JA-14 - 560 X 100 CM, TIPO MAXIM-AR, COM VIDROS, BATENTE E FERRAGENS. EXCLUSIVE ALIZAR, ACABAMENTO E CONTRAMARCO, CONFORME PROJETO DE ESQUADRIAS (M2)</v>
      </c>
      <c r="E39" s="3" t="str">
        <f ca="1">OFFSET(Composições!$A$1,MATCH(COUNTIF($H$1:$H39,"Composições"),Composições!$K:$K,0)-1,COLUMN(Banco!E$6)-1)</f>
        <v>M2</v>
      </c>
      <c r="F39" s="66">
        <f ca="1">OFFSET(Composições!$A$1,MATCH(COUNTIF($H$1:$H39,"Composições"),Composições!$K:$K,0)-1,COLUMN(Banco!F$6)-1)</f>
        <v>0</v>
      </c>
      <c r="G39" s="66">
        <f ca="1">OFFSET(Composições!$A$1,MATCH(COUNTIF($H$1:$H39,"Composições"),Composições!$K:$K,0)-1,COLUMN(Banco!G$6)-1)</f>
        <v>535.51</v>
      </c>
      <c r="H39" s="75" t="s">
        <v>22</v>
      </c>
    </row>
    <row r="40" spans="1:8" ht="22.5" x14ac:dyDescent="0.2">
      <c r="A40" s="1" t="str">
        <f t="shared" ca="1" si="2"/>
        <v>Composição FNDE 274</v>
      </c>
      <c r="B40" s="3" t="str">
        <f ca="1">OFFSET(Composições!$A$1,MATCH(COUNTIF($H$1:$H40,"Composições"),Composições!$K:$K,0)-1,COLUMN(Banco!B$6)-1)</f>
        <v>Composição</v>
      </c>
      <c r="C40" s="3" t="str">
        <f ca="1">OFFSET(Composições!$A$1,MATCH(COUNTIF($H$1:$H40,"Composições"),Composições!$K:$K,0)-1,COLUMN(Banco!C$6)-1)</f>
        <v>FNDE 274</v>
      </c>
      <c r="D40" s="2" t="str">
        <f ca="1">IF(COUNTIF(OFFSET(Banco!$A$6,1,0,NCOMPOSICOES),$A40)&gt;1,"CÓDIGO REPETIDO",OFFSET(Composições!$A$1,MATCH(COUNTIF($H$1:$H40,"Composições"),Composições!$K:$K,0)-1,COLUMN(Banco!D$6)-1))</f>
        <v xml:space="preserve"> JANELA DE ALUMÍNIO - JA-15 - 560 X 150 CM, TIPO MAXIM-AR, COM VIDROS, BATENTE E FERRAGENS. EXCLUSIVE ALIZAR, ACABAMENTO E CONTRAMARCO, CONFORME PROJETO DE ESQUADRIAS (M2)</v>
      </c>
      <c r="E40" s="3" t="str">
        <f ca="1">OFFSET(Composições!$A$1,MATCH(COUNTIF($H$1:$H40,"Composições"),Composições!$K:$K,0)-1,COLUMN(Banco!E$6)-1)</f>
        <v>M2</v>
      </c>
      <c r="F40" s="66">
        <f ca="1">OFFSET(Composições!$A$1,MATCH(COUNTIF($H$1:$H40,"Composições"),Composições!$K:$K,0)-1,COLUMN(Banco!F$6)-1)</f>
        <v>0</v>
      </c>
      <c r="G40" s="66">
        <f ca="1">OFFSET(Composições!$A$1,MATCH(COUNTIF($H$1:$H40,"Composições"),Composições!$K:$K,0)-1,COLUMN(Banco!G$6)-1)</f>
        <v>535.51</v>
      </c>
      <c r="H40" s="75" t="s">
        <v>22</v>
      </c>
    </row>
    <row r="41" spans="1:8" ht="22.5" x14ac:dyDescent="0.2">
      <c r="A41" s="1" t="str">
        <f t="shared" ca="1" si="2"/>
        <v>Composição FNDE 277</v>
      </c>
      <c r="B41" s="3" t="str">
        <f ca="1">OFFSET(Composições!$A$1,MATCH(COUNTIF($H$1:$H41,"Composições"),Composições!$K:$K,0)-1,COLUMN(Banco!B$6)-1)</f>
        <v>Composição</v>
      </c>
      <c r="C41" s="3" t="str">
        <f ca="1">OFFSET(Composições!$A$1,MATCH(COUNTIF($H$1:$H41,"Composições"),Composições!$K:$K,0)-1,COLUMN(Banco!C$6)-1)</f>
        <v>FNDE 277</v>
      </c>
      <c r="D41" s="2" t="str">
        <f ca="1">IF(COUNTIF(OFFSET(Banco!$A$6,1,0,NCOMPOSICOES),$A41)&gt;1,"CÓDIGO REPETIDO",OFFSET(Composições!$A$1,MATCH(COUNTIF($H$1:$H41,"Composições"),Composições!$K:$K,0)-1,COLUMN(Banco!D$6)-1))</f>
        <v xml:space="preserve"> JANELA DE ALUMÍNIO JA-16 - 160 X 85, TIPO FIXA, PARA VIDRO, COM VIDRO, BATENTE E FERRAGENS. EXCLUSIVE ACABAMENTO, ALIZAR E CONTRAMARCO, CONFORME PROJETO DE ESQUADRIAS (M2)</v>
      </c>
      <c r="E41" s="3" t="str">
        <f ca="1">OFFSET(Composições!$A$1,MATCH(COUNTIF($H$1:$H41,"Composições"),Composições!$K:$K,0)-1,COLUMN(Banco!E$6)-1)</f>
        <v>M2</v>
      </c>
      <c r="F41" s="66">
        <f ca="1">OFFSET(Composições!$A$1,MATCH(COUNTIF($H$1:$H41,"Composições"),Composições!$K:$K,0)-1,COLUMN(Banco!F$6)-1)</f>
        <v>0</v>
      </c>
      <c r="G41" s="66">
        <f ca="1">OFFSET(Composições!$A$1,MATCH(COUNTIF($H$1:$H41,"Composições"),Composições!$K:$K,0)-1,COLUMN(Banco!G$6)-1)</f>
        <v>556.82000000000005</v>
      </c>
      <c r="H41" s="75" t="s">
        <v>22</v>
      </c>
    </row>
    <row r="42" spans="1:8" x14ac:dyDescent="0.2">
      <c r="A42" s="1" t="str">
        <f t="shared" ca="1" si="2"/>
        <v xml:space="preserve">Composição FNDE 05 </v>
      </c>
      <c r="B42" s="3" t="str">
        <f ca="1">OFFSET(Composições!$A$1,MATCH(COUNTIF($H$1:$H42,"Composições"),Composições!$K:$K,0)-1,COLUMN(Banco!B$6)-1)</f>
        <v>Composição</v>
      </c>
      <c r="C42" s="3" t="str">
        <f ca="1">OFFSET(Composições!$A$1,MATCH(COUNTIF($H$1:$H42,"Composições"),Composições!$K:$K,0)-1,COLUMN(Banco!C$6)-1)</f>
        <v xml:space="preserve">FNDE 05 </v>
      </c>
      <c r="D42" s="2" t="str">
        <f ca="1">IF(COUNTIF(OFFSET(Banco!$A$6,1,0,NCOMPOSICOES),$A42)&gt;1,"CÓDIGO REPETIDO",OFFSET(Composições!$A$1,MATCH(COUNTIF($H$1:$H42,"Composições"),Composições!$K:$K,0)-1,COLUMN(Banco!D$6)-1))</f>
        <v>TELA TIPO MOSQUITEIRO - FIXADA NA ESQUADRIA - CONFORME PROJETO DE ESQUADRIAS (M2)</v>
      </c>
      <c r="E42" s="3" t="str">
        <f ca="1">OFFSET(Composições!$A$1,MATCH(COUNTIF($H$1:$H42,"Composições"),Composições!$K:$K,0)-1,COLUMN(Banco!E$6)-1)</f>
        <v>M2</v>
      </c>
      <c r="F42" s="66">
        <f ca="1">OFFSET(Composições!$A$1,MATCH(COUNTIF($H$1:$H42,"Composições"),Composições!$K:$K,0)-1,COLUMN(Banco!F$6)-1)</f>
        <v>0</v>
      </c>
      <c r="G42" s="66">
        <f ca="1">OFFSET(Composições!$A$1,MATCH(COUNTIF($H$1:$H42,"Composições"),Composições!$K:$K,0)-1,COLUMN(Banco!G$6)-1)</f>
        <v>219.81000000000003</v>
      </c>
      <c r="H42" s="75" t="s">
        <v>22</v>
      </c>
    </row>
    <row r="43" spans="1:8" ht="22.5" x14ac:dyDescent="0.2">
      <c r="A43" s="1" t="str">
        <f t="shared" ca="1" si="2"/>
        <v xml:space="preserve">Composição FNDE 279 </v>
      </c>
      <c r="B43" s="3" t="str">
        <f ca="1">OFFSET(Composições!$A$1,MATCH(COUNTIF($H$1:$H43,"Composições"),Composições!$K:$K,0)-1,COLUMN(Banco!B$6)-1)</f>
        <v>Composição</v>
      </c>
      <c r="C43" s="3" t="str">
        <f ca="1">OFFSET(Composições!$A$1,MATCH(COUNTIF($H$1:$H43,"Composições"),Composições!$K:$K,0)-1,COLUMN(Banco!C$6)-1)</f>
        <v xml:space="preserve">FNDE 279 </v>
      </c>
      <c r="D43" s="2" t="str">
        <f ca="1">IF(COUNTIF(OFFSET(Banco!$A$6,1,0,NCOMPOSICOES),$A43)&gt;1,"CÓDIGO REPETIDO",OFFSET(Composições!$A$1,MATCH(COUNTIF($H$1:$H43,"Composições"),Composições!$K:$K,0)-1,COLUMN(Banco!D$6)-1))</f>
        <v>PORTA DE VIDRO - PV1 - 185 X 230 CM, DE ABRIR DUAS FOLHAS TEMPERADO INCOLOR 10 MM, CONFORME PROJETO (M2)</v>
      </c>
      <c r="E43" s="3" t="str">
        <f ca="1">OFFSET(Composições!$A$1,MATCH(COUNTIF($H$1:$H43,"Composições"),Composições!$K:$K,0)-1,COLUMN(Banco!E$6)-1)</f>
        <v>M2</v>
      </c>
      <c r="F43" s="66">
        <f ca="1">OFFSET(Composições!$A$1,MATCH(COUNTIF($H$1:$H43,"Composições"),Composições!$K:$K,0)-1,COLUMN(Banco!F$6)-1)</f>
        <v>0</v>
      </c>
      <c r="G43" s="66">
        <f ca="1">OFFSET(Composições!$A$1,MATCH(COUNTIF($H$1:$H43,"Composições"),Composições!$K:$K,0)-1,COLUMN(Banco!G$6)-1)</f>
        <v>741.27</v>
      </c>
      <c r="H43" s="75" t="s">
        <v>22</v>
      </c>
    </row>
    <row r="44" spans="1:8" ht="22.5" x14ac:dyDescent="0.2">
      <c r="A44" s="1" t="str">
        <f t="shared" ca="1" si="2"/>
        <v>Composição FNDE 278</v>
      </c>
      <c r="B44" s="3" t="str">
        <f ca="1">OFFSET(Composições!$A$1,MATCH(COUNTIF($H$1:$H44,"Composições"),Composições!$K:$K,0)-1,COLUMN(Banco!B$6)-1)</f>
        <v>Composição</v>
      </c>
      <c r="C44" s="3" t="str">
        <f ca="1">OFFSET(Composições!$A$1,MATCH(COUNTIF($H$1:$H44,"Composições"),Composições!$K:$K,0)-1,COLUMN(Banco!C$6)-1)</f>
        <v>FNDE 278</v>
      </c>
      <c r="D44" s="2" t="str">
        <f ca="1">IF(COUNTIF(OFFSET(Banco!$A$6,1,0,NCOMPOSICOES),$A44)&gt;1,"CÓDIGO REPETIDO",OFFSET(Composições!$A$1,MATCH(COUNTIF($H$1:$H44,"Composições"),Composições!$K:$K,0)-1,COLUMN(Banco!D$6)-1))</f>
        <v xml:space="preserve"> PORTA DE VIDRO - PV2 - 285 X 265CM, DE ABRIR DUAS FOLHAS COM BANDEIRA SUPERIOR E LATERAL, VIDRO TEMPERADO INCOLOR 10 MM, CONFORME PROJETO (M2)</v>
      </c>
      <c r="E44" s="3" t="str">
        <f ca="1">OFFSET(Composições!$A$1,MATCH(COUNTIF($H$1:$H44,"Composições"),Composições!$K:$K,0)-1,COLUMN(Banco!E$6)-1)</f>
        <v>M2</v>
      </c>
      <c r="F44" s="66">
        <f ca="1">OFFSET(Composições!$A$1,MATCH(COUNTIF($H$1:$H44,"Composições"),Composições!$K:$K,0)-1,COLUMN(Banco!F$6)-1)</f>
        <v>0</v>
      </c>
      <c r="G44" s="66">
        <f ca="1">OFFSET(Composições!$A$1,MATCH(COUNTIF($H$1:$H44,"Composições"),Composições!$K:$K,0)-1,COLUMN(Banco!G$6)-1)</f>
        <v>741.27</v>
      </c>
      <c r="H44" s="75" t="s">
        <v>22</v>
      </c>
    </row>
    <row r="45" spans="1:8" ht="22.5" x14ac:dyDescent="0.2">
      <c r="A45" s="1" t="str">
        <f t="shared" ca="1" si="2"/>
        <v>Composição FNDE 280</v>
      </c>
      <c r="B45" s="3" t="str">
        <f ca="1">OFFSET(Composições!$A$1,MATCH(COUNTIF($H$1:$H45,"Composições"),Composições!$K:$K,0)-1,COLUMN(Banco!B$6)-1)</f>
        <v>Composição</v>
      </c>
      <c r="C45" s="3" t="str">
        <f ca="1">OFFSET(Composições!$A$1,MATCH(COUNTIF($H$1:$H45,"Composições"),Composições!$K:$K,0)-1,COLUMN(Banco!C$6)-1)</f>
        <v>FNDE 280</v>
      </c>
      <c r="D45" s="2" t="str">
        <f ca="1">IF(COUNTIF(OFFSET(Banco!$A$6,1,0,NCOMPOSICOES),$A45)&gt;1,"CÓDIGO REPETIDO",OFFSET(Composições!$A$1,MATCH(COUNTIF($H$1:$H45,"Composições"),Composições!$K:$K,0)-1,COLUMN(Banco!D$6)-1))</f>
        <v xml:space="preserve"> PF1 - PORTÃO METÁLICO DE ABRIR, 1,40 X 2,20 M, COM CHAPA METÁLICA, INCLUSO PINTURA, CONFORME PROJETO DE ESQUADRIAS (M2)</v>
      </c>
      <c r="E45" s="3" t="str">
        <f ca="1">OFFSET(Composições!$A$1,MATCH(COUNTIF($H$1:$H45,"Composições"),Composições!$K:$K,0)-1,COLUMN(Banco!E$6)-1)</f>
        <v>M2</v>
      </c>
      <c r="F45" s="66">
        <f ca="1">OFFSET(Composições!$A$1,MATCH(COUNTIF($H$1:$H45,"Composições"),Composições!$K:$K,0)-1,COLUMN(Banco!F$6)-1)</f>
        <v>0</v>
      </c>
      <c r="G45" s="66">
        <f ca="1">OFFSET(Composições!$A$1,MATCH(COUNTIF($H$1:$H45,"Composições"),Composições!$K:$K,0)-1,COLUMN(Banco!G$6)-1)</f>
        <v>943.45000000000016</v>
      </c>
      <c r="H45" s="75" t="s">
        <v>22</v>
      </c>
    </row>
    <row r="46" spans="1:8" ht="22.5" x14ac:dyDescent="0.2">
      <c r="A46" s="1" t="str">
        <f t="shared" ca="1" si="2"/>
        <v>Composição FNDE 08</v>
      </c>
      <c r="B46" s="3" t="str">
        <f ca="1">OFFSET(Composições!$A$1,MATCH(COUNTIF($H$1:$H46,"Composições"),Composições!$K:$K,0)-1,COLUMN(Banco!B$6)-1)</f>
        <v>Composição</v>
      </c>
      <c r="C46" s="3" t="str">
        <f ca="1">OFFSET(Composições!$A$1,MATCH(COUNTIF($H$1:$H46,"Composições"),Composições!$K:$K,0)-1,COLUMN(Banco!C$6)-1)</f>
        <v>FNDE 08</v>
      </c>
      <c r="D46" s="2" t="str">
        <f ca="1">IF(COUNTIF(OFFSET(Banco!$A$6,1,0,NCOMPOSICOES),$A46)&gt;1,"CÓDIGO REPETIDO",OFFSET(Composições!$A$1,MATCH(COUNTIF($H$1:$H46,"Composições"),Composições!$K:$K,0)-1,COLUMN(Banco!D$6)-1))</f>
        <v xml:space="preserve"> PF2 - PORTÃO METÁLICO DE ABRIR,  1,40 X 1,05 M, COM CHAPA METÁLICA, INCLUSO PINTURA, CONFORME PROJETO DE ESQUADRIAS (M2)</v>
      </c>
      <c r="E46" s="3" t="str">
        <f ca="1">OFFSET(Composições!$A$1,MATCH(COUNTIF($H$1:$H46,"Composições"),Composições!$K:$K,0)-1,COLUMN(Banco!E$6)-1)</f>
        <v>M2</v>
      </c>
      <c r="F46" s="66">
        <f ca="1">OFFSET(Composições!$A$1,MATCH(COUNTIF($H$1:$H46,"Composições"),Composições!$K:$K,0)-1,COLUMN(Banco!F$6)-1)</f>
        <v>0</v>
      </c>
      <c r="G46" s="66">
        <f ca="1">OFFSET(Composições!$A$1,MATCH(COUNTIF($H$1:$H46,"Composições"),Composições!$K:$K,0)-1,COLUMN(Banco!G$6)-1)</f>
        <v>943.45000000000016</v>
      </c>
      <c r="H46" s="75" t="s">
        <v>22</v>
      </c>
    </row>
    <row r="47" spans="1:8" x14ac:dyDescent="0.2">
      <c r="A47" s="1" t="str">
        <f t="shared" ca="1" si="2"/>
        <v>Composição FNDE 281</v>
      </c>
      <c r="B47" s="3" t="str">
        <f ca="1">OFFSET(Composições!$A$1,MATCH(COUNTIF($H$1:$H47,"Composições"),Composições!$K:$K,0)-1,COLUMN(Banco!B$6)-1)</f>
        <v>Composição</v>
      </c>
      <c r="C47" s="3" t="str">
        <f ca="1">OFFSET(Composições!$A$1,MATCH(COUNTIF($H$1:$H47,"Composições"),Composições!$K:$K,0)-1,COLUMN(Banco!C$6)-1)</f>
        <v>FNDE 281</v>
      </c>
      <c r="D47" s="2" t="str">
        <f ca="1">IF(COUNTIF(OFFSET(Banco!$A$6,1,0,NCOMPOSICOES),$A47)&gt;1,"CÓDIGO REPETIDO",OFFSET(Composições!$A$1,MATCH(COUNTIF($H$1:$H47,"Composições"),Composições!$K:$K,0)-1,COLUMN(Banco!D$6)-1))</f>
        <v xml:space="preserve"> FECHAMENTO EM CHAPA METÁLICA PERFURADA, INCLUSO PINTURA, CONFORME PROJETO (M2)</v>
      </c>
      <c r="E47" s="3" t="str">
        <f ca="1">OFFSET(Composições!$A$1,MATCH(COUNTIF($H$1:$H47,"Composições"),Composições!$K:$K,0)-1,COLUMN(Banco!E$6)-1)</f>
        <v>M2</v>
      </c>
      <c r="F47" s="66">
        <f ca="1">OFFSET(Composições!$A$1,MATCH(COUNTIF($H$1:$H47,"Composições"),Composições!$K:$K,0)-1,COLUMN(Banco!F$6)-1)</f>
        <v>0</v>
      </c>
      <c r="G47" s="66">
        <f ca="1">OFFSET(Composições!$A$1,MATCH(COUNTIF($H$1:$H47,"Composições"),Composições!$K:$K,0)-1,COLUMN(Banco!G$6)-1)</f>
        <v>922.73000000000013</v>
      </c>
      <c r="H47" s="75" t="s">
        <v>22</v>
      </c>
    </row>
    <row r="48" spans="1:8" ht="22.5" x14ac:dyDescent="0.2">
      <c r="A48" s="1" t="str">
        <f t="shared" ca="1" si="2"/>
        <v>Composição FNDE 282</v>
      </c>
      <c r="B48" s="3" t="str">
        <f ca="1">OFFSET(Composições!$A$1,MATCH(COUNTIF($H$1:$H48,"Composições"),Composições!$K:$K,0)-1,COLUMN(Banco!B$6)-1)</f>
        <v>Composição</v>
      </c>
      <c r="C48" s="3" t="str">
        <f ca="1">OFFSET(Composições!$A$1,MATCH(COUNTIF($H$1:$H48,"Composições"),Composições!$K:$K,0)-1,COLUMN(Banco!C$6)-1)</f>
        <v>FNDE 282</v>
      </c>
      <c r="D48" s="2" t="str">
        <f ca="1">IF(COUNTIF(OFFSET(Banco!$A$6,1,0,NCOMPOSICOES),$A48)&gt;1,"CÓDIGO REPETIDO",OFFSET(Composições!$A$1,MATCH(COUNTIF($H$1:$H48,"Composições"),Composições!$K:$K,0)-1,COLUMN(Banco!D$6)-1))</f>
        <v xml:space="preserve"> GUARDA-CORPO CONFECCIONADO COM CHAPA METÁLICA PERFURADA, INCLUSO PINTURA, CONFORME PROJETO (M2)</v>
      </c>
      <c r="E48" s="3" t="str">
        <f ca="1">OFFSET(Composições!$A$1,MATCH(COUNTIF($H$1:$H48,"Composições"),Composições!$K:$K,0)-1,COLUMN(Banco!E$6)-1)</f>
        <v>M2</v>
      </c>
      <c r="F48" s="66">
        <f ca="1">OFFSET(Composições!$A$1,MATCH(COUNTIF($H$1:$H48,"Composições"),Composições!$K:$K,0)-1,COLUMN(Banco!F$6)-1)</f>
        <v>0</v>
      </c>
      <c r="G48" s="66">
        <f ca="1">OFFSET(Composições!$A$1,MATCH(COUNTIF($H$1:$H48,"Composições"),Composições!$K:$K,0)-1,COLUMN(Banco!G$6)-1)</f>
        <v>943.45000000000016</v>
      </c>
      <c r="H48" s="75" t="s">
        <v>22</v>
      </c>
    </row>
    <row r="49" spans="1:8" x14ac:dyDescent="0.2">
      <c r="A49" s="1" t="str">
        <f t="shared" ca="1" si="2"/>
        <v xml:space="preserve">Composição FNDE 60 </v>
      </c>
      <c r="B49" s="3" t="str">
        <f ca="1">OFFSET(Composições!$A$1,MATCH(COUNTIF($H$1:$H49,"Composições"),Composições!$K:$K,0)-1,COLUMN(Banco!B$6)-1)</f>
        <v>Composição</v>
      </c>
      <c r="C49" s="3" t="str">
        <f ca="1">OFFSET(Composições!$A$1,MATCH(COUNTIF($H$1:$H49,"Composições"),Composições!$K:$K,0)-1,COLUMN(Banco!C$6)-1)</f>
        <v xml:space="preserve">FNDE 60 </v>
      </c>
      <c r="D49" s="2" t="str">
        <f ca="1">IF(COUNTIF(OFFSET(Banco!$A$6,1,0,NCOMPOSICOES),$A49)&gt;1,"CÓDIGO REPETIDO",OFFSET(Composições!$A$1,MATCH(COUNTIF($H$1:$H49,"Composições"),Composições!$K:$K,0)-1,COLUMN(Banco!D$6)-1))</f>
        <v>FECHAMENTO DE PLATIBANDA EM CHAPA METÁLICA PERFURADA, INCLUSO PINTURA, CONFORME PROJETO (M2)</v>
      </c>
      <c r="E49" s="3" t="str">
        <f ca="1">OFFSET(Composições!$A$1,MATCH(COUNTIF($H$1:$H49,"Composições"),Composições!$K:$K,0)-1,COLUMN(Banco!E$6)-1)</f>
        <v>M2</v>
      </c>
      <c r="F49" s="66">
        <f ca="1">OFFSET(Composições!$A$1,MATCH(COUNTIF($H$1:$H49,"Composições"),Composições!$K:$K,0)-1,COLUMN(Banco!F$6)-1)</f>
        <v>0</v>
      </c>
      <c r="G49" s="66">
        <f ca="1">OFFSET(Composições!$A$1,MATCH(COUNTIF($H$1:$H49,"Composições"),Composições!$K:$K,0)-1,COLUMN(Banco!G$6)-1)</f>
        <v>922.73000000000013</v>
      </c>
      <c r="H49" s="75" t="s">
        <v>22</v>
      </c>
    </row>
    <row r="50" spans="1:8" x14ac:dyDescent="0.2">
      <c r="A50" s="1" t="str">
        <f t="shared" ref="A50:A57" ca="1" si="3">CONCATENAR</f>
        <v>Composição FNDE 283</v>
      </c>
      <c r="B50" s="3" t="str">
        <f ca="1">OFFSET(Composições!$A$1,MATCH(COUNTIF($H$1:$H50,"Composições"),Composições!$K:$K,0)-1,COLUMN(Banco!B$6)-1)</f>
        <v>Composição</v>
      </c>
      <c r="C50" s="3" t="str">
        <f ca="1">OFFSET(Composições!$A$1,MATCH(COUNTIF($H$1:$H50,"Composições"),Composições!$K:$K,0)-1,COLUMN(Banco!C$6)-1)</f>
        <v>FNDE 283</v>
      </c>
      <c r="D50" s="2" t="str">
        <f ca="1">IF(COUNTIF(OFFSET(Banco!$A$6,1,0,NCOMPOSICOES),$A50)&gt;1,"CÓDIGO REPETIDO",OFFSET(Composições!$A$1,MATCH(COUNTIF($H$1:$H50,"Composições"),Composições!$K:$K,0)-1,COLUMN(Banco!D$6)-1))</f>
        <v xml:space="preserve"> CERCA/GRADIL H=1,58M, MALHA 5 X 15CM -  GALVANIZADO (M2)</v>
      </c>
      <c r="E50" s="3" t="str">
        <f ca="1">OFFSET(Composições!$A$1,MATCH(COUNTIF($H$1:$H50,"Composições"),Composições!$K:$K,0)-1,COLUMN(Banco!E$6)-1)</f>
        <v>M2</v>
      </c>
      <c r="F50" s="66">
        <f ca="1">OFFSET(Composições!$A$1,MATCH(COUNTIF($H$1:$H50,"Composições"),Composições!$K:$K,0)-1,COLUMN(Banco!F$6)-1)</f>
        <v>0</v>
      </c>
      <c r="G50" s="66">
        <f ca="1">OFFSET(Composições!$A$1,MATCH(COUNTIF($H$1:$H50,"Composições"),Composições!$K:$K,0)-1,COLUMN(Banco!G$6)-1)</f>
        <v>278.11</v>
      </c>
      <c r="H50" s="75" t="s">
        <v>22</v>
      </c>
    </row>
    <row r="51" spans="1:8" ht="22.5" x14ac:dyDescent="0.2">
      <c r="A51" s="1" t="str">
        <f t="shared" ca="1" si="3"/>
        <v>Composição FNDE 284</v>
      </c>
      <c r="B51" s="3" t="str">
        <f ca="1">OFFSET(Composições!$A$1,MATCH(COUNTIF($H$1:$H51,"Composições"),Composições!$K:$K,0)-1,COLUMN(Banco!B$6)-1)</f>
        <v>Composição</v>
      </c>
      <c r="C51" s="3" t="str">
        <f ca="1">OFFSET(Composições!$A$1,MATCH(COUNTIF($H$1:$H51,"Composições"),Composições!$K:$K,0)-1,COLUMN(Banco!C$6)-1)</f>
        <v>FNDE 284</v>
      </c>
      <c r="D51" s="2" t="str">
        <f ca="1">IF(COUNTIF(OFFSET(Banco!$A$6,1,0,NCOMPOSICOES),$A51)&gt;1,"CÓDIGO REPETIDO",OFFSET(Composições!$A$1,MATCH(COUNTIF($H$1:$H51,"Composições"),Composições!$K:$K,0)-1,COLUMN(Banco!D$6)-1))</f>
        <v xml:space="preserve"> P01 - PORTÃO METÁLICO 1,85 x 2,10 M , MALHA 5 X 20CM - FIO 5,00MM, REVESTIDOS EM POLIESTER POR PROCESSO DE PINTURA ELETROSTÁTICA (GRADIL), NA COR BRANCA - FORNECIMENTO E INSTALAÇÃO (M2)</v>
      </c>
      <c r="E51" s="3" t="str">
        <f ca="1">OFFSET(Composições!$A$1,MATCH(COUNTIF($H$1:$H51,"Composições"),Composições!$K:$K,0)-1,COLUMN(Banco!E$6)-1)</f>
        <v>M2</v>
      </c>
      <c r="F51" s="66">
        <f ca="1">OFFSET(Composições!$A$1,MATCH(COUNTIF($H$1:$H51,"Composições"),Composições!$K:$K,0)-1,COLUMN(Banco!F$6)-1)</f>
        <v>0</v>
      </c>
      <c r="G51" s="66">
        <f ca="1">OFFSET(Composições!$A$1,MATCH(COUNTIF($H$1:$H51,"Composições"),Composições!$K:$K,0)-1,COLUMN(Banco!G$6)-1)</f>
        <v>1156.23</v>
      </c>
      <c r="H51" s="75" t="s">
        <v>22</v>
      </c>
    </row>
    <row r="52" spans="1:8" ht="22.5" x14ac:dyDescent="0.2">
      <c r="A52" s="1" t="str">
        <f t="shared" ca="1" si="3"/>
        <v>Composição FNDE 285</v>
      </c>
      <c r="B52" s="3" t="str">
        <f ca="1">OFFSET(Composições!$A$1,MATCH(COUNTIF($H$1:$H52,"Composições"),Composições!$K:$K,0)-1,COLUMN(Banco!B$6)-1)</f>
        <v>Composição</v>
      </c>
      <c r="C52" s="3" t="str">
        <f ca="1">OFFSET(Composições!$A$1,MATCH(COUNTIF($H$1:$H52,"Composições"),Composições!$K:$K,0)-1,COLUMN(Banco!C$6)-1)</f>
        <v>FNDE 285</v>
      </c>
      <c r="D52" s="2" t="str">
        <f ca="1">IF(COUNTIF(OFFSET(Banco!$A$6,1,0,NCOMPOSICOES),$A52)&gt;1,"CÓDIGO REPETIDO",OFFSET(Composições!$A$1,MATCH(COUNTIF($H$1:$H52,"Composições"),Composições!$K:$K,0)-1,COLUMN(Banco!D$6)-1))</f>
        <v xml:space="preserve"> P02 - PORTÃO METÁLICO 1,40 X 2,00 M , MALHA 5 X 20CM - FIO 5,00MM, REVESTIDOS EM POLIESTER POR PROCESSO DE PINTURA ELETROSTÁTICA (GRADIL), NA COR BRANCA - FORNECIMENTO E INSTALAÇÃO (M2)</v>
      </c>
      <c r="E52" s="3" t="str">
        <f ca="1">OFFSET(Composições!$A$1,MATCH(COUNTIF($H$1:$H52,"Composições"),Composições!$K:$K,0)-1,COLUMN(Banco!E$6)-1)</f>
        <v>M2</v>
      </c>
      <c r="F52" s="66">
        <f ca="1">OFFSET(Composições!$A$1,MATCH(COUNTIF($H$1:$H52,"Composições"),Composições!$K:$K,0)-1,COLUMN(Banco!F$6)-1)</f>
        <v>0</v>
      </c>
      <c r="G52" s="66">
        <f ca="1">OFFSET(Composições!$A$1,MATCH(COUNTIF($H$1:$H52,"Composições"),Composições!$K:$K,0)-1,COLUMN(Banco!G$6)-1)</f>
        <v>1156.23</v>
      </c>
      <c r="H52" s="75" t="s">
        <v>22</v>
      </c>
    </row>
    <row r="53" spans="1:8" ht="22.5" x14ac:dyDescent="0.2">
      <c r="A53" s="1" t="str">
        <f t="shared" ca="1" si="3"/>
        <v>Composição FNDE 286</v>
      </c>
      <c r="B53" s="3" t="str">
        <f ca="1">OFFSET(Composições!$A$1,MATCH(COUNTIF($H$1:$H53,"Composições"),Composições!$K:$K,0)-1,COLUMN(Banco!B$6)-1)</f>
        <v>Composição</v>
      </c>
      <c r="C53" s="3" t="str">
        <f ca="1">OFFSET(Composições!$A$1,MATCH(COUNTIF($H$1:$H53,"Composições"),Composições!$K:$K,0)-1,COLUMN(Banco!C$6)-1)</f>
        <v>FNDE 286</v>
      </c>
      <c r="D53" s="2" t="str">
        <f ca="1">IF(COUNTIF(OFFSET(Banco!$A$6,1,0,NCOMPOSICOES),$A53)&gt;1,"CÓDIGO REPETIDO",OFFSET(Composições!$A$1,MATCH(COUNTIF($H$1:$H53,"Composições"),Composições!$K:$K,0)-1,COLUMN(Banco!D$6)-1))</f>
        <v xml:space="preserve"> P03 - PORTÃO METÁLICO 1,20 X 2,00 M , MALHA 5 X 20CM - FIO 5,00MM, REVESTIDOS EM POLIESTER POR PROCESSO DE PINTURA ELETROSTÁTICA (GRADIL), NA COR BRANCA - FORNECIMENTO E INSTALAÇÃO (M2)</v>
      </c>
      <c r="E53" s="3" t="str">
        <f ca="1">OFFSET(Composições!$A$1,MATCH(COUNTIF($H$1:$H53,"Composições"),Composições!$K:$K,0)-1,COLUMN(Banco!E$6)-1)</f>
        <v>M2</v>
      </c>
      <c r="F53" s="66">
        <f ca="1">OFFSET(Composições!$A$1,MATCH(COUNTIF($H$1:$H53,"Composições"),Composições!$K:$K,0)-1,COLUMN(Banco!F$6)-1)</f>
        <v>0</v>
      </c>
      <c r="G53" s="66">
        <f ca="1">OFFSET(Composições!$A$1,MATCH(COUNTIF($H$1:$H53,"Composições"),Composições!$K:$K,0)-1,COLUMN(Banco!G$6)-1)</f>
        <v>1156.23</v>
      </c>
      <c r="H53" s="75" t="s">
        <v>22</v>
      </c>
    </row>
    <row r="54" spans="1:8" ht="22.5" x14ac:dyDescent="0.2">
      <c r="A54" s="1" t="str">
        <f t="shared" ca="1" si="3"/>
        <v>Composição FNDE 287</v>
      </c>
      <c r="B54" s="3" t="str">
        <f ca="1">OFFSET(Composições!$A$1,MATCH(COUNTIF($H$1:$H54,"Composições"),Composições!$K:$K,0)-1,COLUMN(Banco!B$6)-1)</f>
        <v>Composição</v>
      </c>
      <c r="C54" s="3" t="str">
        <f ca="1">OFFSET(Composições!$A$1,MATCH(COUNTIF($H$1:$H54,"Composições"),Composições!$K:$K,0)-1,COLUMN(Banco!C$6)-1)</f>
        <v>FNDE 287</v>
      </c>
      <c r="D54" s="2" t="str">
        <f ca="1">IF(COUNTIF(OFFSET(Banco!$A$6,1,0,NCOMPOSICOES),$A54)&gt;1,"CÓDIGO REPETIDO",OFFSET(Composições!$A$1,MATCH(COUNTIF($H$1:$H54,"Composições"),Composições!$K:$K,0)-1,COLUMN(Banco!D$6)-1))</f>
        <v xml:space="preserve"> P04 - PORTÃO METÁLICO NYLOFOR 1,20 X 2,04 M , MALHA 5 X 20CM - FIO 5,00MM, REVESTIDOS EM POLIESTER POR PROCESSO DE PINTURA ELETROSTÁTICA (GRADIL), NA COR BRANCA - FORNECIMENTO E INSTALAÇÃO (M2)</v>
      </c>
      <c r="E54" s="3" t="str">
        <f ca="1">OFFSET(Composições!$A$1,MATCH(COUNTIF($H$1:$H54,"Composições"),Composições!$K:$K,0)-1,COLUMN(Banco!E$6)-1)</f>
        <v>M2</v>
      </c>
      <c r="F54" s="66">
        <f ca="1">OFFSET(Composições!$A$1,MATCH(COUNTIF($H$1:$H54,"Composições"),Composições!$K:$K,0)-1,COLUMN(Banco!F$6)-1)</f>
        <v>0</v>
      </c>
      <c r="G54" s="66">
        <f ca="1">OFFSET(Composições!$A$1,MATCH(COUNTIF($H$1:$H54,"Composições"),Composições!$K:$K,0)-1,COLUMN(Banco!G$6)-1)</f>
        <v>1156.23</v>
      </c>
      <c r="H54" s="75" t="s">
        <v>22</v>
      </c>
    </row>
    <row r="55" spans="1:8" x14ac:dyDescent="0.2">
      <c r="A55" s="1" t="str">
        <f t="shared" ca="1" si="3"/>
        <v>Composição FNDE 108</v>
      </c>
      <c r="B55" s="3" t="str">
        <f ca="1">OFFSET(Composições!$A$1,MATCH(COUNTIF($H$1:$H55,"Composições"),Composições!$K:$K,0)-1,COLUMN(Banco!B$6)-1)</f>
        <v>Composição</v>
      </c>
      <c r="C55" s="3" t="str">
        <f ca="1">OFFSET(Composições!$A$1,MATCH(COUNTIF($H$1:$H55,"Composições"),Composições!$K:$K,0)-1,COLUMN(Banco!C$6)-1)</f>
        <v>FNDE 108</v>
      </c>
      <c r="D55" s="2" t="str">
        <f ca="1">IF(COUNTIF(OFFSET(Banco!$A$6,1,0,NCOMPOSICOES),$A55)&gt;1,"CÓDIGO REPETIDO",OFFSET(Composições!$A$1,MATCH(COUNTIF($H$1:$H55,"Composições"),Composições!$K:$K,0)-1,COLUMN(Banco!D$6)-1))</f>
        <v>JANELA DE ALUMÍNIO - JA-17 - 60 X 20 CM, COM MALHA DE 3 A 7 MM</v>
      </c>
      <c r="E55" s="3" t="str">
        <f ca="1">OFFSET(Composições!$A$1,MATCH(COUNTIF($H$1:$H55,"Composições"),Composições!$K:$K,0)-1,COLUMN(Banco!E$6)-1)</f>
        <v>M2</v>
      </c>
      <c r="F55" s="66">
        <f ca="1">OFFSET(Composições!$A$1,MATCH(COUNTIF($H$1:$H55,"Composições"),Composições!$K:$K,0)-1,COLUMN(Banco!F$6)-1)</f>
        <v>0</v>
      </c>
      <c r="G55" s="66">
        <f ca="1">OFFSET(Composições!$A$1,MATCH(COUNTIF($H$1:$H55,"Composições"),Composições!$K:$K,0)-1,COLUMN(Banco!G$6)-1)</f>
        <v>248.79000000000002</v>
      </c>
      <c r="H55" s="75" t="s">
        <v>22</v>
      </c>
    </row>
    <row r="56" spans="1:8" x14ac:dyDescent="0.2">
      <c r="A56" s="1" t="str">
        <f t="shared" ca="1" si="3"/>
        <v xml:space="preserve">Composição FNDE 109 </v>
      </c>
      <c r="B56" s="3" t="str">
        <f ca="1">OFFSET(Composições!$A$1,MATCH(COUNTIF($H$1:$H56,"Composições"),Composições!$K:$K,0)-1,COLUMN(Banco!B$6)-1)</f>
        <v>Composição</v>
      </c>
      <c r="C56" s="3" t="str">
        <f ca="1">OFFSET(Composições!$A$1,MATCH(COUNTIF($H$1:$H56,"Composições"),Composições!$K:$K,0)-1,COLUMN(Banco!C$6)-1)</f>
        <v xml:space="preserve">FNDE 109 </v>
      </c>
      <c r="D56" s="2" t="str">
        <f ca="1">IF(COUNTIF(OFFSET(Banco!$A$6,1,0,NCOMPOSICOES),$A56)&gt;1,"CÓDIGO REPETIDO",OFFSET(Composições!$A$1,MATCH(COUNTIF($H$1:$H56,"Composições"),Composições!$K:$K,0)-1,COLUMN(Banco!D$6)-1))</f>
        <v>JANELA DE ALUMÍNIO - JA-18 - 120 X 20 CM, COM MALHA DE 3 A 7 MM</v>
      </c>
      <c r="E56" s="3" t="str">
        <f ca="1">OFFSET(Composições!$A$1,MATCH(COUNTIF($H$1:$H56,"Composições"),Composições!$K:$K,0)-1,COLUMN(Banco!E$6)-1)</f>
        <v>M2</v>
      </c>
      <c r="F56" s="66">
        <f ca="1">OFFSET(Composições!$A$1,MATCH(COUNTIF($H$1:$H56,"Composições"),Composições!$K:$K,0)-1,COLUMN(Banco!F$6)-1)</f>
        <v>0</v>
      </c>
      <c r="G56" s="66">
        <f ca="1">OFFSET(Composições!$A$1,MATCH(COUNTIF($H$1:$H56,"Composições"),Composições!$K:$K,0)-1,COLUMN(Banco!G$6)-1)</f>
        <v>248.79000000000002</v>
      </c>
      <c r="H56" s="75" t="s">
        <v>22</v>
      </c>
    </row>
    <row r="57" spans="1:8" ht="22.5" x14ac:dyDescent="0.2">
      <c r="A57" s="1" t="str">
        <f t="shared" ca="1" si="3"/>
        <v xml:space="preserve">Composição FNDE 120 </v>
      </c>
      <c r="B57" s="3" t="str">
        <f ca="1">OFFSET(Composições!$A$1,MATCH(COUNTIF($H$1:$H57,"Composições"),Composições!$K:$K,0)-1,COLUMN(Banco!B$6)-1)</f>
        <v>Composição</v>
      </c>
      <c r="C57" s="3" t="str">
        <f ca="1">OFFSET(Composições!$A$1,MATCH(COUNTIF($H$1:$H57,"Composições"),Composições!$K:$K,0)-1,COLUMN(Banco!C$6)-1)</f>
        <v xml:space="preserve">FNDE 120 </v>
      </c>
      <c r="D57" s="2" t="str">
        <f ca="1">IF(COUNTIF(OFFSET(Banco!$A$6,1,0,NCOMPOSICOES),$A57)&gt;1,"CÓDIGO REPETIDO",OFFSET(Composições!$A$1,MATCH(COUNTIF($H$1:$H57,"Composições"),Composições!$K:$K,0)-1,COLUMN(Banco!D$6)-1))</f>
        <v>GUARDA-CORPO E PORTÃO (1,10 X 1,05)  CONFECCIONADO COM CHAPA METÁLICA PERFURADA, H=1,05, INCLUSO PINTURA, CONFORME PROJETO - CASA DE BOMBAS (M2)</v>
      </c>
      <c r="E57" s="3" t="str">
        <f ca="1">OFFSET(Composições!$A$1,MATCH(COUNTIF($H$1:$H57,"Composições"),Composições!$K:$K,0)-1,COLUMN(Banco!E$6)-1)</f>
        <v>M2</v>
      </c>
      <c r="F57" s="66">
        <f ca="1">OFFSET(Composições!$A$1,MATCH(COUNTIF($H$1:$H57,"Composições"),Composições!$K:$K,0)-1,COLUMN(Banco!F$6)-1)</f>
        <v>0</v>
      </c>
      <c r="G57" s="66">
        <f ca="1">OFFSET(Composições!$A$1,MATCH(COUNTIF($H$1:$H57,"Composições"),Composições!$K:$K,0)-1,COLUMN(Banco!G$6)-1)</f>
        <v>943.45000000000016</v>
      </c>
      <c r="H57" s="75" t="s">
        <v>22</v>
      </c>
    </row>
    <row r="58" spans="1:8" ht="33.75" x14ac:dyDescent="0.2">
      <c r="A58" s="1" t="str">
        <f t="shared" ref="A58:A80" ca="1" si="4">CONCATENAR</f>
        <v xml:space="preserve">Composição FNDE 20 </v>
      </c>
      <c r="B58" s="3" t="str">
        <f ca="1">OFFSET(Composições!$A$1,MATCH(COUNTIF($H$1:$H58,"Composições"),Composições!$K:$K,0)-1,COLUMN(Banco!B$6)-1)</f>
        <v>Composição</v>
      </c>
      <c r="C58" s="3" t="str">
        <f ca="1">OFFSET(Composições!$A$1,MATCH(COUNTIF($H$1:$H58,"Composições"),Composições!$K:$K,0)-1,COLUMN(Banco!C$6)-1)</f>
        <v xml:space="preserve">FNDE 20 </v>
      </c>
      <c r="D58" s="2" t="str">
        <f ca="1">IF(COUNTIF(OFFSET(Banco!$A$6,1,0,NCOMPOSICOES),$A58)&gt;1,"CÓDIGO REPETIDO",OFFSET(Composições!$A$1,MATCH(COUNTIF($H$1:$H58,"Composições"),Composições!$K:$K,0)-1,COLUMN(Banco!D$6)-1))</f>
        <v>TELHA TERMOISOLANTE REVESTIDA EM ACO GALVALUME, FACE SUPERIOR TRAPEZOIDAL E FACE INFERIOR PLANA (NAO INCLUI ACESSORIOS DE FIXACAO), REVEST COM ESPESSURA DE 0,50 MM, COM PRE-PINTURA DE COR BRANCA NAS DUAS FACES, NUCLEO EM POLIIOCIANURATO (PIR) COM ESPESSURA DE 50 MM (M2)</v>
      </c>
      <c r="E58" s="3" t="str">
        <f ca="1">OFFSET(Composições!$A$1,MATCH(COUNTIF($H$1:$H58,"Composições"),Composições!$K:$K,0)-1,COLUMN(Banco!E$6)-1)</f>
        <v>M2</v>
      </c>
      <c r="F58" s="66">
        <f ca="1">OFFSET(Composições!$A$1,MATCH(COUNTIF($H$1:$H58,"Composições"),Composições!$K:$K,0)-1,COLUMN(Banco!F$6)-1)</f>
        <v>0</v>
      </c>
      <c r="G58" s="66">
        <f ca="1">OFFSET(Composições!$A$1,MATCH(COUNTIF($H$1:$H58,"Composições"),Composições!$K:$K,0)-1,COLUMN(Banco!G$6)-1)</f>
        <v>170.45</v>
      </c>
      <c r="H58" s="75" t="s">
        <v>22</v>
      </c>
    </row>
    <row r="59" spans="1:8" ht="22.5" x14ac:dyDescent="0.2">
      <c r="A59" s="1" t="str">
        <f t="shared" ca="1" si="4"/>
        <v xml:space="preserve">Composição FNDE 65 </v>
      </c>
      <c r="B59" s="3" t="str">
        <f ca="1">OFFSET(Composições!$A$1,MATCH(COUNTIF($H$1:$H59,"Composições"),Composições!$K:$K,0)-1,COLUMN(Banco!B$6)-1)</f>
        <v>Composição</v>
      </c>
      <c r="C59" s="3" t="str">
        <f ca="1">OFFSET(Composições!$A$1,MATCH(COUNTIF($H$1:$H59,"Composições"),Composições!$K:$K,0)-1,COLUMN(Banco!C$6)-1)</f>
        <v xml:space="preserve">FNDE 65 </v>
      </c>
      <c r="D59" s="2" t="str">
        <f ca="1">IF(COUNTIF(OFFSET(Banco!$A$6,1,0,NCOMPOSICOES),$A59)&gt;1,"CÓDIGO REPETIDO",OFFSET(Composições!$A$1,MATCH(COUNTIF($H$1:$H59,"Composições"),Composições!$K:$K,0)-1,COLUMN(Banco!D$6)-1))</f>
        <v>CUMEEIRA NORMAL PARA TELHA TRAPEZOIDAL DE AÇO, E = 0,5 MM, INCLUSO ACESSÓRIOS DE FIXAÇÃO E IÇAMENTO (M)</v>
      </c>
      <c r="E59" s="3" t="str">
        <f ca="1">OFFSET(Composições!$A$1,MATCH(COUNTIF($H$1:$H59,"Composições"),Composições!$K:$K,0)-1,COLUMN(Banco!E$6)-1)</f>
        <v>M</v>
      </c>
      <c r="F59" s="66">
        <f ca="1">OFFSET(Composições!$A$1,MATCH(COUNTIF($H$1:$H59,"Composições"),Composições!$K:$K,0)-1,COLUMN(Banco!F$6)-1)</f>
        <v>0</v>
      </c>
      <c r="G59" s="66">
        <f ca="1">OFFSET(Composições!$A$1,MATCH(COUNTIF($H$1:$H59,"Composições"),Composições!$K:$K,0)-1,COLUMN(Banco!G$6)-1)</f>
        <v>127.62000000000002</v>
      </c>
      <c r="H59" s="75" t="s">
        <v>22</v>
      </c>
    </row>
    <row r="60" spans="1:8" x14ac:dyDescent="0.2">
      <c r="A60" s="1" t="str">
        <f t="shared" ca="1" si="4"/>
        <v xml:space="preserve">Composição FNDE 173 </v>
      </c>
      <c r="B60" s="3" t="str">
        <f ca="1">OFFSET(Composições!$A$1,MATCH(COUNTIF($H$1:$H60,"Composições"),Composições!$K:$K,0)-1,COLUMN(Banco!B$6)-1)</f>
        <v>Composição</v>
      </c>
      <c r="C60" s="3" t="str">
        <f ca="1">OFFSET(Composições!$A$1,MATCH(COUNTIF($H$1:$H60,"Composições"),Composições!$K:$K,0)-1,COLUMN(Banco!C$6)-1)</f>
        <v xml:space="preserve">FNDE 173 </v>
      </c>
      <c r="D60" s="2" t="str">
        <f ca="1">IF(COUNTIF(OFFSET(Banco!$A$6,1,0,NCOMPOSICOES),$A60)&gt;1,"CÓDIGO REPETIDO",OFFSET(Composições!$A$1,MATCH(COUNTIF($H$1:$H60,"Composições"),Composições!$K:$K,0)-1,COLUMN(Banco!D$6)-1))</f>
        <v>IMPERMEABILIZAÇÃO DA LAJE COM EMULSÃO ASFÁLTICA, 2 DEMÃOS (M2)</v>
      </c>
      <c r="E60" s="3" t="str">
        <f ca="1">OFFSET(Composições!$A$1,MATCH(COUNTIF($H$1:$H60,"Composições"),Composições!$K:$K,0)-1,COLUMN(Banco!E$6)-1)</f>
        <v>M2</v>
      </c>
      <c r="F60" s="66">
        <f ca="1">OFFSET(Composições!$A$1,MATCH(COUNTIF($H$1:$H60,"Composições"),Composições!$K:$K,0)-1,COLUMN(Banco!F$6)-1)</f>
        <v>0</v>
      </c>
      <c r="G60" s="66">
        <f ca="1">OFFSET(Composições!$A$1,MATCH(COUNTIF($H$1:$H60,"Composições"),Composições!$K:$K,0)-1,COLUMN(Banco!G$6)-1)</f>
        <v>42.849999999999994</v>
      </c>
      <c r="H60" s="75" t="s">
        <v>22</v>
      </c>
    </row>
    <row r="61" spans="1:8" x14ac:dyDescent="0.2">
      <c r="A61" s="1" t="str">
        <f t="shared" ca="1" si="4"/>
        <v xml:space="preserve">Composição FNDE 174 </v>
      </c>
      <c r="B61" s="3" t="str">
        <f ca="1">OFFSET(Composições!$A$1,MATCH(COUNTIF($H$1:$H61,"Composições"),Composições!$K:$K,0)-1,COLUMN(Banco!B$6)-1)</f>
        <v>Composição</v>
      </c>
      <c r="C61" s="3" t="str">
        <f ca="1">OFFSET(Composições!$A$1,MATCH(COUNTIF($H$1:$H61,"Composições"),Composições!$K:$K,0)-1,COLUMN(Banco!C$6)-1)</f>
        <v xml:space="preserve">FNDE 174 </v>
      </c>
      <c r="D61" s="2" t="str">
        <f ca="1">IF(COUNTIF(OFFSET(Banco!$A$6,1,0,NCOMPOSICOES),$A61)&gt;1,"CÓDIGO REPETIDO",OFFSET(Composições!$A$1,MATCH(COUNTIF($H$1:$H61,"Composições"),Composições!$K:$K,0)-1,COLUMN(Banco!D$6)-1))</f>
        <v>IMPERMEABILIZAÇÃO DE PISO COM EMULSÃO ASFÁLTICA, 2 DEMÃOS (M2)</v>
      </c>
      <c r="E61" s="3" t="str">
        <f ca="1">OFFSET(Composições!$A$1,MATCH(COUNTIF($H$1:$H61,"Composições"),Composições!$K:$K,0)-1,COLUMN(Banco!E$6)-1)</f>
        <v>M2</v>
      </c>
      <c r="F61" s="66">
        <f ca="1">OFFSET(Composições!$A$1,MATCH(COUNTIF($H$1:$H61,"Composições"),Composições!$K:$K,0)-1,COLUMN(Banco!F$6)-1)</f>
        <v>0</v>
      </c>
      <c r="G61" s="66">
        <f ca="1">OFFSET(Composições!$A$1,MATCH(COUNTIF($H$1:$H61,"Composições"),Composições!$K:$K,0)-1,COLUMN(Banco!G$6)-1)</f>
        <v>42.849999999999994</v>
      </c>
      <c r="H61" s="75" t="s">
        <v>22</v>
      </c>
    </row>
    <row r="62" spans="1:8" x14ac:dyDescent="0.2">
      <c r="A62" s="1" t="str">
        <f t="shared" ca="1" si="4"/>
        <v>Composição FNDE 175</v>
      </c>
      <c r="B62" s="3" t="str">
        <f ca="1">OFFSET(Composições!$A$1,MATCH(COUNTIF($H$1:$H62,"Composições"),Composições!$K:$K,0)-1,COLUMN(Banco!B$6)-1)</f>
        <v>Composição</v>
      </c>
      <c r="C62" s="3" t="str">
        <f ca="1">OFFSET(Composições!$A$1,MATCH(COUNTIF($H$1:$H62,"Composições"),Composições!$K:$K,0)-1,COLUMN(Banco!C$6)-1)</f>
        <v>FNDE 175</v>
      </c>
      <c r="D62" s="2" t="str">
        <f ca="1">IF(COUNTIF(OFFSET(Banco!$A$6,1,0,NCOMPOSICOES),$A62)&gt;1,"CÓDIGO REPETIDO",OFFSET(Composições!$A$1,MATCH(COUNTIF($H$1:$H62,"Composições"),Composições!$K:$K,0)-1,COLUMN(Banco!D$6)-1))</f>
        <v xml:space="preserve"> IMPERMEABILIZAÇÃO DA PAREDE COM EMULSÃO ASFÁLTICA, 2 DEMÃOS (M2)</v>
      </c>
      <c r="E62" s="3" t="str">
        <f ca="1">OFFSET(Composições!$A$1,MATCH(COUNTIF($H$1:$H62,"Composições"),Composições!$K:$K,0)-1,COLUMN(Banco!E$6)-1)</f>
        <v>M2</v>
      </c>
      <c r="F62" s="66">
        <f ca="1">OFFSET(Composições!$A$1,MATCH(COUNTIF($H$1:$H62,"Composições"),Composições!$K:$K,0)-1,COLUMN(Banco!F$6)-1)</f>
        <v>0</v>
      </c>
      <c r="G62" s="66">
        <f ca="1">OFFSET(Composições!$A$1,MATCH(COUNTIF($H$1:$H62,"Composições"),Composições!$K:$K,0)-1,COLUMN(Banco!G$6)-1)</f>
        <v>42.849999999999994</v>
      </c>
      <c r="H62" s="75" t="s">
        <v>22</v>
      </c>
    </row>
    <row r="63" spans="1:8" ht="22.5" x14ac:dyDescent="0.2">
      <c r="A63" s="1" t="str">
        <f t="shared" ca="1" si="4"/>
        <v xml:space="preserve">Composição FNDE 176 </v>
      </c>
      <c r="B63" s="3" t="str">
        <f ca="1">OFFSET(Composições!$A$1,MATCH(COUNTIF($H$1:$H63,"Composições"),Composições!$K:$K,0)-1,COLUMN(Banco!B$6)-1)</f>
        <v>Composição</v>
      </c>
      <c r="C63" s="3" t="str">
        <f ca="1">OFFSET(Composições!$A$1,MATCH(COUNTIF($H$1:$H63,"Composições"),Composições!$K:$K,0)-1,COLUMN(Banco!C$6)-1)</f>
        <v xml:space="preserve">FNDE 176 </v>
      </c>
      <c r="D63" s="2" t="str">
        <f ca="1">IF(COUNTIF(OFFSET(Banco!$A$6,1,0,NCOMPOSICOES),$A63)&gt;1,"CÓDIGO REPETIDO",OFFSET(Composições!$A$1,MATCH(COUNTIF($H$1:$H63,"Composições"),Composições!$K:$K,0)-1,COLUMN(Banco!D$6)-1))</f>
        <v>CHAPISCO APLICADO EM ALVENARIAS E ESTRUTURAS DE CONCRETO EXTERNAS, COM COLHER DE PEDREIRO. ARGAMASSA TRAÇO 1:3 COM PREPARO EM BETONEIRA 400L. - EXTERNO (M2)</v>
      </c>
      <c r="E63" s="3" t="str">
        <f ca="1">OFFSET(Composições!$A$1,MATCH(COUNTIF($H$1:$H63,"Composições"),Composições!$K:$K,0)-1,COLUMN(Banco!E$6)-1)</f>
        <v>M2</v>
      </c>
      <c r="F63" s="66">
        <f ca="1">OFFSET(Composições!$A$1,MATCH(COUNTIF($H$1:$H63,"Composições"),Composições!$K:$K,0)-1,COLUMN(Banco!F$6)-1)</f>
        <v>0</v>
      </c>
      <c r="G63" s="66">
        <f ca="1">OFFSET(Composições!$A$1,MATCH(COUNTIF($H$1:$H63,"Composições"),Composições!$K:$K,0)-1,COLUMN(Banco!G$6)-1)</f>
        <v>7.4799999999999995</v>
      </c>
      <c r="H63" s="75" t="s">
        <v>22</v>
      </c>
    </row>
    <row r="64" spans="1:8" ht="22.5" x14ac:dyDescent="0.2">
      <c r="A64" s="1" t="str">
        <f t="shared" ca="1" si="4"/>
        <v xml:space="preserve">Composição FNDE 289 </v>
      </c>
      <c r="B64" s="3" t="str">
        <f ca="1">OFFSET(Composições!$A$1,MATCH(COUNTIF($H$1:$H64,"Composições"),Composições!$K:$K,0)-1,COLUMN(Banco!B$6)-1)</f>
        <v>Composição</v>
      </c>
      <c r="C64" s="3" t="str">
        <f ca="1">OFFSET(Composições!$A$1,MATCH(COUNTIF($H$1:$H64,"Composições"),Composições!$K:$K,0)-1,COLUMN(Banco!C$6)-1)</f>
        <v xml:space="preserve">FNDE 289 </v>
      </c>
      <c r="D64" s="2" t="str">
        <f ca="1">IF(COUNTIF(OFFSET(Banco!$A$6,1,0,NCOMPOSICOES),$A64)&gt;1,"CÓDIGO REPETIDO",OFFSET(Composições!$A$1,MATCH(COUNTIF($H$1:$H64,"Composições"),Composições!$K:$K,0)-1,COLUMN(Banco!D$6)-1))</f>
        <v>CHAPISCO APLICADO EM ALVENARIAS E ESTRUTURAS DE CONCRETO INTERNAS, COM COLHER DE PEDREIRO. ARGAMASSA TRAÇO 1:3 COM PREPARO EM BETONEIRA 400L (M2)</v>
      </c>
      <c r="E64" s="3" t="str">
        <f ca="1">OFFSET(Composições!$A$1,MATCH(COUNTIF($H$1:$H64,"Composições"),Composições!$K:$K,0)-1,COLUMN(Banco!E$6)-1)</f>
        <v>M2</v>
      </c>
      <c r="F64" s="66">
        <f ca="1">OFFSET(Composições!$A$1,MATCH(COUNTIF($H$1:$H64,"Composições"),Composições!$K:$K,0)-1,COLUMN(Banco!F$6)-1)</f>
        <v>0</v>
      </c>
      <c r="G64" s="66">
        <f ca="1">OFFSET(Composições!$A$1,MATCH(COUNTIF($H$1:$H64,"Composições"),Composições!$K:$K,0)-1,COLUMN(Banco!G$6)-1)</f>
        <v>4.7699999999999996</v>
      </c>
      <c r="H64" s="75" t="s">
        <v>22</v>
      </c>
    </row>
    <row r="65" spans="1:8" ht="33.75" x14ac:dyDescent="0.2">
      <c r="A65" s="1" t="str">
        <f t="shared" ca="1" si="4"/>
        <v>Composição FNDE 290</v>
      </c>
      <c r="B65" s="3" t="str">
        <f ca="1">OFFSET(Composições!$A$1,MATCH(COUNTIF($H$1:$H65,"Composições"),Composições!$K:$K,0)-1,COLUMN(Banco!B$6)-1)</f>
        <v>Composição</v>
      </c>
      <c r="C65" s="3" t="str">
        <f ca="1">OFFSET(Composições!$A$1,MATCH(COUNTIF($H$1:$H65,"Composições"),Composições!$K:$K,0)-1,COLUMN(Banco!C$6)-1)</f>
        <v>FNDE 290</v>
      </c>
      <c r="D65" s="2" t="str">
        <f ca="1">IF(COUNTIF(OFFSET(Banco!$A$6,1,0,NCOMPOSICOES),$A65)&gt;1,"CÓDIGO REPETIDO",OFFSET(Composições!$A$1,MATCH(COUNTIF($H$1:$H65,"Composições"),Composições!$K:$K,0)-1,COLUMN(Banco!D$6)-1))</f>
        <v xml:space="preserve"> EMBOÇO OU MASSA ÚNICA, APLICAÇÃO EXTERNA, EM ARGAMASSA TRAÇO 1:2:8, PREPARO MECÂNICO COM BETONEIRA 400 L, APLICADA MANUALMENTE EM PANOS CEGOS DE FACHADA (SEM PRESENÇA DE VÃOS), ESPESSURA DE 25 MM (M2)</v>
      </c>
      <c r="E65" s="3" t="str">
        <f ca="1">OFFSET(Composições!$A$1,MATCH(COUNTIF($H$1:$H65,"Composições"),Composições!$K:$K,0)-1,COLUMN(Banco!E$6)-1)</f>
        <v>M2</v>
      </c>
      <c r="F65" s="66">
        <f ca="1">OFFSET(Composições!$A$1,MATCH(COUNTIF($H$1:$H65,"Composições"),Composições!$K:$K,0)-1,COLUMN(Banco!F$6)-1)</f>
        <v>0</v>
      </c>
      <c r="G65" s="66">
        <f ca="1">OFFSET(Composições!$A$1,MATCH(COUNTIF($H$1:$H65,"Composições"),Composições!$K:$K,0)-1,COLUMN(Banco!G$6)-1)</f>
        <v>43.47</v>
      </c>
      <c r="H65" s="75" t="s">
        <v>22</v>
      </c>
    </row>
    <row r="66" spans="1:8" ht="33.75" x14ac:dyDescent="0.2">
      <c r="A66" s="1" t="str">
        <f t="shared" ca="1" si="4"/>
        <v xml:space="preserve">Composição FNDE 291 </v>
      </c>
      <c r="B66" s="3" t="str">
        <f ca="1">OFFSET(Composições!$A$1,MATCH(COUNTIF($H$1:$H66,"Composições"),Composições!$K:$K,0)-1,COLUMN(Banco!B$6)-1)</f>
        <v>Composição</v>
      </c>
      <c r="C66" s="3" t="str">
        <f ca="1">OFFSET(Composições!$A$1,MATCH(COUNTIF($H$1:$H66,"Composições"),Composições!$K:$K,0)-1,COLUMN(Banco!C$6)-1)</f>
        <v xml:space="preserve">FNDE 291 </v>
      </c>
      <c r="D66" s="2" t="str">
        <f ca="1">IF(COUNTIF(OFFSET(Banco!$A$6,1,0,NCOMPOSICOES),$A66)&gt;1,"CÓDIGO REPETIDO",OFFSET(Composições!$A$1,MATCH(COUNTIF($H$1:$H66,"Composições"),Composições!$K:$K,0)-1,COLUMN(Banco!D$6)-1))</f>
        <v>EMBOÇO OU MASSA ÚNICA, PARA RECEBIMENTO EM CERÂMICA, EM ARGAMASSA TRAÇO 1:2:8, PREPARO MECÂNICO COM BETONEIRA 400 L, APLICADA MANUALMENTE EM PANOS CEGOS DE FACHADA (SEM PRESENÇA DE VÃOS), ESPESSURA DE 25 MM (M2)</v>
      </c>
      <c r="E66" s="3" t="str">
        <f ca="1">OFFSET(Composições!$A$1,MATCH(COUNTIF($H$1:$H66,"Composições"),Composições!$K:$K,0)-1,COLUMN(Banco!E$6)-1)</f>
        <v>M2</v>
      </c>
      <c r="F66" s="66">
        <f ca="1">OFFSET(Composições!$A$1,MATCH(COUNTIF($H$1:$H66,"Composições"),Composições!$K:$K,0)-1,COLUMN(Banco!F$6)-1)</f>
        <v>0</v>
      </c>
      <c r="G66" s="66">
        <f ca="1">OFFSET(Composições!$A$1,MATCH(COUNTIF($H$1:$H66,"Composições"),Composições!$K:$K,0)-1,COLUMN(Banco!G$6)-1)</f>
        <v>43.47</v>
      </c>
      <c r="H66" s="75" t="s">
        <v>22</v>
      </c>
    </row>
    <row r="67" spans="1:8" ht="33.75" x14ac:dyDescent="0.2">
      <c r="A67" s="1" t="str">
        <f t="shared" ca="1" si="4"/>
        <v>Composição FNDE 292</v>
      </c>
      <c r="B67" s="3" t="str">
        <f ca="1">OFFSET(Composições!$A$1,MATCH(COUNTIF($H$1:$H67,"Composições"),Composições!$K:$K,0)-1,COLUMN(Banco!B$6)-1)</f>
        <v>Composição</v>
      </c>
      <c r="C67" s="3" t="str">
        <f ca="1">OFFSET(Composições!$A$1,MATCH(COUNTIF($H$1:$H67,"Composições"),Composições!$K:$K,0)-1,COLUMN(Banco!C$6)-1)</f>
        <v>FNDE 292</v>
      </c>
      <c r="D67" s="2" t="str">
        <f ca="1">IF(COUNTIF(OFFSET(Banco!$A$6,1,0,NCOMPOSICOES),$A67)&gt;1,"CÓDIGO REPETIDO",OFFSET(Composições!$A$1,MATCH(COUNTIF($H$1:$H67,"Composições"),Composições!$K:$K,0)-1,COLUMN(Banco!D$6)-1))</f>
        <v xml:space="preserve"> EMBOÇO OU MASSA ÚNICA, PARA RECEBIMENTO EM PINTURA, EM ARGAMASSA TRAÇO 1:2:8, PREPARO MECÂNICO COM BETONEIRA 400 L, APLICADA MANUALMENTE EM PANOS CEGOS DE FACHADA (SEM PRESENÇA DE VÃOS), ESPESSURA DE 25 MM (M2)</v>
      </c>
      <c r="E67" s="3" t="str">
        <f ca="1">OFFSET(Composições!$A$1,MATCH(COUNTIF($H$1:$H67,"Composições"),Composições!$K:$K,0)-1,COLUMN(Banco!E$6)-1)</f>
        <v>M2</v>
      </c>
      <c r="F67" s="66">
        <f ca="1">OFFSET(Composições!$A$1,MATCH(COUNTIF($H$1:$H67,"Composições"),Composições!$K:$K,0)-1,COLUMN(Banco!F$6)-1)</f>
        <v>0</v>
      </c>
      <c r="G67" s="66">
        <f ca="1">OFFSET(Composições!$A$1,MATCH(COUNTIF($H$1:$H67,"Composições"),Composições!$K:$K,0)-1,COLUMN(Banco!G$6)-1)</f>
        <v>43.47</v>
      </c>
      <c r="H67" s="75" t="s">
        <v>22</v>
      </c>
    </row>
    <row r="68" spans="1:8" ht="22.5" x14ac:dyDescent="0.2">
      <c r="A68" s="1" t="str">
        <f t="shared" ca="1" si="4"/>
        <v>Composição FNDE 293</v>
      </c>
      <c r="B68" s="3" t="str">
        <f ca="1">OFFSET(Composições!$A$1,MATCH(COUNTIF($H$1:$H68,"Composições"),Composições!$K:$K,0)-1,COLUMN(Banco!B$6)-1)</f>
        <v>Composição</v>
      </c>
      <c r="C68" s="3" t="str">
        <f ca="1">OFFSET(Composições!$A$1,MATCH(COUNTIF($H$1:$H68,"Composições"),Composições!$K:$K,0)-1,COLUMN(Banco!C$6)-1)</f>
        <v>FNDE 293</v>
      </c>
      <c r="D68" s="2" t="str">
        <f ca="1">IF(COUNTIF(OFFSET(Banco!$A$6,1,0,NCOMPOSICOES),$A68)&gt;1,"CÓDIGO REPETIDO",OFFSET(Composições!$A$1,MATCH(COUNTIF($H$1:$H68,"Composições"),Composições!$K:$K,0)-1,COLUMN(Banco!D$6)-1))</f>
        <v xml:space="preserve"> REVESTIMENTO CERÂMICO PARA PAREDES INTERNAS COM PLACAS TIPO ESMALTADA EXTRA DE DIMENSÕES 10X10 CM COR AMARELA APLICADAS NA ALTURA INTEIRA DAS PAREDES (M2)</v>
      </c>
      <c r="E68" s="3" t="str">
        <f ca="1">OFFSET(Composições!$A$1,MATCH(COUNTIF($H$1:$H68,"Composições"),Composições!$K:$K,0)-1,COLUMN(Banco!E$6)-1)</f>
        <v>M2</v>
      </c>
      <c r="F68" s="66">
        <f ca="1">OFFSET(Composições!$A$1,MATCH(COUNTIF($H$1:$H68,"Composições"),Composições!$K:$K,0)-1,COLUMN(Banco!F$6)-1)</f>
        <v>0</v>
      </c>
      <c r="G68" s="66">
        <f ca="1">OFFSET(Composições!$A$1,MATCH(COUNTIF($H$1:$H68,"Composições"),Composições!$K:$K,0)-1,COLUMN(Banco!G$6)-1)</f>
        <v>57.92</v>
      </c>
      <c r="H68" s="75" t="s">
        <v>22</v>
      </c>
    </row>
    <row r="69" spans="1:8" ht="22.5" x14ac:dyDescent="0.2">
      <c r="A69" s="1" t="str">
        <f t="shared" ca="1" si="4"/>
        <v>Composição FNDE 294</v>
      </c>
      <c r="B69" s="3" t="str">
        <f ca="1">OFFSET(Composições!$A$1,MATCH(COUNTIF($H$1:$H69,"Composições"),Composições!$K:$K,0)-1,COLUMN(Banco!B$6)-1)</f>
        <v>Composição</v>
      </c>
      <c r="C69" s="3" t="str">
        <f ca="1">OFFSET(Composições!$A$1,MATCH(COUNTIF($H$1:$H69,"Composições"),Composições!$K:$K,0)-1,COLUMN(Banco!C$6)-1)</f>
        <v>FNDE 294</v>
      </c>
      <c r="D69" s="2" t="str">
        <f ca="1">IF(COUNTIF(OFFSET(Banco!$A$6,1,0,NCOMPOSICOES),$A69)&gt;1,"CÓDIGO REPETIDO",OFFSET(Composições!$A$1,MATCH(COUNTIF($H$1:$H69,"Composições"),Composições!$K:$K,0)-1,COLUMN(Banco!D$6)-1))</f>
        <v xml:space="preserve"> REVESTIMENTO CERÂMICO PARA PAREDES INTERNAS COM PLACAS TIPO ESMALTADA EXTRA DE DIMENSÕES 10X10 CM COR AZUL APLICADAS NA ALTURA INTEIRA DAS PAREDES (M2)</v>
      </c>
      <c r="E69" s="3" t="str">
        <f ca="1">OFFSET(Composições!$A$1,MATCH(COUNTIF($H$1:$H69,"Composições"),Composições!$K:$K,0)-1,COLUMN(Banco!E$6)-1)</f>
        <v>M2</v>
      </c>
      <c r="F69" s="66">
        <f ca="1">OFFSET(Composições!$A$1,MATCH(COUNTIF($H$1:$H69,"Composições"),Composições!$K:$K,0)-1,COLUMN(Banco!F$6)-1)</f>
        <v>0</v>
      </c>
      <c r="G69" s="66">
        <f ca="1">OFFSET(Composições!$A$1,MATCH(COUNTIF($H$1:$H69,"Composições"),Composições!$K:$K,0)-1,COLUMN(Banco!G$6)-1)</f>
        <v>57.92</v>
      </c>
      <c r="H69" s="75" t="s">
        <v>22</v>
      </c>
    </row>
    <row r="70" spans="1:8" ht="22.5" x14ac:dyDescent="0.2">
      <c r="A70" s="1" t="str">
        <f t="shared" ca="1" si="4"/>
        <v>Composição FNDE 295</v>
      </c>
      <c r="B70" s="3" t="str">
        <f ca="1">OFFSET(Composições!$A$1,MATCH(COUNTIF($H$1:$H70,"Composições"),Composições!$K:$K,0)-1,COLUMN(Banco!B$6)-1)</f>
        <v>Composição</v>
      </c>
      <c r="C70" s="3" t="str">
        <f ca="1">OFFSET(Composições!$A$1,MATCH(COUNTIF($H$1:$H70,"Composições"),Composições!$K:$K,0)-1,COLUMN(Banco!C$6)-1)</f>
        <v>FNDE 295</v>
      </c>
      <c r="D70" s="2" t="str">
        <f ca="1">IF(COUNTIF(OFFSET(Banco!$A$6,1,0,NCOMPOSICOES),$A70)&gt;1,"CÓDIGO REPETIDO",OFFSET(Composições!$A$1,MATCH(COUNTIF($H$1:$H70,"Composições"),Composições!$K:$K,0)-1,COLUMN(Banco!D$6)-1))</f>
        <v xml:space="preserve"> REVESTIMENTO CERÂMICO PARA PAREDES INTERNAS COM PLACAS TIPO ESMALTADA EXTRA DE DIMENSÕES 10X10 CM COR BRANCA APLICADAS NA ALTURA INTEIRA DAS PAREDES (M2)</v>
      </c>
      <c r="E70" s="3" t="str">
        <f ca="1">OFFSET(Composições!$A$1,MATCH(COUNTIF($H$1:$H70,"Composições"),Composições!$K:$K,0)-1,COLUMN(Banco!E$6)-1)</f>
        <v>M2</v>
      </c>
      <c r="F70" s="66">
        <f ca="1">OFFSET(Composições!$A$1,MATCH(COUNTIF($H$1:$H70,"Composições"),Composições!$K:$K,0)-1,COLUMN(Banco!F$6)-1)</f>
        <v>0</v>
      </c>
      <c r="G70" s="66">
        <f ca="1">OFFSET(Composições!$A$1,MATCH(COUNTIF($H$1:$H70,"Composições"),Composições!$K:$K,0)-1,COLUMN(Banco!G$6)-1)</f>
        <v>57.92</v>
      </c>
      <c r="H70" s="75" t="s">
        <v>22</v>
      </c>
    </row>
    <row r="71" spans="1:8" ht="22.5" x14ac:dyDescent="0.2">
      <c r="A71" s="1" t="str">
        <f t="shared" ca="1" si="4"/>
        <v>Composição FNDE 296</v>
      </c>
      <c r="B71" s="3" t="str">
        <f ca="1">OFFSET(Composições!$A$1,MATCH(COUNTIF($H$1:$H71,"Composições"),Composições!$K:$K,0)-1,COLUMN(Banco!B$6)-1)</f>
        <v>Composição</v>
      </c>
      <c r="C71" s="3" t="str">
        <f ca="1">OFFSET(Composições!$A$1,MATCH(COUNTIF($H$1:$H71,"Composições"),Composições!$K:$K,0)-1,COLUMN(Banco!C$6)-1)</f>
        <v>FNDE 296</v>
      </c>
      <c r="D71" s="2" t="str">
        <f ca="1">IF(COUNTIF(OFFSET(Banco!$A$6,1,0,NCOMPOSICOES),$A71)&gt;1,"CÓDIGO REPETIDO",OFFSET(Composições!$A$1,MATCH(COUNTIF($H$1:$H71,"Composições"),Composições!$K:$K,0)-1,COLUMN(Banco!D$6)-1))</f>
        <v xml:space="preserve"> REVESTIMENTO CERÂMICO PARA PAREDES INTERNAS COM PLACAS TIPO ESMALTADA EXTRA DE DIMENSÕES 10X10 CM COR VERMELHA APLICADAS NA ALTURA INTEIRA DAS PAREDES (M2)</v>
      </c>
      <c r="E71" s="3" t="str">
        <f ca="1">OFFSET(Composições!$A$1,MATCH(COUNTIF($H$1:$H71,"Composições"),Composições!$K:$K,0)-1,COLUMN(Banco!E$6)-1)</f>
        <v>M2</v>
      </c>
      <c r="F71" s="66">
        <f ca="1">OFFSET(Composições!$A$1,MATCH(COUNTIF($H$1:$H71,"Composições"),Composições!$K:$K,0)-1,COLUMN(Banco!F$6)-1)</f>
        <v>0</v>
      </c>
      <c r="G71" s="66">
        <f ca="1">OFFSET(Composições!$A$1,MATCH(COUNTIF($H$1:$H71,"Composições"),Composições!$K:$K,0)-1,COLUMN(Banco!G$6)-1)</f>
        <v>57.92</v>
      </c>
      <c r="H71" s="75" t="s">
        <v>22</v>
      </c>
    </row>
    <row r="72" spans="1:8" x14ac:dyDescent="0.2">
      <c r="A72" s="1" t="str">
        <f t="shared" ca="1" si="4"/>
        <v>Composição FNDE 245</v>
      </c>
      <c r="B72" s="3" t="str">
        <f ca="1">OFFSET(Composições!$A$1,MATCH(COUNTIF($H$1:$H72,"Composições"),Composições!$K:$K,0)-1,COLUMN(Banco!B$6)-1)</f>
        <v>Composição</v>
      </c>
      <c r="C72" s="3" t="str">
        <f ca="1">OFFSET(Composições!$A$1,MATCH(COUNTIF($H$1:$H72,"Composições"),Composições!$K:$K,0)-1,COLUMN(Banco!C$6)-1)</f>
        <v>FNDE 245</v>
      </c>
      <c r="D72" s="2" t="str">
        <f ca="1">IF(COUNTIF(OFFSET(Banco!$A$6,1,0,NCOMPOSICOES),$A72)&gt;1,"CÓDIGO REPETIDO",OFFSET(Composições!$A$1,MATCH(COUNTIF($H$1:$H72,"Composições"),Composições!$K:$K,0)-1,COLUMN(Banco!D$6)-1))</f>
        <v xml:space="preserve"> RODA MEIO EM MADEIRA, ALTURA 7CM, FIXADO COM COLA (M)</v>
      </c>
      <c r="E72" s="3" t="str">
        <f ca="1">OFFSET(Composições!$A$1,MATCH(COUNTIF($H$1:$H72,"Composições"),Composições!$K:$K,0)-1,COLUMN(Banco!E$6)-1)</f>
        <v>M</v>
      </c>
      <c r="F72" s="66">
        <f ca="1">OFFSET(Composições!$A$1,MATCH(COUNTIF($H$1:$H72,"Composições"),Composições!$K:$K,0)-1,COLUMN(Banco!F$6)-1)</f>
        <v>0</v>
      </c>
      <c r="G72" s="66">
        <f ca="1">OFFSET(Composições!$A$1,MATCH(COUNTIF($H$1:$H72,"Composições"),Composições!$K:$K,0)-1,COLUMN(Banco!G$6)-1)</f>
        <v>39.520000000000003</v>
      </c>
      <c r="H72" s="75" t="s">
        <v>22</v>
      </c>
    </row>
    <row r="73" spans="1:8" x14ac:dyDescent="0.2">
      <c r="A73" s="1" t="str">
        <f t="shared" ca="1" si="4"/>
        <v>Composição FNDE 37</v>
      </c>
      <c r="B73" s="3" t="str">
        <f ca="1">OFFSET(Composições!$A$1,MATCH(COUNTIF($H$1:$H73,"Composições"),Composições!$K:$K,0)-1,COLUMN(Banco!B$6)-1)</f>
        <v>Composição</v>
      </c>
      <c r="C73" s="3" t="str">
        <f ca="1">OFFSET(Composições!$A$1,MATCH(COUNTIF($H$1:$H73,"Composições"),Composições!$K:$K,0)-1,COLUMN(Banco!C$6)-1)</f>
        <v>FNDE 37</v>
      </c>
      <c r="D73" s="2" t="str">
        <f ca="1">IF(COUNTIF(OFFSET(Banco!$A$6,1,0,NCOMPOSICOES),$A73)&gt;1,"CÓDIGO REPETIDO",OFFSET(Composições!$A$1,MATCH(COUNTIF($H$1:$H73,"Composições"),Composições!$K:$K,0)-1,COLUMN(Banco!D$6)-1))</f>
        <v xml:space="preserve"> CANTONEIRA DE BORRACHA - AMBIENTE SOLÁRIO (M)</v>
      </c>
      <c r="E73" s="3" t="str">
        <f ca="1">OFFSET(Composições!$A$1,MATCH(COUNTIF($H$1:$H73,"Composições"),Composições!$K:$K,0)-1,COLUMN(Banco!E$6)-1)</f>
        <v>M</v>
      </c>
      <c r="F73" s="66">
        <f ca="1">OFFSET(Composições!$A$1,MATCH(COUNTIF($H$1:$H73,"Composições"),Composições!$K:$K,0)-1,COLUMN(Banco!F$6)-1)</f>
        <v>0</v>
      </c>
      <c r="G73" s="66">
        <f ca="1">OFFSET(Composições!$A$1,MATCH(COUNTIF($H$1:$H73,"Composições"),Composições!$K:$K,0)-1,COLUMN(Banco!G$6)-1)</f>
        <v>49.59</v>
      </c>
      <c r="H73" s="75" t="s">
        <v>22</v>
      </c>
    </row>
    <row r="74" spans="1:8" ht="22.5" x14ac:dyDescent="0.2">
      <c r="A74" s="1" t="str">
        <f t="shared" ca="1" si="4"/>
        <v>Composição FNDE 18</v>
      </c>
      <c r="B74" s="3" t="str">
        <f ca="1">OFFSET(Composições!$A$1,MATCH(COUNTIF($H$1:$H74,"Composições"),Composições!$K:$K,0)-1,COLUMN(Banco!B$6)-1)</f>
        <v>Composição</v>
      </c>
      <c r="C74" s="3" t="str">
        <f ca="1">OFFSET(Composições!$A$1,MATCH(COUNTIF($H$1:$H74,"Composições"),Composições!$K:$K,0)-1,COLUMN(Banco!C$6)-1)</f>
        <v>FNDE 18</v>
      </c>
      <c r="D74" s="2" t="str">
        <f ca="1">IF(COUNTIF(OFFSET(Banco!$A$6,1,0,NCOMPOSICOES),$A74)&gt;1,"CÓDIGO REPETIDO",OFFSET(Composições!$A$1,MATCH(COUNTIF($H$1:$H74,"Composições"),Composições!$K:$K,0)-1,COLUMN(Banco!D$6)-1))</f>
        <v xml:space="preserve"> FORRO DE FIBRA MINERAL EM PLACAS DE 625 X 625 MM, E = 15 MM, BORDA RETA, COM PINTURA ANTIMOFO, APOIADO EM PERFIL DE ACO GALVANIZADO COM 24 MM DE BASE - INSTALADO (M2)</v>
      </c>
      <c r="E74" s="3" t="str">
        <f ca="1">OFFSET(Composições!$A$1,MATCH(COUNTIF($H$1:$H74,"Composições"),Composições!$K:$K,0)-1,COLUMN(Banco!E$6)-1)</f>
        <v>M2</v>
      </c>
      <c r="F74" s="66">
        <f ca="1">OFFSET(Composições!$A$1,MATCH(COUNTIF($H$1:$H74,"Composições"),Composições!$K:$K,0)-1,COLUMN(Banco!F$6)-1)</f>
        <v>0</v>
      </c>
      <c r="G74" s="66">
        <f ca="1">OFFSET(Composições!$A$1,MATCH(COUNTIF($H$1:$H74,"Composições"),Composições!$K:$K,0)-1,COLUMN(Banco!G$6)-1)</f>
        <v>157.58000000000001</v>
      </c>
      <c r="H74" s="75" t="s">
        <v>22</v>
      </c>
    </row>
    <row r="75" spans="1:8" x14ac:dyDescent="0.2">
      <c r="A75" s="1" t="str">
        <f t="shared" ca="1" si="4"/>
        <v xml:space="preserve">Composição FNDE 182 </v>
      </c>
      <c r="B75" s="3" t="str">
        <f ca="1">OFFSET(Composições!$A$1,MATCH(COUNTIF($H$1:$H75,"Composições"),Composições!$K:$K,0)-1,COLUMN(Banco!B$6)-1)</f>
        <v>Composição</v>
      </c>
      <c r="C75" s="3" t="str">
        <f ca="1">OFFSET(Composições!$A$1,MATCH(COUNTIF($H$1:$H75,"Composições"),Composições!$K:$K,0)-1,COLUMN(Banco!C$6)-1)</f>
        <v xml:space="preserve">FNDE 182 </v>
      </c>
      <c r="D75" s="2" t="str">
        <f ca="1">IF(COUNTIF(OFFSET(Banco!$A$6,1,0,NCOMPOSICOES),$A75)&gt;1,"CÓDIGO REPETIDO",OFFSET(Composições!$A$1,MATCH(COUNTIF($H$1:$H75,"Composições"),Composições!$K:$K,0)-1,COLUMN(Banco!D$6)-1))</f>
        <v>CONTRAPISO DE CONCRETO NÃO-ESTRUTURAL, ESPESSURA 3 CM E PREPARO MECÂNICO (M2)</v>
      </c>
      <c r="E75" s="3" t="str">
        <f ca="1">OFFSET(Composições!$A$1,MATCH(COUNTIF($H$1:$H75,"Composições"),Composições!$K:$K,0)-1,COLUMN(Banco!E$6)-1)</f>
        <v>M2</v>
      </c>
      <c r="F75" s="66">
        <f ca="1">OFFSET(Composições!$A$1,MATCH(COUNTIF($H$1:$H75,"Composições"),Composições!$K:$K,0)-1,COLUMN(Banco!F$6)-1)</f>
        <v>0</v>
      </c>
      <c r="G75" s="66">
        <f ca="1">OFFSET(Composições!$A$1,MATCH(COUNTIF($H$1:$H75,"Composições"),Composições!$K:$K,0)-1,COLUMN(Banco!G$6)-1)</f>
        <v>42</v>
      </c>
      <c r="H75" s="75" t="s">
        <v>22</v>
      </c>
    </row>
    <row r="76" spans="1:8" ht="22.5" x14ac:dyDescent="0.2">
      <c r="A76" s="1" t="str">
        <f t="shared" ca="1" si="4"/>
        <v>Composição FNDE 09</v>
      </c>
      <c r="B76" s="3" t="str">
        <f ca="1">OFFSET(Composições!$A$1,MATCH(COUNTIF($H$1:$H76,"Composições"),Composições!$K:$K,0)-1,COLUMN(Banco!B$6)-1)</f>
        <v>Composição</v>
      </c>
      <c r="C76" s="3" t="str">
        <f ca="1">OFFSET(Composições!$A$1,MATCH(COUNTIF($H$1:$H76,"Composições"),Composições!$K:$K,0)-1,COLUMN(Banco!C$6)-1)</f>
        <v>FNDE 09</v>
      </c>
      <c r="D76" s="2" t="str">
        <f ca="1">IF(COUNTIF(OFFSET(Banco!$A$6,1,0,NCOMPOSICOES),$A76)&gt;1,"CÓDIGO REPETIDO",OFFSET(Composições!$A$1,MATCH(COUNTIF($H$1:$H76,"Composições"),Composições!$K:$K,0)-1,COLUMN(Banco!D$6)-1))</f>
        <v xml:space="preserve"> NATA DE CIMENTO COM COLA PVA, PARA NIVELAMENTO  DE CONTRAPISO PARA ASSENTAMENTO DE PISO VINÍLICO (M2)</v>
      </c>
      <c r="E76" s="3" t="str">
        <f ca="1">OFFSET(Composições!$A$1,MATCH(COUNTIF($H$1:$H76,"Composições"),Composições!$K:$K,0)-1,COLUMN(Banco!E$6)-1)</f>
        <v>M2</v>
      </c>
      <c r="F76" s="66">
        <f ca="1">OFFSET(Composições!$A$1,MATCH(COUNTIF($H$1:$H76,"Composições"),Composições!$K:$K,0)-1,COLUMN(Banco!F$6)-1)</f>
        <v>0</v>
      </c>
      <c r="G76" s="66">
        <f ca="1">OFFSET(Composições!$A$1,MATCH(COUNTIF($H$1:$H76,"Composições"),Composições!$K:$K,0)-1,COLUMN(Banco!G$6)-1)</f>
        <v>5.96</v>
      </c>
      <c r="H76" s="75" t="s">
        <v>22</v>
      </c>
    </row>
    <row r="77" spans="1:8" x14ac:dyDescent="0.2">
      <c r="A77" s="1" t="str">
        <f t="shared" ca="1" si="4"/>
        <v>Composição FNDE 298</v>
      </c>
      <c r="B77" s="3" t="str">
        <f ca="1">OFFSET(Composições!$A$1,MATCH(COUNTIF($H$1:$H77,"Composições"),Composições!$K:$K,0)-1,COLUMN(Banco!B$6)-1)</f>
        <v>Composição</v>
      </c>
      <c r="C77" s="3" t="str">
        <f ca="1">OFFSET(Composições!$A$1,MATCH(COUNTIF($H$1:$H77,"Composições"),Composições!$K:$K,0)-1,COLUMN(Banco!C$6)-1)</f>
        <v>FNDE 298</v>
      </c>
      <c r="D77" s="2" t="str">
        <f ca="1">IF(COUNTIF(OFFSET(Banco!$A$6,1,0,NCOMPOSICOES),$A77)&gt;1,"CÓDIGO REPETIDO",OFFSET(Composições!$A$1,MATCH(COUNTIF($H$1:$H77,"Composições"),Composições!$K:$K,0)-1,COLUMN(Banco!D$6)-1))</f>
        <v xml:space="preserve"> PISO VINÍLICO, PADRÃO LISO, AMARELO, ESPESSURA 3,2 MM, FIXADO COM COLA. (M2)</v>
      </c>
      <c r="E77" s="3" t="str">
        <f ca="1">OFFSET(Composições!$A$1,MATCH(COUNTIF($H$1:$H77,"Composições"),Composições!$K:$K,0)-1,COLUMN(Banco!E$6)-1)</f>
        <v>M2</v>
      </c>
      <c r="F77" s="66">
        <f ca="1">OFFSET(Composições!$A$1,MATCH(COUNTIF($H$1:$H77,"Composições"),Composições!$K:$K,0)-1,COLUMN(Banco!F$6)-1)</f>
        <v>0</v>
      </c>
      <c r="G77" s="66">
        <f ca="1">OFFSET(Composições!$A$1,MATCH(COUNTIF($H$1:$H77,"Composições"),Composições!$K:$K,0)-1,COLUMN(Banco!G$6)-1)</f>
        <v>201.04999999999998</v>
      </c>
      <c r="H77" s="75" t="s">
        <v>22</v>
      </c>
    </row>
    <row r="78" spans="1:8" x14ac:dyDescent="0.2">
      <c r="A78" s="1" t="str">
        <f t="shared" ca="1" si="4"/>
        <v xml:space="preserve">Composição FNDE 297 </v>
      </c>
      <c r="B78" s="3" t="str">
        <f ca="1">OFFSET(Composições!$A$1,MATCH(COUNTIF($H$1:$H78,"Composições"),Composições!$K:$K,0)-1,COLUMN(Banco!B$6)-1)</f>
        <v>Composição</v>
      </c>
      <c r="C78" s="3" t="str">
        <f ca="1">OFFSET(Composições!$A$1,MATCH(COUNTIF($H$1:$H78,"Composições"),Composições!$K:$K,0)-1,COLUMN(Banco!C$6)-1)</f>
        <v xml:space="preserve">FNDE 297 </v>
      </c>
      <c r="D78" s="2" t="str">
        <f ca="1">IF(COUNTIF(OFFSET(Banco!$A$6,1,0,NCOMPOSICOES),$A78)&gt;1,"CÓDIGO REPETIDO",OFFSET(Composições!$A$1,MATCH(COUNTIF($H$1:$H78,"Composições"),Composições!$K:$K,0)-1,COLUMN(Banco!D$6)-1))</f>
        <v>PISO VINÍLICO, PADRÃO LISO, CINZA ESCURO, ESPESSURA 3,2 MM, FIXADO COM COLA (M2)</v>
      </c>
      <c r="E78" s="3" t="str">
        <f ca="1">OFFSET(Composições!$A$1,MATCH(COUNTIF($H$1:$H78,"Composições"),Composições!$K:$K,0)-1,COLUMN(Banco!E$6)-1)</f>
        <v>M2</v>
      </c>
      <c r="F78" s="66">
        <f ca="1">OFFSET(Composições!$A$1,MATCH(COUNTIF($H$1:$H78,"Composições"),Composições!$K:$K,0)-1,COLUMN(Banco!F$6)-1)</f>
        <v>0</v>
      </c>
      <c r="G78" s="66">
        <f ca="1">OFFSET(Composições!$A$1,MATCH(COUNTIF($H$1:$H78,"Composições"),Composições!$K:$K,0)-1,COLUMN(Banco!G$6)-1)</f>
        <v>201.04999999999998</v>
      </c>
      <c r="H78" s="75" t="s">
        <v>22</v>
      </c>
    </row>
    <row r="79" spans="1:8" x14ac:dyDescent="0.2">
      <c r="A79" s="1" t="str">
        <f t="shared" ca="1" si="4"/>
        <v>Composição FNDE 299</v>
      </c>
      <c r="B79" s="3" t="str">
        <f ca="1">OFFSET(Composições!$A$1,MATCH(COUNTIF($H$1:$H79,"Composições"),Composições!$K:$K,0)-1,COLUMN(Banco!B$6)-1)</f>
        <v>Composição</v>
      </c>
      <c r="C79" s="3" t="str">
        <f ca="1">OFFSET(Composições!$A$1,MATCH(COUNTIF($H$1:$H79,"Composições"),Composições!$K:$K,0)-1,COLUMN(Banco!C$6)-1)</f>
        <v>FNDE 299</v>
      </c>
      <c r="D79" s="2" t="str">
        <f ca="1">IF(COUNTIF(OFFSET(Banco!$A$6,1,0,NCOMPOSICOES),$A79)&gt;1,"CÓDIGO REPETIDO",OFFSET(Composições!$A$1,MATCH(COUNTIF($H$1:$H79,"Composições"),Composições!$K:$K,0)-1,COLUMN(Banco!D$6)-1))</f>
        <v xml:space="preserve"> PISO VINÍLICO, PADRÃO LISO, AZUL, ESPESSURA 3,2 MM, FIXADO COM COLA (M2)</v>
      </c>
      <c r="E79" s="3" t="str">
        <f ca="1">OFFSET(Composições!$A$1,MATCH(COUNTIF($H$1:$H79,"Composições"),Composições!$K:$K,0)-1,COLUMN(Banco!E$6)-1)</f>
        <v>M2</v>
      </c>
      <c r="F79" s="66">
        <f ca="1">OFFSET(Composições!$A$1,MATCH(COUNTIF($H$1:$H79,"Composições"),Composições!$K:$K,0)-1,COLUMN(Banco!F$6)-1)</f>
        <v>0</v>
      </c>
      <c r="G79" s="66">
        <f ca="1">OFFSET(Composições!$A$1,MATCH(COUNTIF($H$1:$H79,"Composições"),Composições!$K:$K,0)-1,COLUMN(Banco!G$6)-1)</f>
        <v>201.04999999999998</v>
      </c>
      <c r="H79" s="75" t="s">
        <v>22</v>
      </c>
    </row>
    <row r="80" spans="1:8" x14ac:dyDescent="0.2">
      <c r="A80" s="1" t="str">
        <f t="shared" ca="1" si="4"/>
        <v>Composição FNDE 300</v>
      </c>
      <c r="B80" s="3" t="str">
        <f ca="1">OFFSET(Composições!$A$1,MATCH(COUNTIF($H$1:$H80,"Composições"),Composições!$K:$K,0)-1,COLUMN(Banco!B$6)-1)</f>
        <v>Composição</v>
      </c>
      <c r="C80" s="3" t="str">
        <f ca="1">OFFSET(Composições!$A$1,MATCH(COUNTIF($H$1:$H80,"Composições"),Composições!$K:$K,0)-1,COLUMN(Banco!C$6)-1)</f>
        <v>FNDE 300</v>
      </c>
      <c r="D80" s="2" t="str">
        <f ca="1">IF(COUNTIF(OFFSET(Banco!$A$6,1,0,NCOMPOSICOES),$A80)&gt;1,"CÓDIGO REPETIDO",OFFSET(Composições!$A$1,MATCH(COUNTIF($H$1:$H80,"Composições"),Composições!$K:$K,0)-1,COLUMN(Banco!D$6)-1))</f>
        <v xml:space="preserve"> PISO VINÍLICO, PADRÃO LISO, CINZA CLARO, ESPESSURA 3,2 MM, FIXADO COM COLA (M2)</v>
      </c>
      <c r="E80" s="3" t="str">
        <f ca="1">OFFSET(Composições!$A$1,MATCH(COUNTIF($H$1:$H80,"Composições"),Composições!$K:$K,0)-1,COLUMN(Banco!E$6)-1)</f>
        <v>M2</v>
      </c>
      <c r="F80" s="66">
        <f ca="1">OFFSET(Composições!$A$1,MATCH(COUNTIF($H$1:$H80,"Composições"),Composições!$K:$K,0)-1,COLUMN(Banco!F$6)-1)</f>
        <v>0</v>
      </c>
      <c r="G80" s="66">
        <f ca="1">OFFSET(Composições!$A$1,MATCH(COUNTIF($H$1:$H80,"Composições"),Composições!$K:$K,0)-1,COLUMN(Banco!G$6)-1)</f>
        <v>201.04999999999998</v>
      </c>
      <c r="H80" s="75" t="s">
        <v>22</v>
      </c>
    </row>
    <row r="81" spans="1:8" x14ac:dyDescent="0.2">
      <c r="A81" s="1" t="str">
        <f t="shared" ref="A81:A112" ca="1" si="5">CONCATENAR</f>
        <v xml:space="preserve">Composição FNDE 401 </v>
      </c>
      <c r="B81" s="3" t="str">
        <f ca="1">OFFSET(Composições!$A$1,MATCH(COUNTIF($H$1:$H81,"Composições"),Composições!$K:$K,0)-1,COLUMN(Banco!B$6)-1)</f>
        <v>Composição</v>
      </c>
      <c r="C81" s="3" t="str">
        <f ca="1">OFFSET(Composições!$A$1,MATCH(COUNTIF($H$1:$H81,"Composições"),Composições!$K:$K,0)-1,COLUMN(Banco!C$6)-1)</f>
        <v xml:space="preserve">FNDE 401 </v>
      </c>
      <c r="D81" s="2" t="str">
        <f ca="1">IF(COUNTIF(OFFSET(Banco!$A$6,1,0,NCOMPOSICOES),$A81)&gt;1,"CÓDIGO REPETIDO",OFFSET(Composições!$A$1,MATCH(COUNTIF($H$1:$H81,"Composições"),Composições!$K:$K,0)-1,COLUMN(Banco!D$6)-1))</f>
        <v>PISO PODOTÁTIL DE ALERTA, COR AMARELA OU AZUL, ASSENTADO SOBRE ARGAMASSA (M)</v>
      </c>
      <c r="E81" s="3" t="str">
        <f ca="1">OFFSET(Composições!$A$1,MATCH(COUNTIF($H$1:$H81,"Composições"),Composições!$K:$K,0)-1,COLUMN(Banco!E$6)-1)</f>
        <v>M</v>
      </c>
      <c r="F81" s="66">
        <f ca="1">OFFSET(Composições!$A$1,MATCH(COUNTIF($H$1:$H81,"Composições"),Composições!$K:$K,0)-1,COLUMN(Banco!F$6)-1)</f>
        <v>0</v>
      </c>
      <c r="G81" s="66">
        <f ca="1">OFFSET(Composições!$A$1,MATCH(COUNTIF($H$1:$H81,"Composições"),Composições!$K:$K,0)-1,COLUMN(Banco!G$6)-1)</f>
        <v>171.26</v>
      </c>
      <c r="H81" s="75" t="s">
        <v>22</v>
      </c>
    </row>
    <row r="82" spans="1:8" x14ac:dyDescent="0.2">
      <c r="A82" s="1" t="str">
        <f t="shared" ca="1" si="5"/>
        <v>Composição FNDE 190</v>
      </c>
      <c r="B82" s="3" t="str">
        <f ca="1">OFFSET(Composições!$A$1,MATCH(COUNTIF($H$1:$H82,"Composições"),Composições!$K:$K,0)-1,COLUMN(Banco!B$6)-1)</f>
        <v>Composição</v>
      </c>
      <c r="C82" s="3" t="str">
        <f ca="1">OFFSET(Composições!$A$1,MATCH(COUNTIF($H$1:$H82,"Composições"),Composições!$K:$K,0)-1,COLUMN(Banco!C$6)-1)</f>
        <v>FNDE 190</v>
      </c>
      <c r="D82" s="2" t="str">
        <f ca="1">IF(COUNTIF(OFFSET(Banco!$A$6,1,0,NCOMPOSICOES),$A82)&gt;1,"CÓDIGO REPETIDO",OFFSET(Composições!$A$1,MATCH(COUNTIF($H$1:$H82,"Composições"),Composições!$K:$K,0)-1,COLUMN(Banco!D$6)-1))</f>
        <v xml:space="preserve"> PISO PODOTÁTIL DE ALERTA, COR VERMELHA, DE CONCRETO, ASSENTADO SOBRE ARGAMASSA (M2)</v>
      </c>
      <c r="E82" s="3" t="str">
        <f ca="1">OFFSET(Composições!$A$1,MATCH(COUNTIF($H$1:$H82,"Composições"),Composições!$K:$K,0)-1,COLUMN(Banco!E$6)-1)</f>
        <v>M2</v>
      </c>
      <c r="F82" s="66">
        <f ca="1">OFFSET(Composições!$A$1,MATCH(COUNTIF($H$1:$H82,"Composições"),Composições!$K:$K,0)-1,COLUMN(Banco!F$6)-1)</f>
        <v>0</v>
      </c>
      <c r="G82" s="66">
        <f ca="1">OFFSET(Composições!$A$1,MATCH(COUNTIF($H$1:$H82,"Composições"),Composições!$K:$K,0)-1,COLUMN(Banco!G$6)-1)</f>
        <v>206.67000000000002</v>
      </c>
      <c r="H82" s="75" t="s">
        <v>22</v>
      </c>
    </row>
    <row r="83" spans="1:8" x14ac:dyDescent="0.2">
      <c r="A83" s="1" t="str">
        <f t="shared" ca="1" si="5"/>
        <v xml:space="preserve">Composição FNDE 10 </v>
      </c>
      <c r="B83" s="3" t="str">
        <f ca="1">OFFSET(Composições!$A$1,MATCH(COUNTIF($H$1:$H83,"Composições"),Composições!$K:$K,0)-1,COLUMN(Banco!B$6)-1)</f>
        <v>Composição</v>
      </c>
      <c r="C83" s="3" t="str">
        <f ca="1">OFFSET(Composições!$A$1,MATCH(COUNTIF($H$1:$H83,"Composições"),Composições!$K:$K,0)-1,COLUMN(Banco!C$6)-1)</f>
        <v xml:space="preserve">FNDE 10 </v>
      </c>
      <c r="D83" s="2" t="str">
        <f ca="1">IF(COUNTIF(OFFSET(Banco!$A$6,1,0,NCOMPOSICOES),$A83)&gt;1,"CÓDIGO REPETIDO",OFFSET(Composições!$A$1,MATCH(COUNTIF($H$1:$H83,"Composições"),Composições!$K:$K,0)-1,COLUMN(Banco!D$6)-1))</f>
        <v>COLCHÃO DRENANTE DE AREIA H= 30 CM (M3)</v>
      </c>
      <c r="E83" s="3" t="str">
        <f ca="1">OFFSET(Composições!$A$1,MATCH(COUNTIF($H$1:$H83,"Composições"),Composições!$K:$K,0)-1,COLUMN(Banco!E$6)-1)</f>
        <v>M3</v>
      </c>
      <c r="F83" s="66">
        <f ca="1">OFFSET(Composições!$A$1,MATCH(COUNTIF($H$1:$H83,"Composições"),Composições!$K:$K,0)-1,COLUMN(Banco!F$6)-1)</f>
        <v>0</v>
      </c>
      <c r="G83" s="66">
        <f ca="1">OFFSET(Composições!$A$1,MATCH(COUNTIF($H$1:$H83,"Composições"),Composições!$K:$K,0)-1,COLUMN(Banco!G$6)-1)</f>
        <v>168.39000000000001</v>
      </c>
      <c r="H83" s="75" t="s">
        <v>22</v>
      </c>
    </row>
    <row r="84" spans="1:8" x14ac:dyDescent="0.2">
      <c r="A84" s="1" t="str">
        <f t="shared" ca="1" si="5"/>
        <v>Composição FNDE 38</v>
      </c>
      <c r="B84" s="3" t="str">
        <f ca="1">OFFSET(Composições!$A$1,MATCH(COUNTIF($H$1:$H84,"Composições"),Composições!$K:$K,0)-1,COLUMN(Banco!B$6)-1)</f>
        <v>Composição</v>
      </c>
      <c r="C84" s="3" t="str">
        <f ca="1">OFFSET(Composições!$A$1,MATCH(COUNTIF($H$1:$H84,"Composições"),Composições!$K:$K,0)-1,COLUMN(Banco!C$6)-1)</f>
        <v>FNDE 38</v>
      </c>
      <c r="D84" s="2" t="str">
        <f ca="1">IF(COUNTIF(OFFSET(Banco!$A$6,1,0,NCOMPOSICOES),$A84)&gt;1,"CÓDIGO REPETIDO",OFFSET(Composições!$A$1,MATCH(COUNTIF($H$1:$H84,"Composições"),Composições!$K:$K,0)-1,COLUMN(Banco!D$6)-1))</f>
        <v xml:space="preserve"> FITA 3M COLANTE ANTIDERRAPANTE PARA PISO (M)</v>
      </c>
      <c r="E84" s="3" t="str">
        <f ca="1">OFFSET(Composições!$A$1,MATCH(COUNTIF($H$1:$H84,"Composições"),Composições!$K:$K,0)-1,COLUMN(Banco!E$6)-1)</f>
        <v>M</v>
      </c>
      <c r="F84" s="66">
        <f ca="1">OFFSET(Composições!$A$1,MATCH(COUNTIF($H$1:$H84,"Composições"),Composições!$K:$K,0)-1,COLUMN(Banco!F$6)-1)</f>
        <v>0</v>
      </c>
      <c r="G84" s="66">
        <f ca="1">OFFSET(Composições!$A$1,MATCH(COUNTIF($H$1:$H84,"Composições"),Composições!$K:$K,0)-1,COLUMN(Banco!G$6)-1)</f>
        <v>19.669999999999998</v>
      </c>
      <c r="H84" s="75" t="s">
        <v>22</v>
      </c>
    </row>
    <row r="85" spans="1:8" x14ac:dyDescent="0.2">
      <c r="A85" s="1" t="str">
        <f t="shared" ca="1" si="5"/>
        <v>Composição FNDE 402</v>
      </c>
      <c r="B85" s="3" t="str">
        <f ca="1">OFFSET(Composições!$A$1,MATCH(COUNTIF($H$1:$H85,"Composições"),Composições!$K:$K,0)-1,COLUMN(Banco!B$6)-1)</f>
        <v>Composição</v>
      </c>
      <c r="C85" s="3" t="str">
        <f ca="1">OFFSET(Composições!$A$1,MATCH(COUNTIF($H$1:$H85,"Composições"),Composições!$K:$K,0)-1,COLUMN(Banco!C$6)-1)</f>
        <v>FNDE 402</v>
      </c>
      <c r="D85" s="2" t="str">
        <f ca="1">IF(COUNTIF(OFFSET(Banco!$A$6,1,0,NCOMPOSICOES),$A85)&gt;1,"CÓDIGO REPETIDO",OFFSET(Composições!$A$1,MATCH(COUNTIF($H$1:$H85,"Composições"),Composições!$K:$K,0)-1,COLUMN(Banco!D$6)-1))</f>
        <v xml:space="preserve"> PINTURA LÁTEX ACRÍLICA, COR BRANCO GELO, APLICAÇÃO MANUAL EM PAREDES, DUAS DEMÃOS (M2)</v>
      </c>
      <c r="E85" s="3" t="str">
        <f ca="1">OFFSET(Composições!$A$1,MATCH(COUNTIF($H$1:$H85,"Composições"),Composições!$K:$K,0)-1,COLUMN(Banco!E$6)-1)</f>
        <v>M2</v>
      </c>
      <c r="F85" s="66">
        <f ca="1">OFFSET(Composições!$A$1,MATCH(COUNTIF($H$1:$H85,"Composições"),Composições!$K:$K,0)-1,COLUMN(Banco!F$6)-1)</f>
        <v>0</v>
      </c>
      <c r="G85" s="66">
        <f ca="1">OFFSET(Composições!$A$1,MATCH(COUNTIF($H$1:$H85,"Composições"),Composições!$K:$K,0)-1,COLUMN(Banco!G$6)-1)</f>
        <v>13.64</v>
      </c>
      <c r="H85" s="75" t="s">
        <v>22</v>
      </c>
    </row>
    <row r="86" spans="1:8" x14ac:dyDescent="0.2">
      <c r="A86" s="1" t="str">
        <f t="shared" ca="1" si="5"/>
        <v xml:space="preserve">Composição FNDE 403 </v>
      </c>
      <c r="B86" s="3" t="str">
        <f ca="1">OFFSET(Composições!$A$1,MATCH(COUNTIF($H$1:$H86,"Composições"),Composições!$K:$K,0)-1,COLUMN(Banco!B$6)-1)</f>
        <v>Composição</v>
      </c>
      <c r="C86" s="3" t="str">
        <f ca="1">OFFSET(Composições!$A$1,MATCH(COUNTIF($H$1:$H86,"Composições"),Composições!$K:$K,0)-1,COLUMN(Banco!C$6)-1)</f>
        <v xml:space="preserve">FNDE 403 </v>
      </c>
      <c r="D86" s="2" t="str">
        <f ca="1">IF(COUNTIF(OFFSET(Banco!$A$6,1,0,NCOMPOSICOES),$A86)&gt;1,"CÓDIGO REPETIDO",OFFSET(Composições!$A$1,MATCH(COUNTIF($H$1:$H86,"Composições"),Composições!$K:$K,0)-1,COLUMN(Banco!D$6)-1))</f>
        <v>PINTURA LÁTEX ACRÍLICA, COR VERMELHO, APLICAÇÃO MANUAL EM PAREDES, DUAS DEMÃOS (M2)</v>
      </c>
      <c r="E86" s="3" t="str">
        <f ca="1">OFFSET(Composições!$A$1,MATCH(COUNTIF($H$1:$H86,"Composições"),Composições!$K:$K,0)-1,COLUMN(Banco!E$6)-1)</f>
        <v>M2</v>
      </c>
      <c r="F86" s="66">
        <f ca="1">OFFSET(Composições!$A$1,MATCH(COUNTIF($H$1:$H86,"Composições"),Composições!$K:$K,0)-1,COLUMN(Banco!F$6)-1)</f>
        <v>0</v>
      </c>
      <c r="G86" s="66">
        <f ca="1">OFFSET(Composições!$A$1,MATCH(COUNTIF($H$1:$H86,"Composições"),Composições!$K:$K,0)-1,COLUMN(Banco!G$6)-1)</f>
        <v>13.64</v>
      </c>
      <c r="H86" s="75" t="s">
        <v>22</v>
      </c>
    </row>
    <row r="87" spans="1:8" x14ac:dyDescent="0.2">
      <c r="A87" s="1" t="str">
        <f t="shared" ca="1" si="5"/>
        <v>Composição FNDE 404</v>
      </c>
      <c r="B87" s="3" t="str">
        <f ca="1">OFFSET(Composições!$A$1,MATCH(COUNTIF($H$1:$H87,"Composições"),Composições!$K:$K,0)-1,COLUMN(Banco!B$6)-1)</f>
        <v>Composição</v>
      </c>
      <c r="C87" s="3" t="str">
        <f ca="1">OFFSET(Composições!$A$1,MATCH(COUNTIF($H$1:$H87,"Composições"),Composições!$K:$K,0)-1,COLUMN(Banco!C$6)-1)</f>
        <v>FNDE 404</v>
      </c>
      <c r="D87" s="2" t="str">
        <f ca="1">IF(COUNTIF(OFFSET(Banco!$A$6,1,0,NCOMPOSICOES),$A87)&gt;1,"CÓDIGO REPETIDO",OFFSET(Composições!$A$1,MATCH(COUNTIF($H$1:$H87,"Composições"),Composições!$K:$K,0)-1,COLUMN(Banco!D$6)-1))</f>
        <v xml:space="preserve"> PINTURA LÁTEX ACRÍLICA, COR CINZA, APLICAÇÃO MANUAL EM PAREDES, DUAS DEMÃOS (M2)</v>
      </c>
      <c r="E87" s="3" t="str">
        <f ca="1">OFFSET(Composições!$A$1,MATCH(COUNTIF($H$1:$H87,"Composições"),Composições!$K:$K,0)-1,COLUMN(Banco!E$6)-1)</f>
        <v>M2</v>
      </c>
      <c r="F87" s="66">
        <f ca="1">OFFSET(Composições!$A$1,MATCH(COUNTIF($H$1:$H87,"Composições"),Composições!$K:$K,0)-1,COLUMN(Banco!F$6)-1)</f>
        <v>0</v>
      </c>
      <c r="G87" s="66">
        <f ca="1">OFFSET(Composições!$A$1,MATCH(COUNTIF($H$1:$H87,"Composições"),Composições!$K:$K,0)-1,COLUMN(Banco!G$6)-1)</f>
        <v>13.64</v>
      </c>
      <c r="H87" s="75" t="s">
        <v>22</v>
      </c>
    </row>
    <row r="88" spans="1:8" x14ac:dyDescent="0.2">
      <c r="A88" s="1" t="str">
        <f t="shared" ca="1" si="5"/>
        <v>Composição FNDE 405</v>
      </c>
      <c r="B88" s="3" t="str">
        <f ca="1">OFFSET(Composições!$A$1,MATCH(COUNTIF($H$1:$H88,"Composições"),Composições!$K:$K,0)-1,COLUMN(Banco!B$6)-1)</f>
        <v>Composição</v>
      </c>
      <c r="C88" s="3" t="str">
        <f ca="1">OFFSET(Composições!$A$1,MATCH(COUNTIF($H$1:$H88,"Composições"),Composições!$K:$K,0)-1,COLUMN(Banco!C$6)-1)</f>
        <v>FNDE 405</v>
      </c>
      <c r="D88" s="2" t="str">
        <f ca="1">IF(COUNTIF(OFFSET(Banco!$A$6,1,0,NCOMPOSICOES),$A88)&gt;1,"CÓDIGO REPETIDO",OFFSET(Composições!$A$1,MATCH(COUNTIF($H$1:$H88,"Composições"),Composições!$K:$K,0)-1,COLUMN(Banco!D$6)-1))</f>
        <v xml:space="preserve"> PINTURA LÁTEX ACRÍLICA, COR AZUL, APLICAÇÃO MANUAL EM PAREDES, DUAS DEMÃOS (M2)</v>
      </c>
      <c r="E88" s="3" t="str">
        <f ca="1">OFFSET(Composições!$A$1,MATCH(COUNTIF($H$1:$H88,"Composições"),Composições!$K:$K,0)-1,COLUMN(Banco!E$6)-1)</f>
        <v>M2</v>
      </c>
      <c r="F88" s="66">
        <f ca="1">OFFSET(Composições!$A$1,MATCH(COUNTIF($H$1:$H88,"Composições"),Composições!$K:$K,0)-1,COLUMN(Banco!F$6)-1)</f>
        <v>0</v>
      </c>
      <c r="G88" s="66">
        <f ca="1">OFFSET(Composições!$A$1,MATCH(COUNTIF($H$1:$H88,"Composições"),Composições!$K:$K,0)-1,COLUMN(Banco!G$6)-1)</f>
        <v>13.64</v>
      </c>
      <c r="H88" s="75" t="s">
        <v>22</v>
      </c>
    </row>
    <row r="89" spans="1:8" x14ac:dyDescent="0.2">
      <c r="A89" s="1" t="str">
        <f t="shared" ca="1" si="5"/>
        <v>Composição FNDE 35</v>
      </c>
      <c r="B89" s="3" t="str">
        <f ca="1">OFFSET(Composições!$A$1,MATCH(COUNTIF($H$1:$H89,"Composições"),Composições!$K:$K,0)-1,COLUMN(Banco!B$6)-1)</f>
        <v>Composição</v>
      </c>
      <c r="C89" s="3" t="str">
        <f ca="1">OFFSET(Composições!$A$1,MATCH(COUNTIF($H$1:$H89,"Composições"),Composições!$K:$K,0)-1,COLUMN(Banco!C$6)-1)</f>
        <v>FNDE 35</v>
      </c>
      <c r="D89" s="2" t="str">
        <f ca="1">IF(COUNTIF(OFFSET(Banco!$A$6,1,0,NCOMPOSICOES),$A89)&gt;1,"CÓDIGO REPETIDO",OFFSET(Composições!$A$1,MATCH(COUNTIF($H$1:$H89,"Composições"),Composições!$K:$K,0)-1,COLUMN(Banco!D$6)-1))</f>
        <v xml:space="preserve"> PINTURA COM TINTA EPÓXI EM PAREDES, COR VERDE,  APLICAÇÃO MANUAL, 2 DEMÃOS, INCLUSO PRIMER EPÓXI (M2)</v>
      </c>
      <c r="E89" s="3" t="str">
        <f ca="1">OFFSET(Composições!$A$1,MATCH(COUNTIF($H$1:$H89,"Composições"),Composições!$K:$K,0)-1,COLUMN(Banco!E$6)-1)</f>
        <v>M2</v>
      </c>
      <c r="F89" s="66">
        <f ca="1">OFFSET(Composições!$A$1,MATCH(COUNTIF($H$1:$H89,"Composições"),Composições!$K:$K,0)-1,COLUMN(Banco!F$6)-1)</f>
        <v>0</v>
      </c>
      <c r="G89" s="66">
        <f ca="1">OFFSET(Composições!$A$1,MATCH(COUNTIF($H$1:$H89,"Composições"),Composições!$K:$K,0)-1,COLUMN(Banco!G$6)-1)</f>
        <v>74.47</v>
      </c>
      <c r="H89" s="75" t="s">
        <v>22</v>
      </c>
    </row>
    <row r="90" spans="1:8" ht="22.5" x14ac:dyDescent="0.2">
      <c r="A90" s="1" t="str">
        <f t="shared" ca="1" si="5"/>
        <v>Composição FNDE 36</v>
      </c>
      <c r="B90" s="3" t="str">
        <f ca="1">OFFSET(Composições!$A$1,MATCH(COUNTIF($H$1:$H90,"Composições"),Composições!$K:$K,0)-1,COLUMN(Banco!B$6)-1)</f>
        <v>Composição</v>
      </c>
      <c r="C90" s="3" t="str">
        <f ca="1">OFFSET(Composições!$A$1,MATCH(COUNTIF($H$1:$H90,"Composições"),Composições!$K:$K,0)-1,COLUMN(Banco!C$6)-1)</f>
        <v>FNDE 36</v>
      </c>
      <c r="D90" s="2" t="str">
        <f ca="1">IF(COUNTIF(OFFSET(Banco!$A$6,1,0,NCOMPOSICOES),$A90)&gt;1,"CÓDIGO REPETIDO",OFFSET(Composições!$A$1,MATCH(COUNTIF($H$1:$H90,"Composições"),Composições!$K:$K,0)-1,COLUMN(Banco!D$6)-1))</f>
        <v xml:space="preserve"> PINTURA COM TINTA EPÓXI EM PAREDES, COR LARANJA,  APLICAÇÃO MANUAL, 2 DEMÃOS, INCLUSO PRIMER EPÓXI (M2)</v>
      </c>
      <c r="E90" s="3" t="str">
        <f ca="1">OFFSET(Composições!$A$1,MATCH(COUNTIF($H$1:$H90,"Composições"),Composições!$K:$K,0)-1,COLUMN(Banco!E$6)-1)</f>
        <v>M2</v>
      </c>
      <c r="F90" s="66">
        <f ca="1">OFFSET(Composições!$A$1,MATCH(COUNTIF($H$1:$H90,"Composições"),Composições!$K:$K,0)-1,COLUMN(Banco!F$6)-1)</f>
        <v>0</v>
      </c>
      <c r="G90" s="66">
        <f ca="1">OFFSET(Composições!$A$1,MATCH(COUNTIF($H$1:$H90,"Composições"),Composições!$K:$K,0)-1,COLUMN(Banco!G$6)-1)</f>
        <v>74.47</v>
      </c>
      <c r="H90" s="75" t="s">
        <v>22</v>
      </c>
    </row>
    <row r="91" spans="1:8" x14ac:dyDescent="0.2">
      <c r="A91" s="1" t="str">
        <f t="shared" ca="1" si="5"/>
        <v>Composição FNDE 201</v>
      </c>
      <c r="B91" s="3" t="str">
        <f ca="1">OFFSET(Composições!$A$1,MATCH(COUNTIF($H$1:$H91,"Composições"),Composições!$K:$K,0)-1,COLUMN(Banco!B$6)-1)</f>
        <v>Composição</v>
      </c>
      <c r="C91" s="3" t="str">
        <f ca="1">OFFSET(Composições!$A$1,MATCH(COUNTIF($H$1:$H91,"Composições"),Composições!$K:$K,0)-1,COLUMN(Banco!C$6)-1)</f>
        <v>FNDE 201</v>
      </c>
      <c r="D91" s="2" t="str">
        <f ca="1">IF(COUNTIF(OFFSET(Banco!$A$6,1,0,NCOMPOSICOES),$A91)&gt;1,"CÓDIGO REPETIDO",OFFSET(Composições!$A$1,MATCH(COUNTIF($H$1:$H91,"Composições"),Composições!$K:$K,0)-1,COLUMN(Banco!D$6)-1))</f>
        <v xml:space="preserve"> PINTURA EM ESMALTE SINTÉTICO EM RODAMEIO DE MADEIRA, 2 DEMÃOS - COR BRANCO (M2)</v>
      </c>
      <c r="E91" s="3" t="str">
        <f ca="1">OFFSET(Composições!$A$1,MATCH(COUNTIF($H$1:$H91,"Composições"),Composições!$K:$K,0)-1,COLUMN(Banco!E$6)-1)</f>
        <v>M2</v>
      </c>
      <c r="F91" s="66">
        <f ca="1">OFFSET(Composições!$A$1,MATCH(COUNTIF($H$1:$H91,"Composições"),Composições!$K:$K,0)-1,COLUMN(Banco!F$6)-1)</f>
        <v>0</v>
      </c>
      <c r="G91" s="66">
        <f ca="1">OFFSET(Composições!$A$1,MATCH(COUNTIF($H$1:$H91,"Composições"),Composições!$K:$K,0)-1,COLUMN(Banco!G$6)-1)</f>
        <v>19.75</v>
      </c>
      <c r="H91" s="75" t="s">
        <v>22</v>
      </c>
    </row>
    <row r="92" spans="1:8" x14ac:dyDescent="0.2">
      <c r="A92" s="1" t="str">
        <f t="shared" ca="1" si="5"/>
        <v>Composição FNDE 406</v>
      </c>
      <c r="B92" s="3" t="str">
        <f ca="1">OFFSET(Composições!$A$1,MATCH(COUNTIF($H$1:$H92,"Composições"),Composições!$K:$K,0)-1,COLUMN(Banco!B$6)-1)</f>
        <v>Composição</v>
      </c>
      <c r="C92" s="3" t="str">
        <f ca="1">OFFSET(Composições!$A$1,MATCH(COUNTIF($H$1:$H92,"Composições"),Composições!$K:$K,0)-1,COLUMN(Banco!C$6)-1)</f>
        <v>FNDE 406</v>
      </c>
      <c r="D92" s="2" t="str">
        <f ca="1">IF(COUNTIF(OFFSET(Banco!$A$6,1,0,NCOMPOSICOES),$A92)&gt;1,"CÓDIGO REPETIDO",OFFSET(Composições!$A$1,MATCH(COUNTIF($H$1:$H92,"Composições"),Composições!$K:$K,0)-1,COLUMN(Banco!D$6)-1))</f>
        <v xml:space="preserve"> PINTURA DE PISO COM TINTA EPÓXI, COR AMARELO, APLICAÇÃO MANUAL, 2 DEMÃOS, INCLUSO PRIMER EPÓXI (M2)</v>
      </c>
      <c r="E92" s="3" t="str">
        <f ca="1">OFFSET(Composições!$A$1,MATCH(COUNTIF($H$1:$H92,"Composições"),Composições!$K:$K,0)-1,COLUMN(Banco!E$6)-1)</f>
        <v>M2</v>
      </c>
      <c r="F92" s="66">
        <f ca="1">OFFSET(Composições!$A$1,MATCH(COUNTIF($H$1:$H92,"Composições"),Composições!$K:$K,0)-1,COLUMN(Banco!F$6)-1)</f>
        <v>0</v>
      </c>
      <c r="G92" s="66">
        <f ca="1">OFFSET(Composições!$A$1,MATCH(COUNTIF($H$1:$H92,"Composições"),Composições!$K:$K,0)-1,COLUMN(Banco!G$6)-1)</f>
        <v>77.06</v>
      </c>
      <c r="H92" s="75" t="s">
        <v>22</v>
      </c>
    </row>
    <row r="93" spans="1:8" x14ac:dyDescent="0.2">
      <c r="A93" s="1" t="str">
        <f t="shared" ca="1" si="5"/>
        <v>Composição FNDE 407</v>
      </c>
      <c r="B93" s="3" t="str">
        <f ca="1">OFFSET(Composições!$A$1,MATCH(COUNTIF($H$1:$H93,"Composições"),Composições!$K:$K,0)-1,COLUMN(Banco!B$6)-1)</f>
        <v>Composição</v>
      </c>
      <c r="C93" s="3" t="str">
        <f ca="1">OFFSET(Composições!$A$1,MATCH(COUNTIF($H$1:$H93,"Composições"),Composições!$K:$K,0)-1,COLUMN(Banco!C$6)-1)</f>
        <v>FNDE 407</v>
      </c>
      <c r="D93" s="2" t="str">
        <f ca="1">IF(COUNTIF(OFFSET(Banco!$A$6,1,0,NCOMPOSICOES),$A93)&gt;1,"CÓDIGO REPETIDO",OFFSET(Composições!$A$1,MATCH(COUNTIF($H$1:$H93,"Composições"),Composições!$K:$K,0)-1,COLUMN(Banco!D$6)-1))</f>
        <v xml:space="preserve"> PINTURA DE PISO COM TINTA EPÓXI, COR AZUL, APLICAÇÃO MANUAL, 2 DEMÃOS, INCLUSO PRIMER EPÓXI (M2)</v>
      </c>
      <c r="E93" s="3" t="str">
        <f ca="1">OFFSET(Composições!$A$1,MATCH(COUNTIF($H$1:$H93,"Composições"),Composições!$K:$K,0)-1,COLUMN(Banco!E$6)-1)</f>
        <v>M2</v>
      </c>
      <c r="F93" s="66">
        <f ca="1">OFFSET(Composições!$A$1,MATCH(COUNTIF($H$1:$H93,"Composições"),Composições!$K:$K,0)-1,COLUMN(Banco!F$6)-1)</f>
        <v>0</v>
      </c>
      <c r="G93" s="66">
        <f ca="1">OFFSET(Composições!$A$1,MATCH(COUNTIF($H$1:$H93,"Composições"),Composições!$K:$K,0)-1,COLUMN(Banco!G$6)-1)</f>
        <v>77.06</v>
      </c>
      <c r="H93" s="75" t="s">
        <v>22</v>
      </c>
    </row>
    <row r="94" spans="1:8" x14ac:dyDescent="0.2">
      <c r="A94" s="1" t="str">
        <f t="shared" ca="1" si="5"/>
        <v>Composição FNDE 409</v>
      </c>
      <c r="B94" s="3" t="str">
        <f ca="1">OFFSET(Composições!$A$1,MATCH(COUNTIF($H$1:$H94,"Composições"),Composições!$K:$K,0)-1,COLUMN(Banco!B$6)-1)</f>
        <v>Composição</v>
      </c>
      <c r="C94" s="3" t="str">
        <f ca="1">OFFSET(Composições!$A$1,MATCH(COUNTIF($H$1:$H94,"Composições"),Composições!$K:$K,0)-1,COLUMN(Banco!C$6)-1)</f>
        <v>FNDE 409</v>
      </c>
      <c r="D94" s="2" t="str">
        <f ca="1">IF(COUNTIF(OFFSET(Banco!$A$6,1,0,NCOMPOSICOES),$A94)&gt;1,"CÓDIGO REPETIDO",OFFSET(Composições!$A$1,MATCH(COUNTIF($H$1:$H94,"Composições"),Composições!$K:$K,0)-1,COLUMN(Banco!D$6)-1))</f>
        <v xml:space="preserve"> PINTURA DE PISO COM TINTA EPÓXI, COR CINZA, APLICAÇÃO MANUAL, 2 DEMÃOS, INCLUSO PRIMER EPÓXI (M2)</v>
      </c>
      <c r="E94" s="3" t="str">
        <f ca="1">OFFSET(Composições!$A$1,MATCH(COUNTIF($H$1:$H94,"Composições"),Composições!$K:$K,0)-1,COLUMN(Banco!E$6)-1)</f>
        <v>M2</v>
      </c>
      <c r="F94" s="66">
        <f ca="1">OFFSET(Composições!$A$1,MATCH(COUNTIF($H$1:$H94,"Composições"),Composições!$K:$K,0)-1,COLUMN(Banco!F$6)-1)</f>
        <v>0</v>
      </c>
      <c r="G94" s="66">
        <f ca="1">OFFSET(Composições!$A$1,MATCH(COUNTIF($H$1:$H94,"Composições"),Composições!$K:$K,0)-1,COLUMN(Banco!G$6)-1)</f>
        <v>77.06</v>
      </c>
      <c r="H94" s="75" t="s">
        <v>22</v>
      </c>
    </row>
    <row r="95" spans="1:8" x14ac:dyDescent="0.2">
      <c r="A95" s="1" t="str">
        <f t="shared" ca="1" si="5"/>
        <v>Composição FNDE 410</v>
      </c>
      <c r="B95" s="3" t="str">
        <f ca="1">OFFSET(Composições!$A$1,MATCH(COUNTIF($H$1:$H95,"Composições"),Composições!$K:$K,0)-1,COLUMN(Banco!B$6)-1)</f>
        <v>Composição</v>
      </c>
      <c r="C95" s="3" t="str">
        <f ca="1">OFFSET(Composições!$A$1,MATCH(COUNTIF($H$1:$H95,"Composições"),Composições!$K:$K,0)-1,COLUMN(Banco!C$6)-1)</f>
        <v>FNDE 410</v>
      </c>
      <c r="D95" s="2" t="str">
        <f ca="1">IF(COUNTIF(OFFSET(Banco!$A$6,1,0,NCOMPOSICOES),$A95)&gt;1,"CÓDIGO REPETIDO",OFFSET(Composições!$A$1,MATCH(COUNTIF($H$1:$H95,"Composições"),Composições!$K:$K,0)-1,COLUMN(Banco!D$6)-1))</f>
        <v xml:space="preserve"> PINTURA DE PISO COM TINTA EPÓXI, COR LARANJA, APLICAÇÃO MANUAL, 2 DEMÃOS, INCLUSO PRIMER EPÓXI (M2)</v>
      </c>
      <c r="E95" s="3" t="str">
        <f ca="1">OFFSET(Composições!$A$1,MATCH(COUNTIF($H$1:$H95,"Composições"),Composições!$K:$K,0)-1,COLUMN(Banco!E$6)-1)</f>
        <v>M2</v>
      </c>
      <c r="F95" s="66">
        <f ca="1">OFFSET(Composições!$A$1,MATCH(COUNTIF($H$1:$H95,"Composições"),Composições!$K:$K,0)-1,COLUMN(Banco!F$6)-1)</f>
        <v>0</v>
      </c>
      <c r="G95" s="66">
        <f ca="1">OFFSET(Composições!$A$1,MATCH(COUNTIF($H$1:$H95,"Composições"),Composições!$K:$K,0)-1,COLUMN(Banco!G$6)-1)</f>
        <v>77.06</v>
      </c>
      <c r="H95" s="75" t="s">
        <v>22</v>
      </c>
    </row>
    <row r="96" spans="1:8" x14ac:dyDescent="0.2">
      <c r="A96" s="1" t="str">
        <f t="shared" ca="1" si="5"/>
        <v>Composição FNDE 411</v>
      </c>
      <c r="B96" s="3" t="str">
        <f ca="1">OFFSET(Composições!$A$1,MATCH(COUNTIF($H$1:$H96,"Composições"),Composições!$K:$K,0)-1,COLUMN(Banco!B$6)-1)</f>
        <v>Composição</v>
      </c>
      <c r="C96" s="3" t="str">
        <f ca="1">OFFSET(Composições!$A$1,MATCH(COUNTIF($H$1:$H96,"Composições"),Composições!$K:$K,0)-1,COLUMN(Banco!C$6)-1)</f>
        <v>FNDE 411</v>
      </c>
      <c r="D96" s="2" t="str">
        <f ca="1">IF(COUNTIF(OFFSET(Banco!$A$6,1,0,NCOMPOSICOES),$A96)&gt;1,"CÓDIGO REPETIDO",OFFSET(Composições!$A$1,MATCH(COUNTIF($H$1:$H96,"Composições"),Composições!$K:$K,0)-1,COLUMN(Banco!D$6)-1))</f>
        <v xml:space="preserve"> PINTURA DE PISO COM TINTA EPÓXI, COR VERDE, APLICAÇÃO MANUAL, 2 DEMÃOS, INCLUSO PRIMER EPÓXI (M2)</v>
      </c>
      <c r="E96" s="3" t="str">
        <f ca="1">OFFSET(Composições!$A$1,MATCH(COUNTIF($H$1:$H96,"Composições"),Composições!$K:$K,0)-1,COLUMN(Banco!E$6)-1)</f>
        <v>M2</v>
      </c>
      <c r="F96" s="66">
        <f ca="1">OFFSET(Composições!$A$1,MATCH(COUNTIF($H$1:$H96,"Composições"),Composições!$K:$K,0)-1,COLUMN(Banco!F$6)-1)</f>
        <v>0</v>
      </c>
      <c r="G96" s="66">
        <f ca="1">OFFSET(Composições!$A$1,MATCH(COUNTIF($H$1:$H96,"Composições"),Composições!$K:$K,0)-1,COLUMN(Banco!G$6)-1)</f>
        <v>77.06</v>
      </c>
      <c r="H96" s="75" t="s">
        <v>22</v>
      </c>
    </row>
    <row r="97" spans="1:8" x14ac:dyDescent="0.2">
      <c r="A97" s="1" t="str">
        <f t="shared" ca="1" si="5"/>
        <v>Composição FNDE 412</v>
      </c>
      <c r="B97" s="3" t="str">
        <f ca="1">OFFSET(Composições!$A$1,MATCH(COUNTIF($H$1:$H97,"Composições"),Composições!$K:$K,0)-1,COLUMN(Banco!B$6)-1)</f>
        <v>Composição</v>
      </c>
      <c r="C97" s="3" t="str">
        <f ca="1">OFFSET(Composições!$A$1,MATCH(COUNTIF($H$1:$H97,"Composições"),Composições!$K:$K,0)-1,COLUMN(Banco!C$6)-1)</f>
        <v>FNDE 412</v>
      </c>
      <c r="D97" s="2" t="str">
        <f ca="1">IF(COUNTIF(OFFSET(Banco!$A$6,1,0,NCOMPOSICOES),$A97)&gt;1,"CÓDIGO REPETIDO",OFFSET(Composições!$A$1,MATCH(COUNTIF($H$1:$H97,"Composições"),Composições!$K:$K,0)-1,COLUMN(Banco!D$6)-1))</f>
        <v xml:space="preserve"> PINTURA DE PISO COM TINTA EPÓXI, COR VERMELHO, APLICAÇÃO MANUAL, 2 DEMÃOS, INCLUSO PRIMER EPÓXI (M2)</v>
      </c>
      <c r="E97" s="3" t="str">
        <f ca="1">OFFSET(Composições!$A$1,MATCH(COUNTIF($H$1:$H97,"Composições"),Composições!$K:$K,0)-1,COLUMN(Banco!E$6)-1)</f>
        <v>M2</v>
      </c>
      <c r="F97" s="66">
        <f ca="1">OFFSET(Composições!$A$1,MATCH(COUNTIF($H$1:$H97,"Composições"),Composições!$K:$K,0)-1,COLUMN(Banco!F$6)-1)</f>
        <v>0</v>
      </c>
      <c r="G97" s="66">
        <f ca="1">OFFSET(Composições!$A$1,MATCH(COUNTIF($H$1:$H97,"Composições"),Composições!$K:$K,0)-1,COLUMN(Banco!G$6)-1)</f>
        <v>77.06</v>
      </c>
      <c r="H97" s="75" t="s">
        <v>22</v>
      </c>
    </row>
    <row r="98" spans="1:8" ht="22.5" x14ac:dyDescent="0.2">
      <c r="A98" s="1" t="str">
        <f t="shared" ca="1" si="5"/>
        <v>Composição FNDE 413</v>
      </c>
      <c r="B98" s="3" t="str">
        <f ca="1">OFFSET(Composições!$A$1,MATCH(COUNTIF($H$1:$H98,"Composições"),Composições!$K:$K,0)-1,COLUMN(Banco!B$6)-1)</f>
        <v>Composição</v>
      </c>
      <c r="C98" s="3" t="str">
        <f ca="1">OFFSET(Composições!$A$1,MATCH(COUNTIF($H$1:$H98,"Composições"),Composições!$K:$K,0)-1,COLUMN(Banco!C$6)-1)</f>
        <v>FNDE 413</v>
      </c>
      <c r="D98" s="2" t="str">
        <f ca="1">IF(COUNTIF(OFFSET(Banco!$A$6,1,0,NCOMPOSICOES),$A98)&gt;1,"CÓDIGO REPETIDO",OFFSET(Composições!$A$1,MATCH(COUNTIF($H$1:$H98,"Composições"),Composições!$K:$K,0)-1,COLUMN(Banco!D$6)-1))</f>
        <v xml:space="preserve"> BUCHA DE REDUÇÃO, LONGA, PVC, SOLDÁVEL, DN 85 X 60 MM, INSTALADO EM PRUMADA DE ÁGUA - FORNECIMENTO E INSTALAÇÃO (UN)</v>
      </c>
      <c r="E98" s="3" t="str">
        <f ca="1">OFFSET(Composições!$A$1,MATCH(COUNTIF($H$1:$H98,"Composições"),Composições!$K:$K,0)-1,COLUMN(Banco!E$6)-1)</f>
        <v>UN</v>
      </c>
      <c r="F98" s="66">
        <f ca="1">OFFSET(Composições!$A$1,MATCH(COUNTIF($H$1:$H98,"Composições"),Composições!$K:$K,0)-1,COLUMN(Banco!F$6)-1)</f>
        <v>0</v>
      </c>
      <c r="G98" s="66">
        <f ca="1">OFFSET(Composições!$A$1,MATCH(COUNTIF($H$1:$H98,"Composições"),Composições!$K:$K,0)-1,COLUMN(Banco!G$6)-1)</f>
        <v>27.369999999999997</v>
      </c>
      <c r="H98" s="75" t="s">
        <v>22</v>
      </c>
    </row>
    <row r="99" spans="1:8" ht="22.5" x14ac:dyDescent="0.2">
      <c r="A99" s="1" t="str">
        <f t="shared" ca="1" si="5"/>
        <v>Composição FNDE 414</v>
      </c>
      <c r="B99" s="3" t="str">
        <f ca="1">OFFSET(Composições!$A$1,MATCH(COUNTIF($H$1:$H99,"Composições"),Composições!$K:$K,0)-1,COLUMN(Banco!B$6)-1)</f>
        <v>Composição</v>
      </c>
      <c r="C99" s="3" t="str">
        <f ca="1">OFFSET(Composições!$A$1,MATCH(COUNTIF($H$1:$H99,"Composições"),Composições!$K:$K,0)-1,COLUMN(Banco!C$6)-1)</f>
        <v>FNDE 414</v>
      </c>
      <c r="D99" s="2" t="str">
        <f ca="1">IF(COUNTIF(OFFSET(Banco!$A$6,1,0,NCOMPOSICOES),$A99)&gt;1,"CÓDIGO REPETIDO",OFFSET(Composições!$A$1,MATCH(COUNTIF($H$1:$H99,"Composições"),Composições!$K:$K,0)-1,COLUMN(Banco!D$6)-1))</f>
        <v xml:space="preserve"> LUVA, PVC, SOLDÁVEL, DN 25MM, INSTALADO EM RAMAL DE DISTRIBUIÇÃO DE ÁGUA - FORNECIMENTO E INSTALAÇÃO (UN)</v>
      </c>
      <c r="E99" s="3" t="str">
        <f ca="1">OFFSET(Composições!$A$1,MATCH(COUNTIF($H$1:$H99,"Composições"),Composições!$K:$K,0)-1,COLUMN(Banco!E$6)-1)</f>
        <v>UN</v>
      </c>
      <c r="F99" s="66">
        <f ca="1">OFFSET(Composições!$A$1,MATCH(COUNTIF($H$1:$H99,"Composições"),Composições!$K:$K,0)-1,COLUMN(Banco!F$6)-1)</f>
        <v>0</v>
      </c>
      <c r="G99" s="66">
        <f ca="1">OFFSET(Composições!$A$1,MATCH(COUNTIF($H$1:$H99,"Composições"),Composições!$K:$K,0)-1,COLUMN(Banco!G$6)-1)</f>
        <v>6.81</v>
      </c>
      <c r="H99" s="75" t="s">
        <v>22</v>
      </c>
    </row>
    <row r="100" spans="1:8" x14ac:dyDescent="0.2">
      <c r="A100" s="1" t="str">
        <f t="shared" ca="1" si="5"/>
        <v>Composição FNDE 119</v>
      </c>
      <c r="B100" s="3" t="str">
        <f ca="1">OFFSET(Composições!$A$1,MATCH(COUNTIF($H$1:$H100,"Composições"),Composições!$K:$K,0)-1,COLUMN(Banco!B$6)-1)</f>
        <v>Composição</v>
      </c>
      <c r="C100" s="3" t="str">
        <f ca="1">OFFSET(Composições!$A$1,MATCH(COUNTIF($H$1:$H100,"Composições"),Composições!$K:$K,0)-1,COLUMN(Banco!C$6)-1)</f>
        <v>FNDE 119</v>
      </c>
      <c r="D100" s="2" t="str">
        <f ca="1">IF(COUNTIF(OFFSET(Banco!$A$6,1,0,NCOMPOSICOES),$A100)&gt;1,"CÓDIGO REPETIDO",OFFSET(Composições!$A$1,MATCH(COUNTIF($H$1:$H100,"Composições"),Composições!$K:$K,0)-1,COLUMN(Banco!D$6)-1))</f>
        <v xml:space="preserve"> TUBO DE DESCARGA, TIPO BENGALA, PARA LIGACAO CAIXA DE DESCARGA - EMBUTIR, PVC, 40 MM X 150 CM (UN)</v>
      </c>
      <c r="E100" s="3" t="str">
        <f ca="1">OFFSET(Composições!$A$1,MATCH(COUNTIF($H$1:$H100,"Composições"),Composições!$K:$K,0)-1,COLUMN(Banco!E$6)-1)</f>
        <v>UN</v>
      </c>
      <c r="F100" s="66">
        <f ca="1">OFFSET(Composições!$A$1,MATCH(COUNTIF($H$1:$H100,"Composições"),Composições!$K:$K,0)-1,COLUMN(Banco!F$6)-1)</f>
        <v>0</v>
      </c>
      <c r="G100" s="66">
        <f ca="1">OFFSET(Composições!$A$1,MATCH(COUNTIF($H$1:$H100,"Composições"),Composições!$K:$K,0)-1,COLUMN(Banco!G$6)-1)</f>
        <v>34.159999999999997</v>
      </c>
      <c r="H100" s="75" t="s">
        <v>22</v>
      </c>
    </row>
    <row r="101" spans="1:8" x14ac:dyDescent="0.2">
      <c r="A101" s="1" t="str">
        <f t="shared" ca="1" si="5"/>
        <v>Composição FNDE 415</v>
      </c>
      <c r="B101" s="3" t="str">
        <f ca="1">OFFSET(Composições!$A$1,MATCH(COUNTIF($H$1:$H101,"Composições"),Composições!$K:$K,0)-1,COLUMN(Banco!B$6)-1)</f>
        <v>Composição</v>
      </c>
      <c r="C101" s="3" t="str">
        <f ca="1">OFFSET(Composições!$A$1,MATCH(COUNTIF($H$1:$H101,"Composições"),Composições!$K:$K,0)-1,COLUMN(Banco!C$6)-1)</f>
        <v>FNDE 415</v>
      </c>
      <c r="D101" s="2" t="str">
        <f ca="1">IF(COUNTIF(OFFSET(Banco!$A$6,1,0,NCOMPOSICOES),$A101)&gt;1,"CÓDIGO REPETIDO",OFFSET(Composições!$A$1,MATCH(COUNTIF($H$1:$H101,"Composições"),Composições!$K:$K,0)-1,COLUMN(Banco!D$6)-1))</f>
        <v xml:space="preserve"> JOELHO 90 GRAUS, PVC, SOLDÁVEL, COM ROSCA, DN 25MM x 3/4 - FORNECIMENTO E INSTALAÇÃO. AF_06/2022 (UN)</v>
      </c>
      <c r="E101" s="3" t="str">
        <f ca="1">OFFSET(Composições!$A$1,MATCH(COUNTIF($H$1:$H101,"Composições"),Composições!$K:$K,0)-1,COLUMN(Banco!E$6)-1)</f>
        <v>UN</v>
      </c>
      <c r="F101" s="66">
        <f ca="1">OFFSET(Composições!$A$1,MATCH(COUNTIF($H$1:$H101,"Composições"),Composições!$K:$K,0)-1,COLUMN(Banco!F$6)-1)</f>
        <v>0</v>
      </c>
      <c r="G101" s="66">
        <f ca="1">OFFSET(Composições!$A$1,MATCH(COUNTIF($H$1:$H101,"Composições"),Composições!$K:$K,0)-1,COLUMN(Banco!G$6)-1)</f>
        <v>9.2199999999999989</v>
      </c>
      <c r="H101" s="75" t="s">
        <v>22</v>
      </c>
    </row>
    <row r="102" spans="1:8" x14ac:dyDescent="0.2">
      <c r="A102" s="1" t="str">
        <f t="shared" ca="1" si="5"/>
        <v>Composição FNDE 21</v>
      </c>
      <c r="B102" s="3" t="str">
        <f ca="1">OFFSET(Composições!$A$1,MATCH(COUNTIF($H$1:$H102,"Composições"),Composições!$K:$K,0)-1,COLUMN(Banco!B$6)-1)</f>
        <v>Composição</v>
      </c>
      <c r="C102" s="3" t="str">
        <f ca="1">OFFSET(Composições!$A$1,MATCH(COUNTIF($H$1:$H102,"Composições"),Composições!$K:$K,0)-1,COLUMN(Banco!C$6)-1)</f>
        <v>FNDE 21</v>
      </c>
      <c r="D102" s="2" t="str">
        <f ca="1">IF(COUNTIF(OFFSET(Banco!$A$6,1,0,NCOMPOSICOES),$A102)&gt;1,"CÓDIGO REPETIDO",OFFSET(Composições!$A$1,MATCH(COUNTIF($H$1:$H102,"Composições"),Composições!$K:$K,0)-1,COLUMN(Banco!D$6)-1))</f>
        <v xml:space="preserve"> RESERVATÓRIO CILINDRICO CAP. 10.000 LITROS (UN)</v>
      </c>
      <c r="E102" s="3" t="str">
        <f ca="1">OFFSET(Composições!$A$1,MATCH(COUNTIF($H$1:$H102,"Composições"),Composições!$K:$K,0)-1,COLUMN(Banco!E$6)-1)</f>
        <v>UN</v>
      </c>
      <c r="F102" s="66">
        <f ca="1">OFFSET(Composições!$A$1,MATCH(COUNTIF($H$1:$H102,"Composições"),Composições!$K:$K,0)-1,COLUMN(Banco!F$6)-1)</f>
        <v>0</v>
      </c>
      <c r="G102" s="66">
        <f ca="1">OFFSET(Composições!$A$1,MATCH(COUNTIF($H$1:$H102,"Composições"),Composições!$K:$K,0)-1,COLUMN(Banco!G$6)-1)</f>
        <v>18516.14</v>
      </c>
      <c r="H102" s="75" t="s">
        <v>22</v>
      </c>
    </row>
    <row r="103" spans="1:8" x14ac:dyDescent="0.2">
      <c r="A103" s="1" t="str">
        <f t="shared" ca="1" si="5"/>
        <v>Composição FNDE 78</v>
      </c>
      <c r="B103" s="3" t="str">
        <f ca="1">OFFSET(Composições!$A$1,MATCH(COUNTIF($H$1:$H103,"Composições"),Composições!$K:$K,0)-1,COLUMN(Banco!B$6)-1)</f>
        <v>Composição</v>
      </c>
      <c r="C103" s="3" t="str">
        <f ca="1">OFFSET(Composições!$A$1,MATCH(COUNTIF($H$1:$H103,"Composições"),Composições!$K:$K,0)-1,COLUMN(Banco!C$6)-1)</f>
        <v>FNDE 78</v>
      </c>
      <c r="D103" s="2" t="str">
        <f ca="1">IF(COUNTIF(OFFSET(Banco!$A$6,1,0,NCOMPOSICOES),$A103)&gt;1,"CÓDIGO REPETIDO",OFFSET(Composições!$A$1,MATCH(COUNTIF($H$1:$H103,"Composições"),Composições!$K:$K,0)-1,COLUMN(Banco!D$6)-1))</f>
        <v xml:space="preserve"> CISTERNA MODULAR 600 Litros (UN)</v>
      </c>
      <c r="E103" s="3" t="str">
        <f ca="1">OFFSET(Composições!$A$1,MATCH(COUNTIF($H$1:$H103,"Composições"),Composições!$K:$K,0)-1,COLUMN(Banco!E$6)-1)</f>
        <v>UN</v>
      </c>
      <c r="F103" s="66">
        <f ca="1">OFFSET(Composições!$A$1,MATCH(COUNTIF($H$1:$H103,"Composições"),Composições!$K:$K,0)-1,COLUMN(Banco!F$6)-1)</f>
        <v>1850</v>
      </c>
      <c r="G103" s="66">
        <f ca="1">OFFSET(Composições!$A$1,MATCH(COUNTIF($H$1:$H103,"Composições"),Composições!$K:$K,0)-1,COLUMN(Banco!G$6)-1)</f>
        <v>1864.77</v>
      </c>
      <c r="H103" s="75" t="s">
        <v>22</v>
      </c>
    </row>
    <row r="104" spans="1:8" x14ac:dyDescent="0.2">
      <c r="A104" s="1" t="str">
        <f t="shared" ca="1" si="5"/>
        <v>Composição FNDE 79</v>
      </c>
      <c r="B104" s="3" t="str">
        <f ca="1">OFFSET(Composições!$A$1,MATCH(COUNTIF($H$1:$H104,"Composições"),Composições!$K:$K,0)-1,COLUMN(Banco!B$6)-1)</f>
        <v>Composição</v>
      </c>
      <c r="C104" s="3" t="str">
        <f ca="1">OFFSET(Composições!$A$1,MATCH(COUNTIF($H$1:$H104,"Composições"),Composições!$K:$K,0)-1,COLUMN(Banco!C$6)-1)</f>
        <v>FNDE 79</v>
      </c>
      <c r="D104" s="2" t="str">
        <f ca="1">IF(COUNTIF(OFFSET(Banco!$A$6,1,0,NCOMPOSICOES),$A104)&gt;1,"CÓDIGO REPETIDO",OFFSET(Composições!$A$1,MATCH(COUNTIF($H$1:$H104,"Composições"),Composições!$K:$K,0)-1,COLUMN(Banco!D$6)-1))</f>
        <v xml:space="preserve"> SMART FILTRO (UN)</v>
      </c>
      <c r="E104" s="3" t="str">
        <f ca="1">OFFSET(Composições!$A$1,MATCH(COUNTIF($H$1:$H104,"Composições"),Composições!$K:$K,0)-1,COLUMN(Banco!E$6)-1)</f>
        <v>UN</v>
      </c>
      <c r="F104" s="66">
        <f ca="1">OFFSET(Composições!$A$1,MATCH(COUNTIF($H$1:$H104,"Composições"),Composições!$K:$K,0)-1,COLUMN(Banco!F$6)-1)</f>
        <v>216</v>
      </c>
      <c r="G104" s="66">
        <f ca="1">OFFSET(Composições!$A$1,MATCH(COUNTIF($H$1:$H104,"Composições"),Composições!$K:$K,0)-1,COLUMN(Banco!G$6)-1)</f>
        <v>230.77</v>
      </c>
      <c r="H104" s="75" t="s">
        <v>22</v>
      </c>
    </row>
    <row r="105" spans="1:8" ht="22.5" x14ac:dyDescent="0.2">
      <c r="A105" s="1" t="str">
        <f t="shared" ca="1" si="5"/>
        <v>Composição FNDE 416</v>
      </c>
      <c r="B105" s="3" t="str">
        <f ca="1">OFFSET(Composições!$A$1,MATCH(COUNTIF($H$1:$H105,"Composições"),Composições!$K:$K,0)-1,COLUMN(Banco!B$6)-1)</f>
        <v>Composição</v>
      </c>
      <c r="C105" s="3" t="str">
        <f ca="1">OFFSET(Composições!$A$1,MATCH(COUNTIF($H$1:$H105,"Composições"),Composições!$K:$K,0)-1,COLUMN(Banco!C$6)-1)</f>
        <v>FNDE 416</v>
      </c>
      <c r="D105" s="2" t="str">
        <f ca="1">IF(COUNTIF(OFFSET(Banco!$A$6,1,0,NCOMPOSICOES),$A105)&gt;1,"CÓDIGO REPETIDO",OFFSET(Composições!$A$1,MATCH(COUNTIF($H$1:$H105,"Composições"),Composições!$K:$K,0)-1,COLUMN(Banco!D$6)-1))</f>
        <v xml:space="preserve"> JUNÇÃO SIMPLES, PVC, SERIE R, ÁGUA PLUVIAL, DN 100 X 50 MM, JUNTA ELÁSTICA, FORNECIDO E INSTALADO EM CONDUTORES VERTICAIS DE ÁGUAS PLUVIAIS (UN)</v>
      </c>
      <c r="E105" s="3" t="str">
        <f ca="1">OFFSET(Composições!$A$1,MATCH(COUNTIF($H$1:$H105,"Composições"),Composições!$K:$K,0)-1,COLUMN(Banco!E$6)-1)</f>
        <v>UN</v>
      </c>
      <c r="F105" s="66">
        <f ca="1">OFFSET(Composições!$A$1,MATCH(COUNTIF($H$1:$H105,"Composições"),Composições!$K:$K,0)-1,COLUMN(Banco!F$6)-1)</f>
        <v>0</v>
      </c>
      <c r="G105" s="66">
        <f ca="1">OFFSET(Composições!$A$1,MATCH(COUNTIF($H$1:$H105,"Composições"),Composições!$K:$K,0)-1,COLUMN(Banco!G$6)-1)</f>
        <v>99.820000000000007</v>
      </c>
      <c r="H105" s="75" t="s">
        <v>22</v>
      </c>
    </row>
    <row r="106" spans="1:8" ht="22.5" x14ac:dyDescent="0.2">
      <c r="A106" s="1" t="str">
        <f t="shared" ca="1" si="5"/>
        <v>Composição FNDE 421</v>
      </c>
      <c r="B106" s="3" t="str">
        <f ca="1">OFFSET(Composições!$A$1,MATCH(COUNTIF($H$1:$H106,"Composições"),Composições!$K:$K,0)-1,COLUMN(Banco!B$6)-1)</f>
        <v>Composição</v>
      </c>
      <c r="C106" s="3" t="str">
        <f ca="1">OFFSET(Composições!$A$1,MATCH(COUNTIF($H$1:$H106,"Composições"),Composições!$K:$K,0)-1,COLUMN(Banco!C$6)-1)</f>
        <v>FNDE 421</v>
      </c>
      <c r="D106" s="2" t="str">
        <f ca="1">IF(COUNTIF(OFFSET(Banco!$A$6,1,0,NCOMPOSICOES),$A106)&gt;1,"CÓDIGO REPETIDO",OFFSET(Composições!$A$1,MATCH(COUNTIF($H$1:$H106,"Composições"),Composições!$K:$K,0)-1,COLUMN(Banco!D$6)-1))</f>
        <v xml:space="preserve"> JUNÇÃO SIMPLES, PVC, SERIE R, ÁGUA PLUVIAL, DN 150 X 75 MM, JUNTA ELÁSTICA, FORNECIDO E INSTALADO EM CONDUTORES VERTICAIS DE ÁGUAS PLUVIAIS (UN)</v>
      </c>
      <c r="E106" s="3" t="str">
        <f ca="1">OFFSET(Composições!$A$1,MATCH(COUNTIF($H$1:$H106,"Composições"),Composições!$K:$K,0)-1,COLUMN(Banco!E$6)-1)</f>
        <v>UN</v>
      </c>
      <c r="F106" s="66">
        <f ca="1">OFFSET(Composições!$A$1,MATCH(COUNTIF($H$1:$H106,"Composições"),Composições!$K:$K,0)-1,COLUMN(Banco!F$6)-1)</f>
        <v>0</v>
      </c>
      <c r="G106" s="66">
        <f ca="1">OFFSET(Composições!$A$1,MATCH(COUNTIF($H$1:$H106,"Composições"),Composições!$K:$K,0)-1,COLUMN(Banco!G$6)-1)</f>
        <v>99.820000000000007</v>
      </c>
      <c r="H106" s="75" t="s">
        <v>22</v>
      </c>
    </row>
    <row r="107" spans="1:8" x14ac:dyDescent="0.2">
      <c r="A107" s="1" t="str">
        <f t="shared" ca="1" si="5"/>
        <v>Composição FNDE 30</v>
      </c>
      <c r="B107" s="3" t="str">
        <f ca="1">OFFSET(Composições!$A$1,MATCH(COUNTIF($H$1:$H107,"Composições"),Composições!$K:$K,0)-1,COLUMN(Banco!B$6)-1)</f>
        <v>Composição</v>
      </c>
      <c r="C107" s="3" t="str">
        <f ca="1">OFFSET(Composições!$A$1,MATCH(COUNTIF($H$1:$H107,"Composições"),Composições!$K:$K,0)-1,COLUMN(Banco!C$6)-1)</f>
        <v>FNDE 30</v>
      </c>
      <c r="D107" s="2" t="str">
        <f ca="1">IF(COUNTIF(OFFSET(Banco!$A$6,1,0,NCOMPOSICOES),$A107)&gt;1,"CÓDIGO REPETIDO",OFFSET(Composições!$A$1,MATCH(COUNTIF($H$1:$H107,"Composições"),Composições!$K:$K,0)-1,COLUMN(Banco!D$6)-1))</f>
        <v>CÓDIGO REPETIDO</v>
      </c>
      <c r="E107" s="3" t="str">
        <f ca="1">OFFSET(Composições!$A$1,MATCH(COUNTIF($H$1:$H107,"Composições"),Composições!$K:$K,0)-1,COLUMN(Banco!E$6)-1)</f>
        <v>UN</v>
      </c>
      <c r="F107" s="66">
        <f ca="1">OFFSET(Composições!$A$1,MATCH(COUNTIF($H$1:$H107,"Composições"),Composições!$K:$K,0)-1,COLUMN(Banco!F$6)-1)</f>
        <v>0</v>
      </c>
      <c r="G107" s="66">
        <f ca="1">OFFSET(Composições!$A$1,MATCH(COUNTIF($H$1:$H107,"Composições"),Composições!$K:$K,0)-1,COLUMN(Banco!G$6)-1)</f>
        <v>106.94</v>
      </c>
      <c r="H107" s="75" t="s">
        <v>22</v>
      </c>
    </row>
    <row r="108" spans="1:8" ht="22.5" x14ac:dyDescent="0.2">
      <c r="A108" s="1" t="str">
        <f t="shared" ca="1" si="5"/>
        <v>Composição FNDE 418</v>
      </c>
      <c r="B108" s="3" t="str">
        <f ca="1">OFFSET(Composições!$A$1,MATCH(COUNTIF($H$1:$H108,"Composições"),Composições!$K:$K,0)-1,COLUMN(Banco!B$6)-1)</f>
        <v>Composição</v>
      </c>
      <c r="C108" s="3" t="str">
        <f ca="1">OFFSET(Composições!$A$1,MATCH(COUNTIF($H$1:$H108,"Composições"),Composições!$K:$K,0)-1,COLUMN(Banco!C$6)-1)</f>
        <v>FNDE 418</v>
      </c>
      <c r="D108" s="2" t="str">
        <f ca="1">IF(COUNTIF(OFFSET(Banco!$A$6,1,0,NCOMPOSICOES),$A108)&gt;1,"CÓDIGO REPETIDO",OFFSET(Composições!$A$1,MATCH(COUNTIF($H$1:$H108,"Composições"),Composições!$K:$K,0)-1,COLUMN(Banco!D$6)-1))</f>
        <v xml:space="preserve"> JUNÇÃO SIMPLES, PVC, SERIE R, ÁGUA PLUVIAL, DN 100 x 50 MM, JUNTA ELÁSTICA, FORNECIDO E INSTALADO EM RAMAL DE ENCAMINHAMENTO (UN)</v>
      </c>
      <c r="E108" s="3" t="str">
        <f ca="1">OFFSET(Composições!$A$1,MATCH(COUNTIF($H$1:$H108,"Composições"),Composições!$K:$K,0)-1,COLUMN(Banco!E$6)-1)</f>
        <v>UN</v>
      </c>
      <c r="F108" s="66">
        <f ca="1">OFFSET(Composições!$A$1,MATCH(COUNTIF($H$1:$H108,"Composições"),Composições!$K:$K,0)-1,COLUMN(Banco!F$6)-1)</f>
        <v>0</v>
      </c>
      <c r="G108" s="66">
        <f ca="1">OFFSET(Composições!$A$1,MATCH(COUNTIF($H$1:$H108,"Composições"),Composições!$K:$K,0)-1,COLUMN(Banco!G$6)-1)</f>
        <v>33.699999999999996</v>
      </c>
      <c r="H108" s="75" t="s">
        <v>22</v>
      </c>
    </row>
    <row r="109" spans="1:8" ht="22.5" x14ac:dyDescent="0.2">
      <c r="A109" s="1" t="str">
        <f t="shared" ca="1" si="5"/>
        <v>Composição FNDE 419</v>
      </c>
      <c r="B109" s="3" t="str">
        <f ca="1">OFFSET(Composições!$A$1,MATCH(COUNTIF($H$1:$H109,"Composições"),Composições!$K:$K,0)-1,COLUMN(Banco!B$6)-1)</f>
        <v>Composição</v>
      </c>
      <c r="C109" s="3" t="str">
        <f ca="1">OFFSET(Composições!$A$1,MATCH(COUNTIF($H$1:$H109,"Composições"),Composições!$K:$K,0)-1,COLUMN(Banco!C$6)-1)</f>
        <v>FNDE 419</v>
      </c>
      <c r="D109" s="2" t="str">
        <f ca="1">IF(COUNTIF(OFFSET(Banco!$A$6,1,0,NCOMPOSICOES),$A109)&gt;1,"CÓDIGO REPETIDO",OFFSET(Composições!$A$1,MATCH(COUNTIF($H$1:$H109,"Composições"),Composições!$K:$K,0)-1,COLUMN(Banco!D$6)-1))</f>
        <v xml:space="preserve"> JUNÇÃO SIMPLES, PVC, SERIE R, ÁGUA PLUVIAL, DN 75 x 50 MM, JUNTA ELÁSTICA, FORNECIDO E INSTALADO EM RAMAL DE ENCAMINHAMENTO (UN)</v>
      </c>
      <c r="E109" s="3" t="str">
        <f ca="1">OFFSET(Composições!$A$1,MATCH(COUNTIF($H$1:$H109,"Composições"),Composições!$K:$K,0)-1,COLUMN(Banco!E$6)-1)</f>
        <v>UN</v>
      </c>
      <c r="F109" s="66">
        <f ca="1">OFFSET(Composições!$A$1,MATCH(COUNTIF($H$1:$H109,"Composições"),Composições!$K:$K,0)-1,COLUMN(Banco!F$6)-1)</f>
        <v>0</v>
      </c>
      <c r="G109" s="66">
        <f ca="1">OFFSET(Composições!$A$1,MATCH(COUNTIF($H$1:$H109,"Composições"),Composições!$K:$K,0)-1,COLUMN(Banco!G$6)-1)</f>
        <v>33.699999999999996</v>
      </c>
      <c r="H109" s="75" t="s">
        <v>22</v>
      </c>
    </row>
    <row r="110" spans="1:8" ht="22.5" x14ac:dyDescent="0.2">
      <c r="A110" s="1" t="str">
        <f t="shared" ca="1" si="5"/>
        <v xml:space="preserve">Composição FNDE 420 </v>
      </c>
      <c r="B110" s="3" t="str">
        <f ca="1">OFFSET(Composições!$A$1,MATCH(COUNTIF($H$1:$H110,"Composições"),Composições!$K:$K,0)-1,COLUMN(Banco!B$6)-1)</f>
        <v>Composição</v>
      </c>
      <c r="C110" s="3" t="str">
        <f ca="1">OFFSET(Composições!$A$1,MATCH(COUNTIF($H$1:$H110,"Composições"),Composições!$K:$K,0)-1,COLUMN(Banco!C$6)-1)</f>
        <v xml:space="preserve">FNDE 420 </v>
      </c>
      <c r="D110" s="2" t="str">
        <f ca="1">IF(COUNTIF(OFFSET(Banco!$A$6,1,0,NCOMPOSICOES),$A110)&gt;1,"CÓDIGO REPETIDO",OFFSET(Composições!$A$1,MATCH(COUNTIF($H$1:$H110,"Composições"),Composições!$K:$K,0)-1,COLUMN(Banco!D$6)-1))</f>
        <v>CURVA CURTA 45 GRAUS, PVC, SERIE NORMAL, ESGOTO PREDIAL, DN 100 MM, JUNTA ELÁSTICA, FORNECIDO E INSTALADO EM RAMAL DE DESCARGA OU RAMAL DE ESGOTO SANITÁRIO. (UN)</v>
      </c>
      <c r="E110" s="3" t="str">
        <f ca="1">OFFSET(Composições!$A$1,MATCH(COUNTIF($H$1:$H110,"Composições"),Composições!$K:$K,0)-1,COLUMN(Banco!E$6)-1)</f>
        <v>UN</v>
      </c>
      <c r="F110" s="66">
        <f ca="1">OFFSET(Composições!$A$1,MATCH(COUNTIF($H$1:$H110,"Composições"),Composições!$K:$K,0)-1,COLUMN(Banco!F$6)-1)</f>
        <v>0</v>
      </c>
      <c r="G110" s="66">
        <f ca="1">OFFSET(Composições!$A$1,MATCH(COUNTIF($H$1:$H110,"Composições"),Composições!$K:$K,0)-1,COLUMN(Banco!G$6)-1)</f>
        <v>42.53</v>
      </c>
      <c r="H110" s="75" t="s">
        <v>22</v>
      </c>
    </row>
    <row r="111" spans="1:8" x14ac:dyDescent="0.2">
      <c r="A111" s="1" t="str">
        <f t="shared" ca="1" si="5"/>
        <v>Composição FNDE 11</v>
      </c>
      <c r="B111" s="3" t="str">
        <f ca="1">OFFSET(Composições!$A$1,MATCH(COUNTIF($H$1:$H111,"Composições"),Composições!$K:$K,0)-1,COLUMN(Banco!B$6)-1)</f>
        <v>Composição</v>
      </c>
      <c r="C111" s="3" t="str">
        <f ca="1">OFFSET(Composições!$A$1,MATCH(COUNTIF($H$1:$H111,"Composições"),Composições!$K:$K,0)-1,COLUMN(Banco!C$6)-1)</f>
        <v>FNDE 11</v>
      </c>
      <c r="D111" s="2" t="str">
        <f ca="1">IF(COUNTIF(OFFSET(Banco!$A$6,1,0,NCOMPOSICOES),$A111)&gt;1,"CÓDIGO REPETIDO",OFFSET(Composições!$A$1,MATCH(COUNTIF($H$1:$H111,"Composições"),Composições!$K:$K,0)-1,COLUMN(Banco!D$6)-1))</f>
        <v xml:space="preserve"> BANHEIRA PLÁSTICA RÍGIDA, 77x45x20cm DE EMBUTIR, CONFORME DETALHE DE PROJETO (UN)</v>
      </c>
      <c r="E111" s="3" t="str">
        <f ca="1">OFFSET(Composições!$A$1,MATCH(COUNTIF($H$1:$H111,"Composições"),Composições!$K:$K,0)-1,COLUMN(Banco!E$6)-1)</f>
        <v>UN</v>
      </c>
      <c r="F111" s="66">
        <f ca="1">OFFSET(Composições!$A$1,MATCH(COUNTIF($H$1:$H111,"Composições"),Composições!$K:$K,0)-1,COLUMN(Banco!F$6)-1)</f>
        <v>238</v>
      </c>
      <c r="G111" s="66">
        <f ca="1">OFFSET(Composições!$A$1,MATCH(COUNTIF($H$1:$H111,"Composições"),Composições!$K:$K,0)-1,COLUMN(Banco!G$6)-1)</f>
        <v>464.52</v>
      </c>
      <c r="H111" s="75" t="s">
        <v>22</v>
      </c>
    </row>
    <row r="112" spans="1:8" ht="22.5" x14ac:dyDescent="0.2">
      <c r="A112" s="1" t="str">
        <f t="shared" ca="1" si="5"/>
        <v>Composição FNDE 219</v>
      </c>
      <c r="B112" s="3" t="str">
        <f ca="1">OFFSET(Composições!$A$1,MATCH(COUNTIF($H$1:$H112,"Composições"),Composições!$K:$K,0)-1,COLUMN(Banco!B$6)-1)</f>
        <v>Composição</v>
      </c>
      <c r="C112" s="3" t="str">
        <f ca="1">OFFSET(Composições!$A$1,MATCH(COUNTIF($H$1:$H112,"Composições"),Composições!$K:$K,0)-1,COLUMN(Banco!C$6)-1)</f>
        <v>FNDE 219</v>
      </c>
      <c r="D112" s="2" t="str">
        <f ca="1">IF(COUNTIF(OFFSET(Banco!$A$6,1,0,NCOMPOSICOES),$A112)&gt;1,"CÓDIGO REPETIDO",OFFSET(Composições!$A$1,MATCH(COUNTIF($H$1:$H112,"Composições"),Composições!$K:$K,0)-1,COLUMN(Banco!D$6)-1))</f>
        <v xml:space="preserve"> LAVATÓRIO DE CANTO, LOUÇA BRANCA SUSPENSO, 29,5 X 39CM OU EQUIVALENTE, PADRÃO POPULAR - FORNECIMENTO E INSTALAÇÃO (UN)</v>
      </c>
      <c r="E112" s="3" t="str">
        <f ca="1">OFFSET(Composições!$A$1,MATCH(COUNTIF($H$1:$H112,"Composições"),Composições!$K:$K,0)-1,COLUMN(Banco!E$6)-1)</f>
        <v>UN</v>
      </c>
      <c r="F112" s="66">
        <f ca="1">OFFSET(Composições!$A$1,MATCH(COUNTIF($H$1:$H112,"Composições"),Composições!$K:$K,0)-1,COLUMN(Banco!F$6)-1)</f>
        <v>0</v>
      </c>
      <c r="G112" s="66">
        <f ca="1">OFFSET(Composições!$A$1,MATCH(COUNTIF($H$1:$H112,"Composições"),Composições!$K:$K,0)-1,COLUMN(Banco!G$6)-1)</f>
        <v>153.76999999999998</v>
      </c>
      <c r="H112" s="75" t="s">
        <v>22</v>
      </c>
    </row>
    <row r="113" spans="1:8" x14ac:dyDescent="0.2">
      <c r="A113" s="1" t="str">
        <f t="shared" ref="A113:A118" ca="1" si="6">CONCATENAR</f>
        <v>Composição FNDE 217</v>
      </c>
      <c r="B113" s="3" t="str">
        <f ca="1">OFFSET(Composições!$A$1,MATCH(COUNTIF($H$1:$H113,"Composições"),Composições!$K:$K,0)-1,COLUMN(Banco!B$6)-1)</f>
        <v>Composição</v>
      </c>
      <c r="C113" s="3" t="str">
        <f ca="1">OFFSET(Composições!$A$1,MATCH(COUNTIF($H$1:$H113,"Composições"),Composições!$K:$K,0)-1,COLUMN(Banco!C$6)-1)</f>
        <v>FNDE 217</v>
      </c>
      <c r="D113" s="2" t="str">
        <f ca="1">IF(COUNTIF(OFFSET(Banco!$A$6,1,0,NCOMPOSICOES),$A113)&gt;1,"CÓDIGO REPETIDO",OFFSET(Composições!$A$1,MATCH(COUNTIF($H$1:$H113,"Composições"),Composições!$K:$K,0)-1,COLUMN(Banco!D$6)-1))</f>
        <v xml:space="preserve"> CUBA DE EMBUTIR RETANGULAR DE AÇO INOXIDÁVEL, 50 X 40 X 20 CM - FORNECIMENTO E INSTALAÇÃO (UN)</v>
      </c>
      <c r="E113" s="3" t="str">
        <f ca="1">OFFSET(Composições!$A$1,MATCH(COUNTIF($H$1:$H113,"Composições"),Composições!$K:$K,0)-1,COLUMN(Banco!E$6)-1)</f>
        <v>UN</v>
      </c>
      <c r="F113" s="66">
        <f ca="1">OFFSET(Composições!$A$1,MATCH(COUNTIF($H$1:$H113,"Composições"),Composições!$K:$K,0)-1,COLUMN(Banco!F$6)-1)</f>
        <v>0</v>
      </c>
      <c r="G113" s="66">
        <f ca="1">OFFSET(Composições!$A$1,MATCH(COUNTIF($H$1:$H113,"Composições"),Composições!$K:$K,0)-1,COLUMN(Banco!G$6)-1)</f>
        <v>215.1</v>
      </c>
      <c r="H113" s="75" t="s">
        <v>22</v>
      </c>
    </row>
    <row r="114" spans="1:8" ht="22.5" x14ac:dyDescent="0.2">
      <c r="A114" s="1" t="str">
        <f t="shared" ca="1" si="6"/>
        <v xml:space="preserve">Composição FNDE 224 </v>
      </c>
      <c r="B114" s="3" t="str">
        <f ca="1">OFFSET(Composições!$A$1,MATCH(COUNTIF($H$1:$H114,"Composições"),Composições!$K:$K,0)-1,COLUMN(Banco!B$6)-1)</f>
        <v>Composição</v>
      </c>
      <c r="C114" s="3" t="str">
        <f ca="1">OFFSET(Composições!$A$1,MATCH(COUNTIF($H$1:$H114,"Composições"),Composições!$K:$K,0)-1,COLUMN(Banco!C$6)-1)</f>
        <v xml:space="preserve">FNDE 224 </v>
      </c>
      <c r="D114" s="2" t="str">
        <f ca="1">IF(COUNTIF(OFFSET(Banco!$A$6,1,0,NCOMPOSICOES),$A114)&gt;1,"CÓDIGO REPETIDO",OFFSET(Composições!$A$1,MATCH(COUNTIF($H$1:$H114,"Composições"),Composições!$K:$K,0)-1,COLUMN(Banco!D$6)-1))</f>
        <v>TORNEIRA CROMADA DE MESA, 1/2? OU 3/4?, PARA LAVATÓRIO, COM TEMPORIZADOR - FORNECIMENTO E INSTALAÇÃO. (UN)</v>
      </c>
      <c r="E114" s="3" t="str">
        <f ca="1">OFFSET(Composições!$A$1,MATCH(COUNTIF($H$1:$H114,"Composições"),Composições!$K:$K,0)-1,COLUMN(Banco!E$6)-1)</f>
        <v>UN</v>
      </c>
      <c r="F114" s="66">
        <f ca="1">OFFSET(Composições!$A$1,MATCH(COUNTIF($H$1:$H114,"Composições"),Composições!$K:$K,0)-1,COLUMN(Banco!F$6)-1)</f>
        <v>0</v>
      </c>
      <c r="G114" s="66">
        <f ca="1">OFFSET(Composições!$A$1,MATCH(COUNTIF($H$1:$H114,"Composições"),Composições!$K:$K,0)-1,COLUMN(Banco!G$6)-1)</f>
        <v>148.93</v>
      </c>
      <c r="H114" s="75" t="s">
        <v>22</v>
      </c>
    </row>
    <row r="115" spans="1:8" x14ac:dyDescent="0.2">
      <c r="A115" s="1" t="str">
        <f t="shared" ca="1" si="6"/>
        <v>Composição FNDE 14</v>
      </c>
      <c r="B115" s="3" t="str">
        <f ca="1">OFFSET(Composições!$A$1,MATCH(COUNTIF($H$1:$H115,"Composições"),Composições!$K:$K,0)-1,COLUMN(Banco!B$6)-1)</f>
        <v>Composição</v>
      </c>
      <c r="C115" s="3" t="str">
        <f ca="1">OFFSET(Composições!$A$1,MATCH(COUNTIF($H$1:$H115,"Composições"),Composições!$K:$K,0)-1,COLUMN(Banco!C$6)-1)</f>
        <v>FNDE 14</v>
      </c>
      <c r="D115" s="2" t="str">
        <f ca="1">IF(COUNTIF(OFFSET(Banco!$A$6,1,0,NCOMPOSICOES),$A115)&gt;1,"CÓDIGO REPETIDO",OFFSET(Composições!$A$1,MATCH(COUNTIF($H$1:$H115,"Composições"),Composições!$K:$K,0)-1,COLUMN(Banco!D$6)-1))</f>
        <v xml:space="preserve"> TORNEIRA ELETRICA DE PAREDE, BICA ALTA, PARA COZINHA, 5500 W (110/220 V) (UN)</v>
      </c>
      <c r="E115" s="3" t="str">
        <f ca="1">OFFSET(Composições!$A$1,MATCH(COUNTIF($H$1:$H115,"Composições"),Composições!$K:$K,0)-1,COLUMN(Banco!E$6)-1)</f>
        <v>UN</v>
      </c>
      <c r="F115" s="66">
        <f ca="1">OFFSET(Composições!$A$1,MATCH(COUNTIF($H$1:$H115,"Composições"),Composições!$K:$K,0)-1,COLUMN(Banco!F$6)-1)</f>
        <v>0</v>
      </c>
      <c r="G115" s="66">
        <f ca="1">OFFSET(Composições!$A$1,MATCH(COUNTIF($H$1:$H115,"Composições"),Composições!$K:$K,0)-1,COLUMN(Banco!G$6)-1)</f>
        <v>209.88</v>
      </c>
      <c r="H115" s="75" t="s">
        <v>22</v>
      </c>
    </row>
    <row r="116" spans="1:8" x14ac:dyDescent="0.2">
      <c r="A116" s="1" t="str">
        <f t="shared" ca="1" si="6"/>
        <v>Composição FNDE 225</v>
      </c>
      <c r="B116" s="3" t="str">
        <f ca="1">OFFSET(Composições!$A$1,MATCH(COUNTIF($H$1:$H116,"Composições"),Composições!$K:$K,0)-1,COLUMN(Banco!B$6)-1)</f>
        <v>Composição</v>
      </c>
      <c r="C116" s="3" t="str">
        <f ca="1">OFFSET(Composições!$A$1,MATCH(COUNTIF($H$1:$H116,"Composições"),Composições!$K:$K,0)-1,COLUMN(Banco!C$6)-1)</f>
        <v>FNDE 225</v>
      </c>
      <c r="D116" s="2" t="str">
        <f ca="1">IF(COUNTIF(OFFSET(Banco!$A$6,1,0,NCOMPOSICOES),$A116)&gt;1,"CÓDIGO REPETIDO",OFFSET(Composições!$A$1,MATCH(COUNTIF($H$1:$H116,"Composições"),Composições!$K:$K,0)-1,COLUMN(Banco!D$6)-1))</f>
        <v xml:space="preserve"> TORNEIRA CROMADA DE MESA PARA LAVATORIO, TIPO MONOCOMANDO - ACIONAMENTO TIPO ALAVANCA (UN)</v>
      </c>
      <c r="E116" s="3" t="str">
        <f ca="1">OFFSET(Composições!$A$1,MATCH(COUNTIF($H$1:$H116,"Composições"),Composições!$K:$K,0)-1,COLUMN(Banco!E$6)-1)</f>
        <v>UN</v>
      </c>
      <c r="F116" s="66">
        <f ca="1">OFFSET(Composições!$A$1,MATCH(COUNTIF($H$1:$H116,"Composições"),Composições!$K:$K,0)-1,COLUMN(Banco!F$6)-1)</f>
        <v>0</v>
      </c>
      <c r="G116" s="66">
        <f ca="1">OFFSET(Composições!$A$1,MATCH(COUNTIF($H$1:$H116,"Composições"),Composições!$K:$K,0)-1,COLUMN(Banco!G$6)-1)</f>
        <v>358.37000000000006</v>
      </c>
      <c r="H116" s="75" t="s">
        <v>22</v>
      </c>
    </row>
    <row r="117" spans="1:8" ht="22.5" x14ac:dyDescent="0.2">
      <c r="A117" s="1" t="str">
        <f t="shared" ca="1" si="6"/>
        <v>Composição FNDE 13</v>
      </c>
      <c r="B117" s="3" t="str">
        <f ca="1">OFFSET(Composições!$A$1,MATCH(COUNTIF($H$1:$H117,"Composições"),Composições!$K:$K,0)-1,COLUMN(Banco!B$6)-1)</f>
        <v>Composição</v>
      </c>
      <c r="C117" s="3" t="str">
        <f ca="1">OFFSET(Composições!$A$1,MATCH(COUNTIF($H$1:$H117,"Composições"),Composições!$K:$K,0)-1,COLUMN(Banco!C$6)-1)</f>
        <v>FNDE 13</v>
      </c>
      <c r="D117" s="2" t="str">
        <f ca="1">IF(COUNTIF(OFFSET(Banco!$A$6,1,0,NCOMPOSICOES),$A117)&gt;1,"CÓDIGO REPETIDO",OFFSET(Composições!$A$1,MATCH(COUNTIF($H$1:$H117,"Composições"),Composições!$K:$K,0)-1,COLUMN(Banco!D$6)-1))</f>
        <v xml:space="preserve"> TORNEIRA ELÉTRICA COM MANGUEIRA PLÁSTICA FORTTI MAXI, LORENZETTI
OU EQUIVALENTE (UN)</v>
      </c>
      <c r="E117" s="3" t="str">
        <f ca="1">OFFSET(Composições!$A$1,MATCH(COUNTIF($H$1:$H117,"Composições"),Composições!$K:$K,0)-1,COLUMN(Banco!E$6)-1)</f>
        <v>UN</v>
      </c>
      <c r="F117" s="66">
        <f ca="1">OFFSET(Composições!$A$1,MATCH(COUNTIF($H$1:$H117,"Composições"),Composições!$K:$K,0)-1,COLUMN(Banco!F$6)-1)</f>
        <v>0</v>
      </c>
      <c r="G117" s="66">
        <f ca="1">OFFSET(Composições!$A$1,MATCH(COUNTIF($H$1:$H117,"Composições"),Composições!$K:$K,0)-1,COLUMN(Banco!G$6)-1)</f>
        <v>127.09</v>
      </c>
      <c r="H117" s="75" t="s">
        <v>22</v>
      </c>
    </row>
    <row r="118" spans="1:8" ht="22.5" x14ac:dyDescent="0.2">
      <c r="A118" s="1" t="str">
        <f t="shared" ca="1" si="6"/>
        <v>Composição FNDE 226</v>
      </c>
      <c r="B118" s="3" t="str">
        <f ca="1">OFFSET(Composições!$A$1,MATCH(COUNTIF($H$1:$H118,"Composições"),Composições!$K:$K,0)-1,COLUMN(Banco!B$6)-1)</f>
        <v>Composição</v>
      </c>
      <c r="C118" s="3" t="str">
        <f ca="1">OFFSET(Composições!$A$1,MATCH(COUNTIF($H$1:$H118,"Composições"),Composições!$K:$K,0)-1,COLUMN(Banco!C$6)-1)</f>
        <v>FNDE 226</v>
      </c>
      <c r="D118" s="2" t="str">
        <f ca="1">IF(COUNTIF(OFFSET(Banco!$A$6,1,0,NCOMPOSICOES),$A118)&gt;1,"CÓDIGO REPETIDO",OFFSET(Composições!$A$1,MATCH(COUNTIF($H$1:$H118,"Composições"),Composições!$K:$K,0)-1,COLUMN(Banco!D$6)-1))</f>
        <v xml:space="preserve"> BARRA DE APOIO RETA, EM ACO INOX POLIDO, COMPRIMENTO 40CM, FIXADA NA PAREDE - FORNECIMENTO E INSTALAÇÃO (UN)</v>
      </c>
      <c r="E118" s="3" t="str">
        <f ca="1">OFFSET(Composições!$A$1,MATCH(COUNTIF($H$1:$H118,"Composições"),Composições!$K:$K,0)-1,COLUMN(Banco!E$6)-1)</f>
        <v>UN</v>
      </c>
      <c r="F118" s="66">
        <f ca="1">OFFSET(Composições!$A$1,MATCH(COUNTIF($H$1:$H118,"Composições"),Composições!$K:$K,0)-1,COLUMN(Banco!F$6)-1)</f>
        <v>0</v>
      </c>
      <c r="G118" s="66">
        <f ca="1">OFFSET(Composições!$A$1,MATCH(COUNTIF($H$1:$H118,"Composições"),Composições!$K:$K,0)-1,COLUMN(Banco!G$6)-1)</f>
        <v>346.31</v>
      </c>
      <c r="H118" s="75" t="s">
        <v>22</v>
      </c>
    </row>
    <row r="119" spans="1:8" ht="22.5" x14ac:dyDescent="0.2">
      <c r="A119" s="1" t="str">
        <f t="shared" ref="A119:A150" ca="1" si="7">CONCATENAR</f>
        <v>Composição FNDE 215</v>
      </c>
      <c r="B119" s="3" t="str">
        <f ca="1">OFFSET(Composições!$A$1,MATCH(COUNTIF($H$1:$H119,"Composições"),Composições!$K:$K,0)-1,COLUMN(Banco!B$6)-1)</f>
        <v>Composição</v>
      </c>
      <c r="C119" s="3" t="str">
        <f ca="1">OFFSET(Composições!$A$1,MATCH(COUNTIF($H$1:$H119,"Composições"),Composições!$K:$K,0)-1,COLUMN(Banco!C$6)-1)</f>
        <v>FNDE 215</v>
      </c>
      <c r="D119" s="2" t="str">
        <f ca="1">IF(COUNTIF(OFFSET(Banco!$A$6,1,0,NCOMPOSICOES),$A119)&gt;1,"CÓDIGO REPETIDO",OFFSET(Composições!$A$1,MATCH(COUNTIF($H$1:$H119,"Composições"),Composições!$K:$K,0)-1,COLUMN(Banco!D$6)-1))</f>
        <v xml:space="preserve"> VÁLVULA DE DESCARGA METÁLICA, DUPLO ACIONAMENTO ECO, BASE 1 1/2", ACABAMENTO METALICO CROMADO - FORNECIMENTO E INSTALAÇÃO (UN)</v>
      </c>
      <c r="E119" s="3" t="str">
        <f ca="1">OFFSET(Composições!$A$1,MATCH(COUNTIF($H$1:$H119,"Composições"),Composições!$K:$K,0)-1,COLUMN(Banco!E$6)-1)</f>
        <v>UN</v>
      </c>
      <c r="F119" s="66">
        <f ca="1">OFFSET(Composições!$A$1,MATCH(COUNTIF($H$1:$H119,"Composições"),Composições!$K:$K,0)-1,COLUMN(Banco!F$6)-1)</f>
        <v>0</v>
      </c>
      <c r="G119" s="66">
        <f ca="1">OFFSET(Composições!$A$1,MATCH(COUNTIF($H$1:$H119,"Composições"),Composições!$K:$K,0)-1,COLUMN(Banco!G$6)-1)</f>
        <v>400.21</v>
      </c>
      <c r="H119" s="75" t="s">
        <v>22</v>
      </c>
    </row>
    <row r="120" spans="1:8" x14ac:dyDescent="0.2">
      <c r="A120" s="1" t="str">
        <f t="shared" ca="1" si="7"/>
        <v>Composição FNDE 15</v>
      </c>
      <c r="B120" s="3" t="str">
        <f ca="1">OFFSET(Composições!$A$1,MATCH(COUNTIF($H$1:$H120,"Composições"),Composições!$K:$K,0)-1,COLUMN(Banco!B$6)-1)</f>
        <v>Composição</v>
      </c>
      <c r="C120" s="3" t="str">
        <f ca="1">OFFSET(Composições!$A$1,MATCH(COUNTIF($H$1:$H120,"Composições"),Composições!$K:$K,0)-1,COLUMN(Banco!C$6)-1)</f>
        <v>FNDE 15</v>
      </c>
      <c r="D120" s="2" t="str">
        <f ca="1">IF(COUNTIF(OFFSET(Banco!$A$6,1,0,NCOMPOSICOES),$A120)&gt;1,"CÓDIGO REPETIDO",OFFSET(Composições!$A$1,MATCH(COUNTIF($H$1:$H120,"Composições"),Composições!$K:$K,0)-1,COLUMN(Banco!D$6)-1))</f>
        <v xml:space="preserve"> TOALHEIRO PLASTICO TIPO DISPENSER PARA PAPEL TOALHA INTERFOLHADO (UN)</v>
      </c>
      <c r="E120" s="3" t="str">
        <f ca="1">OFFSET(Composições!$A$1,MATCH(COUNTIF($H$1:$H120,"Composições"),Composições!$K:$K,0)-1,COLUMN(Banco!E$6)-1)</f>
        <v>UN</v>
      </c>
      <c r="F120" s="66">
        <f ca="1">OFFSET(Composições!$A$1,MATCH(COUNTIF($H$1:$H120,"Composições"),Composições!$K:$K,0)-1,COLUMN(Banco!F$6)-1)</f>
        <v>0</v>
      </c>
      <c r="G120" s="66">
        <f ca="1">OFFSET(Composições!$A$1,MATCH(COUNTIF($H$1:$H120,"Composições"),Composições!$K:$K,0)-1,COLUMN(Banco!G$6)-1)</f>
        <v>69.459999999999994</v>
      </c>
      <c r="H120" s="75" t="s">
        <v>22</v>
      </c>
    </row>
    <row r="121" spans="1:8" x14ac:dyDescent="0.2">
      <c r="A121" s="1" t="str">
        <f t="shared" ca="1" si="7"/>
        <v>Composição FNDE 16</v>
      </c>
      <c r="B121" s="3" t="str">
        <f ca="1">OFFSET(Composições!$A$1,MATCH(COUNTIF($H$1:$H121,"Composições"),Composições!$K:$K,0)-1,COLUMN(Banco!B$6)-1)</f>
        <v>Composição</v>
      </c>
      <c r="C121" s="3" t="str">
        <f ca="1">OFFSET(Composições!$A$1,MATCH(COUNTIF($H$1:$H121,"Composições"),Composições!$K:$K,0)-1,COLUMN(Banco!C$6)-1)</f>
        <v>FNDE 16</v>
      </c>
      <c r="D121" s="2" t="str">
        <f ca="1">IF(COUNTIF(OFFSET(Banco!$A$6,1,0,NCOMPOSICOES),$A121)&gt;1,"CÓDIGO REPETIDO",OFFSET(Composições!$A$1,MATCH(COUNTIF($H$1:$H121,"Composições"),Composições!$K:$K,0)-1,COLUMN(Banco!D$6)-1))</f>
        <v xml:space="preserve"> PAPELEIRA PLASTICA TIPO DISPENSER PARA PAPEL HIGIENICO ROLAO (UN)</v>
      </c>
      <c r="E121" s="3" t="str">
        <f ca="1">OFFSET(Composições!$A$1,MATCH(COUNTIF($H$1:$H121,"Composições"),Composições!$K:$K,0)-1,COLUMN(Banco!E$6)-1)</f>
        <v>UN</v>
      </c>
      <c r="F121" s="66">
        <f ca="1">OFFSET(Composições!$A$1,MATCH(COUNTIF($H$1:$H121,"Composições"),Composições!$K:$K,0)-1,COLUMN(Banco!F$6)-1)</f>
        <v>0</v>
      </c>
      <c r="G121" s="66">
        <f ca="1">OFFSET(Composições!$A$1,MATCH(COUNTIF($H$1:$H121,"Composições"),Composições!$K:$K,0)-1,COLUMN(Banco!G$6)-1)</f>
        <v>41.98</v>
      </c>
      <c r="H121" s="75" t="s">
        <v>22</v>
      </c>
    </row>
    <row r="122" spans="1:8" x14ac:dyDescent="0.2">
      <c r="A122" s="1" t="str">
        <f t="shared" ca="1" si="7"/>
        <v>Composição FNDE 12</v>
      </c>
      <c r="B122" s="3" t="str">
        <f ca="1">OFFSET(Composições!$A$1,MATCH(COUNTIF($H$1:$H122,"Composições"),Composições!$K:$K,0)-1,COLUMN(Banco!B$6)-1)</f>
        <v>Composição</v>
      </c>
      <c r="C122" s="3" t="str">
        <f ca="1">OFFSET(Composições!$A$1,MATCH(COUNTIF($H$1:$H122,"Composições"),Composições!$K:$K,0)-1,COLUMN(Banco!C$6)-1)</f>
        <v>FNDE 12</v>
      </c>
      <c r="D122" s="2" t="str">
        <f ca="1">IF(COUNTIF(OFFSET(Banco!$A$6,1,0,NCOMPOSICOES),$A122)&gt;1,"CÓDIGO REPETIDO",OFFSET(Composições!$A$1,MATCH(COUNTIF($H$1:$H122,"Composições"),Composições!$K:$K,0)-1,COLUMN(Banco!D$6)-1))</f>
        <v xml:space="preserve"> ESPELHO CRISTAL, ESPESSURA 4MM, COM PARAFUSOS DE FIXAÇÃO, SEM MOLDURA (M2)</v>
      </c>
      <c r="E122" s="3" t="str">
        <f ca="1">OFFSET(Composições!$A$1,MATCH(COUNTIF($H$1:$H122,"Composições"),Composições!$K:$K,0)-1,COLUMN(Banco!E$6)-1)</f>
        <v>M2</v>
      </c>
      <c r="F122" s="66">
        <f ca="1">OFFSET(Composições!$A$1,MATCH(COUNTIF($H$1:$H122,"Composições"),Composições!$K:$K,0)-1,COLUMN(Banco!F$6)-1)</f>
        <v>0</v>
      </c>
      <c r="G122" s="66">
        <f ca="1">OFFSET(Composições!$A$1,MATCH(COUNTIF($H$1:$H122,"Composições"),Composições!$K:$K,0)-1,COLUMN(Banco!G$6)-1)</f>
        <v>376.29</v>
      </c>
      <c r="H122" s="75" t="s">
        <v>22</v>
      </c>
    </row>
    <row r="123" spans="1:8" x14ac:dyDescent="0.2">
      <c r="A123" s="1" t="str">
        <f t="shared" ca="1" si="7"/>
        <v>Composição FNDE 17</v>
      </c>
      <c r="B123" s="3" t="str">
        <f ca="1">OFFSET(Composições!$A$1,MATCH(COUNTIF($H$1:$H123,"Composições"),Composições!$K:$K,0)-1,COLUMN(Banco!B$6)-1)</f>
        <v>Composição</v>
      </c>
      <c r="C123" s="3" t="str">
        <f ca="1">OFFSET(Composições!$A$1,MATCH(COUNTIF($H$1:$H123,"Composições"),Composições!$K:$K,0)-1,COLUMN(Banco!C$6)-1)</f>
        <v>FNDE 17</v>
      </c>
      <c r="D123" s="2" t="str">
        <f ca="1">IF(COUNTIF(OFFSET(Banco!$A$6,1,0,NCOMPOSICOES),$A123)&gt;1,"CÓDIGO REPETIDO",OFFSET(Composições!$A$1,MATCH(COUNTIF($H$1:$H123,"Composições"),Composições!$K:$K,0)-1,COLUMN(Banco!D$6)-1))</f>
        <v xml:space="preserve"> DUCHA / CHUVEIRO METALICO, DE PAREDE, ARTICULAVEL, COM DESVIADOR E DUCHA MANUAL (UN)</v>
      </c>
      <c r="E123" s="3" t="str">
        <f ca="1">OFFSET(Composições!$A$1,MATCH(COUNTIF($H$1:$H123,"Composições"),Composições!$K:$K,0)-1,COLUMN(Banco!E$6)-1)</f>
        <v>UN</v>
      </c>
      <c r="F123" s="66">
        <f ca="1">OFFSET(Composições!$A$1,MATCH(COUNTIF($H$1:$H123,"Composições"),Composições!$K:$K,0)-1,COLUMN(Banco!F$6)-1)</f>
        <v>0</v>
      </c>
      <c r="G123" s="66">
        <f ca="1">OFFSET(Composições!$A$1,MATCH(COUNTIF($H$1:$H123,"Composições"),Composições!$K:$K,0)-1,COLUMN(Banco!G$6)-1)</f>
        <v>195.5</v>
      </c>
      <c r="H123" s="75" t="s">
        <v>22</v>
      </c>
    </row>
    <row r="124" spans="1:8" x14ac:dyDescent="0.2">
      <c r="A124" s="1" t="str">
        <f t="shared" ca="1" si="7"/>
        <v>Composição FNDE 34</v>
      </c>
      <c r="B124" s="3" t="str">
        <f ca="1">OFFSET(Composições!$A$1,MATCH(COUNTIF($H$1:$H124,"Composições"),Composições!$K:$K,0)-1,COLUMN(Banco!B$6)-1)</f>
        <v>Composição</v>
      </c>
      <c r="C124" s="3" t="str">
        <f ca="1">OFFSET(Composições!$A$1,MATCH(COUNTIF($H$1:$H124,"Composições"),Composições!$K:$K,0)-1,COLUMN(Banco!C$6)-1)</f>
        <v>FNDE 34</v>
      </c>
      <c r="D124" s="2" t="str">
        <f ca="1">IF(COUNTIF(OFFSET(Banco!$A$6,1,0,NCOMPOSICOES),$A124)&gt;1,"CÓDIGO REPETIDO",OFFSET(Composições!$A$1,MATCH(COUNTIF($H$1:$H124,"Composições"),Composições!$K:$K,0)-1,COLUMN(Banco!D$6)-1))</f>
        <v xml:space="preserve"> CABIDE/GANCHO DE BANHEIRO SIMPLES EM METAL CROMADO (UN)</v>
      </c>
      <c r="E124" s="3" t="str">
        <f ca="1">OFFSET(Composições!$A$1,MATCH(COUNTIF($H$1:$H124,"Composições"),Composições!$K:$K,0)-1,COLUMN(Banco!E$6)-1)</f>
        <v>UN</v>
      </c>
      <c r="F124" s="66">
        <f ca="1">OFFSET(Composições!$A$1,MATCH(COUNTIF($H$1:$H124,"Composições"),Composições!$K:$K,0)-1,COLUMN(Banco!F$6)-1)</f>
        <v>0</v>
      </c>
      <c r="G124" s="66">
        <f ca="1">OFFSET(Composições!$A$1,MATCH(COUNTIF($H$1:$H124,"Composições"),Composições!$K:$K,0)-1,COLUMN(Banco!G$6)-1)</f>
        <v>47.82</v>
      </c>
      <c r="H124" s="75" t="s">
        <v>22</v>
      </c>
    </row>
    <row r="125" spans="1:8" x14ac:dyDescent="0.2">
      <c r="A125" s="1" t="str">
        <f t="shared" ca="1" si="7"/>
        <v xml:space="preserve">Composição FNDE 29 </v>
      </c>
      <c r="B125" s="3" t="str">
        <f ca="1">OFFSET(Composições!$A$1,MATCH(COUNTIF($H$1:$H125,"Composições"),Composições!$K:$K,0)-1,COLUMN(Banco!B$6)-1)</f>
        <v>Composição</v>
      </c>
      <c r="C125" s="3" t="str">
        <f ca="1">OFFSET(Composições!$A$1,MATCH(COUNTIF($H$1:$H125,"Composições"),Composições!$K:$K,0)-1,COLUMN(Banco!C$6)-1)</f>
        <v xml:space="preserve">FNDE 29 </v>
      </c>
      <c r="D125" s="2" t="str">
        <f ca="1">IF(COUNTIF(OFFSET(Banco!$A$6,1,0,NCOMPOSICOES),$A125)&gt;1,"CÓDIGO REPETIDO",OFFSET(Composições!$A$1,MATCH(COUNTIF($H$1:$H125,"Composições"),Composições!$K:$K,0)-1,COLUMN(Banco!D$6)-1))</f>
        <v>REGULADOR DE ALTA PRESSÃO GLP (UN)</v>
      </c>
      <c r="E125" s="3" t="str">
        <f ca="1">OFFSET(Composições!$A$1,MATCH(COUNTIF($H$1:$H125,"Composições"),Composições!$K:$K,0)-1,COLUMN(Banco!E$6)-1)</f>
        <v>UN</v>
      </c>
      <c r="F125" s="66">
        <f ca="1">OFFSET(Composições!$A$1,MATCH(COUNTIF($H$1:$H125,"Composições"),Composições!$K:$K,0)-1,COLUMN(Banco!F$6)-1)</f>
        <v>0</v>
      </c>
      <c r="G125" s="66" t="e">
        <f ca="1">OFFSET(Composições!$A$1,MATCH(COUNTIF($H$1:$H125,"Composições"),Composições!$K:$K,0)-1,COLUMN(Banco!G$6)-1)</f>
        <v>#VALUE!</v>
      </c>
      <c r="H125" s="75" t="s">
        <v>22</v>
      </c>
    </row>
    <row r="126" spans="1:8" x14ac:dyDescent="0.2">
      <c r="A126" s="1" t="str">
        <f t="shared" ca="1" si="7"/>
        <v>Composição FNDE 301</v>
      </c>
      <c r="B126" s="3" t="str">
        <f ca="1">OFFSET(Composições!$A$1,MATCH(COUNTIF($H$1:$H126,"Composições"),Composições!$K:$K,0)-1,COLUMN(Banco!B$6)-1)</f>
        <v>Composição</v>
      </c>
      <c r="C126" s="3" t="str">
        <f ca="1">OFFSET(Composições!$A$1,MATCH(COUNTIF($H$1:$H126,"Composições"),Composições!$K:$K,0)-1,COLUMN(Banco!C$6)-1)</f>
        <v>FNDE 301</v>
      </c>
      <c r="D126" s="2" t="str">
        <f ca="1">IF(COUNTIF(OFFSET(Banco!$A$6,1,0,NCOMPOSICOES),$A126)&gt;1,"CÓDIGO REPETIDO",OFFSET(Composições!$A$1,MATCH(COUNTIF($H$1:$H126,"Composições"),Composições!$K:$K,0)-1,COLUMN(Banco!D$6)-1))</f>
        <v xml:space="preserve"> CAP OU TAMPAO DE FERRO GALVANIZADO, COM ROSCA BSP, DE 3/4" (UN)</v>
      </c>
      <c r="E126" s="3" t="str">
        <f ca="1">OFFSET(Composições!$A$1,MATCH(COUNTIF($H$1:$H126,"Composições"),Composições!$K:$K,0)-1,COLUMN(Banco!E$6)-1)</f>
        <v>UN</v>
      </c>
      <c r="F126" s="66">
        <f ca="1">OFFSET(Composições!$A$1,MATCH(COUNTIF($H$1:$H126,"Composições"),Composições!$K:$K,0)-1,COLUMN(Banco!F$6)-1)</f>
        <v>0</v>
      </c>
      <c r="G126" s="66">
        <f ca="1">OFFSET(Composições!$A$1,MATCH(COUNTIF($H$1:$H126,"Composições"),Composições!$K:$K,0)-1,COLUMN(Banco!G$6)-1)</f>
        <v>15.510000000000002</v>
      </c>
      <c r="H126" s="75" t="s">
        <v>22</v>
      </c>
    </row>
    <row r="127" spans="1:8" x14ac:dyDescent="0.2">
      <c r="A127" s="1" t="str">
        <f t="shared" ca="1" si="7"/>
        <v>Composição FNDE 260</v>
      </c>
      <c r="B127" s="3" t="str">
        <f ca="1">OFFSET(Composições!$A$1,MATCH(COUNTIF($H$1:$H127,"Composições"),Composições!$K:$K,0)-1,COLUMN(Banco!B$6)-1)</f>
        <v>Composição</v>
      </c>
      <c r="C127" s="3" t="str">
        <f ca="1">OFFSET(Composições!$A$1,MATCH(COUNTIF($H$1:$H127,"Composições"),Composições!$K:$K,0)-1,COLUMN(Banco!C$6)-1)</f>
        <v>FNDE 260</v>
      </c>
      <c r="D127" s="2" t="str">
        <f ca="1">IF(COUNTIF(OFFSET(Banco!$A$6,1,0,NCOMPOSICOES),$A127)&gt;1,"CÓDIGO REPETIDO",OFFSET(Composições!$A$1,MATCH(COUNTIF($H$1:$H127,"Composições"),Composições!$K:$K,0)-1,COLUMN(Banco!D$6)-1))</f>
        <v xml:space="preserve"> MANGUEIRA PARA GAS - GLP (UN)</v>
      </c>
      <c r="E127" s="3" t="str">
        <f ca="1">OFFSET(Composições!$A$1,MATCH(COUNTIF($H$1:$H127,"Composições"),Composições!$K:$K,0)-1,COLUMN(Banco!E$6)-1)</f>
        <v>UN</v>
      </c>
      <c r="F127" s="66">
        <f ca="1">OFFSET(Composições!$A$1,MATCH(COUNTIF($H$1:$H127,"Composições"),Composições!$K:$K,0)-1,COLUMN(Banco!F$6)-1)</f>
        <v>0</v>
      </c>
      <c r="G127" s="66">
        <f ca="1">OFFSET(Composições!$A$1,MATCH(COUNTIF($H$1:$H127,"Composições"),Composições!$K:$K,0)-1,COLUMN(Banco!G$6)-1)</f>
        <v>29.33</v>
      </c>
      <c r="H127" s="75" t="s">
        <v>22</v>
      </c>
    </row>
    <row r="128" spans="1:8" ht="22.5" x14ac:dyDescent="0.2">
      <c r="A128" s="1" t="str">
        <f t="shared" ca="1" si="7"/>
        <v>Composição FNDE 261</v>
      </c>
      <c r="B128" s="3" t="str">
        <f ca="1">OFFSET(Composições!$A$1,MATCH(COUNTIF($H$1:$H128,"Composições"),Composições!$K:$K,0)-1,COLUMN(Banco!B$6)-1)</f>
        <v>Composição</v>
      </c>
      <c r="C128" s="3" t="str">
        <f ca="1">OFFSET(Composições!$A$1,MATCH(COUNTIF($H$1:$H128,"Composições"),Composições!$K:$K,0)-1,COLUMN(Banco!C$6)-1)</f>
        <v>FNDE 261</v>
      </c>
      <c r="D128" s="2" t="str">
        <f ca="1">IF(COUNTIF(OFFSET(Banco!$A$6,1,0,NCOMPOSICOES),$A128)&gt;1,"CÓDIGO REPETIDO",OFFSET(Composições!$A$1,MATCH(COUNTIF($H$1:$H128,"Composições"),Composições!$K:$K,0)-1,COLUMN(Banco!D$6)-1))</f>
        <v xml:space="preserve"> REGISTRO OU VÁLVULA GLOBO ANGULAR EM LATÃO, PARA HIDRANTES EM INSTALAÇÃO PREDIAL DE INCÊNDIO, 45 GRAUS, 1 1/2" - FORNECIMENTO E INSTALAÇÃO. AF_08/2021 (UN)</v>
      </c>
      <c r="E128" s="3" t="str">
        <f ca="1">OFFSET(Composições!$A$1,MATCH(COUNTIF($H$1:$H128,"Composições"),Composições!$K:$K,0)-1,COLUMN(Banco!E$6)-1)</f>
        <v>UN</v>
      </c>
      <c r="F128" s="66">
        <f ca="1">OFFSET(Composições!$A$1,MATCH(COUNTIF($H$1:$H128,"Composições"),Composições!$K:$K,0)-1,COLUMN(Banco!F$6)-1)</f>
        <v>0</v>
      </c>
      <c r="G128" s="66">
        <f ca="1">OFFSET(Composições!$A$1,MATCH(COUNTIF($H$1:$H128,"Composições"),Composições!$K:$K,0)-1,COLUMN(Banco!G$6)-1)</f>
        <v>170.41</v>
      </c>
      <c r="H128" s="75" t="s">
        <v>22</v>
      </c>
    </row>
    <row r="129" spans="1:8" x14ac:dyDescent="0.2">
      <c r="A129" s="1" t="str">
        <f t="shared" ca="1" si="7"/>
        <v>Composição FNDE 332</v>
      </c>
      <c r="B129" s="3" t="str">
        <f ca="1">OFFSET(Composições!$A$1,MATCH(COUNTIF($H$1:$H129,"Composições"),Composições!$K:$K,0)-1,COLUMN(Banco!B$6)-1)</f>
        <v>Composição</v>
      </c>
      <c r="C129" s="3" t="str">
        <f ca="1">OFFSET(Composições!$A$1,MATCH(COUNTIF($H$1:$H129,"Composições"),Composições!$K:$K,0)-1,COLUMN(Banco!C$6)-1)</f>
        <v>FNDE 332</v>
      </c>
      <c r="D129" s="2" t="str">
        <f ca="1">IF(COUNTIF(OFFSET(Banco!$A$6,1,0,NCOMPOSICOES),$A129)&gt;1,"CÓDIGO REPETIDO",OFFSET(Composições!$A$1,MATCH(COUNTIF($H$1:$H129,"Composições"),Composições!$K:$K,0)-1,COLUMN(Banco!D$6)-1))</f>
        <v xml:space="preserve"> MOTOBOMBA CENTRIFUGA (UN)</v>
      </c>
      <c r="E129" s="3" t="str">
        <f ca="1">OFFSET(Composições!$A$1,MATCH(COUNTIF($H$1:$H129,"Composições"),Composições!$K:$K,0)-1,COLUMN(Banco!E$6)-1)</f>
        <v>UN</v>
      </c>
      <c r="F129" s="66">
        <f ca="1">OFFSET(Composições!$A$1,MATCH(COUNTIF($H$1:$H129,"Composições"),Composições!$K:$K,0)-1,COLUMN(Banco!F$6)-1)</f>
        <v>0</v>
      </c>
      <c r="G129" s="66">
        <f ca="1">OFFSET(Composições!$A$1,MATCH(COUNTIF($H$1:$H129,"Composições"),Composições!$K:$K,0)-1,COLUMN(Banco!G$6)-1)</f>
        <v>4931.29</v>
      </c>
      <c r="H129" s="75" t="s">
        <v>22</v>
      </c>
    </row>
    <row r="130" spans="1:8" x14ac:dyDescent="0.2">
      <c r="A130" s="1" t="str">
        <f t="shared" ca="1" si="7"/>
        <v>Composição FNDE 112</v>
      </c>
      <c r="B130" s="3" t="str">
        <f ca="1">OFFSET(Composições!$A$1,MATCH(COUNTIF($H$1:$H130,"Composições"),Composições!$K:$K,0)-1,COLUMN(Banco!B$6)-1)</f>
        <v>Composição</v>
      </c>
      <c r="C130" s="3" t="str">
        <f ca="1">OFFSET(Composições!$A$1,MATCH(COUNTIF($H$1:$H130,"Composições"),Composições!$K:$K,0)-1,COLUMN(Banco!C$6)-1)</f>
        <v>FNDE 112</v>
      </c>
      <c r="D130" s="2" t="str">
        <f ca="1">IF(COUNTIF(OFFSET(Banco!$A$6,1,0,NCOMPOSICOES),$A130)&gt;1,"CÓDIGO REPETIDO",OFFSET(Composições!$A$1,MATCH(COUNTIF($H$1:$H130,"Composições"),Composições!$K:$K,0)-1,COLUMN(Banco!D$6)-1))</f>
        <v xml:space="preserve"> PRESSOSTATO (UN)</v>
      </c>
      <c r="E130" s="3" t="str">
        <f ca="1">OFFSET(Composições!$A$1,MATCH(COUNTIF($H$1:$H130,"Composições"),Composições!$K:$K,0)-1,COLUMN(Banco!E$6)-1)</f>
        <v>UN</v>
      </c>
      <c r="F130" s="66">
        <f ca="1">OFFSET(Composições!$A$1,MATCH(COUNTIF($H$1:$H130,"Composições"),Composições!$K:$K,0)-1,COLUMN(Banco!F$6)-1)</f>
        <v>0</v>
      </c>
      <c r="G130" s="66">
        <f ca="1">OFFSET(Composições!$A$1,MATCH(COUNTIF($H$1:$H130,"Composições"),Composições!$K:$K,0)-1,COLUMN(Banco!G$6)-1)</f>
        <v>501.69</v>
      </c>
      <c r="H130" s="75" t="s">
        <v>22</v>
      </c>
    </row>
    <row r="131" spans="1:8" x14ac:dyDescent="0.2">
      <c r="A131" s="1" t="str">
        <f t="shared" ca="1" si="7"/>
        <v xml:space="preserve">Composição FNDE 113 </v>
      </c>
      <c r="B131" s="3" t="str">
        <f ca="1">OFFSET(Composições!$A$1,MATCH(COUNTIF($H$1:$H131,"Composições"),Composições!$K:$K,0)-1,COLUMN(Banco!B$6)-1)</f>
        <v>Composição</v>
      </c>
      <c r="C131" s="3" t="str">
        <f ca="1">OFFSET(Composições!$A$1,MATCH(COUNTIF($H$1:$H131,"Composições"),Composições!$K:$K,0)-1,COLUMN(Banco!C$6)-1)</f>
        <v xml:space="preserve">FNDE 113 </v>
      </c>
      <c r="D131" s="2" t="str">
        <f ca="1">IF(COUNTIF(OFFSET(Banco!$A$6,1,0,NCOMPOSICOES),$A131)&gt;1,"CÓDIGO REPETIDO",OFFSET(Composições!$A$1,MATCH(COUNTIF($H$1:$H131,"Composições"),Composições!$K:$K,0)-1,COLUMN(Banco!D$6)-1))</f>
        <v>TANQUE DE PRESSÃO (un)</v>
      </c>
      <c r="E131" s="3" t="str">
        <f ca="1">OFFSET(Composições!$A$1,MATCH(COUNTIF($H$1:$H131,"Composições"),Composições!$K:$K,0)-1,COLUMN(Banco!E$6)-1)</f>
        <v>UN</v>
      </c>
      <c r="F131" s="66">
        <f ca="1">OFFSET(Composições!$A$1,MATCH(COUNTIF($H$1:$H131,"Composições"),Composições!$K:$K,0)-1,COLUMN(Banco!F$6)-1)</f>
        <v>835</v>
      </c>
      <c r="G131" s="66">
        <f ca="1">OFFSET(Composições!$A$1,MATCH(COUNTIF($H$1:$H131,"Composições"),Composições!$K:$K,0)-1,COLUMN(Banco!G$6)-1)</f>
        <v>844.14</v>
      </c>
      <c r="H131" s="75" t="s">
        <v>22</v>
      </c>
    </row>
    <row r="132" spans="1:8" x14ac:dyDescent="0.2">
      <c r="A132" s="1" t="str">
        <f t="shared" ca="1" si="7"/>
        <v xml:space="preserve">Composição FNDE 114 </v>
      </c>
      <c r="B132" s="3" t="str">
        <f ca="1">OFFSET(Composições!$A$1,MATCH(COUNTIF($H$1:$H132,"Composições"),Composições!$K:$K,0)-1,COLUMN(Banco!B$6)-1)</f>
        <v>Composição</v>
      </c>
      <c r="C132" s="3" t="str">
        <f ca="1">OFFSET(Composições!$A$1,MATCH(COUNTIF($H$1:$H132,"Composições"),Composições!$K:$K,0)-1,COLUMN(Banco!C$6)-1)</f>
        <v xml:space="preserve">FNDE 114 </v>
      </c>
      <c r="D132" s="2" t="str">
        <f ca="1">IF(COUNTIF(OFFSET(Banco!$A$6,1,0,NCOMPOSICOES),$A132)&gt;1,"CÓDIGO REPETIDO",OFFSET(Composições!$A$1,MATCH(COUNTIF($H$1:$H132,"Composições"),Composições!$K:$K,0)-1,COLUMN(Banco!D$6)-1))</f>
        <v>VÁLVULA DE ALÍVIO (un)</v>
      </c>
      <c r="E132" s="3" t="str">
        <f ca="1">OFFSET(Composições!$A$1,MATCH(COUNTIF($H$1:$H132,"Composições"),Composições!$K:$K,0)-1,COLUMN(Banco!E$6)-1)</f>
        <v>UN</v>
      </c>
      <c r="F132" s="66">
        <f ca="1">OFFSET(Composições!$A$1,MATCH(COUNTIF($H$1:$H132,"Composições"),Composições!$K:$K,0)-1,COLUMN(Banco!F$6)-1)</f>
        <v>0</v>
      </c>
      <c r="G132" s="66">
        <f ca="1">OFFSET(Composições!$A$1,MATCH(COUNTIF($H$1:$H132,"Composições"),Composições!$K:$K,0)-1,COLUMN(Banco!G$6)-1)</f>
        <v>2865.9</v>
      </c>
      <c r="H132" s="75" t="s">
        <v>22</v>
      </c>
    </row>
    <row r="133" spans="1:8" ht="22.5" x14ac:dyDescent="0.2">
      <c r="A133" s="1" t="str">
        <f t="shared" ca="1" si="7"/>
        <v xml:space="preserve">Composição FNDE 328 </v>
      </c>
      <c r="B133" s="3" t="str">
        <f ca="1">OFFSET(Composições!$A$1,MATCH(COUNTIF($H$1:$H133,"Composições"),Composições!$K:$K,0)-1,COLUMN(Banco!B$6)-1)</f>
        <v>Composição</v>
      </c>
      <c r="C133" s="3" t="str">
        <f ca="1">OFFSET(Composições!$A$1,MATCH(COUNTIF($H$1:$H133,"Composições"),Composições!$K:$K,0)-1,COLUMN(Banco!C$6)-1)</f>
        <v xml:space="preserve">FNDE 328 </v>
      </c>
      <c r="D133" s="2" t="str">
        <f ca="1">IF(COUNTIF(OFFSET(Banco!$A$6,1,0,NCOMPOSICOES),$A133)&gt;1,"CÓDIGO REPETIDO",OFFSET(Composições!$A$1,MATCH(COUNTIF($H$1:$H133,"Composições"),Composições!$K:$K,0)-1,COLUMN(Banco!D$6)-1))</f>
        <v>COTOVELO 90 GRAUS, EM FERRO GALVANIZADO, CONEXÃO ROSQUEADA, DN 40, INSTALADO EM RESERVAÇÃO DE ÁGUA DE EDIFICAÇÃO QUE POSSUA RESERVATÓRIO DE FIBRA/FIBROCIMENTO - FORNECIMENTO E INSTALAÇÃO. (UN)</v>
      </c>
      <c r="E133" s="3" t="str">
        <f ca="1">OFFSET(Composições!$A$1,MATCH(COUNTIF($H$1:$H133,"Composições"),Composições!$K:$K,0)-1,COLUMN(Banco!E$6)-1)</f>
        <v>UN</v>
      </c>
      <c r="F133" s="66">
        <f ca="1">OFFSET(Composições!$A$1,MATCH(COUNTIF($H$1:$H133,"Composições"),Composições!$K:$K,0)-1,COLUMN(Banco!F$6)-1)</f>
        <v>0</v>
      </c>
      <c r="G133" s="66">
        <f ca="1">OFFSET(Composições!$A$1,MATCH(COUNTIF($H$1:$H133,"Composições"),Composições!$K:$K,0)-1,COLUMN(Banco!G$6)-1)</f>
        <v>79.089999999999989</v>
      </c>
      <c r="H133" s="75" t="s">
        <v>22</v>
      </c>
    </row>
    <row r="134" spans="1:8" ht="22.5" x14ac:dyDescent="0.2">
      <c r="A134" s="1" t="str">
        <f t="shared" ca="1" si="7"/>
        <v xml:space="preserve">Composição FNDE 329 </v>
      </c>
      <c r="B134" s="3" t="str">
        <f ca="1">OFFSET(Composições!$A$1,MATCH(COUNTIF($H$1:$H134,"Composições"),Composições!$K:$K,0)-1,COLUMN(Banco!B$6)-1)</f>
        <v>Composição</v>
      </c>
      <c r="C134" s="3" t="str">
        <f ca="1">OFFSET(Composições!$A$1,MATCH(COUNTIF($H$1:$H134,"Composições"),Composições!$K:$K,0)-1,COLUMN(Banco!C$6)-1)</f>
        <v xml:space="preserve">FNDE 329 </v>
      </c>
      <c r="D134" s="2" t="str">
        <f ca="1">IF(COUNTIF(OFFSET(Banco!$A$6,1,0,NCOMPOSICOES),$A134)&gt;1,"CÓDIGO REPETIDO",OFFSET(Composições!$A$1,MATCH(COUNTIF($H$1:$H134,"Composições"),Composições!$K:$K,0)-1,COLUMN(Banco!D$6)-1))</f>
        <v>COTOVELO 90 GRAUS, EM FERRO GALVANIZADO, CONEXÃO ROSQUEADA, DN 25, INSTALADO EM RESERVAÇÃO DE ÁGUA DE EDIFICAÇÃO QUE POSSUA RESERVATÓRIO DE FIBRA/FIBROCIMENTO - FORNECIMENTO E INSTALAÇÃO. (UN)</v>
      </c>
      <c r="E134" s="3" t="str">
        <f ca="1">OFFSET(Composições!$A$1,MATCH(COUNTIF($H$1:$H134,"Composições"),Composições!$K:$K,0)-1,COLUMN(Banco!E$6)-1)</f>
        <v>UN</v>
      </c>
      <c r="F134" s="66">
        <f ca="1">OFFSET(Composições!$A$1,MATCH(COUNTIF($H$1:$H134,"Composições"),Composições!$K:$K,0)-1,COLUMN(Banco!F$6)-1)</f>
        <v>0</v>
      </c>
      <c r="G134" s="66">
        <f ca="1">OFFSET(Composições!$A$1,MATCH(COUNTIF($H$1:$H134,"Composições"),Composições!$K:$K,0)-1,COLUMN(Banco!G$6)-1)</f>
        <v>38.909999999999997</v>
      </c>
      <c r="H134" s="75" t="s">
        <v>22</v>
      </c>
    </row>
    <row r="135" spans="1:8" x14ac:dyDescent="0.2">
      <c r="A135" s="1" t="str">
        <f t="shared" ca="1" si="7"/>
        <v xml:space="preserve">Composição FNDE 330 </v>
      </c>
      <c r="B135" s="3" t="str">
        <f ca="1">OFFSET(Composições!$A$1,MATCH(COUNTIF($H$1:$H135,"Composições"),Composições!$K:$K,0)-1,COLUMN(Banco!B$6)-1)</f>
        <v>Composição</v>
      </c>
      <c r="C135" s="3" t="str">
        <f ca="1">OFFSET(Composições!$A$1,MATCH(COUNTIF($H$1:$H135,"Composições"),Composições!$K:$K,0)-1,COLUMN(Banco!C$6)-1)</f>
        <v xml:space="preserve">FNDE 330 </v>
      </c>
      <c r="D135" s="2" t="str">
        <f ca="1">IF(COUNTIF(OFFSET(Banco!$A$6,1,0,NCOMPOSICOES),$A135)&gt;1,"CÓDIGO REPETIDO",OFFSET(Composições!$A$1,MATCH(COUNTIF($H$1:$H135,"Composições"),Composições!$K:$K,0)-1,COLUMN(Banco!D$6)-1))</f>
        <v>TAMPA CEGA EM PVC PARA CONDULETE 4 X 2" (UN)</v>
      </c>
      <c r="E135" s="3" t="str">
        <f ca="1">OFFSET(Composições!$A$1,MATCH(COUNTIF($H$1:$H135,"Composições"),Composições!$K:$K,0)-1,COLUMN(Banco!E$6)-1)</f>
        <v>UN</v>
      </c>
      <c r="F135" s="66">
        <f ca="1">OFFSET(Composições!$A$1,MATCH(COUNTIF($H$1:$H135,"Composições"),Composições!$K:$K,0)-1,COLUMN(Banco!F$6)-1)</f>
        <v>0</v>
      </c>
      <c r="G135" s="66">
        <f ca="1">OFFSET(Composições!$A$1,MATCH(COUNTIF($H$1:$H135,"Composições"),Composições!$K:$K,0)-1,COLUMN(Banco!G$6)-1)</f>
        <v>23.54</v>
      </c>
      <c r="H135" s="75" t="s">
        <v>22</v>
      </c>
    </row>
    <row r="136" spans="1:8" ht="22.5" x14ac:dyDescent="0.2">
      <c r="A136" s="1" t="str">
        <f t="shared" ca="1" si="7"/>
        <v xml:space="preserve">Composição FNDE 333 </v>
      </c>
      <c r="B136" s="3" t="str">
        <f ca="1">OFFSET(Composições!$A$1,MATCH(COUNTIF($H$1:$H136,"Composições"),Composições!$K:$K,0)-1,COLUMN(Banco!B$6)-1)</f>
        <v>Composição</v>
      </c>
      <c r="C136" s="3" t="str">
        <f ca="1">OFFSET(Composições!$A$1,MATCH(COUNTIF($H$1:$H136,"Composições"),Composições!$K:$K,0)-1,COLUMN(Banco!C$6)-1)</f>
        <v xml:space="preserve">FNDE 333 </v>
      </c>
      <c r="D136" s="2" t="str">
        <f ca="1">IF(COUNTIF(OFFSET(Banco!$A$6,1,0,NCOMPOSICOES),$A136)&gt;1,"CÓDIGO REPETIDO",OFFSET(Composições!$A$1,MATCH(COUNTIF($H$1:$H136,"Composições"),Composições!$K:$K,0)-1,COLUMN(Banco!D$6)-1))</f>
        <v>LUVA COM REDUÇÃO, EM AÇO, CONEXÃO SOLDADA, DN 40  X 25 MM (1 1/2" X 1"), INSTALADO EM REDE DE ALIMENTAÇÃO PARA HIDRANTE - FORNECIMENTO E INSTALAÇÃO. (UN)</v>
      </c>
      <c r="E136" s="3" t="str">
        <f ca="1">OFFSET(Composições!$A$1,MATCH(COUNTIF($H$1:$H136,"Composições"),Composições!$K:$K,0)-1,COLUMN(Banco!E$6)-1)</f>
        <v>UN</v>
      </c>
      <c r="F136" s="66">
        <f ca="1">OFFSET(Composições!$A$1,MATCH(COUNTIF($H$1:$H136,"Composições"),Composições!$K:$K,0)-1,COLUMN(Banco!F$6)-1)</f>
        <v>0</v>
      </c>
      <c r="G136" s="66">
        <f ca="1">OFFSET(Composições!$A$1,MATCH(COUNTIF($H$1:$H136,"Composições"),Composições!$K:$K,0)-1,COLUMN(Banco!G$6)-1)</f>
        <v>79.180000000000007</v>
      </c>
      <c r="H136" s="75" t="s">
        <v>22</v>
      </c>
    </row>
    <row r="137" spans="1:8" ht="22.5" x14ac:dyDescent="0.2">
      <c r="A137" s="1" t="str">
        <f t="shared" ca="1" si="7"/>
        <v>Composição FNDE 331</v>
      </c>
      <c r="B137" s="3" t="str">
        <f ca="1">OFFSET(Composições!$A$1,MATCH(COUNTIF($H$1:$H137,"Composições"),Composições!$K:$K,0)-1,COLUMN(Banco!B$6)-1)</f>
        <v>Composição</v>
      </c>
      <c r="C137" s="3" t="str">
        <f ca="1">OFFSET(Composições!$A$1,MATCH(COUNTIF($H$1:$H137,"Composições"),Composições!$K:$K,0)-1,COLUMN(Banco!C$6)-1)</f>
        <v>FNDE 331</v>
      </c>
      <c r="D137" s="2" t="str">
        <f ca="1">IF(COUNTIF(OFFSET(Banco!$A$6,1,0,NCOMPOSICOES),$A137)&gt;1,"CÓDIGO REPETIDO",OFFSET(Composições!$A$1,MATCH(COUNTIF($H$1:$H137,"Composições"),Composições!$K:$K,0)-1,COLUMN(Banco!D$6)-1))</f>
        <v xml:space="preserve"> LUVA COM REDUÇÃO, EM AÇO, CONEXÃO SOLDADA, DN 75 X 65 MM, INSTALADO EM PRUMADAS - FORNECIMENTO E INSTALAÇÃO. (UN)</v>
      </c>
      <c r="E137" s="3" t="str">
        <f ca="1">OFFSET(Composições!$A$1,MATCH(COUNTIF($H$1:$H137,"Composições"),Composições!$K:$K,0)-1,COLUMN(Banco!E$6)-1)</f>
        <v>UN</v>
      </c>
      <c r="F137" s="66">
        <f ca="1">OFFSET(Composições!$A$1,MATCH(COUNTIF($H$1:$H137,"Composições"),Composições!$K:$K,0)-1,COLUMN(Banco!F$6)-1)</f>
        <v>0</v>
      </c>
      <c r="G137" s="66">
        <f ca="1">OFFSET(Composições!$A$1,MATCH(COUNTIF($H$1:$H137,"Composições"),Composições!$K:$K,0)-1,COLUMN(Banco!G$6)-1)</f>
        <v>295.00000000000006</v>
      </c>
      <c r="H137" s="75" t="s">
        <v>22</v>
      </c>
    </row>
    <row r="138" spans="1:8" ht="22.5" x14ac:dyDescent="0.2">
      <c r="A138" s="1" t="str">
        <f t="shared" ca="1" si="7"/>
        <v>Composição FNDE 334</v>
      </c>
      <c r="B138" s="3" t="str">
        <f ca="1">OFFSET(Composições!$A$1,MATCH(COUNTIF($H$1:$H138,"Composições"),Composições!$K:$K,0)-1,COLUMN(Banco!B$6)-1)</f>
        <v>Composição</v>
      </c>
      <c r="C138" s="3" t="str">
        <f ca="1">OFFSET(Composições!$A$1,MATCH(COUNTIF($H$1:$H138,"Composições"),Composições!$K:$K,0)-1,COLUMN(Banco!C$6)-1)</f>
        <v>FNDE 334</v>
      </c>
      <c r="D138" s="2" t="str">
        <f ca="1">IF(COUNTIF(OFFSET(Banco!$A$6,1,0,NCOMPOSICOES),$A138)&gt;1,"CÓDIGO REPETIDO",OFFSET(Composições!$A$1,MATCH(COUNTIF($H$1:$H138,"Composições"),Composições!$K:$K,0)-1,COLUMN(Banco!D$6)-1))</f>
        <v xml:space="preserve"> LUVA COM REDUÇÃO, EM AÇO, CONEXÃO SOLDADA, DN 80 X 38 MM (3" X 2 1/2"), INSTALADO EM PRUMADAS - FORNECIMENTO E INSTALAÇÃO. (UN)</v>
      </c>
      <c r="E138" s="3" t="str">
        <f ca="1">OFFSET(Composições!$A$1,MATCH(COUNTIF($H$1:$H138,"Composições"),Composições!$K:$K,0)-1,COLUMN(Banco!E$6)-1)</f>
        <v>UN</v>
      </c>
      <c r="F138" s="66">
        <f ca="1">OFFSET(Composições!$A$1,MATCH(COUNTIF($H$1:$H138,"Composições"),Composições!$K:$K,0)-1,COLUMN(Banco!F$6)-1)</f>
        <v>0</v>
      </c>
      <c r="G138" s="66">
        <f ca="1">OFFSET(Composições!$A$1,MATCH(COUNTIF($H$1:$H138,"Composições"),Composições!$K:$K,0)-1,COLUMN(Banco!G$6)-1)</f>
        <v>60.6</v>
      </c>
      <c r="H138" s="75" t="s">
        <v>22</v>
      </c>
    </row>
    <row r="139" spans="1:8" ht="22.5" x14ac:dyDescent="0.2">
      <c r="A139" s="1" t="str">
        <f t="shared" ca="1" si="7"/>
        <v>Composição FNDE 335</v>
      </c>
      <c r="B139" s="3" t="str">
        <f ca="1">OFFSET(Composições!$A$1,MATCH(COUNTIF($H$1:$H139,"Composições"),Composições!$K:$K,0)-1,COLUMN(Banco!B$6)-1)</f>
        <v>Composição</v>
      </c>
      <c r="C139" s="3" t="str">
        <f ca="1">OFFSET(Composições!$A$1,MATCH(COUNTIF($H$1:$H139,"Composições"),Composições!$K:$K,0)-1,COLUMN(Banco!C$6)-1)</f>
        <v>FNDE 335</v>
      </c>
      <c r="D139" s="2" t="str">
        <f ca="1">IF(COUNTIF(OFFSET(Banco!$A$6,1,0,NCOMPOSICOES),$A139)&gt;1,"CÓDIGO REPETIDO",OFFSET(Composições!$A$1,MATCH(COUNTIF($H$1:$H139,"Composições"),Composições!$K:$K,0)-1,COLUMN(Banco!D$6)-1))</f>
        <v xml:space="preserve"> LUVA COM REDUÇÃO, EM AÇO, CONEXÃO SOLDADA, DN 80 X 40 MM , INSTALADO EM PRUMADAS - FORNECIMENTO E INSTALAÇÃO (UN)</v>
      </c>
      <c r="E139" s="3" t="str">
        <f ca="1">OFFSET(Composições!$A$1,MATCH(COUNTIF($H$1:$H139,"Composições"),Composições!$K:$K,0)-1,COLUMN(Banco!E$6)-1)</f>
        <v>UN</v>
      </c>
      <c r="F139" s="66">
        <f ca="1">OFFSET(Composições!$A$1,MATCH(COUNTIF($H$1:$H139,"Composições"),Composições!$K:$K,0)-1,COLUMN(Banco!F$6)-1)</f>
        <v>0</v>
      </c>
      <c r="G139" s="66">
        <f ca="1">OFFSET(Composições!$A$1,MATCH(COUNTIF($H$1:$H139,"Composições"),Composições!$K:$K,0)-1,COLUMN(Banco!G$6)-1)</f>
        <v>253.15</v>
      </c>
      <c r="H139" s="75" t="s">
        <v>22</v>
      </c>
    </row>
    <row r="140" spans="1:8" ht="22.5" x14ac:dyDescent="0.2">
      <c r="A140" s="1" t="str">
        <f t="shared" ca="1" si="7"/>
        <v>Composição FNDE 336</v>
      </c>
      <c r="B140" s="3" t="str">
        <f ca="1">OFFSET(Composições!$A$1,MATCH(COUNTIF($H$1:$H140,"Composições"),Composições!$K:$K,0)-1,COLUMN(Banco!B$6)-1)</f>
        <v>Composição</v>
      </c>
      <c r="C140" s="3" t="str">
        <f ca="1">OFFSET(Composições!$A$1,MATCH(COUNTIF($H$1:$H140,"Composições"),Composições!$K:$K,0)-1,COLUMN(Banco!C$6)-1)</f>
        <v>FNDE 336</v>
      </c>
      <c r="D140" s="2" t="str">
        <f ca="1">IF(COUNTIF(OFFSET(Banco!$A$6,1,0,NCOMPOSICOES),$A140)&gt;1,"CÓDIGO REPETIDO",OFFSET(Composições!$A$1,MATCH(COUNTIF($H$1:$H140,"Composições"),Composições!$K:$K,0)-1,COLUMN(Banco!D$6)-1))</f>
        <v xml:space="preserve"> LUVA COM REDUÇÃO, EM AÇO, CONEXÃO SOLDADA, DN 80 X 50 MM, INSTALADO EM PRUMADAS - FORNECIMENTO E INSTALAÇÃO. (UN)</v>
      </c>
      <c r="E140" s="3" t="str">
        <f ca="1">OFFSET(Composições!$A$1,MATCH(COUNTIF($H$1:$H140,"Composições"),Composições!$K:$K,0)-1,COLUMN(Banco!E$6)-1)</f>
        <v>UN</v>
      </c>
      <c r="F140" s="66">
        <f ca="1">OFFSET(Composições!$A$1,MATCH(COUNTIF($H$1:$H140,"Composições"),Composições!$K:$K,0)-1,COLUMN(Banco!F$6)-1)</f>
        <v>0</v>
      </c>
      <c r="G140" s="66">
        <f ca="1">OFFSET(Composições!$A$1,MATCH(COUNTIF($H$1:$H140,"Composições"),Composições!$K:$K,0)-1,COLUMN(Banco!G$6)-1)</f>
        <v>277.22000000000003</v>
      </c>
      <c r="H140" s="75" t="s">
        <v>22</v>
      </c>
    </row>
    <row r="141" spans="1:8" x14ac:dyDescent="0.2">
      <c r="A141" s="1" t="str">
        <f t="shared" ca="1" si="7"/>
        <v>Composição FNDE 337</v>
      </c>
      <c r="B141" s="3" t="str">
        <f ca="1">OFFSET(Composições!$A$1,MATCH(COUNTIF($H$1:$H141,"Composições"),Composições!$K:$K,0)-1,COLUMN(Banco!B$6)-1)</f>
        <v>Composição</v>
      </c>
      <c r="C141" s="3" t="str">
        <f ca="1">OFFSET(Composições!$A$1,MATCH(COUNTIF($H$1:$H141,"Composições"),Composições!$K:$K,0)-1,COLUMN(Banco!C$6)-1)</f>
        <v>FNDE 337</v>
      </c>
      <c r="D141" s="2" t="str">
        <f ca="1">IF(COUNTIF(OFFSET(Banco!$A$6,1,0,NCOMPOSICOES),$A141)&gt;1,"CÓDIGO REPETIDO",OFFSET(Composições!$A$1,MATCH(COUNTIF($H$1:$H141,"Composições"),Composições!$K:$K,0)-1,COLUMN(Banco!D$6)-1))</f>
        <v xml:space="preserve"> TE DE REDUCAO DE FERRO GALVANIZADO, COM ROSCA BSP, DE 1" X 3/4" (UN)</v>
      </c>
      <c r="E141" s="3" t="str">
        <f ca="1">OFFSET(Composições!$A$1,MATCH(COUNTIF($H$1:$H141,"Composições"),Composições!$K:$K,0)-1,COLUMN(Banco!E$6)-1)</f>
        <v>UN</v>
      </c>
      <c r="F141" s="66">
        <f ca="1">OFFSET(Composições!$A$1,MATCH(COUNTIF($H$1:$H141,"Composições"),Composições!$K:$K,0)-1,COLUMN(Banco!F$6)-1)</f>
        <v>0</v>
      </c>
      <c r="G141" s="66">
        <f ca="1">OFFSET(Composições!$A$1,MATCH(COUNTIF($H$1:$H141,"Composições"),Composições!$K:$K,0)-1,COLUMN(Banco!G$6)-1)</f>
        <v>57.61</v>
      </c>
      <c r="H141" s="75" t="s">
        <v>22</v>
      </c>
    </row>
    <row r="142" spans="1:8" x14ac:dyDescent="0.2">
      <c r="A142" s="1" t="str">
        <f t="shared" ca="1" si="7"/>
        <v>Composição FNDE 338</v>
      </c>
      <c r="B142" s="3" t="str">
        <f ca="1">OFFSET(Composições!$A$1,MATCH(COUNTIF($H$1:$H142,"Composições"),Composições!$K:$K,0)-1,COLUMN(Banco!B$6)-1)</f>
        <v>Composição</v>
      </c>
      <c r="C142" s="3" t="str">
        <f ca="1">OFFSET(Composições!$A$1,MATCH(COUNTIF($H$1:$H142,"Composições"),Composições!$K:$K,0)-1,COLUMN(Banco!C$6)-1)</f>
        <v>FNDE 338</v>
      </c>
      <c r="D142" s="2" t="str">
        <f ca="1">IF(COUNTIF(OFFSET(Banco!$A$6,1,0,NCOMPOSICOES),$A142)&gt;1,"CÓDIGO REPETIDO",OFFSET(Composições!$A$1,MATCH(COUNTIF($H$1:$H142,"Composições"),Composições!$K:$K,0)-1,COLUMN(Banco!D$6)-1))</f>
        <v xml:space="preserve"> TE DE REDUCAO DE FERRO GALVANIZADO, COM ROSCA BSP, DE 1" X 3/4" (UN)</v>
      </c>
      <c r="E142" s="3" t="str">
        <f ca="1">OFFSET(Composições!$A$1,MATCH(COUNTIF($H$1:$H142,"Composições"),Composições!$K:$K,0)-1,COLUMN(Banco!E$6)-1)</f>
        <v>UN</v>
      </c>
      <c r="F142" s="66">
        <f ca="1">OFFSET(Composições!$A$1,MATCH(COUNTIF($H$1:$H142,"Composições"),Composições!$K:$K,0)-1,COLUMN(Banco!F$6)-1)</f>
        <v>0</v>
      </c>
      <c r="G142" s="66">
        <f ca="1">OFFSET(Composições!$A$1,MATCH(COUNTIF($H$1:$H142,"Composições"),Composições!$K:$K,0)-1,COLUMN(Banco!G$6)-1)</f>
        <v>81.459999999999994</v>
      </c>
      <c r="H142" s="75" t="s">
        <v>22</v>
      </c>
    </row>
    <row r="143" spans="1:8" x14ac:dyDescent="0.2">
      <c r="A143" s="1" t="str">
        <f t="shared" ca="1" si="7"/>
        <v>Composição FNDE 339</v>
      </c>
      <c r="B143" s="3" t="str">
        <f ca="1">OFFSET(Composições!$A$1,MATCH(COUNTIF($H$1:$H143,"Composições"),Composições!$K:$K,0)-1,COLUMN(Banco!B$6)-1)</f>
        <v>Composição</v>
      </c>
      <c r="C143" s="3" t="str">
        <f ca="1">OFFSET(Composições!$A$1,MATCH(COUNTIF($H$1:$H143,"Composições"),Composições!$K:$K,0)-1,COLUMN(Banco!C$6)-1)</f>
        <v>FNDE 339</v>
      </c>
      <c r="D143" s="2" t="str">
        <f ca="1">IF(COUNTIF(OFFSET(Banco!$A$6,1,0,NCOMPOSICOES),$A143)&gt;1,"CÓDIGO REPETIDO",OFFSET(Composições!$A$1,MATCH(COUNTIF($H$1:$H143,"Composições"),Composições!$K:$K,0)-1,COLUMN(Banco!D$6)-1))</f>
        <v xml:space="preserve"> TE DE REDUCAO DE FERRO GALVANIZADO, COM ROSCA BSP, DE 2 1/2" X 1" (UN)</v>
      </c>
      <c r="E143" s="3" t="str">
        <f ca="1">OFFSET(Composições!$A$1,MATCH(COUNTIF($H$1:$H143,"Composições"),Composições!$K:$K,0)-1,COLUMN(Banco!E$6)-1)</f>
        <v>UN</v>
      </c>
      <c r="F143" s="66">
        <f ca="1">OFFSET(Composições!$A$1,MATCH(COUNTIF($H$1:$H143,"Composições"),Composições!$K:$K,0)-1,COLUMN(Banco!F$6)-1)</f>
        <v>0</v>
      </c>
      <c r="G143" s="66">
        <f ca="1">OFFSET(Composições!$A$1,MATCH(COUNTIF($H$1:$H143,"Composições"),Composições!$K:$K,0)-1,COLUMN(Banco!G$6)-1)</f>
        <v>168.36</v>
      </c>
      <c r="H143" s="75" t="s">
        <v>22</v>
      </c>
    </row>
    <row r="144" spans="1:8" x14ac:dyDescent="0.2">
      <c r="A144" s="1" t="str">
        <f t="shared" ca="1" si="7"/>
        <v>Composição FNDE 340</v>
      </c>
      <c r="B144" s="3" t="str">
        <f ca="1">OFFSET(Composições!$A$1,MATCH(COUNTIF($H$1:$H144,"Composições"),Composições!$K:$K,0)-1,COLUMN(Banco!B$6)-1)</f>
        <v>Composição</v>
      </c>
      <c r="C144" s="3" t="str">
        <f ca="1">OFFSET(Composições!$A$1,MATCH(COUNTIF($H$1:$H144,"Composições"),Composições!$K:$K,0)-1,COLUMN(Banco!C$6)-1)</f>
        <v>FNDE 340</v>
      </c>
      <c r="D144" s="2" t="str">
        <f ca="1">IF(COUNTIF(OFFSET(Banco!$A$6,1,0,NCOMPOSICOES),$A144)&gt;1,"CÓDIGO REPETIDO",OFFSET(Composições!$A$1,MATCH(COUNTIF($H$1:$H144,"Composições"),Composições!$K:$K,0)-1,COLUMN(Banco!D$6)-1))</f>
        <v xml:space="preserve"> TE DE REDUCAO DE FERRO GALVANIZADO, COM ROSCA BSP, DE 2 1/2" X 1 1/2 (UN)</v>
      </c>
      <c r="E144" s="3" t="str">
        <f ca="1">OFFSET(Composições!$A$1,MATCH(COUNTIF($H$1:$H144,"Composições"),Composições!$K:$K,0)-1,COLUMN(Banco!E$6)-1)</f>
        <v>UN</v>
      </c>
      <c r="F144" s="66">
        <f ca="1">OFFSET(Composições!$A$1,MATCH(COUNTIF($H$1:$H144,"Composições"),Composições!$K:$K,0)-1,COLUMN(Banco!F$6)-1)</f>
        <v>0</v>
      </c>
      <c r="G144" s="66">
        <f ca="1">OFFSET(Composições!$A$1,MATCH(COUNTIF($H$1:$H144,"Composições"),Composições!$K:$K,0)-1,COLUMN(Banco!G$6)-1)</f>
        <v>168.36</v>
      </c>
      <c r="H144" s="75" t="s">
        <v>22</v>
      </c>
    </row>
    <row r="145" spans="1:8" x14ac:dyDescent="0.2">
      <c r="A145" s="1" t="str">
        <f t="shared" ca="1" si="7"/>
        <v>Composição FNDE 341</v>
      </c>
      <c r="B145" s="3" t="str">
        <f ca="1">OFFSET(Composições!$A$1,MATCH(COUNTIF($H$1:$H145,"Composições"),Composições!$K:$K,0)-1,COLUMN(Banco!B$6)-1)</f>
        <v>Composição</v>
      </c>
      <c r="C145" s="3" t="str">
        <f ca="1">OFFSET(Composições!$A$1,MATCH(COUNTIF($H$1:$H145,"Composições"),Composições!$K:$K,0)-1,COLUMN(Banco!C$6)-1)</f>
        <v>FNDE 341</v>
      </c>
      <c r="D145" s="2" t="str">
        <f ca="1">IF(COUNTIF(OFFSET(Banco!$A$6,1,0,NCOMPOSICOES),$A145)&gt;1,"CÓDIGO REPETIDO",OFFSET(Composições!$A$1,MATCH(COUNTIF($H$1:$H145,"Composições"),Composições!$K:$K,0)-1,COLUMN(Banco!D$6)-1))</f>
        <v xml:space="preserve"> TE DE REDUCAO DE FERRO GALVANIZADO, COM ROSCA BSP, DE 2 1/2" X 2" (UN)</v>
      </c>
      <c r="E145" s="3" t="str">
        <f ca="1">OFFSET(Composições!$A$1,MATCH(COUNTIF($H$1:$H145,"Composições"),Composições!$K:$K,0)-1,COLUMN(Banco!E$6)-1)</f>
        <v>UN</v>
      </c>
      <c r="F145" s="66">
        <f ca="1">OFFSET(Composições!$A$1,MATCH(COUNTIF($H$1:$H145,"Composições"),Composições!$K:$K,0)-1,COLUMN(Banco!F$6)-1)</f>
        <v>0</v>
      </c>
      <c r="G145" s="66">
        <f ca="1">OFFSET(Composições!$A$1,MATCH(COUNTIF($H$1:$H145,"Composições"),Composições!$K:$K,0)-1,COLUMN(Banco!G$6)-1)</f>
        <v>172.31</v>
      </c>
      <c r="H145" s="75" t="s">
        <v>22</v>
      </c>
    </row>
    <row r="146" spans="1:8" x14ac:dyDescent="0.2">
      <c r="A146" s="1" t="str">
        <f t="shared" ca="1" si="7"/>
        <v>Composição FNDE 342</v>
      </c>
      <c r="B146" s="3" t="str">
        <f ca="1">OFFSET(Composições!$A$1,MATCH(COUNTIF($H$1:$H146,"Composições"),Composições!$K:$K,0)-1,COLUMN(Banco!B$6)-1)</f>
        <v>Composição</v>
      </c>
      <c r="C146" s="3" t="str">
        <f ca="1">OFFSET(Composições!$A$1,MATCH(COUNTIF($H$1:$H146,"Composições"),Composições!$K:$K,0)-1,COLUMN(Banco!C$6)-1)</f>
        <v>FNDE 342</v>
      </c>
      <c r="D146" s="2" t="str">
        <f ca="1">IF(COUNTIF(OFFSET(Banco!$A$6,1,0,NCOMPOSICOES),$A146)&gt;1,"CÓDIGO REPETIDO",OFFSET(Composições!$A$1,MATCH(COUNTIF($H$1:$H146,"Composições"),Composições!$K:$K,0)-1,COLUMN(Banco!D$6)-1))</f>
        <v xml:space="preserve"> TE DE REDUCAO DE FERRO GALVANIZADO, COM ROSCA BSP, DE 3" X 2 1/2" (UN)</v>
      </c>
      <c r="E146" s="3" t="str">
        <f ca="1">OFFSET(Composições!$A$1,MATCH(COUNTIF($H$1:$H146,"Composições"),Composições!$K:$K,0)-1,COLUMN(Banco!E$6)-1)</f>
        <v>UN</v>
      </c>
      <c r="F146" s="66">
        <f ca="1">OFFSET(Composições!$A$1,MATCH(COUNTIF($H$1:$H146,"Composições"),Composições!$K:$K,0)-1,COLUMN(Banco!F$6)-1)</f>
        <v>0</v>
      </c>
      <c r="G146" s="66">
        <f ca="1">OFFSET(Composições!$A$1,MATCH(COUNTIF($H$1:$H146,"Composições"),Composições!$K:$K,0)-1,COLUMN(Banco!G$6)-1)</f>
        <v>228.01</v>
      </c>
      <c r="H146" s="75" t="s">
        <v>22</v>
      </c>
    </row>
    <row r="147" spans="1:8" x14ac:dyDescent="0.2">
      <c r="A147" s="1" t="str">
        <f t="shared" ca="1" si="7"/>
        <v>Composição FNDE 343</v>
      </c>
      <c r="B147" s="3" t="str">
        <f ca="1">OFFSET(Composições!$A$1,MATCH(COUNTIF($H$1:$H147,"Composições"),Composições!$K:$K,0)-1,COLUMN(Banco!B$6)-1)</f>
        <v>Composição</v>
      </c>
      <c r="C147" s="3" t="str">
        <f ca="1">OFFSET(Composições!$A$1,MATCH(COUNTIF($H$1:$H147,"Composições"),Composições!$K:$K,0)-1,COLUMN(Banco!C$6)-1)</f>
        <v>FNDE 343</v>
      </c>
      <c r="D147" s="2" t="str">
        <f ca="1">IF(COUNTIF(OFFSET(Banco!$A$6,1,0,NCOMPOSICOES),$A147)&gt;1,"CÓDIGO REPETIDO",OFFSET(Composições!$A$1,MATCH(COUNTIF($H$1:$H147,"Composições"),Composições!$K:$K,0)-1,COLUMN(Banco!D$6)-1))</f>
        <v xml:space="preserve"> ADAPTADOR PARA MANÔMETRO (UN)</v>
      </c>
      <c r="E147" s="3" t="str">
        <f ca="1">OFFSET(Composições!$A$1,MATCH(COUNTIF($H$1:$H147,"Composições"),Composições!$K:$K,0)-1,COLUMN(Banco!E$6)-1)</f>
        <v>UN</v>
      </c>
      <c r="F147" s="66">
        <f ca="1">OFFSET(Composições!$A$1,MATCH(COUNTIF($H$1:$H147,"Composições"),Composições!$K:$K,0)-1,COLUMN(Banco!F$6)-1)</f>
        <v>0</v>
      </c>
      <c r="G147" s="66">
        <f ca="1">OFFSET(Composições!$A$1,MATCH(COUNTIF($H$1:$H147,"Composições"),Composições!$K:$K,0)-1,COLUMN(Banco!G$6)-1)</f>
        <v>95.81</v>
      </c>
      <c r="H147" s="75" t="s">
        <v>22</v>
      </c>
    </row>
    <row r="148" spans="1:8" x14ac:dyDescent="0.2">
      <c r="A148" s="1" t="str">
        <f t="shared" ca="1" si="7"/>
        <v>Composição FNDE 344</v>
      </c>
      <c r="B148" s="3" t="str">
        <f ca="1">OFFSET(Composições!$A$1,MATCH(COUNTIF($H$1:$H148,"Composições"),Composições!$K:$K,0)-1,COLUMN(Banco!B$6)-1)</f>
        <v>Composição</v>
      </c>
      <c r="C148" s="3" t="str">
        <f ca="1">OFFSET(Composições!$A$1,MATCH(COUNTIF($H$1:$H148,"Composições"),Composições!$K:$K,0)-1,COLUMN(Banco!C$6)-1)</f>
        <v>FNDE 344</v>
      </c>
      <c r="D148" s="2" t="str">
        <f ca="1">IF(COUNTIF(OFFSET(Banco!$A$6,1,0,NCOMPOSICOES),$A148)&gt;1,"CÓDIGO REPETIDO",OFFSET(Composições!$A$1,MATCH(COUNTIF($H$1:$H148,"Composições"),Composições!$K:$K,0)-1,COLUMN(Banco!D$6)-1))</f>
        <v xml:space="preserve"> LUVA DE REDUCAO DE FERRO GALVANIZADO, COM ROSCA BSP MACHO/FEMEA, DE 3/4" X 1/2" (UN)</v>
      </c>
      <c r="E148" s="3" t="str">
        <f ca="1">OFFSET(Composições!$A$1,MATCH(COUNTIF($H$1:$H148,"Composições"),Composições!$K:$K,0)-1,COLUMN(Banco!E$6)-1)</f>
        <v>UN</v>
      </c>
      <c r="F148" s="66">
        <f ca="1">OFFSET(Composições!$A$1,MATCH(COUNTIF($H$1:$H148,"Composições"),Composições!$K:$K,0)-1,COLUMN(Banco!F$6)-1)</f>
        <v>0</v>
      </c>
      <c r="G148" s="66">
        <f ca="1">OFFSET(Composições!$A$1,MATCH(COUNTIF($H$1:$H148,"Composições"),Composições!$K:$K,0)-1,COLUMN(Banco!G$6)-1)</f>
        <v>32.489999999999995</v>
      </c>
      <c r="H148" s="75" t="s">
        <v>22</v>
      </c>
    </row>
    <row r="149" spans="1:8" x14ac:dyDescent="0.2">
      <c r="A149" s="1" t="str">
        <f t="shared" ca="1" si="7"/>
        <v>Composição FNDE 345</v>
      </c>
      <c r="B149" s="3" t="str">
        <f ca="1">OFFSET(Composições!$A$1,MATCH(COUNTIF($H$1:$H149,"Composições"),Composições!$K:$K,0)-1,COLUMN(Banco!B$6)-1)</f>
        <v>Composição</v>
      </c>
      <c r="C149" s="3" t="str">
        <f ca="1">OFFSET(Composições!$A$1,MATCH(COUNTIF($H$1:$H149,"Composições"),Composições!$K:$K,0)-1,COLUMN(Banco!C$6)-1)</f>
        <v>FNDE 345</v>
      </c>
      <c r="D149" s="2" t="str">
        <f ca="1">IF(COUNTIF(OFFSET(Banco!$A$6,1,0,NCOMPOSICOES),$A149)&gt;1,"CÓDIGO REPETIDO",OFFSET(Composições!$A$1,MATCH(COUNTIF($H$1:$H149,"Composições"),Composições!$K:$K,0)-1,COLUMN(Banco!D$6)-1))</f>
        <v xml:space="preserve"> BUCHA DE REDUCAO DE FERRO GALVANIZADO, COM ROSCA BSP, DE 3/4" X 1/2" (UN)</v>
      </c>
      <c r="E149" s="3" t="str">
        <f ca="1">OFFSET(Composições!$A$1,MATCH(COUNTIF($H$1:$H149,"Composições"),Composições!$K:$K,0)-1,COLUMN(Banco!E$6)-1)</f>
        <v>UN</v>
      </c>
      <c r="F149" s="66">
        <f ca="1">OFFSET(Composições!$A$1,MATCH(COUNTIF($H$1:$H149,"Composições"),Composições!$K:$K,0)-1,COLUMN(Banco!F$6)-1)</f>
        <v>0</v>
      </c>
      <c r="G149" s="66">
        <f ca="1">OFFSET(Composições!$A$1,MATCH(COUNTIF($H$1:$H149,"Composições"),Composições!$K:$K,0)-1,COLUMN(Banco!G$6)-1)</f>
        <v>25.919999999999998</v>
      </c>
      <c r="H149" s="75" t="s">
        <v>22</v>
      </c>
    </row>
    <row r="150" spans="1:8" x14ac:dyDescent="0.2">
      <c r="A150" s="1" t="str">
        <f t="shared" ca="1" si="7"/>
        <v>Composição FNDE 303</v>
      </c>
      <c r="B150" s="3" t="str">
        <f ca="1">OFFSET(Composições!$A$1,MATCH(COUNTIF($H$1:$H150,"Composições"),Composições!$K:$K,0)-1,COLUMN(Banco!B$6)-1)</f>
        <v>Composição</v>
      </c>
      <c r="C150" s="3" t="str">
        <f ca="1">OFFSET(Composições!$A$1,MATCH(COUNTIF($H$1:$H150,"Composições"),Composições!$K:$K,0)-1,COLUMN(Banco!C$6)-1)</f>
        <v>FNDE 303</v>
      </c>
      <c r="D150" s="2" t="str">
        <f ca="1">IF(COUNTIF(OFFSET(Banco!$A$6,1,0,NCOMPOSICOES),$A150)&gt;1,"CÓDIGO REPETIDO",OFFSET(Composições!$A$1,MATCH(COUNTIF($H$1:$H150,"Composições"),Composições!$K:$K,0)-1,COLUMN(Banco!D$6)-1))</f>
        <v xml:space="preserve"> SINALIZAÇÃO COM PLACA INDICATIVA FIXADA NA ESTRUTURA. (UN)</v>
      </c>
      <c r="E150" s="3" t="str">
        <f ca="1">OFFSET(Composições!$A$1,MATCH(COUNTIF($H$1:$H150,"Composições"),Composições!$K:$K,0)-1,COLUMN(Banco!E$6)-1)</f>
        <v>UN</v>
      </c>
      <c r="F150" s="66">
        <f ca="1">OFFSET(Composições!$A$1,MATCH(COUNTIF($H$1:$H150,"Composições"),Composições!$K:$K,0)-1,COLUMN(Banco!F$6)-1)</f>
        <v>0</v>
      </c>
      <c r="G150" s="66">
        <f ca="1">OFFSET(Composições!$A$1,MATCH(COUNTIF($H$1:$H150,"Composições"),Composições!$K:$K,0)-1,COLUMN(Banco!G$6)-1)</f>
        <v>27.09</v>
      </c>
      <c r="H150" s="75" t="s">
        <v>22</v>
      </c>
    </row>
    <row r="151" spans="1:8" x14ac:dyDescent="0.2">
      <c r="A151" s="1" t="str">
        <f t="shared" ref="A151:A182" ca="1" si="8">CONCATENAR</f>
        <v>Composição FNDE 350</v>
      </c>
      <c r="B151" s="3" t="str">
        <f ca="1">OFFSET(Composições!$A$1,MATCH(COUNTIF($H$1:$H151,"Composições"),Composições!$K:$K,0)-1,COLUMN(Banco!B$6)-1)</f>
        <v>Composição</v>
      </c>
      <c r="C151" s="3" t="str">
        <f ca="1">OFFSET(Composições!$A$1,MATCH(COUNTIF($H$1:$H151,"Composições"),Composições!$K:$K,0)-1,COLUMN(Banco!C$6)-1)</f>
        <v>FNDE 350</v>
      </c>
      <c r="D151" s="2" t="str">
        <f ca="1">IF(COUNTIF(OFFSET(Banco!$A$6,1,0,NCOMPOSICOES),$A151)&gt;1,"CÓDIGO REPETIDO",OFFSET(Composições!$A$1,MATCH(COUNTIF($H$1:$H151,"Composições"),Composições!$K:$K,0)-1,COLUMN(Banco!D$6)-1))</f>
        <v xml:space="preserve"> TERMINAL METALICO A PRESSAO PARA 1 CABO DE 35 MM2 (UND)</v>
      </c>
      <c r="E151" s="3" t="str">
        <f ca="1">OFFSET(Composições!$A$1,MATCH(COUNTIF($H$1:$H151,"Composições"),Composições!$K:$K,0)-1,COLUMN(Banco!E$6)-1)</f>
        <v>UN</v>
      </c>
      <c r="F151" s="66">
        <f ca="1">OFFSET(Composições!$A$1,MATCH(COUNTIF($H$1:$H151,"Composições"),Composições!$K:$K,0)-1,COLUMN(Banco!F$6)-1)</f>
        <v>0</v>
      </c>
      <c r="G151" s="66">
        <f ca="1">OFFSET(Composições!$A$1,MATCH(COUNTIF($H$1:$H151,"Composições"),Composições!$K:$K,0)-1,COLUMN(Banco!G$6)-1)</f>
        <v>21.08</v>
      </c>
      <c r="H151" s="75" t="s">
        <v>22</v>
      </c>
    </row>
    <row r="152" spans="1:8" x14ac:dyDescent="0.2">
      <c r="A152" s="1" t="str">
        <f t="shared" ca="1" si="8"/>
        <v xml:space="preserve">Composição FNDE 347 </v>
      </c>
      <c r="B152" s="3" t="str">
        <f ca="1">OFFSET(Composições!$A$1,MATCH(COUNTIF($H$1:$H152,"Composições"),Composições!$K:$K,0)-1,COLUMN(Banco!B$6)-1)</f>
        <v>Composição</v>
      </c>
      <c r="C152" s="3" t="str">
        <f ca="1">OFFSET(Composições!$A$1,MATCH(COUNTIF($H$1:$H152,"Composições"),Composições!$K:$K,0)-1,COLUMN(Banco!C$6)-1)</f>
        <v xml:space="preserve">FNDE 347 </v>
      </c>
      <c r="D152" s="2" t="str">
        <f ca="1">IF(COUNTIF(OFFSET(Banco!$A$6,1,0,NCOMPOSICOES),$A152)&gt;1,"CÓDIGO REPETIDO",OFFSET(Composições!$A$1,MATCH(COUNTIF($H$1:$H152,"Composições"),Composições!$K:$K,0)-1,COLUMN(Banco!D$6)-1))</f>
        <v>ARRUELA EM ALUMINIO, COM ROSCA, DE 1 1/2", PARA ELETRODUTO (UND)</v>
      </c>
      <c r="E152" s="3" t="str">
        <f ca="1">OFFSET(Composições!$A$1,MATCH(COUNTIF($H$1:$H152,"Composições"),Composições!$K:$K,0)-1,COLUMN(Banco!E$6)-1)</f>
        <v>UN</v>
      </c>
      <c r="F152" s="66">
        <f ca="1">OFFSET(Composições!$A$1,MATCH(COUNTIF($H$1:$H152,"Composições"),Composições!$K:$K,0)-1,COLUMN(Banco!F$6)-1)</f>
        <v>0</v>
      </c>
      <c r="G152" s="66">
        <f ca="1">OFFSET(Composições!$A$1,MATCH(COUNTIF($H$1:$H152,"Composições"),Composições!$K:$K,0)-1,COLUMN(Banco!G$6)-1)</f>
        <v>5.2200000000000006</v>
      </c>
      <c r="H152" s="75" t="s">
        <v>22</v>
      </c>
    </row>
    <row r="153" spans="1:8" x14ac:dyDescent="0.2">
      <c r="A153" s="1" t="str">
        <f t="shared" ca="1" si="8"/>
        <v>Composição FNDE 353</v>
      </c>
      <c r="B153" s="3" t="str">
        <f ca="1">OFFSET(Composições!$A$1,MATCH(COUNTIF($H$1:$H153,"Composições"),Composições!$K:$K,0)-1,COLUMN(Banco!B$6)-1)</f>
        <v>Composição</v>
      </c>
      <c r="C153" s="3" t="str">
        <f ca="1">OFFSET(Composições!$A$1,MATCH(COUNTIF($H$1:$H153,"Composições"),Composições!$K:$K,0)-1,COLUMN(Banco!C$6)-1)</f>
        <v>FNDE 353</v>
      </c>
      <c r="D153" s="2" t="str">
        <f ca="1">IF(COUNTIF(OFFSET(Banco!$A$6,1,0,NCOMPOSICOES),$A153)&gt;1,"CÓDIGO REPETIDO",OFFSET(Composições!$A$1,MATCH(COUNTIF($H$1:$H153,"Composições"),Composições!$K:$K,0)-1,COLUMN(Banco!D$6)-1))</f>
        <v xml:space="preserve"> ARRUELA EM ALUMINIO (UND)</v>
      </c>
      <c r="E153" s="3" t="str">
        <f ca="1">OFFSET(Composições!$A$1,MATCH(COUNTIF($H$1:$H153,"Composições"),Composições!$K:$K,0)-1,COLUMN(Banco!E$6)-1)</f>
        <v>UN</v>
      </c>
      <c r="F153" s="66">
        <f ca="1">OFFSET(Composições!$A$1,MATCH(COUNTIF($H$1:$H153,"Composições"),Composições!$K:$K,0)-1,COLUMN(Banco!F$6)-1)</f>
        <v>0</v>
      </c>
      <c r="G153" s="66">
        <f ca="1">OFFSET(Composições!$A$1,MATCH(COUNTIF($H$1:$H153,"Composições"),Composições!$K:$K,0)-1,COLUMN(Banco!G$6)-1)</f>
        <v>1.99</v>
      </c>
      <c r="H153" s="75" t="s">
        <v>22</v>
      </c>
    </row>
    <row r="154" spans="1:8" x14ac:dyDescent="0.2">
      <c r="A154" s="1" t="str">
        <f t="shared" ca="1" si="8"/>
        <v xml:space="preserve">Composição 91941 </v>
      </c>
      <c r="B154" s="3" t="str">
        <f ca="1">OFFSET(Composições!$A$1,MATCH(COUNTIF($H$1:$H154,"Composições"),Composições!$K:$K,0)-1,COLUMN(Banco!B$6)-1)</f>
        <v>Composição</v>
      </c>
      <c r="C154" s="3" t="str">
        <f ca="1">OFFSET(Composições!$A$1,MATCH(COUNTIF($H$1:$H154,"Composições"),Composições!$K:$K,0)-1,COLUMN(Banco!C$6)-1)</f>
        <v xml:space="preserve">91941 </v>
      </c>
      <c r="D154" s="2" t="str">
        <f ca="1">IF(COUNTIF(OFFSET(Banco!$A$6,1,0,NCOMPOSICOES),$A154)&gt;1,"CÓDIGO REPETIDO",OFFSET(Composições!$A$1,MATCH(COUNTIF($H$1:$H154,"Composições"),Composições!$K:$K,0)-1,COLUMN(Banco!D$6)-1))</f>
        <v>CAIXA DE LUZ "4 X 2" EM ACO ESMALTADA (UN)</v>
      </c>
      <c r="E154" s="3" t="str">
        <f ca="1">OFFSET(Composições!$A$1,MATCH(COUNTIF($H$1:$H154,"Composições"),Composições!$K:$K,0)-1,COLUMN(Banco!E$6)-1)</f>
        <v>UN</v>
      </c>
      <c r="F154" s="66">
        <f ca="1">OFFSET(Composições!$A$1,MATCH(COUNTIF($H$1:$H154,"Composições"),Composições!$K:$K,0)-1,COLUMN(Banco!F$6)-1)</f>
        <v>0</v>
      </c>
      <c r="G154" s="66">
        <f ca="1">OFFSET(Composições!$A$1,MATCH(COUNTIF($H$1:$H154,"Composições"),Composições!$K:$K,0)-1,COLUMN(Banco!G$6)-1)</f>
        <v>7.33</v>
      </c>
      <c r="H154" s="75" t="s">
        <v>22</v>
      </c>
    </row>
    <row r="155" spans="1:8" ht="22.5" x14ac:dyDescent="0.2">
      <c r="A155" s="1" t="str">
        <f t="shared" ca="1" si="8"/>
        <v>Composição FNDE 150</v>
      </c>
      <c r="B155" s="3" t="str">
        <f ca="1">OFFSET(Composições!$A$1,MATCH(COUNTIF($H$1:$H155,"Composições"),Composições!$K:$K,0)-1,COLUMN(Banco!B$6)-1)</f>
        <v>Composição</v>
      </c>
      <c r="C155" s="3" t="str">
        <f ca="1">OFFSET(Composições!$A$1,MATCH(COUNTIF($H$1:$H155,"Composições"),Composições!$K:$K,0)-1,COLUMN(Banco!C$6)-1)</f>
        <v>FNDE 150</v>
      </c>
      <c r="D155" s="2" t="str">
        <f ca="1">IF(COUNTIF(OFFSET(Banco!$A$6,1,0,NCOMPOSICOES),$A155)&gt;1,"CÓDIGO REPETIDO",OFFSET(Composições!$A$1,MATCH(COUNTIF($H$1:$H155,"Composições"),Composições!$K:$K,0)-1,COLUMN(Banco!D$6)-1))</f>
        <v xml:space="preserve"> CURVA 135 GRAUS PARA ELETRODUTO, PVC, ROSCÁVEL, DN 38 MM (1 1/2"), PARA CIRCUITOS TERMINAIS, INSTALADA EM PAREDE - FORNECIMENTO E INSTALAÇÃO. (UN)</v>
      </c>
      <c r="E155" s="3" t="str">
        <f ca="1">OFFSET(Composições!$A$1,MATCH(COUNTIF($H$1:$H155,"Composições"),Composições!$K:$K,0)-1,COLUMN(Banco!E$6)-1)</f>
        <v>UN</v>
      </c>
      <c r="F155" s="66">
        <f ca="1">OFFSET(Composições!$A$1,MATCH(COUNTIF($H$1:$H155,"Composições"),Composições!$K:$K,0)-1,COLUMN(Banco!F$6)-1)</f>
        <v>0</v>
      </c>
      <c r="G155" s="66">
        <f ca="1">OFFSET(Composições!$A$1,MATCH(COUNTIF($H$1:$H155,"Composições"),Composições!$K:$K,0)-1,COLUMN(Banco!G$6)-1)</f>
        <v>20.83</v>
      </c>
      <c r="H155" s="75" t="s">
        <v>22</v>
      </c>
    </row>
    <row r="156" spans="1:8" x14ac:dyDescent="0.2">
      <c r="A156" s="1" t="str">
        <f t="shared" ca="1" si="8"/>
        <v>Composição FNDE 354</v>
      </c>
      <c r="B156" s="3" t="str">
        <f ca="1">OFFSET(Composições!$A$1,MATCH(COUNTIF($H$1:$H156,"Composições"),Composições!$K:$K,0)-1,COLUMN(Banco!B$6)-1)</f>
        <v>Composição</v>
      </c>
      <c r="C156" s="3" t="str">
        <f ca="1">OFFSET(Composições!$A$1,MATCH(COUNTIF($H$1:$H156,"Composições"),Composições!$K:$K,0)-1,COLUMN(Banco!C$6)-1)</f>
        <v>FNDE 354</v>
      </c>
      <c r="D156" s="2" t="str">
        <f ca="1">IF(COUNTIF(OFFSET(Banco!$A$6,1,0,NCOMPOSICOES),$A156)&gt;1,"CÓDIGO REPETIDO",OFFSET(Composições!$A$1,MATCH(COUNTIF($H$1:$H156,"Composições"),Composições!$K:$K,0)-1,COLUMN(Banco!D$6)-1))</f>
        <v xml:space="preserve"> BUCHA DE NYLON (UND)</v>
      </c>
      <c r="E156" s="3" t="str">
        <f ca="1">OFFSET(Composições!$A$1,MATCH(COUNTIF($H$1:$H156,"Composições"),Composições!$K:$K,0)-1,COLUMN(Banco!E$6)-1)</f>
        <v>UN</v>
      </c>
      <c r="F156" s="66">
        <f ca="1">OFFSET(Composições!$A$1,MATCH(COUNTIF($H$1:$H156,"Composições"),Composições!$K:$K,0)-1,COLUMN(Banco!F$6)-1)</f>
        <v>0</v>
      </c>
      <c r="G156" s="66">
        <f ca="1">OFFSET(Composições!$A$1,MATCH(COUNTIF($H$1:$H156,"Composições"),Composições!$K:$K,0)-1,COLUMN(Banco!G$6)-1)</f>
        <v>1.1100000000000001</v>
      </c>
      <c r="H156" s="75" t="s">
        <v>22</v>
      </c>
    </row>
    <row r="157" spans="1:8" ht="22.5" x14ac:dyDescent="0.2">
      <c r="A157" s="1" t="str">
        <f t="shared" ca="1" si="8"/>
        <v xml:space="preserve">Composição FNDE 355 </v>
      </c>
      <c r="B157" s="3" t="str">
        <f ca="1">OFFSET(Composições!$A$1,MATCH(COUNTIF($H$1:$H157,"Composições"),Composições!$K:$K,0)-1,COLUMN(Banco!B$6)-1)</f>
        <v>Composição</v>
      </c>
      <c r="C157" s="3" t="str">
        <f ca="1">OFFSET(Composições!$A$1,MATCH(COUNTIF($H$1:$H157,"Composições"),Composições!$K:$K,0)-1,COLUMN(Banco!C$6)-1)</f>
        <v xml:space="preserve">FNDE 355 </v>
      </c>
      <c r="D157" s="2" t="str">
        <f ca="1">IF(COUNTIF(OFFSET(Banco!$A$6,1,0,NCOMPOSICOES),$A157)&gt;1,"CÓDIGO REPETIDO",OFFSET(Composições!$A$1,MATCH(COUNTIF($H$1:$H157,"Composições"),Composições!$K:$K,0)-1,COLUMN(Banco!D$6)-1))</f>
        <v>PARAFUSO DE ACO ZINCADO COM ROSCA SOBERBA, CABECA CHATA E FENDA SIMPLES, DIAMETRO 4,2 MM, COMPRIMENTO * 32 * MM (UND)</v>
      </c>
      <c r="E157" s="3" t="str">
        <f ca="1">OFFSET(Composições!$A$1,MATCH(COUNTIF($H$1:$H157,"Composições"),Composições!$K:$K,0)-1,COLUMN(Banco!E$6)-1)</f>
        <v>UN</v>
      </c>
      <c r="F157" s="66">
        <f ca="1">OFFSET(Composições!$A$1,MATCH(COUNTIF($H$1:$H157,"Composições"),Composições!$K:$K,0)-1,COLUMN(Banco!F$6)-1)</f>
        <v>0</v>
      </c>
      <c r="G157" s="66">
        <f ca="1">OFFSET(Composições!$A$1,MATCH(COUNTIF($H$1:$H157,"Composições"),Composições!$K:$K,0)-1,COLUMN(Banco!G$6)-1)</f>
        <v>0.78</v>
      </c>
      <c r="H157" s="75" t="s">
        <v>22</v>
      </c>
    </row>
    <row r="158" spans="1:8" x14ac:dyDescent="0.2">
      <c r="A158" s="1" t="str">
        <f t="shared" ca="1" si="8"/>
        <v>Composição FNDE 356</v>
      </c>
      <c r="B158" s="3" t="str">
        <f ca="1">OFFSET(Composições!$A$1,MATCH(COUNTIF($H$1:$H158,"Composições"),Composições!$K:$K,0)-1,COLUMN(Banco!B$6)-1)</f>
        <v>Composição</v>
      </c>
      <c r="C158" s="3" t="str">
        <f ca="1">OFFSET(Composições!$A$1,MATCH(COUNTIF($H$1:$H158,"Composições"),Composições!$K:$K,0)-1,COLUMN(Banco!C$6)-1)</f>
        <v>FNDE 356</v>
      </c>
      <c r="D158" s="2" t="str">
        <f ca="1">IF(COUNTIF(OFFSET(Banco!$A$6,1,0,NCOMPOSICOES),$A158)&gt;1,"CÓDIGO REPETIDO",OFFSET(Composições!$A$1,MATCH(COUNTIF($H$1:$H158,"Composições"),Composições!$K:$K,0)-1,COLUMN(Banco!D$6)-1))</f>
        <v xml:space="preserve"> PORCA ZINCADA, SEXTAVADA, DIAMETRO 1/4" (UND)</v>
      </c>
      <c r="E158" s="3" t="str">
        <f ca="1">OFFSET(Composições!$A$1,MATCH(COUNTIF($H$1:$H158,"Composições"),Composições!$K:$K,0)-1,COLUMN(Banco!E$6)-1)</f>
        <v>UN</v>
      </c>
      <c r="F158" s="66">
        <f ca="1">OFFSET(Composições!$A$1,MATCH(COUNTIF($H$1:$H158,"Composições"),Composições!$K:$K,0)-1,COLUMN(Banco!F$6)-1)</f>
        <v>0</v>
      </c>
      <c r="G158" s="66">
        <f ca="1">OFFSET(Composições!$A$1,MATCH(COUNTIF($H$1:$H158,"Composições"),Composições!$K:$K,0)-1,COLUMN(Banco!G$6)-1)</f>
        <v>0.91999999999999993</v>
      </c>
      <c r="H158" s="75" t="s">
        <v>22</v>
      </c>
    </row>
    <row r="159" spans="1:8" x14ac:dyDescent="0.2">
      <c r="A159" s="1" t="str">
        <f t="shared" ca="1" si="8"/>
        <v xml:space="preserve">Composição FNDE 357 </v>
      </c>
      <c r="B159" s="3" t="str">
        <f ca="1">OFFSET(Composições!$A$1,MATCH(COUNTIF($H$1:$H159,"Composições"),Composições!$K:$K,0)-1,COLUMN(Banco!B$6)-1)</f>
        <v>Composição</v>
      </c>
      <c r="C159" s="3" t="str">
        <f ca="1">OFFSET(Composições!$A$1,MATCH(COUNTIF($H$1:$H159,"Composições"),Composições!$K:$K,0)-1,COLUMN(Banco!C$6)-1)</f>
        <v xml:space="preserve">FNDE 357 </v>
      </c>
      <c r="D159" s="2" t="str">
        <f ca="1">IF(COUNTIF(OFFSET(Banco!$A$6,1,0,NCOMPOSICOES),$A159)&gt;1,"CÓDIGO REPETIDO",OFFSET(Composições!$A$1,MATCH(COUNTIF($H$1:$H159,"Composições"),Composições!$K:$K,0)-1,COLUMN(Banco!D$6)-1))</f>
        <v>VERGALHAO ZINCADO ROSCA TOTAL, 1/4 " (6,3 MM) (KG)</v>
      </c>
      <c r="E159" s="3" t="str">
        <f ca="1">OFFSET(Composições!$A$1,MATCH(COUNTIF($H$1:$H159,"Composições"),Composições!$K:$K,0)-1,COLUMN(Banco!E$6)-1)</f>
        <v>KG</v>
      </c>
      <c r="F159" s="66">
        <f ca="1">OFFSET(Composições!$A$1,MATCH(COUNTIF($H$1:$H159,"Composições"),Composições!$K:$K,0)-1,COLUMN(Banco!F$6)-1)</f>
        <v>0</v>
      </c>
      <c r="G159" s="66">
        <f ca="1">OFFSET(Composições!$A$1,MATCH(COUNTIF($H$1:$H159,"Composições"),Composições!$K:$K,0)-1,COLUMN(Banco!G$6)-1)</f>
        <v>6.1300000000000008</v>
      </c>
      <c r="H159" s="75" t="s">
        <v>22</v>
      </c>
    </row>
    <row r="160" spans="1:8" ht="22.5" x14ac:dyDescent="0.2">
      <c r="A160" s="1" t="str">
        <f t="shared" ca="1" si="8"/>
        <v xml:space="preserve">Composição FNDE 358 </v>
      </c>
      <c r="B160" s="3" t="str">
        <f ca="1">OFFSET(Composições!$A$1,MATCH(COUNTIF($H$1:$H160,"Composições"),Composições!$K:$K,0)-1,COLUMN(Banco!B$6)-1)</f>
        <v>Composição</v>
      </c>
      <c r="C160" s="3" t="str">
        <f ca="1">OFFSET(Composições!$A$1,MATCH(COUNTIF($H$1:$H160,"Composições"),Composições!$K:$K,0)-1,COLUMN(Banco!C$6)-1)</f>
        <v xml:space="preserve">FNDE 358 </v>
      </c>
      <c r="D160" s="2" t="str">
        <f ca="1">IF(COUNTIF(OFFSET(Banco!$A$6,1,0,NCOMPOSICOES),$A160)&gt;1,"CÓDIGO REPETIDO",OFFSET(Composições!$A$1,MATCH(COUNTIF($H$1:$H160,"Composições"),Composições!$K:$K,0)-1,COLUMN(Banco!D$6)-1))</f>
        <v>ARMACAO VERTICAL COM HASTE E CONTRA-PINO, EM CHAPA DE ACO GALVANIZADO 3/16", COM 1 ESTRIBO E 1 ISOLADOR (KG)</v>
      </c>
      <c r="E160" s="3" t="str">
        <f ca="1">OFFSET(Composições!$A$1,MATCH(COUNTIF($H$1:$H160,"Composições"),Composições!$K:$K,0)-1,COLUMN(Banco!E$6)-1)</f>
        <v>KG</v>
      </c>
      <c r="F160" s="66">
        <f ca="1">OFFSET(Composições!$A$1,MATCH(COUNTIF($H$1:$H160,"Composições"),Composições!$K:$K,0)-1,COLUMN(Banco!F$6)-1)</f>
        <v>0</v>
      </c>
      <c r="G160" s="66">
        <f ca="1">OFFSET(Composições!$A$1,MATCH(COUNTIF($H$1:$H160,"Composições"),Composições!$K:$K,0)-1,COLUMN(Banco!G$6)-1)</f>
        <v>82.07</v>
      </c>
      <c r="H160" s="75" t="s">
        <v>22</v>
      </c>
    </row>
    <row r="161" spans="1:8" x14ac:dyDescent="0.2">
      <c r="A161" s="1" t="str">
        <f t="shared" ca="1" si="8"/>
        <v xml:space="preserve">Composição FNDE 359 </v>
      </c>
      <c r="B161" s="3" t="str">
        <f ca="1">OFFSET(Composições!$A$1,MATCH(COUNTIF($H$1:$H161,"Composições"),Composições!$K:$K,0)-1,COLUMN(Banco!B$6)-1)</f>
        <v>Composição</v>
      </c>
      <c r="C161" s="3" t="str">
        <f ca="1">OFFSET(Composições!$A$1,MATCH(COUNTIF($H$1:$H161,"Composições"),Composições!$K:$K,0)-1,COLUMN(Banco!C$6)-1)</f>
        <v xml:space="preserve">FNDE 359 </v>
      </c>
      <c r="D161" s="2" t="str">
        <f ca="1">IF(COUNTIF(OFFSET(Banco!$A$6,1,0,NCOMPOSICOES),$A161)&gt;1,"CÓDIGO REPETIDO",OFFSET(Composições!$A$1,MATCH(COUNTIF($H$1:$H161,"Composições"),Composições!$K:$K,0)-1,COLUMN(Banco!D$6)-1))</f>
        <v>CABO DE COBRE NU 6 MM2 MEIO-DURO (M)</v>
      </c>
      <c r="E161" s="3" t="str">
        <f ca="1">OFFSET(Composições!$A$1,MATCH(COUNTIF($H$1:$H161,"Composições"),Composições!$K:$K,0)-1,COLUMN(Banco!E$6)-1)</f>
        <v>M</v>
      </c>
      <c r="F161" s="66">
        <f ca="1">OFFSET(Composições!$A$1,MATCH(COUNTIF($H$1:$H161,"Composições"),Composições!$K:$K,0)-1,COLUMN(Banco!F$6)-1)</f>
        <v>0</v>
      </c>
      <c r="G161" s="66">
        <f ca="1">OFFSET(Composições!$A$1,MATCH(COUNTIF($H$1:$H161,"Composições"),Composições!$K:$K,0)-1,COLUMN(Banco!G$6)-1)</f>
        <v>13.87</v>
      </c>
      <c r="H161" s="75" t="s">
        <v>22</v>
      </c>
    </row>
    <row r="162" spans="1:8" x14ac:dyDescent="0.2">
      <c r="A162" s="1" t="str">
        <f t="shared" ca="1" si="8"/>
        <v xml:space="preserve">Composição FNDE 360 </v>
      </c>
      <c r="B162" s="3" t="str">
        <f ca="1">OFFSET(Composições!$A$1,MATCH(COUNTIF($H$1:$H162,"Composições"),Composições!$K:$K,0)-1,COLUMN(Banco!B$6)-1)</f>
        <v>Composição</v>
      </c>
      <c r="C162" s="3" t="str">
        <f ca="1">OFFSET(Composições!$A$1,MATCH(COUNTIF($H$1:$H162,"Composições"),Composições!$K:$K,0)-1,COLUMN(Banco!C$6)-1)</f>
        <v xml:space="preserve">FNDE 360 </v>
      </c>
      <c r="D162" s="2" t="str">
        <f ca="1">IF(COUNTIF(OFFSET(Banco!$A$6,1,0,NCOMPOSICOES),$A162)&gt;1,"CÓDIGO REPETIDO",OFFSET(Composições!$A$1,MATCH(COUNTIF($H$1:$H162,"Composições"),Composições!$K:$K,0)-1,COLUMN(Banco!D$6)-1))</f>
        <v>CAIXA DE INSPECAO PARA ATERRAMENTO OU OUTRO USO, EM PVC, DN = 250 X 250 MM (UN)</v>
      </c>
      <c r="E162" s="3" t="str">
        <f ca="1">OFFSET(Composições!$A$1,MATCH(COUNTIF($H$1:$H162,"Composições"),Composições!$K:$K,0)-1,COLUMN(Banco!E$6)-1)</f>
        <v>UN</v>
      </c>
      <c r="F162" s="66">
        <f ca="1">OFFSET(Composições!$A$1,MATCH(COUNTIF($H$1:$H162,"Composições"),Composições!$K:$K,0)-1,COLUMN(Banco!F$6)-1)</f>
        <v>0</v>
      </c>
      <c r="G162" s="66">
        <f ca="1">OFFSET(Composições!$A$1,MATCH(COUNTIF($H$1:$H162,"Composições"),Composições!$K:$K,0)-1,COLUMN(Banco!G$6)-1)</f>
        <v>56.030000000000008</v>
      </c>
      <c r="H162" s="75" t="s">
        <v>22</v>
      </c>
    </row>
    <row r="163" spans="1:8" x14ac:dyDescent="0.2">
      <c r="A163" s="1" t="str">
        <f t="shared" ca="1" si="8"/>
        <v>Composição FNDE 362</v>
      </c>
      <c r="B163" s="3" t="str">
        <f ca="1">OFFSET(Composições!$A$1,MATCH(COUNTIF($H$1:$H163,"Composições"),Composições!$K:$K,0)-1,COLUMN(Banco!B$6)-1)</f>
        <v>Composição</v>
      </c>
      <c r="C163" s="3" t="str">
        <f ca="1">OFFSET(Composições!$A$1,MATCH(COUNTIF($H$1:$H163,"Composições"),Composições!$K:$K,0)-1,COLUMN(Banco!C$6)-1)</f>
        <v>FNDE 362</v>
      </c>
      <c r="D163" s="2" t="str">
        <f ca="1">IF(COUNTIF(OFFSET(Banco!$A$6,1,0,NCOMPOSICOES),$A163)&gt;1,"CÓDIGO REPETIDO",OFFSET(Composições!$A$1,MATCH(COUNTIF($H$1:$H163,"Composições"),Composições!$K:$K,0)-1,COLUMN(Banco!D$6)-1))</f>
        <v xml:space="preserve"> CHUMBADOR DE ACO TIPO PARABOLT, * 5/8" X 200* MM, COM PORCA E ARRUELA (UN)</v>
      </c>
      <c r="E163" s="3" t="str">
        <f ca="1">OFFSET(Composições!$A$1,MATCH(COUNTIF($H$1:$H163,"Composições"),Composições!$K:$K,0)-1,COLUMN(Banco!E$6)-1)</f>
        <v>UN</v>
      </c>
      <c r="F163" s="66">
        <f ca="1">OFFSET(Composições!$A$1,MATCH(COUNTIF($H$1:$H163,"Composições"),Composições!$K:$K,0)-1,COLUMN(Banco!F$6)-1)</f>
        <v>0</v>
      </c>
      <c r="G163" s="66">
        <f ca="1">OFFSET(Composições!$A$1,MATCH(COUNTIF($H$1:$H163,"Composições"),Composições!$K:$K,0)-1,COLUMN(Banco!G$6)-1)</f>
        <v>36.28</v>
      </c>
      <c r="H163" s="75" t="s">
        <v>22</v>
      </c>
    </row>
    <row r="164" spans="1:8" x14ac:dyDescent="0.2">
      <c r="A164" s="1" t="str">
        <f t="shared" ca="1" si="8"/>
        <v xml:space="preserve">Composição FNDE 361 </v>
      </c>
      <c r="B164" s="3" t="str">
        <f ca="1">OFFSET(Composições!$A$1,MATCH(COUNTIF($H$1:$H164,"Composições"),Composições!$K:$K,0)-1,COLUMN(Banco!B$6)-1)</f>
        <v>Composição</v>
      </c>
      <c r="C164" s="3" t="str">
        <f ca="1">OFFSET(Composições!$A$1,MATCH(COUNTIF($H$1:$H164,"Composições"),Composições!$K:$K,0)-1,COLUMN(Banco!C$6)-1)</f>
        <v xml:space="preserve">FNDE 361 </v>
      </c>
      <c r="D164" s="2" t="str">
        <f ca="1">IF(COUNTIF(OFFSET(Banco!$A$6,1,0,NCOMPOSICOES),$A164)&gt;1,"CÓDIGO REPETIDO",OFFSET(Composições!$A$1,MATCH(COUNTIF($H$1:$H164,"Composições"),Composições!$K:$K,0)-1,COLUMN(Banco!D$6)-1))</f>
        <v>CONECTOR DE ALUMINIO TIPO PRENSA CABO, BITOLA 3/8", PARA CABOS DE DIAMETRO DE 9 A 10 MM (UN)</v>
      </c>
      <c r="E164" s="3" t="str">
        <f ca="1">OFFSET(Composições!$A$1,MATCH(COUNTIF($H$1:$H164,"Composições"),Composições!$K:$K,0)-1,COLUMN(Banco!E$6)-1)</f>
        <v>UN</v>
      </c>
      <c r="F164" s="66">
        <f ca="1">OFFSET(Composições!$A$1,MATCH(COUNTIF($H$1:$H164,"Composições"),Composições!$K:$K,0)-1,COLUMN(Banco!F$6)-1)</f>
        <v>0</v>
      </c>
      <c r="G164" s="66">
        <f ca="1">OFFSET(Composições!$A$1,MATCH(COUNTIF($H$1:$H164,"Composições"),Composições!$K:$K,0)-1,COLUMN(Banco!G$6)-1)</f>
        <v>27.62</v>
      </c>
      <c r="H164" s="75" t="s">
        <v>22</v>
      </c>
    </row>
    <row r="165" spans="1:8" ht="22.5" x14ac:dyDescent="0.2">
      <c r="A165" s="1" t="str">
        <f t="shared" ca="1" si="8"/>
        <v xml:space="preserve">Composição FNDE 364 </v>
      </c>
      <c r="B165" s="3" t="str">
        <f ca="1">OFFSET(Composições!$A$1,MATCH(COUNTIF($H$1:$H165,"Composições"),Composições!$K:$K,0)-1,COLUMN(Banco!B$6)-1)</f>
        <v>Composição</v>
      </c>
      <c r="C165" s="3" t="str">
        <f ca="1">OFFSET(Composições!$A$1,MATCH(COUNTIF($H$1:$H165,"Composições"),Composições!$K:$K,0)-1,COLUMN(Banco!C$6)-1)</f>
        <v xml:space="preserve">FNDE 364 </v>
      </c>
      <c r="D165" s="2" t="str">
        <f ca="1">IF(COUNTIF(OFFSET(Banco!$A$6,1,0,NCOMPOSICOES),$A165)&gt;1,"CÓDIGO REPETIDO",OFFSET(Composições!$A$1,MATCH(COUNTIF($H$1:$H165,"Composições"),Composições!$K:$K,0)-1,COLUMN(Banco!D$6)-1))</f>
        <v>PARAFUSO DE LATAO COM ROSCA SOBERBA, CABECA CHATA E FENDA SIMPLES, DIAMETRO 3,2 MM, COMPRIMENTO 16 MM (UN)</v>
      </c>
      <c r="E165" s="3" t="str">
        <f ca="1">OFFSET(Composições!$A$1,MATCH(COUNTIF($H$1:$H165,"Composições"),Composições!$K:$K,0)-1,COLUMN(Banco!E$6)-1)</f>
        <v>UN</v>
      </c>
      <c r="F165" s="66">
        <f ca="1">OFFSET(Composições!$A$1,MATCH(COUNTIF($H$1:$H165,"Composições"),Composições!$K:$K,0)-1,COLUMN(Banco!F$6)-1)</f>
        <v>0</v>
      </c>
      <c r="G165" s="66">
        <f ca="1">OFFSET(Composições!$A$1,MATCH(COUNTIF($H$1:$H165,"Composições"),Composições!$K:$K,0)-1,COLUMN(Banco!G$6)-1)</f>
        <v>0.76</v>
      </c>
      <c r="H165" s="75" t="s">
        <v>22</v>
      </c>
    </row>
    <row r="166" spans="1:8" x14ac:dyDescent="0.2">
      <c r="A166" s="1" t="str">
        <f t="shared" ca="1" si="8"/>
        <v xml:space="preserve">Composição FNDE 363 </v>
      </c>
      <c r="B166" s="3" t="str">
        <f ca="1">OFFSET(Composições!$A$1,MATCH(COUNTIF($H$1:$H166,"Composições"),Composições!$K:$K,0)-1,COLUMN(Banco!B$6)-1)</f>
        <v>Composição</v>
      </c>
      <c r="C166" s="3" t="str">
        <f ca="1">OFFSET(Composições!$A$1,MATCH(COUNTIF($H$1:$H166,"Composições"),Composições!$K:$K,0)-1,COLUMN(Banco!C$6)-1)</f>
        <v xml:space="preserve">FNDE 363 </v>
      </c>
      <c r="D166" s="2" t="str">
        <f ca="1">IF(COUNTIF(OFFSET(Banco!$A$6,1,0,NCOMPOSICOES),$A166)&gt;1,"CÓDIGO REPETIDO",OFFSET(Composições!$A$1,MATCH(COUNTIF($H$1:$H166,"Composições"),Composições!$K:$K,0)-1,COLUMN(Banco!D$6)-1))</f>
        <v>CONECTOR DE ALUMINIO TIPO PRENSA CABO, BITOLA 1", PARA CABOS DE DIAMETRO DE 22,5 A 25 MM (UN)</v>
      </c>
      <c r="E166" s="3" t="str">
        <f ca="1">OFFSET(Composições!$A$1,MATCH(COUNTIF($H$1:$H166,"Composições"),Composições!$K:$K,0)-1,COLUMN(Banco!E$6)-1)</f>
        <v>UN</v>
      </c>
      <c r="F166" s="66">
        <f ca="1">OFFSET(Composições!$A$1,MATCH(COUNTIF($H$1:$H166,"Composições"),Composições!$K:$K,0)-1,COLUMN(Banco!F$6)-1)</f>
        <v>0</v>
      </c>
      <c r="G166" s="66">
        <f ca="1">OFFSET(Composições!$A$1,MATCH(COUNTIF($H$1:$H166,"Composições"),Composições!$K:$K,0)-1,COLUMN(Banco!G$6)-1)</f>
        <v>37.299999999999997</v>
      </c>
      <c r="H166" s="75" t="s">
        <v>22</v>
      </c>
    </row>
    <row r="167" spans="1:8" x14ac:dyDescent="0.2">
      <c r="A167" s="1" t="str">
        <f t="shared" ca="1" si="8"/>
        <v xml:space="preserve">Composição FNDE 309 </v>
      </c>
      <c r="B167" s="3" t="str">
        <f ca="1">OFFSET(Composições!$A$1,MATCH(COUNTIF($H$1:$H167,"Composições"),Composições!$K:$K,0)-1,COLUMN(Banco!B$6)-1)</f>
        <v>Composição</v>
      </c>
      <c r="C167" s="3" t="str">
        <f ca="1">OFFSET(Composições!$A$1,MATCH(COUNTIF($H$1:$H167,"Composições"),Composições!$K:$K,0)-1,COLUMN(Banco!C$6)-1)</f>
        <v xml:space="preserve">FNDE 309 </v>
      </c>
      <c r="D167" s="2" t="str">
        <f ca="1">IF(COUNTIF(OFFSET(Banco!$A$6,1,0,NCOMPOSICOES),$A167)&gt;1,"CÓDIGO REPETIDO",OFFSET(Composições!$A$1,MATCH(COUNTIF($H$1:$H167,"Composições"),Composições!$K:$K,0)-1,COLUMN(Banco!D$6)-1))</f>
        <v>ESPELHO / PLACA CEGA 4" X 2", PARA INSTALACAO DE TOMADAS E INTERRUPTORES (UN)</v>
      </c>
      <c r="E167" s="3" t="str">
        <f ca="1">OFFSET(Composições!$A$1,MATCH(COUNTIF($H$1:$H167,"Composições"),Composições!$K:$K,0)-1,COLUMN(Banco!E$6)-1)</f>
        <v>UN</v>
      </c>
      <c r="F167" s="66">
        <f ca="1">OFFSET(Composições!$A$1,MATCH(COUNTIF($H$1:$H167,"Composições"),Composições!$K:$K,0)-1,COLUMN(Banco!F$6)-1)</f>
        <v>0</v>
      </c>
      <c r="G167" s="66">
        <f ca="1">OFFSET(Composições!$A$1,MATCH(COUNTIF($H$1:$H167,"Composições"),Composições!$K:$K,0)-1,COLUMN(Banco!G$6)-1)</f>
        <v>13.63</v>
      </c>
      <c r="H167" s="75" t="s">
        <v>22</v>
      </c>
    </row>
    <row r="168" spans="1:8" x14ac:dyDescent="0.2">
      <c r="A168" s="1" t="str">
        <f t="shared" ca="1" si="8"/>
        <v>Composição FNDE 22</v>
      </c>
      <c r="B168" s="3" t="str">
        <f ca="1">OFFSET(Composições!$A$1,MATCH(COUNTIF($H$1:$H168,"Composições"),Composições!$K:$K,0)-1,COLUMN(Banco!B$6)-1)</f>
        <v>Composição</v>
      </c>
      <c r="C168" s="3" t="str">
        <f ca="1">OFFSET(Composições!$A$1,MATCH(COUNTIF($H$1:$H168,"Composições"),Composições!$K:$K,0)-1,COLUMN(Banco!C$6)-1)</f>
        <v>FNDE 22</v>
      </c>
      <c r="D168" s="2" t="str">
        <f ca="1">IF(COUNTIF(OFFSET(Banco!$A$6,1,0,NCOMPOSICOES),$A168)&gt;1,"CÓDIGO REPETIDO",OFFSET(Composições!$A$1,MATCH(COUNTIF($H$1:$H168,"Composições"),Composições!$K:$K,0)-1,COLUMN(Banco!D$6)-1))</f>
        <v xml:space="preserve"> DISPOSITIVO CONTRA SURTO - DPS 8 kA (UN)</v>
      </c>
      <c r="E168" s="3" t="str">
        <f ca="1">OFFSET(Composições!$A$1,MATCH(COUNTIF($H$1:$H168,"Composições"),Composições!$K:$K,0)-1,COLUMN(Banco!E$6)-1)</f>
        <v>UN</v>
      </c>
      <c r="F168" s="66">
        <f ca="1">OFFSET(Composições!$A$1,MATCH(COUNTIF($H$1:$H168,"Composições"),Composições!$K:$K,0)-1,COLUMN(Banco!F$6)-1)</f>
        <v>0</v>
      </c>
      <c r="G168" s="66">
        <f ca="1">OFFSET(Composições!$A$1,MATCH(COUNTIF($H$1:$H168,"Composições"),Composições!$K:$K,0)-1,COLUMN(Banco!G$6)-1)</f>
        <v>99.239999999999981</v>
      </c>
      <c r="H168" s="75" t="s">
        <v>22</v>
      </c>
    </row>
    <row r="169" spans="1:8" x14ac:dyDescent="0.2">
      <c r="A169" s="1" t="str">
        <f t="shared" ca="1" si="8"/>
        <v>Composição 93676</v>
      </c>
      <c r="B169" s="3" t="str">
        <f ca="1">OFFSET(Composições!$A$1,MATCH(COUNTIF($H$1:$H169,"Composições"),Composições!$K:$K,0)-1,COLUMN(Banco!B$6)-1)</f>
        <v>Composição</v>
      </c>
      <c r="C169" s="3" t="str">
        <f ca="1">OFFSET(Composições!$A$1,MATCH(COUNTIF($H$1:$H169,"Composições"),Composições!$K:$K,0)-1,COLUMN(Banco!C$6)-1)</f>
        <v>93676</v>
      </c>
      <c r="D169" s="2" t="str">
        <f ca="1">IF(COUNTIF(OFFSET(Banco!$A$6,1,0,NCOMPOSICOES),$A169)&gt;1,"CÓDIGO REPETIDO",OFFSET(Composições!$A$1,MATCH(COUNTIF($H$1:$H169,"Composições"),Composições!$K:$K,0)-1,COLUMN(Banco!D$6)-1))</f>
        <v xml:space="preserve"> DISJUNTOR TETRAPOLAR TIPO DR, CORRENTE NOMINAL DE 25A - 30mA (UN)</v>
      </c>
      <c r="E169" s="3" t="str">
        <f ca="1">OFFSET(Composições!$A$1,MATCH(COUNTIF($H$1:$H169,"Composições"),Composições!$K:$K,0)-1,COLUMN(Banco!E$6)-1)</f>
        <v>UN</v>
      </c>
      <c r="F169" s="66">
        <f ca="1">OFFSET(Composições!$A$1,MATCH(COUNTIF($H$1:$H169,"Composições"),Composições!$K:$K,0)-1,COLUMN(Banco!F$6)-1)</f>
        <v>0</v>
      </c>
      <c r="G169" s="66">
        <f ca="1">OFFSET(Composições!$A$1,MATCH(COUNTIF($H$1:$H169,"Composições"),Composições!$K:$K,0)-1,COLUMN(Banco!G$6)-1)</f>
        <v>227.41</v>
      </c>
      <c r="H169" s="75" t="s">
        <v>22</v>
      </c>
    </row>
    <row r="170" spans="1:8" x14ac:dyDescent="0.2">
      <c r="A170" s="1" t="str">
        <f t="shared" ca="1" si="8"/>
        <v xml:space="preserve">Composição 93676 </v>
      </c>
      <c r="B170" s="3" t="str">
        <f ca="1">OFFSET(Composições!$A$1,MATCH(COUNTIF($H$1:$H170,"Composições"),Composições!$K:$K,0)-1,COLUMN(Banco!B$6)-1)</f>
        <v>Composição</v>
      </c>
      <c r="C170" s="3" t="str">
        <f ca="1">OFFSET(Composições!$A$1,MATCH(COUNTIF($H$1:$H170,"Composições"),Composições!$K:$K,0)-1,COLUMN(Banco!C$6)-1)</f>
        <v xml:space="preserve">93676 </v>
      </c>
      <c r="D170" s="2" t="str">
        <f ca="1">IF(COUNTIF(OFFSET(Banco!$A$6,1,0,NCOMPOSICOES),$A170)&gt;1,"CÓDIGO REPETIDO",OFFSET(Composições!$A$1,MATCH(COUNTIF($H$1:$H170,"Composições"),Composições!$K:$K,0)-1,COLUMN(Banco!D$6)-1))</f>
        <v>DISJUNTOR TETRAPOLAR TIPO DR, CORRENTE NOMINAL DE 40A - 30mA (UN)</v>
      </c>
      <c r="E170" s="3" t="str">
        <f ca="1">OFFSET(Composições!$A$1,MATCH(COUNTIF($H$1:$H170,"Composições"),Composições!$K:$K,0)-1,COLUMN(Banco!E$6)-1)</f>
        <v>UN</v>
      </c>
      <c r="F170" s="66">
        <f ca="1">OFFSET(Composições!$A$1,MATCH(COUNTIF($H$1:$H170,"Composições"),Composições!$K:$K,0)-1,COLUMN(Banco!F$6)-1)</f>
        <v>0</v>
      </c>
      <c r="G170" s="66">
        <f ca="1">OFFSET(Composições!$A$1,MATCH(COUNTIF($H$1:$H170,"Composições"),Composições!$K:$K,0)-1,COLUMN(Banco!G$6)-1)</f>
        <v>227.56</v>
      </c>
      <c r="H170" s="75" t="s">
        <v>22</v>
      </c>
    </row>
    <row r="171" spans="1:8" x14ac:dyDescent="0.2">
      <c r="A171" s="1" t="str">
        <f t="shared" ca="1" si="8"/>
        <v xml:space="preserve">Composição FNDE 84 </v>
      </c>
      <c r="B171" s="3" t="str">
        <f ca="1">OFFSET(Composições!$A$1,MATCH(COUNTIF($H$1:$H171,"Composições"),Composições!$K:$K,0)-1,COLUMN(Banco!B$6)-1)</f>
        <v>Composição</v>
      </c>
      <c r="C171" s="3" t="str">
        <f ca="1">OFFSET(Composições!$A$1,MATCH(COUNTIF($H$1:$H171,"Composições"),Composições!$K:$K,0)-1,COLUMN(Banco!C$6)-1)</f>
        <v xml:space="preserve">FNDE 84 </v>
      </c>
      <c r="D171" s="2" t="str">
        <f ca="1">IF(COUNTIF(OFFSET(Banco!$A$6,1,0,NCOMPOSICOES),$A171)&gt;1,"CÓDIGO REPETIDO",OFFSET(Composições!$A$1,MATCH(COUNTIF($H$1:$H171,"Composições"),Composições!$K:$K,0)-1,COLUMN(Banco!D$6)-1))</f>
        <v>DISJUNTOR TETRAPOLAR TIPO DR, CORRENTE NOMINAL DE 63A - 30mA (UN)</v>
      </c>
      <c r="E171" s="3" t="str">
        <f ca="1">OFFSET(Composições!$A$1,MATCH(COUNTIF($H$1:$H171,"Composições"),Composições!$K:$K,0)-1,COLUMN(Banco!E$6)-1)</f>
        <v>UN</v>
      </c>
      <c r="F171" s="66">
        <f ca="1">OFFSET(Composições!$A$1,MATCH(COUNTIF($H$1:$H171,"Composições"),Composições!$K:$K,0)-1,COLUMN(Banco!F$6)-1)</f>
        <v>0</v>
      </c>
      <c r="G171" s="66">
        <f ca="1">OFFSET(Composições!$A$1,MATCH(COUNTIF($H$1:$H171,"Composições"),Composições!$K:$K,0)-1,COLUMN(Banco!G$6)-1)</f>
        <v>246.14000000000001</v>
      </c>
      <c r="H171" s="75" t="s">
        <v>22</v>
      </c>
    </row>
    <row r="172" spans="1:8" x14ac:dyDescent="0.2">
      <c r="A172" s="1" t="str">
        <f t="shared" ca="1" si="8"/>
        <v xml:space="preserve">Composição FNDE 85 </v>
      </c>
      <c r="B172" s="3" t="str">
        <f ca="1">OFFSET(Composições!$A$1,MATCH(COUNTIF($H$1:$H172,"Composições"),Composições!$K:$K,0)-1,COLUMN(Banco!B$6)-1)</f>
        <v>Composição</v>
      </c>
      <c r="C172" s="3" t="str">
        <f ca="1">OFFSET(Composições!$A$1,MATCH(COUNTIF($H$1:$H172,"Composições"),Composições!$K:$K,0)-1,COLUMN(Banco!C$6)-1)</f>
        <v xml:space="preserve">FNDE 85 </v>
      </c>
      <c r="D172" s="2" t="str">
        <f ca="1">IF(COUNTIF(OFFSET(Banco!$A$6,1,0,NCOMPOSICOES),$A172)&gt;1,"CÓDIGO REPETIDO",OFFSET(Composições!$A$1,MATCH(COUNTIF($H$1:$H172,"Composições"),Composições!$K:$K,0)-1,COLUMN(Banco!D$6)-1))</f>
        <v>DISJUNTOR TETRAPOLAR TIPO DR, CORRENTE NOMINAL DE 80A - 30mA (UN)</v>
      </c>
      <c r="E172" s="3" t="str">
        <f ca="1">OFFSET(Composições!$A$1,MATCH(COUNTIF($H$1:$H172,"Composições"),Composições!$K:$K,0)-1,COLUMN(Banco!E$6)-1)</f>
        <v>UN</v>
      </c>
      <c r="F172" s="66">
        <f ca="1">OFFSET(Composições!$A$1,MATCH(COUNTIF($H$1:$H172,"Composições"),Composições!$K:$K,0)-1,COLUMN(Banco!F$6)-1)</f>
        <v>0</v>
      </c>
      <c r="G172" s="66">
        <f ca="1">OFFSET(Composições!$A$1,MATCH(COUNTIF($H$1:$H172,"Composições"),Composições!$K:$K,0)-1,COLUMN(Banco!G$6)-1)</f>
        <v>443.52</v>
      </c>
      <c r="H172" s="75" t="s">
        <v>22</v>
      </c>
    </row>
    <row r="173" spans="1:8" x14ac:dyDescent="0.2">
      <c r="A173" s="1" t="str">
        <f t="shared" ca="1" si="8"/>
        <v>Composição FNDE 395</v>
      </c>
      <c r="B173" s="3" t="str">
        <f ca="1">OFFSET(Composições!$A$1,MATCH(COUNTIF($H$1:$H173,"Composições"),Composições!$K:$K,0)-1,COLUMN(Banco!B$6)-1)</f>
        <v>Composição</v>
      </c>
      <c r="C173" s="3" t="str">
        <f ca="1">OFFSET(Composições!$A$1,MATCH(COUNTIF($H$1:$H173,"Composições"),Composições!$K:$K,0)-1,COLUMN(Banco!C$6)-1)</f>
        <v>FNDE 395</v>
      </c>
      <c r="D173" s="2" t="str">
        <f ca="1">IF(COUNTIF(OFFSET(Banco!$A$6,1,0,NCOMPOSICOES),$A173)&gt;1,"CÓDIGO REPETIDO",OFFSET(Composições!$A$1,MATCH(COUNTIF($H$1:$H173,"Composições"),Composições!$K:$K,0)-1,COLUMN(Banco!D$6)-1))</f>
        <v xml:space="preserve"> DISJUNTOR BIPOLAR TIPO DR, CORRENTE NOMINAL DE 60A A 100A - 30mA (UN)</v>
      </c>
      <c r="E173" s="3" t="str">
        <f ca="1">OFFSET(Composições!$A$1,MATCH(COUNTIF($H$1:$H173,"Composições"),Composições!$K:$K,0)-1,COLUMN(Banco!E$6)-1)</f>
        <v>UN</v>
      </c>
      <c r="F173" s="66">
        <f ca="1">OFFSET(Composições!$A$1,MATCH(COUNTIF($H$1:$H173,"Composições"),Composições!$K:$K,0)-1,COLUMN(Banco!F$6)-1)</f>
        <v>0</v>
      </c>
      <c r="G173" s="66">
        <f ca="1">OFFSET(Composições!$A$1,MATCH(COUNTIF($H$1:$H173,"Composições"),Composições!$K:$K,0)-1,COLUMN(Banco!G$6)-1)</f>
        <v>381.43</v>
      </c>
      <c r="H173" s="75" t="s">
        <v>22</v>
      </c>
    </row>
    <row r="174" spans="1:8" x14ac:dyDescent="0.2">
      <c r="A174" s="1" t="str">
        <f t="shared" ca="1" si="8"/>
        <v xml:space="preserve">Composição FNDE 390 </v>
      </c>
      <c r="B174" s="3" t="str">
        <f ca="1">OFFSET(Composições!$A$1,MATCH(COUNTIF($H$1:$H174,"Composições"),Composições!$K:$K,0)-1,COLUMN(Banco!B$6)-1)</f>
        <v>Composição</v>
      </c>
      <c r="C174" s="3" t="str">
        <f ca="1">OFFSET(Composições!$A$1,MATCH(COUNTIF($H$1:$H174,"Composições"),Composições!$K:$K,0)-1,COLUMN(Banco!C$6)-1)</f>
        <v xml:space="preserve">FNDE 390 </v>
      </c>
      <c r="D174" s="2" t="str">
        <f ca="1">IF(COUNTIF(OFFSET(Banco!$A$6,1,0,NCOMPOSICOES),$A174)&gt;1,"CÓDIGO REPETIDO",OFFSET(Composições!$A$1,MATCH(COUNTIF($H$1:$H174,"Composições"),Composições!$K:$K,0)-1,COLUMN(Banco!D$6)-1))</f>
        <v>DISJUNTOR TETRAPOLAR TIPO DR, CORRENTE NOMINAL DE 100A - 30mA (UN)</v>
      </c>
      <c r="E174" s="3" t="str">
        <f ca="1">OFFSET(Composições!$A$1,MATCH(COUNTIF($H$1:$H174,"Composições"),Composições!$K:$K,0)-1,COLUMN(Banco!E$6)-1)</f>
        <v>UN</v>
      </c>
      <c r="F174" s="66">
        <f ca="1">OFFSET(Composições!$A$1,MATCH(COUNTIF($H$1:$H174,"Composições"),Composições!$K:$K,0)-1,COLUMN(Banco!F$6)-1)</f>
        <v>0</v>
      </c>
      <c r="G174" s="66">
        <f ca="1">OFFSET(Composições!$A$1,MATCH(COUNTIF($H$1:$H174,"Composições"),Composições!$K:$K,0)-1,COLUMN(Banco!G$6)-1)</f>
        <v>440.46</v>
      </c>
      <c r="H174" s="75" t="s">
        <v>22</v>
      </c>
    </row>
    <row r="175" spans="1:8" x14ac:dyDescent="0.2">
      <c r="A175" s="1" t="str">
        <f t="shared" ca="1" si="8"/>
        <v xml:space="preserve">Composição FNDE 393 </v>
      </c>
      <c r="B175" s="3" t="str">
        <f ca="1">OFFSET(Composições!$A$1,MATCH(COUNTIF($H$1:$H175,"Composições"),Composições!$K:$K,0)-1,COLUMN(Banco!B$6)-1)</f>
        <v>Composição</v>
      </c>
      <c r="C175" s="3" t="str">
        <f ca="1">OFFSET(Composições!$A$1,MATCH(COUNTIF($H$1:$H175,"Composições"),Composições!$K:$K,0)-1,COLUMN(Banco!C$6)-1)</f>
        <v xml:space="preserve">FNDE 393 </v>
      </c>
      <c r="D175" s="2" t="str">
        <f ca="1">IF(COUNTIF(OFFSET(Banco!$A$6,1,0,NCOMPOSICOES),$A175)&gt;1,"CÓDIGO REPETIDO",OFFSET(Composições!$A$1,MATCH(COUNTIF($H$1:$H175,"Composições"),Composições!$K:$K,0)-1,COLUMN(Banco!D$6)-1))</f>
        <v>DISJUNTOR TETRAPOLAR TIPO DR, CORRENTE NOMINAL DE 125A - 30mA (UN)</v>
      </c>
      <c r="E175" s="3" t="str">
        <f ca="1">OFFSET(Composições!$A$1,MATCH(COUNTIF($H$1:$H175,"Composições"),Composições!$K:$K,0)-1,COLUMN(Banco!E$6)-1)</f>
        <v>UN</v>
      </c>
      <c r="F175" s="66">
        <f ca="1">OFFSET(Composições!$A$1,MATCH(COUNTIF($H$1:$H175,"Composições"),Composições!$K:$K,0)-1,COLUMN(Banco!F$6)-1)</f>
        <v>0</v>
      </c>
      <c r="G175" s="66">
        <f ca="1">OFFSET(Composições!$A$1,MATCH(COUNTIF($H$1:$H175,"Composições"),Composições!$K:$K,0)-1,COLUMN(Banco!G$6)-1)</f>
        <v>482.06</v>
      </c>
      <c r="H175" s="75" t="s">
        <v>22</v>
      </c>
    </row>
    <row r="176" spans="1:8" ht="22.5" x14ac:dyDescent="0.2">
      <c r="A176" s="1" t="str">
        <f t="shared" ca="1" si="8"/>
        <v xml:space="preserve">Composição FNDE 24 </v>
      </c>
      <c r="B176" s="3" t="str">
        <f ca="1">OFFSET(Composições!$A$1,MATCH(COUNTIF($H$1:$H176,"Composições"),Composições!$K:$K,0)-1,COLUMN(Banco!B$6)-1)</f>
        <v>Composição</v>
      </c>
      <c r="C176" s="3" t="str">
        <f ca="1">OFFSET(Composições!$A$1,MATCH(COUNTIF($H$1:$H176,"Composições"),Composições!$K:$K,0)-1,COLUMN(Banco!C$6)-1)</f>
        <v xml:space="preserve">FNDE 24 </v>
      </c>
      <c r="D176" s="2" t="str">
        <f ca="1">IF(COUNTIF(OFFSET(Banco!$A$6,1,0,NCOMPOSICOES),$A176)&gt;1,"CÓDIGO REPETIDO",OFFSET(Composições!$A$1,MATCH(COUNTIF($H$1:$H176,"Composições"),Composições!$K:$K,0)-1,COLUMN(Banco!D$6)-1))</f>
        <v>ELETROCALHA LISA OU PERFURADA EM AÇO GALVANIZADO, LARGURA  200MM E ALTURA 75MM, INCLUSIVE EMENDA E FIXAÇÃO - FORNECIMENTO E INSTALAÇÃO (M)</v>
      </c>
      <c r="E176" s="3" t="str">
        <f ca="1">OFFSET(Composições!$A$1,MATCH(COUNTIF($H$1:$H176,"Composições"),Composições!$K:$K,0)-1,COLUMN(Banco!E$6)-1)</f>
        <v>M</v>
      </c>
      <c r="F176" s="66">
        <f ca="1">OFFSET(Composições!$A$1,MATCH(COUNTIF($H$1:$H176,"Composições"),Composições!$K:$K,0)-1,COLUMN(Banco!F$6)-1)</f>
        <v>0</v>
      </c>
      <c r="G176" s="66">
        <f ca="1">OFFSET(Composições!$A$1,MATCH(COUNTIF($H$1:$H176,"Composições"),Composições!$K:$K,0)-1,COLUMN(Banco!G$6)-1)</f>
        <v>184.51</v>
      </c>
      <c r="H176" s="75" t="s">
        <v>22</v>
      </c>
    </row>
    <row r="177" spans="1:8" ht="22.5" x14ac:dyDescent="0.2">
      <c r="A177" s="1" t="str">
        <f t="shared" ca="1" si="8"/>
        <v xml:space="preserve">Composição FNDE 25 </v>
      </c>
      <c r="B177" s="3" t="str">
        <f ca="1">OFFSET(Composições!$A$1,MATCH(COUNTIF($H$1:$H177,"Composições"),Composições!$K:$K,0)-1,COLUMN(Banco!B$6)-1)</f>
        <v>Composição</v>
      </c>
      <c r="C177" s="3" t="str">
        <f ca="1">OFFSET(Composições!$A$1,MATCH(COUNTIF($H$1:$H177,"Composições"),Composições!$K:$K,0)-1,COLUMN(Banco!C$6)-1)</f>
        <v xml:space="preserve">FNDE 25 </v>
      </c>
      <c r="D177" s="2" t="str">
        <f ca="1">IF(COUNTIF(OFFSET(Banco!$A$6,1,0,NCOMPOSICOES),$A177)&gt;1,"CÓDIGO REPETIDO",OFFSET(Composições!$A$1,MATCH(COUNTIF($H$1:$H177,"Composições"),Composições!$K:$K,0)-1,COLUMN(Banco!D$6)-1))</f>
        <v>ELETROCALHA LISA OU PERFURADA EM AÇO GALVANIZADO, LARGURA  50MM E ALTURA 50MM, INCLUSIVE EMENDA E FIXAÇÃO - FORNECIMENTO E INSTALAÇÃO. (M)</v>
      </c>
      <c r="E177" s="3" t="str">
        <f ca="1">OFFSET(Composições!$A$1,MATCH(COUNTIF($H$1:$H177,"Composições"),Composições!$K:$K,0)-1,COLUMN(Banco!E$6)-1)</f>
        <v>M</v>
      </c>
      <c r="F177" s="66">
        <f ca="1">OFFSET(Composições!$A$1,MATCH(COUNTIF($H$1:$H177,"Composições"),Composições!$K:$K,0)-1,COLUMN(Banco!F$6)-1)</f>
        <v>0</v>
      </c>
      <c r="G177" s="66">
        <f ca="1">OFFSET(Composições!$A$1,MATCH(COUNTIF($H$1:$H177,"Composições"),Composições!$K:$K,0)-1,COLUMN(Banco!G$6)-1)</f>
        <v>116.84</v>
      </c>
      <c r="H177" s="75" t="s">
        <v>22</v>
      </c>
    </row>
    <row r="178" spans="1:8" ht="22.5" x14ac:dyDescent="0.2">
      <c r="A178" s="1" t="str">
        <f t="shared" ca="1" si="8"/>
        <v xml:space="preserve">Composição FNDE 366 </v>
      </c>
      <c r="B178" s="3" t="str">
        <f ca="1">OFFSET(Composições!$A$1,MATCH(COUNTIF($H$1:$H178,"Composições"),Composições!$K:$K,0)-1,COLUMN(Banco!B$6)-1)</f>
        <v>Composição</v>
      </c>
      <c r="C178" s="3" t="str">
        <f ca="1">OFFSET(Composições!$A$1,MATCH(COUNTIF($H$1:$H178,"Composições"),Composições!$K:$K,0)-1,COLUMN(Banco!C$6)-1)</f>
        <v xml:space="preserve">FNDE 366 </v>
      </c>
      <c r="D178" s="2" t="str">
        <f ca="1">IF(COUNTIF(OFFSET(Banco!$A$6,1,0,NCOMPOSICOES),$A178)&gt;1,"CÓDIGO REPETIDO",OFFSET(Composições!$A$1,MATCH(COUNTIF($H$1:$H178,"Composições"),Composições!$K:$K,0)-1,COLUMN(Banco!D$6)-1))</f>
        <v>TÊ HORIZONTAL 90º, PARA ELETROCALHA, LISA OU PERFURADA EM AÇO GALVANIZADO, LARGURA DE 200MM E ALTURA DE 50MM - FORNECIMENTO E INSTALAÇÃO. (UN)</v>
      </c>
      <c r="E178" s="3" t="str">
        <f ca="1">OFFSET(Composições!$A$1,MATCH(COUNTIF($H$1:$H178,"Composições"),Composições!$K:$K,0)-1,COLUMN(Banco!E$6)-1)</f>
        <v>UN</v>
      </c>
      <c r="F178" s="66">
        <f ca="1">OFFSET(Composições!$A$1,MATCH(COUNTIF($H$1:$H178,"Composições"),Composições!$K:$K,0)-1,COLUMN(Banco!F$6)-1)</f>
        <v>0</v>
      </c>
      <c r="G178" s="66">
        <f ca="1">OFFSET(Composições!$A$1,MATCH(COUNTIF($H$1:$H178,"Composições"),Composições!$K:$K,0)-1,COLUMN(Banco!G$6)-1)</f>
        <v>136.69</v>
      </c>
      <c r="H178" s="75" t="s">
        <v>22</v>
      </c>
    </row>
    <row r="179" spans="1:8" ht="22.5" x14ac:dyDescent="0.2">
      <c r="A179" s="1" t="str">
        <f t="shared" ca="1" si="8"/>
        <v xml:space="preserve">Composição FNDE 367 </v>
      </c>
      <c r="B179" s="3" t="str">
        <f ca="1">OFFSET(Composições!$A$1,MATCH(COUNTIF($H$1:$H179,"Composições"),Composições!$K:$K,0)-1,COLUMN(Banco!B$6)-1)</f>
        <v>Composição</v>
      </c>
      <c r="C179" s="3" t="str">
        <f ca="1">OFFSET(Composições!$A$1,MATCH(COUNTIF($H$1:$H179,"Composições"),Composições!$K:$K,0)-1,COLUMN(Banco!C$6)-1)</f>
        <v xml:space="preserve">FNDE 367 </v>
      </c>
      <c r="D179" s="2" t="str">
        <f ca="1">IF(COUNTIF(OFFSET(Banco!$A$6,1,0,NCOMPOSICOES),$A179)&gt;1,"CÓDIGO REPETIDO",OFFSET(Composições!$A$1,MATCH(COUNTIF($H$1:$H179,"Composições"),Composições!$K:$K,0)-1,COLUMN(Banco!D$6)-1))</f>
        <v>TÊ HORIZONTAL 90º, PARA ELETROCALHA, LISA OU PERFURADA EM AÇO GALVANIZADO, LARGURA DE 50MM E ALTURA DE 50MM - FORNECIMENTO E INSTALAÇÃO. (UN)</v>
      </c>
      <c r="E179" s="3" t="str">
        <f ca="1">OFFSET(Composições!$A$1,MATCH(COUNTIF($H$1:$H179,"Composições"),Composições!$K:$K,0)-1,COLUMN(Banco!E$6)-1)</f>
        <v>UN</v>
      </c>
      <c r="F179" s="66">
        <f ca="1">OFFSET(Composições!$A$1,MATCH(COUNTIF($H$1:$H179,"Composições"),Composições!$K:$K,0)-1,COLUMN(Banco!F$6)-1)</f>
        <v>0</v>
      </c>
      <c r="G179" s="66">
        <f ca="1">OFFSET(Composições!$A$1,MATCH(COUNTIF($H$1:$H179,"Composições"),Composições!$K:$K,0)-1,COLUMN(Banco!G$6)-1)</f>
        <v>127.51</v>
      </c>
      <c r="H179" s="75" t="s">
        <v>22</v>
      </c>
    </row>
    <row r="180" spans="1:8" x14ac:dyDescent="0.2">
      <c r="A180" s="1" t="str">
        <f t="shared" ca="1" si="8"/>
        <v xml:space="preserve">Composição FNDE 369 </v>
      </c>
      <c r="B180" s="3" t="str">
        <f ca="1">OFFSET(Composições!$A$1,MATCH(COUNTIF($H$1:$H180,"Composições"),Composições!$K:$K,0)-1,COLUMN(Banco!B$6)-1)</f>
        <v>Composição</v>
      </c>
      <c r="C180" s="3" t="str">
        <f ca="1">OFFSET(Composições!$A$1,MATCH(COUNTIF($H$1:$H180,"Composições"),Composições!$K:$K,0)-1,COLUMN(Banco!C$6)-1)</f>
        <v xml:space="preserve">FNDE 369 </v>
      </c>
      <c r="D180" s="2" t="str">
        <f ca="1">IF(COUNTIF(OFFSET(Banco!$A$6,1,0,NCOMPOSICOES),$A180)&gt;1,"CÓDIGO REPETIDO",OFFSET(Composições!$A$1,MATCH(COUNTIF($H$1:$H180,"Composições"),Composições!$K:$K,0)-1,COLUMN(Banco!D$6)-1))</f>
        <v>CRUZETA DE FERRO GALVANIZADO, COM ROSCA BSP, DE 2" (UND)</v>
      </c>
      <c r="E180" s="3" t="str">
        <f ca="1">OFFSET(Composições!$A$1,MATCH(COUNTIF($H$1:$H180,"Composições"),Composições!$K:$K,0)-1,COLUMN(Banco!E$6)-1)</f>
        <v>UN</v>
      </c>
      <c r="F180" s="66">
        <f ca="1">OFFSET(Composições!$A$1,MATCH(COUNTIF($H$1:$H180,"Composições"),Composições!$K:$K,0)-1,COLUMN(Banco!F$6)-1)</f>
        <v>0</v>
      </c>
      <c r="G180" s="66">
        <f ca="1">OFFSET(Composições!$A$1,MATCH(COUNTIF($H$1:$H180,"Composições"),Composições!$K:$K,0)-1,COLUMN(Banco!G$6)-1)</f>
        <v>122.98</v>
      </c>
      <c r="H180" s="75" t="s">
        <v>22</v>
      </c>
    </row>
    <row r="181" spans="1:8" ht="22.5" x14ac:dyDescent="0.2">
      <c r="A181" s="1" t="str">
        <f t="shared" ca="1" si="8"/>
        <v>Composição FNDE 116</v>
      </c>
      <c r="B181" s="3" t="str">
        <f ca="1">OFFSET(Composições!$A$1,MATCH(COUNTIF($H$1:$H181,"Composições"),Composições!$K:$K,0)-1,COLUMN(Banco!B$6)-1)</f>
        <v>Composição</v>
      </c>
      <c r="C181" s="3" t="str">
        <f ca="1">OFFSET(Composições!$A$1,MATCH(COUNTIF($H$1:$H181,"Composições"),Composições!$K:$K,0)-1,COLUMN(Banco!C$6)-1)</f>
        <v>FNDE 116</v>
      </c>
      <c r="D181" s="2" t="str">
        <f ca="1">IF(COUNTIF(OFFSET(Banco!$A$6,1,0,NCOMPOSICOES),$A181)&gt;1,"CÓDIGO REPETIDO",OFFSET(Composições!$A$1,MATCH(COUNTIF($H$1:$H181,"Composições"),Composições!$K:$K,0)-1,COLUMN(Banco!D$6)-1))</f>
        <v xml:space="preserve"> TÊ HORIZONTAL 90º, PARA ELETROCALHA, LISA OU PERFURADA EM AÇO GALVANIZADO, LARGURA DE 100MM E ALTURA DE 50MM - FORNECIMENTO E INSTALAÇÃO. (UN)</v>
      </c>
      <c r="E181" s="3" t="str">
        <f ca="1">OFFSET(Composições!$A$1,MATCH(COUNTIF($H$1:$H181,"Composições"),Composições!$K:$K,0)-1,COLUMN(Banco!E$6)-1)</f>
        <v>UN</v>
      </c>
      <c r="F181" s="66">
        <f ca="1">OFFSET(Composições!$A$1,MATCH(COUNTIF($H$1:$H181,"Composições"),Composições!$K:$K,0)-1,COLUMN(Banco!F$6)-1)</f>
        <v>0</v>
      </c>
      <c r="G181" s="66">
        <f ca="1">OFFSET(Composições!$A$1,MATCH(COUNTIF($H$1:$H181,"Composições"),Composições!$K:$K,0)-1,COLUMN(Banco!G$6)-1)</f>
        <v>134.14999999999998</v>
      </c>
      <c r="H181" s="75" t="s">
        <v>22</v>
      </c>
    </row>
    <row r="182" spans="1:8" x14ac:dyDescent="0.2">
      <c r="A182" s="1" t="str">
        <f t="shared" ca="1" si="8"/>
        <v xml:space="preserve">Composição FNDE 371 </v>
      </c>
      <c r="B182" s="3" t="str">
        <f ca="1">OFFSET(Composições!$A$1,MATCH(COUNTIF($H$1:$H182,"Composições"),Composições!$K:$K,0)-1,COLUMN(Banco!B$6)-1)</f>
        <v>Composição</v>
      </c>
      <c r="C182" s="3" t="str">
        <f ca="1">OFFSET(Composições!$A$1,MATCH(COUNTIF($H$1:$H182,"Composições"),Composições!$K:$K,0)-1,COLUMN(Banco!C$6)-1)</f>
        <v xml:space="preserve">FNDE 371 </v>
      </c>
      <c r="D182" s="2" t="str">
        <f ca="1">IF(COUNTIF(OFFSET(Banco!$A$6,1,0,NCOMPOSICOES),$A182)&gt;1,"CÓDIGO REPETIDO",OFFSET(Composições!$A$1,MATCH(COUNTIF($H$1:$H182,"Composições"),Composições!$K:$K,0)-1,COLUMN(Banco!D$6)-1))</f>
        <v>TAMPAO / TERMINAL / PLUG, D = 4" , PARA DUTO CORRUGADO PEAD (UN)</v>
      </c>
      <c r="E182" s="3" t="str">
        <f ca="1">OFFSET(Composições!$A$1,MATCH(COUNTIF($H$1:$H182,"Composições"),Composições!$K:$K,0)-1,COLUMN(Banco!E$6)-1)</f>
        <v>UN</v>
      </c>
      <c r="F182" s="66">
        <f ca="1">OFFSET(Composições!$A$1,MATCH(COUNTIF($H$1:$H182,"Composições"),Composições!$K:$K,0)-1,COLUMN(Banco!F$6)-1)</f>
        <v>0</v>
      </c>
      <c r="G182" s="66">
        <f ca="1">OFFSET(Composições!$A$1,MATCH(COUNTIF($H$1:$H182,"Composições"),Composições!$K:$K,0)-1,COLUMN(Banco!G$6)-1)</f>
        <v>20.990000000000002</v>
      </c>
      <c r="H182" s="75" t="s">
        <v>22</v>
      </c>
    </row>
    <row r="183" spans="1:8" x14ac:dyDescent="0.2">
      <c r="A183" s="1" t="str">
        <f t="shared" ref="A183:A214" ca="1" si="9">CONCATENAR</f>
        <v xml:space="preserve">Composição FNDE 370 </v>
      </c>
      <c r="B183" s="3" t="str">
        <f ca="1">OFFSET(Composições!$A$1,MATCH(COUNTIF($H$1:$H183,"Composições"),Composições!$K:$K,0)-1,COLUMN(Banco!B$6)-1)</f>
        <v>Composição</v>
      </c>
      <c r="C183" s="3" t="str">
        <f ca="1">OFFSET(Composições!$A$1,MATCH(COUNTIF($H$1:$H183,"Composições"),Composições!$K:$K,0)-1,COLUMN(Banco!C$6)-1)</f>
        <v xml:space="preserve">FNDE 370 </v>
      </c>
      <c r="D183" s="2" t="str">
        <f ca="1">IF(COUNTIF(OFFSET(Banco!$A$6,1,0,NCOMPOSICOES),$A183)&gt;1,"CÓDIGO REPETIDO",OFFSET(Composições!$A$1,MATCH(COUNTIF($H$1:$H183,"Composições"),Composições!$K:$K,0)-1,COLUMN(Banco!D$6)-1))</f>
        <v>TAMPAO / TERMINAL / PLUG, D = 2" , PARA DUTO CORRUGADO PEAD (UN)</v>
      </c>
      <c r="E183" s="3" t="str">
        <f ca="1">OFFSET(Composições!$A$1,MATCH(COUNTIF($H$1:$H183,"Composições"),Composições!$K:$K,0)-1,COLUMN(Banco!E$6)-1)</f>
        <v>UN</v>
      </c>
      <c r="F183" s="66">
        <f ca="1">OFFSET(Composições!$A$1,MATCH(COUNTIF($H$1:$H183,"Composições"),Composições!$K:$K,0)-1,COLUMN(Banco!F$6)-1)</f>
        <v>0</v>
      </c>
      <c r="G183" s="66">
        <f ca="1">OFFSET(Composições!$A$1,MATCH(COUNTIF($H$1:$H183,"Composições"),Composições!$K:$K,0)-1,COLUMN(Banco!G$6)-1)</f>
        <v>15.27</v>
      </c>
      <c r="H183" s="75" t="s">
        <v>22</v>
      </c>
    </row>
    <row r="184" spans="1:8" ht="22.5" x14ac:dyDescent="0.2">
      <c r="A184" s="1" t="str">
        <f t="shared" ca="1" si="9"/>
        <v xml:space="preserve">Composição FNDE 394 </v>
      </c>
      <c r="B184" s="3" t="str">
        <f ca="1">OFFSET(Composições!$A$1,MATCH(COUNTIF($H$1:$H184,"Composições"),Composições!$K:$K,0)-1,COLUMN(Banco!B$6)-1)</f>
        <v>Composição</v>
      </c>
      <c r="C184" s="3" t="str">
        <f ca="1">OFFSET(Composições!$A$1,MATCH(COUNTIF($H$1:$H184,"Composições"),Composições!$K:$K,0)-1,COLUMN(Banco!C$6)-1)</f>
        <v xml:space="preserve">FNDE 394 </v>
      </c>
      <c r="D184" s="2" t="str">
        <f ca="1">IF(COUNTIF(OFFSET(Banco!$A$6,1,0,NCOMPOSICOES),$A184)&gt;1,"CÓDIGO REPETIDO",OFFSET(Composições!$A$1,MATCH(COUNTIF($H$1:$H184,"Composições"),Composições!$K:$K,0)-1,COLUMN(Banco!D$6)-1))</f>
        <v>ELETROCALHA LISA OU PERFURADA EM AÇO GALVANIZADO, LARGURA  200MM E ALTURA 100 MM, INCLUSIVE EMENDA E FIXAÇÃO - FORNECIMENTO E INSTALAÇÃO (M)</v>
      </c>
      <c r="E184" s="3" t="str">
        <f ca="1">OFFSET(Composições!$A$1,MATCH(COUNTIF($H$1:$H184,"Composições"),Composições!$K:$K,0)-1,COLUMN(Banco!E$6)-1)</f>
        <v>M</v>
      </c>
      <c r="F184" s="66">
        <f ca="1">OFFSET(Composições!$A$1,MATCH(COUNTIF($H$1:$H184,"Composições"),Composições!$K:$K,0)-1,COLUMN(Banco!F$6)-1)</f>
        <v>0</v>
      </c>
      <c r="G184" s="66">
        <f ca="1">OFFSET(Composições!$A$1,MATCH(COUNTIF($H$1:$H184,"Composições"),Composições!$K:$K,0)-1,COLUMN(Banco!G$6)-1)</f>
        <v>206.14999999999998</v>
      </c>
      <c r="H184" s="75" t="s">
        <v>22</v>
      </c>
    </row>
    <row r="185" spans="1:8" ht="22.5" x14ac:dyDescent="0.2">
      <c r="A185" s="1" t="str">
        <f t="shared" ca="1" si="9"/>
        <v xml:space="preserve">Composição FNDE 372 </v>
      </c>
      <c r="B185" s="3" t="str">
        <f ca="1">OFFSET(Composições!$A$1,MATCH(COUNTIF($H$1:$H185,"Composições"),Composições!$K:$K,0)-1,COLUMN(Banco!B$6)-1)</f>
        <v>Composição</v>
      </c>
      <c r="C185" s="3" t="str">
        <f ca="1">OFFSET(Composições!$A$1,MATCH(COUNTIF($H$1:$H185,"Composições"),Composições!$K:$K,0)-1,COLUMN(Banco!C$6)-1)</f>
        <v xml:space="preserve">FNDE 372 </v>
      </c>
      <c r="D185" s="2" t="str">
        <f ca="1">IF(COUNTIF(OFFSET(Banco!$A$6,1,0,NCOMPOSICOES),$A185)&gt;1,"CÓDIGO REPETIDO",OFFSET(Composições!$A$1,MATCH(COUNTIF($H$1:$H185,"Composições"),Composições!$K:$K,0)-1,COLUMN(Banco!D$6)-1))</f>
        <v>ELETRODUTO FLEXÍVEL CORRUGADO, PEAD, DN 100 (5"), PARA REDE ENTERRADA DE DISTRIBUIÇÃO DE ENERGIA ELÉTRICA - FORNECIMENTO E INSTALAÇÃO. (M)</v>
      </c>
      <c r="E185" s="3" t="str">
        <f ca="1">OFFSET(Composições!$A$1,MATCH(COUNTIF($H$1:$H185,"Composições"),Composições!$K:$K,0)-1,COLUMN(Banco!E$6)-1)</f>
        <v>M</v>
      </c>
      <c r="F185" s="66">
        <f ca="1">OFFSET(Composições!$A$1,MATCH(COUNTIF($H$1:$H185,"Composições"),Composições!$K:$K,0)-1,COLUMN(Banco!F$6)-1)</f>
        <v>0</v>
      </c>
      <c r="G185" s="66">
        <f ca="1">OFFSET(Composições!$A$1,MATCH(COUNTIF($H$1:$H185,"Composições"),Composições!$K:$K,0)-1,COLUMN(Banco!G$6)-1)</f>
        <v>24.94</v>
      </c>
      <c r="H185" s="75" t="s">
        <v>22</v>
      </c>
    </row>
    <row r="186" spans="1:8" ht="22.5" x14ac:dyDescent="0.2">
      <c r="A186" s="1" t="str">
        <f t="shared" ca="1" si="9"/>
        <v xml:space="preserve">Composição 91870 </v>
      </c>
      <c r="B186" s="3" t="str">
        <f ca="1">OFFSET(Composições!$A$1,MATCH(COUNTIF($H$1:$H186,"Composições"),Composições!$K:$K,0)-1,COLUMN(Banco!B$6)-1)</f>
        <v>Composição</v>
      </c>
      <c r="C186" s="3" t="str">
        <f ca="1">OFFSET(Composições!$A$1,MATCH(COUNTIF($H$1:$H186,"Composições"),Composições!$K:$K,0)-1,COLUMN(Banco!C$6)-1)</f>
        <v xml:space="preserve">91870 </v>
      </c>
      <c r="D186" s="2" t="str">
        <f ca="1">IF(COUNTIF(OFFSET(Banco!$A$6,1,0,NCOMPOSICOES),$A186)&gt;1,"CÓDIGO REPETIDO",OFFSET(Composições!$A$1,MATCH(COUNTIF($H$1:$H186,"Composições"),Composições!$K:$K,0)-1,COLUMN(Banco!D$6)-1))</f>
        <v>ELETRODUTO RÍGIDO ROSCÁVEL, PVC, DN 20 MM (1 1/2"), PARA CIRCUITOS TERMINAIS, INSTALADO EM PAREDE - FORNECIMENTO E INSTALAÇÃO. AF_03/2023 (M)</v>
      </c>
      <c r="E186" s="3" t="str">
        <f ca="1">OFFSET(Composições!$A$1,MATCH(COUNTIF($H$1:$H186,"Composições"),Composições!$K:$K,0)-1,COLUMN(Banco!E$6)-1)</f>
        <v>M</v>
      </c>
      <c r="F186" s="66">
        <f ca="1">OFFSET(Composições!$A$1,MATCH(COUNTIF($H$1:$H186,"Composições"),Composições!$K:$K,0)-1,COLUMN(Banco!F$6)-1)</f>
        <v>0</v>
      </c>
      <c r="G186" s="66">
        <f ca="1">OFFSET(Composições!$A$1,MATCH(COUNTIF($H$1:$H186,"Composições"),Composições!$K:$K,0)-1,COLUMN(Banco!G$6)-1)</f>
        <v>22.560000000000002</v>
      </c>
      <c r="H186" s="75" t="s">
        <v>22</v>
      </c>
    </row>
    <row r="187" spans="1:8" ht="22.5" x14ac:dyDescent="0.2">
      <c r="A187" s="1" t="str">
        <f t="shared" ca="1" si="9"/>
        <v xml:space="preserve">Composição 104409 </v>
      </c>
      <c r="B187" s="3" t="str">
        <f ca="1">OFFSET(Composições!$A$1,MATCH(COUNTIF($H$1:$H187,"Composições"),Composições!$K:$K,0)-1,COLUMN(Banco!B$6)-1)</f>
        <v>Composição</v>
      </c>
      <c r="C187" s="3" t="str">
        <f ca="1">OFFSET(Composições!$A$1,MATCH(COUNTIF($H$1:$H187,"Composições"),Composições!$K:$K,0)-1,COLUMN(Banco!C$6)-1)</f>
        <v xml:space="preserve">104409 </v>
      </c>
      <c r="D187" s="2" t="str">
        <f ca="1">IF(COUNTIF(OFFSET(Banco!$A$6,1,0,NCOMPOSICOES),$A187)&gt;1,"CÓDIGO REPETIDO",OFFSET(Composições!$A$1,MATCH(COUNTIF($H$1:$H187,"Composições"),Composições!$K:$K,0)-1,COLUMN(Banco!D$6)-1))</f>
        <v>ELETRODUTO RIGIDO, EM ACO ZINCADO OU GALVANIZADO, TIPO LEVE, DN=3/4”, APARENTE - FORNECIMENTO E INSTALAÇÃO. AF_10/2022 (M)</v>
      </c>
      <c r="E187" s="3" t="str">
        <f ca="1">OFFSET(Composições!$A$1,MATCH(COUNTIF($H$1:$H187,"Composições"),Composições!$K:$K,0)-1,COLUMN(Banco!E$6)-1)</f>
        <v>M</v>
      </c>
      <c r="F187" s="66">
        <f ca="1">OFFSET(Composições!$A$1,MATCH(COUNTIF($H$1:$H187,"Composições"),Composições!$K:$K,0)-1,COLUMN(Banco!F$6)-1)</f>
        <v>0</v>
      </c>
      <c r="G187" s="66">
        <f ca="1">OFFSET(Composições!$A$1,MATCH(COUNTIF($H$1:$H187,"Composições"),Composições!$K:$K,0)-1,COLUMN(Banco!G$6)-1)</f>
        <v>40.22</v>
      </c>
      <c r="H187" s="75" t="s">
        <v>22</v>
      </c>
    </row>
    <row r="188" spans="1:8" x14ac:dyDescent="0.2">
      <c r="A188" s="1" t="str">
        <f t="shared" ca="1" si="9"/>
        <v>Composição FNDE 373</v>
      </c>
      <c r="B188" s="3" t="str">
        <f ca="1">OFFSET(Composições!$A$1,MATCH(COUNTIF($H$1:$H188,"Composições"),Composições!$K:$K,0)-1,COLUMN(Banco!B$6)-1)</f>
        <v>Composição</v>
      </c>
      <c r="C188" s="3" t="str">
        <f ca="1">OFFSET(Composições!$A$1,MATCH(COUNTIF($H$1:$H188,"Composições"),Composições!$K:$K,0)-1,COLUMN(Banco!C$6)-1)</f>
        <v>FNDE 373</v>
      </c>
      <c r="D188" s="2" t="str">
        <f ca="1">IF(COUNTIF(OFFSET(Banco!$A$6,1,0,NCOMPOSICOES),$A188)&gt;1,"CÓDIGO REPETIDO",OFFSET(Composições!$A$1,MATCH(COUNTIF($H$1:$H188,"Composições"),Composições!$K:$K,0)-1,COLUMN(Banco!D$6)-1))</f>
        <v xml:space="preserve"> GANCHO PARA PERFILADO 44X32 MM (M)</v>
      </c>
      <c r="E188" s="3" t="str">
        <f ca="1">OFFSET(Composições!$A$1,MATCH(COUNTIF($H$1:$H188,"Composições"),Composições!$K:$K,0)-1,COLUMN(Banco!E$6)-1)</f>
        <v>M</v>
      </c>
      <c r="F188" s="66">
        <f ca="1">OFFSET(Composições!$A$1,MATCH(COUNTIF($H$1:$H188,"Composições"),Composições!$K:$K,0)-1,COLUMN(Banco!F$6)-1)</f>
        <v>0</v>
      </c>
      <c r="G188" s="66">
        <f ca="1">OFFSET(Composições!$A$1,MATCH(COUNTIF($H$1:$H188,"Composições"),Composições!$K:$K,0)-1,COLUMN(Banco!G$6)-1)</f>
        <v>14.959999999999999</v>
      </c>
      <c r="H188" s="75" t="s">
        <v>22</v>
      </c>
    </row>
    <row r="189" spans="1:8" x14ac:dyDescent="0.2">
      <c r="A189" s="1" t="str">
        <f t="shared" ca="1" si="9"/>
        <v xml:space="preserve">Composição FNDE 32 </v>
      </c>
      <c r="B189" s="3" t="str">
        <f ca="1">OFFSET(Composições!$A$1,MATCH(COUNTIF($H$1:$H189,"Composições"),Composições!$K:$K,0)-1,COLUMN(Banco!B$6)-1)</f>
        <v>Composição</v>
      </c>
      <c r="C189" s="3" t="str">
        <f ca="1">OFFSET(Composições!$A$1,MATCH(COUNTIF($H$1:$H189,"Composições"),Composições!$K:$K,0)-1,COLUMN(Banco!C$6)-1)</f>
        <v xml:space="preserve">FNDE 32 </v>
      </c>
      <c r="D189" s="2" t="str">
        <f ca="1">IF(COUNTIF(OFFSET(Banco!$A$6,1,0,NCOMPOSICOES),$A189)&gt;1,"CÓDIGO REPETIDO",OFFSET(Composições!$A$1,MATCH(COUNTIF($H$1:$H189,"Composições"),Composições!$K:$K,0)-1,COLUMN(Banco!D$6)-1))</f>
        <v>PERFILADO PERFURADO 38X38 MM (M)</v>
      </c>
      <c r="E189" s="3" t="str">
        <f ca="1">OFFSET(Composições!$A$1,MATCH(COUNTIF($H$1:$H189,"Composições"),Composições!$K:$K,0)-1,COLUMN(Banco!E$6)-1)</f>
        <v>M</v>
      </c>
      <c r="F189" s="66">
        <f ca="1">OFFSET(Composições!$A$1,MATCH(COUNTIF($H$1:$H189,"Composições"),Composições!$K:$K,0)-1,COLUMN(Banco!F$6)-1)</f>
        <v>0</v>
      </c>
      <c r="G189" s="66">
        <f ca="1">OFFSET(Composições!$A$1,MATCH(COUNTIF($H$1:$H189,"Composições"),Composições!$K:$K,0)-1,COLUMN(Banco!G$6)-1)</f>
        <v>60.39</v>
      </c>
      <c r="H189" s="75" t="s">
        <v>22</v>
      </c>
    </row>
    <row r="190" spans="1:8" ht="22.5" x14ac:dyDescent="0.2">
      <c r="A190" s="1" t="str">
        <f t="shared" ca="1" si="9"/>
        <v>Composição 97608</v>
      </c>
      <c r="B190" s="3" t="str">
        <f ca="1">OFFSET(Composições!$A$1,MATCH(COUNTIF($H$1:$H190,"Composições"),Composições!$K:$K,0)-1,COLUMN(Banco!B$6)-1)</f>
        <v>Composição</v>
      </c>
      <c r="C190" s="3" t="str">
        <f ca="1">OFFSET(Composições!$A$1,MATCH(COUNTIF($H$1:$H190,"Composições"),Composições!$K:$K,0)-1,COLUMN(Banco!C$6)-1)</f>
        <v>97608</v>
      </c>
      <c r="D190" s="2" t="str">
        <f ca="1">IF(COUNTIF(OFFSET(Banco!$A$6,1,0,NCOMPOSICOES),$A190)&gt;1,"CÓDIGO REPETIDO",OFFSET(Composições!$A$1,MATCH(COUNTIF($H$1:$H190,"Composições"),Composições!$K:$K,0)-1,COLUMN(Banco!D$6)-1))</f>
        <v xml:space="preserve"> LUMINÁRIA ARANDELA TIPO TARTARUGA, COM GRADE, DE SOBREPOR, COM 1 LÂMPADA FLUORESCENTE DE 27 W, SEM REATOR - FORNECIMENTO E INSTALAÇÃO. (UN)</v>
      </c>
      <c r="E190" s="3" t="str">
        <f ca="1">OFFSET(Composições!$A$1,MATCH(COUNTIF($H$1:$H190,"Composições"),Composições!$K:$K,0)-1,COLUMN(Banco!E$6)-1)</f>
        <v>UN</v>
      </c>
      <c r="F190" s="66">
        <f ca="1">OFFSET(Composições!$A$1,MATCH(COUNTIF($H$1:$H190,"Composições"),Composições!$K:$K,0)-1,COLUMN(Banco!F$6)-1)</f>
        <v>0</v>
      </c>
      <c r="G190" s="66">
        <f ca="1">OFFSET(Composições!$A$1,MATCH(COUNTIF($H$1:$H190,"Composições"),Composições!$K:$K,0)-1,COLUMN(Banco!G$6)-1)</f>
        <v>23.31</v>
      </c>
      <c r="H190" s="75" t="s">
        <v>22</v>
      </c>
    </row>
    <row r="191" spans="1:8" ht="22.5" x14ac:dyDescent="0.2">
      <c r="A191" s="1" t="str">
        <f t="shared" ca="1" si="9"/>
        <v xml:space="preserve">Composição FNDE 379 </v>
      </c>
      <c r="B191" s="3" t="str">
        <f ca="1">OFFSET(Composições!$A$1,MATCH(COUNTIF($H$1:$H191,"Composições"),Composições!$K:$K,0)-1,COLUMN(Banco!B$6)-1)</f>
        <v>Composição</v>
      </c>
      <c r="C191" s="3" t="str">
        <f ca="1">OFFSET(Composições!$A$1,MATCH(COUNTIF($H$1:$H191,"Composições"),Composições!$K:$K,0)-1,COLUMN(Banco!C$6)-1)</f>
        <v xml:space="preserve">FNDE 379 </v>
      </c>
      <c r="D191" s="2" t="str">
        <f ca="1">IF(COUNTIF(OFFSET(Banco!$A$6,1,0,NCOMPOSICOES),$A191)&gt;1,"CÓDIGO REPETIDO",OFFSET(Composições!$A$1,MATCH(COUNTIF($H$1:$H191,"Composições"),Composições!$K:$K,0)-1,COLUMN(Banco!D$6)-1))</f>
        <v>LUMINÁRIA DE EMBUTIR COMPLETA EM FORRO DE GESSO OU MODULADO COM PERFIL "T", PARA 2 LAMPADAS T8 16/18W. (UN)</v>
      </c>
      <c r="E191" s="3" t="str">
        <f ca="1">OFFSET(Composições!$A$1,MATCH(COUNTIF($H$1:$H191,"Composições"),Composições!$K:$K,0)-1,COLUMN(Banco!E$6)-1)</f>
        <v>UN</v>
      </c>
      <c r="F191" s="66">
        <f ca="1">OFFSET(Composições!$A$1,MATCH(COUNTIF($H$1:$H191,"Composições"),Composições!$K:$K,0)-1,COLUMN(Banco!F$6)-1)</f>
        <v>0</v>
      </c>
      <c r="G191" s="66">
        <f ca="1">OFFSET(Composições!$A$1,MATCH(COUNTIF($H$1:$H191,"Composições"),Composições!$K:$K,0)-1,COLUMN(Banco!G$6)-1)</f>
        <v>15</v>
      </c>
      <c r="H191" s="75" t="s">
        <v>22</v>
      </c>
    </row>
    <row r="192" spans="1:8" ht="22.5" x14ac:dyDescent="0.2">
      <c r="A192" s="1" t="str">
        <f t="shared" ca="1" si="9"/>
        <v xml:space="preserve">Composição FNDE 380 </v>
      </c>
      <c r="B192" s="3" t="str">
        <f ca="1">OFFSET(Composições!$A$1,MATCH(COUNTIF($H$1:$H192,"Composições"),Composições!$K:$K,0)-1,COLUMN(Banco!B$6)-1)</f>
        <v>Composição</v>
      </c>
      <c r="C192" s="3" t="str">
        <f ca="1">OFFSET(Composições!$A$1,MATCH(COUNTIF($H$1:$H192,"Composições"),Composições!$K:$K,0)-1,COLUMN(Banco!C$6)-1)</f>
        <v xml:space="preserve">FNDE 380 </v>
      </c>
      <c r="D192" s="2" t="str">
        <f ca="1">IF(COUNTIF(OFFSET(Banco!$A$6,1,0,NCOMPOSICOES),$A192)&gt;1,"CÓDIGO REPETIDO",OFFSET(Composições!$A$1,MATCH(COUNTIF($H$1:$H192,"Composições"),Composições!$K:$K,0)-1,COLUMN(Banco!D$6)-1))</f>
        <v>LUMINÁRIA DE EMBUTIR COMPLETA EM FORRO DE GESSO OU MODULADO COM PERFIL "T", PARA 2 LAMPADAS T8 32/36W. (UN)</v>
      </c>
      <c r="E192" s="3" t="str">
        <f ca="1">OFFSET(Composições!$A$1,MATCH(COUNTIF($H$1:$H192,"Composições"),Composições!$K:$K,0)-1,COLUMN(Banco!E$6)-1)</f>
        <v>UN</v>
      </c>
      <c r="F192" s="66">
        <f ca="1">OFFSET(Composições!$A$1,MATCH(COUNTIF($H$1:$H192,"Composições"),Composições!$K:$K,0)-1,COLUMN(Banco!F$6)-1)</f>
        <v>0</v>
      </c>
      <c r="G192" s="66">
        <f ca="1">OFFSET(Composições!$A$1,MATCH(COUNTIF($H$1:$H192,"Composições"),Composições!$K:$K,0)-1,COLUMN(Banco!G$6)-1)</f>
        <v>15</v>
      </c>
      <c r="H192" s="75" t="s">
        <v>22</v>
      </c>
    </row>
    <row r="193" spans="1:8" ht="22.5" x14ac:dyDescent="0.2">
      <c r="A193" s="1" t="str">
        <f t="shared" ca="1" si="9"/>
        <v xml:space="preserve">Composição 97600 </v>
      </c>
      <c r="B193" s="3" t="str">
        <f ca="1">OFFSET(Composições!$A$1,MATCH(COUNTIF($H$1:$H193,"Composições"),Composições!$K:$K,0)-1,COLUMN(Banco!B$6)-1)</f>
        <v>Composição</v>
      </c>
      <c r="C193" s="3" t="str">
        <f ca="1">OFFSET(Composições!$A$1,MATCH(COUNTIF($H$1:$H193,"Composições"),Composições!$K:$K,0)-1,COLUMN(Banco!C$6)-1)</f>
        <v xml:space="preserve">97600 </v>
      </c>
      <c r="D193" s="2" t="str">
        <f ca="1">IF(COUNTIF(OFFSET(Banco!$A$6,1,0,NCOMPOSICOES),$A193)&gt;1,"CÓDIGO REPETIDO",OFFSET(Composições!$A$1,MATCH(COUNTIF($H$1:$H193,"Composições"),Composições!$K:$K,0)-1,COLUMN(Banco!D$6)-1))</f>
        <v>REFLETOR EM ALUMÍNIO, DE SUPORTE E ALÇA, COM 1 LÂMPADA VAPOR DE MERCÚRIO DE 150 W, COM REATOR ALTO FATOR DE POTÊNCIA - FORNECIMENTO E INSTALAÇÃO. (UN)</v>
      </c>
      <c r="E193" s="3" t="str">
        <f ca="1">OFFSET(Composições!$A$1,MATCH(COUNTIF($H$1:$H193,"Composições"),Composições!$K:$K,0)-1,COLUMN(Banco!E$6)-1)</f>
        <v>UN</v>
      </c>
      <c r="F193" s="66">
        <f ca="1">OFFSET(Composições!$A$1,MATCH(COUNTIF($H$1:$H193,"Composições"),Composições!$K:$K,0)-1,COLUMN(Banco!F$6)-1)</f>
        <v>181.99</v>
      </c>
      <c r="G193" s="66">
        <f ca="1">OFFSET(Composições!$A$1,MATCH(COUNTIF($H$1:$H193,"Composições"),Composições!$K:$K,0)-1,COLUMN(Banco!G$6)-1)</f>
        <v>373.78000000000003</v>
      </c>
      <c r="H193" s="75" t="s">
        <v>22</v>
      </c>
    </row>
    <row r="194" spans="1:8" ht="22.5" x14ac:dyDescent="0.2">
      <c r="A194" s="1" t="str">
        <f t="shared" ca="1" si="9"/>
        <v xml:space="preserve">Composição FNDE 383 </v>
      </c>
      <c r="B194" s="3" t="str">
        <f ca="1">OFFSET(Composições!$A$1,MATCH(COUNTIF($H$1:$H194,"Composições"),Composições!$K:$K,0)-1,COLUMN(Banco!B$6)-1)</f>
        <v>Composição</v>
      </c>
      <c r="C194" s="3" t="str">
        <f ca="1">OFFSET(Composições!$A$1,MATCH(COUNTIF($H$1:$H194,"Composições"),Composições!$K:$K,0)-1,COLUMN(Banco!C$6)-1)</f>
        <v xml:space="preserve">FNDE 383 </v>
      </c>
      <c r="D194" s="2" t="str">
        <f ca="1">IF(COUNTIF(OFFSET(Banco!$A$6,1,0,NCOMPOSICOES),$A194)&gt;1,"CÓDIGO REPETIDO",OFFSET(Composições!$A$1,MATCH(COUNTIF($H$1:$H194,"Composições"),Composições!$K:$K,0)-1,COLUMN(Banco!D$6)-1))</f>
        <v>QUADRO DE DISTRIBUIÇÃO DE ENERGIA EM CHAPA DE AÇO GALVANIZADO, DE EMBUTIR, COM BARRAMENTO TRIFÁSICO, PARA 46 DISJUNTORES DIN 100A - FORNECIMENTO E INSTALAÇÃO. (UN)</v>
      </c>
      <c r="E194" s="3" t="str">
        <f ca="1">OFFSET(Composições!$A$1,MATCH(COUNTIF($H$1:$H194,"Composições"),Composições!$K:$K,0)-1,COLUMN(Banco!E$6)-1)</f>
        <v>UN</v>
      </c>
      <c r="F194" s="66">
        <f ca="1">OFFSET(Composições!$A$1,MATCH(COUNTIF($H$1:$H194,"Composições"),Composições!$K:$K,0)-1,COLUMN(Banco!F$6)-1)</f>
        <v>0</v>
      </c>
      <c r="G194" s="66">
        <f ca="1">OFFSET(Composições!$A$1,MATCH(COUNTIF($H$1:$H194,"Composições"),Composições!$K:$K,0)-1,COLUMN(Banco!G$6)-1)</f>
        <v>1113.8000000000002</v>
      </c>
      <c r="H194" s="75" t="s">
        <v>22</v>
      </c>
    </row>
    <row r="195" spans="1:8" x14ac:dyDescent="0.2">
      <c r="A195" s="1" t="str">
        <f t="shared" ca="1" si="9"/>
        <v xml:space="preserve">Composição FNDE 384 </v>
      </c>
      <c r="B195" s="3" t="str">
        <f ca="1">OFFSET(Composições!$A$1,MATCH(COUNTIF($H$1:$H195,"Composições"),Composições!$K:$K,0)-1,COLUMN(Banco!B$6)-1)</f>
        <v>Composição</v>
      </c>
      <c r="C195" s="3" t="str">
        <f ca="1">OFFSET(Composições!$A$1,MATCH(COUNTIF($H$1:$H195,"Composições"),Composições!$K:$K,0)-1,COLUMN(Banco!C$6)-1)</f>
        <v xml:space="preserve">FNDE 384 </v>
      </c>
      <c r="D195" s="2" t="str">
        <f ca="1">IF(COUNTIF(OFFSET(Banco!$A$6,1,0,NCOMPOSICOES),$A195)&gt;1,"CÓDIGO REPETIDO",OFFSET(Composições!$A$1,MATCH(COUNTIF($H$1:$H195,"Composições"),Composições!$K:$K,0)-1,COLUMN(Banco!D$6)-1))</f>
        <v>SWITCH TIPO 48 PORTAS (UN)</v>
      </c>
      <c r="E195" s="3" t="str">
        <f ca="1">OFFSET(Composições!$A$1,MATCH(COUNTIF($H$1:$H195,"Composições"),Composições!$K:$K,0)-1,COLUMN(Banco!E$6)-1)</f>
        <v>UN</v>
      </c>
      <c r="F195" s="66">
        <f ca="1">OFFSET(Composições!$A$1,MATCH(COUNTIF($H$1:$H195,"Composições"),Composições!$K:$K,0)-1,COLUMN(Banco!F$6)-1)</f>
        <v>0</v>
      </c>
      <c r="G195" s="66">
        <f ca="1">OFFSET(Composições!$A$1,MATCH(COUNTIF($H$1:$H195,"Composições"),Composições!$K:$K,0)-1,COLUMN(Banco!G$6)-1)</f>
        <v>5227.4000000000005</v>
      </c>
      <c r="H195" s="75" t="s">
        <v>22</v>
      </c>
    </row>
    <row r="196" spans="1:8" x14ac:dyDescent="0.2">
      <c r="A196" s="1" t="str">
        <f t="shared" ca="1" si="9"/>
        <v xml:space="preserve">Composição FNDE 385 </v>
      </c>
      <c r="B196" s="3" t="str">
        <f ca="1">OFFSET(Composições!$A$1,MATCH(COUNTIF($H$1:$H196,"Composições"),Composições!$K:$K,0)-1,COLUMN(Banco!B$6)-1)</f>
        <v>Composição</v>
      </c>
      <c r="C196" s="3" t="str">
        <f ca="1">OFFSET(Composições!$A$1,MATCH(COUNTIF($H$1:$H196,"Composições"),Composições!$K:$K,0)-1,COLUMN(Banco!C$6)-1)</f>
        <v xml:space="preserve">FNDE 385 </v>
      </c>
      <c r="D196" s="2" t="str">
        <f ca="1">IF(COUNTIF(OFFSET(Banco!$A$6,1,0,NCOMPOSICOES),$A196)&gt;1,"CÓDIGO REPETIDO",OFFSET(Composições!$A$1,MATCH(COUNTIF($H$1:$H196,"Composições"),Composições!$K:$K,0)-1,COLUMN(Banco!D$6)-1))</f>
        <v>PATCH CORD, CATEGORIA 6 UTP, 4 PARES. (UN)</v>
      </c>
      <c r="E196" s="3" t="str">
        <f ca="1">OFFSET(Composições!$A$1,MATCH(COUNTIF($H$1:$H196,"Composições"),Composições!$K:$K,0)-1,COLUMN(Banco!E$6)-1)</f>
        <v>UN</v>
      </c>
      <c r="F196" s="66">
        <f ca="1">OFFSET(Composições!$A$1,MATCH(COUNTIF($H$1:$H196,"Composições"),Composições!$K:$K,0)-1,COLUMN(Banco!F$6)-1)</f>
        <v>0</v>
      </c>
      <c r="G196" s="66">
        <f ca="1">OFFSET(Composições!$A$1,MATCH(COUNTIF($H$1:$H196,"Composições"),Composições!$K:$K,0)-1,COLUMN(Banco!G$6)-1)</f>
        <v>56.27</v>
      </c>
      <c r="H196" s="75" t="s">
        <v>22</v>
      </c>
    </row>
    <row r="197" spans="1:8" x14ac:dyDescent="0.2">
      <c r="A197" s="1" t="str">
        <f t="shared" ca="1" si="9"/>
        <v xml:space="preserve">Composição FNDE 388 </v>
      </c>
      <c r="B197" s="3" t="str">
        <f ca="1">OFFSET(Composições!$A$1,MATCH(COUNTIF($H$1:$H197,"Composições"),Composições!$K:$K,0)-1,COLUMN(Banco!B$6)-1)</f>
        <v>Composição</v>
      </c>
      <c r="C197" s="3" t="str">
        <f ca="1">OFFSET(Composições!$A$1,MATCH(COUNTIF($H$1:$H197,"Composições"),Composições!$K:$K,0)-1,COLUMN(Banco!C$6)-1)</f>
        <v xml:space="preserve">FNDE 388 </v>
      </c>
      <c r="D197" s="2" t="str">
        <f ca="1">IF(COUNTIF(OFFSET(Banco!$A$6,1,0,NCOMPOSICOES),$A197)&gt;1,"CÓDIGO REPETIDO",OFFSET(Composições!$A$1,MATCH(COUNTIF($H$1:$H197,"Composições"),Composições!$K:$K,0)-1,COLUMN(Banco!D$6)-1))</f>
        <v>RÉGUA DE TOMADAS ELÉTRICAS, COM 10 TOMADAS, PADRÃO RACK 19" (UN)</v>
      </c>
      <c r="E197" s="3" t="str">
        <f ca="1">OFFSET(Composições!$A$1,MATCH(COUNTIF($H$1:$H197,"Composições"),Composições!$K:$K,0)-1,COLUMN(Banco!E$6)-1)</f>
        <v>UN</v>
      </c>
      <c r="F197" s="66">
        <f ca="1">OFFSET(Composições!$A$1,MATCH(COUNTIF($H$1:$H197,"Composições"),Composições!$K:$K,0)-1,COLUMN(Banco!F$6)-1)</f>
        <v>0</v>
      </c>
      <c r="G197" s="66">
        <f ca="1">OFFSET(Composições!$A$1,MATCH(COUNTIF($H$1:$H197,"Composições"),Composições!$K:$K,0)-1,COLUMN(Banco!G$6)-1)</f>
        <v>145.91</v>
      </c>
      <c r="H197" s="75" t="s">
        <v>22</v>
      </c>
    </row>
    <row r="198" spans="1:8" x14ac:dyDescent="0.2">
      <c r="A198" s="1" t="str">
        <f t="shared" ca="1" si="9"/>
        <v>Composição FNDE 123</v>
      </c>
      <c r="B198" s="3" t="str">
        <f ca="1">OFFSET(Composições!$A$1,MATCH(COUNTIF($H$1:$H198,"Composições"),Composições!$K:$K,0)-1,COLUMN(Banco!B$6)-1)</f>
        <v>Composição</v>
      </c>
      <c r="C198" s="3" t="str">
        <f ca="1">OFFSET(Composições!$A$1,MATCH(COUNTIF($H$1:$H198,"Composições"),Composições!$K:$K,0)-1,COLUMN(Banco!C$6)-1)</f>
        <v>FNDE 123</v>
      </c>
      <c r="D198" s="2" t="str">
        <f ca="1">IF(COUNTIF(OFFSET(Banco!$A$6,1,0,NCOMPOSICOES),$A198)&gt;1,"CÓDIGO REPETIDO",OFFSET(Composições!$A$1,MATCH(COUNTIF($H$1:$H198,"Composições"),Composições!$K:$K,0)-1,COLUMN(Banco!D$6)-1))</f>
        <v xml:space="preserve"> GUIA DE CABOS FECHADO 1U (un)</v>
      </c>
      <c r="E198" s="3" t="str">
        <f ca="1">OFFSET(Composições!$A$1,MATCH(COUNTIF($H$1:$H198,"Composições"),Composições!$K:$K,0)-1,COLUMN(Banco!E$6)-1)</f>
        <v>UN</v>
      </c>
      <c r="F198" s="66">
        <f ca="1">OFFSET(Composições!$A$1,MATCH(COUNTIF($H$1:$H198,"Composições"),Composições!$K:$K,0)-1,COLUMN(Banco!F$6)-1)</f>
        <v>0</v>
      </c>
      <c r="G198" s="66">
        <f ca="1">OFFSET(Composições!$A$1,MATCH(COUNTIF($H$1:$H198,"Composições"),Composições!$K:$K,0)-1,COLUMN(Banco!G$6)-1)</f>
        <v>28.42</v>
      </c>
      <c r="H198" s="75" t="s">
        <v>22</v>
      </c>
    </row>
    <row r="199" spans="1:8" x14ac:dyDescent="0.2">
      <c r="A199" s="1" t="str">
        <f t="shared" ca="1" si="9"/>
        <v>Composição FNDE 122</v>
      </c>
      <c r="B199" s="3" t="str">
        <f ca="1">OFFSET(Composições!$A$1,MATCH(COUNTIF($H$1:$H199,"Composições"),Composições!$K:$K,0)-1,COLUMN(Banco!B$6)-1)</f>
        <v>Composição</v>
      </c>
      <c r="C199" s="3" t="str">
        <f ca="1">OFFSET(Composições!$A$1,MATCH(COUNTIF($H$1:$H199,"Composições"),Composições!$K:$K,0)-1,COLUMN(Banco!C$6)-1)</f>
        <v>FNDE 122</v>
      </c>
      <c r="D199" s="2" t="str">
        <f ca="1">IF(COUNTIF(OFFSET(Banco!$A$6,1,0,NCOMPOSICOES),$A199)&gt;1,"CÓDIGO REPETIDO",OFFSET(Composições!$A$1,MATCH(COUNTIF($H$1:$H199,"Composições"),Composições!$K:$K,0)-1,COLUMN(Banco!D$6)-1))</f>
        <v xml:space="preserve"> BANDEJA MÓVEL, PADRÃO 19" (UN)</v>
      </c>
      <c r="E199" s="3" t="str">
        <f ca="1">OFFSET(Composições!$A$1,MATCH(COUNTIF($H$1:$H199,"Composições"),Composições!$K:$K,0)-1,COLUMN(Banco!E$6)-1)</f>
        <v>UN</v>
      </c>
      <c r="F199" s="66">
        <f ca="1">OFFSET(Composições!$A$1,MATCH(COUNTIF($H$1:$H199,"Composições"),Composições!$K:$K,0)-1,COLUMN(Banco!F$6)-1)</f>
        <v>0</v>
      </c>
      <c r="G199" s="66">
        <f ca="1">OFFSET(Composições!$A$1,MATCH(COUNTIF($H$1:$H199,"Composições"),Composições!$K:$K,0)-1,COLUMN(Banco!G$6)-1)</f>
        <v>196.76000000000002</v>
      </c>
      <c r="H199" s="75" t="s">
        <v>22</v>
      </c>
    </row>
    <row r="200" spans="1:8" x14ac:dyDescent="0.2">
      <c r="A200" s="1" t="str">
        <f t="shared" ca="1" si="9"/>
        <v>Composição FNDE 125</v>
      </c>
      <c r="B200" s="3" t="str">
        <f ca="1">OFFSET(Composições!$A$1,MATCH(COUNTIF($H$1:$H200,"Composições"),Composições!$K:$K,0)-1,COLUMN(Banco!B$6)-1)</f>
        <v>Composição</v>
      </c>
      <c r="C200" s="3" t="str">
        <f ca="1">OFFSET(Composições!$A$1,MATCH(COUNTIF($H$1:$H200,"Composições"),Composições!$K:$K,0)-1,COLUMN(Banco!C$6)-1)</f>
        <v>FNDE 125</v>
      </c>
      <c r="D200" s="2" t="str">
        <f ca="1">IF(COUNTIF(OFFSET(Banco!$A$6,1,0,NCOMPOSICOES),$A200)&gt;1,"CÓDIGO REPETIDO",OFFSET(Composições!$A$1,MATCH(COUNTIF($H$1:$H200,"Composições"),Composições!$K:$K,0)-1,COLUMN(Banco!D$6)-1))</f>
        <v xml:space="preserve"> GUIA VERTICAL 200 MM PARA CABOS (UN)</v>
      </c>
      <c r="E200" s="3" t="str">
        <f ca="1">OFFSET(Composições!$A$1,MATCH(COUNTIF($H$1:$H200,"Composições"),Composições!$K:$K,0)-1,COLUMN(Banco!E$6)-1)</f>
        <v>UN</v>
      </c>
      <c r="F200" s="66">
        <f ca="1">OFFSET(Composições!$A$1,MATCH(COUNTIF($H$1:$H200,"Composições"),Composições!$K:$K,0)-1,COLUMN(Banco!F$6)-1)</f>
        <v>0</v>
      </c>
      <c r="G200" s="66">
        <f ca="1">OFFSET(Composições!$A$1,MATCH(COUNTIF($H$1:$H200,"Composições"),Composições!$K:$K,0)-1,COLUMN(Banco!G$6)-1)</f>
        <v>31.310000000000002</v>
      </c>
      <c r="H200" s="75" t="s">
        <v>22</v>
      </c>
    </row>
    <row r="201" spans="1:8" x14ac:dyDescent="0.2">
      <c r="A201" s="1" t="str">
        <f t="shared" ca="1" si="9"/>
        <v>Composição FNDE 389</v>
      </c>
      <c r="B201" s="3" t="str">
        <f ca="1">OFFSET(Composições!$A$1,MATCH(COUNTIF($H$1:$H201,"Composições"),Composições!$K:$K,0)-1,COLUMN(Banco!B$6)-1)</f>
        <v>Composição</v>
      </c>
      <c r="C201" s="3" t="str">
        <f ca="1">OFFSET(Composições!$A$1,MATCH(COUNTIF($H$1:$H201,"Composições"),Composições!$K:$K,0)-1,COLUMN(Banco!C$6)-1)</f>
        <v>FNDE 389</v>
      </c>
      <c r="D201" s="2" t="str">
        <f ca="1">IF(COUNTIF(OFFSET(Banco!$A$6,1,0,NCOMPOSICOES),$A201)&gt;1,"CÓDIGO REPETIDO",OFFSET(Composições!$A$1,MATCH(COUNTIF($H$1:$H201,"Composições"),Composições!$K:$K,0)-1,COLUMN(Banco!D$6)-1))</f>
        <v xml:space="preserve"> PARAFUSO EM ACO GALVANIZADO, TIPO MAQUINA, SEXTAVADO, SEM PORCA (UND)</v>
      </c>
      <c r="E201" s="3" t="str">
        <f ca="1">OFFSET(Composições!$A$1,MATCH(COUNTIF($H$1:$H201,"Composições"),Composições!$K:$K,0)-1,COLUMN(Banco!E$6)-1)</f>
        <v>UN</v>
      </c>
      <c r="F201" s="66">
        <f ca="1">OFFSET(Composições!$A$1,MATCH(COUNTIF($H$1:$H201,"Composições"),Composições!$K:$K,0)-1,COLUMN(Banco!F$6)-1)</f>
        <v>0</v>
      </c>
      <c r="G201" s="66">
        <f ca="1">OFFSET(Composições!$A$1,MATCH(COUNTIF($H$1:$H201,"Composições"),Composições!$K:$K,0)-1,COLUMN(Banco!G$6)-1)</f>
        <v>3.16</v>
      </c>
      <c r="H201" s="75" t="s">
        <v>22</v>
      </c>
    </row>
    <row r="202" spans="1:8" x14ac:dyDescent="0.2">
      <c r="A202" s="1" t="str">
        <f t="shared" ca="1" si="9"/>
        <v>Composição FNDE 31</v>
      </c>
      <c r="B202" s="3" t="str">
        <f ca="1">OFFSET(Composições!$A$1,MATCH(COUNTIF($H$1:$H202,"Composições"),Composições!$K:$K,0)-1,COLUMN(Banco!B$6)-1)</f>
        <v>Composição</v>
      </c>
      <c r="C202" s="3" t="str">
        <f ca="1">OFFSET(Composições!$A$1,MATCH(COUNTIF($H$1:$H202,"Composições"),Composições!$K:$K,0)-1,COLUMN(Banco!C$6)-1)</f>
        <v>FNDE 31</v>
      </c>
      <c r="D202" s="2" t="str">
        <f ca="1">IF(COUNTIF(OFFSET(Banco!$A$6,1,0,NCOMPOSICOES),$A202)&gt;1,"CÓDIGO REPETIDO",OFFSET(Composições!$A$1,MATCH(COUNTIF($H$1:$H202,"Composições"),Composições!$K:$K,0)-1,COLUMN(Banco!D$6)-1))</f>
        <v xml:space="preserve"> CAIXA DE CONCRETO ARMADO PRE-MOLDADO, COM FUNDO E TAMPA, DIMENSOES DE 0,30 X 0,30 X 0,30 M (UN)</v>
      </c>
      <c r="E202" s="3" t="str">
        <f ca="1">OFFSET(Composições!$A$1,MATCH(COUNTIF($H$1:$H202,"Composições"),Composições!$K:$K,0)-1,COLUMN(Banco!E$6)-1)</f>
        <v>UN</v>
      </c>
      <c r="F202" s="66">
        <f ca="1">OFFSET(Composições!$A$1,MATCH(COUNTIF($H$1:$H202,"Composições"),Composições!$K:$K,0)-1,COLUMN(Banco!F$6)-1)</f>
        <v>0</v>
      </c>
      <c r="G202" s="66">
        <f ca="1">OFFSET(Composições!$A$1,MATCH(COUNTIF($H$1:$H202,"Composições"),Composições!$K:$K,0)-1,COLUMN(Banco!G$6)-1)</f>
        <v>414.71999999999997</v>
      </c>
      <c r="H202" s="75" t="s">
        <v>22</v>
      </c>
    </row>
    <row r="203" spans="1:8" ht="22.5" x14ac:dyDescent="0.2">
      <c r="A203" s="1" t="str">
        <f t="shared" ca="1" si="9"/>
        <v>Composição FNDE 383</v>
      </c>
      <c r="B203" s="3" t="str">
        <f ca="1">OFFSET(Composições!$A$1,MATCH(COUNTIF($H$1:$H203,"Composições"),Composições!$K:$K,0)-1,COLUMN(Banco!B$6)-1)</f>
        <v>Composição</v>
      </c>
      <c r="C203" s="3" t="str">
        <f ca="1">OFFSET(Composições!$A$1,MATCH(COUNTIF($H$1:$H203,"Composições"),Composições!$K:$K,0)-1,COLUMN(Banco!C$6)-1)</f>
        <v>FNDE 383</v>
      </c>
      <c r="D203" s="2" t="str">
        <f ca="1">IF(COUNTIF(OFFSET(Banco!$A$6,1,0,NCOMPOSICOES),$A203)&gt;1,"CÓDIGO REPETIDO",OFFSET(Composições!$A$1,MATCH(COUNTIF($H$1:$H203,"Composições"),Composições!$K:$K,0)-1,COLUMN(Banco!D$6)-1))</f>
        <v xml:space="preserve"> QUADRO DE DISTRIBUIÇÃO DE ENERGIA EM CHAPA DE AÇO GALVANIZADO, DE EMBUTIR, COM BARRAMENTO TRIFÁSICO, PARA 46 DISJUNTORES DIN 100A - FORNECIMENTO E INSTALAÇÃO. (UN)</v>
      </c>
      <c r="E203" s="3" t="str">
        <f ca="1">OFFSET(Composições!$A$1,MATCH(COUNTIF($H$1:$H203,"Composições"),Composições!$K:$K,0)-1,COLUMN(Banco!E$6)-1)</f>
        <v>UN</v>
      </c>
      <c r="F203" s="66">
        <f ca="1">OFFSET(Composições!$A$1,MATCH(COUNTIF($H$1:$H203,"Composições"),Composições!$K:$K,0)-1,COLUMN(Banco!F$6)-1)</f>
        <v>0</v>
      </c>
      <c r="G203" s="66">
        <f ca="1">OFFSET(Composições!$A$1,MATCH(COUNTIF($H$1:$H203,"Composições"),Composições!$K:$K,0)-1,COLUMN(Banco!G$6)-1)</f>
        <v>1113.8000000000002</v>
      </c>
      <c r="H203" s="75" t="s">
        <v>22</v>
      </c>
    </row>
    <row r="204" spans="1:8" x14ac:dyDescent="0.2">
      <c r="A204" s="1" t="str">
        <f t="shared" ca="1" si="9"/>
        <v xml:space="preserve">Composição FNDE 375 </v>
      </c>
      <c r="B204" s="3" t="str">
        <f ca="1">OFFSET(Composições!$A$1,MATCH(COUNTIF($H$1:$H204,"Composições"),Composições!$K:$K,0)-1,COLUMN(Banco!B$6)-1)</f>
        <v>Composição</v>
      </c>
      <c r="C204" s="3" t="str">
        <f ca="1">OFFSET(Composições!$A$1,MATCH(COUNTIF($H$1:$H204,"Composições"),Composições!$K:$K,0)-1,COLUMN(Banco!C$6)-1)</f>
        <v xml:space="preserve">FNDE 375 </v>
      </c>
      <c r="D204" s="2" t="str">
        <f ca="1">IF(COUNTIF(OFFSET(Banco!$A$6,1,0,NCOMPOSICOES),$A204)&gt;1,"CÓDIGO REPETIDO",OFFSET(Composições!$A$1,MATCH(COUNTIF($H$1:$H204,"Composições"),Composições!$K:$K,0)-1,COLUMN(Banco!D$6)-1))</f>
        <v>TOMADA PARA ANTENA DE TV, CABO COAXIAL DE 9 MM FORNECIMENTO E INSTALAÇÃO (UN)</v>
      </c>
      <c r="E204" s="3" t="str">
        <f ca="1">OFFSET(Composições!$A$1,MATCH(COUNTIF($H$1:$H204,"Composições"),Composições!$K:$K,0)-1,COLUMN(Banco!E$6)-1)</f>
        <v>UN</v>
      </c>
      <c r="F204" s="66">
        <f ca="1">OFFSET(Composições!$A$1,MATCH(COUNTIF($H$1:$H204,"Composições"),Composições!$K:$K,0)-1,COLUMN(Banco!F$6)-1)</f>
        <v>0</v>
      </c>
      <c r="G204" s="66">
        <f ca="1">OFFSET(Composições!$A$1,MATCH(COUNTIF($H$1:$H204,"Composições"),Composições!$K:$K,0)-1,COLUMN(Banco!G$6)-1)</f>
        <v>26.169999999999998</v>
      </c>
      <c r="H204" s="75" t="s">
        <v>22</v>
      </c>
    </row>
    <row r="205" spans="1:8" ht="22.5" x14ac:dyDescent="0.2">
      <c r="A205" s="1" t="str">
        <f t="shared" ca="1" si="9"/>
        <v xml:space="preserve">Composição FNDE 312 </v>
      </c>
      <c r="B205" s="3" t="str">
        <f ca="1">OFFSET(Composições!$A$1,MATCH(COUNTIF($H$1:$H205,"Composições"),Composições!$K:$K,0)-1,COLUMN(Banco!B$6)-1)</f>
        <v>Composição</v>
      </c>
      <c r="C205" s="3" t="str">
        <f ca="1">OFFSET(Composições!$A$1,MATCH(COUNTIF($H$1:$H205,"Composições"),Composições!$K:$K,0)-1,COLUMN(Banco!C$6)-1)</f>
        <v xml:space="preserve">FNDE 312 </v>
      </c>
      <c r="D205" s="2" t="str">
        <f ca="1">IF(COUNTIF(OFFSET(Banco!$A$6,1,0,NCOMPOSICOES),$A205)&gt;1,"CÓDIGO REPETIDO",OFFSET(Composições!$A$1,MATCH(COUNTIF($H$1:$H205,"Composições"),Composições!$K:$K,0)-1,COLUMN(Banco!D$6)-1))</f>
        <v>ELETROCALHA LISA OU PERFURADA EM AÇO GALVANIZADO, LARGURA  100MM E ALTURA 50MM, INCLUSIVE EMENDA E FIXAÇÃO - FORNECIMENTO E INSTALAÇÃO. (M)</v>
      </c>
      <c r="E205" s="3" t="str">
        <f ca="1">OFFSET(Composições!$A$1,MATCH(COUNTIF($H$1:$H205,"Composições"),Composições!$K:$K,0)-1,COLUMN(Banco!E$6)-1)</f>
        <v>M</v>
      </c>
      <c r="F205" s="66">
        <f ca="1">OFFSET(Composições!$A$1,MATCH(COUNTIF($H$1:$H205,"Composições"),Composições!$K:$K,0)-1,COLUMN(Banco!F$6)-1)</f>
        <v>0</v>
      </c>
      <c r="G205" s="66">
        <f ca="1">OFFSET(Composições!$A$1,MATCH(COUNTIF($H$1:$H205,"Composições"),Composições!$K:$K,0)-1,COLUMN(Banco!G$6)-1)</f>
        <v>147.85000000000002</v>
      </c>
      <c r="H205" s="75" t="s">
        <v>22</v>
      </c>
    </row>
    <row r="206" spans="1:8" x14ac:dyDescent="0.2">
      <c r="A206" s="1" t="str">
        <f t="shared" ca="1" si="9"/>
        <v>Composição FNDE 374</v>
      </c>
      <c r="B206" s="3" t="str">
        <f ca="1">OFFSET(Composições!$A$1,MATCH(COUNTIF($H$1:$H206,"Composições"),Composições!$K:$K,0)-1,COLUMN(Banco!B$6)-1)</f>
        <v>Composição</v>
      </c>
      <c r="C206" s="3" t="str">
        <f ca="1">OFFSET(Composições!$A$1,MATCH(COUNTIF($H$1:$H206,"Composições"),Composições!$K:$K,0)-1,COLUMN(Banco!C$6)-1)</f>
        <v>FNDE 374</v>
      </c>
      <c r="D206" s="2" t="str">
        <f ca="1">IF(COUNTIF(OFFSET(Banco!$A$6,1,0,NCOMPOSICOES),$A206)&gt;1,"CÓDIGO REPETIDO",OFFSET(Composições!$A$1,MATCH(COUNTIF($H$1:$H206,"Composições"),Composições!$K:$K,0)-1,COLUMN(Banco!D$6)-1))</f>
        <v xml:space="preserve"> CRUZETA DE FERRO GALVANIZADO, COM ROSCA BSP, DE 3" (UND)</v>
      </c>
      <c r="E206" s="3" t="str">
        <f ca="1">OFFSET(Composições!$A$1,MATCH(COUNTIF($H$1:$H206,"Composições"),Composições!$K:$K,0)-1,COLUMN(Banco!E$6)-1)</f>
        <v>UN</v>
      </c>
      <c r="F206" s="66">
        <f ca="1">OFFSET(Composições!$A$1,MATCH(COUNTIF($H$1:$H206,"Composições"),Composições!$K:$K,0)-1,COLUMN(Banco!F$6)-1)</f>
        <v>0</v>
      </c>
      <c r="G206" s="66">
        <f ca="1">OFFSET(Composições!$A$1,MATCH(COUNTIF($H$1:$H206,"Composições"),Composições!$K:$K,0)-1,COLUMN(Banco!G$6)-1)</f>
        <v>297.7</v>
      </c>
      <c r="H206" s="75" t="s">
        <v>22</v>
      </c>
    </row>
    <row r="207" spans="1:8" x14ac:dyDescent="0.2">
      <c r="A207" s="1" t="str">
        <f t="shared" ca="1" si="9"/>
        <v>Composição FNDE 369</v>
      </c>
      <c r="B207" s="3" t="str">
        <f ca="1">OFFSET(Composições!$A$1,MATCH(COUNTIF($H$1:$H207,"Composições"),Composições!$K:$K,0)-1,COLUMN(Banco!B$6)-1)</f>
        <v>Composição</v>
      </c>
      <c r="C207" s="3" t="str">
        <f ca="1">OFFSET(Composições!$A$1,MATCH(COUNTIF($H$1:$H207,"Composições"),Composições!$K:$K,0)-1,COLUMN(Banco!C$6)-1)</f>
        <v>FNDE 369</v>
      </c>
      <c r="D207" s="2" t="str">
        <f ca="1">IF(COUNTIF(OFFSET(Banco!$A$6,1,0,NCOMPOSICOES),$A207)&gt;1,"CÓDIGO REPETIDO",OFFSET(Composições!$A$1,MATCH(COUNTIF($H$1:$H207,"Composições"),Composições!$K:$K,0)-1,COLUMN(Banco!D$6)-1))</f>
        <v xml:space="preserve"> CRUZETA DE FERRO GALVANIZADO, COM ROSCA BSP, DE 2" (UND)</v>
      </c>
      <c r="E207" s="3" t="str">
        <f ca="1">OFFSET(Composições!$A$1,MATCH(COUNTIF($H$1:$H207,"Composições"),Composições!$K:$K,0)-1,COLUMN(Banco!E$6)-1)</f>
        <v>UN</v>
      </c>
      <c r="F207" s="66">
        <f ca="1">OFFSET(Composições!$A$1,MATCH(COUNTIF($H$1:$H207,"Composições"),Composições!$K:$K,0)-1,COLUMN(Banco!F$6)-1)</f>
        <v>0</v>
      </c>
      <c r="G207" s="66">
        <f ca="1">OFFSET(Composições!$A$1,MATCH(COUNTIF($H$1:$H207,"Composições"),Composições!$K:$K,0)-1,COLUMN(Banco!G$6)-1)</f>
        <v>122.98</v>
      </c>
      <c r="H207" s="75" t="s">
        <v>22</v>
      </c>
    </row>
    <row r="208" spans="1:8" x14ac:dyDescent="0.2">
      <c r="A208" s="1" t="str">
        <f t="shared" ca="1" si="9"/>
        <v xml:space="preserve">Composição FNDE 346 </v>
      </c>
      <c r="B208" s="3" t="str">
        <f ca="1">OFFSET(Composições!$A$1,MATCH(COUNTIF($H$1:$H208,"Composições"),Composições!$K:$K,0)-1,COLUMN(Banco!B$6)-1)</f>
        <v>Composição</v>
      </c>
      <c r="C208" s="3" t="str">
        <f ca="1">OFFSET(Composições!$A$1,MATCH(COUNTIF($H$1:$H208,"Composições"),Composições!$K:$K,0)-1,COLUMN(Banco!C$6)-1)</f>
        <v xml:space="preserve">FNDE 346 </v>
      </c>
      <c r="D208" s="2" t="str">
        <f ca="1">IF(COUNTIF(OFFSET(Banco!$A$6,1,0,NCOMPOSICOES),$A208)&gt;1,"CÓDIGO REPETIDO",OFFSET(Composições!$A$1,MATCH(COUNTIF($H$1:$H208,"Composições"),Composições!$K:$K,0)-1,COLUMN(Banco!D$6)-1))</f>
        <v>CABECOTE PARA ENTRADA DE LINHA DE ALIMENTACAO PARA ELETRODUTO (UND)</v>
      </c>
      <c r="E208" s="3" t="str">
        <f ca="1">OFFSET(Composições!$A$1,MATCH(COUNTIF($H$1:$H208,"Composições"),Composições!$K:$K,0)-1,COLUMN(Banco!E$6)-1)</f>
        <v>UN</v>
      </c>
      <c r="F208" s="66">
        <f ca="1">OFFSET(Composições!$A$1,MATCH(COUNTIF($H$1:$H208,"Composições"),Composições!$K:$K,0)-1,COLUMN(Banco!F$6)-1)</f>
        <v>0</v>
      </c>
      <c r="G208" s="66">
        <f ca="1">OFFSET(Composições!$A$1,MATCH(COUNTIF($H$1:$H208,"Composições"),Composições!$K:$K,0)-1,COLUMN(Banco!G$6)-1)</f>
        <v>17.29</v>
      </c>
      <c r="H208" s="75" t="s">
        <v>22</v>
      </c>
    </row>
    <row r="209" spans="1:8" x14ac:dyDescent="0.2">
      <c r="A209" s="1" t="str">
        <f t="shared" ca="1" si="9"/>
        <v>Composição FNDE 70</v>
      </c>
      <c r="B209" s="3" t="str">
        <f ca="1">OFFSET(Composições!$A$1,MATCH(COUNTIF($H$1:$H209,"Composições"),Composições!$K:$K,0)-1,COLUMN(Banco!B$6)-1)</f>
        <v>Composição</v>
      </c>
      <c r="C209" s="3" t="str">
        <f ca="1">OFFSET(Composições!$A$1,MATCH(COUNTIF($H$1:$H209,"Composições"),Composições!$K:$K,0)-1,COLUMN(Banco!C$6)-1)</f>
        <v>FNDE 70</v>
      </c>
      <c r="D209" s="2" t="str">
        <f ca="1">IF(COUNTIF(OFFSET(Banco!$A$6,1,0,NCOMPOSICOES),$A209)&gt;1,"CÓDIGO REPETIDO",OFFSET(Composições!$A$1,MATCH(COUNTIF($H$1:$H209,"Composições"),Composições!$K:$K,0)-1,COLUMN(Banco!D$6)-1))</f>
        <v xml:space="preserve"> TERMINAL A COMPRESSÃO (UN)</v>
      </c>
      <c r="E209" s="3" t="str">
        <f ca="1">OFFSET(Composições!$A$1,MATCH(COUNTIF($H$1:$H209,"Composições"),Composições!$K:$K,0)-1,COLUMN(Banco!E$6)-1)</f>
        <v>UN</v>
      </c>
      <c r="F209" s="66">
        <f ca="1">OFFSET(Composições!$A$1,MATCH(COUNTIF($H$1:$H209,"Composições"),Composições!$K:$K,0)-1,COLUMN(Banco!F$6)-1)</f>
        <v>0</v>
      </c>
      <c r="G209" s="66">
        <f ca="1">OFFSET(Composições!$A$1,MATCH(COUNTIF($H$1:$H209,"Composições"),Composições!$K:$K,0)-1,COLUMN(Banco!G$6)-1)</f>
        <v>19.11</v>
      </c>
      <c r="H209" s="75" t="s">
        <v>22</v>
      </c>
    </row>
    <row r="210" spans="1:8" x14ac:dyDescent="0.2">
      <c r="A210" s="1" t="str">
        <f t="shared" ca="1" si="9"/>
        <v>Composição FNDE 42</v>
      </c>
      <c r="B210" s="3" t="str">
        <f ca="1">OFFSET(Composições!$A$1,MATCH(COUNTIF($H$1:$H210,"Composições"),Composições!$K:$K,0)-1,COLUMN(Banco!B$6)-1)</f>
        <v>Composição</v>
      </c>
      <c r="C210" s="3" t="str">
        <f ca="1">OFFSET(Composições!$A$1,MATCH(COUNTIF($H$1:$H210,"Composições"),Composições!$K:$K,0)-1,COLUMN(Banco!C$6)-1)</f>
        <v>FNDE 42</v>
      </c>
      <c r="D210" s="2" t="str">
        <f ca="1">IF(COUNTIF(OFFSET(Banco!$A$6,1,0,NCOMPOSICOES),$A210)&gt;1,"CÓDIGO REPETIDO",OFFSET(Composições!$A$1,MATCH(COUNTIF($H$1:$H210,"Composições"),Composições!$K:$K,0)-1,COLUMN(Banco!D$6)-1))</f>
        <v xml:space="preserve"> INSTALAÇÃO DE EXAUSTOR ELÉTRICO TIPO DOMICILIAR (UN)</v>
      </c>
      <c r="E210" s="3" t="str">
        <f ca="1">OFFSET(Composições!$A$1,MATCH(COUNTIF($H$1:$H210,"Composições"),Composições!$K:$K,0)-1,COLUMN(Banco!E$6)-1)</f>
        <v>UN</v>
      </c>
      <c r="F210" s="66">
        <f ca="1">OFFSET(Composições!$A$1,MATCH(COUNTIF($H$1:$H210,"Composições"),Composições!$K:$K,0)-1,COLUMN(Banco!F$6)-1)</f>
        <v>0</v>
      </c>
      <c r="G210" s="66">
        <f ca="1">OFFSET(Composições!$A$1,MATCH(COUNTIF($H$1:$H210,"Composições"),Composições!$K:$K,0)-1,COLUMN(Banco!G$6)-1)</f>
        <v>267.48</v>
      </c>
      <c r="H210" s="75" t="s">
        <v>22</v>
      </c>
    </row>
    <row r="211" spans="1:8" x14ac:dyDescent="0.2">
      <c r="A211" s="1" t="str">
        <f t="shared" ca="1" si="9"/>
        <v>Composição FNDE 44</v>
      </c>
      <c r="B211" s="3" t="str">
        <f ca="1">OFFSET(Composições!$A$1,MATCH(COUNTIF($H$1:$H211,"Composições"),Composições!$K:$K,0)-1,COLUMN(Banco!B$6)-1)</f>
        <v>Composição</v>
      </c>
      <c r="C211" s="3" t="str">
        <f ca="1">OFFSET(Composições!$A$1,MATCH(COUNTIF($H$1:$H211,"Composições"),Composições!$K:$K,0)-1,COLUMN(Banco!C$6)-1)</f>
        <v>FNDE 44</v>
      </c>
      <c r="D211" s="2" t="str">
        <f ca="1">IF(COUNTIF(OFFSET(Banco!$A$6,1,0,NCOMPOSICOES),$A211)&gt;1,"CÓDIGO REPETIDO",OFFSET(Composições!$A$1,MATCH(COUNTIF($H$1:$H211,"Composições"),Composições!$K:$K,0)-1,COLUMN(Banco!D$6)-1))</f>
        <v xml:space="preserve"> DUTO DE ALONGAMENTO PARA EXAUSTOR (M)</v>
      </c>
      <c r="E211" s="3" t="str">
        <f ca="1">OFFSET(Composições!$A$1,MATCH(COUNTIF($H$1:$H211,"Composições"),Composições!$K:$K,0)-1,COLUMN(Banco!E$6)-1)</f>
        <v>M</v>
      </c>
      <c r="F211" s="66">
        <f ca="1">OFFSET(Composições!$A$1,MATCH(COUNTIF($H$1:$H211,"Composições"),Composições!$K:$K,0)-1,COLUMN(Banco!F$6)-1)</f>
        <v>0</v>
      </c>
      <c r="G211" s="66">
        <f ca="1">OFFSET(Composições!$A$1,MATCH(COUNTIF($H$1:$H211,"Composições"),Composições!$K:$K,0)-1,COLUMN(Banco!G$6)-1)</f>
        <v>117.05</v>
      </c>
      <c r="H211" s="75" t="s">
        <v>22</v>
      </c>
    </row>
    <row r="212" spans="1:8" x14ac:dyDescent="0.2">
      <c r="A212" s="1" t="str">
        <f t="shared" ca="1" si="9"/>
        <v>Composição FNDE 45</v>
      </c>
      <c r="B212" s="3" t="str">
        <f ca="1">OFFSET(Composições!$A$1,MATCH(COUNTIF($H$1:$H212,"Composições"),Composições!$K:$K,0)-1,COLUMN(Banco!B$6)-1)</f>
        <v>Composição</v>
      </c>
      <c r="C212" s="3" t="str">
        <f ca="1">OFFSET(Composições!$A$1,MATCH(COUNTIF($H$1:$H212,"Composições"),Composições!$K:$K,0)-1,COLUMN(Banco!C$6)-1)</f>
        <v>FNDE 45</v>
      </c>
      <c r="D212" s="2" t="str">
        <f ca="1">IF(COUNTIF(OFFSET(Banco!$A$6,1,0,NCOMPOSICOES),$A212)&gt;1,"CÓDIGO REPETIDO",OFFSET(Composições!$A$1,MATCH(COUNTIF($H$1:$H212,"Composições"),Composições!$K:$K,0)-1,COLUMN(Banco!D$6)-1))</f>
        <v xml:space="preserve"> COIFA EM AÇO INOX 100CM X 150CM (un)</v>
      </c>
      <c r="E212" s="3" t="str">
        <f ca="1">OFFSET(Composições!$A$1,MATCH(COUNTIF($H$1:$H212,"Composições"),Composições!$K:$K,0)-1,COLUMN(Banco!E$6)-1)</f>
        <v>UN</v>
      </c>
      <c r="F212" s="66">
        <f ca="1">OFFSET(Composições!$A$1,MATCH(COUNTIF($H$1:$H212,"Composições"),Composições!$K:$K,0)-1,COLUMN(Banco!F$6)-1)</f>
        <v>0</v>
      </c>
      <c r="G212" s="66">
        <f ca="1">OFFSET(Composições!$A$1,MATCH(COUNTIF($H$1:$H212,"Composições"),Composições!$K:$K,0)-1,COLUMN(Banco!G$6)-1)</f>
        <v>8909.619999999999</v>
      </c>
      <c r="H212" s="75" t="s">
        <v>22</v>
      </c>
    </row>
    <row r="213" spans="1:8" x14ac:dyDescent="0.2">
      <c r="A213" s="1" t="str">
        <f t="shared" ca="1" si="9"/>
        <v>Composição FNDE 71</v>
      </c>
      <c r="B213" s="3" t="str">
        <f ca="1">OFFSET(Composições!$A$1,MATCH(COUNTIF($H$1:$H213,"Composições"),Composições!$K:$K,0)-1,COLUMN(Banco!B$6)-1)</f>
        <v>Composição</v>
      </c>
      <c r="C213" s="3" t="str">
        <f ca="1">OFFSET(Composições!$A$1,MATCH(COUNTIF($H$1:$H213,"Composições"),Composições!$K:$K,0)-1,COLUMN(Banco!C$6)-1)</f>
        <v>FNDE 71</v>
      </c>
      <c r="D213" s="2" t="str">
        <f ca="1">IF(COUNTIF(OFFSET(Banco!$A$6,1,0,NCOMPOSICOES),$A213)&gt;1,"CÓDIGO REPETIDO",OFFSET(Composições!$A$1,MATCH(COUNTIF($H$1:$H213,"Composições"),Composições!$K:$K,0)-1,COLUMN(Banco!D$6)-1))</f>
        <v xml:space="preserve"> SOLDA EXOTÉRMICA PARA SPDA - FORNECIMENTO E INSTALAÇÃO. (UN)</v>
      </c>
      <c r="E213" s="3" t="str">
        <f ca="1">OFFSET(Composições!$A$1,MATCH(COUNTIF($H$1:$H213,"Composições"),Composições!$K:$K,0)-1,COLUMN(Banco!E$6)-1)</f>
        <v>UN</v>
      </c>
      <c r="F213" s="66">
        <f ca="1">OFFSET(Composições!$A$1,MATCH(COUNTIF($H$1:$H213,"Composições"),Composições!$K:$K,0)-1,COLUMN(Banco!F$6)-1)</f>
        <v>0</v>
      </c>
      <c r="G213" s="66">
        <f ca="1">OFFSET(Composições!$A$1,MATCH(COUNTIF($H$1:$H213,"Composições"),Composições!$K:$K,0)-1,COLUMN(Banco!G$6)-1)</f>
        <v>71.97</v>
      </c>
      <c r="H213" s="75" t="s">
        <v>22</v>
      </c>
    </row>
    <row r="214" spans="1:8" x14ac:dyDescent="0.2">
      <c r="A214" s="1" t="str">
        <f t="shared" ca="1" si="9"/>
        <v>Composição 0</v>
      </c>
      <c r="B214" s="3" t="str">
        <f ca="1">OFFSET(Composições!$A$1,MATCH(COUNTIF($H$1:$H214,"Composições"),Composições!$K:$K,0)-1,COLUMN(Banco!B$6)-1)</f>
        <v>Composição</v>
      </c>
      <c r="C214" s="3">
        <f ca="1">OFFSET(Composições!$A$1,MATCH(COUNTIF($H$1:$H214,"Composições"),Composições!$K:$K,0)-1,COLUMN(Banco!C$6)-1)</f>
        <v>0</v>
      </c>
      <c r="D214" s="2" t="str">
        <f ca="1">IF(COUNTIF(OFFSET(Banco!$A$6,1,0,NCOMPOSICOES),$A214)&gt;1,"CÓDIGO REPETIDO",OFFSET(Composições!$A$1,MATCH(COUNTIF($H$1:$H214,"Composições"),Composições!$K:$K,0)-1,COLUMN(Banco!D$6)-1))</f>
        <v xml:space="preserve"> VERGALHÃO (M)</v>
      </c>
      <c r="E214" s="3" t="str">
        <f ca="1">OFFSET(Composições!$A$1,MATCH(COUNTIF($H$1:$H214,"Composições"),Composições!$K:$K,0)-1,COLUMN(Banco!E$6)-1)</f>
        <v>M</v>
      </c>
      <c r="F214" s="66">
        <f ca="1">OFFSET(Composições!$A$1,MATCH(COUNTIF($H$1:$H214,"Composições"),Composições!$K:$K,0)-1,COLUMN(Banco!F$6)-1)</f>
        <v>0</v>
      </c>
      <c r="G214" s="66">
        <f ca="1">OFFSET(Composições!$A$1,MATCH(COUNTIF($H$1:$H214,"Composições"),Composições!$K:$K,0)-1,COLUMN(Banco!G$6)-1)</f>
        <v>15.100000000000001</v>
      </c>
      <c r="H214" s="75" t="s">
        <v>22</v>
      </c>
    </row>
    <row r="215" spans="1:8" x14ac:dyDescent="0.2">
      <c r="A215" s="1" t="str">
        <f t="shared" ref="A215:A246" ca="1" si="10">CONCATENAR</f>
        <v>Composição 100873</v>
      </c>
      <c r="B215" s="3" t="str">
        <f ca="1">OFFSET(Composições!$A$1,MATCH(COUNTIF($H$1:$H215,"Composições"),Composições!$K:$K,0)-1,COLUMN(Banco!B$6)-1)</f>
        <v>Composição</v>
      </c>
      <c r="C215" s="3" t="str">
        <f ca="1">OFFSET(Composições!$A$1,MATCH(COUNTIF($H$1:$H215,"Composições"),Composições!$K:$K,0)-1,COLUMN(Banco!C$6)-1)</f>
        <v>100873</v>
      </c>
      <c r="D215" s="2" t="str">
        <f ca="1">IF(COUNTIF(OFFSET(Banco!$A$6,1,0,NCOMPOSICOES),$A215)&gt;1,"CÓDIGO REPETIDO",OFFSET(Composições!$A$1,MATCH(COUNTIF($H$1:$H215,"Composições"),Composições!$K:$K,0)-1,COLUMN(Banco!D$6)-1))</f>
        <v xml:space="preserve"> BARRA CHATA EM ALUMINIO (UN)</v>
      </c>
      <c r="E215" s="3" t="str">
        <f ca="1">OFFSET(Composições!$A$1,MATCH(COUNTIF($H$1:$H215,"Composições"),Composições!$K:$K,0)-1,COLUMN(Banco!E$6)-1)</f>
        <v>UN</v>
      </c>
      <c r="F215" s="66">
        <f ca="1">OFFSET(Composições!$A$1,MATCH(COUNTIF($H$1:$H215,"Composições"),Composições!$K:$K,0)-1,COLUMN(Banco!F$6)-1)</f>
        <v>0</v>
      </c>
      <c r="G215" s="66">
        <f ca="1">OFFSET(Composições!$A$1,MATCH(COUNTIF($H$1:$H215,"Composições"),Composições!$K:$K,0)-1,COLUMN(Banco!G$6)-1)</f>
        <v>43.6</v>
      </c>
      <c r="H215" s="75" t="s">
        <v>22</v>
      </c>
    </row>
    <row r="216" spans="1:8" x14ac:dyDescent="0.2">
      <c r="A216" s="1" t="str">
        <f t="shared" ca="1" si="10"/>
        <v xml:space="preserve">Composição FNDE 39 </v>
      </c>
      <c r="B216" s="3" t="str">
        <f ca="1">OFFSET(Composições!$A$1,MATCH(COUNTIF($H$1:$H216,"Composições"),Composições!$K:$K,0)-1,COLUMN(Banco!B$6)-1)</f>
        <v>Composição</v>
      </c>
      <c r="C216" s="3" t="str">
        <f ca="1">OFFSET(Composições!$A$1,MATCH(COUNTIF($H$1:$H216,"Composições"),Composições!$K:$K,0)-1,COLUMN(Banco!C$6)-1)</f>
        <v xml:space="preserve">FNDE 39 </v>
      </c>
      <c r="D216" s="2" t="str">
        <f ca="1">IF(COUNTIF(OFFSET(Banco!$A$6,1,0,NCOMPOSICOES),$A216)&gt;1,"CÓDIGO REPETIDO",OFFSET(Composições!$A$1,MATCH(COUNTIF($H$1:$H216,"Composições"),Composições!$K:$K,0)-1,COLUMN(Banco!D$6)-1))</f>
        <v>CONJUNTO DE MASTRO P/ TRÊS BANDEIRAS E PEDESTAL (UN)</v>
      </c>
      <c r="E216" s="3" t="str">
        <f ca="1">OFFSET(Composições!$A$1,MATCH(COUNTIF($H$1:$H216,"Composições"),Composições!$K:$K,0)-1,COLUMN(Banco!E$6)-1)</f>
        <v>UN</v>
      </c>
      <c r="F216" s="66">
        <f ca="1">OFFSET(Composições!$A$1,MATCH(COUNTIF($H$1:$H216,"Composições"),Composições!$K:$K,0)-1,COLUMN(Banco!F$6)-1)</f>
        <v>0</v>
      </c>
      <c r="G216" s="66">
        <f ca="1">OFFSET(Composições!$A$1,MATCH(COUNTIF($H$1:$H216,"Composições"),Composições!$K:$K,0)-1,COLUMN(Banco!G$6)-1)</f>
        <v>23656.11</v>
      </c>
      <c r="H216" s="75" t="s">
        <v>22</v>
      </c>
    </row>
    <row r="217" spans="1:8" ht="22.5" x14ac:dyDescent="0.2">
      <c r="A217" s="1" t="str">
        <f t="shared" ca="1" si="10"/>
        <v xml:space="preserve">Composição FNDE 40 </v>
      </c>
      <c r="B217" s="3" t="str">
        <f ca="1">OFFSET(Composições!$A$1,MATCH(COUNTIF($H$1:$H217,"Composições"),Composições!$K:$K,0)-1,COLUMN(Banco!B$6)-1)</f>
        <v>Composição</v>
      </c>
      <c r="C217" s="3" t="str">
        <f ca="1">OFFSET(Composições!$A$1,MATCH(COUNTIF($H$1:$H217,"Composições"),Composições!$K:$K,0)-1,COLUMN(Banco!C$6)-1)</f>
        <v xml:space="preserve">FNDE 40 </v>
      </c>
      <c r="D217" s="2" t="str">
        <f ca="1">IF(COUNTIF(OFFSET(Banco!$A$6,1,0,NCOMPOSICOES),$A217)&gt;1,"CÓDIGO REPETIDO",OFFSET(Composições!$A$1,MATCH(COUNTIF($H$1:$H217,"Composições"),Composições!$K:$K,0)-1,COLUMN(Banco!D$6)-1))</f>
        <v>BANCADA DE GRANITO CINZA ANDORINHA, INCLUSIVE PASSA PRATOS, ESPESSURA 2 CM - FORNECIMENTO E INSTALAÇÃO (M2)</v>
      </c>
      <c r="E217" s="3" t="str">
        <f ca="1">OFFSET(Composições!$A$1,MATCH(COUNTIF($H$1:$H217,"Composições"),Composições!$K:$K,0)-1,COLUMN(Banco!E$6)-1)</f>
        <v>M2</v>
      </c>
      <c r="F217" s="66">
        <f ca="1">OFFSET(Composições!$A$1,MATCH(COUNTIF($H$1:$H217,"Composições"),Composições!$K:$K,0)-1,COLUMN(Banco!F$6)-1)</f>
        <v>0</v>
      </c>
      <c r="G217" s="66">
        <f ca="1">OFFSET(Composições!$A$1,MATCH(COUNTIF($H$1:$H217,"Composições"),Composições!$K:$K,0)-1,COLUMN(Banco!G$6)-1)</f>
        <v>578.84999999999991</v>
      </c>
      <c r="H217" s="75" t="s">
        <v>22</v>
      </c>
    </row>
    <row r="218" spans="1:8" x14ac:dyDescent="0.2">
      <c r="A218" s="1" t="str">
        <f t="shared" ca="1" si="10"/>
        <v>Composição FNDE 46</v>
      </c>
      <c r="B218" s="3" t="str">
        <f ca="1">OFFSET(Composições!$A$1,MATCH(COUNTIF($H$1:$H218,"Composições"),Composições!$K:$K,0)-1,COLUMN(Banco!B$6)-1)</f>
        <v>Composição</v>
      </c>
      <c r="C218" s="3" t="str">
        <f ca="1">OFFSET(Composições!$A$1,MATCH(COUNTIF($H$1:$H218,"Composições"),Composições!$K:$K,0)-1,COLUMN(Banco!C$6)-1)</f>
        <v>FNDE 46</v>
      </c>
      <c r="D218" s="2" t="str">
        <f ca="1">IF(COUNTIF(OFFSET(Banco!$A$6,1,0,NCOMPOSICOES),$A218)&gt;1,"CÓDIGO REPETIDO",OFFSET(Composições!$A$1,MATCH(COUNTIF($H$1:$H218,"Composições"),Composições!$K:$K,0)-1,COLUMN(Banco!D$6)-1))</f>
        <v xml:space="preserve"> BANCO DE GRANITO CINZA ANDORINHA, ESPESSURA 2 CM - FORNECIMENTO E INSTALAÇÃO (M2)</v>
      </c>
      <c r="E218" s="3" t="str">
        <f ca="1">OFFSET(Composições!$A$1,MATCH(COUNTIF($H$1:$H218,"Composições"),Composições!$K:$K,0)-1,COLUMN(Banco!E$6)-1)</f>
        <v>M2</v>
      </c>
      <c r="F218" s="66">
        <f ca="1">OFFSET(Composições!$A$1,MATCH(COUNTIF($H$1:$H218,"Composições"),Composições!$K:$K,0)-1,COLUMN(Banco!F$6)-1)</f>
        <v>0</v>
      </c>
      <c r="G218" s="66">
        <f ca="1">OFFSET(Composições!$A$1,MATCH(COUNTIF($H$1:$H218,"Composições"),Composições!$K:$K,0)-1,COLUMN(Banco!G$6)-1)</f>
        <v>578.84999999999991</v>
      </c>
      <c r="H218" s="75" t="s">
        <v>22</v>
      </c>
    </row>
    <row r="219" spans="1:8" x14ac:dyDescent="0.2">
      <c r="A219" s="1" t="str">
        <f t="shared" ca="1" si="10"/>
        <v xml:space="preserve">Composição FNDE 47 </v>
      </c>
      <c r="B219" s="3" t="str">
        <f ca="1">OFFSET(Composições!$A$1,MATCH(COUNTIF($H$1:$H219,"Composições"),Composições!$K:$K,0)-1,COLUMN(Banco!B$6)-1)</f>
        <v>Composição</v>
      </c>
      <c r="C219" s="3" t="str">
        <f ca="1">OFFSET(Composições!$A$1,MATCH(COUNTIF($H$1:$H219,"Composições"),Composições!$K:$K,0)-1,COLUMN(Banco!C$6)-1)</f>
        <v xml:space="preserve">FNDE 47 </v>
      </c>
      <c r="D219" s="2" t="str">
        <f ca="1">IF(COUNTIF(OFFSET(Banco!$A$6,1,0,NCOMPOSICOES),$A219)&gt;1,"CÓDIGO REPETIDO",OFFSET(Composições!$A$1,MATCH(COUNTIF($H$1:$H219,"Composições"),Composições!$K:$K,0)-1,COLUMN(Banco!D$6)-1))</f>
        <v>PRATELEIRA DE GRANITO CINZA ANDORINHA, ESPESSURA 2 CM - FORNECIMENTO E INSTALAÇÃO (M2)</v>
      </c>
      <c r="E219" s="3" t="str">
        <f ca="1">OFFSET(Composições!$A$1,MATCH(COUNTIF($H$1:$H219,"Composições"),Composições!$K:$K,0)-1,COLUMN(Banco!E$6)-1)</f>
        <v>M2</v>
      </c>
      <c r="F219" s="66">
        <f ca="1">OFFSET(Composições!$A$1,MATCH(COUNTIF($H$1:$H219,"Composições"),Composições!$K:$K,0)-1,COLUMN(Banco!F$6)-1)</f>
        <v>0</v>
      </c>
      <c r="G219" s="66">
        <f ca="1">OFFSET(Composições!$A$1,MATCH(COUNTIF($H$1:$H219,"Composições"),Composições!$K:$K,0)-1,COLUMN(Banco!G$6)-1)</f>
        <v>490.4</v>
      </c>
      <c r="H219" s="75" t="s">
        <v>22</v>
      </c>
    </row>
    <row r="220" spans="1:8" x14ac:dyDescent="0.2">
      <c r="A220" s="1" t="str">
        <f t="shared" ca="1" si="10"/>
        <v>Composição FNDE 48</v>
      </c>
      <c r="B220" s="3" t="str">
        <f ca="1">OFFSET(Composições!$A$1,MATCH(COUNTIF($H$1:$H220,"Composições"),Composições!$K:$K,0)-1,COLUMN(Banco!B$6)-1)</f>
        <v>Composição</v>
      </c>
      <c r="C220" s="3" t="str">
        <f ca="1">OFFSET(Composições!$A$1,MATCH(COUNTIF($H$1:$H220,"Composições"),Composições!$K:$K,0)-1,COLUMN(Banco!C$6)-1)</f>
        <v>FNDE 48</v>
      </c>
      <c r="D220" s="2" t="str">
        <f ca="1">IF(COUNTIF(OFFSET(Banco!$A$6,1,0,NCOMPOSICOES),$A220)&gt;1,"CÓDIGO REPETIDO",OFFSET(Composições!$A$1,MATCH(COUNTIF($H$1:$H220,"Composições"),Composições!$K:$K,0)-1,COLUMN(Banco!D$6)-1))</f>
        <v xml:space="preserve"> ESCANINHOS EM MDF, REVESTIDOS EM LAMINADO MELAMÍNICO (M2)</v>
      </c>
      <c r="E220" s="3" t="str">
        <f ca="1">OFFSET(Composições!$A$1,MATCH(COUNTIF($H$1:$H220,"Composições"),Composições!$K:$K,0)-1,COLUMN(Banco!E$6)-1)</f>
        <v>M2</v>
      </c>
      <c r="F220" s="66">
        <f ca="1">OFFSET(Composições!$A$1,MATCH(COUNTIF($H$1:$H220,"Composições"),Composições!$K:$K,0)-1,COLUMN(Banco!F$6)-1)</f>
        <v>0</v>
      </c>
      <c r="G220" s="66">
        <f ca="1">OFFSET(Composições!$A$1,MATCH(COUNTIF($H$1:$H220,"Composições"),Composições!$K:$K,0)-1,COLUMN(Banco!G$6)-1)</f>
        <v>196.94</v>
      </c>
      <c r="H220" s="75" t="s">
        <v>22</v>
      </c>
    </row>
    <row r="221" spans="1:8" ht="22.5" x14ac:dyDescent="0.2">
      <c r="A221" s="1" t="str">
        <f t="shared" ca="1" si="10"/>
        <v xml:space="preserve">Composição FNDE 351 </v>
      </c>
      <c r="B221" s="3" t="str">
        <f ca="1">OFFSET(Composições!$A$1,MATCH(COUNTIF($H$1:$H221,"Composições"),Composições!$K:$K,0)-1,COLUMN(Banco!B$6)-1)</f>
        <v>Composição</v>
      </c>
      <c r="C221" s="3" t="str">
        <f ca="1">OFFSET(Composições!$A$1,MATCH(COUNTIF($H$1:$H221,"Composições"),Composições!$K:$K,0)-1,COLUMN(Banco!C$6)-1)</f>
        <v xml:space="preserve">FNDE 351 </v>
      </c>
      <c r="D221" s="2" t="str">
        <f ca="1">IF(COUNTIF(OFFSET(Banco!$A$6,1,0,NCOMPOSICOES),$A221)&gt;1,"CÓDIGO REPETIDO",OFFSET(Composições!$A$1,MATCH(COUNTIF($H$1:$H221,"Composições"),Composições!$K:$K,0)-1,COLUMN(Banco!D$6)-1))</f>
        <v>PEITORIL EM GRANITO CINZA ANDORINHA, L = 15CM, COMPRIMENTO DE ATÉ 2M, ASSENTADO COM ARGAMASSA 1:6 COM ADITIVO - CHUVEIRO. (M)</v>
      </c>
      <c r="E221" s="3" t="str">
        <f ca="1">OFFSET(Composições!$A$1,MATCH(COUNTIF($H$1:$H221,"Composições"),Composições!$K:$K,0)-1,COLUMN(Banco!E$6)-1)</f>
        <v>M</v>
      </c>
      <c r="F221" s="66">
        <f ca="1">OFFSET(Composições!$A$1,MATCH(COUNTIF($H$1:$H221,"Composições"),Composições!$K:$K,0)-1,COLUMN(Banco!F$6)-1)</f>
        <v>0</v>
      </c>
      <c r="G221" s="66">
        <f ca="1">OFFSET(Composições!$A$1,MATCH(COUNTIF($H$1:$H221,"Composições"),Composições!$K:$K,0)-1,COLUMN(Banco!G$6)-1)</f>
        <v>120.61</v>
      </c>
      <c r="H221" s="75" t="s">
        <v>22</v>
      </c>
    </row>
    <row r="222" spans="1:8" x14ac:dyDescent="0.2">
      <c r="A222" s="1" t="str">
        <f t="shared" ca="1" si="10"/>
        <v>Composição FNDE 325</v>
      </c>
      <c r="B222" s="3" t="str">
        <f ca="1">OFFSET(Composições!$A$1,MATCH(COUNTIF($H$1:$H222,"Composições"),Composições!$K:$K,0)-1,COLUMN(Banco!B$6)-1)</f>
        <v>Composição</v>
      </c>
      <c r="C222" s="3" t="str">
        <f ca="1">OFFSET(Composições!$A$1,MATCH(COUNTIF($H$1:$H222,"Composições"),Composições!$K:$K,0)-1,COLUMN(Banco!C$6)-1)</f>
        <v>FNDE 325</v>
      </c>
      <c r="D222" s="2" t="str">
        <f ca="1">IF(COUNTIF(OFFSET(Banco!$A$6,1,0,NCOMPOSICOES),$A222)&gt;1,"CÓDIGO REPETIDO",OFFSET(Composições!$A$1,MATCH(COUNTIF($H$1:$H222,"Composições"),Composições!$K:$K,0)-1,COLUMN(Banco!D$6)-1))</f>
        <v xml:space="preserve"> POSTE OFICIAL COMPLETO PARA REDE DE VOLEI (CJ)</v>
      </c>
      <c r="E222" s="3" t="str">
        <f ca="1">OFFSET(Composições!$A$1,MATCH(COUNTIF($H$1:$H222,"Composições"),Composições!$K:$K,0)-1,COLUMN(Banco!E$6)-1)</f>
        <v>CJ</v>
      </c>
      <c r="F222" s="66">
        <f ca="1">OFFSET(Composições!$A$1,MATCH(COUNTIF($H$1:$H222,"Composições"),Composições!$K:$K,0)-1,COLUMN(Banco!F$6)-1)</f>
        <v>0</v>
      </c>
      <c r="G222" s="66">
        <f ca="1">OFFSET(Composições!$A$1,MATCH(COUNTIF($H$1:$H222,"Composições"),Composições!$K:$K,0)-1,COLUMN(Banco!G$6)-1)</f>
        <v>230</v>
      </c>
      <c r="H222" s="75" t="s">
        <v>22</v>
      </c>
    </row>
    <row r="223" spans="1:8" x14ac:dyDescent="0.2">
      <c r="A223" s="1" t="str">
        <f t="shared" ca="1" si="10"/>
        <v>Composição FNDE 326</v>
      </c>
      <c r="B223" s="3" t="str">
        <f ca="1">OFFSET(Composições!$A$1,MATCH(COUNTIF($H$1:$H223,"Composições"),Composições!$K:$K,0)-1,COLUMN(Banco!B$6)-1)</f>
        <v>Composição</v>
      </c>
      <c r="C223" s="3" t="str">
        <f ca="1">OFFSET(Composições!$A$1,MATCH(COUNTIF($H$1:$H223,"Composições"),Composições!$K:$K,0)-1,COLUMN(Banco!C$6)-1)</f>
        <v>FNDE 326</v>
      </c>
      <c r="D223" s="2" t="str">
        <f ca="1">IF(COUNTIF(OFFSET(Banco!$A$6,1,0,NCOMPOSICOES),$A223)&gt;1,"CÓDIGO REPETIDO",OFFSET(Composições!$A$1,MATCH(COUNTIF($H$1:$H223,"Composições"),Composições!$K:$K,0)-1,COLUMN(Banco!D$6)-1))</f>
        <v xml:space="preserve"> TABELA DE BASQUETE OFICIAL COMPLETA (CJ)</v>
      </c>
      <c r="E223" s="3" t="str">
        <f ca="1">OFFSET(Composições!$A$1,MATCH(COUNTIF($H$1:$H223,"Composições"),Composições!$K:$K,0)-1,COLUMN(Banco!E$6)-1)</f>
        <v>CJ</v>
      </c>
      <c r="F223" s="66">
        <f ca="1">OFFSET(Composições!$A$1,MATCH(COUNTIF($H$1:$H223,"Composições"),Composições!$K:$K,0)-1,COLUMN(Banco!F$6)-1)</f>
        <v>0</v>
      </c>
      <c r="G223" s="66">
        <f ca="1">OFFSET(Composições!$A$1,MATCH(COUNTIF($H$1:$H223,"Composições"),Composições!$K:$K,0)-1,COLUMN(Banco!G$6)-1)</f>
        <v>7628.71</v>
      </c>
      <c r="H223" s="75" t="s">
        <v>22</v>
      </c>
    </row>
    <row r="224" spans="1:8" x14ac:dyDescent="0.2">
      <c r="A224" s="1" t="str">
        <f t="shared" ca="1" si="10"/>
        <v xml:space="preserve">Composição FNDE 327 </v>
      </c>
      <c r="B224" s="3" t="str">
        <f ca="1">OFFSET(Composições!$A$1,MATCH(COUNTIF($H$1:$H224,"Composições"),Composições!$K:$K,0)-1,COLUMN(Banco!B$6)-1)</f>
        <v>Composição</v>
      </c>
      <c r="C224" s="3" t="str">
        <f ca="1">OFFSET(Composições!$A$1,MATCH(COUNTIF($H$1:$H224,"Composições"),Composições!$K:$K,0)-1,COLUMN(Banco!C$6)-1)</f>
        <v xml:space="preserve">FNDE 327 </v>
      </c>
      <c r="D224" s="2" t="str">
        <f ca="1">IF(COUNTIF(OFFSET(Banco!$A$6,1,0,NCOMPOSICOES),$A224)&gt;1,"CÓDIGO REPETIDO",OFFSET(Composições!$A$1,MATCH(COUNTIF($H$1:$H224,"Composições"),Composições!$K:$K,0)-1,COLUMN(Banco!D$6)-1))</f>
        <v>TRAVE OFICIAL COMPLETA PARA FUTEBOL DE SALÃO (CJ)</v>
      </c>
      <c r="E224" s="3" t="str">
        <f ca="1">OFFSET(Composições!$A$1,MATCH(COUNTIF($H$1:$H224,"Composições"),Composições!$K:$K,0)-1,COLUMN(Banco!E$6)-1)</f>
        <v>CJ</v>
      </c>
      <c r="F224" s="66">
        <f ca="1">OFFSET(Composições!$A$1,MATCH(COUNTIF($H$1:$H224,"Composições"),Composições!$K:$K,0)-1,COLUMN(Banco!F$6)-1)</f>
        <v>0</v>
      </c>
      <c r="G224" s="66">
        <f ca="1">OFFSET(Composições!$A$1,MATCH(COUNTIF($H$1:$H224,"Composições"),Composições!$K:$K,0)-1,COLUMN(Banco!G$6)-1)</f>
        <v>241.29999999999998</v>
      </c>
      <c r="H224" s="75" t="s">
        <v>22</v>
      </c>
    </row>
    <row r="225" spans="1:8" x14ac:dyDescent="0.2">
      <c r="A225" s="1" t="str">
        <f t="shared" ca="1" si="10"/>
        <v>Composição FNDE 172</v>
      </c>
      <c r="B225" s="3" t="str">
        <f ca="1">OFFSET(Composições!$A$1,MATCH(COUNTIF($H$1:$H225,"Composições"),Composições!$K:$K,0)-1,COLUMN(Banco!B$6)-1)</f>
        <v>Composição</v>
      </c>
      <c r="C225" s="3" t="str">
        <f ca="1">OFFSET(Composições!$A$1,MATCH(COUNTIF($H$1:$H225,"Composições"),Composições!$K:$K,0)-1,COLUMN(Banco!C$6)-1)</f>
        <v>FNDE 172</v>
      </c>
      <c r="D225" s="2" t="str">
        <f ca="1">IF(COUNTIF(OFFSET(Banco!$A$6,1,0,NCOMPOSICOES),$A225)&gt;1,"CÓDIGO REPETIDO",OFFSET(Composições!$A$1,MATCH(COUNTIF($H$1:$H225,"Composições"),Composições!$K:$K,0)-1,COLUMN(Banco!D$6)-1))</f>
        <v xml:space="preserve"> IMPERMEABILIZAÇÃO DE VIGA BALDRAME COM EMULSÃO ASFÁLTICA, 2 DEMÃOS (M2)</v>
      </c>
      <c r="E225" s="3" t="str">
        <f ca="1">OFFSET(Composições!$A$1,MATCH(COUNTIF($H$1:$H225,"Composições"),Composições!$K:$K,0)-1,COLUMN(Banco!E$6)-1)</f>
        <v>M2</v>
      </c>
      <c r="F225" s="66">
        <f ca="1">OFFSET(Composições!$A$1,MATCH(COUNTIF($H$1:$H225,"Composições"),Composições!$K:$K,0)-1,COLUMN(Banco!F$6)-1)</f>
        <v>0</v>
      </c>
      <c r="G225" s="66">
        <f ca="1">OFFSET(Composições!$A$1,MATCH(COUNTIF($H$1:$H225,"Composições"),Composições!$K:$K,0)-1,COLUMN(Banco!G$6)-1)</f>
        <v>42.849999999999994</v>
      </c>
      <c r="H225" s="75" t="s">
        <v>22</v>
      </c>
    </row>
    <row r="226" spans="1:8" ht="22.5" x14ac:dyDescent="0.2">
      <c r="A226" s="1" t="str">
        <f t="shared" ca="1" si="10"/>
        <v xml:space="preserve">Composição FNDE 177 </v>
      </c>
      <c r="B226" s="3" t="str">
        <f ca="1">OFFSET(Composições!$A$1,MATCH(COUNTIF($H$1:$H226,"Composições"),Composições!$K:$K,0)-1,COLUMN(Banco!B$6)-1)</f>
        <v>Composição</v>
      </c>
      <c r="C226" s="3" t="str">
        <f ca="1">OFFSET(Composições!$A$1,MATCH(COUNTIF($H$1:$H226,"Composições"),Composições!$K:$K,0)-1,COLUMN(Banco!C$6)-1)</f>
        <v xml:space="preserve">FNDE 177 </v>
      </c>
      <c r="D226" s="2" t="str">
        <f ca="1">IF(COUNTIF(OFFSET(Banco!$A$6,1,0,NCOMPOSICOES),$A226)&gt;1,"CÓDIGO REPETIDO",OFFSET(Composições!$A$1,MATCH(COUNTIF($H$1:$H226,"Composições"),Composições!$K:$K,0)-1,COLUMN(Banco!D$6)-1))</f>
        <v>CHAPISCO APLICADO EM ALVENARIAS E ESTRUTURAS DE CONCRETO EXTERNAS, COM COLHER DE PEDREIRO. ARGAMASSA TRAÇO 1:3 COM PREPARO EM BETONEIRA 400L. - INTERNO (M2)</v>
      </c>
      <c r="E226" s="3" t="str">
        <f ca="1">OFFSET(Composições!$A$1,MATCH(COUNTIF($H$1:$H226,"Composições"),Composições!$K:$K,0)-1,COLUMN(Banco!E$6)-1)</f>
        <v>M2</v>
      </c>
      <c r="F226" s="66">
        <f ca="1">OFFSET(Composições!$A$1,MATCH(COUNTIF($H$1:$H226,"Composições"),Composições!$K:$K,0)-1,COLUMN(Banco!F$6)-1)</f>
        <v>0</v>
      </c>
      <c r="G226" s="66">
        <f ca="1">OFFSET(Composições!$A$1,MATCH(COUNTIF($H$1:$H226,"Composições"),Composições!$K:$K,0)-1,COLUMN(Banco!G$6)-1)</f>
        <v>7.4799999999999995</v>
      </c>
      <c r="H226" s="75" t="s">
        <v>22</v>
      </c>
    </row>
    <row r="227" spans="1:8" ht="22.5" x14ac:dyDescent="0.2">
      <c r="A227" s="1" t="str">
        <f t="shared" ca="1" si="10"/>
        <v xml:space="preserve">Composição FNDE 178 </v>
      </c>
      <c r="B227" s="3" t="str">
        <f ca="1">OFFSET(Composições!$A$1,MATCH(COUNTIF($H$1:$H227,"Composições"),Composições!$K:$K,0)-1,COLUMN(Banco!B$6)-1)</f>
        <v>Composição</v>
      </c>
      <c r="C227" s="3" t="str">
        <f ca="1">OFFSET(Composições!$A$1,MATCH(COUNTIF($H$1:$H227,"Composições"),Composições!$K:$K,0)-1,COLUMN(Banco!C$6)-1)</f>
        <v xml:space="preserve">FNDE 178 </v>
      </c>
      <c r="D227" s="2" t="str">
        <f ca="1">IF(COUNTIF(OFFSET(Banco!$A$6,1,0,NCOMPOSICOES),$A227)&gt;1,"CÓDIGO REPETIDO",OFFSET(Composições!$A$1,MATCH(COUNTIF($H$1:$H227,"Composições"),Composições!$K:$K,0)-1,COLUMN(Banco!D$6)-1))</f>
        <v>EMBOÇO OU MASSA ÚNICA EM ARGAMASSA TRAÇO 1:2:8, PREPARO MECÂNICO COM BETONEIRA 400 L, APLICADA MANUALMENTE EM PANOS CEGOS - REVESTIMENTO INTERNO (SEM PRESENÇA DE VÃOS), ESPESSURA DE 25 MM (M2)</v>
      </c>
      <c r="E227" s="3" t="str">
        <f ca="1">OFFSET(Composições!$A$1,MATCH(COUNTIF($H$1:$H227,"Composições"),Composições!$K:$K,0)-1,COLUMN(Banco!E$6)-1)</f>
        <v>M2</v>
      </c>
      <c r="F227" s="66">
        <f ca="1">OFFSET(Composições!$A$1,MATCH(COUNTIF($H$1:$H227,"Composições"),Composições!$K:$K,0)-1,COLUMN(Banco!F$6)-1)</f>
        <v>0</v>
      </c>
      <c r="G227" s="66">
        <f ca="1">OFFSET(Composições!$A$1,MATCH(COUNTIF($H$1:$H227,"Composições"),Composições!$K:$K,0)-1,COLUMN(Banco!G$6)-1)</f>
        <v>43.47</v>
      </c>
      <c r="H227" s="75" t="s">
        <v>22</v>
      </c>
    </row>
    <row r="228" spans="1:8" ht="22.5" x14ac:dyDescent="0.2">
      <c r="A228" s="1" t="str">
        <f t="shared" ca="1" si="10"/>
        <v xml:space="preserve">Composição FNDE 179 </v>
      </c>
      <c r="B228" s="3" t="str">
        <f ca="1">OFFSET(Composições!$A$1,MATCH(COUNTIF($H$1:$H228,"Composições"),Composições!$K:$K,0)-1,COLUMN(Banco!B$6)-1)</f>
        <v>Composição</v>
      </c>
      <c r="C228" s="3" t="str">
        <f ca="1">OFFSET(Composições!$A$1,MATCH(COUNTIF($H$1:$H228,"Composições"),Composições!$K:$K,0)-1,COLUMN(Banco!C$6)-1)</f>
        <v xml:space="preserve">FNDE 179 </v>
      </c>
      <c r="D228" s="2" t="str">
        <f ca="1">IF(COUNTIF(OFFSET(Banco!$A$6,1,0,NCOMPOSICOES),$A228)&gt;1,"CÓDIGO REPETIDO",OFFSET(Composições!$A$1,MATCH(COUNTIF($H$1:$H228,"Composições"),Composições!$K:$K,0)-1,COLUMN(Banco!D$6)-1))</f>
        <v>EMBOÇO OU MASSA ÚNICA EM ARGAMASSA TRAÇO 1:2:8, PREPARO MECÂNICO COM BETONEIRA 400 L, APLICADA MANUALMENTE EM PANOS CEGOS - REVESTIMENTO EXTERNO (SEM PRESENÇA DE VÃOS), ESPESSURA DE 25 MM (M2)</v>
      </c>
      <c r="E228" s="3" t="str">
        <f ca="1">OFFSET(Composições!$A$1,MATCH(COUNTIF($H$1:$H228,"Composições"),Composições!$K:$K,0)-1,COLUMN(Banco!E$6)-1)</f>
        <v>M2</v>
      </c>
      <c r="F228" s="66">
        <f ca="1">OFFSET(Composições!$A$1,MATCH(COUNTIF($H$1:$H228,"Composições"),Composições!$K:$K,0)-1,COLUMN(Banco!F$6)-1)</f>
        <v>0</v>
      </c>
      <c r="G228" s="66">
        <f ca="1">OFFSET(Composições!$A$1,MATCH(COUNTIF($H$1:$H228,"Composições"),Composições!$K:$K,0)-1,COLUMN(Banco!G$6)-1)</f>
        <v>43.47</v>
      </c>
      <c r="H228" s="75" t="s">
        <v>22</v>
      </c>
    </row>
    <row r="229" spans="1:8" ht="22.5" x14ac:dyDescent="0.2">
      <c r="A229" s="1" t="str">
        <f t="shared" ca="1" si="10"/>
        <v>Composição FNDE 196</v>
      </c>
      <c r="B229" s="3" t="str">
        <f ca="1">OFFSET(Composições!$A$1,MATCH(COUNTIF($H$1:$H229,"Composições"),Composições!$K:$K,0)-1,COLUMN(Banco!B$6)-1)</f>
        <v>Composição</v>
      </c>
      <c r="C229" s="3" t="str">
        <f ca="1">OFFSET(Composições!$A$1,MATCH(COUNTIF($H$1:$H229,"Composições"),Composições!$K:$K,0)-1,COLUMN(Banco!C$6)-1)</f>
        <v>FNDE 196</v>
      </c>
      <c r="D229" s="2" t="str">
        <f ca="1">IF(COUNTIF(OFFSET(Banco!$A$6,1,0,NCOMPOSICOES),$A229)&gt;1,"CÓDIGO REPETIDO",OFFSET(Composições!$A$1,MATCH(COUNTIF($H$1:$H229,"Composições"),Composições!$K:$K,0)-1,COLUMN(Banco!D$6)-1))</f>
        <v xml:space="preserve"> PINTURA LÁTEX ACRÍLICA, SOBRE REBOCO LISO, COR CINZA CLARO, APLICAÇÃO MANUAL EM PAREDES, DUAS DEMÃOS (M2)</v>
      </c>
      <c r="E229" s="3" t="str">
        <f ca="1">OFFSET(Composições!$A$1,MATCH(COUNTIF($H$1:$H229,"Composições"),Composições!$K:$K,0)-1,COLUMN(Banco!E$6)-1)</f>
        <v>M2</v>
      </c>
      <c r="F229" s="66">
        <f ca="1">OFFSET(Composições!$A$1,MATCH(COUNTIF($H$1:$H229,"Composições"),Composições!$K:$K,0)-1,COLUMN(Banco!F$6)-1)</f>
        <v>0</v>
      </c>
      <c r="G229" s="66">
        <f ca="1">OFFSET(Composições!$A$1,MATCH(COUNTIF($H$1:$H229,"Composições"),Composições!$K:$K,0)-1,COLUMN(Banco!G$6)-1)</f>
        <v>13.64</v>
      </c>
      <c r="H229" s="75" t="s">
        <v>22</v>
      </c>
    </row>
    <row r="230" spans="1:8" ht="22.5" x14ac:dyDescent="0.2">
      <c r="A230" s="1" t="str">
        <f t="shared" ca="1" si="10"/>
        <v xml:space="preserve">Composição FNDE 352 </v>
      </c>
      <c r="B230" s="3" t="str">
        <f ca="1">OFFSET(Composições!$A$1,MATCH(COUNTIF($H$1:$H230,"Composições"),Composições!$K:$K,0)-1,COLUMN(Banco!B$6)-1)</f>
        <v>Composição</v>
      </c>
      <c r="C230" s="3" t="str">
        <f ca="1">OFFSET(Composições!$A$1,MATCH(COUNTIF($H$1:$H230,"Composições"),Composições!$K:$K,0)-1,COLUMN(Banco!C$6)-1)</f>
        <v xml:space="preserve">FNDE 352 </v>
      </c>
      <c r="D230" s="2" t="str">
        <f ca="1">IF(COUNTIF(OFFSET(Banco!$A$6,1,0,NCOMPOSICOES),$A230)&gt;1,"CÓDIGO REPETIDO",OFFSET(Composições!$A$1,MATCH(COUNTIF($H$1:$H230,"Composições"),Composições!$K:$K,0)-1,COLUMN(Banco!D$6)-1))</f>
        <v>PINTURA LÁTEX ACRÍLICA, SOBRE REBOCO LISO, COR CINZA CLARO, APLICAÇÃO MANUAL EM PAREDES, DUAS DEMÃOS - FACE EXTERNA MURO (M2)</v>
      </c>
      <c r="E230" s="3" t="str">
        <f ca="1">OFFSET(Composições!$A$1,MATCH(COUNTIF($H$1:$H230,"Composições"),Composições!$K:$K,0)-1,COLUMN(Banco!E$6)-1)</f>
        <v>M2</v>
      </c>
      <c r="F230" s="66">
        <f ca="1">OFFSET(Composições!$A$1,MATCH(COUNTIF($H$1:$H230,"Composições"),Composições!$K:$K,0)-1,COLUMN(Banco!F$6)-1)</f>
        <v>0</v>
      </c>
      <c r="G230" s="66">
        <f ca="1">OFFSET(Composições!$A$1,MATCH(COUNTIF($H$1:$H230,"Composições"),Composições!$K:$K,0)-1,COLUMN(Banco!G$6)-1)</f>
        <v>13.64</v>
      </c>
      <c r="H230" s="75" t="s">
        <v>22</v>
      </c>
    </row>
    <row r="231" spans="1:8" x14ac:dyDescent="0.2">
      <c r="A231" s="1" t="str">
        <f t="shared" ca="1" si="10"/>
        <v>Composição VERGA-01</v>
      </c>
      <c r="B231" s="3" t="str">
        <f ca="1">OFFSET(Composições!$A$1,MATCH(COUNTIF($H$1:$H231,"Composições"),Composições!$K:$K,0)-1,COLUMN(Banco!B$6)-1)</f>
        <v>Composição</v>
      </c>
      <c r="C231" s="3" t="str">
        <f ca="1">OFFSET(Composições!$A$1,MATCH(COUNTIF($H$1:$H231,"Composições"),Composições!$K:$K,0)-1,COLUMN(Banco!C$6)-1)</f>
        <v>VERGA-01</v>
      </c>
      <c r="D231" s="2" t="str">
        <f ca="1">IF(COUNTIF(OFFSET(Banco!$A$6,1,0,NCOMPOSICOES),$A231)&gt;1,"CÓDIGO REPETIDO",OFFSET(Composições!$A$1,MATCH(COUNTIF($H$1:$H231,"Composições"),Composições!$K:$K,0)-1,COLUMN(Banco!D$6)-1))</f>
        <v>VERGA PRÉ-MOLDADA PARA PORTAS COM MAIS DE 1,5 M DE VÃO</v>
      </c>
      <c r="E231" s="3" t="str">
        <f ca="1">OFFSET(Composições!$A$1,MATCH(COUNTIF($H$1:$H231,"Composições"),Composições!$K:$K,0)-1,COLUMN(Banco!E$6)-1)</f>
        <v>M</v>
      </c>
      <c r="F231" s="66">
        <f ca="1">OFFSET(Composições!$A$1,MATCH(COUNTIF($H$1:$H231,"Composições"),Composições!$K:$K,0)-1,COLUMN(Banco!F$6)-1)</f>
        <v>0</v>
      </c>
      <c r="G231" s="66">
        <f ca="1">OFFSET(Composições!$A$1,MATCH(COUNTIF($H$1:$H231,"Composições"),Composições!$K:$K,0)-1,COLUMN(Banco!G$6)-1)</f>
        <v>30.490000000000002</v>
      </c>
      <c r="H231" s="75" t="s">
        <v>22</v>
      </c>
    </row>
    <row r="232" spans="1:8" x14ac:dyDescent="0.2">
      <c r="A232" s="1" t="str">
        <f t="shared" ca="1" si="10"/>
        <v>Composição VERGA-02</v>
      </c>
      <c r="B232" s="3" t="str">
        <f ca="1">OFFSET(Composições!$A$1,MATCH(COUNTIF($H$1:$H232,"Composições"),Composições!$K:$K,0)-1,COLUMN(Banco!B$6)-1)</f>
        <v>Composição</v>
      </c>
      <c r="C232" s="3" t="str">
        <f ca="1">OFFSET(Composições!$A$1,MATCH(COUNTIF($H$1:$H232,"Composições"),Composições!$K:$K,0)-1,COLUMN(Banco!C$6)-1)</f>
        <v>VERGA-02</v>
      </c>
      <c r="D232" s="2" t="str">
        <f ca="1">IF(COUNTIF(OFFSET(Banco!$A$6,1,0,NCOMPOSICOES),$A232)&gt;1,"CÓDIGO REPETIDO",OFFSET(Composições!$A$1,MATCH(COUNTIF($H$1:$H232,"Composições"),Composições!$K:$K,0)-1,COLUMN(Banco!D$6)-1))</f>
        <v>VERGA PRÉ-MOLDADA PARA JANELAS COM MAIS DE 1,5 M DE VÃO</v>
      </c>
      <c r="E232" s="3" t="str">
        <f ca="1">OFFSET(Composições!$A$1,MATCH(COUNTIF($H$1:$H232,"Composições"),Composições!$K:$K,0)-1,COLUMN(Banco!E$6)-1)</f>
        <v>M</v>
      </c>
      <c r="F232" s="66">
        <f ca="1">OFFSET(Composições!$A$1,MATCH(COUNTIF($H$1:$H232,"Composições"),Composições!$K:$K,0)-1,COLUMN(Banco!F$6)-1)</f>
        <v>0</v>
      </c>
      <c r="G232" s="66">
        <f ca="1">OFFSET(Composições!$A$1,MATCH(COUNTIF($H$1:$H232,"Composições"),Composições!$K:$K,0)-1,COLUMN(Banco!G$6)-1)</f>
        <v>30.490000000000002</v>
      </c>
      <c r="H232" s="75" t="s">
        <v>22</v>
      </c>
    </row>
    <row r="233" spans="1:8" x14ac:dyDescent="0.2">
      <c r="A233" s="1" t="str">
        <f t="shared" ca="1" si="10"/>
        <v>Composição VERGA-03</v>
      </c>
      <c r="B233" s="3" t="str">
        <f ca="1">OFFSET(Composições!$A$1,MATCH(COUNTIF($H$1:$H233,"Composições"),Composições!$K:$K,0)-1,COLUMN(Banco!B$6)-1)</f>
        <v>Composição</v>
      </c>
      <c r="C233" s="3" t="str">
        <f ca="1">OFFSET(Composições!$A$1,MATCH(COUNTIF($H$1:$H233,"Composições"),Composições!$K:$K,0)-1,COLUMN(Banco!C$6)-1)</f>
        <v>VERGA-03</v>
      </c>
      <c r="D233" s="2" t="str">
        <f ca="1">IF(COUNTIF(OFFSET(Banco!$A$6,1,0,NCOMPOSICOES),$A233)&gt;1,"CÓDIGO REPETIDO",OFFSET(Composições!$A$1,MATCH(COUNTIF($H$1:$H233,"Composições"),Composições!$K:$K,0)-1,COLUMN(Banco!D$6)-1))</f>
        <v>VERGA PRÉ-MOLDADA PARA JANELAS COM ATÉ 1,5 M DE VÃO</v>
      </c>
      <c r="E233" s="3" t="str">
        <f ca="1">OFFSET(Composições!$A$1,MATCH(COUNTIF($H$1:$H233,"Composições"),Composições!$K:$K,0)-1,COLUMN(Banco!E$6)-1)</f>
        <v>M</v>
      </c>
      <c r="F233" s="66">
        <f ca="1">OFFSET(Composições!$A$1,MATCH(COUNTIF($H$1:$H233,"Composições"),Composições!$K:$K,0)-1,COLUMN(Banco!F$6)-1)</f>
        <v>0</v>
      </c>
      <c r="G233" s="66">
        <f ca="1">OFFSET(Composições!$A$1,MATCH(COUNTIF($H$1:$H233,"Composições"),Composições!$K:$K,0)-1,COLUMN(Banco!G$6)-1)</f>
        <v>30.490000000000002</v>
      </c>
      <c r="H233" s="75" t="s">
        <v>22</v>
      </c>
    </row>
    <row r="234" spans="1:8" x14ac:dyDescent="0.2">
      <c r="A234" s="1" t="str">
        <f t="shared" ca="1" si="10"/>
        <v>Composição VERGA-04</v>
      </c>
      <c r="B234" s="3" t="str">
        <f ca="1">OFFSET(Composições!$A$1,MATCH(COUNTIF($H$1:$H234,"Composições"),Composições!$K:$K,0)-1,COLUMN(Banco!B$6)-1)</f>
        <v>Composição</v>
      </c>
      <c r="C234" s="3" t="str">
        <f ca="1">OFFSET(Composições!$A$1,MATCH(COUNTIF($H$1:$H234,"Composições"),Composições!$K:$K,0)-1,COLUMN(Banco!C$6)-1)</f>
        <v>VERGA-04</v>
      </c>
      <c r="D234" s="2" t="str">
        <f ca="1">IF(COUNTIF(OFFSET(Banco!$A$6,1,0,NCOMPOSICOES),$A234)&gt;1,"CÓDIGO REPETIDO",OFFSET(Composições!$A$1,MATCH(COUNTIF($H$1:$H234,"Composições"),Composições!$K:$K,0)-1,COLUMN(Banco!D$6)-1))</f>
        <v>CONTRAVERGA PRÉ-MOLDADA PARA VÃOS DE MAIS DE 1,5 M DE COMPRIMENTO</v>
      </c>
      <c r="E234" s="3" t="str">
        <f ca="1">OFFSET(Composições!$A$1,MATCH(COUNTIF($H$1:$H234,"Composições"),Composições!$K:$K,0)-1,COLUMN(Banco!E$6)-1)</f>
        <v>M</v>
      </c>
      <c r="F234" s="66">
        <f ca="1">OFFSET(Composições!$A$1,MATCH(COUNTIF($H$1:$H234,"Composições"),Composições!$K:$K,0)-1,COLUMN(Banco!F$6)-1)</f>
        <v>0</v>
      </c>
      <c r="G234" s="66">
        <f ca="1">OFFSET(Composições!$A$1,MATCH(COUNTIF($H$1:$H234,"Composições"),Composições!$K:$K,0)-1,COLUMN(Banco!G$6)-1)</f>
        <v>35.299999999999997</v>
      </c>
      <c r="H234" s="75" t="s">
        <v>22</v>
      </c>
    </row>
    <row r="235" spans="1:8" ht="22.5" x14ac:dyDescent="0.2">
      <c r="A235" s="1" t="str">
        <f t="shared" ca="1" si="10"/>
        <v>Composição FNDE 607</v>
      </c>
      <c r="B235" s="3" t="str">
        <f ca="1">OFFSET(Composições!$A$1,MATCH(COUNTIF($H$1:$H235,"Composições"),Composições!$K:$K,0)-1,COLUMN(Banco!B$6)-1)</f>
        <v>Composição</v>
      </c>
      <c r="C235" s="3" t="str">
        <f ca="1">OFFSET(Composições!$A$1,MATCH(COUNTIF($H$1:$H235,"Composições"),Composições!$K:$K,0)-1,COLUMN(Banco!C$6)-1)</f>
        <v>FNDE 607</v>
      </c>
      <c r="D235" s="2" t="str">
        <f ca="1">IF(COUNTIF(OFFSET(Banco!$A$6,1,0,NCOMPOSICOES),$A235)&gt;1,"CÓDIGO REPETIDO",OFFSET(Composições!$A$1,MATCH(COUNTIF($H$1:$H235,"Composições"),Composições!$K:$K,0)-1,COLUMN(Banco!D$6)-1))</f>
        <v xml:space="preserve"> ESTRUTURA TRELIÇADA DE COBERTURA, INCLUSOS PERFIS METÁLICOS, CHAPA METÁLICAS, MÃO DE OBRA E TRANSPORTE COM GUINDASTE - FORNECIMENTO E INSTALAÇÃO (KG)</v>
      </c>
      <c r="E235" s="3">
        <f ca="1">OFFSET(Composições!$A$1,MATCH(COUNTIF($H$1:$H235,"Composições"),Composições!$K:$K,0)-1,COLUMN(Banco!E$6)-1)</f>
        <v>0</v>
      </c>
      <c r="F235" s="66">
        <f ca="1">OFFSET(Composições!$A$1,MATCH(COUNTIF($H$1:$H235,"Composições"),Composições!$K:$K,0)-1,COLUMN(Banco!F$6)-1)</f>
        <v>0</v>
      </c>
      <c r="G235" s="66">
        <f ca="1">OFFSET(Composições!$A$1,MATCH(COUNTIF($H$1:$H235,"Composições"),Composições!$K:$K,0)-1,COLUMN(Banco!G$6)-1)</f>
        <v>11.829999999999998</v>
      </c>
      <c r="H235" s="75" t="s">
        <v>22</v>
      </c>
    </row>
    <row r="236" spans="1:8" x14ac:dyDescent="0.2">
      <c r="A236" s="1" t="str">
        <f t="shared" ca="1" si="10"/>
        <v>Composição FNDE 400</v>
      </c>
      <c r="B236" s="3" t="str">
        <f ca="1">OFFSET(Composições!$A$1,MATCH(COUNTIF($H$1:$H236,"Composições"),Composições!$K:$K,0)-1,COLUMN(Banco!B$6)-1)</f>
        <v>Composição</v>
      </c>
      <c r="C236" s="3" t="str">
        <f ca="1">OFFSET(Composições!$A$1,MATCH(COUNTIF($H$1:$H236,"Composições"),Composições!$K:$K,0)-1,COLUMN(Banco!C$6)-1)</f>
        <v>FNDE 400</v>
      </c>
      <c r="D236" s="2" t="str">
        <f ca="1">IF(COUNTIF(OFFSET(Banco!$A$6,1,0,NCOMPOSICOES),$A236)&gt;1,"CÓDIGO REPETIDO",OFFSET(Composições!$A$1,MATCH(COUNTIF($H$1:$H236,"Composições"),Composições!$K:$K,0)-1,COLUMN(Banco!D$6)-1))</f>
        <v>PISO PODOTÁTIL DE ALERTA, COR AMARELA, DE BORRACHA, ASSENTADO SOBRE ARGAMASSA (M)</v>
      </c>
      <c r="E236" s="3">
        <f ca="1">OFFSET(Composições!$A$1,MATCH(COUNTIF($H$1:$H236,"Composições"),Composições!$K:$K,0)-1,COLUMN(Banco!E$6)-1)</f>
        <v>0</v>
      </c>
      <c r="F236" s="66">
        <f ca="1">OFFSET(Composições!$A$1,MATCH(COUNTIF($H$1:$H236,"Composições"),Composições!$K:$K,0)-1,COLUMN(Banco!F$6)-1)</f>
        <v>0</v>
      </c>
      <c r="G236" s="66">
        <f ca="1">OFFSET(Composições!$A$1,MATCH(COUNTIF($H$1:$H236,"Composições"),Composições!$K:$K,0)-1,COLUMN(Banco!G$6)-1)</f>
        <v>171.26</v>
      </c>
      <c r="H236" s="75" t="s">
        <v>22</v>
      </c>
    </row>
    <row r="237" spans="1:8" x14ac:dyDescent="0.2">
      <c r="A237" s="1" t="str">
        <f t="shared" ca="1" si="10"/>
        <v>Composição FNDE 401</v>
      </c>
      <c r="B237" s="3" t="str">
        <f ca="1">OFFSET(Composições!$A$1,MATCH(COUNTIF($H$1:$H237,"Composições"),Composições!$K:$K,0)-1,COLUMN(Banco!B$6)-1)</f>
        <v>Composição</v>
      </c>
      <c r="C237" s="3" t="str">
        <f ca="1">OFFSET(Composições!$A$1,MATCH(COUNTIF($H$1:$H237,"Composições"),Composições!$K:$K,0)-1,COLUMN(Banco!C$6)-1)</f>
        <v>FNDE 401</v>
      </c>
      <c r="D237" s="2" t="str">
        <f ca="1">IF(COUNTIF(OFFSET(Banco!$A$6,1,0,NCOMPOSICOES),$A237)&gt;1,"CÓDIGO REPETIDO",OFFSET(Composições!$A$1,MATCH(COUNTIF($H$1:$H237,"Composições"),Composições!$K:$K,0)-1,COLUMN(Banco!D$6)-1))</f>
        <v>PISO PODOTÁTIL DE ALERTA, COR AZUL, DE BORRACHA, ASSENTADO SOBRE ARGAMASSA (M)</v>
      </c>
      <c r="E237" s="3">
        <f ca="1">OFFSET(Composições!$A$1,MATCH(COUNTIF($H$1:$H237,"Composições"),Composições!$K:$K,0)-1,COLUMN(Banco!E$6)-1)</f>
        <v>0</v>
      </c>
      <c r="F237" s="66">
        <f ca="1">OFFSET(Composições!$A$1,MATCH(COUNTIF($H$1:$H237,"Composições"),Composições!$K:$K,0)-1,COLUMN(Banco!F$6)-1)</f>
        <v>0</v>
      </c>
      <c r="G237" s="66">
        <f ca="1">OFFSET(Composições!$A$1,MATCH(COUNTIF($H$1:$H237,"Composições"),Composições!$K:$K,0)-1,COLUMN(Banco!G$6)-1)</f>
        <v>171.26</v>
      </c>
      <c r="H237" s="75" t="s">
        <v>22</v>
      </c>
    </row>
    <row r="238" spans="1:8" x14ac:dyDescent="0.2">
      <c r="A238" s="1" t="str">
        <f t="shared" ca="1" si="10"/>
        <v>Composição FNDE 10</v>
      </c>
      <c r="B238" s="3" t="str">
        <f ca="1">OFFSET(Composições!$A$1,MATCH(COUNTIF($H$1:$H238,"Composições"),Composições!$K:$K,0)-1,COLUMN(Banco!B$6)-1)</f>
        <v>Composição</v>
      </c>
      <c r="C238" s="3" t="str">
        <f ca="1">OFFSET(Composições!$A$1,MATCH(COUNTIF($H$1:$H238,"Composições"),Composições!$K:$K,0)-1,COLUMN(Banco!C$6)-1)</f>
        <v>FNDE 10</v>
      </c>
      <c r="D238" s="2" t="str">
        <f ca="1">IF(COUNTIF(OFFSET(Banco!$A$6,1,0,NCOMPOSICOES),$A238)&gt;1,"CÓDIGO REPETIDO",OFFSET(Composições!$A$1,MATCH(COUNTIF($H$1:$H238,"Composições"),Composições!$K:$K,0)-1,COLUMN(Banco!D$6)-1))</f>
        <v>COLCHÃO DRENANTE DE AREIA H= 30 CM (M3)</v>
      </c>
      <c r="E238" s="3" t="str">
        <f ca="1">OFFSET(Composições!$A$1,MATCH(COUNTIF($H$1:$H238,"Composições"),Composições!$K:$K,0)-1,COLUMN(Banco!E$6)-1)</f>
        <v>M3</v>
      </c>
      <c r="F238" s="66">
        <f ca="1">OFFSET(Composições!$A$1,MATCH(COUNTIF($H$1:$H238,"Composições"),Composições!$K:$K,0)-1,COLUMN(Banco!F$6)-1)</f>
        <v>0</v>
      </c>
      <c r="G238" s="66">
        <f ca="1">OFFSET(Composições!$A$1,MATCH(COUNTIF($H$1:$H238,"Composições"),Composições!$K:$K,0)-1,COLUMN(Banco!G$6)-1)</f>
        <v>168.39000000000001</v>
      </c>
      <c r="H238" s="75" t="s">
        <v>22</v>
      </c>
    </row>
    <row r="239" spans="1:8" x14ac:dyDescent="0.2">
      <c r="A239" s="1" t="str">
        <f t="shared" ca="1" si="10"/>
        <v>Composição FNDE 471</v>
      </c>
      <c r="B239" s="3" t="str">
        <f ca="1">OFFSET(Composições!$A$1,MATCH(COUNTIF($H$1:$H239,"Composições"),Composições!$K:$K,0)-1,COLUMN(Banco!B$6)-1)</f>
        <v>Composição</v>
      </c>
      <c r="C239" s="3" t="str">
        <f ca="1">OFFSET(Composições!$A$1,MATCH(COUNTIF($H$1:$H239,"Composições"),Composições!$K:$K,0)-1,COLUMN(Banco!C$6)-1)</f>
        <v>FNDE 471</v>
      </c>
      <c r="D239" s="2" t="str">
        <f ca="1">IF(COUNTIF(OFFSET(Banco!$A$6,1,0,NCOMPOSICOES),$A239)&gt;1,"CÓDIGO REPETIDO",OFFSET(Composições!$A$1,MATCH(COUNTIF($H$1:$H239,"Composições"),Composições!$K:$K,0)-1,COLUMN(Banco!D$6)-1))</f>
        <v>RESERVATÓRIO METÁLICO CILINDRICO CAP. 30.000 LITROS, COM GUARDA-CORPO, ESCADA E PINTURA (UN)</v>
      </c>
      <c r="E239" s="3" t="str">
        <f ca="1">OFFSET(Composições!$A$1,MATCH(COUNTIF($H$1:$H239,"Composições"),Composições!$K:$K,0)-1,COLUMN(Banco!E$6)-1)</f>
        <v>UN</v>
      </c>
      <c r="F239" s="66">
        <f ca="1">OFFSET(Composições!$A$1,MATCH(COUNTIF($H$1:$H239,"Composições"),Composições!$K:$K,0)-1,COLUMN(Banco!F$6)-1)</f>
        <v>42800</v>
      </c>
      <c r="G239" s="66">
        <f ca="1">OFFSET(Composições!$A$1,MATCH(COUNTIF($H$1:$H239,"Composições"),Composições!$K:$K,0)-1,COLUMN(Banco!G$6)-1)</f>
        <v>59077.29</v>
      </c>
      <c r="H239" s="75" t="s">
        <v>22</v>
      </c>
    </row>
    <row r="240" spans="1:8" x14ac:dyDescent="0.2">
      <c r="A240" s="1" t="str">
        <f t="shared" ca="1" si="10"/>
        <v>Composição FNDE 30</v>
      </c>
      <c r="B240" s="3" t="str">
        <f ca="1">OFFSET(Composições!$A$1,MATCH(COUNTIF($H$1:$H240,"Composições"),Composições!$K:$K,0)-1,COLUMN(Banco!B$6)-1)</f>
        <v>Composição</v>
      </c>
      <c r="C240" s="3" t="str">
        <f ca="1">OFFSET(Composições!$A$1,MATCH(COUNTIF($H$1:$H240,"Composições"),Composições!$K:$K,0)-1,COLUMN(Banco!C$6)-1)</f>
        <v>FNDE 30</v>
      </c>
      <c r="D240" s="2" t="str">
        <f ca="1">IF(COUNTIF(OFFSET(Banco!$A$6,1,0,NCOMPOSICOES),$A240)&gt;1,"CÓDIGO REPETIDO",OFFSET(Composições!$A$1,MATCH(COUNTIF($H$1:$H240,"Composições"),Composições!$K:$K,0)-1,COLUMN(Banco!D$6)-1))</f>
        <v>CÓDIGO REPETIDO</v>
      </c>
      <c r="E240" s="3" t="str">
        <f ca="1">OFFSET(Composições!$A$1,MATCH(COUNTIF($H$1:$H240,"Composições"),Composições!$K:$K,0)-1,COLUMN(Banco!E$6)-1)</f>
        <v>UN</v>
      </c>
      <c r="F240" s="66">
        <f ca="1">OFFSET(Composições!$A$1,MATCH(COUNTIF($H$1:$H240,"Composições"),Composições!$K:$K,0)-1,COLUMN(Banco!F$6)-1)</f>
        <v>0</v>
      </c>
      <c r="G240" s="66">
        <f ca="1">OFFSET(Composições!$A$1,MATCH(COUNTIF($H$1:$H240,"Composições"),Composições!$K:$K,0)-1,COLUMN(Banco!G$6)-1)</f>
        <v>106.94</v>
      </c>
      <c r="H240" s="75" t="s">
        <v>22</v>
      </c>
    </row>
    <row r="241" spans="1:8" ht="22.5" x14ac:dyDescent="0.2">
      <c r="A241" s="1" t="str">
        <f t="shared" ca="1" si="10"/>
        <v>Composição FNDE 417</v>
      </c>
      <c r="B241" s="3" t="str">
        <f ca="1">OFFSET(Composições!$A$1,MATCH(COUNTIF($H$1:$H241,"Composições"),Composições!$K:$K,0)-1,COLUMN(Banco!B$6)-1)</f>
        <v>Composição</v>
      </c>
      <c r="C241" s="3" t="str">
        <f ca="1">OFFSET(Composições!$A$1,MATCH(COUNTIF($H$1:$H241,"Composições"),Composições!$K:$K,0)-1,COLUMN(Banco!C$6)-1)</f>
        <v>FNDE 417</v>
      </c>
      <c r="D241" s="2" t="str">
        <f ca="1">IF(COUNTIF(OFFSET(Banco!$A$6,1,0,NCOMPOSICOES),$A241)&gt;1,"CÓDIGO REPETIDO",OFFSET(Composições!$A$1,MATCH(COUNTIF($H$1:$H241,"Composições"),Composições!$K:$K,0)-1,COLUMN(Banco!D$6)-1))</f>
        <v>CURVA LONGA 45 GRAUS, PVC, SERIE NORMAL, ESGOTO PREDIAL, DN 75 MM, JUNTA ELÁSTICA, FORNECIDO E INSTALADO EM PRUMADA DE ESGOTO SANITÁRIO OU VENTILAÇÃO (UN)</v>
      </c>
      <c r="E241" s="3" t="str">
        <f ca="1">OFFSET(Composições!$A$1,MATCH(COUNTIF($H$1:$H241,"Composições"),Composições!$K:$K,0)-1,COLUMN(Banco!E$6)-1)</f>
        <v>UN</v>
      </c>
      <c r="F241" s="66">
        <f ca="1">OFFSET(Composições!$A$1,MATCH(COUNTIF($H$1:$H241,"Composições"),Composições!$K:$K,0)-1,COLUMN(Banco!F$6)-1)</f>
        <v>0</v>
      </c>
      <c r="G241" s="66">
        <f ca="1">OFFSET(Composições!$A$1,MATCH(COUNTIF($H$1:$H241,"Composições"),Composições!$K:$K,0)-1,COLUMN(Banco!G$6)-1)</f>
        <v>57.92</v>
      </c>
      <c r="H241" s="75" t="s">
        <v>22</v>
      </c>
    </row>
    <row r="242" spans="1:8" ht="22.5" x14ac:dyDescent="0.2">
      <c r="A242" s="1" t="str">
        <f t="shared" ca="1" si="10"/>
        <v>Composição FNDE 420</v>
      </c>
      <c r="B242" s="3" t="str">
        <f ca="1">OFFSET(Composições!$A$1,MATCH(COUNTIF($H$1:$H242,"Composições"),Composições!$K:$K,0)-1,COLUMN(Banco!B$6)-1)</f>
        <v>Composição</v>
      </c>
      <c r="C242" s="3" t="str">
        <f ca="1">OFFSET(Composições!$A$1,MATCH(COUNTIF($H$1:$H242,"Composições"),Composições!$K:$K,0)-1,COLUMN(Banco!C$6)-1)</f>
        <v>FNDE 420</v>
      </c>
      <c r="D242" s="2" t="str">
        <f ca="1">IF(COUNTIF(OFFSET(Banco!$A$6,1,0,NCOMPOSICOES),$A242)&gt;1,"CÓDIGO REPETIDO",OFFSET(Composições!$A$1,MATCH(COUNTIF($H$1:$H242,"Composições"),Composições!$K:$K,0)-1,COLUMN(Banco!D$6)-1))</f>
        <v>CURVA CURTA 45 GRAUS, PVC, SERIE NORMAL, ESGOTO PREDIAL, DN 100 MM, JUNTA ELÁSTICA, FORNECIDO E INSTALADO EM RAMAL DE DESCARGA OU RAMAL DE ESGOTO SANITÁRIO. (UN)</v>
      </c>
      <c r="E242" s="3" t="str">
        <f ca="1">OFFSET(Composições!$A$1,MATCH(COUNTIF($H$1:$H242,"Composições"),Composições!$K:$K,0)-1,COLUMN(Banco!E$6)-1)</f>
        <v>UN</v>
      </c>
      <c r="F242" s="66">
        <f ca="1">OFFSET(Composições!$A$1,MATCH(COUNTIF($H$1:$H242,"Composições"),Composições!$K:$K,0)-1,COLUMN(Banco!F$6)-1)</f>
        <v>0</v>
      </c>
      <c r="G242" s="66">
        <f ca="1">OFFSET(Composições!$A$1,MATCH(COUNTIF($H$1:$H242,"Composições"),Composições!$K:$K,0)-1,COLUMN(Banco!G$6)-1)</f>
        <v>42.53</v>
      </c>
      <c r="H242" s="75" t="s">
        <v>22</v>
      </c>
    </row>
    <row r="243" spans="1:8" ht="22.5" x14ac:dyDescent="0.2">
      <c r="A243" s="1" t="str">
        <f t="shared" ca="1" si="10"/>
        <v>Composição FNDE 224</v>
      </c>
      <c r="B243" s="3" t="str">
        <f ca="1">OFFSET(Composições!$A$1,MATCH(COUNTIF($H$1:$H243,"Composições"),Composições!$K:$K,0)-1,COLUMN(Banco!B$6)-1)</f>
        <v>Composição</v>
      </c>
      <c r="C243" s="3" t="str">
        <f ca="1">OFFSET(Composições!$A$1,MATCH(COUNTIF($H$1:$H243,"Composições"),Composições!$K:$K,0)-1,COLUMN(Banco!C$6)-1)</f>
        <v>FNDE 224</v>
      </c>
      <c r="D243" s="2" t="str">
        <f ca="1">IF(COUNTIF(OFFSET(Banco!$A$6,1,0,NCOMPOSICOES),$A243)&gt;1,"CÓDIGO REPETIDO",OFFSET(Composições!$A$1,MATCH(COUNTIF($H$1:$H243,"Composições"),Composições!$K:$K,0)-1,COLUMN(Banco!D$6)-1))</f>
        <v>TORNEIRA CROMADA DE MESA, 1/2 OU 3/4 , PARA LAVATÓRIO, COM TEMPORIZADOR - FORNECIMENTO E INSTALAÇÃO. (UN)</v>
      </c>
      <c r="E243" s="3" t="str">
        <f ca="1">OFFSET(Composições!$A$1,MATCH(COUNTIF($H$1:$H243,"Composições"),Composições!$K:$K,0)-1,COLUMN(Banco!E$6)-1)</f>
        <v>UN</v>
      </c>
      <c r="F243" s="66">
        <f ca="1">OFFSET(Composições!$A$1,MATCH(COUNTIF($H$1:$H243,"Composições"),Composições!$K:$K,0)-1,COLUMN(Banco!F$6)-1)</f>
        <v>0</v>
      </c>
      <c r="G243" s="66">
        <f ca="1">OFFSET(Composições!$A$1,MATCH(COUNTIF($H$1:$H243,"Composições"),Composições!$K:$K,0)-1,COLUMN(Banco!G$6)-1)</f>
        <v>148.93</v>
      </c>
      <c r="H243" s="75" t="s">
        <v>22</v>
      </c>
    </row>
    <row r="244" spans="1:8" x14ac:dyDescent="0.2">
      <c r="A244" s="1" t="str">
        <f t="shared" ca="1" si="10"/>
        <v>Composição FNDE 113</v>
      </c>
      <c r="B244" s="3" t="str">
        <f ca="1">OFFSET(Composições!$A$1,MATCH(COUNTIF($H$1:$H244,"Composições"),Composições!$K:$K,0)-1,COLUMN(Banco!B$6)-1)</f>
        <v>Composição</v>
      </c>
      <c r="C244" s="3" t="str">
        <f ca="1">OFFSET(Composições!$A$1,MATCH(COUNTIF($H$1:$H244,"Composições"),Composições!$K:$K,0)-1,COLUMN(Banco!C$6)-1)</f>
        <v>FNDE 113</v>
      </c>
      <c r="D244" s="2" t="str">
        <f ca="1">IF(COUNTIF(OFFSET(Banco!$A$6,1,0,NCOMPOSICOES),$A244)&gt;1,"CÓDIGO REPETIDO",OFFSET(Composições!$A$1,MATCH(COUNTIF($H$1:$H244,"Composições"),Composições!$K:$K,0)-1,COLUMN(Banco!D$6)-1))</f>
        <v>TANQUE DE PRESSÃO PWB-24LX (un)</v>
      </c>
      <c r="E244" s="3" t="str">
        <f ca="1">OFFSET(Composições!$A$1,MATCH(COUNTIF($H$1:$H244,"Composições"),Composições!$K:$K,0)-1,COLUMN(Banco!E$6)-1)</f>
        <v>UN</v>
      </c>
      <c r="F244" s="66">
        <f ca="1">OFFSET(Composições!$A$1,MATCH(COUNTIF($H$1:$H244,"Composições"),Composições!$K:$K,0)-1,COLUMN(Banco!F$6)-1)</f>
        <v>835</v>
      </c>
      <c r="G244" s="66">
        <f ca="1">OFFSET(Composições!$A$1,MATCH(COUNTIF($H$1:$H244,"Composições"),Composições!$K:$K,0)-1,COLUMN(Banco!G$6)-1)</f>
        <v>844.14</v>
      </c>
      <c r="H244" s="75" t="s">
        <v>22</v>
      </c>
    </row>
    <row r="245" spans="1:8" x14ac:dyDescent="0.2">
      <c r="A245" s="1" t="str">
        <f t="shared" ca="1" si="10"/>
        <v>Composição FNDE 114</v>
      </c>
      <c r="B245" s="3" t="str">
        <f ca="1">OFFSET(Composições!$A$1,MATCH(COUNTIF($H$1:$H245,"Composições"),Composições!$K:$K,0)-1,COLUMN(Banco!B$6)-1)</f>
        <v>Composição</v>
      </c>
      <c r="C245" s="3" t="str">
        <f ca="1">OFFSET(Composições!$A$1,MATCH(COUNTIF($H$1:$H245,"Composições"),Composições!$K:$K,0)-1,COLUMN(Banco!C$6)-1)</f>
        <v>FNDE 114</v>
      </c>
      <c r="D245" s="2" t="str">
        <f ca="1">IF(COUNTIF(OFFSET(Banco!$A$6,1,0,NCOMPOSICOES),$A245)&gt;1,"CÓDIGO REPETIDO",OFFSET(Composições!$A$1,MATCH(COUNTIF($H$1:$H245,"Composições"),Composições!$K:$K,0)-1,COLUMN(Banco!D$6)-1))</f>
        <v>VÁLVULA DE ALÍVIO COM MOLA 2" (un)</v>
      </c>
      <c r="E245" s="3" t="str">
        <f ca="1">OFFSET(Composições!$A$1,MATCH(COUNTIF($H$1:$H245,"Composições"),Composições!$K:$K,0)-1,COLUMN(Banco!E$6)-1)</f>
        <v>UN</v>
      </c>
      <c r="F245" s="66">
        <f ca="1">OFFSET(Composições!$A$1,MATCH(COUNTIF($H$1:$H245,"Composições"),Composições!$K:$K,0)-1,COLUMN(Banco!F$6)-1)</f>
        <v>0</v>
      </c>
      <c r="G245" s="66">
        <f ca="1">OFFSET(Composições!$A$1,MATCH(COUNTIF($H$1:$H245,"Composições"),Composições!$K:$K,0)-1,COLUMN(Banco!G$6)-1)</f>
        <v>2865.9</v>
      </c>
      <c r="H245" s="75" t="s">
        <v>22</v>
      </c>
    </row>
    <row r="246" spans="1:8" x14ac:dyDescent="0.2">
      <c r="A246" s="1" t="str">
        <f t="shared" ca="1" si="10"/>
        <v>Composição FNDE 603</v>
      </c>
      <c r="B246" s="3" t="str">
        <f ca="1">OFFSET(Composições!$A$1,MATCH(COUNTIF($H$1:$H246,"Composições"),Composições!$K:$K,0)-1,COLUMN(Banco!B$6)-1)</f>
        <v>Composição</v>
      </c>
      <c r="C246" s="3" t="str">
        <f ca="1">OFFSET(Composições!$A$1,MATCH(COUNTIF($H$1:$H246,"Composições"),Composições!$K:$K,0)-1,COLUMN(Banco!C$6)-1)</f>
        <v>FNDE 603</v>
      </c>
      <c r="D246" s="2" t="str">
        <f ca="1">IF(COUNTIF(OFFSET(Banco!$A$6,1,0,NCOMPOSICOES),$A246)&gt;1,"CÓDIGO REPETIDO",OFFSET(Composições!$A$1,MATCH(COUNTIF($H$1:$H246,"Composições"),Composições!$K:$K,0)-1,COLUMN(Banco!D$6)-1))</f>
        <v>BOMBA JOCKEY IP-21 BT4 60Hz, PRESSÃO 15 MCA - VAZÃO 1,23 M³/H - FORNECIMENTO E INSTALAÇÃO (UN)</v>
      </c>
      <c r="E246" s="3" t="str">
        <f ca="1">OFFSET(Composições!$A$1,MATCH(COUNTIF($H$1:$H246,"Composições"),Composições!$K:$K,0)-1,COLUMN(Banco!E$6)-1)</f>
        <v>UN</v>
      </c>
      <c r="F246" s="66">
        <f ca="1">OFFSET(Composições!$A$1,MATCH(COUNTIF($H$1:$H246,"Composições"),Composições!$K:$K,0)-1,COLUMN(Banco!F$6)-1)</f>
        <v>0</v>
      </c>
      <c r="G246" s="66">
        <f ca="1">OFFSET(Composições!$A$1,MATCH(COUNTIF($H$1:$H246,"Composições"),Composições!$K:$K,0)-1,COLUMN(Banco!G$6)-1)</f>
        <v>3678.23</v>
      </c>
      <c r="H246" s="75" t="s">
        <v>22</v>
      </c>
    </row>
    <row r="247" spans="1:8" ht="22.5" x14ac:dyDescent="0.2">
      <c r="A247" s="1" t="str">
        <f t="shared" ref="A247:A255" ca="1" si="11">CONCATENAR</f>
        <v>Composição FNDE 329</v>
      </c>
      <c r="B247" s="3" t="str">
        <f ca="1">OFFSET(Composições!$A$1,MATCH(COUNTIF($H$1:$H247,"Composições"),Composições!$K:$K,0)-1,COLUMN(Banco!B$6)-1)</f>
        <v>Composição</v>
      </c>
      <c r="C247" s="3" t="str">
        <f ca="1">OFFSET(Composições!$A$1,MATCH(COUNTIF($H$1:$H247,"Composições"),Composições!$K:$K,0)-1,COLUMN(Banco!C$6)-1)</f>
        <v>FNDE 329</v>
      </c>
      <c r="D247" s="2" t="str">
        <f ca="1">IF(COUNTIF(OFFSET(Banco!$A$6,1,0,NCOMPOSICOES),$A247)&gt;1,"CÓDIGO REPETIDO",OFFSET(Composições!$A$1,MATCH(COUNTIF($H$1:$H247,"Composições"),Composições!$K:$K,0)-1,COLUMN(Banco!D$6)-1))</f>
        <v>COTOVELO 90 GRAUS, EM FERRO GALVANIZADO, CONEXÃO ROSQUEADA, DN 25, INSTALADO EM RESERVAÇÃO DE ÁGUA DE EDIFICAÇÃO QUE POSSUA RESERVATÓRIO DE FIBRA/FIBROCIMENTO - FORNECIMENTO E INSTALAÇÃO. (UN)</v>
      </c>
      <c r="E247" s="3" t="str">
        <f ca="1">OFFSET(Composições!$A$1,MATCH(COUNTIF($H$1:$H247,"Composições"),Composições!$K:$K,0)-1,COLUMN(Banco!E$6)-1)</f>
        <v>UN</v>
      </c>
      <c r="F247" s="66">
        <f ca="1">OFFSET(Composições!$A$1,MATCH(COUNTIF($H$1:$H247,"Composições"),Composições!$K:$K,0)-1,COLUMN(Banco!F$6)-1)</f>
        <v>0</v>
      </c>
      <c r="G247" s="66">
        <f ca="1">OFFSET(Composições!$A$1,MATCH(COUNTIF($H$1:$H247,"Composições"),Composições!$K:$K,0)-1,COLUMN(Banco!G$6)-1)</f>
        <v>38.909999999999997</v>
      </c>
      <c r="H247" s="75" t="s">
        <v>22</v>
      </c>
    </row>
    <row r="248" spans="1:8" ht="22.5" x14ac:dyDescent="0.2">
      <c r="A248" s="1" t="str">
        <f t="shared" ca="1" si="11"/>
        <v>Composição FNDE 328</v>
      </c>
      <c r="B248" s="3" t="str">
        <f ca="1">OFFSET(Composições!$A$1,MATCH(COUNTIF($H$1:$H248,"Composições"),Composições!$K:$K,0)-1,COLUMN(Banco!B$6)-1)</f>
        <v>Composição</v>
      </c>
      <c r="C248" s="3" t="str">
        <f ca="1">OFFSET(Composições!$A$1,MATCH(COUNTIF($H$1:$H248,"Composições"),Composições!$K:$K,0)-1,COLUMN(Banco!C$6)-1)</f>
        <v>FNDE 328</v>
      </c>
      <c r="D248" s="2" t="str">
        <f ca="1">IF(COUNTIF(OFFSET(Banco!$A$6,1,0,NCOMPOSICOES),$A248)&gt;1,"CÓDIGO REPETIDO",OFFSET(Composições!$A$1,MATCH(COUNTIF($H$1:$H248,"Composições"),Composições!$K:$K,0)-1,COLUMN(Banco!D$6)-1))</f>
        <v>COTOVELO 90 GRAUS, EM FERRO GALVANIZADO, CONEXÃO ROSQUEADA, DN 40, INSTALADO EM RESERVAÇÃO DE ÁGUA DE EDIFICAÇÃO QUE POSSUA RESERVATÓRIO DE FIBRA/FIBROCIMENTO - FORNECIMENTO E INSTALAÇÃO. (UN)</v>
      </c>
      <c r="E248" s="3" t="str">
        <f ca="1">OFFSET(Composições!$A$1,MATCH(COUNTIF($H$1:$H248,"Composições"),Composições!$K:$K,0)-1,COLUMN(Banco!E$6)-1)</f>
        <v>UN</v>
      </c>
      <c r="F248" s="66">
        <f ca="1">OFFSET(Composições!$A$1,MATCH(COUNTIF($H$1:$H248,"Composições"),Composições!$K:$K,0)-1,COLUMN(Banco!F$6)-1)</f>
        <v>0</v>
      </c>
      <c r="G248" s="66">
        <f ca="1">OFFSET(Composições!$A$1,MATCH(COUNTIF($H$1:$H248,"Composições"),Composições!$K:$K,0)-1,COLUMN(Banco!G$6)-1)</f>
        <v>79.089999999999989</v>
      </c>
      <c r="H248" s="75" t="s">
        <v>22</v>
      </c>
    </row>
    <row r="249" spans="1:8" x14ac:dyDescent="0.2">
      <c r="A249" s="1" t="str">
        <f t="shared" ca="1" si="11"/>
        <v>Composição FNDE 330</v>
      </c>
      <c r="B249" s="3" t="str">
        <f ca="1">OFFSET(Composições!$A$1,MATCH(COUNTIF($H$1:$H249,"Composições"),Composições!$K:$K,0)-1,COLUMN(Banco!B$6)-1)</f>
        <v>Composição</v>
      </c>
      <c r="C249" s="3" t="str">
        <f ca="1">OFFSET(Composições!$A$1,MATCH(COUNTIF($H$1:$H249,"Composições"),Composições!$K:$K,0)-1,COLUMN(Banco!C$6)-1)</f>
        <v>FNDE 330</v>
      </c>
      <c r="D249" s="2" t="str">
        <f ca="1">IF(COUNTIF(OFFSET(Banco!$A$6,1,0,NCOMPOSICOES),$A249)&gt;1,"CÓDIGO REPETIDO",OFFSET(Composições!$A$1,MATCH(COUNTIF($H$1:$H249,"Composições"),Composições!$K:$K,0)-1,COLUMN(Banco!D$6)-1))</f>
        <v>TAMPA CEGA EM PVC PARA CONDULETE 4 X 2" (UN)</v>
      </c>
      <c r="E249" s="3" t="str">
        <f ca="1">OFFSET(Composições!$A$1,MATCH(COUNTIF($H$1:$H249,"Composições"),Composições!$K:$K,0)-1,COLUMN(Banco!E$6)-1)</f>
        <v>UN</v>
      </c>
      <c r="F249" s="66">
        <f ca="1">OFFSET(Composições!$A$1,MATCH(COUNTIF($H$1:$H249,"Composições"),Composições!$K:$K,0)-1,COLUMN(Banco!F$6)-1)</f>
        <v>0</v>
      </c>
      <c r="G249" s="66">
        <f ca="1">OFFSET(Composições!$A$1,MATCH(COUNTIF($H$1:$H249,"Composições"),Composições!$K:$K,0)-1,COLUMN(Banco!G$6)-1)</f>
        <v>23.54</v>
      </c>
      <c r="H249" s="75" t="s">
        <v>22</v>
      </c>
    </row>
    <row r="250" spans="1:8" x14ac:dyDescent="0.2">
      <c r="A250" s="1" t="str">
        <f t="shared" ca="1" si="11"/>
        <v>Composição FNDE 604</v>
      </c>
      <c r="B250" s="3" t="str">
        <f ca="1">OFFSET(Composições!$A$1,MATCH(COUNTIF($H$1:$H250,"Composições"),Composições!$K:$K,0)-1,COLUMN(Banco!B$6)-1)</f>
        <v>Composição</v>
      </c>
      <c r="C250" s="3" t="str">
        <f ca="1">OFFSET(Composições!$A$1,MATCH(COUNTIF($H$1:$H250,"Composições"),Composições!$K:$K,0)-1,COLUMN(Banco!C$6)-1)</f>
        <v>FNDE 604</v>
      </c>
      <c r="D250" s="2" t="str">
        <f ca="1">IF(COUNTIF(OFFSET(Banco!$A$6,1,0,NCOMPOSICOES),$A250)&gt;1,"CÓDIGO REPETIDO",OFFSET(Composições!$A$1,MATCH(COUNTIF($H$1:$H250,"Composições"),Composições!$K:$K,0)-1,COLUMN(Banco!D$6)-1))</f>
        <v>ADAPTADOR PARA CONDULETE 25MM (UN)</v>
      </c>
      <c r="E250" s="3" t="str">
        <f ca="1">OFFSET(Composições!$A$1,MATCH(COUNTIF($H$1:$H250,"Composições"),Composições!$K:$K,0)-1,COLUMN(Banco!E$6)-1)</f>
        <v>UN</v>
      </c>
      <c r="F250" s="66">
        <f ca="1">OFFSET(Composições!$A$1,MATCH(COUNTIF($H$1:$H250,"Composições"),Composições!$K:$K,0)-1,COLUMN(Banco!F$6)-1)</f>
        <v>0</v>
      </c>
      <c r="G250" s="66">
        <f ca="1">OFFSET(Composições!$A$1,MATCH(COUNTIF($H$1:$H250,"Composições"),Composições!$K:$K,0)-1,COLUMN(Banco!G$6)-1)</f>
        <v>17.02</v>
      </c>
      <c r="H250" s="75" t="s">
        <v>22</v>
      </c>
    </row>
    <row r="251" spans="1:8" x14ac:dyDescent="0.2">
      <c r="A251" s="1" t="str">
        <f t="shared" ca="1" si="11"/>
        <v>Composição FNDE 346</v>
      </c>
      <c r="B251" s="3" t="str">
        <f ca="1">OFFSET(Composições!$A$1,MATCH(COUNTIF($H$1:$H251,"Composições"),Composições!$K:$K,0)-1,COLUMN(Banco!B$6)-1)</f>
        <v>Composição</v>
      </c>
      <c r="C251" s="3" t="str">
        <f ca="1">OFFSET(Composições!$A$1,MATCH(COUNTIF($H$1:$H251,"Composições"),Composições!$K:$K,0)-1,COLUMN(Banco!C$6)-1)</f>
        <v>FNDE 346</v>
      </c>
      <c r="D251" s="2" t="str">
        <f ca="1">IF(COUNTIF(OFFSET(Banco!$A$6,1,0,NCOMPOSICOES),$A251)&gt;1,"CÓDIGO REPETIDO",OFFSET(Composições!$A$1,MATCH(COUNTIF($H$1:$H251,"Composições"),Composições!$K:$K,0)-1,COLUMN(Banco!D$6)-1))</f>
        <v>CABECOTE PARA ENTRADA DE LINHA DE ALIMENTACAO PARA ELETRODUTO (UND)</v>
      </c>
      <c r="E251" s="3" t="str">
        <f ca="1">OFFSET(Composições!$A$1,MATCH(COUNTIF($H$1:$H251,"Composições"),Composições!$K:$K,0)-1,COLUMN(Banco!E$6)-1)</f>
        <v>UN</v>
      </c>
      <c r="F251" s="66">
        <f ca="1">OFFSET(Composições!$A$1,MATCH(COUNTIF($H$1:$H251,"Composições"),Composições!$K:$K,0)-1,COLUMN(Banco!F$6)-1)</f>
        <v>0</v>
      </c>
      <c r="G251" s="66">
        <f ca="1">OFFSET(Composições!$A$1,MATCH(COUNTIF($H$1:$H251,"Composições"),Composições!$K:$K,0)-1,COLUMN(Banco!G$6)-1)</f>
        <v>68.73</v>
      </c>
      <c r="H251" s="75" t="s">
        <v>22</v>
      </c>
    </row>
    <row r="252" spans="1:8" x14ac:dyDescent="0.2">
      <c r="A252" s="1" t="str">
        <f t="shared" ca="1" si="11"/>
        <v>Composição FNDE 84</v>
      </c>
      <c r="B252" s="3" t="str">
        <f ca="1">OFFSET(Composições!$A$1,MATCH(COUNTIF($H$1:$H252,"Composições"),Composições!$K:$K,0)-1,COLUMN(Banco!B$6)-1)</f>
        <v>Composição</v>
      </c>
      <c r="C252" s="3" t="str">
        <f ca="1">OFFSET(Composições!$A$1,MATCH(COUNTIF($H$1:$H252,"Composições"),Composições!$K:$K,0)-1,COLUMN(Banco!C$6)-1)</f>
        <v>FNDE 84</v>
      </c>
      <c r="D252" s="2" t="str">
        <f ca="1">IF(COUNTIF(OFFSET(Banco!$A$6,1,0,NCOMPOSICOES),$A252)&gt;1,"CÓDIGO REPETIDO",OFFSET(Composições!$A$1,MATCH(COUNTIF($H$1:$H252,"Composições"),Composições!$K:$K,0)-1,COLUMN(Banco!D$6)-1))</f>
        <v>DISJUNTOR TETRAPOLAR TIPO DR, CORRENTE NOMINAL DE 63A - 30mA (UN)</v>
      </c>
      <c r="E252" s="3" t="str">
        <f ca="1">OFFSET(Composições!$A$1,MATCH(COUNTIF($H$1:$H252,"Composições"),Composições!$K:$K,0)-1,COLUMN(Banco!E$6)-1)</f>
        <v>UN</v>
      </c>
      <c r="F252" s="66">
        <f ca="1">OFFSET(Composições!$A$1,MATCH(COUNTIF($H$1:$H252,"Composições"),Composições!$K:$K,0)-1,COLUMN(Banco!F$6)-1)</f>
        <v>0</v>
      </c>
      <c r="G252" s="66">
        <f ca="1">OFFSET(Composições!$A$1,MATCH(COUNTIF($H$1:$H252,"Composições"),Composições!$K:$K,0)-1,COLUMN(Banco!G$6)-1)</f>
        <v>246.14000000000001</v>
      </c>
      <c r="H252" s="75" t="s">
        <v>22</v>
      </c>
    </row>
    <row r="253" spans="1:8" x14ac:dyDescent="0.2">
      <c r="A253" s="1" t="str">
        <f t="shared" ca="1" si="11"/>
        <v>Composição FNDE 85</v>
      </c>
      <c r="B253" s="3" t="str">
        <f ca="1">OFFSET(Composições!$A$1,MATCH(COUNTIF($H$1:$H253,"Composições"),Composições!$K:$K,0)-1,COLUMN(Banco!B$6)-1)</f>
        <v>Composição</v>
      </c>
      <c r="C253" s="3" t="str">
        <f ca="1">OFFSET(Composições!$A$1,MATCH(COUNTIF($H$1:$H253,"Composições"),Composições!$K:$K,0)-1,COLUMN(Banco!C$6)-1)</f>
        <v>FNDE 85</v>
      </c>
      <c r="D253" s="2" t="str">
        <f ca="1">IF(COUNTIF(OFFSET(Banco!$A$6,1,0,NCOMPOSICOES),$A253)&gt;1,"CÓDIGO REPETIDO",OFFSET(Composições!$A$1,MATCH(COUNTIF($H$1:$H253,"Composições"),Composições!$K:$K,0)-1,COLUMN(Banco!D$6)-1))</f>
        <v>DISJUNTOR TETRAPOLAR TIPO DR, CORRENTE NOMINAL DE 80A - 30mA (UN)</v>
      </c>
      <c r="E253" s="3" t="str">
        <f ca="1">OFFSET(Composições!$A$1,MATCH(COUNTIF($H$1:$H253,"Composições"),Composições!$K:$K,0)-1,COLUMN(Banco!E$6)-1)</f>
        <v>UN</v>
      </c>
      <c r="F253" s="66">
        <f ca="1">OFFSET(Composições!$A$1,MATCH(COUNTIF($H$1:$H253,"Composições"),Composições!$K:$K,0)-1,COLUMN(Banco!F$6)-1)</f>
        <v>0</v>
      </c>
      <c r="G253" s="66">
        <f ca="1">OFFSET(Composições!$A$1,MATCH(COUNTIF($H$1:$H253,"Composições"),Composições!$K:$K,0)-1,COLUMN(Banco!G$6)-1)</f>
        <v>248.99</v>
      </c>
      <c r="H253" s="75" t="s">
        <v>22</v>
      </c>
    </row>
    <row r="254" spans="1:8" x14ac:dyDescent="0.2">
      <c r="A254" s="1" t="str">
        <f t="shared" ca="1" si="11"/>
        <v>Composição FNDE 487</v>
      </c>
      <c r="B254" s="3" t="str">
        <f ca="1">OFFSET(Composições!$A$1,MATCH(COUNTIF($H$1:$H254,"Composições"),Composições!$K:$K,0)-1,COLUMN(Banco!B$6)-1)</f>
        <v>Composição</v>
      </c>
      <c r="C254" s="3" t="str">
        <f ca="1">OFFSET(Composições!$A$1,MATCH(COUNTIF($H$1:$H254,"Composições"),Composições!$K:$K,0)-1,COLUMN(Banco!C$6)-1)</f>
        <v>FNDE 487</v>
      </c>
      <c r="D254" s="2" t="str">
        <f ca="1">IF(COUNTIF(OFFSET(Banco!$A$6,1,0,NCOMPOSICOES),$A254)&gt;1,"CÓDIGO REPETIDO",OFFSET(Composições!$A$1,MATCH(COUNTIF($H$1:$H254,"Composições"),Composições!$K:$K,0)-1,COLUMN(Banco!D$6)-1))</f>
        <v>DISJUNTOR TERMOMAGNÉTICO TRIPOLAR , CORRENTE NOMINAL DE 160A - FORNECIMENTO E INSTALAÇÃO (UN)</v>
      </c>
      <c r="E254" s="3" t="str">
        <f ca="1">OFFSET(Composições!$A$1,MATCH(COUNTIF($H$1:$H254,"Composições"),Composições!$K:$K,0)-1,COLUMN(Banco!E$6)-1)</f>
        <v>UN</v>
      </c>
      <c r="F254" s="66">
        <f ca="1">OFFSET(Composições!$A$1,MATCH(COUNTIF($H$1:$H254,"Composições"),Composições!$K:$K,0)-1,COLUMN(Banco!F$6)-1)</f>
        <v>0</v>
      </c>
      <c r="G254" s="66">
        <f ca="1">OFFSET(Composições!$A$1,MATCH(COUNTIF($H$1:$H254,"Composições"),Composições!$K:$K,0)-1,COLUMN(Banco!G$6)-1)</f>
        <v>825.92</v>
      </c>
      <c r="H254" s="75" t="s">
        <v>22</v>
      </c>
    </row>
    <row r="255" spans="1:8" x14ac:dyDescent="0.2">
      <c r="A255" s="1" t="str">
        <f t="shared" ca="1" si="11"/>
        <v>Composição FNDE 390</v>
      </c>
      <c r="B255" s="3" t="str">
        <f ca="1">OFFSET(Composições!$A$1,MATCH(COUNTIF($H$1:$H255,"Composições"),Composições!$K:$K,0)-1,COLUMN(Banco!B$6)-1)</f>
        <v>Composição</v>
      </c>
      <c r="C255" s="3" t="str">
        <f ca="1">OFFSET(Composições!$A$1,MATCH(COUNTIF($H$1:$H255,"Composições"),Composições!$K:$K,0)-1,COLUMN(Banco!C$6)-1)</f>
        <v>FNDE 390</v>
      </c>
      <c r="D255" s="2" t="str">
        <f ca="1">IF(COUNTIF(OFFSET(Banco!$A$6,1,0,NCOMPOSICOES),$A255)&gt;1,"CÓDIGO REPETIDO",OFFSET(Composições!$A$1,MATCH(COUNTIF($H$1:$H255,"Composições"),Composições!$K:$K,0)-1,COLUMN(Banco!D$6)-1))</f>
        <v xml:space="preserve"> DISJUNTOR TETRAPOLAR TIPO DR, CORRENTE NOMINAL DE 100A - 30mA (UN)</v>
      </c>
      <c r="E255" s="3" t="str">
        <f ca="1">OFFSET(Composições!$A$1,MATCH(COUNTIF($H$1:$H255,"Composições"),Composições!$K:$K,0)-1,COLUMN(Banco!E$6)-1)</f>
        <v>UN</v>
      </c>
      <c r="F255" s="66">
        <f ca="1">OFFSET(Composições!$A$1,MATCH(COUNTIF($H$1:$H255,"Composições"),Composições!$K:$K,0)-1,COLUMN(Banco!F$6)-1)</f>
        <v>0</v>
      </c>
      <c r="G255" s="66">
        <f ca="1">OFFSET(Composições!$A$1,MATCH(COUNTIF($H$1:$H255,"Composições"),Composições!$K:$K,0)-1,COLUMN(Banco!G$6)-1)</f>
        <v>438.65</v>
      </c>
      <c r="H255" s="75" t="s">
        <v>22</v>
      </c>
    </row>
    <row r="256" spans="1:8" x14ac:dyDescent="0.2">
      <c r="A256" s="1" t="str">
        <f t="shared" ref="A256:A270" ca="1" si="12">CONCATENAR</f>
        <v>Composição FNDE 393</v>
      </c>
      <c r="B256" s="3" t="str">
        <f ca="1">OFFSET(Composições!$A$1,MATCH(COUNTIF($H$1:$H256,"Composições"),Composições!$K:$K,0)-1,COLUMN(Banco!B$6)-1)</f>
        <v>Composição</v>
      </c>
      <c r="C256" s="3" t="str">
        <f ca="1">OFFSET(Composições!$A$1,MATCH(COUNTIF($H$1:$H256,"Composições"),Composições!$K:$K,0)-1,COLUMN(Banco!C$6)-1)</f>
        <v>FNDE 393</v>
      </c>
      <c r="D256" s="2" t="str">
        <f ca="1">IF(COUNTIF(OFFSET(Banco!$A$6,1,0,NCOMPOSICOES),$A256)&gt;1,"CÓDIGO REPETIDO",OFFSET(Composições!$A$1,MATCH(COUNTIF($H$1:$H256,"Composições"),Composições!$K:$K,0)-1,COLUMN(Banco!D$6)-1))</f>
        <v>DISJUNTOR TETRAPOLAR TIPO DR, CORRENTE NOMINAL DE 125A - 30mA (UN)</v>
      </c>
      <c r="E256" s="3" t="str">
        <f ca="1">OFFSET(Composições!$A$1,MATCH(COUNTIF($H$1:$H256,"Composições"),Composições!$K:$K,0)-1,COLUMN(Banco!E$6)-1)</f>
        <v>UN</v>
      </c>
      <c r="F256" s="66">
        <f ca="1">OFFSET(Composições!$A$1,MATCH(COUNTIF($H$1:$H256,"Composições"),Composições!$K:$K,0)-1,COLUMN(Banco!F$6)-1)</f>
        <v>0</v>
      </c>
      <c r="G256" s="66">
        <f ca="1">OFFSET(Composições!$A$1,MATCH(COUNTIF($H$1:$H256,"Composições"),Composições!$K:$K,0)-1,COLUMN(Banco!G$6)-1)</f>
        <v>440.46</v>
      </c>
      <c r="H256" s="75" t="s">
        <v>22</v>
      </c>
    </row>
    <row r="257" spans="1:8" ht="22.5" x14ac:dyDescent="0.2">
      <c r="A257" s="1" t="str">
        <f t="shared" ca="1" si="12"/>
        <v>Composição FNDE 24</v>
      </c>
      <c r="B257" s="3" t="str">
        <f ca="1">OFFSET(Composições!$A$1,MATCH(COUNTIF($H$1:$H257,"Composições"),Composições!$K:$K,0)-1,COLUMN(Banco!B$6)-1)</f>
        <v>Composição</v>
      </c>
      <c r="C257" s="3" t="str">
        <f ca="1">OFFSET(Composições!$A$1,MATCH(COUNTIF($H$1:$H257,"Composições"),Composições!$K:$K,0)-1,COLUMN(Banco!C$6)-1)</f>
        <v>FNDE 24</v>
      </c>
      <c r="D257" s="2" t="str">
        <f ca="1">IF(COUNTIF(OFFSET(Banco!$A$6,1,0,NCOMPOSICOES),$A257)&gt;1,"CÓDIGO REPETIDO",OFFSET(Composições!$A$1,MATCH(COUNTIF($H$1:$H257,"Composições"),Composições!$K:$K,0)-1,COLUMN(Banco!D$6)-1))</f>
        <v>ELETROCALHA LISA OU PERFURADA EM AÇO GALVANIZADO, LARGURA 200MM E ALTURA 75MM, INCLUSIVE EMENDA E FIXAÇÃO - FORNECIMENTO E INSTALAÇÃO (M)</v>
      </c>
      <c r="E257" s="3" t="str">
        <f ca="1">OFFSET(Composições!$A$1,MATCH(COUNTIF($H$1:$H257,"Composições"),Composições!$K:$K,0)-1,COLUMN(Banco!E$6)-1)</f>
        <v>M</v>
      </c>
      <c r="F257" s="66">
        <f ca="1">OFFSET(Composições!$A$1,MATCH(COUNTIF($H$1:$H257,"Composições"),Composições!$K:$K,0)-1,COLUMN(Banco!F$6)-1)</f>
        <v>0</v>
      </c>
      <c r="G257" s="66">
        <f ca="1">OFFSET(Composições!$A$1,MATCH(COUNTIF($H$1:$H257,"Composições"),Composições!$K:$K,0)-1,COLUMN(Banco!G$6)-1)</f>
        <v>184.51</v>
      </c>
      <c r="H257" s="75" t="s">
        <v>22</v>
      </c>
    </row>
    <row r="258" spans="1:8" ht="22.5" x14ac:dyDescent="0.2">
      <c r="A258" s="1" t="str">
        <f t="shared" ca="1" si="12"/>
        <v>Composição FNDE 25</v>
      </c>
      <c r="B258" s="3" t="str">
        <f ca="1">OFFSET(Composições!$A$1,MATCH(COUNTIF($H$1:$H258,"Composições"),Composições!$K:$K,0)-1,COLUMN(Banco!B$6)-1)</f>
        <v>Composição</v>
      </c>
      <c r="C258" s="3" t="str">
        <f ca="1">OFFSET(Composições!$A$1,MATCH(COUNTIF($H$1:$H258,"Composições"),Composições!$K:$K,0)-1,COLUMN(Banco!C$6)-1)</f>
        <v>FNDE 25</v>
      </c>
      <c r="D258" s="2" t="str">
        <f ca="1">IF(COUNTIF(OFFSET(Banco!$A$6,1,0,NCOMPOSICOES),$A258)&gt;1,"CÓDIGO REPETIDO",OFFSET(Composições!$A$1,MATCH(COUNTIF($H$1:$H258,"Composições"),Composições!$K:$K,0)-1,COLUMN(Banco!D$6)-1))</f>
        <v xml:space="preserve"> ELETROCALHA LISA OU PERFURADA EM AÇO GALVANIZADO, LARGURA 50MM E ALTURA 50MM, INCLUSIVE EMENDA E FIXAÇÃO - FORNECIMENTO E INSTALAÇÃO. (M)</v>
      </c>
      <c r="E258" s="3" t="str">
        <f ca="1">OFFSET(Composições!$A$1,MATCH(COUNTIF($H$1:$H258,"Composições"),Composições!$K:$K,0)-1,COLUMN(Banco!E$6)-1)</f>
        <v>M</v>
      </c>
      <c r="F258" s="66">
        <f ca="1">OFFSET(Composições!$A$1,MATCH(COUNTIF($H$1:$H258,"Composições"),Composições!$K:$K,0)-1,COLUMN(Banco!F$6)-1)</f>
        <v>0</v>
      </c>
      <c r="G258" s="66">
        <f ca="1">OFFSET(Composições!$A$1,MATCH(COUNTIF($H$1:$H258,"Composições"),Composições!$K:$K,0)-1,COLUMN(Banco!G$6)-1)</f>
        <v>116.84</v>
      </c>
      <c r="H258" s="75" t="s">
        <v>22</v>
      </c>
    </row>
    <row r="259" spans="1:8" ht="22.5" x14ac:dyDescent="0.2">
      <c r="A259" s="1" t="str">
        <f t="shared" ca="1" si="12"/>
        <v>Composição FNDE 366</v>
      </c>
      <c r="B259" s="3" t="str">
        <f ca="1">OFFSET(Composições!$A$1,MATCH(COUNTIF($H$1:$H259,"Composições"),Composições!$K:$K,0)-1,COLUMN(Banco!B$6)-1)</f>
        <v>Composição</v>
      </c>
      <c r="C259" s="3" t="str">
        <f ca="1">OFFSET(Composições!$A$1,MATCH(COUNTIF($H$1:$H259,"Composições"),Composições!$K:$K,0)-1,COLUMN(Banco!C$6)-1)</f>
        <v>FNDE 366</v>
      </c>
      <c r="D259" s="2" t="str">
        <f ca="1">IF(COUNTIF(OFFSET(Banco!$A$6,1,0,NCOMPOSICOES),$A259)&gt;1,"CÓDIGO REPETIDO",OFFSET(Composições!$A$1,MATCH(COUNTIF($H$1:$H259,"Composições"),Composições!$K:$K,0)-1,COLUMN(Banco!D$6)-1))</f>
        <v>TÊ HORIZONTAL 90º, PARA ELETROCALHA, LISA OU PERFURADA EM AÇO GALVANIZADO, LARGURA DE 200MM E ALTURA DE 50MM - FORNECIMENTO E INSTALAÇÃO. (UN)</v>
      </c>
      <c r="E259" s="3" t="str">
        <f ca="1">OFFSET(Composições!$A$1,MATCH(COUNTIF($H$1:$H259,"Composições"),Composições!$K:$K,0)-1,COLUMN(Banco!E$6)-1)</f>
        <v>UN</v>
      </c>
      <c r="F259" s="66">
        <f ca="1">OFFSET(Composições!$A$1,MATCH(COUNTIF($H$1:$H259,"Composições"),Composições!$K:$K,0)-1,COLUMN(Banco!F$6)-1)</f>
        <v>0</v>
      </c>
      <c r="G259" s="66">
        <f ca="1">OFFSET(Composições!$A$1,MATCH(COUNTIF($H$1:$H259,"Composições"),Composições!$K:$K,0)-1,COLUMN(Banco!G$6)-1)</f>
        <v>54.540000000000006</v>
      </c>
      <c r="H259" s="75" t="s">
        <v>22</v>
      </c>
    </row>
    <row r="260" spans="1:8" ht="22.5" x14ac:dyDescent="0.2">
      <c r="A260" s="1" t="str">
        <f t="shared" ca="1" si="12"/>
        <v>Composição FNDE 367</v>
      </c>
      <c r="B260" s="3" t="str">
        <f ca="1">OFFSET(Composições!$A$1,MATCH(COUNTIF($H$1:$H260,"Composições"),Composições!$K:$K,0)-1,COLUMN(Banco!B$6)-1)</f>
        <v>Composição</v>
      </c>
      <c r="C260" s="3" t="str">
        <f ca="1">OFFSET(Composições!$A$1,MATCH(COUNTIF($H$1:$H260,"Composições"),Composições!$K:$K,0)-1,COLUMN(Banco!C$6)-1)</f>
        <v>FNDE 367</v>
      </c>
      <c r="D260" s="2" t="str">
        <f ca="1">IF(COUNTIF(OFFSET(Banco!$A$6,1,0,NCOMPOSICOES),$A260)&gt;1,"CÓDIGO REPETIDO",OFFSET(Composições!$A$1,MATCH(COUNTIF($H$1:$H260,"Composições"),Composições!$K:$K,0)-1,COLUMN(Banco!D$6)-1))</f>
        <v>TÊ HORIZONTAL 90º, PARA ELETROCALHA, LISA OU PERFURADA EM AÇO GALVANIZADO, LARGURA DE 50MM E ALTURA DE 50MM - FORNECIMENTO E INSTALAÇÃO. (UN)</v>
      </c>
      <c r="E260" s="3" t="str">
        <f ca="1">OFFSET(Composições!$A$1,MATCH(COUNTIF($H$1:$H260,"Composições"),Composições!$K:$K,0)-1,COLUMN(Banco!E$6)-1)</f>
        <v>UN</v>
      </c>
      <c r="F260" s="66">
        <f ca="1">OFFSET(Composições!$A$1,MATCH(COUNTIF($H$1:$H260,"Composições"),Composições!$K:$K,0)-1,COLUMN(Banco!F$6)-1)</f>
        <v>0</v>
      </c>
      <c r="G260" s="66">
        <f ca="1">OFFSET(Composições!$A$1,MATCH(COUNTIF($H$1:$H260,"Composições"),Composições!$K:$K,0)-1,COLUMN(Banco!G$6)-1)</f>
        <v>45.36</v>
      </c>
      <c r="H260" s="75" t="s">
        <v>22</v>
      </c>
    </row>
    <row r="261" spans="1:8" ht="22.5" x14ac:dyDescent="0.2">
      <c r="A261" s="1" t="str">
        <f t="shared" ca="1" si="12"/>
        <v>Composição FNDE 368</v>
      </c>
      <c r="B261" s="3" t="str">
        <f ca="1">OFFSET(Composições!$A$1,MATCH(COUNTIF($H$1:$H261,"Composições"),Composições!$K:$K,0)-1,COLUMN(Banco!B$6)-1)</f>
        <v>Composição</v>
      </c>
      <c r="C261" s="3" t="str">
        <f ca="1">OFFSET(Composições!$A$1,MATCH(COUNTIF($H$1:$H261,"Composições"),Composições!$K:$K,0)-1,COLUMN(Banco!C$6)-1)</f>
        <v>FNDE 368</v>
      </c>
      <c r="D261" s="2" t="str">
        <f ca="1">IF(COUNTIF(OFFSET(Banco!$A$6,1,0,NCOMPOSICOES),$A261)&gt;1,"CÓDIGO REPETIDO",OFFSET(Composições!$A$1,MATCH(COUNTIF($H$1:$H261,"Composições"),Composições!$K:$K,0)-1,COLUMN(Banco!D$6)-1))</f>
        <v>TÊ HORIZONTAL 90º, PARA ELETROCALHA, LISA OU PERFURADA EM AÇO GALVANIZADO, LARGURA DE 200MM E ALTURA DE 75MM - FORNECIMENTO E INSTALAÇÃO. (UN)</v>
      </c>
      <c r="E261" s="3" t="str">
        <f ca="1">OFFSET(Composições!$A$1,MATCH(COUNTIF($H$1:$H261,"Composições"),Composições!$K:$K,0)-1,COLUMN(Banco!E$6)-1)</f>
        <v>UN</v>
      </c>
      <c r="F261" s="66">
        <f ca="1">OFFSET(Composições!$A$1,MATCH(COUNTIF($H$1:$H261,"Composições"),Composições!$K:$K,0)-1,COLUMN(Banco!F$6)-1)</f>
        <v>0</v>
      </c>
      <c r="G261" s="66">
        <f ca="1">OFFSET(Composições!$A$1,MATCH(COUNTIF($H$1:$H261,"Composições"),Composições!$K:$K,0)-1,COLUMN(Banco!G$6)-1)</f>
        <v>139.26999999999998</v>
      </c>
      <c r="H261" s="75" t="s">
        <v>22</v>
      </c>
    </row>
    <row r="262" spans="1:8" x14ac:dyDescent="0.2">
      <c r="A262" s="1" t="str">
        <f t="shared" ca="1" si="12"/>
        <v>Composição FNDE 370</v>
      </c>
      <c r="B262" s="3" t="str">
        <f ca="1">OFFSET(Composições!$A$1,MATCH(COUNTIF($H$1:$H262,"Composições"),Composições!$K:$K,0)-1,COLUMN(Banco!B$6)-1)</f>
        <v>Composição</v>
      </c>
      <c r="C262" s="3" t="str">
        <f ca="1">OFFSET(Composições!$A$1,MATCH(COUNTIF($H$1:$H262,"Composições"),Composições!$K:$K,0)-1,COLUMN(Banco!C$6)-1)</f>
        <v>FNDE 370</v>
      </c>
      <c r="D262" s="2" t="str">
        <f ca="1">IF(COUNTIF(OFFSET(Banco!$A$6,1,0,NCOMPOSICOES),$A262)&gt;1,"CÓDIGO REPETIDO",OFFSET(Composições!$A$1,MATCH(COUNTIF($H$1:$H262,"Composições"),Composições!$K:$K,0)-1,COLUMN(Banco!D$6)-1))</f>
        <v xml:space="preserve"> TAMPAO / TERMINAL / PLUG, D = 2" , PARA DUTO CORRUGADO PEAD (UN)</v>
      </c>
      <c r="E262" s="3" t="str">
        <f ca="1">OFFSET(Composições!$A$1,MATCH(COUNTIF($H$1:$H262,"Composições"),Composições!$K:$K,0)-1,COLUMN(Banco!E$6)-1)</f>
        <v>UN</v>
      </c>
      <c r="F262" s="66">
        <f ca="1">OFFSET(Composições!$A$1,MATCH(COUNTIF($H$1:$H262,"Composições"),Composições!$K:$K,0)-1,COLUMN(Banco!F$6)-1)</f>
        <v>0</v>
      </c>
      <c r="G262" s="66">
        <f ca="1">OFFSET(Composições!$A$1,MATCH(COUNTIF($H$1:$H262,"Composições"),Composições!$K:$K,0)-1,COLUMN(Banco!G$6)-1)</f>
        <v>15.27</v>
      </c>
      <c r="H262" s="75" t="s">
        <v>22</v>
      </c>
    </row>
    <row r="263" spans="1:8" x14ac:dyDescent="0.2">
      <c r="A263" s="1" t="str">
        <f t="shared" ca="1" si="12"/>
        <v>Composição FNDE 96</v>
      </c>
      <c r="B263" s="3" t="str">
        <f ca="1">OFFSET(Composições!$A$1,MATCH(COUNTIF($H$1:$H263,"Composições"),Composições!$K:$K,0)-1,COLUMN(Banco!B$6)-1)</f>
        <v>Composição</v>
      </c>
      <c r="C263" s="3" t="str">
        <f ca="1">OFFSET(Composições!$A$1,MATCH(COUNTIF($H$1:$H263,"Composições"),Composições!$K:$K,0)-1,COLUMN(Banco!C$6)-1)</f>
        <v>FNDE 96</v>
      </c>
      <c r="D263" s="2" t="str">
        <f ca="1">IF(COUNTIF(OFFSET(Banco!$A$6,1,0,NCOMPOSICOES),$A263)&gt;1,"CÓDIGO REPETIDO",OFFSET(Composições!$A$1,MATCH(COUNTIF($H$1:$H263,"Composições"),Composições!$K:$K,0)-1,COLUMN(Banco!D$6)-1))</f>
        <v>LUMINÁRIA DE EMBUTIR, COM LÂMPADA LED DE 18 W (UN)</v>
      </c>
      <c r="E263" s="3" t="str">
        <f ca="1">OFFSET(Composições!$A$1,MATCH(COUNTIF($H$1:$H263,"Composições"),Composições!$K:$K,0)-1,COLUMN(Banco!E$6)-1)</f>
        <v>UN</v>
      </c>
      <c r="F263" s="66">
        <f ca="1">OFFSET(Composições!$A$1,MATCH(COUNTIF($H$1:$H263,"Composições"),Composições!$K:$K,0)-1,COLUMN(Banco!F$6)-1)</f>
        <v>0</v>
      </c>
      <c r="G263" s="66">
        <f ca="1">OFFSET(Composições!$A$1,MATCH(COUNTIF($H$1:$H263,"Composições"),Composições!$K:$K,0)-1,COLUMN(Banco!G$6)-1)</f>
        <v>53.199999999999996</v>
      </c>
      <c r="H263" s="75" t="s">
        <v>22</v>
      </c>
    </row>
    <row r="264" spans="1:8" x14ac:dyDescent="0.2">
      <c r="A264" s="1" t="str">
        <f t="shared" ca="1" si="12"/>
        <v>Composição FNDE 97</v>
      </c>
      <c r="B264" s="3" t="str">
        <f ca="1">OFFSET(Composições!$A$1,MATCH(COUNTIF($H$1:$H264,"Composições"),Composições!$K:$K,0)-1,COLUMN(Banco!B$6)-1)</f>
        <v>Composição</v>
      </c>
      <c r="C264" s="3" t="str">
        <f ca="1">OFFSET(Composições!$A$1,MATCH(COUNTIF($H$1:$H264,"Composições"),Composições!$K:$K,0)-1,COLUMN(Banco!C$6)-1)</f>
        <v>FNDE 97</v>
      </c>
      <c r="D264" s="2" t="str">
        <f ca="1">IF(COUNTIF(OFFSET(Banco!$A$6,1,0,NCOMPOSICOES),$A264)&gt;1,"CÓDIGO REPETIDO",OFFSET(Composições!$A$1,MATCH(COUNTIF($H$1:$H264,"Composições"),Composições!$K:$K,0)-1,COLUMN(Banco!D$6)-1))</f>
        <v>LUMINÁRIA DE EMBUTIR, COM LÂMPADA LED DE 31 W (UN)</v>
      </c>
      <c r="E264" s="3" t="str">
        <f ca="1">OFFSET(Composições!$A$1,MATCH(COUNTIF($H$1:$H264,"Composições"),Composições!$K:$K,0)-1,COLUMN(Banco!E$6)-1)</f>
        <v>UN</v>
      </c>
      <c r="F264" s="66">
        <f ca="1">OFFSET(Composições!$A$1,MATCH(COUNTIF($H$1:$H264,"Composições"),Composições!$K:$K,0)-1,COLUMN(Banco!F$6)-1)</f>
        <v>0</v>
      </c>
      <c r="G264" s="66">
        <f ca="1">OFFSET(Composições!$A$1,MATCH(COUNTIF($H$1:$H264,"Composições"),Composições!$K:$K,0)-1,COLUMN(Banco!G$6)-1)</f>
        <v>131.06</v>
      </c>
      <c r="H264" s="75" t="s">
        <v>22</v>
      </c>
    </row>
    <row r="265" spans="1:8" x14ac:dyDescent="0.2">
      <c r="A265" s="1" t="str">
        <f t="shared" ca="1" si="12"/>
        <v>Composição FNDE 308</v>
      </c>
      <c r="B265" s="3" t="str">
        <f ca="1">OFFSET(Composições!$A$1,MATCH(COUNTIF($H$1:$H265,"Composições"),Composições!$K:$K,0)-1,COLUMN(Banco!B$6)-1)</f>
        <v>Composição</v>
      </c>
      <c r="C265" s="3" t="str">
        <f ca="1">OFFSET(Composições!$A$1,MATCH(COUNTIF($H$1:$H265,"Composições"),Composições!$K:$K,0)-1,COLUMN(Banco!C$6)-1)</f>
        <v>FNDE 308</v>
      </c>
      <c r="D265" s="2" t="str">
        <f ca="1">IF(COUNTIF(OFFSET(Banco!$A$6,1,0,NCOMPOSICOES),$A265)&gt;1,"CÓDIGO REPETIDO",OFFSET(Composições!$A$1,MATCH(COUNTIF($H$1:$H265,"Composições"),Composições!$K:$K,0)-1,COLUMN(Banco!D$6)-1))</f>
        <v xml:space="preserve"> LUMINÁRIA DE EMBUTIR, COM LÂMPADA LED DE 39 W (UN)</v>
      </c>
      <c r="E265" s="3" t="str">
        <f ca="1">OFFSET(Composições!$A$1,MATCH(COUNTIF($H$1:$H265,"Composições"),Composições!$K:$K,0)-1,COLUMN(Banco!E$6)-1)</f>
        <v>UN</v>
      </c>
      <c r="F265" s="66">
        <f ca="1">OFFSET(Composições!$A$1,MATCH(COUNTIF($H$1:$H265,"Composições"),Composições!$K:$K,0)-1,COLUMN(Banco!F$6)-1)</f>
        <v>0</v>
      </c>
      <c r="G265" s="66">
        <f ca="1">OFFSET(Composições!$A$1,MATCH(COUNTIF($H$1:$H265,"Composições"),Composições!$K:$K,0)-1,COLUMN(Banco!G$6)-1)</f>
        <v>131.06</v>
      </c>
      <c r="H265" s="75" t="s">
        <v>22</v>
      </c>
    </row>
    <row r="266" spans="1:8" x14ac:dyDescent="0.2">
      <c r="A266" s="1" t="str">
        <f t="shared" ca="1" si="12"/>
        <v>Composição FNDE 98</v>
      </c>
      <c r="B266" s="3" t="str">
        <f ca="1">OFFSET(Composições!$A$1,MATCH(COUNTIF($H$1:$H266,"Composições"),Composições!$K:$K,0)-1,COLUMN(Banco!B$6)-1)</f>
        <v>Composição</v>
      </c>
      <c r="C266" s="3" t="str">
        <f ca="1">OFFSET(Composições!$A$1,MATCH(COUNTIF($H$1:$H266,"Composições"),Composições!$K:$K,0)-1,COLUMN(Banco!C$6)-1)</f>
        <v>FNDE 98</v>
      </c>
      <c r="D266" s="2" t="str">
        <f ca="1">IF(COUNTIF(OFFSET(Banco!$A$6,1,0,NCOMPOSICOES),$A266)&gt;1,"CÓDIGO REPETIDO",OFFSET(Composições!$A$1,MATCH(COUNTIF($H$1:$H266,"Composições"),Composições!$K:$K,0)-1,COLUMN(Banco!D$6)-1))</f>
        <v>REFLETOR EM ALUMÍNIO, DE SUPORTE E ALÇA, COM LÂMPADA LED DE 200 W (UN)</v>
      </c>
      <c r="E266" s="3" t="str">
        <f ca="1">OFFSET(Composições!$A$1,MATCH(COUNTIF($H$1:$H266,"Composições"),Composições!$K:$K,0)-1,COLUMN(Banco!E$6)-1)</f>
        <v>UN</v>
      </c>
      <c r="F266" s="66">
        <f ca="1">OFFSET(Composições!$A$1,MATCH(COUNTIF($H$1:$H266,"Composições"),Composições!$K:$K,0)-1,COLUMN(Banco!F$6)-1)</f>
        <v>0</v>
      </c>
      <c r="G266" s="66">
        <f ca="1">OFFSET(Composições!$A$1,MATCH(COUNTIF($H$1:$H266,"Composições"),Composições!$K:$K,0)-1,COLUMN(Banco!G$6)-1)</f>
        <v>145.46999999999997</v>
      </c>
      <c r="H266" s="75" t="s">
        <v>22</v>
      </c>
    </row>
    <row r="267" spans="1:8" x14ac:dyDescent="0.2">
      <c r="A267" s="1" t="str">
        <f t="shared" ca="1" si="12"/>
        <v>Composição FNDE 99</v>
      </c>
      <c r="B267" s="3" t="str">
        <f ca="1">OFFSET(Composições!$A$1,MATCH(COUNTIF($H$1:$H267,"Composições"),Composições!$K:$K,0)-1,COLUMN(Banco!B$6)-1)</f>
        <v>Composição</v>
      </c>
      <c r="C267" s="3" t="str">
        <f ca="1">OFFSET(Composições!$A$1,MATCH(COUNTIF($H$1:$H267,"Composições"),Composições!$K:$K,0)-1,COLUMN(Banco!C$6)-1)</f>
        <v>FNDE 99</v>
      </c>
      <c r="D267" s="2" t="str">
        <f ca="1">IF(COUNTIF(OFFSET(Banco!$A$6,1,0,NCOMPOSICOES),$A267)&gt;1,"CÓDIGO REPETIDO",OFFSET(Composições!$A$1,MATCH(COUNTIF($H$1:$H267,"Composições"),Composições!$K:$K,0)-1,COLUMN(Banco!D$6)-1))</f>
        <v>LUMINÁRIA TIPO SPOT BALIZADOR LED 12W (UN)</v>
      </c>
      <c r="E267" s="3" t="str">
        <f ca="1">OFFSET(Composições!$A$1,MATCH(COUNTIF($H$1:$H267,"Composições"),Composições!$K:$K,0)-1,COLUMN(Banco!E$6)-1)</f>
        <v>UN</v>
      </c>
      <c r="F267" s="66">
        <f ca="1">OFFSET(Composições!$A$1,MATCH(COUNTIF($H$1:$H267,"Composições"),Composições!$K:$K,0)-1,COLUMN(Banco!F$6)-1)</f>
        <v>0</v>
      </c>
      <c r="G267" s="66">
        <f ca="1">OFFSET(Composições!$A$1,MATCH(COUNTIF($H$1:$H267,"Composições"),Composições!$K:$K,0)-1,COLUMN(Banco!G$6)-1)</f>
        <v>131.89000000000001</v>
      </c>
      <c r="H267" s="75" t="s">
        <v>22</v>
      </c>
    </row>
    <row r="268" spans="1:8" x14ac:dyDescent="0.2">
      <c r="A268" s="1" t="str">
        <f t="shared" ca="1" si="12"/>
        <v>Composição FNDE 384</v>
      </c>
      <c r="B268" s="3" t="str">
        <f ca="1">OFFSET(Composições!$A$1,MATCH(COUNTIF($H$1:$H268,"Composições"),Composições!$K:$K,0)-1,COLUMN(Banco!B$6)-1)</f>
        <v>Composição</v>
      </c>
      <c r="C268" s="3" t="str">
        <f ca="1">OFFSET(Composições!$A$1,MATCH(COUNTIF($H$1:$H268,"Composições"),Composições!$K:$K,0)-1,COLUMN(Banco!C$6)-1)</f>
        <v>FNDE 384</v>
      </c>
      <c r="D268" s="2" t="str">
        <f ca="1">IF(COUNTIF(OFFSET(Banco!$A$6,1,0,NCOMPOSICOES),$A268)&gt;1,"CÓDIGO REPETIDO",OFFSET(Composições!$A$1,MATCH(COUNTIF($H$1:$H268,"Composições"),Composições!$K:$K,0)-1,COLUMN(Banco!D$6)-1))</f>
        <v>SWITCH TIPO 48 PORTAS (UN)</v>
      </c>
      <c r="E268" s="3" t="str">
        <f ca="1">OFFSET(Composições!$A$1,MATCH(COUNTIF($H$1:$H268,"Composições"),Composições!$K:$K,0)-1,COLUMN(Banco!E$6)-1)</f>
        <v>UN</v>
      </c>
      <c r="F268" s="66">
        <f ca="1">OFFSET(Composições!$A$1,MATCH(COUNTIF($H$1:$H268,"Composições"),Composições!$K:$K,0)-1,COLUMN(Banco!F$6)-1)</f>
        <v>0</v>
      </c>
      <c r="G268" s="66">
        <f ca="1">OFFSET(Composições!$A$1,MATCH(COUNTIF($H$1:$H268,"Composições"),Composições!$K:$K,0)-1,COLUMN(Banco!G$6)-1)</f>
        <v>5227.4000000000005</v>
      </c>
      <c r="H268" s="75" t="s">
        <v>22</v>
      </c>
    </row>
    <row r="269" spans="1:8" x14ac:dyDescent="0.2">
      <c r="A269" s="1" t="str">
        <f t="shared" ca="1" si="12"/>
        <v>Composição FNDE 385</v>
      </c>
      <c r="B269" s="3" t="str">
        <f ca="1">OFFSET(Composições!$A$1,MATCH(COUNTIF($H$1:$H269,"Composições"),Composições!$K:$K,0)-1,COLUMN(Banco!B$6)-1)</f>
        <v>Composição</v>
      </c>
      <c r="C269" s="3" t="str">
        <f ca="1">OFFSET(Composições!$A$1,MATCH(COUNTIF($H$1:$H269,"Composições"),Composições!$K:$K,0)-1,COLUMN(Banco!C$6)-1)</f>
        <v>FNDE 385</v>
      </c>
      <c r="D269" s="2" t="str">
        <f ca="1">IF(COUNTIF(OFFSET(Banco!$A$6,1,0,NCOMPOSICOES),$A269)&gt;1,"CÓDIGO REPETIDO",OFFSET(Composições!$A$1,MATCH(COUNTIF($H$1:$H269,"Composições"),Composições!$K:$K,0)-1,COLUMN(Banco!D$6)-1))</f>
        <v xml:space="preserve"> PATCH CORD, CATEGORIA 6 UTP, 4 PARES. (UN)</v>
      </c>
      <c r="E269" s="3" t="str">
        <f ca="1">OFFSET(Composições!$A$1,MATCH(COUNTIF($H$1:$H269,"Composições"),Composições!$K:$K,0)-1,COLUMN(Banco!E$6)-1)</f>
        <v>UN</v>
      </c>
      <c r="F269" s="66">
        <f ca="1">OFFSET(Composições!$A$1,MATCH(COUNTIF($H$1:$H269,"Composições"),Composições!$K:$K,0)-1,COLUMN(Banco!F$6)-1)</f>
        <v>0</v>
      </c>
      <c r="G269" s="66">
        <f ca="1">OFFSET(Composições!$A$1,MATCH(COUNTIF($H$1:$H269,"Composições"),Composições!$K:$K,0)-1,COLUMN(Banco!G$6)-1)</f>
        <v>56.27</v>
      </c>
      <c r="H269" s="75" t="s">
        <v>22</v>
      </c>
    </row>
    <row r="270" spans="1:8" x14ac:dyDescent="0.2">
      <c r="A270" s="1" t="str">
        <f t="shared" ca="1" si="12"/>
        <v>Composição FNDE 29</v>
      </c>
      <c r="B270" s="3" t="str">
        <f ca="1">OFFSET(Composições!$A$1,MATCH(COUNTIF($H$1:$H270,"Composições"),Composições!$K:$K,0)-1,COLUMN(Banco!B$6)-1)</f>
        <v>Composição</v>
      </c>
      <c r="C270" s="3" t="str">
        <f ca="1">OFFSET(Composições!$A$1,MATCH(COUNTIF($H$1:$H270,"Composições"),Composições!$K:$K,0)-1,COLUMN(Banco!C$6)-1)</f>
        <v>FNDE 29</v>
      </c>
      <c r="D270" s="2" t="str">
        <f ca="1">IF(COUNTIF(OFFSET(Banco!$A$6,1,0,NCOMPOSICOES),$A270)&gt;1,"CÓDIGO REPETIDO",OFFSET(Composições!$A$1,MATCH(COUNTIF($H$1:$H270,"Composições"),Composições!$K:$K,0)-1,COLUMN(Banco!D$6)-1))</f>
        <v xml:space="preserve"> REGULADOR DE ALTA PRESSÃO GLP (UN)</v>
      </c>
      <c r="E270" s="3" t="str">
        <f ca="1">OFFSET(Composições!$A$1,MATCH(COUNTIF($H$1:$H270,"Composições"),Composições!$K:$K,0)-1,COLUMN(Banco!E$6)-1)</f>
        <v>UN</v>
      </c>
      <c r="F270" s="66">
        <f ca="1">OFFSET(Composições!$A$1,MATCH(COUNTIF($H$1:$H270,"Composições"),Composições!$K:$K,0)-1,COLUMN(Banco!F$6)-1)</f>
        <v>0</v>
      </c>
      <c r="G270" s="66">
        <f ca="1">OFFSET(Composições!$A$1,MATCH(COUNTIF($H$1:$H270,"Composições"),Composições!$K:$K,0)-1,COLUMN(Banco!G$6)-1)</f>
        <v>642.73</v>
      </c>
      <c r="H270" s="75" t="s">
        <v>22</v>
      </c>
    </row>
    <row r="271" spans="1:8" ht="22.5" x14ac:dyDescent="0.2">
      <c r="A271" s="1" t="str">
        <f t="shared" ref="A271:A285" ca="1" si="13">CONCATENAR</f>
        <v>Composição FNDE 40</v>
      </c>
      <c r="B271" s="3" t="str">
        <f ca="1">OFFSET(Composições!$A$1,MATCH(COUNTIF($H$1:$H271,"Composições"),Composições!$K:$K,0)-1,COLUMN(Banco!B$6)-1)</f>
        <v>Composição</v>
      </c>
      <c r="C271" s="3" t="str">
        <f ca="1">OFFSET(Composições!$A$1,MATCH(COUNTIF($H$1:$H271,"Composições"),Composições!$K:$K,0)-1,COLUMN(Banco!C$6)-1)</f>
        <v>FNDE 40</v>
      </c>
      <c r="D271" s="2" t="str">
        <f ca="1">IF(COUNTIF(OFFSET(Banco!$A$6,1,0,NCOMPOSICOES),$A271)&gt;1,"CÓDIGO REPETIDO",OFFSET(Composições!$A$1,MATCH(COUNTIF($H$1:$H271,"Composições"),Composições!$K:$K,0)-1,COLUMN(Banco!D$6)-1))</f>
        <v>BANCADA DE GRANITO CINZA ANDORINHA, INCLUSIVE PASSA PRATOS, ESPESSURA 2 CM - FORNECIMENTO E INSTALAÇÃO (M2)</v>
      </c>
      <c r="E271" s="3" t="str">
        <f ca="1">OFFSET(Composições!$A$1,MATCH(COUNTIF($H$1:$H271,"Composições"),Composições!$K:$K,0)-1,COLUMN(Banco!E$6)-1)</f>
        <v>M2</v>
      </c>
      <c r="F271" s="66">
        <f ca="1">OFFSET(Composições!$A$1,MATCH(COUNTIF($H$1:$H271,"Composições"),Composições!$K:$K,0)-1,COLUMN(Banco!F$6)-1)</f>
        <v>0</v>
      </c>
      <c r="G271" s="66">
        <f ca="1">OFFSET(Composições!$A$1,MATCH(COUNTIF($H$1:$H271,"Composições"),Composições!$K:$K,0)-1,COLUMN(Banco!G$6)-1)</f>
        <v>549.76</v>
      </c>
      <c r="H271" s="75" t="s">
        <v>22</v>
      </c>
    </row>
    <row r="272" spans="1:8" x14ac:dyDescent="0.2">
      <c r="A272" s="1" t="str">
        <f t="shared" ca="1" si="13"/>
        <v>Composição FNDE 47</v>
      </c>
      <c r="B272" s="3" t="str">
        <f ca="1">OFFSET(Composições!$A$1,MATCH(COUNTIF($H$1:$H272,"Composições"),Composições!$K:$K,0)-1,COLUMN(Banco!B$6)-1)</f>
        <v>Composição</v>
      </c>
      <c r="C272" s="3" t="str">
        <f ca="1">OFFSET(Composições!$A$1,MATCH(COUNTIF($H$1:$H272,"Composições"),Composições!$K:$K,0)-1,COLUMN(Banco!C$6)-1)</f>
        <v>FNDE 47</v>
      </c>
      <c r="D272" s="2" t="str">
        <f ca="1">IF(COUNTIF(OFFSET(Banco!$A$6,1,0,NCOMPOSICOES),$A272)&gt;1,"CÓDIGO REPETIDO",OFFSET(Composições!$A$1,MATCH(COUNTIF($H$1:$H272,"Composições"),Composições!$K:$K,0)-1,COLUMN(Banco!D$6)-1))</f>
        <v>PRATELEIRA DE GRANITO CINZA ANDORINHA, ESPESSURA 2 CM - FORNECIMENTO E INSTALAÇÃO (M2)</v>
      </c>
      <c r="E272" s="3" t="str">
        <f ca="1">OFFSET(Composições!$A$1,MATCH(COUNTIF($H$1:$H272,"Composições"),Composições!$K:$K,0)-1,COLUMN(Banco!E$6)-1)</f>
        <v>M2</v>
      </c>
      <c r="F272" s="66">
        <f ca="1">OFFSET(Composições!$A$1,MATCH(COUNTIF($H$1:$H272,"Composições"),Composições!$K:$K,0)-1,COLUMN(Banco!F$6)-1)</f>
        <v>0</v>
      </c>
      <c r="G272" s="66">
        <f ca="1">OFFSET(Composições!$A$1,MATCH(COUNTIF($H$1:$H272,"Composições"),Composições!$K:$K,0)-1,COLUMN(Banco!G$6)-1)</f>
        <v>490.4</v>
      </c>
      <c r="H272" s="75" t="s">
        <v>22</v>
      </c>
    </row>
    <row r="273" spans="1:8" x14ac:dyDescent="0.2">
      <c r="A273" s="1" t="str">
        <f t="shared" ca="1" si="13"/>
        <v>Composição 99856</v>
      </c>
      <c r="B273" s="3" t="str">
        <f ca="1">OFFSET(Composições!$A$1,MATCH(COUNTIF($H$1:$H273,"Composições"),Composições!$K:$K,0)-1,COLUMN(Banco!B$6)-1)</f>
        <v>Composição</v>
      </c>
      <c r="C273" s="3" t="str">
        <f ca="1">OFFSET(Composições!$A$1,MATCH(COUNTIF($H$1:$H273,"Composições"),Composições!$K:$K,0)-1,COLUMN(Banco!C$6)-1)</f>
        <v>99856</v>
      </c>
      <c r="D273" s="2" t="str">
        <f ca="1">IF(COUNTIF(OFFSET(Banco!$A$6,1,0,NCOMPOSICOES),$A273)&gt;1,"CÓDIGO REPETIDO",OFFSET(Composições!$A$1,MATCH(COUNTIF($H$1:$H273,"Composições"),Composições!$K:$K,0)-1,COLUMN(Banco!D$6)-1))</f>
        <v>BARRA DE APOIO EM INOX, DIAMETRO MINIMO 3 CM, EM AÇO INOX (M)</v>
      </c>
      <c r="E273" s="3" t="str">
        <f ca="1">OFFSET(Composições!$A$1,MATCH(COUNTIF($H$1:$H273,"Composições"),Composições!$K:$K,0)-1,COLUMN(Banco!E$6)-1)</f>
        <v>M</v>
      </c>
      <c r="F273" s="66">
        <f ca="1">OFFSET(Composições!$A$1,MATCH(COUNTIF($H$1:$H273,"Composições"),Composições!$K:$K,0)-1,COLUMN(Banco!F$6)-1)</f>
        <v>0</v>
      </c>
      <c r="G273" s="66">
        <f ca="1">OFFSET(Composições!$A$1,MATCH(COUNTIF($H$1:$H273,"Composições"),Composições!$K:$K,0)-1,COLUMN(Banco!G$6)-1)</f>
        <v>210.07999999999998</v>
      </c>
      <c r="H273" s="75" t="s">
        <v>22</v>
      </c>
    </row>
    <row r="274" spans="1:8" x14ac:dyDescent="0.2">
      <c r="A274" s="1" t="str">
        <f t="shared" ca="1" si="13"/>
        <v>Composição FNDE 51</v>
      </c>
      <c r="B274" s="3" t="str">
        <f ca="1">OFFSET(Composições!$A$1,MATCH(COUNTIF($H$1:$H274,"Composições"),Composições!$K:$K,0)-1,COLUMN(Banco!B$6)-1)</f>
        <v>Composição</v>
      </c>
      <c r="C274" s="3" t="str">
        <f ca="1">OFFSET(Composições!$A$1,MATCH(COUNTIF($H$1:$H274,"Composições"),Composições!$K:$K,0)-1,COLUMN(Banco!C$6)-1)</f>
        <v>FNDE 51</v>
      </c>
      <c r="D274" s="2" t="str">
        <f ca="1">IF(COUNTIF(OFFSET(Banco!$A$6,1,0,NCOMPOSICOES),$A274)&gt;1,"CÓDIGO REPETIDO",OFFSET(Composições!$A$1,MATCH(COUNTIF($H$1:$H274,"Composições"),Composições!$K:$K,0)-1,COLUMN(Banco!D$6)-1))</f>
        <v>BANCO DE CONCRETO SEM ENCOSTO, DIM. 2,50 X 0,60 M (M2)</v>
      </c>
      <c r="E274" s="3" t="str">
        <f ca="1">OFFSET(Composições!$A$1,MATCH(COUNTIF($H$1:$H274,"Composições"),Composições!$K:$K,0)-1,COLUMN(Banco!E$6)-1)</f>
        <v>M2</v>
      </c>
      <c r="F274" s="66">
        <f ca="1">OFFSET(Composições!$A$1,MATCH(COUNTIF($H$1:$H274,"Composições"),Composições!$K:$K,0)-1,COLUMN(Banco!F$6)-1)</f>
        <v>0</v>
      </c>
      <c r="G274" s="66">
        <f ca="1">OFFSET(Composições!$A$1,MATCH(COUNTIF($H$1:$H274,"Composições"),Composições!$K:$K,0)-1,COLUMN(Banco!G$6)-1)</f>
        <v>596.24</v>
      </c>
      <c r="H274" s="75" t="s">
        <v>22</v>
      </c>
    </row>
    <row r="275" spans="1:8" ht="22.5" x14ac:dyDescent="0.2">
      <c r="A275" s="1" t="str">
        <f t="shared" ca="1" si="13"/>
        <v>Composição FNDE 239</v>
      </c>
      <c r="B275" s="3" t="str">
        <f ca="1">OFFSET(Composições!$A$1,MATCH(COUNTIF($H$1:$H275,"Composições"),Composições!$K:$K,0)-1,COLUMN(Banco!B$6)-1)</f>
        <v>Composição</v>
      </c>
      <c r="C275" s="3" t="str">
        <f ca="1">OFFSET(Composições!$A$1,MATCH(COUNTIF($H$1:$H275,"Composições"),Composições!$K:$K,0)-1,COLUMN(Banco!C$6)-1)</f>
        <v>FNDE 239</v>
      </c>
      <c r="D275" s="2" t="str">
        <f ca="1">IF(COUNTIF(OFFSET(Banco!$A$6,1,0,NCOMPOSICOES),$A275)&gt;1,"CÓDIGO REPETIDO",OFFSET(Composições!$A$1,MATCH(COUNTIF($H$1:$H275,"Composições"),Composições!$K:$K,0)-1,COLUMN(Banco!D$6)-1))</f>
        <v>CONCRETAGEM DE PILARES, FCK = 30 MPA, COM USO DE BOMBA - LANÇAMENTO, ADENSAMENTO E ACABAMENTO. (M3)</v>
      </c>
      <c r="E275" s="3" t="str">
        <f ca="1">OFFSET(Composições!$A$1,MATCH(COUNTIF($H$1:$H275,"Composições"),Composições!$K:$K,0)-1,COLUMN(Banco!E$6)-1)</f>
        <v>M3</v>
      </c>
      <c r="F275" s="66">
        <f ca="1">OFFSET(Composições!$A$1,MATCH(COUNTIF($H$1:$H275,"Composições"),Composições!$K:$K,0)-1,COLUMN(Banco!F$6)-1)</f>
        <v>0</v>
      </c>
      <c r="G275" s="66">
        <f ca="1">OFFSET(Composições!$A$1,MATCH(COUNTIF($H$1:$H275,"Composições"),Composições!$K:$K,0)-1,COLUMN(Banco!G$6)-1)</f>
        <v>741.01</v>
      </c>
      <c r="H275" s="75" t="s">
        <v>22</v>
      </c>
    </row>
    <row r="276" spans="1:8" ht="22.5" x14ac:dyDescent="0.2">
      <c r="A276" s="1" t="str">
        <f t="shared" ca="1" si="13"/>
        <v>Composição FNDE 240</v>
      </c>
      <c r="B276" s="3" t="str">
        <f ca="1">OFFSET(Composições!$A$1,MATCH(COUNTIF($H$1:$H276,"Composições"),Composições!$K:$K,0)-1,COLUMN(Banco!B$6)-1)</f>
        <v>Composição</v>
      </c>
      <c r="C276" s="3" t="str">
        <f ca="1">OFFSET(Composições!$A$1,MATCH(COUNTIF($H$1:$H276,"Composições"),Composições!$K:$K,0)-1,COLUMN(Banco!C$6)-1)</f>
        <v>FNDE 240</v>
      </c>
      <c r="D276" s="2" t="str">
        <f ca="1">IF(COUNTIF(OFFSET(Banco!$A$6,1,0,NCOMPOSICOES),$A276)&gt;1,"CÓDIGO REPETIDO",OFFSET(Composições!$A$1,MATCH(COUNTIF($H$1:$H276,"Composições"),Composições!$K:$K,0)-1,COLUMN(Banco!D$6)-1))</f>
        <v>CONCRETAGEM DE VIGAS E LAJES, FCK=30 MPA, PARA LAJES MACIÇAS OU NERVURADAS COM USO DE BOMBA - LANÇAMENTO, ADENSAMENTO E ACABAMENTO. (M3)</v>
      </c>
      <c r="E276" s="3" t="str">
        <f ca="1">OFFSET(Composições!$A$1,MATCH(COUNTIF($H$1:$H276,"Composições"),Composições!$K:$K,0)-1,COLUMN(Banco!E$6)-1)</f>
        <v>M3</v>
      </c>
      <c r="F276" s="66">
        <f ca="1">OFFSET(Composições!$A$1,MATCH(COUNTIF($H$1:$H276,"Composições"),Composições!$K:$K,0)-1,COLUMN(Banco!F$6)-1)</f>
        <v>0</v>
      </c>
      <c r="G276" s="66">
        <f ca="1">OFFSET(Composições!$A$1,MATCH(COUNTIF($H$1:$H276,"Composições"),Composições!$K:$K,0)-1,COLUMN(Banco!G$6)-1)</f>
        <v>742.7700000000001</v>
      </c>
      <c r="H276" s="75" t="s">
        <v>22</v>
      </c>
    </row>
    <row r="277" spans="1:8" x14ac:dyDescent="0.2">
      <c r="A277" s="1" t="str">
        <f t="shared" ca="1" si="13"/>
        <v>Composição FNDE 600</v>
      </c>
      <c r="B277" s="3" t="str">
        <f ca="1">OFFSET(Composições!$A$1,MATCH(COUNTIF($H$1:$H277,"Composições"),Composições!$K:$K,0)-1,COLUMN(Banco!B$6)-1)</f>
        <v>Composição</v>
      </c>
      <c r="C277" s="3" t="str">
        <f ca="1">OFFSET(Composições!$A$1,MATCH(COUNTIF($H$1:$H277,"Composições"),Composições!$K:$K,0)-1,COLUMN(Banco!C$6)-1)</f>
        <v>FNDE 600</v>
      </c>
      <c r="D277" s="2" t="str">
        <f ca="1">IF(COUNTIF(OFFSET(Banco!$A$6,1,0,NCOMPOSICOES),$A277)&gt;1,"CÓDIGO REPETIDO",OFFSET(Composições!$A$1,MATCH(COUNTIF($H$1:$H277,"Composições"),Composições!$K:$K,0)-1,COLUMN(Banco!D$6)-1))</f>
        <v>LIMPEZA GROSSA DE OBRA (M2)</v>
      </c>
      <c r="E277" s="3" t="str">
        <f ca="1">OFFSET(Composições!$A$1,MATCH(COUNTIF($H$1:$H277,"Composições"),Composições!$K:$K,0)-1,COLUMN(Banco!E$6)-1)</f>
        <v>M2</v>
      </c>
      <c r="F277" s="66">
        <f ca="1">OFFSET(Composições!$A$1,MATCH(COUNTIF($H$1:$H277,"Composições"),Composições!$K:$K,0)-1,COLUMN(Banco!F$6)-1)</f>
        <v>0</v>
      </c>
      <c r="G277" s="66">
        <f ca="1">OFFSET(Composições!$A$1,MATCH(COUNTIF($H$1:$H277,"Composições"),Composições!$K:$K,0)-1,COLUMN(Banco!G$6)-1)</f>
        <v>15.84</v>
      </c>
      <c r="H277" s="75" t="s">
        <v>22</v>
      </c>
    </row>
    <row r="278" spans="1:8" x14ac:dyDescent="0.2">
      <c r="A278" s="1" t="str">
        <f t="shared" ca="1" si="13"/>
        <v>Composição FNDE 601</v>
      </c>
      <c r="B278" s="3" t="str">
        <f ca="1">OFFSET(Composições!$A$1,MATCH(COUNTIF($H$1:$H278,"Composições"),Composições!$K:$K,0)-1,COLUMN(Banco!B$6)-1)</f>
        <v>Composição</v>
      </c>
      <c r="C278" s="3" t="str">
        <f ca="1">OFFSET(Composições!$A$1,MATCH(COUNTIF($H$1:$H278,"Composições"),Composições!$K:$K,0)-1,COLUMN(Banco!C$6)-1)</f>
        <v>FNDE 601</v>
      </c>
      <c r="D278" s="2" t="str">
        <f ca="1">IF(COUNTIF(OFFSET(Banco!$A$6,1,0,NCOMPOSICOES),$A278)&gt;1,"CÓDIGO REPETIDO",OFFSET(Composições!$A$1,MATCH(COUNTIF($H$1:$H278,"Composições"),Composições!$K:$K,0)-1,COLUMN(Banco!D$6)-1))</f>
        <v xml:space="preserve"> LIMPEZA FINA DE OBRA (M2)</v>
      </c>
      <c r="E278" s="3" t="str">
        <f ca="1">OFFSET(Composições!$A$1,MATCH(COUNTIF($H$1:$H278,"Composições"),Composições!$K:$K,0)-1,COLUMN(Banco!E$6)-1)</f>
        <v>M2</v>
      </c>
      <c r="F278" s="66">
        <f ca="1">OFFSET(Composições!$A$1,MATCH(COUNTIF($H$1:$H278,"Composições"),Composições!$K:$K,0)-1,COLUMN(Banco!F$6)-1)</f>
        <v>0</v>
      </c>
      <c r="G278" s="66">
        <f ca="1">OFFSET(Composições!$A$1,MATCH(COUNTIF($H$1:$H278,"Composições"),Composições!$K:$K,0)-1,COLUMN(Banco!G$6)-1)</f>
        <v>9.1</v>
      </c>
      <c r="H278" s="75" t="s">
        <v>22</v>
      </c>
    </row>
    <row r="279" spans="1:8" x14ac:dyDescent="0.2">
      <c r="A279" s="1" t="str">
        <f t="shared" ca="1" si="13"/>
        <v>Composição FNDE 560</v>
      </c>
      <c r="B279" s="3" t="str">
        <f ca="1">OFFSET(Composições!$A$1,MATCH(COUNTIF($H$1:$H279,"Composições"),Composições!$K:$K,0)-1,COLUMN(Banco!B$6)-1)</f>
        <v>Composição</v>
      </c>
      <c r="C279" s="3" t="str">
        <f ca="1">OFFSET(Composições!$A$1,MATCH(COUNTIF($H$1:$H279,"Composições"),Composições!$K:$K,0)-1,COLUMN(Banco!C$6)-1)</f>
        <v>FNDE 560</v>
      </c>
      <c r="D279" s="2" t="str">
        <f ca="1">IF(COUNTIF(OFFSET(Banco!$A$6,1,0,NCOMPOSICOES),$A279)&gt;1,"CÓDIGO REPETIDO",OFFSET(Composições!$A$1,MATCH(COUNTIF($H$1:$H279,"Composições"),Composições!$K:$K,0)-1,COLUMN(Banco!D$6)-1))</f>
        <v xml:space="preserve"> FORNECIMENTO E INSTALAÇÃO DE PLACA DE INAUGURAÇÃO EM AÇO INOX - 500 X 700 MM (UN)</v>
      </c>
      <c r="E279" s="3" t="str">
        <f ca="1">OFFSET(Composições!$A$1,MATCH(COUNTIF($H$1:$H279,"Composições"),Composições!$K:$K,0)-1,COLUMN(Banco!E$6)-1)</f>
        <v>UN</v>
      </c>
      <c r="F279" s="66">
        <f ca="1">OFFSET(Composições!$A$1,MATCH(COUNTIF($H$1:$H279,"Composições"),Composições!$K:$K,0)-1,COLUMN(Banco!F$6)-1)</f>
        <v>0</v>
      </c>
      <c r="G279" s="66">
        <f ca="1">OFFSET(Composições!$A$1,MATCH(COUNTIF($H$1:$H279,"Composições"),Composições!$K:$K,0)-1,COLUMN(Banco!G$6)-1)</f>
        <v>3120.31</v>
      </c>
      <c r="H279" s="75" t="s">
        <v>22</v>
      </c>
    </row>
    <row r="280" spans="1:8" ht="22.5" x14ac:dyDescent="0.2">
      <c r="A280" s="1" t="str">
        <f t="shared" ca="1" si="13"/>
        <v>Composição COMP-EST25</v>
      </c>
      <c r="B280" s="3" t="str">
        <f ca="1">OFFSET(Composições!$A$1,MATCH(COUNTIF($H$1:$H280,"Composições"),Composições!$K:$K,0)-1,COLUMN(Banco!B$6)-1)</f>
        <v>Composição</v>
      </c>
      <c r="C280" s="3" t="str">
        <f ca="1">OFFSET(Composições!$A$1,MATCH(COUNTIF($H$1:$H280,"Composições"),Composições!$K:$K,0)-1,COLUMN(Banco!C$6)-1)</f>
        <v>COMP-EST25</v>
      </c>
      <c r="D280" s="2" t="str">
        <f ca="1">IF(COUNTIF(OFFSET(Banco!$A$6,1,0,NCOMPOSICOES),$A280)&gt;1,"CÓDIGO REPETIDO",OFFSET(Composições!$A$1,MATCH(COUNTIF($H$1:$H280,"Composições"),Composições!$K:$K,0)-1,COLUMN(Banco!D$6)-1))</f>
        <v>ESTACA ESCAVADA MECANICAMENTE, SEM FLUIDO ESTABILIZANTE, COM 25CM DE DIÂMETRO, CONCRETO LANÇADO POR CAMINHÃO BETONEIRA, INTEIRAMENTE ARMADA.</v>
      </c>
      <c r="E280" s="3" t="str">
        <f ca="1">OFFSET(Composições!$A$1,MATCH(COUNTIF($H$1:$H280,"Composições"),Composições!$K:$K,0)-1,COLUMN(Banco!E$6)-1)</f>
        <v>M</v>
      </c>
      <c r="F280" s="66">
        <f ca="1">OFFSET(Composições!$A$1,MATCH(COUNTIF($H$1:$H280,"Composições"),Composições!$K:$K,0)-1,COLUMN(Banco!F$6)-1)</f>
        <v>0</v>
      </c>
      <c r="G280" s="66">
        <f ca="1">OFFSET(Composições!$A$1,MATCH(COUNTIF($H$1:$H280,"Composições"),Composições!$K:$K,0)-1,COLUMN(Banco!G$6)-1)</f>
        <v>100.38</v>
      </c>
      <c r="H280" s="75" t="s">
        <v>22</v>
      </c>
    </row>
    <row r="281" spans="1:8" ht="22.5" x14ac:dyDescent="0.2">
      <c r="A281" s="1" t="str">
        <f t="shared" ca="1" si="13"/>
        <v>Composição COMP-EST40</v>
      </c>
      <c r="B281" s="3" t="str">
        <f ca="1">OFFSET(Composições!$A$1,MATCH(COUNTIF($H$1:$H281,"Composições"),Composições!$K:$K,0)-1,COLUMN(Banco!B$6)-1)</f>
        <v>Composição</v>
      </c>
      <c r="C281" s="3" t="str">
        <f ca="1">OFFSET(Composições!$A$1,MATCH(COUNTIF($H$1:$H281,"Composições"),Composições!$K:$K,0)-1,COLUMN(Banco!C$6)-1)</f>
        <v>COMP-EST40</v>
      </c>
      <c r="D281" s="2" t="str">
        <f ca="1">IF(COUNTIF(OFFSET(Banco!$A$6,1,0,NCOMPOSICOES),$A281)&gt;1,"CÓDIGO REPETIDO",OFFSET(Composições!$A$1,MATCH(COUNTIF($H$1:$H281,"Composições"),Composições!$K:$K,0)-1,COLUMN(Banco!D$6)-1))</f>
        <v>ESTACA ESCAVADA MECANICAMENTE, SEM FLUIDO ESTABILIZANTE, COM 40CM DE DIÂMETRO, CONCRETO LANÇADO POR CAMINHÃO BETONEIRA, INTEIRAMENTE ARMADA.</v>
      </c>
      <c r="E281" s="3" t="str">
        <f ca="1">OFFSET(Composições!$A$1,MATCH(COUNTIF($H$1:$H281,"Composições"),Composições!$K:$K,0)-1,COLUMN(Banco!E$6)-1)</f>
        <v>M</v>
      </c>
      <c r="F281" s="66">
        <f ca="1">OFFSET(Composições!$A$1,MATCH(COUNTIF($H$1:$H281,"Composições"),Composições!$K:$K,0)-1,COLUMN(Banco!F$6)-1)</f>
        <v>0</v>
      </c>
      <c r="G281" s="66">
        <f ca="1">OFFSET(Composições!$A$1,MATCH(COUNTIF($H$1:$H281,"Composições"),Composições!$K:$K,0)-1,COLUMN(Banco!G$6)-1)</f>
        <v>162.67999999999998</v>
      </c>
      <c r="H281" s="75" t="s">
        <v>22</v>
      </c>
    </row>
    <row r="282" spans="1:8" ht="22.5" x14ac:dyDescent="0.2">
      <c r="A282" s="1" t="str">
        <f t="shared" ca="1" si="13"/>
        <v xml:space="preserve">Composição 91930 </v>
      </c>
      <c r="B282" s="3" t="str">
        <f ca="1">OFFSET(Composições!$A$1,MATCH(COUNTIF($H$1:$H282,"Composições"),Composições!$K:$K,0)-1,COLUMN(Banco!B$6)-1)</f>
        <v>Composição</v>
      </c>
      <c r="C282" s="3" t="str">
        <f ca="1">OFFSET(Composições!$A$1,MATCH(COUNTIF($H$1:$H282,"Composições"),Composições!$K:$K,0)-1,COLUMN(Banco!C$6)-1)</f>
        <v xml:space="preserve">91930 </v>
      </c>
      <c r="D282" s="2" t="str">
        <f ca="1">IF(COUNTIF(OFFSET(Banco!$A$6,1,0,NCOMPOSICOES),$A282)&gt;1,"CÓDIGO REPETIDO",OFFSET(Composições!$A$1,MATCH(COUNTIF($H$1:$H282,"Composições"),Composições!$K:$K,0)-1,COLUMN(Banco!D$6)-1))</f>
        <v>CABO DE COBRE FLEXÍVEL ISOLADO, 50 MM², ANTI-CHAMA 450/750 V, PARA CIRCUITOS TERMINAIS - FORNECIMENTO E INSTALAÇÃO. AF_03/2023 (M)</v>
      </c>
      <c r="E282" s="3" t="str">
        <f ca="1">OFFSET(Composições!$A$1,MATCH(COUNTIF($H$1:$H282,"Composições"),Composições!$K:$K,0)-1,COLUMN(Banco!E$6)-1)</f>
        <v>M</v>
      </c>
      <c r="F282" s="66">
        <f ca="1">OFFSET(Composições!$A$1,MATCH(COUNTIF($H$1:$H282,"Composições"),Composições!$K:$K,0)-1,COLUMN(Banco!F$6)-1)</f>
        <v>0</v>
      </c>
      <c r="G282" s="66">
        <f ca="1">OFFSET(Composições!$A$1,MATCH(COUNTIF($H$1:$H282,"Composições"),Composições!$K:$K,0)-1,COLUMN(Banco!G$6)-1)</f>
        <v>60.93</v>
      </c>
      <c r="H282" s="75" t="s">
        <v>22</v>
      </c>
    </row>
    <row r="283" spans="1:8" x14ac:dyDescent="0.2">
      <c r="A283" s="1" t="str">
        <f t="shared" ca="1" si="13"/>
        <v>Composição C3478</v>
      </c>
      <c r="B283" s="3" t="str">
        <f ca="1">OFFSET(Composições!$A$1,MATCH(COUNTIF($H$1:$H283,"Composições"),Composições!$K:$K,0)-1,COLUMN(Banco!B$6)-1)</f>
        <v>Composição</v>
      </c>
      <c r="C283" s="3" t="str">
        <f ca="1">OFFSET(Composições!$A$1,MATCH(COUNTIF($H$1:$H283,"Composições"),Composições!$K:$K,0)-1,COLUMN(Banco!C$6)-1)</f>
        <v>C3478</v>
      </c>
      <c r="D283" s="2" t="str">
        <f ca="1">IF(COUNTIF(OFFSET(Banco!$A$6,1,0,NCOMPOSICOES),$A283)&gt;1,"CÓDIGO REPETIDO",OFFSET(Composições!$A$1,MATCH(COUNTIF($H$1:$H283,"Composições"),Composições!$K:$K,0)-1,COLUMN(Banco!D$6)-1))</f>
        <v>TERMINAL AÉREO EM BARRA CHATA EM ALUMÍNIO 300 MM (UN)</v>
      </c>
      <c r="E283" s="3" t="str">
        <f ca="1">OFFSET(Composições!$A$1,MATCH(COUNTIF($H$1:$H283,"Composições"),Composições!$K:$K,0)-1,COLUMN(Banco!E$6)-1)</f>
        <v>UN</v>
      </c>
      <c r="F283" s="66">
        <f ca="1">OFFSET(Composições!$A$1,MATCH(COUNTIF($H$1:$H283,"Composições"),Composições!$K:$K,0)-1,COLUMN(Banco!F$6)-1)</f>
        <v>27.02</v>
      </c>
      <c r="G283" s="66">
        <f ca="1">OFFSET(Composições!$A$1,MATCH(COUNTIF($H$1:$H283,"Composições"),Composições!$K:$K,0)-1,COLUMN(Banco!G$6)-1)</f>
        <v>36.879999999999995</v>
      </c>
      <c r="H283" s="75" t="s">
        <v>22</v>
      </c>
    </row>
    <row r="284" spans="1:8" x14ac:dyDescent="0.2">
      <c r="A284" s="1" t="str">
        <f t="shared" ca="1" si="13"/>
        <v>Composição C3479</v>
      </c>
      <c r="B284" s="3" t="str">
        <f ca="1">OFFSET(Composições!$A$1,MATCH(COUNTIF($H$1:$H284,"Composições"),Composições!$K:$K,0)-1,COLUMN(Banco!B$6)-1)</f>
        <v>Composição</v>
      </c>
      <c r="C284" s="3" t="str">
        <f ca="1">OFFSET(Composições!$A$1,MATCH(COUNTIF($H$1:$H284,"Composições"),Composições!$K:$K,0)-1,COLUMN(Banco!C$6)-1)</f>
        <v>C3479</v>
      </c>
      <c r="D284" s="2" t="str">
        <f ca="1">IF(COUNTIF(OFFSET(Banco!$A$6,1,0,NCOMPOSICOES),$A284)&gt;1,"CÓDIGO REPETIDO",OFFSET(Composições!$A$1,MATCH(COUNTIF($H$1:$H284,"Composições"),Composições!$K:$K,0)-1,COLUMN(Banco!D$6)-1))</f>
        <v>BARRA RE-BAR REDONDA AÇO GALVANIZADO 80MM2 (UN)</v>
      </c>
      <c r="E284" s="3" t="str">
        <f ca="1">OFFSET(Composições!$A$1,MATCH(COUNTIF($H$1:$H284,"Composições"),Composições!$K:$K,0)-1,COLUMN(Banco!E$6)-1)</f>
        <v>UN</v>
      </c>
      <c r="F284" s="66">
        <f ca="1">OFFSET(Composições!$A$1,MATCH(COUNTIF($H$1:$H284,"Composições"),Composições!$K:$K,0)-1,COLUMN(Banco!F$6)-1)</f>
        <v>46</v>
      </c>
      <c r="G284" s="66">
        <f ca="1">OFFSET(Composições!$A$1,MATCH(COUNTIF($H$1:$H284,"Composições"),Composições!$K:$K,0)-1,COLUMN(Banco!G$6)-1)</f>
        <v>55.86</v>
      </c>
      <c r="H284" s="75" t="s">
        <v>22</v>
      </c>
    </row>
    <row r="285" spans="1:8" x14ac:dyDescent="0.2">
      <c r="A285" s="1" t="str">
        <f t="shared" ca="1" si="13"/>
        <v>Composição FNDE 602</v>
      </c>
      <c r="B285" s="3" t="str">
        <f ca="1">OFFSET(Composições!$A$1,MATCH(COUNTIF($H$1:$H285,"Composições"),Composições!$K:$K,0)-1,COLUMN(Banco!B$6)-1)</f>
        <v>Composição</v>
      </c>
      <c r="C285" s="3" t="str">
        <f ca="1">OFFSET(Composições!$A$1,MATCH(COUNTIF($H$1:$H285,"Composições"),Composições!$K:$K,0)-1,COLUMN(Banco!C$6)-1)</f>
        <v>FNDE 602</v>
      </c>
      <c r="D285" s="2" t="str">
        <f ca="1">IF(COUNTIF(OFFSET(Banco!$A$6,1,0,NCOMPOSICOES),$A285)&gt;1,"CÓDIGO REPETIDO",OFFSET(Composições!$A$1,MATCH(COUNTIF($H$1:$H285,"Composições"),Composições!$K:$K,0)-1,COLUMN(Banco!D$6)-1))</f>
        <v>LIMPEZA GROSSA DE OBRA (M2)</v>
      </c>
      <c r="E285" s="3" t="str">
        <f ca="1">OFFSET(Composições!$A$1,MATCH(COUNTIF($H$1:$H285,"Composições"),Composições!$K:$K,0)-1,COLUMN(Banco!E$6)-1)</f>
        <v>M2</v>
      </c>
      <c r="F285" s="66">
        <f ca="1">OFFSET(Composições!$A$1,MATCH(COUNTIF($H$1:$H285,"Composições"),Composições!$K:$K,0)-1,COLUMN(Banco!F$6)-1)</f>
        <v>0</v>
      </c>
      <c r="G285" s="66">
        <f ca="1">OFFSET(Composições!$A$1,MATCH(COUNTIF($H$1:$H285,"Composições"),Composições!$K:$K,0)-1,COLUMN(Banco!G$6)-1)</f>
        <v>15.84</v>
      </c>
      <c r="H285" s="75" t="s">
        <v>22</v>
      </c>
    </row>
    <row r="286" spans="1:8" x14ac:dyDescent="0.2">
      <c r="A286" s="1" t="str">
        <f ca="1">CONCATENAR</f>
        <v>COTAÇÃO COT-01</v>
      </c>
      <c r="B286" s="3" t="str">
        <f ca="1">OFFSET(Cotações!$A$1,MATCH(COUNTIF($H$1:$H286,"Cotações"),Cotações!$J:$J,0)-1,COLUMN(Banco!B$6)-1)</f>
        <v>COTAÇÃO</v>
      </c>
      <c r="C286" s="3" t="str">
        <f ca="1">OFFSET(Cotações!$A$1,MATCH(COUNTIF($H$1:$H286,"Cotações"),Cotações!$J:$J,0)-1,COLUMN(Banco!C$6)-1)</f>
        <v>COT-01</v>
      </c>
      <c r="D286" s="2" t="str">
        <f ca="1">IF(COUNTIF(OFFSET(Banco!$A$6,1+NCOMPOSICOES,0,NCOTACOES),$A286)&gt;1,"CÓDIGO REPETIDO",OFFSET(Cotações!$A$1,MATCH(COUNTIF($H$1:$H286,"Cotações"),Cotações!$J:$J,0)-1,COLUMN(Banco!D$6)-1))</f>
        <v>CISTERNA MODULARES TECNOTRI OU EQUIVALENTE TECNICO - 600L</v>
      </c>
      <c r="E286" s="3" t="str">
        <f ca="1">OFFSET(Cotações!$A$1,MATCH(COUNTIF($H$1:$H286,"Cotações"),Cotações!$J:$J,0)-1,COLUMN(Banco!E$6)-1)</f>
        <v>UNIDADE</v>
      </c>
      <c r="F286" s="66">
        <f ca="1">OFFSET(Cotações!$A$1,MATCH(COUNTIF($H$1:$H286,"Cotações"),Cotações!$J:$J,0)-1,COLUMN(Banco!F$6)-1)</f>
        <v>1850</v>
      </c>
      <c r="G286" s="66">
        <f ca="1">OFFSET(Cotações!$A$1,MATCH(COUNTIF($H$1:$H286,"Cotações"),Cotações!$J:$J,0)-1,COLUMN(Banco!F$6)-1)</f>
        <v>1850</v>
      </c>
      <c r="H286" s="75" t="s">
        <v>38</v>
      </c>
    </row>
    <row r="287" spans="1:8" x14ac:dyDescent="0.2">
      <c r="A287" s="1" t="str">
        <f ca="1">CONCATENAR</f>
        <v>COTAÇÃO COT-02</v>
      </c>
      <c r="B287" s="3" t="str">
        <f ca="1">OFFSET(Cotações!$A$1,MATCH(COUNTIF($H$1:$H287,"Cotações"),Cotações!$J:$J,0)-1,COLUMN(Banco!B$6)-1)</f>
        <v>COTAÇÃO</v>
      </c>
      <c r="C287" s="3" t="str">
        <f ca="1">OFFSET(Cotações!$A$1,MATCH(COUNTIF($H$1:$H287,"Cotações"),Cotações!$J:$J,0)-1,COLUMN(Banco!C$6)-1)</f>
        <v>COT-02</v>
      </c>
      <c r="D287" s="2" t="str">
        <f ca="1">IF(COUNTIF(OFFSET(Banco!$A$6,1+NCOMPOSICOES,0,NCOTACOES),$A287)&gt;1,"CÓDIGO REPETIDO",OFFSET(Cotações!$A$1,MATCH(COUNTIF($H$1:$H287,"Cotações"),Cotações!$J:$J,0)-1,COLUMN(Banco!D$6)-1))</f>
        <v xml:space="preserve">SMART FILTRO TECNOTRI OU EQUIVALENTE </v>
      </c>
      <c r="E287" s="3" t="str">
        <f ca="1">OFFSET(Cotações!$A$1,MATCH(COUNTIF($H$1:$H287,"Cotações"),Cotações!$J:$J,0)-1,COLUMN(Banco!E$6)-1)</f>
        <v>UNIDADE</v>
      </c>
      <c r="F287" s="66">
        <f ca="1">OFFSET(Cotações!$A$1,MATCH(COUNTIF($H$1:$H287,"Cotações"),Cotações!$J:$J,0)-1,COLUMN(Banco!F$6)-1)</f>
        <v>216</v>
      </c>
      <c r="G287" s="66">
        <f ca="1">OFFSET(Cotações!$A$1,MATCH(COUNTIF($H$1:$H287,"Cotações"),Cotações!$J:$J,0)-1,COLUMN(Banco!F$6)-1)</f>
        <v>216</v>
      </c>
      <c r="H287" s="75" t="s">
        <v>38</v>
      </c>
    </row>
    <row r="288" spans="1:8" x14ac:dyDescent="0.2">
      <c r="A288" s="1" t="str">
        <f ca="1">CONCATENAR</f>
        <v>COTAÇÃO COT-03</v>
      </c>
      <c r="B288" s="3" t="str">
        <f ca="1">OFFSET(Cotações!$A$1,MATCH(COUNTIF($H$1:$H288,"Cotações"),Cotações!$J:$J,0)-1,COLUMN(Banco!B$6)-1)</f>
        <v>COTAÇÃO</v>
      </c>
      <c r="C288" s="3" t="str">
        <f ca="1">OFFSET(Cotações!$A$1,MATCH(COUNTIF($H$1:$H288,"Cotações"),Cotações!$J:$J,0)-1,COLUMN(Banco!C$6)-1)</f>
        <v>COT-03</v>
      </c>
      <c r="D288" s="2" t="str">
        <f ca="1">IF(COUNTIF(OFFSET(Banco!$A$6,1+NCOMPOSICOES,0,NCOTACOES),$A288)&gt;1,"CÓDIGO REPETIDO",OFFSET(Cotações!$A$1,MATCH(COUNTIF($H$1:$H288,"Cotações"),Cotações!$J:$J,0)-1,COLUMN(Banco!D$6)-1))</f>
        <v xml:space="preserve">BANHHEIRA RIGIDA-BRANCA, BURIGOTTO OU EQUIVALENTE </v>
      </c>
      <c r="E288" s="3" t="str">
        <f ca="1">OFFSET(Cotações!$A$1,MATCH(COUNTIF($H$1:$H288,"Cotações"),Cotações!$J:$J,0)-1,COLUMN(Banco!E$6)-1)</f>
        <v>UNIDADE</v>
      </c>
      <c r="F288" s="66">
        <f ca="1">OFFSET(Cotações!$A$1,MATCH(COUNTIF($H$1:$H288,"Cotações"),Cotações!$J:$J,0)-1,COLUMN(Banco!F$6)-1)</f>
        <v>119</v>
      </c>
      <c r="G288" s="66">
        <f ca="1">OFFSET(Cotações!$A$1,MATCH(COUNTIF($H$1:$H288,"Cotações"),Cotações!$J:$J,0)-1,COLUMN(Banco!F$6)-1)</f>
        <v>119</v>
      </c>
      <c r="H288" s="75" t="s">
        <v>38</v>
      </c>
    </row>
    <row r="289" spans="1:8" ht="22.5" x14ac:dyDescent="0.2">
      <c r="A289" s="1" t="str">
        <f ca="1">CONCATENAR</f>
        <v>COTAÇÃO COT-04</v>
      </c>
      <c r="B289" s="3" t="str">
        <f ca="1">OFFSET(Cotações!$A$1,MATCH(COUNTIF($H$1:$H289,"Cotações"),Cotações!$J:$J,0)-1,COLUMN(Banco!B$6)-1)</f>
        <v>COTAÇÃO</v>
      </c>
      <c r="C289" s="3" t="str">
        <f ca="1">OFFSET(Cotações!$A$1,MATCH(COUNTIF($H$1:$H289,"Cotações"),Cotações!$J:$J,0)-1,COLUMN(Banco!C$6)-1)</f>
        <v>COT-04</v>
      </c>
      <c r="D289" s="2" t="str">
        <f ca="1">IF(COUNTIF(OFFSET(Banco!$A$6,1+NCOMPOSICOES,0,NCOTACOES),$A289)&gt;1,"CÓDIGO REPETIDO",OFFSET(Cotações!$A$1,MATCH(COUNTIF($H$1:$H289,"Cotações"),Cotações!$J:$J,0)-1,COLUMN(Banco!D$6)-1))</f>
        <v>REFLETOR REDONDO EM ALUMINIO ANODIZADO PARA LAMPADA VAPOR DE MERCURIO/SODIO, CORPO EM ALUMINIO COM PINTURA EPOXI, PARA LAMPADA E-27 DE 300 W, COM SUPORTE REDONDO E ALCA REGULAVEL PARA FIXACAO.</v>
      </c>
      <c r="E289" s="3" t="str">
        <f ca="1">OFFSET(Cotações!$A$1,MATCH(COUNTIF($H$1:$H289,"Cotações"),Cotações!$J:$J,0)-1,COLUMN(Banco!E$6)-1)</f>
        <v>UNIDADE</v>
      </c>
      <c r="F289" s="66">
        <f ca="1">OFFSET(Cotações!$A$1,MATCH(COUNTIF($H$1:$H289,"Cotações"),Cotações!$J:$J,0)-1,COLUMN(Banco!F$6)-1)</f>
        <v>181.99</v>
      </c>
      <c r="G289" s="66">
        <f ca="1">OFFSET(Cotações!$A$1,MATCH(COUNTIF($H$1:$H289,"Cotações"),Cotações!$J:$J,0)-1,COLUMN(Banco!F$6)-1)</f>
        <v>181.99</v>
      </c>
      <c r="H289" s="75" t="s">
        <v>38</v>
      </c>
    </row>
    <row r="290" spans="1:8" x14ac:dyDescent="0.2">
      <c r="A290" s="1" t="str">
        <f ca="1">CONCATENAR</f>
        <v>COTAÇÃO COT-05</v>
      </c>
      <c r="B290" s="3" t="str">
        <f ca="1">OFFSET(Cotações!$A$1,MATCH(COUNTIF($H$1:$H290,"Cotações"),Cotações!$J:$J,0)-1,COLUMN(Banco!B$6)-1)</f>
        <v>COTAÇÃO</v>
      </c>
      <c r="C290" s="3" t="str">
        <f ca="1">OFFSET(Cotações!$A$1,MATCH(COUNTIF($H$1:$H290,"Cotações"),Cotações!$J:$J,0)-1,COLUMN(Banco!C$6)-1)</f>
        <v>COT-05</v>
      </c>
      <c r="D290" s="2" t="str">
        <f ca="1">IF(COUNTIF(OFFSET(Banco!$A$6,1+NCOMPOSICOES,0,NCOTACOES),$A290)&gt;1,"CÓDIGO REPETIDO",OFFSET(Cotações!$A$1,MATCH(COUNTIF($H$1:$H290,"Cotações"),Cotações!$J:$J,0)-1,COLUMN(Banco!D$6)-1))</f>
        <v>ADAPTADOR CONDULETE 25MM</v>
      </c>
      <c r="E290" s="3" t="str">
        <f ca="1">OFFSET(Cotações!$A$1,MATCH(COUNTIF($H$1:$H290,"Cotações"),Cotações!$J:$J,0)-1,COLUMN(Banco!E$6)-1)</f>
        <v>UNIDADE</v>
      </c>
      <c r="F290" s="66">
        <f ca="1">OFFSET(Cotações!$A$1,MATCH(COUNTIF($H$1:$H290,"Cotações"),Cotações!$J:$J,0)-1,COLUMN(Banco!F$6)-1)</f>
        <v>1.03</v>
      </c>
      <c r="G290" s="66">
        <f ca="1">OFFSET(Cotações!$A$1,MATCH(COUNTIF($H$1:$H290,"Cotações"),Cotações!$J:$J,0)-1,COLUMN(Banco!F$6)-1)</f>
        <v>1.03</v>
      </c>
      <c r="H290" s="75" t="s">
        <v>38</v>
      </c>
    </row>
    <row r="291" spans="1:8" x14ac:dyDescent="0.2">
      <c r="A291" s="1" t="str">
        <f t="shared" ref="A291:A294" ca="1" si="14">CONCATENAR</f>
        <v>COTAÇÃO COT-06</v>
      </c>
      <c r="B291" s="3" t="str">
        <f ca="1">OFFSET(Cotações!$A$1,MATCH(COUNTIF($H$1:$H291,"Cotações"),Cotações!$J:$J,0)-1,COLUMN(Banco!B$6)-1)</f>
        <v>COTAÇÃO</v>
      </c>
      <c r="C291" s="3" t="str">
        <f ca="1">OFFSET(Cotações!$A$1,MATCH(COUNTIF($H$1:$H291,"Cotações"),Cotações!$J:$J,0)-1,COLUMN(Banco!C$6)-1)</f>
        <v>COT-06</v>
      </c>
      <c r="D291" s="2" t="str">
        <f ca="1">IF(COUNTIF(OFFSET(Banco!$A$6,1+NCOMPOSICOES,0,NCOTACOES),$A291)&gt;1,"CÓDIGO REPETIDO",OFFSET(Cotações!$A$1,MATCH(COUNTIF($H$1:$H291,"Cotações"),Cotações!$J:$J,0)-1,COLUMN(Banco!D$6)-1))</f>
        <v>TANQUE DE PRESSÃO PWB-24LX</v>
      </c>
      <c r="E291" s="3" t="str">
        <f ca="1">OFFSET(Cotações!$A$1,MATCH(COUNTIF($H$1:$H291,"Cotações"),Cotações!$J:$J,0)-1,COLUMN(Banco!E$6)-1)</f>
        <v>UNIDADE</v>
      </c>
      <c r="F291" s="66">
        <f ca="1">OFFSET(Cotações!$A$1,MATCH(COUNTIF($H$1:$H291,"Cotações"),Cotações!$J:$J,0)-1,COLUMN(Banco!F$6)-1)</f>
        <v>835</v>
      </c>
      <c r="G291" s="66">
        <f ca="1">OFFSET(Cotações!$A$1,MATCH(COUNTIF($H$1:$H291,"Cotações"),Cotações!$J:$J,0)-1,COLUMN(Banco!F$6)-1)</f>
        <v>835</v>
      </c>
      <c r="H291" s="75" t="s">
        <v>38</v>
      </c>
    </row>
    <row r="292" spans="1:8" x14ac:dyDescent="0.2">
      <c r="A292" s="1" t="str">
        <f t="shared" ca="1" si="14"/>
        <v>COTAÇÃO COT-07</v>
      </c>
      <c r="B292" s="3" t="str">
        <f ca="1">OFFSET(Cotações!$A$1,MATCH(COUNTIF($H$1:$H292,"Cotações"),Cotações!$J:$J,0)-1,COLUMN(Banco!B$6)-1)</f>
        <v>COTAÇÃO</v>
      </c>
      <c r="C292" s="3" t="str">
        <f ca="1">OFFSET(Cotações!$A$1,MATCH(COUNTIF($H$1:$H292,"Cotações"),Cotações!$J:$J,0)-1,COLUMN(Banco!C$6)-1)</f>
        <v>COT-07</v>
      </c>
      <c r="D292" s="2" t="str">
        <f ca="1">IF(COUNTIF(OFFSET(Banco!$A$6,1+NCOMPOSICOES,0,NCOTACOES),$A292)&gt;1,"CÓDIGO REPETIDO",OFFSET(Cotações!$A$1,MATCH(COUNTIF($H$1:$H292,"Cotações"),Cotações!$J:$J,0)-1,COLUMN(Banco!D$6)-1))</f>
        <v>RESERVATÓRIO METÁLICO CILÍNDRICO 30 MIL LITROS</v>
      </c>
      <c r="E292" s="3" t="str">
        <f ca="1">OFFSET(Cotações!$A$1,MATCH(COUNTIF($H$1:$H292,"Cotações"),Cotações!$J:$J,0)-1,COLUMN(Banco!E$6)-1)</f>
        <v>UNIDADE</v>
      </c>
      <c r="F292" s="66">
        <f ca="1">OFFSET(Cotações!$A$1,MATCH(COUNTIF($H$1:$H292,"Cotações"),Cotações!$J:$J,0)-1,COLUMN(Banco!F$6)-1)</f>
        <v>42800</v>
      </c>
      <c r="G292" s="66">
        <f ca="1">OFFSET(Cotações!$A$1,MATCH(COUNTIF($H$1:$H292,"Cotações"),Cotações!$J:$J,0)-1,COLUMN(Banco!F$6)-1)</f>
        <v>42800</v>
      </c>
      <c r="H292" s="75" t="s">
        <v>38</v>
      </c>
    </row>
    <row r="293" spans="1:8" x14ac:dyDescent="0.2">
      <c r="A293" s="1" t="str">
        <f t="shared" ca="1" si="14"/>
        <v>COTAÇÃO COT-08</v>
      </c>
      <c r="B293" s="3" t="str">
        <f ca="1">OFFSET(Cotações!$A$1,MATCH(COUNTIF($H$1:$H293,"Cotações"),Cotações!$J:$J,0)-1,COLUMN(Banco!B$6)-1)</f>
        <v>COTAÇÃO</v>
      </c>
      <c r="C293" s="3" t="str">
        <f ca="1">OFFSET(Cotações!$A$1,MATCH(COUNTIF($H$1:$H293,"Cotações"),Cotações!$J:$J,0)-1,COLUMN(Banco!C$6)-1)</f>
        <v>COT-08</v>
      </c>
      <c r="D293" s="2" t="str">
        <f ca="1">IF(COUNTIF(OFFSET(Banco!$A$6,1+NCOMPOSICOES,0,NCOTACOES),$A293)&gt;1,"CÓDIGO REPETIDO",OFFSET(Cotações!$A$1,MATCH(COUNTIF($H$1:$H293,"Cotações"),Cotações!$J:$J,0)-1,COLUMN(Banco!D$6)-1))</f>
        <v>TERMINAL AÉREO BARRA CHATA EM ALUMÍNIO 300MM</v>
      </c>
      <c r="E293" s="3" t="str">
        <f ca="1">OFFSET(Cotações!$A$1,MATCH(COUNTIF($H$1:$H293,"Cotações"),Cotações!$J:$J,0)-1,COLUMN(Banco!E$6)-1)</f>
        <v>UNIDADE</v>
      </c>
      <c r="F293" s="66">
        <f ca="1">OFFSET(Cotações!$A$1,MATCH(COUNTIF($H$1:$H293,"Cotações"),Cotações!$J:$J,0)-1,COLUMN(Banco!F$6)-1)</f>
        <v>27.02</v>
      </c>
      <c r="G293" s="66">
        <f ca="1">OFFSET(Cotações!$A$1,MATCH(COUNTIF($H$1:$H293,"Cotações"),Cotações!$J:$J,0)-1,COLUMN(Banco!F$6)-1)</f>
        <v>27.02</v>
      </c>
      <c r="H293" s="75" t="s">
        <v>38</v>
      </c>
    </row>
    <row r="294" spans="1:8" x14ac:dyDescent="0.2">
      <c r="A294" s="1" t="str">
        <f t="shared" ca="1" si="14"/>
        <v>COTAÇÃO COT-09</v>
      </c>
      <c r="B294" s="3" t="str">
        <f ca="1">OFFSET(Cotações!$A$1,MATCH(COUNTIF($H$1:$H294,"Cotações"),Cotações!$J:$J,0)-1,COLUMN(Banco!B$6)-1)</f>
        <v>COTAÇÃO</v>
      </c>
      <c r="C294" s="3" t="str">
        <f ca="1">OFFSET(Cotações!$A$1,MATCH(COUNTIF($H$1:$H294,"Cotações"),Cotações!$J:$J,0)-1,COLUMN(Banco!C$6)-1)</f>
        <v>COT-09</v>
      </c>
      <c r="D294" s="2" t="str">
        <f ca="1">IF(COUNTIF(OFFSET(Banco!$A$6,1+NCOMPOSICOES,0,NCOTACOES),$A294)&gt;1,"CÓDIGO REPETIDO",OFFSET(Cotações!$A$1,MATCH(COUNTIF($H$1:$H294,"Cotações"),Cotações!$J:$J,0)-1,COLUMN(Banco!D$6)-1))</f>
        <v>BARRA RE-BAR REDONDA AÇO GALVANIZADO 80MM2</v>
      </c>
      <c r="E294" s="3" t="str">
        <f ca="1">OFFSET(Cotações!$A$1,MATCH(COUNTIF($H$1:$H294,"Cotações"),Cotações!$J:$J,0)-1,COLUMN(Banco!E$6)-1)</f>
        <v>UNIDADE</v>
      </c>
      <c r="F294" s="66">
        <f ca="1">OFFSET(Cotações!$A$1,MATCH(COUNTIF($H$1:$H294,"Cotações"),Cotações!$J:$J,0)-1,COLUMN(Banco!F$6)-1)</f>
        <v>46</v>
      </c>
      <c r="G294" s="66">
        <f ca="1">OFFSET(Cotações!$A$1,MATCH(COUNTIF($H$1:$H294,"Cotações"),Cotações!$J:$J,0)-1,COLUMN(Banco!F$6)-1)</f>
        <v>46</v>
      </c>
      <c r="H294" s="75" t="s">
        <v>38</v>
      </c>
    </row>
    <row r="295" spans="1:8" x14ac:dyDescent="0.2">
      <c r="A295" s="1" t="str">
        <f t="shared" ref="A295:A358" si="15">CONCATENAR</f>
        <v>SINAPI 104658</v>
      </c>
      <c r="B295" s="3" t="s">
        <v>6165</v>
      </c>
      <c r="C295" s="3">
        <v>104658</v>
      </c>
      <c r="D295" s="2" t="s">
        <v>7559</v>
      </c>
      <c r="E295" s="3" t="s">
        <v>6149</v>
      </c>
      <c r="G295" s="66">
        <v>159.82</v>
      </c>
      <c r="H295" s="75" t="s">
        <v>10668</v>
      </c>
    </row>
    <row r="296" spans="1:8" ht="22.5" x14ac:dyDescent="0.2">
      <c r="A296" s="1" t="str">
        <f t="shared" si="15"/>
        <v>SINAPI 105002</v>
      </c>
      <c r="B296" s="3" t="s">
        <v>6165</v>
      </c>
      <c r="C296" s="3">
        <v>105002</v>
      </c>
      <c r="D296" s="2" t="s">
        <v>7734</v>
      </c>
      <c r="E296" s="3" t="s">
        <v>6148</v>
      </c>
      <c r="G296" s="66">
        <v>743.04</v>
      </c>
    </row>
    <row r="297" spans="1:8" ht="22.5" x14ac:dyDescent="0.2">
      <c r="A297" s="1" t="str">
        <f t="shared" si="15"/>
        <v>SINAPI 105004</v>
      </c>
      <c r="B297" s="3" t="s">
        <v>6165</v>
      </c>
      <c r="C297" s="3">
        <v>105004</v>
      </c>
      <c r="D297" s="2" t="s">
        <v>7736</v>
      </c>
      <c r="E297" s="3" t="s">
        <v>6149</v>
      </c>
      <c r="G297" s="66">
        <v>126.95</v>
      </c>
    </row>
    <row r="298" spans="1:8" ht="22.5" x14ac:dyDescent="0.2">
      <c r="A298" s="1" t="str">
        <f t="shared" si="15"/>
        <v>SINAPI 105003</v>
      </c>
      <c r="B298" s="3" t="s">
        <v>6165</v>
      </c>
      <c r="C298" s="3">
        <v>105003</v>
      </c>
      <c r="D298" s="2" t="s">
        <v>7735</v>
      </c>
      <c r="E298" s="3" t="s">
        <v>6148</v>
      </c>
      <c r="G298" s="66">
        <v>1207.43</v>
      </c>
    </row>
    <row r="299" spans="1:8" ht="22.5" x14ac:dyDescent="0.2">
      <c r="A299" s="1" t="str">
        <f t="shared" si="15"/>
        <v>SINAPI 105005</v>
      </c>
      <c r="B299" s="3" t="s">
        <v>6165</v>
      </c>
      <c r="C299" s="3">
        <v>105005</v>
      </c>
      <c r="D299" s="2" t="s">
        <v>7737</v>
      </c>
      <c r="E299" s="3" t="s">
        <v>6149</v>
      </c>
      <c r="G299" s="66">
        <v>212.94</v>
      </c>
    </row>
    <row r="300" spans="1:8" ht="22.5" x14ac:dyDescent="0.2">
      <c r="A300" s="1" t="str">
        <f t="shared" si="15"/>
        <v>SINAPI 105006</v>
      </c>
      <c r="B300" s="3" t="s">
        <v>6165</v>
      </c>
      <c r="C300" s="3">
        <v>105006</v>
      </c>
      <c r="D300" s="2" t="s">
        <v>8626</v>
      </c>
      <c r="E300" s="3" t="s">
        <v>6148</v>
      </c>
      <c r="G300" s="66">
        <v>0</v>
      </c>
    </row>
    <row r="301" spans="1:8" ht="22.5" x14ac:dyDescent="0.2">
      <c r="A301" s="1" t="str">
        <f t="shared" si="15"/>
        <v>SINAPI 104999</v>
      </c>
      <c r="B301" s="3" t="s">
        <v>6165</v>
      </c>
      <c r="C301" s="3">
        <v>104999</v>
      </c>
      <c r="D301" s="2" t="s">
        <v>8627</v>
      </c>
      <c r="E301" s="3" t="s">
        <v>6148</v>
      </c>
      <c r="G301" s="66">
        <v>0</v>
      </c>
    </row>
    <row r="302" spans="1:8" ht="33.75" x14ac:dyDescent="0.2">
      <c r="A302" s="1" t="str">
        <f t="shared" si="15"/>
        <v>SINAPI 105000</v>
      </c>
      <c r="B302" s="3" t="s">
        <v>6165</v>
      </c>
      <c r="C302" s="3">
        <v>105000</v>
      </c>
      <c r="D302" s="2" t="s">
        <v>8628</v>
      </c>
      <c r="E302" s="3" t="s">
        <v>6147</v>
      </c>
      <c r="G302" s="66">
        <v>1523.41</v>
      </c>
    </row>
    <row r="303" spans="1:8" ht="33.75" x14ac:dyDescent="0.2">
      <c r="A303" s="1" t="str">
        <f t="shared" si="15"/>
        <v>SINAPI 105001</v>
      </c>
      <c r="B303" s="3" t="s">
        <v>6165</v>
      </c>
      <c r="C303" s="3">
        <v>105001</v>
      </c>
      <c r="D303" s="2" t="s">
        <v>8629</v>
      </c>
      <c r="E303" s="3" t="s">
        <v>6147</v>
      </c>
      <c r="G303" s="66">
        <v>1558.5</v>
      </c>
    </row>
    <row r="304" spans="1:8" ht="22.5" x14ac:dyDescent="0.2">
      <c r="A304" s="1" t="str">
        <f t="shared" si="15"/>
        <v>SINAPI 89306</v>
      </c>
      <c r="B304" s="3" t="s">
        <v>6165</v>
      </c>
      <c r="C304" s="3">
        <v>89306</v>
      </c>
      <c r="D304" s="2" t="s">
        <v>4759</v>
      </c>
      <c r="E304" s="3" t="s">
        <v>6149</v>
      </c>
      <c r="G304" s="66">
        <v>98.06</v>
      </c>
    </row>
    <row r="305" spans="1:7" ht="22.5" x14ac:dyDescent="0.2">
      <c r="A305" s="1" t="str">
        <f t="shared" si="15"/>
        <v>SINAPI 89307</v>
      </c>
      <c r="B305" s="3" t="s">
        <v>6165</v>
      </c>
      <c r="C305" s="3">
        <v>89307</v>
      </c>
      <c r="D305" s="2" t="s">
        <v>4760</v>
      </c>
      <c r="E305" s="3" t="s">
        <v>6149</v>
      </c>
      <c r="G305" s="66">
        <v>100.08</v>
      </c>
    </row>
    <row r="306" spans="1:7" ht="22.5" x14ac:dyDescent="0.2">
      <c r="A306" s="1" t="str">
        <f t="shared" si="15"/>
        <v>SINAPI 89290</v>
      </c>
      <c r="B306" s="3" t="s">
        <v>6165</v>
      </c>
      <c r="C306" s="3">
        <v>89290</v>
      </c>
      <c r="D306" s="2" t="s">
        <v>4755</v>
      </c>
      <c r="E306" s="3" t="s">
        <v>6149</v>
      </c>
      <c r="G306" s="66">
        <v>80.510000000000005</v>
      </c>
    </row>
    <row r="307" spans="1:7" ht="22.5" x14ac:dyDescent="0.2">
      <c r="A307" s="1" t="str">
        <f t="shared" si="15"/>
        <v>SINAPI 89291</v>
      </c>
      <c r="B307" s="3" t="s">
        <v>6165</v>
      </c>
      <c r="C307" s="3">
        <v>89291</v>
      </c>
      <c r="D307" s="2" t="s">
        <v>4756</v>
      </c>
      <c r="E307" s="3" t="s">
        <v>6149</v>
      </c>
      <c r="G307" s="66">
        <v>82.02</v>
      </c>
    </row>
    <row r="308" spans="1:7" ht="22.5" x14ac:dyDescent="0.2">
      <c r="A308" s="1" t="str">
        <f t="shared" si="15"/>
        <v>SINAPI 89298</v>
      </c>
      <c r="B308" s="3" t="s">
        <v>6165</v>
      </c>
      <c r="C308" s="3">
        <v>89298</v>
      </c>
      <c r="D308" s="2" t="s">
        <v>4757</v>
      </c>
      <c r="E308" s="3" t="s">
        <v>6149</v>
      </c>
      <c r="G308" s="66">
        <v>84.05</v>
      </c>
    </row>
    <row r="309" spans="1:7" ht="22.5" x14ac:dyDescent="0.2">
      <c r="A309" s="1" t="str">
        <f t="shared" si="15"/>
        <v>SINAPI 89299</v>
      </c>
      <c r="B309" s="3" t="s">
        <v>6165</v>
      </c>
      <c r="C309" s="3">
        <v>89299</v>
      </c>
      <c r="D309" s="2" t="s">
        <v>4758</v>
      </c>
      <c r="E309" s="3" t="s">
        <v>6149</v>
      </c>
      <c r="G309" s="66">
        <v>85.86</v>
      </c>
    </row>
    <row r="310" spans="1:7" ht="22.5" x14ac:dyDescent="0.2">
      <c r="A310" s="1" t="str">
        <f t="shared" si="15"/>
        <v>SINAPI 89282</v>
      </c>
      <c r="B310" s="3" t="s">
        <v>6165</v>
      </c>
      <c r="C310" s="3">
        <v>89282</v>
      </c>
      <c r="D310" s="2" t="s">
        <v>4753</v>
      </c>
      <c r="E310" s="3" t="s">
        <v>6149</v>
      </c>
      <c r="G310" s="66">
        <v>71.67</v>
      </c>
    </row>
    <row r="311" spans="1:7" ht="22.5" x14ac:dyDescent="0.2">
      <c r="A311" s="1" t="str">
        <f t="shared" si="15"/>
        <v>SINAPI 89283</v>
      </c>
      <c r="B311" s="3" t="s">
        <v>6165</v>
      </c>
      <c r="C311" s="3">
        <v>89283</v>
      </c>
      <c r="D311" s="2" t="s">
        <v>4754</v>
      </c>
      <c r="E311" s="3" t="s">
        <v>6149</v>
      </c>
      <c r="G311" s="66">
        <v>73.03</v>
      </c>
    </row>
    <row r="312" spans="1:7" ht="22.5" x14ac:dyDescent="0.2">
      <c r="A312" s="1" t="str">
        <f t="shared" si="15"/>
        <v>SINAPI 89480</v>
      </c>
      <c r="B312" s="3" t="s">
        <v>6165</v>
      </c>
      <c r="C312" s="3">
        <v>89480</v>
      </c>
      <c r="D312" s="2" t="s">
        <v>4785</v>
      </c>
      <c r="E312" s="3" t="s">
        <v>6149</v>
      </c>
      <c r="G312" s="66">
        <v>165.59</v>
      </c>
    </row>
    <row r="313" spans="1:7" ht="22.5" x14ac:dyDescent="0.2">
      <c r="A313" s="1" t="str">
        <f t="shared" si="15"/>
        <v>SINAPI 89464</v>
      </c>
      <c r="B313" s="3" t="s">
        <v>6165</v>
      </c>
      <c r="C313" s="3">
        <v>89464</v>
      </c>
      <c r="D313" s="2" t="s">
        <v>4781</v>
      </c>
      <c r="E313" s="3" t="s">
        <v>6149</v>
      </c>
      <c r="G313" s="66">
        <v>144.12</v>
      </c>
    </row>
    <row r="314" spans="1:7" ht="22.5" x14ac:dyDescent="0.2">
      <c r="A314" s="1" t="str">
        <f t="shared" si="15"/>
        <v>SINAPI 89478</v>
      </c>
      <c r="B314" s="3" t="s">
        <v>6165</v>
      </c>
      <c r="C314" s="3">
        <v>89478</v>
      </c>
      <c r="D314" s="2" t="s">
        <v>4784</v>
      </c>
      <c r="E314" s="3" t="s">
        <v>6149</v>
      </c>
      <c r="G314" s="66">
        <v>142.84</v>
      </c>
    </row>
    <row r="315" spans="1:7" ht="22.5" x14ac:dyDescent="0.2">
      <c r="A315" s="1" t="str">
        <f t="shared" si="15"/>
        <v>SINAPI 89462</v>
      </c>
      <c r="B315" s="3" t="s">
        <v>6165</v>
      </c>
      <c r="C315" s="3">
        <v>89462</v>
      </c>
      <c r="D315" s="2" t="s">
        <v>4780</v>
      </c>
      <c r="E315" s="3" t="s">
        <v>6149</v>
      </c>
      <c r="G315" s="66">
        <v>122.46</v>
      </c>
    </row>
    <row r="316" spans="1:7" ht="22.5" x14ac:dyDescent="0.2">
      <c r="A316" s="1" t="str">
        <f t="shared" si="15"/>
        <v>SINAPI 104444</v>
      </c>
      <c r="B316" s="3" t="s">
        <v>6165</v>
      </c>
      <c r="C316" s="3">
        <v>104444</v>
      </c>
      <c r="D316" s="2" t="s">
        <v>8630</v>
      </c>
      <c r="E316" s="3" t="s">
        <v>6149</v>
      </c>
      <c r="G316" s="66">
        <v>0</v>
      </c>
    </row>
    <row r="317" spans="1:7" ht="22.5" x14ac:dyDescent="0.2">
      <c r="A317" s="1" t="str">
        <f t="shared" si="15"/>
        <v>SINAPI 104442</v>
      </c>
      <c r="B317" s="3" t="s">
        <v>6165</v>
      </c>
      <c r="C317" s="3">
        <v>104442</v>
      </c>
      <c r="D317" s="2" t="s">
        <v>8631</v>
      </c>
      <c r="E317" s="3" t="s">
        <v>6149</v>
      </c>
      <c r="G317" s="66">
        <v>0</v>
      </c>
    </row>
    <row r="318" spans="1:7" ht="22.5" x14ac:dyDescent="0.2">
      <c r="A318" s="1" t="str">
        <f t="shared" si="15"/>
        <v>SINAPI 89472</v>
      </c>
      <c r="B318" s="3" t="s">
        <v>6165</v>
      </c>
      <c r="C318" s="3">
        <v>89472</v>
      </c>
      <c r="D318" s="2" t="s">
        <v>4783</v>
      </c>
      <c r="E318" s="3" t="s">
        <v>6149</v>
      </c>
      <c r="G318" s="66">
        <v>126.35</v>
      </c>
    </row>
    <row r="319" spans="1:7" ht="22.5" x14ac:dyDescent="0.2">
      <c r="A319" s="1" t="str">
        <f t="shared" si="15"/>
        <v>SINAPI 89455</v>
      </c>
      <c r="B319" s="3" t="s">
        <v>6165</v>
      </c>
      <c r="C319" s="3">
        <v>89455</v>
      </c>
      <c r="D319" s="2" t="s">
        <v>4779</v>
      </c>
      <c r="E319" s="3" t="s">
        <v>6149</v>
      </c>
      <c r="G319" s="66">
        <v>112.84</v>
      </c>
    </row>
    <row r="320" spans="1:7" ht="22.5" x14ac:dyDescent="0.2">
      <c r="A320" s="1" t="str">
        <f t="shared" si="15"/>
        <v>SINAPI 89470</v>
      </c>
      <c r="B320" s="3" t="s">
        <v>6165</v>
      </c>
      <c r="C320" s="3">
        <v>89470</v>
      </c>
      <c r="D320" s="2" t="s">
        <v>4782</v>
      </c>
      <c r="E320" s="3" t="s">
        <v>6149</v>
      </c>
      <c r="G320" s="66">
        <v>105.38</v>
      </c>
    </row>
    <row r="321" spans="1:7" ht="22.5" x14ac:dyDescent="0.2">
      <c r="A321" s="1" t="str">
        <f t="shared" si="15"/>
        <v>SINAPI 89453</v>
      </c>
      <c r="B321" s="3" t="s">
        <v>6165</v>
      </c>
      <c r="C321" s="3">
        <v>89453</v>
      </c>
      <c r="D321" s="2" t="s">
        <v>4778</v>
      </c>
      <c r="E321" s="3" t="s">
        <v>6149</v>
      </c>
      <c r="G321" s="66">
        <v>92.96</v>
      </c>
    </row>
    <row r="322" spans="1:7" ht="22.5" x14ac:dyDescent="0.2">
      <c r="A322" s="1" t="str">
        <f t="shared" si="15"/>
        <v>SINAPI 104443</v>
      </c>
      <c r="B322" s="3" t="s">
        <v>6165</v>
      </c>
      <c r="C322" s="3">
        <v>104443</v>
      </c>
      <c r="D322" s="2" t="s">
        <v>8632</v>
      </c>
      <c r="E322" s="3" t="s">
        <v>6149</v>
      </c>
      <c r="G322" s="66">
        <v>0</v>
      </c>
    </row>
    <row r="323" spans="1:7" ht="22.5" x14ac:dyDescent="0.2">
      <c r="A323" s="1" t="str">
        <f t="shared" si="15"/>
        <v>SINAPI 104441</v>
      </c>
      <c r="B323" s="3" t="s">
        <v>6165</v>
      </c>
      <c r="C323" s="3">
        <v>104441</v>
      </c>
      <c r="D323" s="2" t="s">
        <v>8633</v>
      </c>
      <c r="E323" s="3" t="s">
        <v>6149</v>
      </c>
      <c r="G323" s="66">
        <v>0</v>
      </c>
    </row>
    <row r="324" spans="1:7" ht="22.5" x14ac:dyDescent="0.2">
      <c r="A324" s="1" t="str">
        <f t="shared" si="15"/>
        <v>SINAPI 103338</v>
      </c>
      <c r="B324" s="3" t="s">
        <v>6165</v>
      </c>
      <c r="C324" s="3">
        <v>103338</v>
      </c>
      <c r="D324" s="2" t="s">
        <v>4772</v>
      </c>
      <c r="E324" s="3" t="s">
        <v>6149</v>
      </c>
      <c r="G324" s="66">
        <v>121.3</v>
      </c>
    </row>
    <row r="325" spans="1:7" ht="22.5" x14ac:dyDescent="0.2">
      <c r="A325" s="1" t="str">
        <f t="shared" si="15"/>
        <v>SINAPI 103339</v>
      </c>
      <c r="B325" s="3" t="s">
        <v>6165</v>
      </c>
      <c r="C325" s="3">
        <v>103339</v>
      </c>
      <c r="D325" s="2" t="s">
        <v>4773</v>
      </c>
      <c r="E325" s="3" t="s">
        <v>6149</v>
      </c>
      <c r="G325" s="66">
        <v>122.49</v>
      </c>
    </row>
    <row r="326" spans="1:7" ht="22.5" x14ac:dyDescent="0.2">
      <c r="A326" s="1" t="str">
        <f t="shared" si="15"/>
        <v>SINAPI 103340</v>
      </c>
      <c r="B326" s="3" t="s">
        <v>6165</v>
      </c>
      <c r="C326" s="3">
        <v>103340</v>
      </c>
      <c r="D326" s="2" t="s">
        <v>4774</v>
      </c>
      <c r="E326" s="3" t="s">
        <v>6149</v>
      </c>
      <c r="G326" s="66">
        <v>146.68</v>
      </c>
    </row>
    <row r="327" spans="1:7" ht="22.5" x14ac:dyDescent="0.2">
      <c r="A327" s="1" t="str">
        <f t="shared" si="15"/>
        <v>SINAPI 103341</v>
      </c>
      <c r="B327" s="3" t="s">
        <v>6165</v>
      </c>
      <c r="C327" s="3">
        <v>103341</v>
      </c>
      <c r="D327" s="2" t="s">
        <v>4775</v>
      </c>
      <c r="E327" s="3" t="s">
        <v>6149</v>
      </c>
      <c r="G327" s="66">
        <v>148.16</v>
      </c>
    </row>
    <row r="328" spans="1:7" ht="22.5" x14ac:dyDescent="0.2">
      <c r="A328" s="1" t="str">
        <f t="shared" si="15"/>
        <v>SINAPI 103336</v>
      </c>
      <c r="B328" s="3" t="s">
        <v>6165</v>
      </c>
      <c r="C328" s="3">
        <v>103336</v>
      </c>
      <c r="D328" s="2" t="s">
        <v>4770</v>
      </c>
      <c r="E328" s="3" t="s">
        <v>6149</v>
      </c>
      <c r="G328" s="66">
        <v>92.13</v>
      </c>
    </row>
    <row r="329" spans="1:7" ht="22.5" x14ac:dyDescent="0.2">
      <c r="A329" s="1" t="str">
        <f t="shared" si="15"/>
        <v>SINAPI 103337</v>
      </c>
      <c r="B329" s="3" t="s">
        <v>6165</v>
      </c>
      <c r="C329" s="3">
        <v>103337</v>
      </c>
      <c r="D329" s="2" t="s">
        <v>4771</v>
      </c>
      <c r="E329" s="3" t="s">
        <v>6149</v>
      </c>
      <c r="G329" s="66">
        <v>93.14</v>
      </c>
    </row>
    <row r="330" spans="1:7" ht="22.5" x14ac:dyDescent="0.2">
      <c r="A330" s="1" t="str">
        <f t="shared" si="15"/>
        <v>SINAPI 103342</v>
      </c>
      <c r="B330" s="3" t="s">
        <v>6165</v>
      </c>
      <c r="C330" s="3">
        <v>103342</v>
      </c>
      <c r="D330" s="2" t="s">
        <v>4776</v>
      </c>
      <c r="E330" s="3" t="s">
        <v>6149</v>
      </c>
      <c r="G330" s="66">
        <v>124.17</v>
      </c>
    </row>
    <row r="331" spans="1:7" ht="22.5" x14ac:dyDescent="0.2">
      <c r="A331" s="1" t="str">
        <f t="shared" si="15"/>
        <v>SINAPI 103343</v>
      </c>
      <c r="B331" s="3" t="s">
        <v>6165</v>
      </c>
      <c r="C331" s="3">
        <v>103343</v>
      </c>
      <c r="D331" s="2" t="s">
        <v>4777</v>
      </c>
      <c r="E331" s="3" t="s">
        <v>6149</v>
      </c>
      <c r="G331" s="66">
        <v>125.48</v>
      </c>
    </row>
    <row r="332" spans="1:7" ht="22.5" x14ac:dyDescent="0.2">
      <c r="A332" s="1" t="str">
        <f t="shared" si="15"/>
        <v>SINAPI 103354</v>
      </c>
      <c r="B332" s="3" t="s">
        <v>6165</v>
      </c>
      <c r="C332" s="3">
        <v>103354</v>
      </c>
      <c r="D332" s="2" t="s">
        <v>7354</v>
      </c>
      <c r="E332" s="3" t="s">
        <v>6149</v>
      </c>
      <c r="G332" s="66">
        <v>92.27</v>
      </c>
    </row>
    <row r="333" spans="1:7" ht="22.5" x14ac:dyDescent="0.2">
      <c r="A333" s="1" t="str">
        <f t="shared" si="15"/>
        <v>SINAPI 103355</v>
      </c>
      <c r="B333" s="3" t="s">
        <v>6165</v>
      </c>
      <c r="C333" s="3">
        <v>103355</v>
      </c>
      <c r="D333" s="2" t="s">
        <v>7355</v>
      </c>
      <c r="E333" s="3" t="s">
        <v>6149</v>
      </c>
      <c r="G333" s="66">
        <v>93.47</v>
      </c>
    </row>
    <row r="334" spans="1:7" ht="22.5" x14ac:dyDescent="0.2">
      <c r="A334" s="1" t="str">
        <f t="shared" si="15"/>
        <v>SINAPI 103330</v>
      </c>
      <c r="B334" s="3" t="s">
        <v>6165</v>
      </c>
      <c r="C334" s="3">
        <v>103330</v>
      </c>
      <c r="D334" s="2" t="s">
        <v>4743</v>
      </c>
      <c r="E334" s="3" t="s">
        <v>6149</v>
      </c>
      <c r="G334" s="66">
        <v>84.96</v>
      </c>
    </row>
    <row r="335" spans="1:7" ht="22.5" x14ac:dyDescent="0.2">
      <c r="A335" s="1" t="str">
        <f t="shared" si="15"/>
        <v>SINAPI 103331</v>
      </c>
      <c r="B335" s="3" t="s">
        <v>6165</v>
      </c>
      <c r="C335" s="3">
        <v>103331</v>
      </c>
      <c r="D335" s="2" t="s">
        <v>4744</v>
      </c>
      <c r="E335" s="3" t="s">
        <v>6149</v>
      </c>
      <c r="G335" s="66">
        <v>86.1</v>
      </c>
    </row>
    <row r="336" spans="1:7" ht="22.5" x14ac:dyDescent="0.2">
      <c r="A336" s="1" t="str">
        <f t="shared" si="15"/>
        <v>SINAPI 103358</v>
      </c>
      <c r="B336" s="3" t="s">
        <v>6165</v>
      </c>
      <c r="C336" s="3">
        <v>103358</v>
      </c>
      <c r="D336" s="2" t="s">
        <v>7356</v>
      </c>
      <c r="E336" s="3" t="s">
        <v>6149</v>
      </c>
      <c r="G336" s="66">
        <v>71.73</v>
      </c>
    </row>
    <row r="337" spans="1:7" ht="22.5" x14ac:dyDescent="0.2">
      <c r="A337" s="1" t="str">
        <f t="shared" si="15"/>
        <v>SINAPI 103359</v>
      </c>
      <c r="B337" s="3" t="s">
        <v>6165</v>
      </c>
      <c r="C337" s="3">
        <v>103359</v>
      </c>
      <c r="D337" s="2" t="s">
        <v>7357</v>
      </c>
      <c r="E337" s="3" t="s">
        <v>6149</v>
      </c>
      <c r="G337" s="66">
        <v>72.7</v>
      </c>
    </row>
    <row r="338" spans="1:7" ht="22.5" x14ac:dyDescent="0.2">
      <c r="A338" s="1" t="str">
        <f t="shared" si="15"/>
        <v>SINAPI 103366</v>
      </c>
      <c r="B338" s="3" t="s">
        <v>6165</v>
      </c>
      <c r="C338" s="3">
        <v>103366</v>
      </c>
      <c r="D338" s="2" t="s">
        <v>7364</v>
      </c>
      <c r="E338" s="3" t="s">
        <v>6149</v>
      </c>
      <c r="G338" s="66">
        <v>62.39</v>
      </c>
    </row>
    <row r="339" spans="1:7" ht="22.5" x14ac:dyDescent="0.2">
      <c r="A339" s="1" t="str">
        <f t="shared" si="15"/>
        <v>SINAPI 103367</v>
      </c>
      <c r="B339" s="3" t="s">
        <v>6165</v>
      </c>
      <c r="C339" s="3">
        <v>103367</v>
      </c>
      <c r="D339" s="2" t="s">
        <v>7365</v>
      </c>
      <c r="E339" s="3" t="s">
        <v>6149</v>
      </c>
      <c r="G339" s="66">
        <v>63.26</v>
      </c>
    </row>
    <row r="340" spans="1:7" ht="22.5" x14ac:dyDescent="0.2">
      <c r="A340" s="1" t="str">
        <f t="shared" si="15"/>
        <v>SINAPI 103360</v>
      </c>
      <c r="B340" s="3" t="s">
        <v>6165</v>
      </c>
      <c r="C340" s="3">
        <v>103360</v>
      </c>
      <c r="D340" s="2" t="s">
        <v>7358</v>
      </c>
      <c r="E340" s="3" t="s">
        <v>6149</v>
      </c>
      <c r="G340" s="66">
        <v>83.88</v>
      </c>
    </row>
    <row r="341" spans="1:7" ht="22.5" x14ac:dyDescent="0.2">
      <c r="A341" s="1" t="str">
        <f t="shared" si="15"/>
        <v>SINAPI 103361</v>
      </c>
      <c r="B341" s="3" t="s">
        <v>6165</v>
      </c>
      <c r="C341" s="3">
        <v>103361</v>
      </c>
      <c r="D341" s="2" t="s">
        <v>7359</v>
      </c>
      <c r="E341" s="3" t="s">
        <v>6149</v>
      </c>
      <c r="G341" s="66">
        <v>85.1</v>
      </c>
    </row>
    <row r="342" spans="1:7" ht="22.5" x14ac:dyDescent="0.2">
      <c r="A342" s="1" t="str">
        <f t="shared" si="15"/>
        <v>SINAPI 103368</v>
      </c>
      <c r="B342" s="3" t="s">
        <v>6165</v>
      </c>
      <c r="C342" s="3">
        <v>103368</v>
      </c>
      <c r="D342" s="2" t="s">
        <v>7366</v>
      </c>
      <c r="E342" s="3" t="s">
        <v>6149</v>
      </c>
      <c r="G342" s="66">
        <v>70.78</v>
      </c>
    </row>
    <row r="343" spans="1:7" ht="22.5" x14ac:dyDescent="0.2">
      <c r="A343" s="1" t="str">
        <f t="shared" si="15"/>
        <v>SINAPI 103369</v>
      </c>
      <c r="B343" s="3" t="s">
        <v>6165</v>
      </c>
      <c r="C343" s="3">
        <v>103369</v>
      </c>
      <c r="D343" s="2" t="s">
        <v>7367</v>
      </c>
      <c r="E343" s="3" t="s">
        <v>6149</v>
      </c>
      <c r="G343" s="66">
        <v>71.89</v>
      </c>
    </row>
    <row r="344" spans="1:7" ht="22.5" x14ac:dyDescent="0.2">
      <c r="A344" s="1" t="str">
        <f t="shared" si="15"/>
        <v>SINAPI 103334</v>
      </c>
      <c r="B344" s="3" t="s">
        <v>6165</v>
      </c>
      <c r="C344" s="3">
        <v>103334</v>
      </c>
      <c r="D344" s="2" t="s">
        <v>4747</v>
      </c>
      <c r="E344" s="3" t="s">
        <v>6149</v>
      </c>
      <c r="G344" s="66">
        <v>150.34</v>
      </c>
    </row>
    <row r="345" spans="1:7" ht="22.5" x14ac:dyDescent="0.2">
      <c r="A345" s="1" t="str">
        <f t="shared" si="15"/>
        <v>SINAPI 103335</v>
      </c>
      <c r="B345" s="3" t="s">
        <v>6165</v>
      </c>
      <c r="C345" s="3">
        <v>103335</v>
      </c>
      <c r="D345" s="2" t="s">
        <v>4748</v>
      </c>
      <c r="E345" s="3" t="s">
        <v>6149</v>
      </c>
      <c r="G345" s="66">
        <v>152.46</v>
      </c>
    </row>
    <row r="346" spans="1:7" ht="22.5" x14ac:dyDescent="0.2">
      <c r="A346" s="1" t="str">
        <f t="shared" si="15"/>
        <v>SINAPI 103362</v>
      </c>
      <c r="B346" s="3" t="s">
        <v>6165</v>
      </c>
      <c r="C346" s="3">
        <v>103362</v>
      </c>
      <c r="D346" s="2" t="s">
        <v>7360</v>
      </c>
      <c r="E346" s="3" t="s">
        <v>6149</v>
      </c>
      <c r="G346" s="66">
        <v>101.53</v>
      </c>
    </row>
    <row r="347" spans="1:7" ht="22.5" x14ac:dyDescent="0.2">
      <c r="A347" s="1" t="str">
        <f t="shared" si="15"/>
        <v>SINAPI 103363</v>
      </c>
      <c r="B347" s="3" t="s">
        <v>6165</v>
      </c>
      <c r="C347" s="3">
        <v>103363</v>
      </c>
      <c r="D347" s="2" t="s">
        <v>7361</v>
      </c>
      <c r="E347" s="3" t="s">
        <v>6149</v>
      </c>
      <c r="G347" s="66">
        <v>102.89</v>
      </c>
    </row>
    <row r="348" spans="1:7" ht="22.5" x14ac:dyDescent="0.2">
      <c r="A348" s="1" t="str">
        <f t="shared" si="15"/>
        <v>SINAPI 103370</v>
      </c>
      <c r="B348" s="3" t="s">
        <v>6165</v>
      </c>
      <c r="C348" s="3">
        <v>103370</v>
      </c>
      <c r="D348" s="2" t="s">
        <v>7368</v>
      </c>
      <c r="E348" s="3" t="s">
        <v>6149</v>
      </c>
      <c r="G348" s="66">
        <v>89.1</v>
      </c>
    </row>
    <row r="349" spans="1:7" ht="22.5" x14ac:dyDescent="0.2">
      <c r="A349" s="1" t="str">
        <f t="shared" si="15"/>
        <v>SINAPI 103371</v>
      </c>
      <c r="B349" s="3" t="s">
        <v>6165</v>
      </c>
      <c r="C349" s="3">
        <v>103371</v>
      </c>
      <c r="D349" s="2" t="s">
        <v>7369</v>
      </c>
      <c r="E349" s="3" t="s">
        <v>6149</v>
      </c>
      <c r="G349" s="66">
        <v>90.34</v>
      </c>
    </row>
    <row r="350" spans="1:7" ht="22.5" x14ac:dyDescent="0.2">
      <c r="A350" s="1" t="str">
        <f t="shared" si="15"/>
        <v>SINAPI 103332</v>
      </c>
      <c r="B350" s="3" t="s">
        <v>6165</v>
      </c>
      <c r="C350" s="3">
        <v>103332</v>
      </c>
      <c r="D350" s="2" t="s">
        <v>4745</v>
      </c>
      <c r="E350" s="3" t="s">
        <v>6149</v>
      </c>
      <c r="G350" s="66">
        <v>125.69</v>
      </c>
    </row>
    <row r="351" spans="1:7" ht="22.5" x14ac:dyDescent="0.2">
      <c r="A351" s="1" t="str">
        <f t="shared" si="15"/>
        <v>SINAPI 103333</v>
      </c>
      <c r="B351" s="3" t="s">
        <v>6165</v>
      </c>
      <c r="C351" s="3">
        <v>103333</v>
      </c>
      <c r="D351" s="2" t="s">
        <v>4746</v>
      </c>
      <c r="E351" s="3" t="s">
        <v>6149</v>
      </c>
      <c r="G351" s="66">
        <v>126.91</v>
      </c>
    </row>
    <row r="352" spans="1:7" ht="22.5" x14ac:dyDescent="0.2">
      <c r="A352" s="1" t="str">
        <f t="shared" si="15"/>
        <v>SINAPI 103352</v>
      </c>
      <c r="B352" s="3" t="s">
        <v>6165</v>
      </c>
      <c r="C352" s="3">
        <v>103352</v>
      </c>
      <c r="D352" s="2" t="s">
        <v>7352</v>
      </c>
      <c r="E352" s="3" t="s">
        <v>6149</v>
      </c>
      <c r="G352" s="66">
        <v>107.42</v>
      </c>
    </row>
    <row r="353" spans="1:7" ht="22.5" x14ac:dyDescent="0.2">
      <c r="A353" s="1" t="str">
        <f t="shared" si="15"/>
        <v>SINAPI 103353</v>
      </c>
      <c r="B353" s="3" t="s">
        <v>6165</v>
      </c>
      <c r="C353" s="3">
        <v>103353</v>
      </c>
      <c r="D353" s="2" t="s">
        <v>7353</v>
      </c>
      <c r="E353" s="3" t="s">
        <v>6149</v>
      </c>
      <c r="G353" s="66">
        <v>108.54</v>
      </c>
    </row>
    <row r="354" spans="1:7" ht="22.5" x14ac:dyDescent="0.2">
      <c r="A354" s="1" t="str">
        <f t="shared" si="15"/>
        <v>SINAPI 103328</v>
      </c>
      <c r="B354" s="3" t="s">
        <v>6165</v>
      </c>
      <c r="C354" s="3">
        <v>103328</v>
      </c>
      <c r="D354" s="2" t="s">
        <v>4741</v>
      </c>
      <c r="E354" s="3" t="s">
        <v>6149</v>
      </c>
      <c r="G354" s="66">
        <v>98.07</v>
      </c>
    </row>
    <row r="355" spans="1:7" ht="22.5" x14ac:dyDescent="0.2">
      <c r="A355" s="1" t="str">
        <f t="shared" si="15"/>
        <v>SINAPI 103329</v>
      </c>
      <c r="B355" s="3" t="s">
        <v>6165</v>
      </c>
      <c r="C355" s="3">
        <v>103329</v>
      </c>
      <c r="D355" s="2" t="s">
        <v>4742</v>
      </c>
      <c r="E355" s="3" t="s">
        <v>6149</v>
      </c>
      <c r="G355" s="66">
        <v>99.13</v>
      </c>
    </row>
    <row r="356" spans="1:7" ht="22.5" x14ac:dyDescent="0.2">
      <c r="A356" s="1" t="str">
        <f t="shared" si="15"/>
        <v>SINAPI 103356</v>
      </c>
      <c r="B356" s="3" t="s">
        <v>6165</v>
      </c>
      <c r="C356" s="3">
        <v>103356</v>
      </c>
      <c r="D356" s="2" t="s">
        <v>4751</v>
      </c>
      <c r="E356" s="3" t="s">
        <v>6149</v>
      </c>
      <c r="G356" s="66">
        <v>62.33</v>
      </c>
    </row>
    <row r="357" spans="1:7" ht="22.5" x14ac:dyDescent="0.2">
      <c r="A357" s="1" t="str">
        <f t="shared" si="15"/>
        <v>SINAPI 103357</v>
      </c>
      <c r="B357" s="3" t="s">
        <v>6165</v>
      </c>
      <c r="C357" s="3">
        <v>103357</v>
      </c>
      <c r="D357" s="2" t="s">
        <v>4752</v>
      </c>
      <c r="E357" s="3" t="s">
        <v>6149</v>
      </c>
      <c r="G357" s="66">
        <v>63.22</v>
      </c>
    </row>
    <row r="358" spans="1:7" ht="22.5" x14ac:dyDescent="0.2">
      <c r="A358" s="1" t="str">
        <f t="shared" si="15"/>
        <v>SINAPI 103364</v>
      </c>
      <c r="B358" s="3" t="s">
        <v>6165</v>
      </c>
      <c r="C358" s="3">
        <v>103364</v>
      </c>
      <c r="D358" s="2" t="s">
        <v>7362</v>
      </c>
      <c r="E358" s="3" t="s">
        <v>6149</v>
      </c>
      <c r="G358" s="66">
        <v>52.05</v>
      </c>
    </row>
    <row r="359" spans="1:7" ht="22.5" x14ac:dyDescent="0.2">
      <c r="A359" s="1" t="str">
        <f t="shared" ref="A359:A422" si="16">CONCATENAR</f>
        <v>SINAPI 103365</v>
      </c>
      <c r="B359" s="3" t="s">
        <v>6165</v>
      </c>
      <c r="C359" s="3">
        <v>103365</v>
      </c>
      <c r="D359" s="2" t="s">
        <v>7363</v>
      </c>
      <c r="E359" s="3" t="s">
        <v>6149</v>
      </c>
      <c r="G359" s="66">
        <v>52.41</v>
      </c>
    </row>
    <row r="360" spans="1:7" ht="22.5" x14ac:dyDescent="0.2">
      <c r="A360" s="1" t="str">
        <f t="shared" si="16"/>
        <v>SINAPI 103350</v>
      </c>
      <c r="B360" s="3" t="s">
        <v>6165</v>
      </c>
      <c r="C360" s="3">
        <v>103350</v>
      </c>
      <c r="D360" s="2" t="s">
        <v>4749</v>
      </c>
      <c r="E360" s="3" t="s">
        <v>6149</v>
      </c>
      <c r="G360" s="66">
        <v>182.14</v>
      </c>
    </row>
    <row r="361" spans="1:7" ht="22.5" x14ac:dyDescent="0.2">
      <c r="A361" s="1" t="str">
        <f t="shared" si="16"/>
        <v>SINAPI 103351</v>
      </c>
      <c r="B361" s="3" t="s">
        <v>6165</v>
      </c>
      <c r="C361" s="3">
        <v>103351</v>
      </c>
      <c r="D361" s="2" t="s">
        <v>4750</v>
      </c>
      <c r="E361" s="3" t="s">
        <v>6149</v>
      </c>
      <c r="G361" s="66">
        <v>183.69</v>
      </c>
    </row>
    <row r="362" spans="1:7" ht="22.5" x14ac:dyDescent="0.2">
      <c r="A362" s="1" t="str">
        <f t="shared" si="16"/>
        <v>SINAPI 103344</v>
      </c>
      <c r="B362" s="3" t="s">
        <v>6165</v>
      </c>
      <c r="C362" s="3">
        <v>103344</v>
      </c>
      <c r="D362" s="2" t="s">
        <v>7346</v>
      </c>
      <c r="E362" s="3" t="s">
        <v>6149</v>
      </c>
      <c r="G362" s="66">
        <v>83.98</v>
      </c>
    </row>
    <row r="363" spans="1:7" ht="22.5" x14ac:dyDescent="0.2">
      <c r="A363" s="1" t="str">
        <f t="shared" si="16"/>
        <v>SINAPI 103345</v>
      </c>
      <c r="B363" s="3" t="s">
        <v>6165</v>
      </c>
      <c r="C363" s="3">
        <v>103345</v>
      </c>
      <c r="D363" s="2" t="s">
        <v>7347</v>
      </c>
      <c r="E363" s="3" t="s">
        <v>6149</v>
      </c>
      <c r="G363" s="66">
        <v>85.39</v>
      </c>
    </row>
    <row r="364" spans="1:7" ht="22.5" x14ac:dyDescent="0.2">
      <c r="A364" s="1" t="str">
        <f t="shared" si="16"/>
        <v>SINAPI 103348</v>
      </c>
      <c r="B364" s="3" t="s">
        <v>6165</v>
      </c>
      <c r="C364" s="3">
        <v>103348</v>
      </c>
      <c r="D364" s="2" t="s">
        <v>7350</v>
      </c>
      <c r="E364" s="3" t="s">
        <v>6149</v>
      </c>
      <c r="G364" s="66">
        <v>70.66</v>
      </c>
    </row>
    <row r="365" spans="1:7" ht="22.5" x14ac:dyDescent="0.2">
      <c r="A365" s="1" t="str">
        <f t="shared" si="16"/>
        <v>SINAPI 103349</v>
      </c>
      <c r="B365" s="3" t="s">
        <v>6165</v>
      </c>
      <c r="C365" s="3">
        <v>103349</v>
      </c>
      <c r="D365" s="2" t="s">
        <v>7351</v>
      </c>
      <c r="E365" s="3" t="s">
        <v>6149</v>
      </c>
      <c r="G365" s="66">
        <v>71.94</v>
      </c>
    </row>
    <row r="366" spans="1:7" ht="22.5" x14ac:dyDescent="0.2">
      <c r="A366" s="1" t="str">
        <f t="shared" si="16"/>
        <v>SINAPI 103346</v>
      </c>
      <c r="B366" s="3" t="s">
        <v>6165</v>
      </c>
      <c r="C366" s="3">
        <v>103346</v>
      </c>
      <c r="D366" s="2" t="s">
        <v>7348</v>
      </c>
      <c r="E366" s="3" t="s">
        <v>6149</v>
      </c>
      <c r="G366" s="66">
        <v>93.49</v>
      </c>
    </row>
    <row r="367" spans="1:7" ht="22.5" x14ac:dyDescent="0.2">
      <c r="A367" s="1" t="str">
        <f t="shared" si="16"/>
        <v>SINAPI 103347</v>
      </c>
      <c r="B367" s="3" t="s">
        <v>6165</v>
      </c>
      <c r="C367" s="3">
        <v>103347</v>
      </c>
      <c r="D367" s="2" t="s">
        <v>7349</v>
      </c>
      <c r="E367" s="3" t="s">
        <v>6149</v>
      </c>
      <c r="G367" s="66">
        <v>94.99</v>
      </c>
    </row>
    <row r="368" spans="1:7" ht="22.5" x14ac:dyDescent="0.2">
      <c r="A368" s="1" t="str">
        <f t="shared" si="16"/>
        <v>SINAPI 103324</v>
      </c>
      <c r="B368" s="3" t="s">
        <v>6165</v>
      </c>
      <c r="C368" s="3">
        <v>103324</v>
      </c>
      <c r="D368" s="2" t="s">
        <v>4737</v>
      </c>
      <c r="E368" s="3" t="s">
        <v>6149</v>
      </c>
      <c r="G368" s="66">
        <v>80.069999999999993</v>
      </c>
    </row>
    <row r="369" spans="1:7" ht="22.5" x14ac:dyDescent="0.2">
      <c r="A369" s="1" t="str">
        <f t="shared" si="16"/>
        <v>SINAPI 103325</v>
      </c>
      <c r="B369" s="3" t="s">
        <v>6165</v>
      </c>
      <c r="C369" s="3">
        <v>103325</v>
      </c>
      <c r="D369" s="2" t="s">
        <v>4738</v>
      </c>
      <c r="E369" s="3" t="s">
        <v>6149</v>
      </c>
      <c r="G369" s="66">
        <v>81.430000000000007</v>
      </c>
    </row>
    <row r="370" spans="1:7" ht="22.5" x14ac:dyDescent="0.2">
      <c r="A370" s="1" t="str">
        <f t="shared" si="16"/>
        <v>SINAPI 103326</v>
      </c>
      <c r="B370" s="3" t="s">
        <v>6165</v>
      </c>
      <c r="C370" s="3">
        <v>103326</v>
      </c>
      <c r="D370" s="2" t="s">
        <v>4739</v>
      </c>
      <c r="E370" s="3" t="s">
        <v>6149</v>
      </c>
      <c r="G370" s="66">
        <v>94.25</v>
      </c>
    </row>
    <row r="371" spans="1:7" ht="22.5" x14ac:dyDescent="0.2">
      <c r="A371" s="1" t="str">
        <f t="shared" si="16"/>
        <v>SINAPI 103327</v>
      </c>
      <c r="B371" s="3" t="s">
        <v>6165</v>
      </c>
      <c r="C371" s="3">
        <v>103327</v>
      </c>
      <c r="D371" s="2" t="s">
        <v>4740</v>
      </c>
      <c r="E371" s="3" t="s">
        <v>6149</v>
      </c>
      <c r="G371" s="66">
        <v>95.85</v>
      </c>
    </row>
    <row r="372" spans="1:7" ht="22.5" x14ac:dyDescent="0.2">
      <c r="A372" s="1" t="str">
        <f t="shared" si="16"/>
        <v>SINAPI 103322</v>
      </c>
      <c r="B372" s="3" t="s">
        <v>6165</v>
      </c>
      <c r="C372" s="3">
        <v>103322</v>
      </c>
      <c r="D372" s="2" t="s">
        <v>4735</v>
      </c>
      <c r="E372" s="3" t="s">
        <v>6149</v>
      </c>
      <c r="G372" s="66">
        <v>59.67</v>
      </c>
    </row>
    <row r="373" spans="1:7" ht="22.5" x14ac:dyDescent="0.2">
      <c r="A373" s="1" t="str">
        <f t="shared" si="16"/>
        <v>SINAPI 103323</v>
      </c>
      <c r="B373" s="3" t="s">
        <v>6165</v>
      </c>
      <c r="C373" s="3">
        <v>103323</v>
      </c>
      <c r="D373" s="2" t="s">
        <v>4736</v>
      </c>
      <c r="E373" s="3" t="s">
        <v>6149</v>
      </c>
      <c r="G373" s="66">
        <v>60.87</v>
      </c>
    </row>
    <row r="374" spans="1:7" ht="22.5" x14ac:dyDescent="0.2">
      <c r="A374" s="1" t="str">
        <f t="shared" si="16"/>
        <v>SINAPI 103318</v>
      </c>
      <c r="B374" s="3" t="s">
        <v>6165</v>
      </c>
      <c r="C374" s="3">
        <v>103318</v>
      </c>
      <c r="D374" s="2" t="s">
        <v>4766</v>
      </c>
      <c r="E374" s="3" t="s">
        <v>6149</v>
      </c>
      <c r="G374" s="66">
        <v>106.51</v>
      </c>
    </row>
    <row r="375" spans="1:7" ht="22.5" x14ac:dyDescent="0.2">
      <c r="A375" s="1" t="str">
        <f t="shared" si="16"/>
        <v>SINAPI 103319</v>
      </c>
      <c r="B375" s="3" t="s">
        <v>6165</v>
      </c>
      <c r="C375" s="3">
        <v>103319</v>
      </c>
      <c r="D375" s="2" t="s">
        <v>4767</v>
      </c>
      <c r="E375" s="3" t="s">
        <v>6149</v>
      </c>
      <c r="G375" s="66">
        <v>107.7</v>
      </c>
    </row>
    <row r="376" spans="1:7" ht="22.5" x14ac:dyDescent="0.2">
      <c r="A376" s="1" t="str">
        <f t="shared" si="16"/>
        <v>SINAPI 103320</v>
      </c>
      <c r="B376" s="3" t="s">
        <v>6165</v>
      </c>
      <c r="C376" s="3">
        <v>103320</v>
      </c>
      <c r="D376" s="2" t="s">
        <v>4768</v>
      </c>
      <c r="E376" s="3" t="s">
        <v>6149</v>
      </c>
      <c r="G376" s="66">
        <v>127.87</v>
      </c>
    </row>
    <row r="377" spans="1:7" ht="22.5" x14ac:dyDescent="0.2">
      <c r="A377" s="1" t="str">
        <f t="shared" si="16"/>
        <v>SINAPI 103321</v>
      </c>
      <c r="B377" s="3" t="s">
        <v>6165</v>
      </c>
      <c r="C377" s="3">
        <v>103321</v>
      </c>
      <c r="D377" s="2" t="s">
        <v>4769</v>
      </c>
      <c r="E377" s="3" t="s">
        <v>6149</v>
      </c>
      <c r="G377" s="66">
        <v>129.35</v>
      </c>
    </row>
    <row r="378" spans="1:7" ht="22.5" x14ac:dyDescent="0.2">
      <c r="A378" s="1" t="str">
        <f t="shared" si="16"/>
        <v>SINAPI 103316</v>
      </c>
      <c r="B378" s="3" t="s">
        <v>6165</v>
      </c>
      <c r="C378" s="3">
        <v>103316</v>
      </c>
      <c r="D378" s="2" t="s">
        <v>4764</v>
      </c>
      <c r="E378" s="3" t="s">
        <v>6149</v>
      </c>
      <c r="G378" s="66">
        <v>81.96</v>
      </c>
    </row>
    <row r="379" spans="1:7" ht="22.5" x14ac:dyDescent="0.2">
      <c r="A379" s="1" t="str">
        <f t="shared" si="16"/>
        <v>SINAPI 103317</v>
      </c>
      <c r="B379" s="3" t="s">
        <v>6165</v>
      </c>
      <c r="C379" s="3">
        <v>103317</v>
      </c>
      <c r="D379" s="2" t="s">
        <v>4765</v>
      </c>
      <c r="E379" s="3" t="s">
        <v>6149</v>
      </c>
      <c r="G379" s="66">
        <v>82.97</v>
      </c>
    </row>
    <row r="380" spans="1:7" ht="22.5" x14ac:dyDescent="0.2">
      <c r="A380" s="1" t="str">
        <f t="shared" si="16"/>
        <v>SINAPI 101166</v>
      </c>
      <c r="B380" s="3" t="s">
        <v>6165</v>
      </c>
      <c r="C380" s="3">
        <v>101166</v>
      </c>
      <c r="D380" s="2" t="s">
        <v>2281</v>
      </c>
      <c r="E380" s="3" t="s">
        <v>6154</v>
      </c>
      <c r="G380" s="66">
        <v>674.69</v>
      </c>
    </row>
    <row r="381" spans="1:7" ht="22.5" x14ac:dyDescent="0.2">
      <c r="A381" s="1" t="str">
        <f t="shared" si="16"/>
        <v>SINAPI 101165</v>
      </c>
      <c r="B381" s="3" t="s">
        <v>6165</v>
      </c>
      <c r="C381" s="3">
        <v>101165</v>
      </c>
      <c r="D381" s="2" t="s">
        <v>2280</v>
      </c>
      <c r="E381" s="3" t="s">
        <v>6154</v>
      </c>
      <c r="G381" s="66">
        <v>1053.43</v>
      </c>
    </row>
    <row r="382" spans="1:7" ht="22.5" x14ac:dyDescent="0.2">
      <c r="A382" s="1" t="str">
        <f t="shared" si="16"/>
        <v>SINAPI 101163</v>
      </c>
      <c r="B382" s="3" t="s">
        <v>6165</v>
      </c>
      <c r="C382" s="3">
        <v>101163</v>
      </c>
      <c r="D382" s="2" t="s">
        <v>4787</v>
      </c>
      <c r="E382" s="3" t="s">
        <v>6149</v>
      </c>
      <c r="G382" s="66">
        <v>640.28</v>
      </c>
    </row>
    <row r="383" spans="1:7" ht="22.5" x14ac:dyDescent="0.2">
      <c r="A383" s="1" t="str">
        <f t="shared" si="16"/>
        <v>SINAPI 101164</v>
      </c>
      <c r="B383" s="3" t="s">
        <v>6165</v>
      </c>
      <c r="C383" s="3">
        <v>101164</v>
      </c>
      <c r="D383" s="2" t="s">
        <v>4788</v>
      </c>
      <c r="E383" s="3" t="s">
        <v>6149</v>
      </c>
      <c r="G383" s="66">
        <v>650.04999999999995</v>
      </c>
    </row>
    <row r="384" spans="1:7" ht="22.5" x14ac:dyDescent="0.2">
      <c r="A384" s="1" t="str">
        <f t="shared" si="16"/>
        <v>SINAPI 101162</v>
      </c>
      <c r="B384" s="3" t="s">
        <v>6165</v>
      </c>
      <c r="C384" s="3">
        <v>101162</v>
      </c>
      <c r="D384" s="2" t="s">
        <v>4763</v>
      </c>
      <c r="E384" s="3" t="s">
        <v>6149</v>
      </c>
      <c r="G384" s="66">
        <v>158.93</v>
      </c>
    </row>
    <row r="385" spans="1:7" ht="22.5" x14ac:dyDescent="0.2">
      <c r="A385" s="1" t="str">
        <f t="shared" si="16"/>
        <v>SINAPI 101161</v>
      </c>
      <c r="B385" s="3" t="s">
        <v>6165</v>
      </c>
      <c r="C385" s="3">
        <v>101161</v>
      </c>
      <c r="D385" s="2" t="s">
        <v>4786</v>
      </c>
      <c r="E385" s="3" t="s">
        <v>6149</v>
      </c>
      <c r="G385" s="66">
        <v>242.98</v>
      </c>
    </row>
    <row r="386" spans="1:7" ht="22.5" x14ac:dyDescent="0.2">
      <c r="A386" s="1" t="str">
        <f t="shared" si="16"/>
        <v>SINAPI 101160</v>
      </c>
      <c r="B386" s="3" t="s">
        <v>6165</v>
      </c>
      <c r="C386" s="3">
        <v>101160</v>
      </c>
      <c r="D386" s="2" t="s">
        <v>8634</v>
      </c>
      <c r="E386" s="3" t="s">
        <v>6149</v>
      </c>
      <c r="G386" s="66">
        <v>0</v>
      </c>
    </row>
    <row r="387" spans="1:7" ht="22.5" x14ac:dyDescent="0.2">
      <c r="A387" s="1" t="str">
        <f t="shared" si="16"/>
        <v>SINAPI 101159</v>
      </c>
      <c r="B387" s="3" t="s">
        <v>6165</v>
      </c>
      <c r="C387" s="3">
        <v>101159</v>
      </c>
      <c r="D387" s="2" t="s">
        <v>4734</v>
      </c>
      <c r="E387" s="3" t="s">
        <v>6149</v>
      </c>
      <c r="G387" s="66">
        <v>139.68</v>
      </c>
    </row>
    <row r="388" spans="1:7" ht="22.5" x14ac:dyDescent="0.2">
      <c r="A388" s="1" t="str">
        <f t="shared" si="16"/>
        <v>SINAPI 101154</v>
      </c>
      <c r="B388" s="3" t="s">
        <v>6165</v>
      </c>
      <c r="C388" s="3">
        <v>101154</v>
      </c>
      <c r="D388" s="2" t="s">
        <v>4819</v>
      </c>
      <c r="E388" s="3" t="s">
        <v>6149</v>
      </c>
      <c r="G388" s="66">
        <v>130.19999999999999</v>
      </c>
    </row>
    <row r="389" spans="1:7" ht="22.5" x14ac:dyDescent="0.2">
      <c r="A389" s="1" t="str">
        <f t="shared" si="16"/>
        <v>SINAPI 101155</v>
      </c>
      <c r="B389" s="3" t="s">
        <v>6165</v>
      </c>
      <c r="C389" s="3">
        <v>101155</v>
      </c>
      <c r="D389" s="2" t="s">
        <v>4820</v>
      </c>
      <c r="E389" s="3" t="s">
        <v>6149</v>
      </c>
      <c r="G389" s="66">
        <v>182.25</v>
      </c>
    </row>
    <row r="390" spans="1:7" ht="22.5" x14ac:dyDescent="0.2">
      <c r="A390" s="1" t="str">
        <f t="shared" si="16"/>
        <v>SINAPI 101156</v>
      </c>
      <c r="B390" s="3" t="s">
        <v>6165</v>
      </c>
      <c r="C390" s="3">
        <v>101156</v>
      </c>
      <c r="D390" s="2" t="s">
        <v>4821</v>
      </c>
      <c r="E390" s="3" t="s">
        <v>6149</v>
      </c>
      <c r="G390" s="66">
        <v>266.97000000000003</v>
      </c>
    </row>
    <row r="391" spans="1:7" x14ac:dyDescent="0.2">
      <c r="A391" s="1" t="str">
        <f t="shared" si="16"/>
        <v>SINAPI 101158</v>
      </c>
      <c r="B391" s="3" t="s">
        <v>6165</v>
      </c>
      <c r="C391" s="3">
        <v>101158</v>
      </c>
      <c r="D391" s="2" t="s">
        <v>4762</v>
      </c>
      <c r="E391" s="3" t="s">
        <v>6149</v>
      </c>
      <c r="G391" s="66">
        <v>85.81</v>
      </c>
    </row>
    <row r="392" spans="1:7" x14ac:dyDescent="0.2">
      <c r="A392" s="1" t="str">
        <f t="shared" si="16"/>
        <v>SINAPI 101157</v>
      </c>
      <c r="B392" s="3" t="s">
        <v>6165</v>
      </c>
      <c r="C392" s="3">
        <v>101157</v>
      </c>
      <c r="D392" s="2" t="s">
        <v>4761</v>
      </c>
      <c r="E392" s="3" t="s">
        <v>6149</v>
      </c>
      <c r="G392" s="66">
        <v>65.81</v>
      </c>
    </row>
    <row r="393" spans="1:7" ht="22.5" x14ac:dyDescent="0.2">
      <c r="A393" s="1" t="str">
        <f t="shared" si="16"/>
        <v>SINAPI 87382</v>
      </c>
      <c r="B393" s="3" t="s">
        <v>6165</v>
      </c>
      <c r="C393" s="3">
        <v>87382</v>
      </c>
      <c r="D393" s="2" t="s">
        <v>5414</v>
      </c>
      <c r="E393" s="3" t="s">
        <v>6154</v>
      </c>
      <c r="G393" s="66">
        <v>1528.61</v>
      </c>
    </row>
    <row r="394" spans="1:7" ht="22.5" x14ac:dyDescent="0.2">
      <c r="A394" s="1" t="str">
        <f t="shared" si="16"/>
        <v>SINAPI 87383</v>
      </c>
      <c r="B394" s="3" t="s">
        <v>6165</v>
      </c>
      <c r="C394" s="3">
        <v>87383</v>
      </c>
      <c r="D394" s="2" t="s">
        <v>5415</v>
      </c>
      <c r="E394" s="3" t="s">
        <v>6154</v>
      </c>
      <c r="G394" s="66">
        <v>1516.06</v>
      </c>
    </row>
    <row r="395" spans="1:7" ht="22.5" x14ac:dyDescent="0.2">
      <c r="A395" s="1" t="str">
        <f t="shared" si="16"/>
        <v>SINAPI 87384</v>
      </c>
      <c r="B395" s="3" t="s">
        <v>6165</v>
      </c>
      <c r="C395" s="3">
        <v>87384</v>
      </c>
      <c r="D395" s="2" t="s">
        <v>5416</v>
      </c>
      <c r="E395" s="3" t="s">
        <v>6154</v>
      </c>
      <c r="G395" s="66">
        <v>1498.82</v>
      </c>
    </row>
    <row r="396" spans="1:7" ht="22.5" x14ac:dyDescent="0.2">
      <c r="A396" s="1" t="str">
        <f t="shared" si="16"/>
        <v>SINAPI 87398</v>
      </c>
      <c r="B396" s="3" t="s">
        <v>6165</v>
      </c>
      <c r="C396" s="3">
        <v>87398</v>
      </c>
      <c r="D396" s="2" t="s">
        <v>5429</v>
      </c>
      <c r="E396" s="3" t="s">
        <v>6154</v>
      </c>
      <c r="G396" s="66">
        <v>1721.43</v>
      </c>
    </row>
    <row r="397" spans="1:7" ht="22.5" x14ac:dyDescent="0.2">
      <c r="A397" s="1" t="str">
        <f t="shared" si="16"/>
        <v>SINAPI 87395</v>
      </c>
      <c r="B397" s="3" t="s">
        <v>6165</v>
      </c>
      <c r="C397" s="3">
        <v>87395</v>
      </c>
      <c r="D397" s="2" t="s">
        <v>5426</v>
      </c>
      <c r="E397" s="3" t="s">
        <v>6154</v>
      </c>
      <c r="G397" s="66">
        <v>2965.89</v>
      </c>
    </row>
    <row r="398" spans="1:7" ht="22.5" x14ac:dyDescent="0.2">
      <c r="A398" s="1" t="str">
        <f t="shared" si="16"/>
        <v>SINAPI 87396</v>
      </c>
      <c r="B398" s="3" t="s">
        <v>6165</v>
      </c>
      <c r="C398" s="3">
        <v>87396</v>
      </c>
      <c r="D398" s="2" t="s">
        <v>5427</v>
      </c>
      <c r="E398" s="3" t="s">
        <v>6154</v>
      </c>
      <c r="G398" s="66">
        <v>2973.06</v>
      </c>
    </row>
    <row r="399" spans="1:7" ht="22.5" x14ac:dyDescent="0.2">
      <c r="A399" s="1" t="str">
        <f t="shared" si="16"/>
        <v>SINAPI 87397</v>
      </c>
      <c r="B399" s="3" t="s">
        <v>6165</v>
      </c>
      <c r="C399" s="3">
        <v>87397</v>
      </c>
      <c r="D399" s="2" t="s">
        <v>5428</v>
      </c>
      <c r="E399" s="3" t="s">
        <v>6154</v>
      </c>
      <c r="G399" s="66">
        <v>2979.12</v>
      </c>
    </row>
    <row r="400" spans="1:7" x14ac:dyDescent="0.2">
      <c r="A400" s="1" t="str">
        <f t="shared" si="16"/>
        <v>SINAPI 87402</v>
      </c>
      <c r="B400" s="3" t="s">
        <v>6165</v>
      </c>
      <c r="C400" s="3">
        <v>87402</v>
      </c>
      <c r="D400" s="2" t="s">
        <v>5432</v>
      </c>
      <c r="E400" s="3" t="s">
        <v>6154</v>
      </c>
      <c r="G400" s="66">
        <v>3210.1</v>
      </c>
    </row>
    <row r="401" spans="1:7" ht="22.5" x14ac:dyDescent="0.2">
      <c r="A401" s="1" t="str">
        <f t="shared" si="16"/>
        <v>SINAPI 87391</v>
      </c>
      <c r="B401" s="3" t="s">
        <v>6165</v>
      </c>
      <c r="C401" s="3">
        <v>87391</v>
      </c>
      <c r="D401" s="2" t="s">
        <v>5423</v>
      </c>
      <c r="E401" s="3" t="s">
        <v>6154</v>
      </c>
      <c r="G401" s="66">
        <v>4666.72</v>
      </c>
    </row>
    <row r="402" spans="1:7" ht="22.5" x14ac:dyDescent="0.2">
      <c r="A402" s="1" t="str">
        <f t="shared" si="16"/>
        <v>SINAPI 87393</v>
      </c>
      <c r="B402" s="3" t="s">
        <v>6165</v>
      </c>
      <c r="C402" s="3">
        <v>87393</v>
      </c>
      <c r="D402" s="2" t="s">
        <v>5424</v>
      </c>
      <c r="E402" s="3" t="s">
        <v>6154</v>
      </c>
      <c r="G402" s="66">
        <v>4696.7299999999996</v>
      </c>
    </row>
    <row r="403" spans="1:7" ht="22.5" x14ac:dyDescent="0.2">
      <c r="A403" s="1" t="str">
        <f t="shared" si="16"/>
        <v>SINAPI 87394</v>
      </c>
      <c r="B403" s="3" t="s">
        <v>6165</v>
      </c>
      <c r="C403" s="3">
        <v>87394</v>
      </c>
      <c r="D403" s="2" t="s">
        <v>5425</v>
      </c>
      <c r="E403" s="3" t="s">
        <v>6154</v>
      </c>
      <c r="G403" s="66">
        <v>4724.6099999999997</v>
      </c>
    </row>
    <row r="404" spans="1:7" x14ac:dyDescent="0.2">
      <c r="A404" s="1" t="str">
        <f t="shared" si="16"/>
        <v>SINAPI 87401</v>
      </c>
      <c r="B404" s="3" t="s">
        <v>6165</v>
      </c>
      <c r="C404" s="3">
        <v>87401</v>
      </c>
      <c r="D404" s="2" t="s">
        <v>5431</v>
      </c>
      <c r="E404" s="3" t="s">
        <v>6154</v>
      </c>
      <c r="G404" s="66">
        <v>4945.75</v>
      </c>
    </row>
    <row r="405" spans="1:7" ht="22.5" x14ac:dyDescent="0.2">
      <c r="A405" s="1" t="str">
        <f t="shared" si="16"/>
        <v>SINAPI 87407</v>
      </c>
      <c r="B405" s="3" t="s">
        <v>6165</v>
      </c>
      <c r="C405" s="3">
        <v>87407</v>
      </c>
      <c r="D405" s="2" t="s">
        <v>5434</v>
      </c>
      <c r="E405" s="3" t="s">
        <v>6154</v>
      </c>
      <c r="G405" s="66">
        <v>1568.24</v>
      </c>
    </row>
    <row r="406" spans="1:7" x14ac:dyDescent="0.2">
      <c r="A406" s="1" t="str">
        <f t="shared" si="16"/>
        <v>SINAPI 87408</v>
      </c>
      <c r="B406" s="3" t="s">
        <v>6165</v>
      </c>
      <c r="C406" s="3">
        <v>87408</v>
      </c>
      <c r="D406" s="2" t="s">
        <v>7673</v>
      </c>
      <c r="E406" s="3" t="s">
        <v>6154</v>
      </c>
      <c r="G406" s="66">
        <v>1547.74</v>
      </c>
    </row>
    <row r="407" spans="1:7" ht="22.5" x14ac:dyDescent="0.2">
      <c r="A407" s="1" t="str">
        <f t="shared" si="16"/>
        <v>SINAPI 87404</v>
      </c>
      <c r="B407" s="3" t="s">
        <v>6165</v>
      </c>
      <c r="C407" s="3">
        <v>87404</v>
      </c>
      <c r="D407" s="2" t="s">
        <v>5433</v>
      </c>
      <c r="E407" s="3" t="s">
        <v>6154</v>
      </c>
      <c r="G407" s="66">
        <v>4376.6400000000003</v>
      </c>
    </row>
    <row r="408" spans="1:7" ht="22.5" x14ac:dyDescent="0.2">
      <c r="A408" s="1" t="str">
        <f t="shared" si="16"/>
        <v>SINAPI 87405</v>
      </c>
      <c r="B408" s="3" t="s">
        <v>6165</v>
      </c>
      <c r="C408" s="3">
        <v>87405</v>
      </c>
      <c r="D408" s="2" t="s">
        <v>7672</v>
      </c>
      <c r="E408" s="3" t="s">
        <v>6154</v>
      </c>
      <c r="G408" s="66">
        <v>4371.3</v>
      </c>
    </row>
    <row r="409" spans="1:7" ht="22.5" x14ac:dyDescent="0.2">
      <c r="A409" s="1" t="str">
        <f t="shared" si="16"/>
        <v>SINAPI 87388</v>
      </c>
      <c r="B409" s="3" t="s">
        <v>6165</v>
      </c>
      <c r="C409" s="3">
        <v>87388</v>
      </c>
      <c r="D409" s="2" t="s">
        <v>5420</v>
      </c>
      <c r="E409" s="3" t="s">
        <v>6154</v>
      </c>
      <c r="G409" s="66">
        <v>4179.6099999999997</v>
      </c>
    </row>
    <row r="410" spans="1:7" ht="22.5" x14ac:dyDescent="0.2">
      <c r="A410" s="1" t="str">
        <f t="shared" si="16"/>
        <v>SINAPI 87389</v>
      </c>
      <c r="B410" s="3" t="s">
        <v>6165</v>
      </c>
      <c r="C410" s="3">
        <v>87389</v>
      </c>
      <c r="D410" s="2" t="s">
        <v>5421</v>
      </c>
      <c r="E410" s="3" t="s">
        <v>6154</v>
      </c>
      <c r="G410" s="66">
        <v>4185.28</v>
      </c>
    </row>
    <row r="411" spans="1:7" ht="22.5" x14ac:dyDescent="0.2">
      <c r="A411" s="1" t="str">
        <f t="shared" si="16"/>
        <v>SINAPI 87390</v>
      </c>
      <c r="B411" s="3" t="s">
        <v>6165</v>
      </c>
      <c r="C411" s="3">
        <v>87390</v>
      </c>
      <c r="D411" s="2" t="s">
        <v>5422</v>
      </c>
      <c r="E411" s="3" t="s">
        <v>6154</v>
      </c>
      <c r="G411" s="66">
        <v>4195.7299999999996</v>
      </c>
    </row>
    <row r="412" spans="1:7" x14ac:dyDescent="0.2">
      <c r="A412" s="1" t="str">
        <f t="shared" si="16"/>
        <v>SINAPI 87385</v>
      </c>
      <c r="B412" s="3" t="s">
        <v>6165</v>
      </c>
      <c r="C412" s="3">
        <v>87385</v>
      </c>
      <c r="D412" s="2" t="s">
        <v>5417</v>
      </c>
      <c r="E412" s="3" t="s">
        <v>6154</v>
      </c>
      <c r="G412" s="66">
        <v>1777.95</v>
      </c>
    </row>
    <row r="413" spans="1:7" x14ac:dyDescent="0.2">
      <c r="A413" s="1" t="str">
        <f t="shared" si="16"/>
        <v>SINAPI 87386</v>
      </c>
      <c r="B413" s="3" t="s">
        <v>6165</v>
      </c>
      <c r="C413" s="3">
        <v>87386</v>
      </c>
      <c r="D413" s="2" t="s">
        <v>5418</v>
      </c>
      <c r="E413" s="3" t="s">
        <v>6154</v>
      </c>
      <c r="G413" s="66">
        <v>1757.89</v>
      </c>
    </row>
    <row r="414" spans="1:7" x14ac:dyDescent="0.2">
      <c r="A414" s="1" t="str">
        <f t="shared" si="16"/>
        <v>SINAPI 87387</v>
      </c>
      <c r="B414" s="3" t="s">
        <v>6165</v>
      </c>
      <c r="C414" s="3">
        <v>87387</v>
      </c>
      <c r="D414" s="2" t="s">
        <v>5419</v>
      </c>
      <c r="E414" s="3" t="s">
        <v>6154</v>
      </c>
      <c r="G414" s="66">
        <v>1741.34</v>
      </c>
    </row>
    <row r="415" spans="1:7" x14ac:dyDescent="0.2">
      <c r="A415" s="1" t="str">
        <f t="shared" si="16"/>
        <v>SINAPI 87399</v>
      </c>
      <c r="B415" s="3" t="s">
        <v>6165</v>
      </c>
      <c r="C415" s="3">
        <v>87399</v>
      </c>
      <c r="D415" s="2" t="s">
        <v>5430</v>
      </c>
      <c r="E415" s="3" t="s">
        <v>6154</v>
      </c>
      <c r="G415" s="66">
        <v>1969.51</v>
      </c>
    </row>
    <row r="416" spans="1:7" ht="22.5" x14ac:dyDescent="0.2">
      <c r="A416" s="1" t="str">
        <f t="shared" si="16"/>
        <v>SINAPI 100463</v>
      </c>
      <c r="B416" s="3" t="s">
        <v>6165</v>
      </c>
      <c r="C416" s="3">
        <v>100463</v>
      </c>
      <c r="D416" s="2" t="s">
        <v>8635</v>
      </c>
      <c r="E416" s="3" t="s">
        <v>6154</v>
      </c>
      <c r="G416" s="66">
        <v>0</v>
      </c>
    </row>
    <row r="417" spans="1:7" ht="22.5" x14ac:dyDescent="0.2">
      <c r="A417" s="1" t="str">
        <f t="shared" si="16"/>
        <v>SINAPI 100464</v>
      </c>
      <c r="B417" s="3" t="s">
        <v>6165</v>
      </c>
      <c r="C417" s="3">
        <v>100464</v>
      </c>
      <c r="D417" s="2" t="s">
        <v>5442</v>
      </c>
      <c r="E417" s="3" t="s">
        <v>6154</v>
      </c>
      <c r="G417" s="66">
        <v>629.47</v>
      </c>
    </row>
    <row r="418" spans="1:7" ht="22.5" x14ac:dyDescent="0.2">
      <c r="A418" s="1" t="str">
        <f t="shared" si="16"/>
        <v>SINAPI 100465</v>
      </c>
      <c r="B418" s="3" t="s">
        <v>6165</v>
      </c>
      <c r="C418" s="3">
        <v>100465</v>
      </c>
      <c r="D418" s="2" t="s">
        <v>5443</v>
      </c>
      <c r="E418" s="3" t="s">
        <v>6154</v>
      </c>
      <c r="G418" s="66">
        <v>581.51</v>
      </c>
    </row>
    <row r="419" spans="1:7" ht="22.5" x14ac:dyDescent="0.2">
      <c r="A419" s="1" t="str">
        <f t="shared" si="16"/>
        <v>SINAPI 100466</v>
      </c>
      <c r="B419" s="3" t="s">
        <v>6165</v>
      </c>
      <c r="C419" s="3">
        <v>100466</v>
      </c>
      <c r="D419" s="2" t="s">
        <v>5444</v>
      </c>
      <c r="E419" s="3" t="s">
        <v>6154</v>
      </c>
      <c r="G419" s="66">
        <v>555.33000000000004</v>
      </c>
    </row>
    <row r="420" spans="1:7" ht="22.5" x14ac:dyDescent="0.2">
      <c r="A420" s="1" t="str">
        <f t="shared" si="16"/>
        <v>SINAPI 88627</v>
      </c>
      <c r="B420" s="3" t="s">
        <v>6165</v>
      </c>
      <c r="C420" s="3">
        <v>88627</v>
      </c>
      <c r="D420" s="2" t="s">
        <v>5437</v>
      </c>
      <c r="E420" s="3" t="s">
        <v>6154</v>
      </c>
      <c r="G420" s="66">
        <v>685.27</v>
      </c>
    </row>
    <row r="421" spans="1:7" ht="22.5" x14ac:dyDescent="0.2">
      <c r="A421" s="1" t="str">
        <f t="shared" si="16"/>
        <v>SINAPI 88626</v>
      </c>
      <c r="B421" s="3" t="s">
        <v>6165</v>
      </c>
      <c r="C421" s="3">
        <v>88626</v>
      </c>
      <c r="D421" s="2" t="s">
        <v>5436</v>
      </c>
      <c r="E421" s="3" t="s">
        <v>6154</v>
      </c>
      <c r="G421" s="66">
        <v>595.87</v>
      </c>
    </row>
    <row r="422" spans="1:7" ht="22.5" x14ac:dyDescent="0.2">
      <c r="A422" s="1" t="str">
        <f t="shared" si="16"/>
        <v>SINAPI 100488</v>
      </c>
      <c r="B422" s="3" t="s">
        <v>6165</v>
      </c>
      <c r="C422" s="3">
        <v>100488</v>
      </c>
      <c r="D422" s="2" t="s">
        <v>5462</v>
      </c>
      <c r="E422" s="3" t="s">
        <v>6154</v>
      </c>
      <c r="G422" s="66">
        <v>581.80999999999995</v>
      </c>
    </row>
    <row r="423" spans="1:7" ht="22.5" x14ac:dyDescent="0.2">
      <c r="A423" s="1" t="str">
        <f t="shared" ref="A423:A486" si="17">CONCATENAR</f>
        <v>SINAPI 87368</v>
      </c>
      <c r="B423" s="3" t="s">
        <v>6165</v>
      </c>
      <c r="C423" s="3">
        <v>87368</v>
      </c>
      <c r="D423" s="2" t="s">
        <v>5400</v>
      </c>
      <c r="E423" s="3" t="s">
        <v>6154</v>
      </c>
      <c r="G423" s="66">
        <v>723.24</v>
      </c>
    </row>
    <row r="424" spans="1:7" ht="22.5" x14ac:dyDescent="0.2">
      <c r="A424" s="1" t="str">
        <f t="shared" si="17"/>
        <v>SINAPI 100450</v>
      </c>
      <c r="B424" s="3" t="s">
        <v>6165</v>
      </c>
      <c r="C424" s="3">
        <v>100450</v>
      </c>
      <c r="D424" s="2" t="s">
        <v>8636</v>
      </c>
      <c r="E424" s="3" t="s">
        <v>6154</v>
      </c>
      <c r="G424" s="66">
        <v>0</v>
      </c>
    </row>
    <row r="425" spans="1:7" ht="22.5" x14ac:dyDescent="0.2">
      <c r="A425" s="1" t="str">
        <f t="shared" si="17"/>
        <v>SINAPI 87289</v>
      </c>
      <c r="B425" s="3" t="s">
        <v>6165</v>
      </c>
      <c r="C425" s="3">
        <v>87289</v>
      </c>
      <c r="D425" s="2" t="s">
        <v>5333</v>
      </c>
      <c r="E425" s="3" t="s">
        <v>6154</v>
      </c>
      <c r="G425" s="66">
        <v>612.32000000000005</v>
      </c>
    </row>
    <row r="426" spans="1:7" ht="22.5" x14ac:dyDescent="0.2">
      <c r="A426" s="1" t="str">
        <f t="shared" si="17"/>
        <v>SINAPI 87290</v>
      </c>
      <c r="B426" s="3" t="s">
        <v>6165</v>
      </c>
      <c r="C426" s="3">
        <v>87290</v>
      </c>
      <c r="D426" s="2" t="s">
        <v>5334</v>
      </c>
      <c r="E426" s="3" t="s">
        <v>6154</v>
      </c>
      <c r="G426" s="66">
        <v>597.04999999999995</v>
      </c>
    </row>
    <row r="427" spans="1:7" ht="33.75" x14ac:dyDescent="0.2">
      <c r="A427" s="1" t="str">
        <f t="shared" si="17"/>
        <v>SINAPI 87333</v>
      </c>
      <c r="B427" s="3" t="s">
        <v>6165</v>
      </c>
      <c r="C427" s="3">
        <v>87333</v>
      </c>
      <c r="D427" s="2" t="s">
        <v>5365</v>
      </c>
      <c r="E427" s="3" t="s">
        <v>6154</v>
      </c>
      <c r="G427" s="66">
        <v>619.5</v>
      </c>
    </row>
    <row r="428" spans="1:7" ht="33.75" x14ac:dyDescent="0.2">
      <c r="A428" s="1" t="str">
        <f t="shared" si="17"/>
        <v>SINAPI 87334</v>
      </c>
      <c r="B428" s="3" t="s">
        <v>6165</v>
      </c>
      <c r="C428" s="3">
        <v>87334</v>
      </c>
      <c r="D428" s="2" t="s">
        <v>5366</v>
      </c>
      <c r="E428" s="3" t="s">
        <v>6154</v>
      </c>
      <c r="G428" s="66">
        <v>570.5</v>
      </c>
    </row>
    <row r="429" spans="1:7" ht="22.5" x14ac:dyDescent="0.2">
      <c r="A429" s="1" t="str">
        <f t="shared" si="17"/>
        <v>SINAPI 105515</v>
      </c>
      <c r="B429" s="3" t="s">
        <v>6165</v>
      </c>
      <c r="C429" s="3">
        <v>105515</v>
      </c>
      <c r="D429" s="2" t="s">
        <v>7675</v>
      </c>
      <c r="E429" s="3" t="s">
        <v>6154</v>
      </c>
      <c r="G429" s="66">
        <v>857.93</v>
      </c>
    </row>
    <row r="430" spans="1:7" ht="22.5" x14ac:dyDescent="0.2">
      <c r="A430" s="1" t="str">
        <f t="shared" si="17"/>
        <v>SINAPI 87367</v>
      </c>
      <c r="B430" s="3" t="s">
        <v>6165</v>
      </c>
      <c r="C430" s="3">
        <v>87367</v>
      </c>
      <c r="D430" s="2" t="s">
        <v>5399</v>
      </c>
      <c r="E430" s="3" t="s">
        <v>6154</v>
      </c>
      <c r="G430" s="66">
        <v>735.01</v>
      </c>
    </row>
    <row r="431" spans="1:7" ht="22.5" x14ac:dyDescent="0.2">
      <c r="A431" s="1" t="str">
        <f t="shared" si="17"/>
        <v>SINAPI 100449</v>
      </c>
      <c r="B431" s="3" t="s">
        <v>6165</v>
      </c>
      <c r="C431" s="3">
        <v>100449</v>
      </c>
      <c r="D431" s="2" t="s">
        <v>8637</v>
      </c>
      <c r="E431" s="3" t="s">
        <v>6154</v>
      </c>
      <c r="G431" s="66">
        <v>0</v>
      </c>
    </row>
    <row r="432" spans="1:7" ht="22.5" x14ac:dyDescent="0.2">
      <c r="A432" s="1" t="str">
        <f t="shared" si="17"/>
        <v>SINAPI 87286</v>
      </c>
      <c r="B432" s="3" t="s">
        <v>6165</v>
      </c>
      <c r="C432" s="3">
        <v>87286</v>
      </c>
      <c r="D432" s="2" t="s">
        <v>5331</v>
      </c>
      <c r="E432" s="3" t="s">
        <v>6154</v>
      </c>
      <c r="G432" s="66">
        <v>629.86</v>
      </c>
    </row>
    <row r="433" spans="1:7" ht="22.5" x14ac:dyDescent="0.2">
      <c r="A433" s="1" t="str">
        <f t="shared" si="17"/>
        <v>SINAPI 87287</v>
      </c>
      <c r="B433" s="3" t="s">
        <v>6165</v>
      </c>
      <c r="C433" s="3">
        <v>87287</v>
      </c>
      <c r="D433" s="2" t="s">
        <v>5332</v>
      </c>
      <c r="E433" s="3" t="s">
        <v>6154</v>
      </c>
      <c r="G433" s="66">
        <v>603.41999999999996</v>
      </c>
    </row>
    <row r="434" spans="1:7" ht="33.75" x14ac:dyDescent="0.2">
      <c r="A434" s="1" t="str">
        <f t="shared" si="17"/>
        <v>SINAPI 87331</v>
      </c>
      <c r="B434" s="3" t="s">
        <v>6165</v>
      </c>
      <c r="C434" s="3">
        <v>87331</v>
      </c>
      <c r="D434" s="2" t="s">
        <v>5363</v>
      </c>
      <c r="E434" s="3" t="s">
        <v>6154</v>
      </c>
      <c r="G434" s="66">
        <v>658.41</v>
      </c>
    </row>
    <row r="435" spans="1:7" ht="33.75" x14ac:dyDescent="0.2">
      <c r="A435" s="1" t="str">
        <f t="shared" si="17"/>
        <v>SINAPI 87332</v>
      </c>
      <c r="B435" s="3" t="s">
        <v>6165</v>
      </c>
      <c r="C435" s="3">
        <v>87332</v>
      </c>
      <c r="D435" s="2" t="s">
        <v>5364</v>
      </c>
      <c r="E435" s="3" t="s">
        <v>6154</v>
      </c>
      <c r="G435" s="66">
        <v>579.27</v>
      </c>
    </row>
    <row r="436" spans="1:7" ht="22.5" x14ac:dyDescent="0.2">
      <c r="A436" s="1" t="str">
        <f t="shared" si="17"/>
        <v>SINAPI 87369</v>
      </c>
      <c r="B436" s="3" t="s">
        <v>6165</v>
      </c>
      <c r="C436" s="3">
        <v>87369</v>
      </c>
      <c r="D436" s="2" t="s">
        <v>5401</v>
      </c>
      <c r="E436" s="3" t="s">
        <v>6154</v>
      </c>
      <c r="G436" s="66">
        <v>742.18</v>
      </c>
    </row>
    <row r="437" spans="1:7" ht="22.5" x14ac:dyDescent="0.2">
      <c r="A437" s="1" t="str">
        <f t="shared" si="17"/>
        <v>SINAPI 100451</v>
      </c>
      <c r="B437" s="3" t="s">
        <v>6165</v>
      </c>
      <c r="C437" s="3">
        <v>100451</v>
      </c>
      <c r="D437" s="2" t="s">
        <v>8638</v>
      </c>
      <c r="E437" s="3" t="s">
        <v>6154</v>
      </c>
      <c r="G437" s="66">
        <v>0</v>
      </c>
    </row>
    <row r="438" spans="1:7" ht="22.5" x14ac:dyDescent="0.2">
      <c r="A438" s="1" t="str">
        <f t="shared" si="17"/>
        <v>SINAPI 87292</v>
      </c>
      <c r="B438" s="3" t="s">
        <v>6165</v>
      </c>
      <c r="C438" s="3">
        <v>87292</v>
      </c>
      <c r="D438" s="2" t="s">
        <v>5335</v>
      </c>
      <c r="E438" s="3" t="s">
        <v>6154</v>
      </c>
      <c r="G438" s="66">
        <v>626.28</v>
      </c>
    </row>
    <row r="439" spans="1:7" ht="33.75" x14ac:dyDescent="0.2">
      <c r="A439" s="1" t="str">
        <f t="shared" si="17"/>
        <v>SINAPI 87335</v>
      </c>
      <c r="B439" s="3" t="s">
        <v>6165</v>
      </c>
      <c r="C439" s="3">
        <v>87335</v>
      </c>
      <c r="D439" s="2" t="s">
        <v>5367</v>
      </c>
      <c r="E439" s="3" t="s">
        <v>6154</v>
      </c>
      <c r="G439" s="66">
        <v>610.29</v>
      </c>
    </row>
    <row r="440" spans="1:7" ht="33.75" x14ac:dyDescent="0.2">
      <c r="A440" s="1" t="str">
        <f t="shared" si="17"/>
        <v>SINAPI 87336</v>
      </c>
      <c r="B440" s="3" t="s">
        <v>6165</v>
      </c>
      <c r="C440" s="3">
        <v>87336</v>
      </c>
      <c r="D440" s="2" t="s">
        <v>5368</v>
      </c>
      <c r="E440" s="3" t="s">
        <v>6154</v>
      </c>
      <c r="G440" s="66">
        <v>590.20000000000005</v>
      </c>
    </row>
    <row r="441" spans="1:7" ht="22.5" x14ac:dyDescent="0.2">
      <c r="A441" s="1" t="str">
        <f t="shared" si="17"/>
        <v>SINAPI 87370</v>
      </c>
      <c r="B441" s="3" t="s">
        <v>6165</v>
      </c>
      <c r="C441" s="3">
        <v>87370</v>
      </c>
      <c r="D441" s="2" t="s">
        <v>5402</v>
      </c>
      <c r="E441" s="3" t="s">
        <v>6154</v>
      </c>
      <c r="G441" s="66">
        <v>717.08</v>
      </c>
    </row>
    <row r="442" spans="1:7" ht="22.5" x14ac:dyDescent="0.2">
      <c r="A442" s="1" t="str">
        <f t="shared" si="17"/>
        <v>SINAPI 100452</v>
      </c>
      <c r="B442" s="3" t="s">
        <v>6165</v>
      </c>
      <c r="C442" s="3">
        <v>100452</v>
      </c>
      <c r="D442" s="2" t="s">
        <v>8639</v>
      </c>
      <c r="E442" s="3" t="s">
        <v>6154</v>
      </c>
      <c r="G442" s="66">
        <v>0</v>
      </c>
    </row>
    <row r="443" spans="1:7" ht="22.5" x14ac:dyDescent="0.2">
      <c r="A443" s="1" t="str">
        <f t="shared" si="17"/>
        <v>SINAPI 88715</v>
      </c>
      <c r="B443" s="3" t="s">
        <v>6165</v>
      </c>
      <c r="C443" s="3">
        <v>88715</v>
      </c>
      <c r="D443" s="2" t="s">
        <v>5441</v>
      </c>
      <c r="E443" s="3" t="s">
        <v>6154</v>
      </c>
      <c r="G443" s="66">
        <v>593.08000000000004</v>
      </c>
    </row>
    <row r="444" spans="1:7" ht="22.5" x14ac:dyDescent="0.2">
      <c r="A444" s="1" t="str">
        <f t="shared" si="17"/>
        <v>SINAPI 87294</v>
      </c>
      <c r="B444" s="3" t="s">
        <v>6165</v>
      </c>
      <c r="C444" s="3">
        <v>87294</v>
      </c>
      <c r="D444" s="2" t="s">
        <v>5336</v>
      </c>
      <c r="E444" s="3" t="s">
        <v>6154</v>
      </c>
      <c r="G444" s="66">
        <v>597.33000000000004</v>
      </c>
    </row>
    <row r="445" spans="1:7" ht="33.75" x14ac:dyDescent="0.2">
      <c r="A445" s="1" t="str">
        <f t="shared" si="17"/>
        <v>SINAPI 87337</v>
      </c>
      <c r="B445" s="3" t="s">
        <v>6165</v>
      </c>
      <c r="C445" s="3">
        <v>87337</v>
      </c>
      <c r="D445" s="2" t="s">
        <v>5369</v>
      </c>
      <c r="E445" s="3" t="s">
        <v>6154</v>
      </c>
      <c r="G445" s="66">
        <v>604.75</v>
      </c>
    </row>
    <row r="446" spans="1:7" ht="33.75" x14ac:dyDescent="0.2">
      <c r="A446" s="1" t="str">
        <f t="shared" si="17"/>
        <v>SINAPI 100487</v>
      </c>
      <c r="B446" s="3" t="s">
        <v>6165</v>
      </c>
      <c r="C446" s="3">
        <v>100487</v>
      </c>
      <c r="D446" s="2" t="s">
        <v>5461</v>
      </c>
      <c r="E446" s="3" t="s">
        <v>6154</v>
      </c>
      <c r="G446" s="66">
        <v>560.41</v>
      </c>
    </row>
    <row r="447" spans="1:7" ht="22.5" x14ac:dyDescent="0.2">
      <c r="A447" s="1" t="str">
        <f t="shared" si="17"/>
        <v>SINAPI 100467</v>
      </c>
      <c r="B447" s="3" t="s">
        <v>6165</v>
      </c>
      <c r="C447" s="3">
        <v>100467</v>
      </c>
      <c r="D447" s="2" t="s">
        <v>8640</v>
      </c>
      <c r="E447" s="3" t="s">
        <v>6154</v>
      </c>
      <c r="G447" s="66">
        <v>0</v>
      </c>
    </row>
    <row r="448" spans="1:7" ht="22.5" x14ac:dyDescent="0.2">
      <c r="A448" s="1" t="str">
        <f t="shared" si="17"/>
        <v>SINAPI 87380</v>
      </c>
      <c r="B448" s="3" t="s">
        <v>6165</v>
      </c>
      <c r="C448" s="3">
        <v>87380</v>
      </c>
      <c r="D448" s="2" t="s">
        <v>5412</v>
      </c>
      <c r="E448" s="3" t="s">
        <v>6154</v>
      </c>
      <c r="G448" s="66">
        <v>3337.42</v>
      </c>
    </row>
    <row r="449" spans="1:7" ht="22.5" x14ac:dyDescent="0.2">
      <c r="A449" s="1" t="str">
        <f t="shared" si="17"/>
        <v>SINAPI 100461</v>
      </c>
      <c r="B449" s="3" t="s">
        <v>6165</v>
      </c>
      <c r="C449" s="3">
        <v>100461</v>
      </c>
      <c r="D449" s="2" t="s">
        <v>8641</v>
      </c>
      <c r="E449" s="3" t="s">
        <v>6154</v>
      </c>
      <c r="G449" s="66">
        <v>0</v>
      </c>
    </row>
    <row r="450" spans="1:7" ht="22.5" x14ac:dyDescent="0.2">
      <c r="A450" s="1" t="str">
        <f t="shared" si="17"/>
        <v>SINAPI 87322</v>
      </c>
      <c r="B450" s="3" t="s">
        <v>6165</v>
      </c>
      <c r="C450" s="3">
        <v>87322</v>
      </c>
      <c r="D450" s="2" t="s">
        <v>5355</v>
      </c>
      <c r="E450" s="3" t="s">
        <v>6154</v>
      </c>
      <c r="G450" s="66">
        <v>3252.29</v>
      </c>
    </row>
    <row r="451" spans="1:7" ht="22.5" x14ac:dyDescent="0.2">
      <c r="A451" s="1" t="str">
        <f t="shared" si="17"/>
        <v>SINAPI 87323</v>
      </c>
      <c r="B451" s="3" t="s">
        <v>6165</v>
      </c>
      <c r="C451" s="3">
        <v>87323</v>
      </c>
      <c r="D451" s="2" t="s">
        <v>5356</v>
      </c>
      <c r="E451" s="3" t="s">
        <v>6154</v>
      </c>
      <c r="G451" s="66">
        <v>3242.11</v>
      </c>
    </row>
    <row r="452" spans="1:7" ht="22.5" x14ac:dyDescent="0.2">
      <c r="A452" s="1" t="str">
        <f t="shared" si="17"/>
        <v>SINAPI 87360</v>
      </c>
      <c r="B452" s="3" t="s">
        <v>6165</v>
      </c>
      <c r="C452" s="3">
        <v>87360</v>
      </c>
      <c r="D452" s="2" t="s">
        <v>5392</v>
      </c>
      <c r="E452" s="3" t="s">
        <v>6154</v>
      </c>
      <c r="G452" s="66">
        <v>3235.19</v>
      </c>
    </row>
    <row r="453" spans="1:7" ht="22.5" x14ac:dyDescent="0.2">
      <c r="A453" s="1" t="str">
        <f t="shared" si="17"/>
        <v>SINAPI 87361</v>
      </c>
      <c r="B453" s="3" t="s">
        <v>6165</v>
      </c>
      <c r="C453" s="3">
        <v>87361</v>
      </c>
      <c r="D453" s="2" t="s">
        <v>5393</v>
      </c>
      <c r="E453" s="3" t="s">
        <v>6154</v>
      </c>
      <c r="G453" s="66">
        <v>3174.23</v>
      </c>
    </row>
    <row r="454" spans="1:7" ht="22.5" x14ac:dyDescent="0.2">
      <c r="A454" s="1" t="str">
        <f t="shared" si="17"/>
        <v>SINAPI 87362</v>
      </c>
      <c r="B454" s="3" t="s">
        <v>6165</v>
      </c>
      <c r="C454" s="3">
        <v>87362</v>
      </c>
      <c r="D454" s="2" t="s">
        <v>5394</v>
      </c>
      <c r="E454" s="3" t="s">
        <v>6154</v>
      </c>
      <c r="G454" s="66">
        <v>3161.97</v>
      </c>
    </row>
    <row r="455" spans="1:7" ht="22.5" x14ac:dyDescent="0.2">
      <c r="A455" s="1" t="str">
        <f t="shared" si="17"/>
        <v>SINAPI 87377</v>
      </c>
      <c r="B455" s="3" t="s">
        <v>6165</v>
      </c>
      <c r="C455" s="3">
        <v>87377</v>
      </c>
      <c r="D455" s="2" t="s">
        <v>5409</v>
      </c>
      <c r="E455" s="3" t="s">
        <v>6154</v>
      </c>
      <c r="G455" s="66">
        <v>686.01</v>
      </c>
    </row>
    <row r="456" spans="1:7" ht="22.5" x14ac:dyDescent="0.2">
      <c r="A456" s="1" t="str">
        <f t="shared" si="17"/>
        <v>SINAPI 100458</v>
      </c>
      <c r="B456" s="3" t="s">
        <v>6165</v>
      </c>
      <c r="C456" s="3">
        <v>100458</v>
      </c>
      <c r="D456" s="2" t="s">
        <v>8642</v>
      </c>
      <c r="E456" s="3" t="s">
        <v>6154</v>
      </c>
      <c r="G456" s="66">
        <v>0</v>
      </c>
    </row>
    <row r="457" spans="1:7" ht="22.5" x14ac:dyDescent="0.2">
      <c r="A457" s="1" t="str">
        <f t="shared" si="17"/>
        <v>SINAPI 87313</v>
      </c>
      <c r="B457" s="3" t="s">
        <v>6165</v>
      </c>
      <c r="C457" s="3">
        <v>87313</v>
      </c>
      <c r="D457" s="2" t="s">
        <v>5349</v>
      </c>
      <c r="E457" s="3" t="s">
        <v>6154</v>
      </c>
      <c r="G457" s="66">
        <v>562.49</v>
      </c>
    </row>
    <row r="458" spans="1:7" ht="22.5" x14ac:dyDescent="0.2">
      <c r="A458" s="1" t="str">
        <f t="shared" si="17"/>
        <v>SINAPI 87314</v>
      </c>
      <c r="B458" s="3" t="s">
        <v>6165</v>
      </c>
      <c r="C458" s="3">
        <v>87314</v>
      </c>
      <c r="D458" s="2" t="s">
        <v>5350</v>
      </c>
      <c r="E458" s="3" t="s">
        <v>6154</v>
      </c>
      <c r="G458" s="66">
        <v>549.02</v>
      </c>
    </row>
    <row r="459" spans="1:7" ht="22.5" x14ac:dyDescent="0.2">
      <c r="A459" s="1" t="str">
        <f t="shared" si="17"/>
        <v>SINAPI 87352</v>
      </c>
      <c r="B459" s="3" t="s">
        <v>6165</v>
      </c>
      <c r="C459" s="3">
        <v>87352</v>
      </c>
      <c r="D459" s="2" t="s">
        <v>5384</v>
      </c>
      <c r="E459" s="3" t="s">
        <v>6154</v>
      </c>
      <c r="G459" s="66">
        <v>665.24</v>
      </c>
    </row>
    <row r="460" spans="1:7" ht="22.5" x14ac:dyDescent="0.2">
      <c r="A460" s="1" t="str">
        <f t="shared" si="17"/>
        <v>SINAPI 87353</v>
      </c>
      <c r="B460" s="3" t="s">
        <v>6165</v>
      </c>
      <c r="C460" s="3">
        <v>87353</v>
      </c>
      <c r="D460" s="2" t="s">
        <v>5385</v>
      </c>
      <c r="E460" s="3" t="s">
        <v>6154</v>
      </c>
      <c r="G460" s="66">
        <v>569.87</v>
      </c>
    </row>
    <row r="461" spans="1:7" ht="22.5" x14ac:dyDescent="0.2">
      <c r="A461" s="1" t="str">
        <f t="shared" si="17"/>
        <v>SINAPI 87354</v>
      </c>
      <c r="B461" s="3" t="s">
        <v>6165</v>
      </c>
      <c r="C461" s="3">
        <v>87354</v>
      </c>
      <c r="D461" s="2" t="s">
        <v>5386</v>
      </c>
      <c r="E461" s="3" t="s">
        <v>6154</v>
      </c>
      <c r="G461" s="66">
        <v>524.19000000000005</v>
      </c>
    </row>
    <row r="462" spans="1:7" ht="22.5" x14ac:dyDescent="0.2">
      <c r="A462" s="1" t="str">
        <f t="shared" si="17"/>
        <v>SINAPI 100480</v>
      </c>
      <c r="B462" s="3" t="s">
        <v>6165</v>
      </c>
      <c r="C462" s="3">
        <v>100480</v>
      </c>
      <c r="D462" s="2" t="s">
        <v>5455</v>
      </c>
      <c r="E462" s="3" t="s">
        <v>6154</v>
      </c>
      <c r="G462" s="66">
        <v>825.41</v>
      </c>
    </row>
    <row r="463" spans="1:7" ht="22.5" x14ac:dyDescent="0.2">
      <c r="A463" s="1" t="str">
        <f t="shared" si="17"/>
        <v>SINAPI 100476</v>
      </c>
      <c r="B463" s="3" t="s">
        <v>6165</v>
      </c>
      <c r="C463" s="3">
        <v>100476</v>
      </c>
      <c r="D463" s="2" t="s">
        <v>8643</v>
      </c>
      <c r="E463" s="3" t="s">
        <v>6154</v>
      </c>
      <c r="G463" s="66">
        <v>0</v>
      </c>
    </row>
    <row r="464" spans="1:7" ht="22.5" x14ac:dyDescent="0.2">
      <c r="A464" s="1" t="str">
        <f t="shared" si="17"/>
        <v>SINAPI 100475</v>
      </c>
      <c r="B464" s="3" t="s">
        <v>6165</v>
      </c>
      <c r="C464" s="3">
        <v>100475</v>
      </c>
      <c r="D464" s="2" t="s">
        <v>5451</v>
      </c>
      <c r="E464" s="3" t="s">
        <v>6154</v>
      </c>
      <c r="G464" s="66">
        <v>730.94</v>
      </c>
    </row>
    <row r="465" spans="1:7" ht="22.5" x14ac:dyDescent="0.2">
      <c r="A465" s="1" t="str">
        <f t="shared" si="17"/>
        <v>SINAPI 100491</v>
      </c>
      <c r="B465" s="3" t="s">
        <v>6165</v>
      </c>
      <c r="C465" s="3">
        <v>100491</v>
      </c>
      <c r="D465" s="2" t="s">
        <v>5465</v>
      </c>
      <c r="E465" s="3" t="s">
        <v>6154</v>
      </c>
      <c r="G465" s="66">
        <v>726.48</v>
      </c>
    </row>
    <row r="466" spans="1:7" ht="22.5" x14ac:dyDescent="0.2">
      <c r="A466" s="1" t="str">
        <f t="shared" si="17"/>
        <v>SINAPI 100477</v>
      </c>
      <c r="B466" s="3" t="s">
        <v>6165</v>
      </c>
      <c r="C466" s="3">
        <v>100477</v>
      </c>
      <c r="D466" s="2" t="s">
        <v>5452</v>
      </c>
      <c r="E466" s="3" t="s">
        <v>6154</v>
      </c>
      <c r="G466" s="66">
        <v>812.19</v>
      </c>
    </row>
    <row r="467" spans="1:7" ht="22.5" x14ac:dyDescent="0.2">
      <c r="A467" s="1" t="str">
        <f t="shared" si="17"/>
        <v>SINAPI 100478</v>
      </c>
      <c r="B467" s="3" t="s">
        <v>6165</v>
      </c>
      <c r="C467" s="3">
        <v>100478</v>
      </c>
      <c r="D467" s="2" t="s">
        <v>5453</v>
      </c>
      <c r="E467" s="3" t="s">
        <v>6154</v>
      </c>
      <c r="G467" s="66">
        <v>717.58</v>
      </c>
    </row>
    <row r="468" spans="1:7" ht="22.5" x14ac:dyDescent="0.2">
      <c r="A468" s="1" t="str">
        <f t="shared" si="17"/>
        <v>SINAPI 100479</v>
      </c>
      <c r="B468" s="3" t="s">
        <v>6165</v>
      </c>
      <c r="C468" s="3">
        <v>100479</v>
      </c>
      <c r="D468" s="2" t="s">
        <v>5454</v>
      </c>
      <c r="E468" s="3" t="s">
        <v>6154</v>
      </c>
      <c r="G468" s="66">
        <v>694.24</v>
      </c>
    </row>
    <row r="469" spans="1:7" ht="22.5" x14ac:dyDescent="0.2">
      <c r="A469" s="1" t="str">
        <f t="shared" si="17"/>
        <v>SINAPI 87372</v>
      </c>
      <c r="B469" s="3" t="s">
        <v>6165</v>
      </c>
      <c r="C469" s="3">
        <v>87372</v>
      </c>
      <c r="D469" s="2" t="s">
        <v>5404</v>
      </c>
      <c r="E469" s="3" t="s">
        <v>6154</v>
      </c>
      <c r="G469" s="66">
        <v>843.3</v>
      </c>
    </row>
    <row r="470" spans="1:7" ht="22.5" x14ac:dyDescent="0.2">
      <c r="A470" s="1" t="str">
        <f t="shared" si="17"/>
        <v>SINAPI 100453</v>
      </c>
      <c r="B470" s="3" t="s">
        <v>6165</v>
      </c>
      <c r="C470" s="3">
        <v>100453</v>
      </c>
      <c r="D470" s="2" t="s">
        <v>8644</v>
      </c>
      <c r="E470" s="3" t="s">
        <v>6154</v>
      </c>
      <c r="G470" s="66">
        <v>0</v>
      </c>
    </row>
    <row r="471" spans="1:7" ht="22.5" x14ac:dyDescent="0.2">
      <c r="A471" s="1" t="str">
        <f t="shared" si="17"/>
        <v>SINAPI 87298</v>
      </c>
      <c r="B471" s="3" t="s">
        <v>6165</v>
      </c>
      <c r="C471" s="3">
        <v>87298</v>
      </c>
      <c r="D471" s="2" t="s">
        <v>5339</v>
      </c>
      <c r="E471" s="3" t="s">
        <v>6154</v>
      </c>
      <c r="G471" s="66">
        <v>714.18</v>
      </c>
    </row>
    <row r="472" spans="1:7" ht="22.5" x14ac:dyDescent="0.2">
      <c r="A472" s="1" t="str">
        <f t="shared" si="17"/>
        <v>SINAPI 87299</v>
      </c>
      <c r="B472" s="3" t="s">
        <v>6165</v>
      </c>
      <c r="C472" s="3">
        <v>87299</v>
      </c>
      <c r="D472" s="2" t="s">
        <v>5340</v>
      </c>
      <c r="E472" s="3" t="s">
        <v>6154</v>
      </c>
      <c r="G472" s="66">
        <v>485.49</v>
      </c>
    </row>
    <row r="473" spans="1:7" ht="22.5" x14ac:dyDescent="0.2">
      <c r="A473" s="1" t="str">
        <f t="shared" si="17"/>
        <v>SINAPI 87339</v>
      </c>
      <c r="B473" s="3" t="s">
        <v>6165</v>
      </c>
      <c r="C473" s="3">
        <v>87339</v>
      </c>
      <c r="D473" s="2" t="s">
        <v>5371</v>
      </c>
      <c r="E473" s="3" t="s">
        <v>6154</v>
      </c>
      <c r="G473" s="66">
        <v>869.23</v>
      </c>
    </row>
    <row r="474" spans="1:7" ht="22.5" x14ac:dyDescent="0.2">
      <c r="A474" s="1" t="str">
        <f t="shared" si="17"/>
        <v>SINAPI 87340</v>
      </c>
      <c r="B474" s="3" t="s">
        <v>6165</v>
      </c>
      <c r="C474" s="3">
        <v>87340</v>
      </c>
      <c r="D474" s="2" t="s">
        <v>5372</v>
      </c>
      <c r="E474" s="3" t="s">
        <v>6154</v>
      </c>
      <c r="G474" s="66">
        <v>714.86</v>
      </c>
    </row>
    <row r="475" spans="1:7" ht="22.5" x14ac:dyDescent="0.2">
      <c r="A475" s="1" t="str">
        <f t="shared" si="17"/>
        <v>SINAPI 87341</v>
      </c>
      <c r="B475" s="3" t="s">
        <v>6165</v>
      </c>
      <c r="C475" s="3">
        <v>87341</v>
      </c>
      <c r="D475" s="2" t="s">
        <v>5373</v>
      </c>
      <c r="E475" s="3" t="s">
        <v>6154</v>
      </c>
      <c r="G475" s="66">
        <v>673.26</v>
      </c>
    </row>
    <row r="476" spans="1:7" x14ac:dyDescent="0.2">
      <c r="A476" s="1" t="str">
        <f t="shared" si="17"/>
        <v>SINAPI 88629</v>
      </c>
      <c r="B476" s="3" t="s">
        <v>6165</v>
      </c>
      <c r="C476" s="3">
        <v>88629</v>
      </c>
      <c r="D476" s="2" t="s">
        <v>5439</v>
      </c>
      <c r="E476" s="3" t="s">
        <v>6154</v>
      </c>
      <c r="G476" s="66">
        <v>690.51</v>
      </c>
    </row>
    <row r="477" spans="1:7" ht="22.5" x14ac:dyDescent="0.2">
      <c r="A477" s="1" t="str">
        <f t="shared" si="17"/>
        <v>SINAPI 88628</v>
      </c>
      <c r="B477" s="3" t="s">
        <v>6165</v>
      </c>
      <c r="C477" s="3">
        <v>88628</v>
      </c>
      <c r="D477" s="2" t="s">
        <v>5438</v>
      </c>
      <c r="E477" s="3" t="s">
        <v>6154</v>
      </c>
      <c r="G477" s="66">
        <v>593.45000000000005</v>
      </c>
    </row>
    <row r="478" spans="1:7" ht="22.5" x14ac:dyDescent="0.2">
      <c r="A478" s="1" t="str">
        <f t="shared" si="17"/>
        <v>SINAPI 100489</v>
      </c>
      <c r="B478" s="3" t="s">
        <v>6165</v>
      </c>
      <c r="C478" s="3">
        <v>100489</v>
      </c>
      <c r="D478" s="2" t="s">
        <v>5463</v>
      </c>
      <c r="E478" s="3" t="s">
        <v>6154</v>
      </c>
      <c r="G478" s="66">
        <v>588.09</v>
      </c>
    </row>
    <row r="479" spans="1:7" ht="22.5" x14ac:dyDescent="0.2">
      <c r="A479" s="1" t="str">
        <f t="shared" si="17"/>
        <v>SINAPI 100468</v>
      </c>
      <c r="B479" s="3" t="s">
        <v>6165</v>
      </c>
      <c r="C479" s="3">
        <v>100468</v>
      </c>
      <c r="D479" s="2" t="s">
        <v>5445</v>
      </c>
      <c r="E479" s="3" t="s">
        <v>6154</v>
      </c>
      <c r="G479" s="66">
        <v>739.8</v>
      </c>
    </row>
    <row r="480" spans="1:7" ht="22.5" x14ac:dyDescent="0.2">
      <c r="A480" s="1" t="str">
        <f t="shared" si="17"/>
        <v>SINAPI 100469</v>
      </c>
      <c r="B480" s="3" t="s">
        <v>6165</v>
      </c>
      <c r="C480" s="3">
        <v>100469</v>
      </c>
      <c r="D480" s="2" t="s">
        <v>5446</v>
      </c>
      <c r="E480" s="3" t="s">
        <v>6154</v>
      </c>
      <c r="G480" s="66">
        <v>583.23</v>
      </c>
    </row>
    <row r="481" spans="1:7" ht="22.5" x14ac:dyDescent="0.2">
      <c r="A481" s="1" t="str">
        <f t="shared" si="17"/>
        <v>SINAPI 100470</v>
      </c>
      <c r="B481" s="3" t="s">
        <v>6165</v>
      </c>
      <c r="C481" s="3">
        <v>100470</v>
      </c>
      <c r="D481" s="2" t="s">
        <v>5447</v>
      </c>
      <c r="E481" s="3" t="s">
        <v>6154</v>
      </c>
      <c r="G481" s="66">
        <v>535.89</v>
      </c>
    </row>
    <row r="482" spans="1:7" ht="22.5" x14ac:dyDescent="0.2">
      <c r="A482" s="1" t="str">
        <f t="shared" si="17"/>
        <v>SINAPI 87371</v>
      </c>
      <c r="B482" s="3" t="s">
        <v>6165</v>
      </c>
      <c r="C482" s="3">
        <v>87371</v>
      </c>
      <c r="D482" s="2" t="s">
        <v>5403</v>
      </c>
      <c r="E482" s="3" t="s">
        <v>6154</v>
      </c>
      <c r="G482" s="66">
        <v>707.92</v>
      </c>
    </row>
    <row r="483" spans="1:7" ht="22.5" x14ac:dyDescent="0.2">
      <c r="A483" s="1" t="str">
        <f t="shared" si="17"/>
        <v>SINAPI 87295</v>
      </c>
      <c r="B483" s="3" t="s">
        <v>6165</v>
      </c>
      <c r="C483" s="3">
        <v>87295</v>
      </c>
      <c r="D483" s="2" t="s">
        <v>5337</v>
      </c>
      <c r="E483" s="3" t="s">
        <v>6154</v>
      </c>
      <c r="G483" s="66">
        <v>621.85</v>
      </c>
    </row>
    <row r="484" spans="1:7" ht="22.5" x14ac:dyDescent="0.2">
      <c r="A484" s="1" t="str">
        <f t="shared" si="17"/>
        <v>SINAPI 87296</v>
      </c>
      <c r="B484" s="3" t="s">
        <v>6165</v>
      </c>
      <c r="C484" s="3">
        <v>87296</v>
      </c>
      <c r="D484" s="2" t="s">
        <v>5338</v>
      </c>
      <c r="E484" s="3" t="s">
        <v>6154</v>
      </c>
      <c r="G484" s="66">
        <v>583.26</v>
      </c>
    </row>
    <row r="485" spans="1:7" ht="33.75" x14ac:dyDescent="0.2">
      <c r="A485" s="1" t="str">
        <f t="shared" si="17"/>
        <v>SINAPI 87338</v>
      </c>
      <c r="B485" s="3" t="s">
        <v>6165</v>
      </c>
      <c r="C485" s="3">
        <v>87338</v>
      </c>
      <c r="D485" s="2" t="s">
        <v>5370</v>
      </c>
      <c r="E485" s="3" t="s">
        <v>6154</v>
      </c>
      <c r="G485" s="66">
        <v>582.5</v>
      </c>
    </row>
    <row r="486" spans="1:7" x14ac:dyDescent="0.2">
      <c r="A486" s="1" t="str">
        <f t="shared" si="17"/>
        <v>SINAPI 88630</v>
      </c>
      <c r="B486" s="3" t="s">
        <v>6165</v>
      </c>
      <c r="C486" s="3">
        <v>88630</v>
      </c>
      <c r="D486" s="2" t="s">
        <v>7674</v>
      </c>
      <c r="E486" s="3" t="s">
        <v>6154</v>
      </c>
      <c r="G486" s="66">
        <v>517.34</v>
      </c>
    </row>
    <row r="487" spans="1:7" ht="22.5" x14ac:dyDescent="0.2">
      <c r="A487" s="1" t="str">
        <f t="shared" ref="A487:A550" si="18">CONCATENAR</f>
        <v>SINAPI 87381</v>
      </c>
      <c r="B487" s="3" t="s">
        <v>6165</v>
      </c>
      <c r="C487" s="3">
        <v>87381</v>
      </c>
      <c r="D487" s="2" t="s">
        <v>5413</v>
      </c>
      <c r="E487" s="3" t="s">
        <v>6154</v>
      </c>
      <c r="G487" s="66">
        <v>3279.38</v>
      </c>
    </row>
    <row r="488" spans="1:7" ht="22.5" x14ac:dyDescent="0.2">
      <c r="A488" s="1" t="str">
        <f t="shared" si="18"/>
        <v>SINAPI 100462</v>
      </c>
      <c r="B488" s="3" t="s">
        <v>6165</v>
      </c>
      <c r="C488" s="3">
        <v>100462</v>
      </c>
      <c r="D488" s="2" t="s">
        <v>8645</v>
      </c>
      <c r="E488" s="3" t="s">
        <v>6154</v>
      </c>
      <c r="G488" s="66">
        <v>0</v>
      </c>
    </row>
    <row r="489" spans="1:7" ht="22.5" x14ac:dyDescent="0.2">
      <c r="A489" s="1" t="str">
        <f t="shared" si="18"/>
        <v>SINAPI 87325</v>
      </c>
      <c r="B489" s="3" t="s">
        <v>6165</v>
      </c>
      <c r="C489" s="3">
        <v>87325</v>
      </c>
      <c r="D489" s="2" t="s">
        <v>5357</v>
      </c>
      <c r="E489" s="3" t="s">
        <v>6154</v>
      </c>
      <c r="G489" s="66">
        <v>3178.78</v>
      </c>
    </row>
    <row r="490" spans="1:7" ht="22.5" x14ac:dyDescent="0.2">
      <c r="A490" s="1" t="str">
        <f t="shared" si="18"/>
        <v>SINAPI 87326</v>
      </c>
      <c r="B490" s="3" t="s">
        <v>6165</v>
      </c>
      <c r="C490" s="3">
        <v>87326</v>
      </c>
      <c r="D490" s="2" t="s">
        <v>5358</v>
      </c>
      <c r="E490" s="3" t="s">
        <v>6154</v>
      </c>
      <c r="G490" s="66">
        <v>3175.02</v>
      </c>
    </row>
    <row r="491" spans="1:7" ht="22.5" x14ac:dyDescent="0.2">
      <c r="A491" s="1" t="str">
        <f t="shared" si="18"/>
        <v>SINAPI 87363</v>
      </c>
      <c r="B491" s="3" t="s">
        <v>6165</v>
      </c>
      <c r="C491" s="3">
        <v>87363</v>
      </c>
      <c r="D491" s="2" t="s">
        <v>5395</v>
      </c>
      <c r="E491" s="3" t="s">
        <v>6154</v>
      </c>
      <c r="G491" s="66">
        <v>3164.57</v>
      </c>
    </row>
    <row r="492" spans="1:7" ht="22.5" x14ac:dyDescent="0.2">
      <c r="A492" s="1" t="str">
        <f t="shared" si="18"/>
        <v>SINAPI 87364</v>
      </c>
      <c r="B492" s="3" t="s">
        <v>6165</v>
      </c>
      <c r="C492" s="3">
        <v>87364</v>
      </c>
      <c r="D492" s="2" t="s">
        <v>5396</v>
      </c>
      <c r="E492" s="3" t="s">
        <v>6154</v>
      </c>
      <c r="G492" s="66">
        <v>3115.55</v>
      </c>
    </row>
    <row r="493" spans="1:7" ht="22.5" x14ac:dyDescent="0.2">
      <c r="A493" s="1" t="str">
        <f t="shared" si="18"/>
        <v>SINAPI 87378</v>
      </c>
      <c r="B493" s="3" t="s">
        <v>6165</v>
      </c>
      <c r="C493" s="3">
        <v>87378</v>
      </c>
      <c r="D493" s="2" t="s">
        <v>5410</v>
      </c>
      <c r="E493" s="3" t="s">
        <v>6154</v>
      </c>
      <c r="G493" s="66">
        <v>626.24</v>
      </c>
    </row>
    <row r="494" spans="1:7" ht="22.5" x14ac:dyDescent="0.2">
      <c r="A494" s="1" t="str">
        <f t="shared" si="18"/>
        <v>SINAPI 100459</v>
      </c>
      <c r="B494" s="3" t="s">
        <v>6165</v>
      </c>
      <c r="C494" s="3">
        <v>100459</v>
      </c>
      <c r="D494" s="2" t="s">
        <v>8646</v>
      </c>
      <c r="E494" s="3" t="s">
        <v>6154</v>
      </c>
      <c r="G494" s="66">
        <v>0</v>
      </c>
    </row>
    <row r="495" spans="1:7" ht="22.5" x14ac:dyDescent="0.2">
      <c r="A495" s="1" t="str">
        <f t="shared" si="18"/>
        <v>SINAPI 87316</v>
      </c>
      <c r="B495" s="3" t="s">
        <v>6165</v>
      </c>
      <c r="C495" s="3">
        <v>87316</v>
      </c>
      <c r="D495" s="2" t="s">
        <v>5351</v>
      </c>
      <c r="E495" s="3" t="s">
        <v>6154</v>
      </c>
      <c r="G495" s="66">
        <v>519.32000000000005</v>
      </c>
    </row>
    <row r="496" spans="1:7" ht="22.5" x14ac:dyDescent="0.2">
      <c r="A496" s="1" t="str">
        <f t="shared" si="18"/>
        <v>SINAPI 87317</v>
      </c>
      <c r="B496" s="3" t="s">
        <v>6165</v>
      </c>
      <c r="C496" s="3">
        <v>87317</v>
      </c>
      <c r="D496" s="2" t="s">
        <v>5352</v>
      </c>
      <c r="E496" s="3" t="s">
        <v>6154</v>
      </c>
      <c r="G496" s="66">
        <v>497</v>
      </c>
    </row>
    <row r="497" spans="1:7" ht="22.5" x14ac:dyDescent="0.2">
      <c r="A497" s="1" t="str">
        <f t="shared" si="18"/>
        <v>SINAPI 87355</v>
      </c>
      <c r="B497" s="3" t="s">
        <v>6165</v>
      </c>
      <c r="C497" s="3">
        <v>87355</v>
      </c>
      <c r="D497" s="2" t="s">
        <v>5387</v>
      </c>
      <c r="E497" s="3" t="s">
        <v>6154</v>
      </c>
      <c r="G497" s="66">
        <v>568.66</v>
      </c>
    </row>
    <row r="498" spans="1:7" ht="22.5" x14ac:dyDescent="0.2">
      <c r="A498" s="1" t="str">
        <f t="shared" si="18"/>
        <v>SINAPI 87356</v>
      </c>
      <c r="B498" s="3" t="s">
        <v>6165</v>
      </c>
      <c r="C498" s="3">
        <v>87356</v>
      </c>
      <c r="D498" s="2" t="s">
        <v>5388</v>
      </c>
      <c r="E498" s="3" t="s">
        <v>6154</v>
      </c>
      <c r="G498" s="66">
        <v>504.11</v>
      </c>
    </row>
    <row r="499" spans="1:7" ht="22.5" x14ac:dyDescent="0.2">
      <c r="A499" s="1" t="str">
        <f t="shared" si="18"/>
        <v>SINAPI 87357</v>
      </c>
      <c r="B499" s="3" t="s">
        <v>6165</v>
      </c>
      <c r="C499" s="3">
        <v>87357</v>
      </c>
      <c r="D499" s="2" t="s">
        <v>5389</v>
      </c>
      <c r="E499" s="3" t="s">
        <v>6154</v>
      </c>
      <c r="G499" s="66">
        <v>470.35</v>
      </c>
    </row>
    <row r="500" spans="1:7" ht="22.5" x14ac:dyDescent="0.2">
      <c r="A500" s="1" t="str">
        <f t="shared" si="18"/>
        <v>SINAPI 100486</v>
      </c>
      <c r="B500" s="3" t="s">
        <v>6165</v>
      </c>
      <c r="C500" s="3">
        <v>100486</v>
      </c>
      <c r="D500" s="2" t="s">
        <v>5460</v>
      </c>
      <c r="E500" s="3" t="s">
        <v>6154</v>
      </c>
      <c r="G500" s="66">
        <v>739.46</v>
      </c>
    </row>
    <row r="501" spans="1:7" ht="22.5" x14ac:dyDescent="0.2">
      <c r="A501" s="1" t="str">
        <f t="shared" si="18"/>
        <v>SINAPI 100482</v>
      </c>
      <c r="B501" s="3" t="s">
        <v>6165</v>
      </c>
      <c r="C501" s="3">
        <v>100482</v>
      </c>
      <c r="D501" s="2" t="s">
        <v>8647</v>
      </c>
      <c r="E501" s="3" t="s">
        <v>6154</v>
      </c>
      <c r="G501" s="66">
        <v>0</v>
      </c>
    </row>
    <row r="502" spans="1:7" ht="22.5" x14ac:dyDescent="0.2">
      <c r="A502" s="1" t="str">
        <f t="shared" si="18"/>
        <v>SINAPI 100481</v>
      </c>
      <c r="B502" s="3" t="s">
        <v>6165</v>
      </c>
      <c r="C502" s="3">
        <v>100481</v>
      </c>
      <c r="D502" s="2" t="s">
        <v>5456</v>
      </c>
      <c r="E502" s="3" t="s">
        <v>6154</v>
      </c>
      <c r="G502" s="66">
        <v>639.29999999999995</v>
      </c>
    </row>
    <row r="503" spans="1:7" ht="22.5" x14ac:dyDescent="0.2">
      <c r="A503" s="1" t="str">
        <f t="shared" si="18"/>
        <v>SINAPI 100492</v>
      </c>
      <c r="B503" s="3" t="s">
        <v>6165</v>
      </c>
      <c r="C503" s="3">
        <v>100492</v>
      </c>
      <c r="D503" s="2" t="s">
        <v>5466</v>
      </c>
      <c r="E503" s="3" t="s">
        <v>6154</v>
      </c>
      <c r="G503" s="66">
        <v>635.42999999999995</v>
      </c>
    </row>
    <row r="504" spans="1:7" ht="22.5" x14ac:dyDescent="0.2">
      <c r="A504" s="1" t="str">
        <f t="shared" si="18"/>
        <v>SINAPI 100483</v>
      </c>
      <c r="B504" s="3" t="s">
        <v>6165</v>
      </c>
      <c r="C504" s="3">
        <v>100483</v>
      </c>
      <c r="D504" s="2" t="s">
        <v>5457</v>
      </c>
      <c r="E504" s="3" t="s">
        <v>6154</v>
      </c>
      <c r="G504" s="66">
        <v>699.84</v>
      </c>
    </row>
    <row r="505" spans="1:7" ht="22.5" x14ac:dyDescent="0.2">
      <c r="A505" s="1" t="str">
        <f t="shared" si="18"/>
        <v>SINAPI 100484</v>
      </c>
      <c r="B505" s="3" t="s">
        <v>6165</v>
      </c>
      <c r="C505" s="3">
        <v>100484</v>
      </c>
      <c r="D505" s="2" t="s">
        <v>5458</v>
      </c>
      <c r="E505" s="3" t="s">
        <v>6154</v>
      </c>
      <c r="G505" s="66">
        <v>640.16</v>
      </c>
    </row>
    <row r="506" spans="1:7" ht="22.5" x14ac:dyDescent="0.2">
      <c r="A506" s="1" t="str">
        <f t="shared" si="18"/>
        <v>SINAPI 100485</v>
      </c>
      <c r="B506" s="3" t="s">
        <v>6165</v>
      </c>
      <c r="C506" s="3">
        <v>100485</v>
      </c>
      <c r="D506" s="2" t="s">
        <v>5459</v>
      </c>
      <c r="E506" s="3" t="s">
        <v>6154</v>
      </c>
      <c r="G506" s="66">
        <v>612.44000000000005</v>
      </c>
    </row>
    <row r="507" spans="1:7" ht="22.5" x14ac:dyDescent="0.2">
      <c r="A507" s="1" t="str">
        <f t="shared" si="18"/>
        <v>SINAPI 87373</v>
      </c>
      <c r="B507" s="3" t="s">
        <v>6165</v>
      </c>
      <c r="C507" s="3">
        <v>87373</v>
      </c>
      <c r="D507" s="2" t="s">
        <v>5405</v>
      </c>
      <c r="E507" s="3" t="s">
        <v>6154</v>
      </c>
      <c r="G507" s="66">
        <v>761.37</v>
      </c>
    </row>
    <row r="508" spans="1:7" ht="22.5" x14ac:dyDescent="0.2">
      <c r="A508" s="1" t="str">
        <f t="shared" si="18"/>
        <v>SINAPI 100454</v>
      </c>
      <c r="B508" s="3" t="s">
        <v>6165</v>
      </c>
      <c r="C508" s="3">
        <v>100454</v>
      </c>
      <c r="D508" s="2" t="s">
        <v>8648</v>
      </c>
      <c r="E508" s="3" t="s">
        <v>6154</v>
      </c>
      <c r="G508" s="66">
        <v>0</v>
      </c>
    </row>
    <row r="509" spans="1:7" ht="22.5" x14ac:dyDescent="0.2">
      <c r="A509" s="1" t="str">
        <f t="shared" si="18"/>
        <v>SINAPI 87301</v>
      </c>
      <c r="B509" s="3" t="s">
        <v>6165</v>
      </c>
      <c r="C509" s="3">
        <v>87301</v>
      </c>
      <c r="D509" s="2" t="s">
        <v>5341</v>
      </c>
      <c r="E509" s="3" t="s">
        <v>6154</v>
      </c>
      <c r="G509" s="66">
        <v>653.80999999999995</v>
      </c>
    </row>
    <row r="510" spans="1:7" ht="22.5" x14ac:dyDescent="0.2">
      <c r="A510" s="1" t="str">
        <f t="shared" si="18"/>
        <v>SINAPI 87302</v>
      </c>
      <c r="B510" s="3" t="s">
        <v>6165</v>
      </c>
      <c r="C510" s="3">
        <v>87302</v>
      </c>
      <c r="D510" s="2" t="s">
        <v>5342</v>
      </c>
      <c r="E510" s="3" t="s">
        <v>6154</v>
      </c>
      <c r="G510" s="66">
        <v>638.59</v>
      </c>
    </row>
    <row r="511" spans="1:7" ht="22.5" x14ac:dyDescent="0.2">
      <c r="A511" s="1" t="str">
        <f t="shared" si="18"/>
        <v>SINAPI 87342</v>
      </c>
      <c r="B511" s="3" t="s">
        <v>6165</v>
      </c>
      <c r="C511" s="3">
        <v>87342</v>
      </c>
      <c r="D511" s="2" t="s">
        <v>5374</v>
      </c>
      <c r="E511" s="3" t="s">
        <v>6154</v>
      </c>
      <c r="G511" s="66">
        <v>744.85</v>
      </c>
    </row>
    <row r="512" spans="1:7" ht="22.5" x14ac:dyDescent="0.2">
      <c r="A512" s="1" t="str">
        <f t="shared" si="18"/>
        <v>SINAPI 87343</v>
      </c>
      <c r="B512" s="3" t="s">
        <v>6165</v>
      </c>
      <c r="C512" s="3">
        <v>87343</v>
      </c>
      <c r="D512" s="2" t="s">
        <v>5375</v>
      </c>
      <c r="E512" s="3" t="s">
        <v>6154</v>
      </c>
      <c r="G512" s="66">
        <v>657.48</v>
      </c>
    </row>
    <row r="513" spans="1:7" ht="22.5" x14ac:dyDescent="0.2">
      <c r="A513" s="1" t="str">
        <f t="shared" si="18"/>
        <v>SINAPI 87344</v>
      </c>
      <c r="B513" s="3" t="s">
        <v>6165</v>
      </c>
      <c r="C513" s="3">
        <v>87344</v>
      </c>
      <c r="D513" s="2" t="s">
        <v>5376</v>
      </c>
      <c r="E513" s="3" t="s">
        <v>6154</v>
      </c>
      <c r="G513" s="66">
        <v>606.14</v>
      </c>
    </row>
    <row r="514" spans="1:7" x14ac:dyDescent="0.2">
      <c r="A514" s="1" t="str">
        <f t="shared" si="18"/>
        <v>SINAPI 88631</v>
      </c>
      <c r="B514" s="3" t="s">
        <v>6165</v>
      </c>
      <c r="C514" s="3">
        <v>88631</v>
      </c>
      <c r="D514" s="2" t="s">
        <v>5440</v>
      </c>
      <c r="E514" s="3" t="s">
        <v>6154</v>
      </c>
      <c r="G514" s="66">
        <v>625.42999999999995</v>
      </c>
    </row>
    <row r="515" spans="1:7" ht="22.5" x14ac:dyDescent="0.2">
      <c r="A515" s="1" t="str">
        <f t="shared" si="18"/>
        <v>SINAPI 100471</v>
      </c>
      <c r="B515" s="3" t="s">
        <v>6165</v>
      </c>
      <c r="C515" s="3">
        <v>100471</v>
      </c>
      <c r="D515" s="2" t="s">
        <v>8649</v>
      </c>
      <c r="E515" s="3" t="s">
        <v>6154</v>
      </c>
      <c r="G515" s="66">
        <v>0</v>
      </c>
    </row>
    <row r="516" spans="1:7" ht="22.5" x14ac:dyDescent="0.2">
      <c r="A516" s="1" t="str">
        <f t="shared" si="18"/>
        <v>SINAPI 100490</v>
      </c>
      <c r="B516" s="3" t="s">
        <v>6165</v>
      </c>
      <c r="C516" s="3">
        <v>100490</v>
      </c>
      <c r="D516" s="2" t="s">
        <v>5464</v>
      </c>
      <c r="E516" s="3" t="s">
        <v>6154</v>
      </c>
      <c r="G516" s="66">
        <v>525.41</v>
      </c>
    </row>
    <row r="517" spans="1:7" ht="22.5" x14ac:dyDescent="0.2">
      <c r="A517" s="1" t="str">
        <f t="shared" si="18"/>
        <v>SINAPI 100472</v>
      </c>
      <c r="B517" s="3" t="s">
        <v>6165</v>
      </c>
      <c r="C517" s="3">
        <v>100472</v>
      </c>
      <c r="D517" s="2" t="s">
        <v>5448</v>
      </c>
      <c r="E517" s="3" t="s">
        <v>6154</v>
      </c>
      <c r="G517" s="66">
        <v>593.97</v>
      </c>
    </row>
    <row r="518" spans="1:7" ht="22.5" x14ac:dyDescent="0.2">
      <c r="A518" s="1" t="str">
        <f t="shared" si="18"/>
        <v>SINAPI 100473</v>
      </c>
      <c r="B518" s="3" t="s">
        <v>6165</v>
      </c>
      <c r="C518" s="3">
        <v>100473</v>
      </c>
      <c r="D518" s="2" t="s">
        <v>5449</v>
      </c>
      <c r="E518" s="3" t="s">
        <v>6154</v>
      </c>
      <c r="G518" s="66">
        <v>533.30999999999995</v>
      </c>
    </row>
    <row r="519" spans="1:7" ht="22.5" x14ac:dyDescent="0.2">
      <c r="A519" s="1" t="str">
        <f t="shared" si="18"/>
        <v>SINAPI 100474</v>
      </c>
      <c r="B519" s="3" t="s">
        <v>6165</v>
      </c>
      <c r="C519" s="3">
        <v>100474</v>
      </c>
      <c r="D519" s="2" t="s">
        <v>5450</v>
      </c>
      <c r="E519" s="3" t="s">
        <v>6154</v>
      </c>
      <c r="G519" s="66">
        <v>504.05</v>
      </c>
    </row>
    <row r="520" spans="1:7" ht="22.5" x14ac:dyDescent="0.2">
      <c r="A520" s="1" t="str">
        <f t="shared" si="18"/>
        <v>SINAPI 87379</v>
      </c>
      <c r="B520" s="3" t="s">
        <v>6165</v>
      </c>
      <c r="C520" s="3">
        <v>87379</v>
      </c>
      <c r="D520" s="2" t="s">
        <v>5411</v>
      </c>
      <c r="E520" s="3" t="s">
        <v>6154</v>
      </c>
      <c r="G520" s="66">
        <v>3249.77</v>
      </c>
    </row>
    <row r="521" spans="1:7" ht="22.5" x14ac:dyDescent="0.2">
      <c r="A521" s="1" t="str">
        <f t="shared" si="18"/>
        <v>SINAPI 100460</v>
      </c>
      <c r="B521" s="3" t="s">
        <v>6165</v>
      </c>
      <c r="C521" s="3">
        <v>100460</v>
      </c>
      <c r="D521" s="2" t="s">
        <v>8650</v>
      </c>
      <c r="E521" s="3" t="s">
        <v>6154</v>
      </c>
      <c r="G521" s="66">
        <v>0</v>
      </c>
    </row>
    <row r="522" spans="1:7" ht="22.5" x14ac:dyDescent="0.2">
      <c r="A522" s="1" t="str">
        <f t="shared" si="18"/>
        <v>SINAPI 87319</v>
      </c>
      <c r="B522" s="3" t="s">
        <v>6165</v>
      </c>
      <c r="C522" s="3">
        <v>87319</v>
      </c>
      <c r="D522" s="2" t="s">
        <v>5353</v>
      </c>
      <c r="E522" s="3" t="s">
        <v>6154</v>
      </c>
      <c r="G522" s="66">
        <v>3149.82</v>
      </c>
    </row>
    <row r="523" spans="1:7" ht="22.5" x14ac:dyDescent="0.2">
      <c r="A523" s="1" t="str">
        <f t="shared" si="18"/>
        <v>SINAPI 87320</v>
      </c>
      <c r="B523" s="3" t="s">
        <v>6165</v>
      </c>
      <c r="C523" s="3">
        <v>87320</v>
      </c>
      <c r="D523" s="2" t="s">
        <v>5354</v>
      </c>
      <c r="E523" s="3" t="s">
        <v>6154</v>
      </c>
      <c r="G523" s="66">
        <v>3148.96</v>
      </c>
    </row>
    <row r="524" spans="1:7" ht="22.5" x14ac:dyDescent="0.2">
      <c r="A524" s="1" t="str">
        <f t="shared" si="18"/>
        <v>SINAPI 87358</v>
      </c>
      <c r="B524" s="3" t="s">
        <v>6165</v>
      </c>
      <c r="C524" s="3">
        <v>87358</v>
      </c>
      <c r="D524" s="2" t="s">
        <v>5390</v>
      </c>
      <c r="E524" s="3" t="s">
        <v>6154</v>
      </c>
      <c r="G524" s="66">
        <v>3126.23</v>
      </c>
    </row>
    <row r="525" spans="1:7" ht="22.5" x14ac:dyDescent="0.2">
      <c r="A525" s="1" t="str">
        <f t="shared" si="18"/>
        <v>SINAPI 87359</v>
      </c>
      <c r="B525" s="3" t="s">
        <v>6165</v>
      </c>
      <c r="C525" s="3">
        <v>87359</v>
      </c>
      <c r="D525" s="2" t="s">
        <v>5391</v>
      </c>
      <c r="E525" s="3" t="s">
        <v>6154</v>
      </c>
      <c r="G525" s="66">
        <v>3083.98</v>
      </c>
    </row>
    <row r="526" spans="1:7" ht="22.5" x14ac:dyDescent="0.2">
      <c r="A526" s="1" t="str">
        <f t="shared" si="18"/>
        <v>SINAPI 87376</v>
      </c>
      <c r="B526" s="3" t="s">
        <v>6165</v>
      </c>
      <c r="C526" s="3">
        <v>87376</v>
      </c>
      <c r="D526" s="2" t="s">
        <v>5408</v>
      </c>
      <c r="E526" s="3" t="s">
        <v>6154</v>
      </c>
      <c r="G526" s="66">
        <v>594.97</v>
      </c>
    </row>
    <row r="527" spans="1:7" ht="22.5" x14ac:dyDescent="0.2">
      <c r="A527" s="1" t="str">
        <f t="shared" si="18"/>
        <v>SINAPI 100457</v>
      </c>
      <c r="B527" s="3" t="s">
        <v>6165</v>
      </c>
      <c r="C527" s="3">
        <v>100457</v>
      </c>
      <c r="D527" s="2" t="s">
        <v>8651</v>
      </c>
      <c r="E527" s="3" t="s">
        <v>6154</v>
      </c>
      <c r="G527" s="66">
        <v>0</v>
      </c>
    </row>
    <row r="528" spans="1:7" ht="22.5" x14ac:dyDescent="0.2">
      <c r="A528" s="1" t="str">
        <f t="shared" si="18"/>
        <v>SINAPI 87310</v>
      </c>
      <c r="B528" s="3" t="s">
        <v>6165</v>
      </c>
      <c r="C528" s="3">
        <v>87310</v>
      </c>
      <c r="D528" s="2" t="s">
        <v>5347</v>
      </c>
      <c r="E528" s="3" t="s">
        <v>6154</v>
      </c>
      <c r="G528" s="66">
        <v>476.22</v>
      </c>
    </row>
    <row r="529" spans="1:7" ht="22.5" x14ac:dyDescent="0.2">
      <c r="A529" s="1" t="str">
        <f t="shared" si="18"/>
        <v>SINAPI 87311</v>
      </c>
      <c r="B529" s="3" t="s">
        <v>6165</v>
      </c>
      <c r="C529" s="3">
        <v>87311</v>
      </c>
      <c r="D529" s="2" t="s">
        <v>5348</v>
      </c>
      <c r="E529" s="3" t="s">
        <v>6154</v>
      </c>
      <c r="G529" s="66">
        <v>461.01</v>
      </c>
    </row>
    <row r="530" spans="1:7" ht="22.5" x14ac:dyDescent="0.2">
      <c r="A530" s="1" t="str">
        <f t="shared" si="18"/>
        <v>SINAPI 87350</v>
      </c>
      <c r="B530" s="3" t="s">
        <v>6165</v>
      </c>
      <c r="C530" s="3">
        <v>87350</v>
      </c>
      <c r="D530" s="2" t="s">
        <v>5382</v>
      </c>
      <c r="E530" s="3" t="s">
        <v>6154</v>
      </c>
      <c r="G530" s="66">
        <v>534.41</v>
      </c>
    </row>
    <row r="531" spans="1:7" ht="22.5" x14ac:dyDescent="0.2">
      <c r="A531" s="1" t="str">
        <f t="shared" si="18"/>
        <v>SINAPI 87351</v>
      </c>
      <c r="B531" s="3" t="s">
        <v>6165</v>
      </c>
      <c r="C531" s="3">
        <v>87351</v>
      </c>
      <c r="D531" s="2" t="s">
        <v>5383</v>
      </c>
      <c r="E531" s="3" t="s">
        <v>6154</v>
      </c>
      <c r="G531" s="66">
        <v>442.8</v>
      </c>
    </row>
    <row r="532" spans="1:7" ht="22.5" x14ac:dyDescent="0.2">
      <c r="A532" s="1" t="str">
        <f t="shared" si="18"/>
        <v>SINAPI 87374</v>
      </c>
      <c r="B532" s="3" t="s">
        <v>6165</v>
      </c>
      <c r="C532" s="3">
        <v>87374</v>
      </c>
      <c r="D532" s="2" t="s">
        <v>5406</v>
      </c>
      <c r="E532" s="3" t="s">
        <v>6154</v>
      </c>
      <c r="G532" s="66">
        <v>716.46</v>
      </c>
    </row>
    <row r="533" spans="1:7" ht="22.5" x14ac:dyDescent="0.2">
      <c r="A533" s="1" t="str">
        <f t="shared" si="18"/>
        <v>SINAPI 100455</v>
      </c>
      <c r="B533" s="3" t="s">
        <v>6165</v>
      </c>
      <c r="C533" s="3">
        <v>100455</v>
      </c>
      <c r="D533" s="2" t="s">
        <v>8652</v>
      </c>
      <c r="E533" s="3" t="s">
        <v>6154</v>
      </c>
      <c r="G533" s="66">
        <v>0</v>
      </c>
    </row>
    <row r="534" spans="1:7" ht="22.5" x14ac:dyDescent="0.2">
      <c r="A534" s="1" t="str">
        <f t="shared" si="18"/>
        <v>SINAPI 87304</v>
      </c>
      <c r="B534" s="3" t="s">
        <v>6165</v>
      </c>
      <c r="C534" s="3">
        <v>87304</v>
      </c>
      <c r="D534" s="2" t="s">
        <v>5343</v>
      </c>
      <c r="E534" s="3" t="s">
        <v>6154</v>
      </c>
      <c r="G534" s="66">
        <v>596.47</v>
      </c>
    </row>
    <row r="535" spans="1:7" ht="22.5" x14ac:dyDescent="0.2">
      <c r="A535" s="1" t="str">
        <f t="shared" si="18"/>
        <v>SINAPI 87305</v>
      </c>
      <c r="B535" s="3" t="s">
        <v>6165</v>
      </c>
      <c r="C535" s="3">
        <v>87305</v>
      </c>
      <c r="D535" s="2" t="s">
        <v>5344</v>
      </c>
      <c r="E535" s="3" t="s">
        <v>6154</v>
      </c>
      <c r="G535" s="66">
        <v>595.85</v>
      </c>
    </row>
    <row r="536" spans="1:7" ht="22.5" x14ac:dyDescent="0.2">
      <c r="A536" s="1" t="str">
        <f t="shared" si="18"/>
        <v>SINAPI 87345</v>
      </c>
      <c r="B536" s="3" t="s">
        <v>6165</v>
      </c>
      <c r="C536" s="3">
        <v>87345</v>
      </c>
      <c r="D536" s="2" t="s">
        <v>5377</v>
      </c>
      <c r="E536" s="3" t="s">
        <v>6154</v>
      </c>
      <c r="G536" s="66">
        <v>673.18</v>
      </c>
    </row>
    <row r="537" spans="1:7" ht="22.5" x14ac:dyDescent="0.2">
      <c r="A537" s="1" t="str">
        <f t="shared" si="18"/>
        <v>SINAPI 87346</v>
      </c>
      <c r="B537" s="3" t="s">
        <v>6165</v>
      </c>
      <c r="C537" s="3">
        <v>87346</v>
      </c>
      <c r="D537" s="2" t="s">
        <v>5378</v>
      </c>
      <c r="E537" s="3" t="s">
        <v>6154</v>
      </c>
      <c r="G537" s="66">
        <v>600.99</v>
      </c>
    </row>
    <row r="538" spans="1:7" ht="22.5" x14ac:dyDescent="0.2">
      <c r="A538" s="1" t="str">
        <f t="shared" si="18"/>
        <v>SINAPI 87347</v>
      </c>
      <c r="B538" s="3" t="s">
        <v>6165</v>
      </c>
      <c r="C538" s="3">
        <v>87347</v>
      </c>
      <c r="D538" s="2" t="s">
        <v>5379</v>
      </c>
      <c r="E538" s="3" t="s">
        <v>6154</v>
      </c>
      <c r="G538" s="66">
        <v>559.94000000000005</v>
      </c>
    </row>
    <row r="539" spans="1:7" ht="22.5" x14ac:dyDescent="0.2">
      <c r="A539" s="1" t="str">
        <f t="shared" si="18"/>
        <v>SINAPI 87366</v>
      </c>
      <c r="B539" s="3" t="s">
        <v>6165</v>
      </c>
      <c r="C539" s="3">
        <v>87366</v>
      </c>
      <c r="D539" s="2" t="s">
        <v>5398</v>
      </c>
      <c r="E539" s="3" t="s">
        <v>6154</v>
      </c>
      <c r="G539" s="66">
        <v>622.99</v>
      </c>
    </row>
    <row r="540" spans="1:7" ht="33.75" x14ac:dyDescent="0.2">
      <c r="A540" s="1" t="str">
        <f t="shared" si="18"/>
        <v>SINAPI 100448</v>
      </c>
      <c r="B540" s="3" t="s">
        <v>6165</v>
      </c>
      <c r="C540" s="3">
        <v>100448</v>
      </c>
      <c r="D540" s="2" t="s">
        <v>8653</v>
      </c>
      <c r="E540" s="3" t="s">
        <v>6154</v>
      </c>
      <c r="G540" s="66">
        <v>0</v>
      </c>
    </row>
    <row r="541" spans="1:7" ht="33.75" x14ac:dyDescent="0.2">
      <c r="A541" s="1" t="str">
        <f t="shared" si="18"/>
        <v>SINAPI 87283</v>
      </c>
      <c r="B541" s="3" t="s">
        <v>6165</v>
      </c>
      <c r="C541" s="3">
        <v>87283</v>
      </c>
      <c r="D541" s="2" t="s">
        <v>5329</v>
      </c>
      <c r="E541" s="3" t="s">
        <v>6154</v>
      </c>
      <c r="G541" s="66">
        <v>499.87</v>
      </c>
    </row>
    <row r="542" spans="1:7" ht="33.75" x14ac:dyDescent="0.2">
      <c r="A542" s="1" t="str">
        <f t="shared" si="18"/>
        <v>SINAPI 87284</v>
      </c>
      <c r="B542" s="3" t="s">
        <v>6165</v>
      </c>
      <c r="C542" s="3">
        <v>87284</v>
      </c>
      <c r="D542" s="2" t="s">
        <v>5330</v>
      </c>
      <c r="E542" s="3" t="s">
        <v>6154</v>
      </c>
      <c r="G542" s="66">
        <v>486.78</v>
      </c>
    </row>
    <row r="543" spans="1:7" ht="33.75" x14ac:dyDescent="0.2">
      <c r="A543" s="1" t="str">
        <f t="shared" si="18"/>
        <v>SINAPI 87329</v>
      </c>
      <c r="B543" s="3" t="s">
        <v>6165</v>
      </c>
      <c r="C543" s="3">
        <v>87329</v>
      </c>
      <c r="D543" s="2" t="s">
        <v>5361</v>
      </c>
      <c r="E543" s="3" t="s">
        <v>6154</v>
      </c>
      <c r="G543" s="66">
        <v>552.11</v>
      </c>
    </row>
    <row r="544" spans="1:7" ht="33.75" x14ac:dyDescent="0.2">
      <c r="A544" s="1" t="str">
        <f t="shared" si="18"/>
        <v>SINAPI 87330</v>
      </c>
      <c r="B544" s="3" t="s">
        <v>6165</v>
      </c>
      <c r="C544" s="3">
        <v>87330</v>
      </c>
      <c r="D544" s="2" t="s">
        <v>5362</v>
      </c>
      <c r="E544" s="3" t="s">
        <v>6154</v>
      </c>
      <c r="G544" s="66">
        <v>466.4</v>
      </c>
    </row>
    <row r="545" spans="1:7" ht="22.5" x14ac:dyDescent="0.2">
      <c r="A545" s="1" t="str">
        <f t="shared" si="18"/>
        <v>SINAPI 87375</v>
      </c>
      <c r="B545" s="3" t="s">
        <v>6165</v>
      </c>
      <c r="C545" s="3">
        <v>87375</v>
      </c>
      <c r="D545" s="2" t="s">
        <v>5407</v>
      </c>
      <c r="E545" s="3" t="s">
        <v>6154</v>
      </c>
      <c r="G545" s="66">
        <v>688.4</v>
      </c>
    </row>
    <row r="546" spans="1:7" ht="22.5" x14ac:dyDescent="0.2">
      <c r="A546" s="1" t="str">
        <f t="shared" si="18"/>
        <v>SINAPI 100456</v>
      </c>
      <c r="B546" s="3" t="s">
        <v>6165</v>
      </c>
      <c r="C546" s="3">
        <v>100456</v>
      </c>
      <c r="D546" s="2" t="s">
        <v>8654</v>
      </c>
      <c r="E546" s="3" t="s">
        <v>6154</v>
      </c>
      <c r="G546" s="66">
        <v>0</v>
      </c>
    </row>
    <row r="547" spans="1:7" ht="22.5" x14ac:dyDescent="0.2">
      <c r="A547" s="1" t="str">
        <f t="shared" si="18"/>
        <v>SINAPI 87307</v>
      </c>
      <c r="B547" s="3" t="s">
        <v>6165</v>
      </c>
      <c r="C547" s="3">
        <v>87307</v>
      </c>
      <c r="D547" s="2" t="s">
        <v>5345</v>
      </c>
      <c r="E547" s="3" t="s">
        <v>6154</v>
      </c>
      <c r="G547" s="66">
        <v>575.09</v>
      </c>
    </row>
    <row r="548" spans="1:7" ht="22.5" x14ac:dyDescent="0.2">
      <c r="A548" s="1" t="str">
        <f t="shared" si="18"/>
        <v>SINAPI 87308</v>
      </c>
      <c r="B548" s="3" t="s">
        <v>6165</v>
      </c>
      <c r="C548" s="3">
        <v>87308</v>
      </c>
      <c r="D548" s="2" t="s">
        <v>5346</v>
      </c>
      <c r="E548" s="3" t="s">
        <v>6154</v>
      </c>
      <c r="G548" s="66">
        <v>559.45000000000005</v>
      </c>
    </row>
    <row r="549" spans="1:7" ht="22.5" x14ac:dyDescent="0.2">
      <c r="A549" s="1" t="str">
        <f t="shared" si="18"/>
        <v>SINAPI 87348</v>
      </c>
      <c r="B549" s="3" t="s">
        <v>6165</v>
      </c>
      <c r="C549" s="3">
        <v>87348</v>
      </c>
      <c r="D549" s="2" t="s">
        <v>5380</v>
      </c>
      <c r="E549" s="3" t="s">
        <v>6154</v>
      </c>
      <c r="G549" s="66">
        <v>619.51</v>
      </c>
    </row>
    <row r="550" spans="1:7" ht="22.5" x14ac:dyDescent="0.2">
      <c r="A550" s="1" t="str">
        <f t="shared" si="18"/>
        <v>SINAPI 87349</v>
      </c>
      <c r="B550" s="3" t="s">
        <v>6165</v>
      </c>
      <c r="C550" s="3">
        <v>87349</v>
      </c>
      <c r="D550" s="2" t="s">
        <v>5381</v>
      </c>
      <c r="E550" s="3" t="s">
        <v>6154</v>
      </c>
      <c r="G550" s="66">
        <v>522.15</v>
      </c>
    </row>
    <row r="551" spans="1:7" ht="22.5" x14ac:dyDescent="0.2">
      <c r="A551" s="1" t="str">
        <f t="shared" ref="A551:A614" si="19">CONCATENAR</f>
        <v>SINAPI 87365</v>
      </c>
      <c r="B551" s="3" t="s">
        <v>6165</v>
      </c>
      <c r="C551" s="3">
        <v>87365</v>
      </c>
      <c r="D551" s="2" t="s">
        <v>5397</v>
      </c>
      <c r="E551" s="3" t="s">
        <v>6154</v>
      </c>
      <c r="G551" s="66">
        <v>593.71</v>
      </c>
    </row>
    <row r="552" spans="1:7" ht="33.75" x14ac:dyDescent="0.2">
      <c r="A552" s="1" t="str">
        <f t="shared" si="19"/>
        <v>SINAPI 100447</v>
      </c>
      <c r="B552" s="3" t="s">
        <v>6165</v>
      </c>
      <c r="C552" s="3">
        <v>100447</v>
      </c>
      <c r="D552" s="2" t="s">
        <v>8655</v>
      </c>
      <c r="E552" s="3" t="s">
        <v>6154</v>
      </c>
      <c r="G552" s="66">
        <v>0</v>
      </c>
    </row>
    <row r="553" spans="1:7" ht="33.75" x14ac:dyDescent="0.2">
      <c r="A553" s="1" t="str">
        <f t="shared" si="19"/>
        <v>SINAPI 87280</v>
      </c>
      <c r="B553" s="3" t="s">
        <v>6165</v>
      </c>
      <c r="C553" s="3">
        <v>87280</v>
      </c>
      <c r="D553" s="2" t="s">
        <v>5327</v>
      </c>
      <c r="E553" s="3" t="s">
        <v>6154</v>
      </c>
      <c r="G553" s="66">
        <v>487.6</v>
      </c>
    </row>
    <row r="554" spans="1:7" ht="33.75" x14ac:dyDescent="0.2">
      <c r="A554" s="1" t="str">
        <f t="shared" si="19"/>
        <v>SINAPI 87281</v>
      </c>
      <c r="B554" s="3" t="s">
        <v>6165</v>
      </c>
      <c r="C554" s="3">
        <v>87281</v>
      </c>
      <c r="D554" s="2" t="s">
        <v>5328</v>
      </c>
      <c r="E554" s="3" t="s">
        <v>6154</v>
      </c>
      <c r="G554" s="66">
        <v>475.91</v>
      </c>
    </row>
    <row r="555" spans="1:7" ht="33.75" x14ac:dyDescent="0.2">
      <c r="A555" s="1" t="str">
        <f t="shared" si="19"/>
        <v>SINAPI 87327</v>
      </c>
      <c r="B555" s="3" t="s">
        <v>6165</v>
      </c>
      <c r="C555" s="3">
        <v>87327</v>
      </c>
      <c r="D555" s="2" t="s">
        <v>5359</v>
      </c>
      <c r="E555" s="3" t="s">
        <v>6154</v>
      </c>
      <c r="G555" s="66">
        <v>517.02</v>
      </c>
    </row>
    <row r="556" spans="1:7" ht="33.75" x14ac:dyDescent="0.2">
      <c r="A556" s="1" t="str">
        <f t="shared" si="19"/>
        <v>SINAPI 87328</v>
      </c>
      <c r="B556" s="3" t="s">
        <v>6165</v>
      </c>
      <c r="C556" s="3">
        <v>87328</v>
      </c>
      <c r="D556" s="2" t="s">
        <v>5360</v>
      </c>
      <c r="E556" s="3" t="s">
        <v>6154</v>
      </c>
      <c r="G556" s="66">
        <v>441.05</v>
      </c>
    </row>
    <row r="557" spans="1:7" x14ac:dyDescent="0.2">
      <c r="A557" s="1" t="str">
        <f t="shared" si="19"/>
        <v>SINAPI 87410</v>
      </c>
      <c r="B557" s="3" t="s">
        <v>6165</v>
      </c>
      <c r="C557" s="3">
        <v>87410</v>
      </c>
      <c r="D557" s="2" t="s">
        <v>5435</v>
      </c>
      <c r="E557" s="3" t="s">
        <v>6154</v>
      </c>
      <c r="G557" s="66">
        <v>916.72</v>
      </c>
    </row>
    <row r="558" spans="1:7" x14ac:dyDescent="0.2">
      <c r="A558" s="1" t="str">
        <f t="shared" si="19"/>
        <v>SINAPI 95577</v>
      </c>
      <c r="B558" s="3" t="s">
        <v>6165</v>
      </c>
      <c r="C558" s="3">
        <v>95577</v>
      </c>
      <c r="D558" s="2" t="s">
        <v>2174</v>
      </c>
      <c r="E558" s="3" t="s">
        <v>6153</v>
      </c>
      <c r="G558" s="66">
        <v>10.52</v>
      </c>
    </row>
    <row r="559" spans="1:7" x14ac:dyDescent="0.2">
      <c r="A559" s="1" t="str">
        <f t="shared" si="19"/>
        <v>SINAPI 95578</v>
      </c>
      <c r="B559" s="3" t="s">
        <v>6165</v>
      </c>
      <c r="C559" s="3">
        <v>95578</v>
      </c>
      <c r="D559" s="2" t="s">
        <v>2175</v>
      </c>
      <c r="E559" s="3" t="s">
        <v>6153</v>
      </c>
      <c r="G559" s="66">
        <v>8.69</v>
      </c>
    </row>
    <row r="560" spans="1:7" x14ac:dyDescent="0.2">
      <c r="A560" s="1" t="str">
        <f t="shared" si="19"/>
        <v>SINAPI 95579</v>
      </c>
      <c r="B560" s="3" t="s">
        <v>6165</v>
      </c>
      <c r="C560" s="3">
        <v>95579</v>
      </c>
      <c r="D560" s="2" t="s">
        <v>2176</v>
      </c>
      <c r="E560" s="3" t="s">
        <v>6153</v>
      </c>
      <c r="G560" s="66">
        <v>8.35</v>
      </c>
    </row>
    <row r="561" spans="1:7" x14ac:dyDescent="0.2">
      <c r="A561" s="1" t="str">
        <f t="shared" si="19"/>
        <v>SINAPI 95580</v>
      </c>
      <c r="B561" s="3" t="s">
        <v>6165</v>
      </c>
      <c r="C561" s="3">
        <v>95580</v>
      </c>
      <c r="D561" s="2" t="s">
        <v>2177</v>
      </c>
      <c r="E561" s="3" t="s">
        <v>6153</v>
      </c>
      <c r="G561" s="66">
        <v>9.6</v>
      </c>
    </row>
    <row r="562" spans="1:7" x14ac:dyDescent="0.2">
      <c r="A562" s="1" t="str">
        <f t="shared" si="19"/>
        <v>SINAPI 95581</v>
      </c>
      <c r="B562" s="3" t="s">
        <v>6165</v>
      </c>
      <c r="C562" s="3">
        <v>95581</v>
      </c>
      <c r="D562" s="2" t="s">
        <v>2178</v>
      </c>
      <c r="E562" s="3" t="s">
        <v>6153</v>
      </c>
      <c r="G562" s="66">
        <v>9.5399999999999991</v>
      </c>
    </row>
    <row r="563" spans="1:7" x14ac:dyDescent="0.2">
      <c r="A563" s="1" t="str">
        <f t="shared" si="19"/>
        <v>SINAPI 95582</v>
      </c>
      <c r="B563" s="3" t="s">
        <v>6165</v>
      </c>
      <c r="C563" s="3">
        <v>95582</v>
      </c>
      <c r="D563" s="2" t="s">
        <v>2179</v>
      </c>
      <c r="E563" s="3" t="s">
        <v>6153</v>
      </c>
      <c r="G563" s="66">
        <v>10.37</v>
      </c>
    </row>
    <row r="564" spans="1:7" x14ac:dyDescent="0.2">
      <c r="A564" s="1" t="str">
        <f t="shared" si="19"/>
        <v>SINAPI 95576</v>
      </c>
      <c r="B564" s="3" t="s">
        <v>6165</v>
      </c>
      <c r="C564" s="3">
        <v>95576</v>
      </c>
      <c r="D564" s="2" t="s">
        <v>2173</v>
      </c>
      <c r="E564" s="3" t="s">
        <v>6153</v>
      </c>
      <c r="G564" s="66">
        <v>12.56</v>
      </c>
    </row>
    <row r="565" spans="1:7" x14ac:dyDescent="0.2">
      <c r="A565" s="1" t="str">
        <f t="shared" si="19"/>
        <v>SINAPI 95583</v>
      </c>
      <c r="B565" s="3" t="s">
        <v>6165</v>
      </c>
      <c r="C565" s="3">
        <v>95583</v>
      </c>
      <c r="D565" s="2" t="s">
        <v>2180</v>
      </c>
      <c r="E565" s="3" t="s">
        <v>6153</v>
      </c>
      <c r="G565" s="66">
        <v>16.46</v>
      </c>
    </row>
    <row r="566" spans="1:7" x14ac:dyDescent="0.2">
      <c r="A566" s="1" t="str">
        <f t="shared" si="19"/>
        <v>SINAPI 95584</v>
      </c>
      <c r="B566" s="3" t="s">
        <v>6165</v>
      </c>
      <c r="C566" s="3">
        <v>95584</v>
      </c>
      <c r="D566" s="2" t="s">
        <v>2181</v>
      </c>
      <c r="E566" s="3" t="s">
        <v>6153</v>
      </c>
      <c r="G566" s="66">
        <v>14.19</v>
      </c>
    </row>
    <row r="567" spans="1:7" ht="22.5" x14ac:dyDescent="0.2">
      <c r="A567" s="1" t="str">
        <f t="shared" si="19"/>
        <v>SINAPI 95593</v>
      </c>
      <c r="B567" s="3" t="s">
        <v>6165</v>
      </c>
      <c r="C567" s="3">
        <v>95593</v>
      </c>
      <c r="D567" s="2" t="s">
        <v>2183</v>
      </c>
      <c r="E567" s="3" t="s">
        <v>6153</v>
      </c>
      <c r="G567" s="66">
        <v>14.19</v>
      </c>
    </row>
    <row r="568" spans="1:7" x14ac:dyDescent="0.2">
      <c r="A568" s="1" t="str">
        <f t="shared" si="19"/>
        <v>SINAPI 95592</v>
      </c>
      <c r="B568" s="3" t="s">
        <v>6165</v>
      </c>
      <c r="C568" s="3">
        <v>95592</v>
      </c>
      <c r="D568" s="2" t="s">
        <v>2182</v>
      </c>
      <c r="E568" s="3" t="s">
        <v>6153</v>
      </c>
      <c r="G568" s="66">
        <v>16.46</v>
      </c>
    </row>
    <row r="569" spans="1:7" ht="22.5" x14ac:dyDescent="0.2">
      <c r="A569" s="1" t="str">
        <f t="shared" si="19"/>
        <v>SINAPI 92919</v>
      </c>
      <c r="B569" s="3" t="s">
        <v>6165</v>
      </c>
      <c r="C569" s="3">
        <v>92919</v>
      </c>
      <c r="D569" s="2" t="s">
        <v>2168</v>
      </c>
      <c r="E569" s="3" t="s">
        <v>6153</v>
      </c>
      <c r="G569" s="66">
        <v>12.02</v>
      </c>
    </row>
    <row r="570" spans="1:7" ht="22.5" x14ac:dyDescent="0.2">
      <c r="A570" s="1" t="str">
        <f t="shared" si="19"/>
        <v>SINAPI 92921</v>
      </c>
      <c r="B570" s="3" t="s">
        <v>6165</v>
      </c>
      <c r="C570" s="3">
        <v>92921</v>
      </c>
      <c r="D570" s="2" t="s">
        <v>2169</v>
      </c>
      <c r="E570" s="3" t="s">
        <v>6153</v>
      </c>
      <c r="G570" s="66">
        <v>9.83</v>
      </c>
    </row>
    <row r="571" spans="1:7" ht="22.5" x14ac:dyDescent="0.2">
      <c r="A571" s="1" t="str">
        <f t="shared" si="19"/>
        <v>SINAPI 92922</v>
      </c>
      <c r="B571" s="3" t="s">
        <v>6165</v>
      </c>
      <c r="C571" s="3">
        <v>92922</v>
      </c>
      <c r="D571" s="2" t="s">
        <v>2170</v>
      </c>
      <c r="E571" s="3" t="s">
        <v>6153</v>
      </c>
      <c r="G571" s="66">
        <v>9.31</v>
      </c>
    </row>
    <row r="572" spans="1:7" ht="22.5" x14ac:dyDescent="0.2">
      <c r="A572" s="1" t="str">
        <f t="shared" si="19"/>
        <v>SINAPI 92923</v>
      </c>
      <c r="B572" s="3" t="s">
        <v>6165</v>
      </c>
      <c r="C572" s="3">
        <v>92923</v>
      </c>
      <c r="D572" s="2" t="s">
        <v>2171</v>
      </c>
      <c r="E572" s="3" t="s">
        <v>6153</v>
      </c>
      <c r="G572" s="66">
        <v>10.37</v>
      </c>
    </row>
    <row r="573" spans="1:7" ht="22.5" x14ac:dyDescent="0.2">
      <c r="A573" s="1" t="str">
        <f t="shared" si="19"/>
        <v>SINAPI 92924</v>
      </c>
      <c r="B573" s="3" t="s">
        <v>6165</v>
      </c>
      <c r="C573" s="3">
        <v>92924</v>
      </c>
      <c r="D573" s="2" t="s">
        <v>2172</v>
      </c>
      <c r="E573" s="3" t="s">
        <v>6153</v>
      </c>
      <c r="G573" s="66">
        <v>10.130000000000001</v>
      </c>
    </row>
    <row r="574" spans="1:7" ht="22.5" x14ac:dyDescent="0.2">
      <c r="A574" s="1" t="str">
        <f t="shared" si="19"/>
        <v>SINAPI 104104</v>
      </c>
      <c r="B574" s="3" t="s">
        <v>6165</v>
      </c>
      <c r="C574" s="3">
        <v>104104</v>
      </c>
      <c r="D574" s="2" t="s">
        <v>2198</v>
      </c>
      <c r="E574" s="3" t="s">
        <v>6153</v>
      </c>
      <c r="G574" s="66">
        <v>10.53</v>
      </c>
    </row>
    <row r="575" spans="1:7" ht="22.5" x14ac:dyDescent="0.2">
      <c r="A575" s="1" t="str">
        <f t="shared" si="19"/>
        <v>SINAPI 92916</v>
      </c>
      <c r="B575" s="3" t="s">
        <v>6165</v>
      </c>
      <c r="C575" s="3">
        <v>92916</v>
      </c>
      <c r="D575" s="2" t="s">
        <v>2166</v>
      </c>
      <c r="E575" s="3" t="s">
        <v>6153</v>
      </c>
      <c r="G575" s="66">
        <v>15.56</v>
      </c>
    </row>
    <row r="576" spans="1:7" ht="22.5" x14ac:dyDescent="0.2">
      <c r="A576" s="1" t="str">
        <f t="shared" si="19"/>
        <v>SINAPI 92917</v>
      </c>
      <c r="B576" s="3" t="s">
        <v>6165</v>
      </c>
      <c r="C576" s="3">
        <v>92917</v>
      </c>
      <c r="D576" s="2" t="s">
        <v>2167</v>
      </c>
      <c r="E576" s="3" t="s">
        <v>6153</v>
      </c>
      <c r="G576" s="66">
        <v>13.91</v>
      </c>
    </row>
    <row r="577" spans="1:7" ht="22.5" x14ac:dyDescent="0.2">
      <c r="A577" s="1" t="str">
        <f t="shared" si="19"/>
        <v>SINAPI 92915</v>
      </c>
      <c r="B577" s="3" t="s">
        <v>6165</v>
      </c>
      <c r="C577" s="3">
        <v>92915</v>
      </c>
      <c r="D577" s="2" t="s">
        <v>2165</v>
      </c>
      <c r="E577" s="3" t="s">
        <v>6153</v>
      </c>
      <c r="G577" s="66">
        <v>17.41</v>
      </c>
    </row>
    <row r="578" spans="1:7" ht="22.5" x14ac:dyDescent="0.2">
      <c r="A578" s="1" t="str">
        <f t="shared" si="19"/>
        <v>SINAPI 92771</v>
      </c>
      <c r="B578" s="3" t="s">
        <v>6165</v>
      </c>
      <c r="C578" s="3">
        <v>92771</v>
      </c>
      <c r="D578" s="2" t="s">
        <v>2138</v>
      </c>
      <c r="E578" s="3" t="s">
        <v>6153</v>
      </c>
      <c r="G578" s="66">
        <v>10.4</v>
      </c>
    </row>
    <row r="579" spans="1:7" ht="22.5" x14ac:dyDescent="0.2">
      <c r="A579" s="1" t="str">
        <f t="shared" si="19"/>
        <v>SINAPI 92772</v>
      </c>
      <c r="B579" s="3" t="s">
        <v>6165</v>
      </c>
      <c r="C579" s="3">
        <v>92772</v>
      </c>
      <c r="D579" s="2" t="s">
        <v>2139</v>
      </c>
      <c r="E579" s="3" t="s">
        <v>6153</v>
      </c>
      <c r="G579" s="66">
        <v>8.66</v>
      </c>
    </row>
    <row r="580" spans="1:7" ht="22.5" x14ac:dyDescent="0.2">
      <c r="A580" s="1" t="str">
        <f t="shared" si="19"/>
        <v>SINAPI 92773</v>
      </c>
      <c r="B580" s="3" t="s">
        <v>6165</v>
      </c>
      <c r="C580" s="3">
        <v>92773</v>
      </c>
      <c r="D580" s="2" t="s">
        <v>2140</v>
      </c>
      <c r="E580" s="3" t="s">
        <v>6153</v>
      </c>
      <c r="G580" s="66">
        <v>8.4700000000000006</v>
      </c>
    </row>
    <row r="581" spans="1:7" ht="22.5" x14ac:dyDescent="0.2">
      <c r="A581" s="1" t="str">
        <f t="shared" si="19"/>
        <v>SINAPI 92774</v>
      </c>
      <c r="B581" s="3" t="s">
        <v>6165</v>
      </c>
      <c r="C581" s="3">
        <v>92774</v>
      </c>
      <c r="D581" s="2" t="s">
        <v>2141</v>
      </c>
      <c r="E581" s="3" t="s">
        <v>6153</v>
      </c>
      <c r="G581" s="66">
        <v>9.76</v>
      </c>
    </row>
    <row r="582" spans="1:7" ht="22.5" x14ac:dyDescent="0.2">
      <c r="A582" s="1" t="str">
        <f t="shared" si="19"/>
        <v>SINAPI 92769</v>
      </c>
      <c r="B582" s="3" t="s">
        <v>6165</v>
      </c>
      <c r="C582" s="3">
        <v>92769</v>
      </c>
      <c r="D582" s="2" t="s">
        <v>2136</v>
      </c>
      <c r="E582" s="3" t="s">
        <v>6153</v>
      </c>
      <c r="G582" s="66">
        <v>12.71</v>
      </c>
    </row>
    <row r="583" spans="1:7" ht="22.5" x14ac:dyDescent="0.2">
      <c r="A583" s="1" t="str">
        <f t="shared" si="19"/>
        <v>SINAPI 92770</v>
      </c>
      <c r="B583" s="3" t="s">
        <v>6165</v>
      </c>
      <c r="C583" s="3">
        <v>92770</v>
      </c>
      <c r="D583" s="2" t="s">
        <v>2137</v>
      </c>
      <c r="E583" s="3" t="s">
        <v>6153</v>
      </c>
      <c r="G583" s="66">
        <v>11.76</v>
      </c>
    </row>
    <row r="584" spans="1:7" ht="22.5" x14ac:dyDescent="0.2">
      <c r="A584" s="1" t="str">
        <f t="shared" si="19"/>
        <v>SINAPI 92767</v>
      </c>
      <c r="B584" s="3" t="s">
        <v>6165</v>
      </c>
      <c r="C584" s="3">
        <v>92767</v>
      </c>
      <c r="D584" s="2" t="s">
        <v>2134</v>
      </c>
      <c r="E584" s="3" t="s">
        <v>6153</v>
      </c>
      <c r="G584" s="66">
        <v>15.92</v>
      </c>
    </row>
    <row r="585" spans="1:7" ht="22.5" x14ac:dyDescent="0.2">
      <c r="A585" s="1" t="str">
        <f t="shared" si="19"/>
        <v>SINAPI 92768</v>
      </c>
      <c r="B585" s="3" t="s">
        <v>6165</v>
      </c>
      <c r="C585" s="3">
        <v>92768</v>
      </c>
      <c r="D585" s="2" t="s">
        <v>2135</v>
      </c>
      <c r="E585" s="3" t="s">
        <v>6153</v>
      </c>
      <c r="G585" s="66">
        <v>13.76</v>
      </c>
    </row>
    <row r="586" spans="1:7" ht="22.5" x14ac:dyDescent="0.2">
      <c r="A586" s="1" t="str">
        <f t="shared" si="19"/>
        <v>SINAPI 92762</v>
      </c>
      <c r="B586" s="3" t="s">
        <v>6165</v>
      </c>
      <c r="C586" s="3">
        <v>92762</v>
      </c>
      <c r="D586" s="2" t="s">
        <v>2129</v>
      </c>
      <c r="E586" s="3" t="s">
        <v>6153</v>
      </c>
      <c r="G586" s="66">
        <v>10.91</v>
      </c>
    </row>
    <row r="587" spans="1:7" ht="22.5" x14ac:dyDescent="0.2">
      <c r="A587" s="1" t="str">
        <f t="shared" si="19"/>
        <v>SINAPI 92763</v>
      </c>
      <c r="B587" s="3" t="s">
        <v>6165</v>
      </c>
      <c r="C587" s="3">
        <v>92763</v>
      </c>
      <c r="D587" s="2" t="s">
        <v>2130</v>
      </c>
      <c r="E587" s="3" t="s">
        <v>6153</v>
      </c>
      <c r="G587" s="66">
        <v>9.1</v>
      </c>
    </row>
    <row r="588" spans="1:7" ht="22.5" x14ac:dyDescent="0.2">
      <c r="A588" s="1" t="str">
        <f t="shared" si="19"/>
        <v>SINAPI 92764</v>
      </c>
      <c r="B588" s="3" t="s">
        <v>6165</v>
      </c>
      <c r="C588" s="3">
        <v>92764</v>
      </c>
      <c r="D588" s="2" t="s">
        <v>2131</v>
      </c>
      <c r="E588" s="3" t="s">
        <v>6153</v>
      </c>
      <c r="G588" s="66">
        <v>8.77</v>
      </c>
    </row>
    <row r="589" spans="1:7" ht="22.5" x14ac:dyDescent="0.2">
      <c r="A589" s="1" t="str">
        <f t="shared" si="19"/>
        <v>SINAPI 92765</v>
      </c>
      <c r="B589" s="3" t="s">
        <v>6165</v>
      </c>
      <c r="C589" s="3">
        <v>92765</v>
      </c>
      <c r="D589" s="2" t="s">
        <v>2132</v>
      </c>
      <c r="E589" s="3" t="s">
        <v>6153</v>
      </c>
      <c r="G589" s="66">
        <v>9.94</v>
      </c>
    </row>
    <row r="590" spans="1:7" ht="22.5" x14ac:dyDescent="0.2">
      <c r="A590" s="1" t="str">
        <f t="shared" si="19"/>
        <v>SINAPI 92766</v>
      </c>
      <c r="B590" s="3" t="s">
        <v>6165</v>
      </c>
      <c r="C590" s="3">
        <v>92766</v>
      </c>
      <c r="D590" s="2" t="s">
        <v>2133</v>
      </c>
      <c r="E590" s="3" t="s">
        <v>6153</v>
      </c>
      <c r="G590" s="66">
        <v>9.81</v>
      </c>
    </row>
    <row r="591" spans="1:7" ht="22.5" x14ac:dyDescent="0.2">
      <c r="A591" s="1" t="str">
        <f t="shared" si="19"/>
        <v>SINAPI 104105</v>
      </c>
      <c r="B591" s="3" t="s">
        <v>6165</v>
      </c>
      <c r="C591" s="3">
        <v>104105</v>
      </c>
      <c r="D591" s="2" t="s">
        <v>2199</v>
      </c>
      <c r="E591" s="3" t="s">
        <v>6153</v>
      </c>
      <c r="G591" s="66">
        <v>10.54</v>
      </c>
    </row>
    <row r="592" spans="1:7" ht="22.5" x14ac:dyDescent="0.2">
      <c r="A592" s="1" t="str">
        <f t="shared" si="19"/>
        <v>SINAPI 92760</v>
      </c>
      <c r="B592" s="3" t="s">
        <v>6165</v>
      </c>
      <c r="C592" s="3">
        <v>92760</v>
      </c>
      <c r="D592" s="2" t="s">
        <v>2127</v>
      </c>
      <c r="E592" s="3" t="s">
        <v>6153</v>
      </c>
      <c r="G592" s="66">
        <v>13.32</v>
      </c>
    </row>
    <row r="593" spans="1:7" ht="22.5" x14ac:dyDescent="0.2">
      <c r="A593" s="1" t="str">
        <f t="shared" si="19"/>
        <v>SINAPI 92761</v>
      </c>
      <c r="B593" s="3" t="s">
        <v>6165</v>
      </c>
      <c r="C593" s="3">
        <v>92761</v>
      </c>
      <c r="D593" s="2" t="s">
        <v>2128</v>
      </c>
      <c r="E593" s="3" t="s">
        <v>6153</v>
      </c>
      <c r="G593" s="66">
        <v>12.32</v>
      </c>
    </row>
    <row r="594" spans="1:7" ht="22.5" x14ac:dyDescent="0.2">
      <c r="A594" s="1" t="str">
        <f t="shared" si="19"/>
        <v>SINAPI 92759</v>
      </c>
      <c r="B594" s="3" t="s">
        <v>6165</v>
      </c>
      <c r="C594" s="3">
        <v>92759</v>
      </c>
      <c r="D594" s="2" t="s">
        <v>2126</v>
      </c>
      <c r="E594" s="3" t="s">
        <v>6153</v>
      </c>
      <c r="G594" s="66">
        <v>14.38</v>
      </c>
    </row>
    <row r="595" spans="1:7" ht="22.5" x14ac:dyDescent="0.2">
      <c r="A595" s="1" t="str">
        <f t="shared" si="19"/>
        <v>SINAPI 104108</v>
      </c>
      <c r="B595" s="3" t="s">
        <v>6165</v>
      </c>
      <c r="C595" s="3">
        <v>104108</v>
      </c>
      <c r="D595" s="2" t="s">
        <v>2202</v>
      </c>
      <c r="E595" s="3" t="s">
        <v>6153</v>
      </c>
      <c r="G595" s="66">
        <v>12.89</v>
      </c>
    </row>
    <row r="596" spans="1:7" ht="22.5" x14ac:dyDescent="0.2">
      <c r="A596" s="1" t="str">
        <f t="shared" si="19"/>
        <v>SINAPI 104107</v>
      </c>
      <c r="B596" s="3" t="s">
        <v>6165</v>
      </c>
      <c r="C596" s="3">
        <v>104107</v>
      </c>
      <c r="D596" s="2" t="s">
        <v>2201</v>
      </c>
      <c r="E596" s="3" t="s">
        <v>6153</v>
      </c>
      <c r="G596" s="66">
        <v>10.81</v>
      </c>
    </row>
    <row r="597" spans="1:7" ht="22.5" x14ac:dyDescent="0.2">
      <c r="A597" s="1" t="str">
        <f t="shared" si="19"/>
        <v>SINAPI 104106</v>
      </c>
      <c r="B597" s="3" t="s">
        <v>6165</v>
      </c>
      <c r="C597" s="3">
        <v>104106</v>
      </c>
      <c r="D597" s="2" t="s">
        <v>2200</v>
      </c>
      <c r="E597" s="3" t="s">
        <v>6153</v>
      </c>
      <c r="G597" s="66">
        <v>10.06</v>
      </c>
    </row>
    <row r="598" spans="1:7" ht="22.5" x14ac:dyDescent="0.2">
      <c r="A598" s="1" t="str">
        <f t="shared" si="19"/>
        <v>SINAPI 104110</v>
      </c>
      <c r="B598" s="3" t="s">
        <v>6165</v>
      </c>
      <c r="C598" s="3">
        <v>104110</v>
      </c>
      <c r="D598" s="2" t="s">
        <v>2204</v>
      </c>
      <c r="E598" s="3" t="s">
        <v>6153</v>
      </c>
      <c r="G598" s="66">
        <v>18.559999999999999</v>
      </c>
    </row>
    <row r="599" spans="1:7" ht="22.5" x14ac:dyDescent="0.2">
      <c r="A599" s="1" t="str">
        <f t="shared" si="19"/>
        <v>SINAPI 104109</v>
      </c>
      <c r="B599" s="3" t="s">
        <v>6165</v>
      </c>
      <c r="C599" s="3">
        <v>104109</v>
      </c>
      <c r="D599" s="2" t="s">
        <v>2203</v>
      </c>
      <c r="E599" s="3" t="s">
        <v>6153</v>
      </c>
      <c r="G599" s="66">
        <v>16.05</v>
      </c>
    </row>
    <row r="600" spans="1:7" ht="22.5" x14ac:dyDescent="0.2">
      <c r="A600" s="1" t="str">
        <f t="shared" si="19"/>
        <v>SINAPI 104111</v>
      </c>
      <c r="B600" s="3" t="s">
        <v>6165</v>
      </c>
      <c r="C600" s="3">
        <v>104111</v>
      </c>
      <c r="D600" s="2" t="s">
        <v>2205</v>
      </c>
      <c r="E600" s="3" t="s">
        <v>6153</v>
      </c>
      <c r="G600" s="66">
        <v>21.48</v>
      </c>
    </row>
    <row r="601" spans="1:7" x14ac:dyDescent="0.2">
      <c r="A601" s="1" t="str">
        <f t="shared" si="19"/>
        <v>SINAPI 92884</v>
      </c>
      <c r="B601" s="3" t="s">
        <v>6165</v>
      </c>
      <c r="C601" s="3">
        <v>92884</v>
      </c>
      <c r="D601" s="2" t="s">
        <v>2160</v>
      </c>
      <c r="E601" s="3" t="s">
        <v>6153</v>
      </c>
      <c r="G601" s="66">
        <v>12.14</v>
      </c>
    </row>
    <row r="602" spans="1:7" x14ac:dyDescent="0.2">
      <c r="A602" s="1" t="str">
        <f t="shared" si="19"/>
        <v>SINAPI 92885</v>
      </c>
      <c r="B602" s="3" t="s">
        <v>6165</v>
      </c>
      <c r="C602" s="3">
        <v>92885</v>
      </c>
      <c r="D602" s="2" t="s">
        <v>2161</v>
      </c>
      <c r="E602" s="3" t="s">
        <v>6153</v>
      </c>
      <c r="G602" s="66">
        <v>11.41</v>
      </c>
    </row>
    <row r="603" spans="1:7" x14ac:dyDescent="0.2">
      <c r="A603" s="1" t="str">
        <f t="shared" si="19"/>
        <v>SINAPI 92886</v>
      </c>
      <c r="B603" s="3" t="s">
        <v>6165</v>
      </c>
      <c r="C603" s="3">
        <v>92886</v>
      </c>
      <c r="D603" s="2" t="s">
        <v>2162</v>
      </c>
      <c r="E603" s="3" t="s">
        <v>6153</v>
      </c>
      <c r="G603" s="66">
        <v>10.82</v>
      </c>
    </row>
    <row r="604" spans="1:7" x14ac:dyDescent="0.2">
      <c r="A604" s="1" t="str">
        <f t="shared" si="19"/>
        <v>SINAPI 92887</v>
      </c>
      <c r="B604" s="3" t="s">
        <v>6165</v>
      </c>
      <c r="C604" s="3">
        <v>92887</v>
      </c>
      <c r="D604" s="2" t="s">
        <v>2163</v>
      </c>
      <c r="E604" s="3" t="s">
        <v>6153</v>
      </c>
      <c r="G604" s="66">
        <v>10.7</v>
      </c>
    </row>
    <row r="605" spans="1:7" x14ac:dyDescent="0.2">
      <c r="A605" s="1" t="str">
        <f t="shared" si="19"/>
        <v>SINAPI 92888</v>
      </c>
      <c r="B605" s="3" t="s">
        <v>6165</v>
      </c>
      <c r="C605" s="3">
        <v>92888</v>
      </c>
      <c r="D605" s="2" t="s">
        <v>2164</v>
      </c>
      <c r="E605" s="3" t="s">
        <v>6153</v>
      </c>
      <c r="G605" s="66">
        <v>10.4</v>
      </c>
    </row>
    <row r="606" spans="1:7" x14ac:dyDescent="0.2">
      <c r="A606" s="1" t="str">
        <f t="shared" si="19"/>
        <v>SINAPI 92882</v>
      </c>
      <c r="B606" s="3" t="s">
        <v>6165</v>
      </c>
      <c r="C606" s="3">
        <v>92882</v>
      </c>
      <c r="D606" s="2" t="s">
        <v>2158</v>
      </c>
      <c r="E606" s="3" t="s">
        <v>6153</v>
      </c>
      <c r="G606" s="66">
        <v>13.43</v>
      </c>
    </row>
    <row r="607" spans="1:7" x14ac:dyDescent="0.2">
      <c r="A607" s="1" t="str">
        <f t="shared" si="19"/>
        <v>SINAPI 92883</v>
      </c>
      <c r="B607" s="3" t="s">
        <v>6165</v>
      </c>
      <c r="C607" s="3">
        <v>92883</v>
      </c>
      <c r="D607" s="2" t="s">
        <v>2159</v>
      </c>
      <c r="E607" s="3" t="s">
        <v>6153</v>
      </c>
      <c r="G607" s="66">
        <v>12.16</v>
      </c>
    </row>
    <row r="608" spans="1:7" x14ac:dyDescent="0.2">
      <c r="A608" s="1" t="str">
        <f t="shared" si="19"/>
        <v>SINAPI 92877</v>
      </c>
      <c r="B608" s="3" t="s">
        <v>6165</v>
      </c>
      <c r="C608" s="3">
        <v>92877</v>
      </c>
      <c r="D608" s="2" t="s">
        <v>2153</v>
      </c>
      <c r="E608" s="3" t="s">
        <v>6153</v>
      </c>
      <c r="G608" s="66">
        <v>9.64</v>
      </c>
    </row>
    <row r="609" spans="1:7" x14ac:dyDescent="0.2">
      <c r="A609" s="1" t="str">
        <f t="shared" si="19"/>
        <v>SINAPI 92878</v>
      </c>
      <c r="B609" s="3" t="s">
        <v>6165</v>
      </c>
      <c r="C609" s="3">
        <v>92878</v>
      </c>
      <c r="D609" s="2" t="s">
        <v>2154</v>
      </c>
      <c r="E609" s="3" t="s">
        <v>6153</v>
      </c>
      <c r="G609" s="66">
        <v>9.4499999999999993</v>
      </c>
    </row>
    <row r="610" spans="1:7" x14ac:dyDescent="0.2">
      <c r="A610" s="1" t="str">
        <f t="shared" si="19"/>
        <v>SINAPI 92879</v>
      </c>
      <c r="B610" s="3" t="s">
        <v>6165</v>
      </c>
      <c r="C610" s="3">
        <v>92879</v>
      </c>
      <c r="D610" s="2" t="s">
        <v>2155</v>
      </c>
      <c r="E610" s="3" t="s">
        <v>6153</v>
      </c>
      <c r="G610" s="66">
        <v>9.33</v>
      </c>
    </row>
    <row r="611" spans="1:7" x14ac:dyDescent="0.2">
      <c r="A611" s="1" t="str">
        <f t="shared" si="19"/>
        <v>SINAPI 92880</v>
      </c>
      <c r="B611" s="3" t="s">
        <v>6165</v>
      </c>
      <c r="C611" s="3">
        <v>92880</v>
      </c>
      <c r="D611" s="2" t="s">
        <v>2156</v>
      </c>
      <c r="E611" s="3" t="s">
        <v>6153</v>
      </c>
      <c r="G611" s="66">
        <v>9.5299999999999994</v>
      </c>
    </row>
    <row r="612" spans="1:7" x14ac:dyDescent="0.2">
      <c r="A612" s="1" t="str">
        <f t="shared" si="19"/>
        <v>SINAPI 92881</v>
      </c>
      <c r="B612" s="3" t="s">
        <v>6165</v>
      </c>
      <c r="C612" s="3">
        <v>92881</v>
      </c>
      <c r="D612" s="2" t="s">
        <v>2157</v>
      </c>
      <c r="E612" s="3" t="s">
        <v>6153</v>
      </c>
      <c r="G612" s="66">
        <v>9.5</v>
      </c>
    </row>
    <row r="613" spans="1:7" x14ac:dyDescent="0.2">
      <c r="A613" s="1" t="str">
        <f t="shared" si="19"/>
        <v>SINAPI 92875</v>
      </c>
      <c r="B613" s="3" t="s">
        <v>6165</v>
      </c>
      <c r="C613" s="3">
        <v>92875</v>
      </c>
      <c r="D613" s="2" t="s">
        <v>2151</v>
      </c>
      <c r="E613" s="3" t="s">
        <v>6153</v>
      </c>
      <c r="G613" s="66">
        <v>9.3699999999999992</v>
      </c>
    </row>
    <row r="614" spans="1:7" x14ac:dyDescent="0.2">
      <c r="A614" s="1" t="str">
        <f t="shared" si="19"/>
        <v>SINAPI 92876</v>
      </c>
      <c r="B614" s="3" t="s">
        <v>6165</v>
      </c>
      <c r="C614" s="3">
        <v>92876</v>
      </c>
      <c r="D614" s="2" t="s">
        <v>2152</v>
      </c>
      <c r="E614" s="3" t="s">
        <v>6153</v>
      </c>
      <c r="G614" s="66">
        <v>9</v>
      </c>
    </row>
    <row r="615" spans="1:7" x14ac:dyDescent="0.2">
      <c r="A615" s="1" t="str">
        <f t="shared" ref="A615:A678" si="20">CONCATENAR</f>
        <v>SINAPI 92803</v>
      </c>
      <c r="B615" s="3" t="s">
        <v>6165</v>
      </c>
      <c r="C615" s="3">
        <v>92803</v>
      </c>
      <c r="D615" s="2" t="s">
        <v>2147</v>
      </c>
      <c r="E615" s="3" t="s">
        <v>6153</v>
      </c>
      <c r="G615" s="66">
        <v>8.8800000000000008</v>
      </c>
    </row>
    <row r="616" spans="1:7" x14ac:dyDescent="0.2">
      <c r="A616" s="1" t="str">
        <f t="shared" si="20"/>
        <v>SINAPI 92804</v>
      </c>
      <c r="B616" s="3" t="s">
        <v>6165</v>
      </c>
      <c r="C616" s="3">
        <v>92804</v>
      </c>
      <c r="D616" s="2" t="s">
        <v>2148</v>
      </c>
      <c r="E616" s="3" t="s">
        <v>6153</v>
      </c>
      <c r="G616" s="66">
        <v>7.59</v>
      </c>
    </row>
    <row r="617" spans="1:7" x14ac:dyDescent="0.2">
      <c r="A617" s="1" t="str">
        <f t="shared" si="20"/>
        <v>SINAPI 92805</v>
      </c>
      <c r="B617" s="3" t="s">
        <v>6165</v>
      </c>
      <c r="C617" s="3">
        <v>92805</v>
      </c>
      <c r="D617" s="2" t="s">
        <v>2149</v>
      </c>
      <c r="E617" s="3" t="s">
        <v>6153</v>
      </c>
      <c r="G617" s="66">
        <v>7.5</v>
      </c>
    </row>
    <row r="618" spans="1:7" x14ac:dyDescent="0.2">
      <c r="A618" s="1" t="str">
        <f t="shared" si="20"/>
        <v>SINAPI 92806</v>
      </c>
      <c r="B618" s="3" t="s">
        <v>6165</v>
      </c>
      <c r="C618" s="3">
        <v>92806</v>
      </c>
      <c r="D618" s="2" t="s">
        <v>2150</v>
      </c>
      <c r="E618" s="3" t="s">
        <v>6153</v>
      </c>
      <c r="G618" s="66">
        <v>8.84</v>
      </c>
    </row>
    <row r="619" spans="1:7" x14ac:dyDescent="0.2">
      <c r="A619" s="1" t="str">
        <f t="shared" si="20"/>
        <v>SINAPI 92798</v>
      </c>
      <c r="B619" s="3" t="s">
        <v>6165</v>
      </c>
      <c r="C619" s="3">
        <v>92798</v>
      </c>
      <c r="D619" s="2" t="s">
        <v>2142</v>
      </c>
      <c r="E619" s="3" t="s">
        <v>6153</v>
      </c>
      <c r="G619" s="66">
        <v>8.83</v>
      </c>
    </row>
    <row r="620" spans="1:7" x14ac:dyDescent="0.2">
      <c r="A620" s="1" t="str">
        <f t="shared" si="20"/>
        <v>SINAPI 95448</v>
      </c>
      <c r="B620" s="3" t="s">
        <v>6165</v>
      </c>
      <c r="C620" s="3">
        <v>95448</v>
      </c>
      <c r="D620" s="2" t="s">
        <v>6697</v>
      </c>
      <c r="E620" s="3" t="s">
        <v>6153</v>
      </c>
      <c r="G620" s="66">
        <v>9.68</v>
      </c>
    </row>
    <row r="621" spans="1:7" x14ac:dyDescent="0.2">
      <c r="A621" s="1" t="str">
        <f t="shared" si="20"/>
        <v>SINAPI 92801</v>
      </c>
      <c r="B621" s="3" t="s">
        <v>6165</v>
      </c>
      <c r="C621" s="3">
        <v>92801</v>
      </c>
      <c r="D621" s="2" t="s">
        <v>2145</v>
      </c>
      <c r="E621" s="3" t="s">
        <v>6153</v>
      </c>
      <c r="G621" s="66">
        <v>9.81</v>
      </c>
    </row>
    <row r="622" spans="1:7" x14ac:dyDescent="0.2">
      <c r="A622" s="1" t="str">
        <f t="shared" si="20"/>
        <v>SINAPI 92802</v>
      </c>
      <c r="B622" s="3" t="s">
        <v>6165</v>
      </c>
      <c r="C622" s="3">
        <v>92802</v>
      </c>
      <c r="D622" s="2" t="s">
        <v>2146</v>
      </c>
      <c r="E622" s="3" t="s">
        <v>6153</v>
      </c>
      <c r="G622" s="66">
        <v>9.66</v>
      </c>
    </row>
    <row r="623" spans="1:7" x14ac:dyDescent="0.2">
      <c r="A623" s="1" t="str">
        <f t="shared" si="20"/>
        <v>SINAPI 92799</v>
      </c>
      <c r="B623" s="3" t="s">
        <v>6165</v>
      </c>
      <c r="C623" s="3">
        <v>92799</v>
      </c>
      <c r="D623" s="2" t="s">
        <v>2143</v>
      </c>
      <c r="E623" s="3" t="s">
        <v>6153</v>
      </c>
      <c r="G623" s="66">
        <v>11.09</v>
      </c>
    </row>
    <row r="624" spans="1:7" x14ac:dyDescent="0.2">
      <c r="A624" s="1" t="str">
        <f t="shared" si="20"/>
        <v>SINAPI 92800</v>
      </c>
      <c r="B624" s="3" t="s">
        <v>6165</v>
      </c>
      <c r="C624" s="3">
        <v>92800</v>
      </c>
      <c r="D624" s="2" t="s">
        <v>2144</v>
      </c>
      <c r="E624" s="3" t="s">
        <v>6153</v>
      </c>
      <c r="G624" s="66">
        <v>9.85</v>
      </c>
    </row>
    <row r="625" spans="1:7" x14ac:dyDescent="0.2">
      <c r="A625" s="1" t="str">
        <f t="shared" si="20"/>
        <v>SINAPI 95605</v>
      </c>
      <c r="B625" s="3" t="s">
        <v>6165</v>
      </c>
      <c r="C625" s="3">
        <v>95605</v>
      </c>
      <c r="D625" s="2" t="s">
        <v>1868</v>
      </c>
      <c r="E625" s="3" t="s">
        <v>6148</v>
      </c>
      <c r="G625" s="66">
        <v>145.85</v>
      </c>
    </row>
    <row r="626" spans="1:7" x14ac:dyDescent="0.2">
      <c r="A626" s="1" t="str">
        <f t="shared" si="20"/>
        <v>SINAPI 95602</v>
      </c>
      <c r="B626" s="3" t="s">
        <v>6165</v>
      </c>
      <c r="C626" s="3">
        <v>95602</v>
      </c>
      <c r="D626" s="2" t="s">
        <v>1865</v>
      </c>
      <c r="E626" s="3" t="s">
        <v>6148</v>
      </c>
      <c r="G626" s="66">
        <v>29.99</v>
      </c>
    </row>
    <row r="627" spans="1:7" x14ac:dyDescent="0.2">
      <c r="A627" s="1" t="str">
        <f t="shared" si="20"/>
        <v>SINAPI 95603</v>
      </c>
      <c r="B627" s="3" t="s">
        <v>6165</v>
      </c>
      <c r="C627" s="3">
        <v>95603</v>
      </c>
      <c r="D627" s="2" t="s">
        <v>1866</v>
      </c>
      <c r="E627" s="3" t="s">
        <v>6148</v>
      </c>
      <c r="G627" s="66">
        <v>51.19</v>
      </c>
    </row>
    <row r="628" spans="1:7" x14ac:dyDescent="0.2">
      <c r="A628" s="1" t="str">
        <f t="shared" si="20"/>
        <v>SINAPI 95604</v>
      </c>
      <c r="B628" s="3" t="s">
        <v>6165</v>
      </c>
      <c r="C628" s="3">
        <v>95604</v>
      </c>
      <c r="D628" s="2" t="s">
        <v>1867</v>
      </c>
      <c r="E628" s="3" t="s">
        <v>6148</v>
      </c>
      <c r="G628" s="66">
        <v>79.42</v>
      </c>
    </row>
    <row r="629" spans="1:7" x14ac:dyDescent="0.2">
      <c r="A629" s="1" t="str">
        <f t="shared" si="20"/>
        <v>SINAPI 95601</v>
      </c>
      <c r="B629" s="3" t="s">
        <v>6165</v>
      </c>
      <c r="C629" s="3">
        <v>95601</v>
      </c>
      <c r="D629" s="2" t="s">
        <v>1864</v>
      </c>
      <c r="E629" s="3" t="s">
        <v>6148</v>
      </c>
      <c r="G629" s="66">
        <v>18.739999999999998</v>
      </c>
    </row>
    <row r="630" spans="1:7" x14ac:dyDescent="0.2">
      <c r="A630" s="1" t="str">
        <f t="shared" si="20"/>
        <v>SINAPI 102521</v>
      </c>
      <c r="B630" s="3" t="s">
        <v>6165</v>
      </c>
      <c r="C630" s="3">
        <v>102521</v>
      </c>
      <c r="D630" s="2" t="s">
        <v>1882</v>
      </c>
      <c r="E630" s="3" t="s">
        <v>6148</v>
      </c>
      <c r="G630" s="66">
        <v>120.31</v>
      </c>
    </row>
    <row r="631" spans="1:7" x14ac:dyDescent="0.2">
      <c r="A631" s="1" t="str">
        <f t="shared" si="20"/>
        <v>SINAPI 102522</v>
      </c>
      <c r="B631" s="3" t="s">
        <v>6165</v>
      </c>
      <c r="C631" s="3">
        <v>102522</v>
      </c>
      <c r="D631" s="2" t="s">
        <v>1883</v>
      </c>
      <c r="E631" s="3" t="s">
        <v>6148</v>
      </c>
      <c r="G631" s="66">
        <v>176.51</v>
      </c>
    </row>
    <row r="632" spans="1:7" x14ac:dyDescent="0.2">
      <c r="A632" s="1" t="str">
        <f t="shared" si="20"/>
        <v>SINAPI 102523</v>
      </c>
      <c r="B632" s="3" t="s">
        <v>6165</v>
      </c>
      <c r="C632" s="3">
        <v>102523</v>
      </c>
      <c r="D632" s="2" t="s">
        <v>1884</v>
      </c>
      <c r="E632" s="3" t="s">
        <v>6148</v>
      </c>
      <c r="G632" s="66">
        <v>232.7</v>
      </c>
    </row>
    <row r="633" spans="1:7" x14ac:dyDescent="0.2">
      <c r="A633" s="1" t="str">
        <f t="shared" si="20"/>
        <v>SINAPI 95608</v>
      </c>
      <c r="B633" s="3" t="s">
        <v>6165</v>
      </c>
      <c r="C633" s="3">
        <v>95608</v>
      </c>
      <c r="D633" s="2" t="s">
        <v>1869</v>
      </c>
      <c r="E633" s="3" t="s">
        <v>6148</v>
      </c>
      <c r="G633" s="66">
        <v>40.29</v>
      </c>
    </row>
    <row r="634" spans="1:7" x14ac:dyDescent="0.2">
      <c r="A634" s="1" t="str">
        <f t="shared" si="20"/>
        <v>SINAPI 95609</v>
      </c>
      <c r="B634" s="3" t="s">
        <v>6165</v>
      </c>
      <c r="C634" s="3">
        <v>95609</v>
      </c>
      <c r="D634" s="2" t="s">
        <v>1870</v>
      </c>
      <c r="E634" s="3" t="s">
        <v>6148</v>
      </c>
      <c r="G634" s="66">
        <v>51.08</v>
      </c>
    </row>
    <row r="635" spans="1:7" x14ac:dyDescent="0.2">
      <c r="A635" s="1" t="str">
        <f t="shared" si="20"/>
        <v>SINAPI 95607</v>
      </c>
      <c r="B635" s="3" t="s">
        <v>6165</v>
      </c>
      <c r="C635" s="3">
        <v>95607</v>
      </c>
      <c r="D635" s="2" t="s">
        <v>6678</v>
      </c>
      <c r="E635" s="3" t="s">
        <v>6148</v>
      </c>
      <c r="G635" s="66">
        <v>27.77</v>
      </c>
    </row>
    <row r="636" spans="1:7" ht="22.5" x14ac:dyDescent="0.2">
      <c r="A636" s="1" t="str">
        <f t="shared" si="20"/>
        <v>SINAPI 95996</v>
      </c>
      <c r="B636" s="3" t="s">
        <v>6165</v>
      </c>
      <c r="C636" s="3">
        <v>95996</v>
      </c>
      <c r="D636" s="2" t="s">
        <v>4929</v>
      </c>
      <c r="E636" s="3" t="s">
        <v>6154</v>
      </c>
      <c r="G636" s="66">
        <v>1669.95</v>
      </c>
    </row>
    <row r="637" spans="1:7" ht="22.5" x14ac:dyDescent="0.2">
      <c r="A637" s="1" t="str">
        <f t="shared" si="20"/>
        <v>SINAPI 95995</v>
      </c>
      <c r="B637" s="3" t="s">
        <v>6165</v>
      </c>
      <c r="C637" s="3">
        <v>95995</v>
      </c>
      <c r="D637" s="2" t="s">
        <v>4928</v>
      </c>
      <c r="E637" s="3" t="s">
        <v>6154</v>
      </c>
      <c r="G637" s="66">
        <v>1926.83</v>
      </c>
    </row>
    <row r="638" spans="1:7" ht="22.5" x14ac:dyDescent="0.2">
      <c r="A638" s="1" t="str">
        <f t="shared" si="20"/>
        <v>SINAPI 104372</v>
      </c>
      <c r="B638" s="3" t="s">
        <v>6165</v>
      </c>
      <c r="C638" s="3">
        <v>104372</v>
      </c>
      <c r="D638" s="2" t="s">
        <v>8656</v>
      </c>
      <c r="E638" s="3" t="s">
        <v>6154</v>
      </c>
      <c r="G638" s="66">
        <v>0</v>
      </c>
    </row>
    <row r="639" spans="1:7" ht="22.5" x14ac:dyDescent="0.2">
      <c r="A639" s="1" t="str">
        <f t="shared" si="20"/>
        <v>SINAPI 104371</v>
      </c>
      <c r="B639" s="3" t="s">
        <v>6165</v>
      </c>
      <c r="C639" s="3">
        <v>104371</v>
      </c>
      <c r="D639" s="2" t="s">
        <v>8657</v>
      </c>
      <c r="E639" s="3" t="s">
        <v>6154</v>
      </c>
      <c r="G639" s="66">
        <v>0</v>
      </c>
    </row>
    <row r="640" spans="1:7" x14ac:dyDescent="0.2">
      <c r="A640" s="1" t="str">
        <f t="shared" si="20"/>
        <v>SINAPI 96001</v>
      </c>
      <c r="B640" s="3" t="s">
        <v>6165</v>
      </c>
      <c r="C640" s="3">
        <v>96001</v>
      </c>
      <c r="D640" s="2" t="s">
        <v>4930</v>
      </c>
      <c r="E640" s="3" t="s">
        <v>6149</v>
      </c>
      <c r="G640" s="66">
        <v>7.35</v>
      </c>
    </row>
    <row r="641" spans="1:7" ht="22.5" x14ac:dyDescent="0.2">
      <c r="A641" s="1" t="str">
        <f t="shared" si="20"/>
        <v>SINAPI 94880</v>
      </c>
      <c r="B641" s="3" t="s">
        <v>6165</v>
      </c>
      <c r="C641" s="3">
        <v>94880</v>
      </c>
      <c r="D641" s="2" t="s">
        <v>213</v>
      </c>
      <c r="E641" s="3" t="s">
        <v>6147</v>
      </c>
      <c r="G641" s="66">
        <v>43.87</v>
      </c>
    </row>
    <row r="642" spans="1:7" ht="22.5" x14ac:dyDescent="0.2">
      <c r="A642" s="1" t="str">
        <f t="shared" si="20"/>
        <v>SINAPI 94882</v>
      </c>
      <c r="B642" s="3" t="s">
        <v>6165</v>
      </c>
      <c r="C642" s="3">
        <v>94882</v>
      </c>
      <c r="D642" s="2" t="s">
        <v>215</v>
      </c>
      <c r="E642" s="3" t="s">
        <v>6147</v>
      </c>
      <c r="G642" s="66">
        <v>51.06</v>
      </c>
    </row>
    <row r="643" spans="1:7" ht="22.5" x14ac:dyDescent="0.2">
      <c r="A643" s="1" t="str">
        <f t="shared" si="20"/>
        <v>SINAPI 94884</v>
      </c>
      <c r="B643" s="3" t="s">
        <v>6165</v>
      </c>
      <c r="C643" s="3">
        <v>94884</v>
      </c>
      <c r="D643" s="2" t="s">
        <v>216</v>
      </c>
      <c r="E643" s="3" t="s">
        <v>6147</v>
      </c>
      <c r="G643" s="66">
        <v>65.63</v>
      </c>
    </row>
    <row r="644" spans="1:7" ht="22.5" x14ac:dyDescent="0.2">
      <c r="A644" s="1" t="str">
        <f t="shared" si="20"/>
        <v>SINAPI 94870</v>
      </c>
      <c r="B644" s="3" t="s">
        <v>6165</v>
      </c>
      <c r="C644" s="3">
        <v>94870</v>
      </c>
      <c r="D644" s="2" t="s">
        <v>206</v>
      </c>
      <c r="E644" s="3" t="s">
        <v>6147</v>
      </c>
      <c r="G644" s="66">
        <v>1.88</v>
      </c>
    </row>
    <row r="645" spans="1:7" ht="22.5" x14ac:dyDescent="0.2">
      <c r="A645" s="1" t="str">
        <f t="shared" si="20"/>
        <v>SINAPI 94872</v>
      </c>
      <c r="B645" s="3" t="s">
        <v>6165</v>
      </c>
      <c r="C645" s="3">
        <v>94872</v>
      </c>
      <c r="D645" s="2" t="s">
        <v>208</v>
      </c>
      <c r="E645" s="3" t="s">
        <v>6147</v>
      </c>
      <c r="G645" s="66">
        <v>2.66</v>
      </c>
    </row>
    <row r="646" spans="1:7" ht="22.5" x14ac:dyDescent="0.2">
      <c r="A646" s="1" t="str">
        <f t="shared" si="20"/>
        <v>SINAPI 90746</v>
      </c>
      <c r="B646" s="3" t="s">
        <v>6165</v>
      </c>
      <c r="C646" s="3">
        <v>90746</v>
      </c>
      <c r="D646" s="2" t="s">
        <v>203</v>
      </c>
      <c r="E646" s="3" t="s">
        <v>6147</v>
      </c>
      <c r="G646" s="66">
        <v>3.77</v>
      </c>
    </row>
    <row r="647" spans="1:7" ht="22.5" x14ac:dyDescent="0.2">
      <c r="A647" s="1" t="str">
        <f t="shared" si="20"/>
        <v>SINAPI 90747</v>
      </c>
      <c r="B647" s="3" t="s">
        <v>6165</v>
      </c>
      <c r="C647" s="3">
        <v>90747</v>
      </c>
      <c r="D647" s="2" t="s">
        <v>204</v>
      </c>
      <c r="E647" s="3" t="s">
        <v>6147</v>
      </c>
      <c r="G647" s="66">
        <v>17.739999999999998</v>
      </c>
    </row>
    <row r="648" spans="1:7" ht="22.5" x14ac:dyDescent="0.2">
      <c r="A648" s="1" t="str">
        <f t="shared" si="20"/>
        <v>SINAPI 94876</v>
      </c>
      <c r="B648" s="3" t="s">
        <v>6165</v>
      </c>
      <c r="C648" s="3">
        <v>94876</v>
      </c>
      <c r="D648" s="2" t="s">
        <v>210</v>
      </c>
      <c r="E648" s="3" t="s">
        <v>6147</v>
      </c>
      <c r="G648" s="66">
        <v>29.5</v>
      </c>
    </row>
    <row r="649" spans="1:7" ht="22.5" x14ac:dyDescent="0.2">
      <c r="A649" s="1" t="str">
        <f t="shared" si="20"/>
        <v>SINAPI 94878</v>
      </c>
      <c r="B649" s="3" t="s">
        <v>6165</v>
      </c>
      <c r="C649" s="3">
        <v>94878</v>
      </c>
      <c r="D649" s="2" t="s">
        <v>211</v>
      </c>
      <c r="E649" s="3" t="s">
        <v>6147</v>
      </c>
      <c r="G649" s="66">
        <v>34.159999999999997</v>
      </c>
    </row>
    <row r="650" spans="1:7" ht="22.5" x14ac:dyDescent="0.2">
      <c r="A650" s="1" t="str">
        <f t="shared" si="20"/>
        <v>SINAPI 90740</v>
      </c>
      <c r="B650" s="3" t="s">
        <v>6165</v>
      </c>
      <c r="C650" s="3">
        <v>90740</v>
      </c>
      <c r="D650" s="2" t="s">
        <v>197</v>
      </c>
      <c r="E650" s="3" t="s">
        <v>6147</v>
      </c>
      <c r="G650" s="66">
        <v>4.5999999999999996</v>
      </c>
    </row>
    <row r="651" spans="1:7" ht="22.5" x14ac:dyDescent="0.2">
      <c r="A651" s="1" t="str">
        <f t="shared" si="20"/>
        <v>SINAPI 90741</v>
      </c>
      <c r="B651" s="3" t="s">
        <v>6165</v>
      </c>
      <c r="C651" s="3">
        <v>90741</v>
      </c>
      <c r="D651" s="2" t="s">
        <v>198</v>
      </c>
      <c r="E651" s="3" t="s">
        <v>6147</v>
      </c>
      <c r="G651" s="66">
        <v>5.25</v>
      </c>
    </row>
    <row r="652" spans="1:7" ht="22.5" x14ac:dyDescent="0.2">
      <c r="A652" s="1" t="str">
        <f t="shared" si="20"/>
        <v>SINAPI 90742</v>
      </c>
      <c r="B652" s="3" t="s">
        <v>6165</v>
      </c>
      <c r="C652" s="3">
        <v>90742</v>
      </c>
      <c r="D652" s="2" t="s">
        <v>199</v>
      </c>
      <c r="E652" s="3" t="s">
        <v>6147</v>
      </c>
      <c r="G652" s="66">
        <v>5.89</v>
      </c>
    </row>
    <row r="653" spans="1:7" ht="22.5" x14ac:dyDescent="0.2">
      <c r="A653" s="1" t="str">
        <f t="shared" si="20"/>
        <v>SINAPI 90743</v>
      </c>
      <c r="B653" s="3" t="s">
        <v>6165</v>
      </c>
      <c r="C653" s="3">
        <v>90743</v>
      </c>
      <c r="D653" s="2" t="s">
        <v>200</v>
      </c>
      <c r="E653" s="3" t="s">
        <v>6147</v>
      </c>
      <c r="G653" s="66">
        <v>6.54</v>
      </c>
    </row>
    <row r="654" spans="1:7" ht="22.5" x14ac:dyDescent="0.2">
      <c r="A654" s="1" t="str">
        <f t="shared" si="20"/>
        <v>SINAPI 90744</v>
      </c>
      <c r="B654" s="3" t="s">
        <v>6165</v>
      </c>
      <c r="C654" s="3">
        <v>90744</v>
      </c>
      <c r="D654" s="2" t="s">
        <v>201</v>
      </c>
      <c r="E654" s="3" t="s">
        <v>6147</v>
      </c>
      <c r="G654" s="66">
        <v>7.18</v>
      </c>
    </row>
    <row r="655" spans="1:7" ht="22.5" x14ac:dyDescent="0.2">
      <c r="A655" s="1" t="str">
        <f t="shared" si="20"/>
        <v>SINAPI 90745</v>
      </c>
      <c r="B655" s="3" t="s">
        <v>6165</v>
      </c>
      <c r="C655" s="3">
        <v>90745</v>
      </c>
      <c r="D655" s="2" t="s">
        <v>202</v>
      </c>
      <c r="E655" s="3" t="s">
        <v>6147</v>
      </c>
      <c r="G655" s="66">
        <v>11.06</v>
      </c>
    </row>
    <row r="656" spans="1:7" ht="22.5" x14ac:dyDescent="0.2">
      <c r="A656" s="1" t="str">
        <f t="shared" si="20"/>
        <v>SINAPI 90733</v>
      </c>
      <c r="B656" s="3" t="s">
        <v>6165</v>
      </c>
      <c r="C656" s="3">
        <v>90733</v>
      </c>
      <c r="D656" s="2" t="s">
        <v>190</v>
      </c>
      <c r="E656" s="3" t="s">
        <v>6147</v>
      </c>
      <c r="G656" s="66">
        <v>3.48</v>
      </c>
    </row>
    <row r="657" spans="1:7" ht="22.5" x14ac:dyDescent="0.2">
      <c r="A657" s="1" t="str">
        <f t="shared" si="20"/>
        <v>SINAPI 90734</v>
      </c>
      <c r="B657" s="3" t="s">
        <v>6165</v>
      </c>
      <c r="C657" s="3">
        <v>90734</v>
      </c>
      <c r="D657" s="2" t="s">
        <v>191</v>
      </c>
      <c r="E657" s="3" t="s">
        <v>6147</v>
      </c>
      <c r="G657" s="66">
        <v>4.13</v>
      </c>
    </row>
    <row r="658" spans="1:7" ht="22.5" x14ac:dyDescent="0.2">
      <c r="A658" s="1" t="str">
        <f t="shared" si="20"/>
        <v>SINAPI 90735</v>
      </c>
      <c r="B658" s="3" t="s">
        <v>6165</v>
      </c>
      <c r="C658" s="3">
        <v>90735</v>
      </c>
      <c r="D658" s="2" t="s">
        <v>192</v>
      </c>
      <c r="E658" s="3" t="s">
        <v>6147</v>
      </c>
      <c r="G658" s="66">
        <v>4.7699999999999996</v>
      </c>
    </row>
    <row r="659" spans="1:7" ht="22.5" x14ac:dyDescent="0.2">
      <c r="A659" s="1" t="str">
        <f t="shared" si="20"/>
        <v>SINAPI 90736</v>
      </c>
      <c r="B659" s="3" t="s">
        <v>6165</v>
      </c>
      <c r="C659" s="3">
        <v>90736</v>
      </c>
      <c r="D659" s="2" t="s">
        <v>193</v>
      </c>
      <c r="E659" s="3" t="s">
        <v>6147</v>
      </c>
      <c r="G659" s="66">
        <v>5.41</v>
      </c>
    </row>
    <row r="660" spans="1:7" ht="22.5" x14ac:dyDescent="0.2">
      <c r="A660" s="1" t="str">
        <f t="shared" si="20"/>
        <v>SINAPI 90737</v>
      </c>
      <c r="B660" s="3" t="s">
        <v>6165</v>
      </c>
      <c r="C660" s="3">
        <v>90737</v>
      </c>
      <c r="D660" s="2" t="s">
        <v>194</v>
      </c>
      <c r="E660" s="3" t="s">
        <v>6147</v>
      </c>
      <c r="G660" s="66">
        <v>6.06</v>
      </c>
    </row>
    <row r="661" spans="1:7" ht="22.5" x14ac:dyDescent="0.2">
      <c r="A661" s="1" t="str">
        <f t="shared" si="20"/>
        <v>SINAPI 90738</v>
      </c>
      <c r="B661" s="3" t="s">
        <v>6165</v>
      </c>
      <c r="C661" s="3">
        <v>90738</v>
      </c>
      <c r="D661" s="2" t="s">
        <v>195</v>
      </c>
      <c r="E661" s="3" t="s">
        <v>6147</v>
      </c>
      <c r="G661" s="66">
        <v>6.7</v>
      </c>
    </row>
    <row r="662" spans="1:7" ht="22.5" x14ac:dyDescent="0.2">
      <c r="A662" s="1" t="str">
        <f t="shared" si="20"/>
        <v>SINAPI 90739</v>
      </c>
      <c r="B662" s="3" t="s">
        <v>6165</v>
      </c>
      <c r="C662" s="3">
        <v>90739</v>
      </c>
      <c r="D662" s="2" t="s">
        <v>196</v>
      </c>
      <c r="E662" s="3" t="s">
        <v>6147</v>
      </c>
      <c r="G662" s="66">
        <v>9.91</v>
      </c>
    </row>
    <row r="663" spans="1:7" ht="22.5" x14ac:dyDescent="0.2">
      <c r="A663" s="1" t="str">
        <f t="shared" si="20"/>
        <v>SINAPI 90724</v>
      </c>
      <c r="B663" s="3" t="s">
        <v>6165</v>
      </c>
      <c r="C663" s="3">
        <v>90724</v>
      </c>
      <c r="D663" s="2" t="s">
        <v>181</v>
      </c>
      <c r="E663" s="3" t="s">
        <v>6148</v>
      </c>
      <c r="G663" s="66">
        <v>24.83</v>
      </c>
    </row>
    <row r="664" spans="1:7" ht="22.5" x14ac:dyDescent="0.2">
      <c r="A664" s="1" t="str">
        <f t="shared" si="20"/>
        <v>SINAPI 102267</v>
      </c>
      <c r="B664" s="3" t="s">
        <v>6165</v>
      </c>
      <c r="C664" s="3">
        <v>102267</v>
      </c>
      <c r="D664" s="2" t="s">
        <v>220</v>
      </c>
      <c r="E664" s="3" t="s">
        <v>6148</v>
      </c>
      <c r="G664" s="66">
        <v>133.88</v>
      </c>
    </row>
    <row r="665" spans="1:7" ht="22.5" x14ac:dyDescent="0.2">
      <c r="A665" s="1" t="str">
        <f t="shared" si="20"/>
        <v>SINAPI 102268</v>
      </c>
      <c r="B665" s="3" t="s">
        <v>6165</v>
      </c>
      <c r="C665" s="3">
        <v>102268</v>
      </c>
      <c r="D665" s="2" t="s">
        <v>221</v>
      </c>
      <c r="E665" s="3" t="s">
        <v>6148</v>
      </c>
      <c r="G665" s="66">
        <v>151.08000000000001</v>
      </c>
    </row>
    <row r="666" spans="1:7" ht="22.5" x14ac:dyDescent="0.2">
      <c r="A666" s="1" t="str">
        <f t="shared" si="20"/>
        <v>SINAPI 90725</v>
      </c>
      <c r="B666" s="3" t="s">
        <v>6165</v>
      </c>
      <c r="C666" s="3">
        <v>90725</v>
      </c>
      <c r="D666" s="2" t="s">
        <v>182</v>
      </c>
      <c r="E666" s="3" t="s">
        <v>6148</v>
      </c>
      <c r="G666" s="66">
        <v>30.56</v>
      </c>
    </row>
    <row r="667" spans="1:7" ht="22.5" x14ac:dyDescent="0.2">
      <c r="A667" s="1" t="str">
        <f t="shared" si="20"/>
        <v>SINAPI 102269</v>
      </c>
      <c r="B667" s="3" t="s">
        <v>6165</v>
      </c>
      <c r="C667" s="3">
        <v>102269</v>
      </c>
      <c r="D667" s="2" t="s">
        <v>222</v>
      </c>
      <c r="E667" s="3" t="s">
        <v>6148</v>
      </c>
      <c r="G667" s="66">
        <v>185.48</v>
      </c>
    </row>
    <row r="668" spans="1:7" ht="22.5" x14ac:dyDescent="0.2">
      <c r="A668" s="1" t="str">
        <f t="shared" si="20"/>
        <v>SINAPI 90726</v>
      </c>
      <c r="B668" s="3" t="s">
        <v>6165</v>
      </c>
      <c r="C668" s="3">
        <v>90726</v>
      </c>
      <c r="D668" s="2" t="s">
        <v>183</v>
      </c>
      <c r="E668" s="3" t="s">
        <v>6148</v>
      </c>
      <c r="G668" s="66">
        <v>36.36</v>
      </c>
    </row>
    <row r="669" spans="1:7" ht="22.5" x14ac:dyDescent="0.2">
      <c r="A669" s="1" t="str">
        <f t="shared" si="20"/>
        <v>SINAPI 90727</v>
      </c>
      <c r="B669" s="3" t="s">
        <v>6165</v>
      </c>
      <c r="C669" s="3">
        <v>90727</v>
      </c>
      <c r="D669" s="2" t="s">
        <v>184</v>
      </c>
      <c r="E669" s="3" t="s">
        <v>6148</v>
      </c>
      <c r="G669" s="66">
        <v>42.1</v>
      </c>
    </row>
    <row r="670" spans="1:7" ht="22.5" x14ac:dyDescent="0.2">
      <c r="A670" s="1" t="str">
        <f t="shared" si="20"/>
        <v>SINAPI 90728</v>
      </c>
      <c r="B670" s="3" t="s">
        <v>6165</v>
      </c>
      <c r="C670" s="3">
        <v>90728</v>
      </c>
      <c r="D670" s="2" t="s">
        <v>185</v>
      </c>
      <c r="E670" s="3" t="s">
        <v>6148</v>
      </c>
      <c r="G670" s="66">
        <v>47.83</v>
      </c>
    </row>
    <row r="671" spans="1:7" ht="22.5" x14ac:dyDescent="0.2">
      <c r="A671" s="1" t="str">
        <f t="shared" si="20"/>
        <v>SINAPI 90729</v>
      </c>
      <c r="B671" s="3" t="s">
        <v>6165</v>
      </c>
      <c r="C671" s="3">
        <v>90729</v>
      </c>
      <c r="D671" s="2" t="s">
        <v>186</v>
      </c>
      <c r="E671" s="3" t="s">
        <v>6148</v>
      </c>
      <c r="G671" s="66">
        <v>53.56</v>
      </c>
    </row>
    <row r="672" spans="1:7" ht="22.5" x14ac:dyDescent="0.2">
      <c r="A672" s="1" t="str">
        <f t="shared" si="20"/>
        <v>SINAPI 90730</v>
      </c>
      <c r="B672" s="3" t="s">
        <v>6165</v>
      </c>
      <c r="C672" s="3">
        <v>90730</v>
      </c>
      <c r="D672" s="2" t="s">
        <v>187</v>
      </c>
      <c r="E672" s="3" t="s">
        <v>6148</v>
      </c>
      <c r="G672" s="66">
        <v>59.29</v>
      </c>
    </row>
    <row r="673" spans="1:7" ht="22.5" x14ac:dyDescent="0.2">
      <c r="A673" s="1" t="str">
        <f t="shared" si="20"/>
        <v>SINAPI 90731</v>
      </c>
      <c r="B673" s="3" t="s">
        <v>6165</v>
      </c>
      <c r="C673" s="3">
        <v>90731</v>
      </c>
      <c r="D673" s="2" t="s">
        <v>188</v>
      </c>
      <c r="E673" s="3" t="s">
        <v>6148</v>
      </c>
      <c r="G673" s="66">
        <v>65.02</v>
      </c>
    </row>
    <row r="674" spans="1:7" ht="22.5" x14ac:dyDescent="0.2">
      <c r="A674" s="1" t="str">
        <f t="shared" si="20"/>
        <v>SINAPI 90732</v>
      </c>
      <c r="B674" s="3" t="s">
        <v>6165</v>
      </c>
      <c r="C674" s="3">
        <v>90732</v>
      </c>
      <c r="D674" s="2" t="s">
        <v>189</v>
      </c>
      <c r="E674" s="3" t="s">
        <v>6148</v>
      </c>
      <c r="G674" s="66">
        <v>82.23</v>
      </c>
    </row>
    <row r="675" spans="1:7" ht="22.5" x14ac:dyDescent="0.2">
      <c r="A675" s="1" t="str">
        <f t="shared" si="20"/>
        <v>SINAPI 102265</v>
      </c>
      <c r="B675" s="3" t="s">
        <v>6165</v>
      </c>
      <c r="C675" s="3">
        <v>102265</v>
      </c>
      <c r="D675" s="2" t="s">
        <v>218</v>
      </c>
      <c r="E675" s="3" t="s">
        <v>6148</v>
      </c>
      <c r="G675" s="66">
        <v>105.15</v>
      </c>
    </row>
    <row r="676" spans="1:7" ht="22.5" x14ac:dyDescent="0.2">
      <c r="A676" s="1" t="str">
        <f t="shared" si="20"/>
        <v>SINAPI 102266</v>
      </c>
      <c r="B676" s="3" t="s">
        <v>6165</v>
      </c>
      <c r="C676" s="3">
        <v>102266</v>
      </c>
      <c r="D676" s="2" t="s">
        <v>219</v>
      </c>
      <c r="E676" s="3" t="s">
        <v>6148</v>
      </c>
      <c r="G676" s="66">
        <v>116.62</v>
      </c>
    </row>
    <row r="677" spans="1:7" ht="22.5" x14ac:dyDescent="0.2">
      <c r="A677" s="1" t="str">
        <f t="shared" si="20"/>
        <v>SINAPI 94879</v>
      </c>
      <c r="B677" s="3" t="s">
        <v>6165</v>
      </c>
      <c r="C677" s="3">
        <v>94879</v>
      </c>
      <c r="D677" s="2" t="s">
        <v>212</v>
      </c>
      <c r="E677" s="3" t="s">
        <v>6147</v>
      </c>
      <c r="G677" s="66">
        <v>1660.85</v>
      </c>
    </row>
    <row r="678" spans="1:7" ht="22.5" x14ac:dyDescent="0.2">
      <c r="A678" s="1" t="str">
        <f t="shared" si="20"/>
        <v>SINAPI 94881</v>
      </c>
      <c r="B678" s="3" t="s">
        <v>6165</v>
      </c>
      <c r="C678" s="3">
        <v>94881</v>
      </c>
      <c r="D678" s="2" t="s">
        <v>214</v>
      </c>
      <c r="E678" s="3" t="s">
        <v>6147</v>
      </c>
      <c r="G678" s="66">
        <v>2285.83</v>
      </c>
    </row>
    <row r="679" spans="1:7" ht="22.5" x14ac:dyDescent="0.2">
      <c r="A679" s="1" t="str">
        <f t="shared" ref="A679:A742" si="21">CONCATENAR</f>
        <v>SINAPI 94869</v>
      </c>
      <c r="B679" s="3" t="s">
        <v>6165</v>
      </c>
      <c r="C679" s="3">
        <v>94869</v>
      </c>
      <c r="D679" s="2" t="s">
        <v>205</v>
      </c>
      <c r="E679" s="3" t="s">
        <v>6147</v>
      </c>
      <c r="G679" s="66">
        <v>116.86</v>
      </c>
    </row>
    <row r="680" spans="1:7" ht="22.5" x14ac:dyDescent="0.2">
      <c r="A680" s="1" t="str">
        <f t="shared" si="21"/>
        <v>SINAPI 94871</v>
      </c>
      <c r="B680" s="3" t="s">
        <v>6165</v>
      </c>
      <c r="C680" s="3">
        <v>94871</v>
      </c>
      <c r="D680" s="2" t="s">
        <v>207</v>
      </c>
      <c r="E680" s="3" t="s">
        <v>6147</v>
      </c>
      <c r="G680" s="66">
        <v>182.8</v>
      </c>
    </row>
    <row r="681" spans="1:7" ht="22.5" x14ac:dyDescent="0.2">
      <c r="A681" s="1" t="str">
        <f t="shared" si="21"/>
        <v>SINAPI 90708</v>
      </c>
      <c r="B681" s="3" t="s">
        <v>6165</v>
      </c>
      <c r="C681" s="3">
        <v>90708</v>
      </c>
      <c r="D681" s="2" t="s">
        <v>180</v>
      </c>
      <c r="E681" s="3" t="s">
        <v>6147</v>
      </c>
      <c r="G681" s="66">
        <v>664.84</v>
      </c>
    </row>
    <row r="682" spans="1:7" ht="22.5" x14ac:dyDescent="0.2">
      <c r="A682" s="1" t="str">
        <f t="shared" si="21"/>
        <v>SINAPI 94875</v>
      </c>
      <c r="B682" s="3" t="s">
        <v>6165</v>
      </c>
      <c r="C682" s="3">
        <v>94875</v>
      </c>
      <c r="D682" s="2" t="s">
        <v>209</v>
      </c>
      <c r="E682" s="3" t="s">
        <v>6147</v>
      </c>
      <c r="G682" s="66">
        <v>1079.1600000000001</v>
      </c>
    </row>
    <row r="683" spans="1:7" ht="22.5" x14ac:dyDescent="0.2">
      <c r="A683" s="1" t="str">
        <f t="shared" si="21"/>
        <v>SINAPI 102264</v>
      </c>
      <c r="B683" s="3" t="s">
        <v>6165</v>
      </c>
      <c r="C683" s="3">
        <v>102264</v>
      </c>
      <c r="D683" s="2" t="s">
        <v>217</v>
      </c>
      <c r="E683" s="3" t="s">
        <v>6147</v>
      </c>
      <c r="G683" s="66">
        <v>19.829999999999998</v>
      </c>
    </row>
    <row r="684" spans="1:7" ht="22.5" x14ac:dyDescent="0.2">
      <c r="A684" s="1" t="str">
        <f t="shared" si="21"/>
        <v>SINAPI 90701</v>
      </c>
      <c r="B684" s="3" t="s">
        <v>6165</v>
      </c>
      <c r="C684" s="3">
        <v>90701</v>
      </c>
      <c r="D684" s="2" t="s">
        <v>174</v>
      </c>
      <c r="E684" s="3" t="s">
        <v>6147</v>
      </c>
      <c r="G684" s="66">
        <v>68.14</v>
      </c>
    </row>
    <row r="685" spans="1:7" ht="22.5" x14ac:dyDescent="0.2">
      <c r="A685" s="1" t="str">
        <f t="shared" si="21"/>
        <v>SINAPI 90702</v>
      </c>
      <c r="B685" s="3" t="s">
        <v>6165</v>
      </c>
      <c r="C685" s="3">
        <v>90702</v>
      </c>
      <c r="D685" s="2" t="s">
        <v>175</v>
      </c>
      <c r="E685" s="3" t="s">
        <v>6147</v>
      </c>
      <c r="G685" s="66">
        <v>112.75</v>
      </c>
    </row>
    <row r="686" spans="1:7" ht="22.5" x14ac:dyDescent="0.2">
      <c r="A686" s="1" t="str">
        <f t="shared" si="21"/>
        <v>SINAPI 90703</v>
      </c>
      <c r="B686" s="3" t="s">
        <v>6165</v>
      </c>
      <c r="C686" s="3">
        <v>90703</v>
      </c>
      <c r="D686" s="2" t="s">
        <v>176</v>
      </c>
      <c r="E686" s="3" t="s">
        <v>6147</v>
      </c>
      <c r="G686" s="66">
        <v>176.57</v>
      </c>
    </row>
    <row r="687" spans="1:7" ht="22.5" x14ac:dyDescent="0.2">
      <c r="A687" s="1" t="str">
        <f t="shared" si="21"/>
        <v>SINAPI 90704</v>
      </c>
      <c r="B687" s="3" t="s">
        <v>6165</v>
      </c>
      <c r="C687" s="3">
        <v>90704</v>
      </c>
      <c r="D687" s="2" t="s">
        <v>177</v>
      </c>
      <c r="E687" s="3" t="s">
        <v>6147</v>
      </c>
      <c r="G687" s="66">
        <v>262.43</v>
      </c>
    </row>
    <row r="688" spans="1:7" ht="22.5" x14ac:dyDescent="0.2">
      <c r="A688" s="1" t="str">
        <f t="shared" si="21"/>
        <v>SINAPI 90705</v>
      </c>
      <c r="B688" s="3" t="s">
        <v>6165</v>
      </c>
      <c r="C688" s="3">
        <v>90705</v>
      </c>
      <c r="D688" s="2" t="s">
        <v>178</v>
      </c>
      <c r="E688" s="3" t="s">
        <v>6147</v>
      </c>
      <c r="G688" s="66">
        <v>342.88</v>
      </c>
    </row>
    <row r="689" spans="1:7" ht="22.5" x14ac:dyDescent="0.2">
      <c r="A689" s="1" t="str">
        <f t="shared" si="21"/>
        <v>SINAPI 90706</v>
      </c>
      <c r="B689" s="3" t="s">
        <v>6165</v>
      </c>
      <c r="C689" s="3">
        <v>90706</v>
      </c>
      <c r="D689" s="2" t="s">
        <v>179</v>
      </c>
      <c r="E689" s="3" t="s">
        <v>6147</v>
      </c>
      <c r="G689" s="66">
        <v>455.03</v>
      </c>
    </row>
    <row r="690" spans="1:7" ht="22.5" x14ac:dyDescent="0.2">
      <c r="A690" s="1" t="str">
        <f t="shared" si="21"/>
        <v>SINAPI 90694</v>
      </c>
      <c r="B690" s="3" t="s">
        <v>6165</v>
      </c>
      <c r="C690" s="3">
        <v>90694</v>
      </c>
      <c r="D690" s="2" t="s">
        <v>167</v>
      </c>
      <c r="E690" s="3" t="s">
        <v>6147</v>
      </c>
      <c r="G690" s="66">
        <v>45.64</v>
      </c>
    </row>
    <row r="691" spans="1:7" ht="22.5" x14ac:dyDescent="0.2">
      <c r="A691" s="1" t="str">
        <f t="shared" si="21"/>
        <v>SINAPI 90695</v>
      </c>
      <c r="B691" s="3" t="s">
        <v>6165</v>
      </c>
      <c r="C691" s="3">
        <v>90695</v>
      </c>
      <c r="D691" s="2" t="s">
        <v>168</v>
      </c>
      <c r="E691" s="3" t="s">
        <v>6147</v>
      </c>
      <c r="G691" s="66">
        <v>86.69</v>
      </c>
    </row>
    <row r="692" spans="1:7" ht="22.5" x14ac:dyDescent="0.2">
      <c r="A692" s="1" t="str">
        <f t="shared" si="21"/>
        <v>SINAPI 90696</v>
      </c>
      <c r="B692" s="3" t="s">
        <v>6165</v>
      </c>
      <c r="C692" s="3">
        <v>90696</v>
      </c>
      <c r="D692" s="2" t="s">
        <v>169</v>
      </c>
      <c r="E692" s="3" t="s">
        <v>6147</v>
      </c>
      <c r="G692" s="66">
        <v>144.77000000000001</v>
      </c>
    </row>
    <row r="693" spans="1:7" ht="22.5" x14ac:dyDescent="0.2">
      <c r="A693" s="1" t="str">
        <f t="shared" si="21"/>
        <v>SINAPI 90697</v>
      </c>
      <c r="B693" s="3" t="s">
        <v>6165</v>
      </c>
      <c r="C693" s="3">
        <v>90697</v>
      </c>
      <c r="D693" s="2" t="s">
        <v>170</v>
      </c>
      <c r="E693" s="3" t="s">
        <v>6147</v>
      </c>
      <c r="G693" s="66">
        <v>224.55</v>
      </c>
    </row>
    <row r="694" spans="1:7" ht="22.5" x14ac:dyDescent="0.2">
      <c r="A694" s="1" t="str">
        <f t="shared" si="21"/>
        <v>SINAPI 90698</v>
      </c>
      <c r="B694" s="3" t="s">
        <v>6165</v>
      </c>
      <c r="C694" s="3">
        <v>90698</v>
      </c>
      <c r="D694" s="2" t="s">
        <v>171</v>
      </c>
      <c r="E694" s="3" t="s">
        <v>6147</v>
      </c>
      <c r="G694" s="66">
        <v>343.19</v>
      </c>
    </row>
    <row r="695" spans="1:7" ht="22.5" x14ac:dyDescent="0.2">
      <c r="A695" s="1" t="str">
        <f t="shared" si="21"/>
        <v>SINAPI 90699</v>
      </c>
      <c r="B695" s="3" t="s">
        <v>6165</v>
      </c>
      <c r="C695" s="3">
        <v>90699</v>
      </c>
      <c r="D695" s="2" t="s">
        <v>172</v>
      </c>
      <c r="E695" s="3" t="s">
        <v>6147</v>
      </c>
      <c r="G695" s="66">
        <v>482.99</v>
      </c>
    </row>
    <row r="696" spans="1:7" ht="22.5" x14ac:dyDescent="0.2">
      <c r="A696" s="1" t="str">
        <f t="shared" si="21"/>
        <v>SINAPI 90700</v>
      </c>
      <c r="B696" s="3" t="s">
        <v>6165</v>
      </c>
      <c r="C696" s="3">
        <v>90700</v>
      </c>
      <c r="D696" s="2" t="s">
        <v>173</v>
      </c>
      <c r="E696" s="3" t="s">
        <v>6147</v>
      </c>
      <c r="G696" s="66">
        <v>564.58000000000004</v>
      </c>
    </row>
    <row r="697" spans="1:7" ht="22.5" x14ac:dyDescent="0.2">
      <c r="A697" s="1" t="str">
        <f t="shared" si="21"/>
        <v>SINAPI 105378</v>
      </c>
      <c r="B697" s="3" t="s">
        <v>6165</v>
      </c>
      <c r="C697" s="3">
        <v>105378</v>
      </c>
      <c r="D697" s="2" t="s">
        <v>6281</v>
      </c>
      <c r="E697" s="3" t="s">
        <v>6148</v>
      </c>
      <c r="G697" s="66">
        <v>12.9</v>
      </c>
    </row>
    <row r="698" spans="1:7" ht="22.5" x14ac:dyDescent="0.2">
      <c r="A698" s="1" t="str">
        <f t="shared" si="21"/>
        <v>SINAPI 105373</v>
      </c>
      <c r="B698" s="3" t="s">
        <v>6165</v>
      </c>
      <c r="C698" s="3">
        <v>105373</v>
      </c>
      <c r="D698" s="2" t="s">
        <v>6373</v>
      </c>
      <c r="E698" s="3" t="s">
        <v>6148</v>
      </c>
      <c r="G698" s="66">
        <v>9.9499999999999993</v>
      </c>
    </row>
    <row r="699" spans="1:7" ht="22.5" x14ac:dyDescent="0.2">
      <c r="A699" s="1" t="str">
        <f t="shared" si="21"/>
        <v>SINAPI 105380</v>
      </c>
      <c r="B699" s="3" t="s">
        <v>6165</v>
      </c>
      <c r="C699" s="3">
        <v>105380</v>
      </c>
      <c r="D699" s="2" t="s">
        <v>6283</v>
      </c>
      <c r="E699" s="3" t="s">
        <v>6148</v>
      </c>
      <c r="G699" s="66">
        <v>99.14</v>
      </c>
    </row>
    <row r="700" spans="1:7" ht="22.5" x14ac:dyDescent="0.2">
      <c r="A700" s="1" t="str">
        <f t="shared" si="21"/>
        <v>SINAPI 105267</v>
      </c>
      <c r="B700" s="3" t="s">
        <v>6165</v>
      </c>
      <c r="C700" s="3">
        <v>105267</v>
      </c>
      <c r="D700" s="2" t="s">
        <v>6221</v>
      </c>
      <c r="E700" s="3" t="s">
        <v>6148</v>
      </c>
      <c r="G700" s="66">
        <v>80.209999999999994</v>
      </c>
    </row>
    <row r="701" spans="1:7" ht="22.5" x14ac:dyDescent="0.2">
      <c r="A701" s="1" t="str">
        <f t="shared" si="21"/>
        <v>SINAPI 105249</v>
      </c>
      <c r="B701" s="3" t="s">
        <v>6165</v>
      </c>
      <c r="C701" s="3">
        <v>105249</v>
      </c>
      <c r="D701" s="2" t="s">
        <v>6204</v>
      </c>
      <c r="E701" s="3" t="s">
        <v>6148</v>
      </c>
      <c r="G701" s="66">
        <v>120.74</v>
      </c>
    </row>
    <row r="702" spans="1:7" ht="22.5" x14ac:dyDescent="0.2">
      <c r="A702" s="1" t="str">
        <f t="shared" si="21"/>
        <v>SINAPI 105268</v>
      </c>
      <c r="B702" s="3" t="s">
        <v>6165</v>
      </c>
      <c r="C702" s="3">
        <v>105268</v>
      </c>
      <c r="D702" s="2" t="s">
        <v>6222</v>
      </c>
      <c r="E702" s="3" t="s">
        <v>6148</v>
      </c>
      <c r="G702" s="66">
        <v>98.42</v>
      </c>
    </row>
    <row r="703" spans="1:7" ht="22.5" x14ac:dyDescent="0.2">
      <c r="A703" s="1" t="str">
        <f t="shared" si="21"/>
        <v>SINAPI 105379</v>
      </c>
      <c r="B703" s="3" t="s">
        <v>6165</v>
      </c>
      <c r="C703" s="3">
        <v>105379</v>
      </c>
      <c r="D703" s="2" t="s">
        <v>6282</v>
      </c>
      <c r="E703" s="3" t="s">
        <v>6148</v>
      </c>
      <c r="G703" s="66">
        <v>17.04</v>
      </c>
    </row>
    <row r="704" spans="1:7" ht="22.5" x14ac:dyDescent="0.2">
      <c r="A704" s="1" t="str">
        <f t="shared" si="21"/>
        <v>SINAPI 105388</v>
      </c>
      <c r="B704" s="3" t="s">
        <v>6165</v>
      </c>
      <c r="C704" s="3">
        <v>105388</v>
      </c>
      <c r="D704" s="2" t="s">
        <v>6284</v>
      </c>
      <c r="E704" s="3" t="s">
        <v>6148</v>
      </c>
      <c r="G704" s="66">
        <v>13.37</v>
      </c>
    </row>
    <row r="705" spans="1:7" ht="22.5" x14ac:dyDescent="0.2">
      <c r="A705" s="1" t="str">
        <f t="shared" si="21"/>
        <v>SINAPI 105392</v>
      </c>
      <c r="B705" s="3" t="s">
        <v>6165</v>
      </c>
      <c r="C705" s="3">
        <v>105392</v>
      </c>
      <c r="D705" s="2" t="s">
        <v>6288</v>
      </c>
      <c r="E705" s="3" t="s">
        <v>6148</v>
      </c>
      <c r="G705" s="66">
        <v>21.19</v>
      </c>
    </row>
    <row r="706" spans="1:7" ht="22.5" x14ac:dyDescent="0.2">
      <c r="A706" s="1" t="str">
        <f t="shared" si="21"/>
        <v>SINAPI 105389</v>
      </c>
      <c r="B706" s="3" t="s">
        <v>6165</v>
      </c>
      <c r="C706" s="3">
        <v>105389</v>
      </c>
      <c r="D706" s="2" t="s">
        <v>6285</v>
      </c>
      <c r="E706" s="3" t="s">
        <v>6148</v>
      </c>
      <c r="G706" s="66">
        <v>16.82</v>
      </c>
    </row>
    <row r="707" spans="1:7" ht="22.5" x14ac:dyDescent="0.2">
      <c r="A707" s="1" t="str">
        <f t="shared" si="21"/>
        <v>SINAPI 105393</v>
      </c>
      <c r="B707" s="3" t="s">
        <v>6165</v>
      </c>
      <c r="C707" s="3">
        <v>105393</v>
      </c>
      <c r="D707" s="2" t="s">
        <v>6289</v>
      </c>
      <c r="E707" s="3" t="s">
        <v>6148</v>
      </c>
      <c r="G707" s="66">
        <v>25.46</v>
      </c>
    </row>
    <row r="708" spans="1:7" ht="22.5" x14ac:dyDescent="0.2">
      <c r="A708" s="1" t="str">
        <f t="shared" si="21"/>
        <v>SINAPI 105316</v>
      </c>
      <c r="B708" s="3" t="s">
        <v>6165</v>
      </c>
      <c r="C708" s="3">
        <v>105316</v>
      </c>
      <c r="D708" s="2" t="s">
        <v>6346</v>
      </c>
      <c r="E708" s="3" t="s">
        <v>6148</v>
      </c>
      <c r="G708" s="66">
        <v>20.39</v>
      </c>
    </row>
    <row r="709" spans="1:7" ht="22.5" x14ac:dyDescent="0.2">
      <c r="A709" s="1" t="str">
        <f t="shared" si="21"/>
        <v>SINAPI 105394</v>
      </c>
      <c r="B709" s="3" t="s">
        <v>6165</v>
      </c>
      <c r="C709" s="3">
        <v>105394</v>
      </c>
      <c r="D709" s="2" t="s">
        <v>6290</v>
      </c>
      <c r="E709" s="3" t="s">
        <v>6148</v>
      </c>
      <c r="G709" s="66">
        <v>29.73</v>
      </c>
    </row>
    <row r="710" spans="1:7" ht="22.5" x14ac:dyDescent="0.2">
      <c r="A710" s="1" t="str">
        <f t="shared" si="21"/>
        <v>SINAPI 105317</v>
      </c>
      <c r="B710" s="3" t="s">
        <v>6165</v>
      </c>
      <c r="C710" s="3">
        <v>105317</v>
      </c>
      <c r="D710" s="2" t="s">
        <v>6250</v>
      </c>
      <c r="E710" s="3" t="s">
        <v>6148</v>
      </c>
      <c r="G710" s="66">
        <v>23.94</v>
      </c>
    </row>
    <row r="711" spans="1:7" ht="22.5" x14ac:dyDescent="0.2">
      <c r="A711" s="1" t="str">
        <f t="shared" si="21"/>
        <v>SINAPI 105395</v>
      </c>
      <c r="B711" s="3" t="s">
        <v>6165</v>
      </c>
      <c r="C711" s="3">
        <v>105395</v>
      </c>
      <c r="D711" s="2" t="s">
        <v>6291</v>
      </c>
      <c r="E711" s="3" t="s">
        <v>6148</v>
      </c>
      <c r="G711" s="66">
        <v>33.99</v>
      </c>
    </row>
    <row r="712" spans="1:7" ht="22.5" x14ac:dyDescent="0.2">
      <c r="A712" s="1" t="str">
        <f t="shared" si="21"/>
        <v>SINAPI 105318</v>
      </c>
      <c r="B712" s="3" t="s">
        <v>6165</v>
      </c>
      <c r="C712" s="3">
        <v>105318</v>
      </c>
      <c r="D712" s="2" t="s">
        <v>6251</v>
      </c>
      <c r="E712" s="3" t="s">
        <v>6148</v>
      </c>
      <c r="G712" s="66">
        <v>27.49</v>
      </c>
    </row>
    <row r="713" spans="1:7" ht="22.5" x14ac:dyDescent="0.2">
      <c r="A713" s="1" t="str">
        <f t="shared" si="21"/>
        <v>SINAPI 105396</v>
      </c>
      <c r="B713" s="3" t="s">
        <v>6165</v>
      </c>
      <c r="C713" s="3">
        <v>105396</v>
      </c>
      <c r="D713" s="2" t="s">
        <v>6292</v>
      </c>
      <c r="E713" s="3" t="s">
        <v>6148</v>
      </c>
      <c r="G713" s="66">
        <v>38.26</v>
      </c>
    </row>
    <row r="714" spans="1:7" ht="22.5" x14ac:dyDescent="0.2">
      <c r="A714" s="1" t="str">
        <f t="shared" si="21"/>
        <v>SINAPI 105258</v>
      </c>
      <c r="B714" s="3" t="s">
        <v>6165</v>
      </c>
      <c r="C714" s="3">
        <v>105258</v>
      </c>
      <c r="D714" s="2" t="s">
        <v>6213</v>
      </c>
      <c r="E714" s="3" t="s">
        <v>6148</v>
      </c>
      <c r="G714" s="66">
        <v>31.04</v>
      </c>
    </row>
    <row r="715" spans="1:7" ht="22.5" x14ac:dyDescent="0.2">
      <c r="A715" s="1" t="str">
        <f t="shared" si="21"/>
        <v>SINAPI 105397</v>
      </c>
      <c r="B715" s="3" t="s">
        <v>6165</v>
      </c>
      <c r="C715" s="3">
        <v>105397</v>
      </c>
      <c r="D715" s="2" t="s">
        <v>6293</v>
      </c>
      <c r="E715" s="3" t="s">
        <v>6148</v>
      </c>
      <c r="G715" s="66">
        <v>42.64</v>
      </c>
    </row>
    <row r="716" spans="1:7" ht="22.5" x14ac:dyDescent="0.2">
      <c r="A716" s="1" t="str">
        <f t="shared" si="21"/>
        <v>SINAPI 105261</v>
      </c>
      <c r="B716" s="3" t="s">
        <v>6165</v>
      </c>
      <c r="C716" s="3">
        <v>105261</v>
      </c>
      <c r="D716" s="2" t="s">
        <v>6215</v>
      </c>
      <c r="E716" s="3" t="s">
        <v>6148</v>
      </c>
      <c r="G716" s="66">
        <v>34.72</v>
      </c>
    </row>
    <row r="717" spans="1:7" ht="22.5" x14ac:dyDescent="0.2">
      <c r="A717" s="1" t="str">
        <f t="shared" si="21"/>
        <v>SINAPI 105398</v>
      </c>
      <c r="B717" s="3" t="s">
        <v>6165</v>
      </c>
      <c r="C717" s="3">
        <v>105398</v>
      </c>
      <c r="D717" s="2" t="s">
        <v>6294</v>
      </c>
      <c r="E717" s="3" t="s">
        <v>6148</v>
      </c>
      <c r="G717" s="66">
        <v>52.61</v>
      </c>
    </row>
    <row r="718" spans="1:7" ht="22.5" x14ac:dyDescent="0.2">
      <c r="A718" s="1" t="str">
        <f t="shared" si="21"/>
        <v>SINAPI 105262</v>
      </c>
      <c r="B718" s="3" t="s">
        <v>6165</v>
      </c>
      <c r="C718" s="3">
        <v>105262</v>
      </c>
      <c r="D718" s="2" t="s">
        <v>6216</v>
      </c>
      <c r="E718" s="3" t="s">
        <v>6148</v>
      </c>
      <c r="G718" s="66">
        <v>42.17</v>
      </c>
    </row>
    <row r="719" spans="1:7" ht="22.5" x14ac:dyDescent="0.2">
      <c r="A719" s="1" t="str">
        <f t="shared" si="21"/>
        <v>SINAPI 105399</v>
      </c>
      <c r="B719" s="3" t="s">
        <v>6165</v>
      </c>
      <c r="C719" s="3">
        <v>105399</v>
      </c>
      <c r="D719" s="2" t="s">
        <v>6295</v>
      </c>
      <c r="E719" s="3" t="s">
        <v>6148</v>
      </c>
      <c r="G719" s="66">
        <v>62.22</v>
      </c>
    </row>
    <row r="720" spans="1:7" ht="22.5" x14ac:dyDescent="0.2">
      <c r="A720" s="1" t="str">
        <f t="shared" si="21"/>
        <v>SINAPI 105263</v>
      </c>
      <c r="B720" s="3" t="s">
        <v>6165</v>
      </c>
      <c r="C720" s="3">
        <v>105263</v>
      </c>
      <c r="D720" s="2" t="s">
        <v>6217</v>
      </c>
      <c r="E720" s="3" t="s">
        <v>6148</v>
      </c>
      <c r="G720" s="66">
        <v>50.07</v>
      </c>
    </row>
    <row r="721" spans="1:7" ht="22.5" x14ac:dyDescent="0.2">
      <c r="A721" s="1" t="str">
        <f t="shared" si="21"/>
        <v>SINAPI 105400</v>
      </c>
      <c r="B721" s="3" t="s">
        <v>6165</v>
      </c>
      <c r="C721" s="3">
        <v>105400</v>
      </c>
      <c r="D721" s="2" t="s">
        <v>6296</v>
      </c>
      <c r="E721" s="3" t="s">
        <v>6148</v>
      </c>
      <c r="G721" s="66">
        <v>71.13</v>
      </c>
    </row>
    <row r="722" spans="1:7" ht="22.5" x14ac:dyDescent="0.2">
      <c r="A722" s="1" t="str">
        <f t="shared" si="21"/>
        <v>SINAPI 105264</v>
      </c>
      <c r="B722" s="3" t="s">
        <v>6165</v>
      </c>
      <c r="C722" s="3">
        <v>105264</v>
      </c>
      <c r="D722" s="2" t="s">
        <v>6218</v>
      </c>
      <c r="E722" s="3" t="s">
        <v>6148</v>
      </c>
      <c r="G722" s="66">
        <v>57.3</v>
      </c>
    </row>
    <row r="723" spans="1:7" ht="22.5" x14ac:dyDescent="0.2">
      <c r="A723" s="1" t="str">
        <f t="shared" si="21"/>
        <v>SINAPI 105297</v>
      </c>
      <c r="B723" s="3" t="s">
        <v>6165</v>
      </c>
      <c r="C723" s="3">
        <v>105297</v>
      </c>
      <c r="D723" s="2" t="s">
        <v>6239</v>
      </c>
      <c r="E723" s="3" t="s">
        <v>6148</v>
      </c>
      <c r="G723" s="66">
        <v>11.22</v>
      </c>
    </row>
    <row r="724" spans="1:7" ht="22.5" x14ac:dyDescent="0.2">
      <c r="A724" s="1" t="str">
        <f t="shared" si="21"/>
        <v>SINAPI 105372</v>
      </c>
      <c r="B724" s="3" t="s">
        <v>6165</v>
      </c>
      <c r="C724" s="3">
        <v>105372</v>
      </c>
      <c r="D724" s="2" t="s">
        <v>6372</v>
      </c>
      <c r="E724" s="3" t="s">
        <v>6148</v>
      </c>
      <c r="G724" s="66">
        <v>8.57</v>
      </c>
    </row>
    <row r="725" spans="1:7" ht="22.5" x14ac:dyDescent="0.2">
      <c r="A725" s="1" t="str">
        <f t="shared" si="21"/>
        <v>SINAPI 105401</v>
      </c>
      <c r="B725" s="3" t="s">
        <v>6165</v>
      </c>
      <c r="C725" s="3">
        <v>105401</v>
      </c>
      <c r="D725" s="2" t="s">
        <v>6297</v>
      </c>
      <c r="E725" s="3" t="s">
        <v>6148</v>
      </c>
      <c r="G725" s="66">
        <v>80.3</v>
      </c>
    </row>
    <row r="726" spans="1:7" ht="22.5" x14ac:dyDescent="0.2">
      <c r="A726" s="1" t="str">
        <f t="shared" si="21"/>
        <v>SINAPI 105265</v>
      </c>
      <c r="B726" s="3" t="s">
        <v>6165</v>
      </c>
      <c r="C726" s="3">
        <v>105265</v>
      </c>
      <c r="D726" s="2" t="s">
        <v>6219</v>
      </c>
      <c r="E726" s="3" t="s">
        <v>6148</v>
      </c>
      <c r="G726" s="66">
        <v>64.760000000000005</v>
      </c>
    </row>
    <row r="727" spans="1:7" ht="22.5" x14ac:dyDescent="0.2">
      <c r="A727" s="1" t="str">
        <f t="shared" si="21"/>
        <v>SINAPI 105402</v>
      </c>
      <c r="B727" s="3" t="s">
        <v>6165</v>
      </c>
      <c r="C727" s="3">
        <v>105402</v>
      </c>
      <c r="D727" s="2" t="s">
        <v>6298</v>
      </c>
      <c r="E727" s="3" t="s">
        <v>6148</v>
      </c>
      <c r="G727" s="66">
        <v>89.68</v>
      </c>
    </row>
    <row r="728" spans="1:7" ht="22.5" x14ac:dyDescent="0.2">
      <c r="A728" s="1" t="str">
        <f t="shared" si="21"/>
        <v>SINAPI 105266</v>
      </c>
      <c r="B728" s="3" t="s">
        <v>6165</v>
      </c>
      <c r="C728" s="3">
        <v>105266</v>
      </c>
      <c r="D728" s="2" t="s">
        <v>6220</v>
      </c>
      <c r="E728" s="3" t="s">
        <v>6148</v>
      </c>
      <c r="G728" s="66">
        <v>72.45</v>
      </c>
    </row>
    <row r="729" spans="1:7" ht="22.5" x14ac:dyDescent="0.2">
      <c r="A729" s="1" t="str">
        <f t="shared" si="21"/>
        <v>SINAPI 105361</v>
      </c>
      <c r="B729" s="3" t="s">
        <v>6165</v>
      </c>
      <c r="C729" s="3">
        <v>105361</v>
      </c>
      <c r="D729" s="2" t="s">
        <v>6362</v>
      </c>
      <c r="E729" s="3" t="s">
        <v>6148</v>
      </c>
      <c r="G729" s="66">
        <v>17.77</v>
      </c>
    </row>
    <row r="730" spans="1:7" ht="22.5" x14ac:dyDescent="0.2">
      <c r="A730" s="1" t="str">
        <f t="shared" si="21"/>
        <v>SINAPI 105382</v>
      </c>
      <c r="B730" s="3" t="s">
        <v>6165</v>
      </c>
      <c r="C730" s="3">
        <v>105382</v>
      </c>
      <c r="D730" s="2" t="s">
        <v>6378</v>
      </c>
      <c r="E730" s="3" t="s">
        <v>6148</v>
      </c>
      <c r="G730" s="66">
        <v>14.69</v>
      </c>
    </row>
    <row r="731" spans="1:7" ht="22.5" x14ac:dyDescent="0.2">
      <c r="A731" s="1" t="str">
        <f t="shared" si="21"/>
        <v>SINAPI 105359</v>
      </c>
      <c r="B731" s="3" t="s">
        <v>6165</v>
      </c>
      <c r="C731" s="3">
        <v>105359</v>
      </c>
      <c r="D731" s="2" t="s">
        <v>6360</v>
      </c>
      <c r="E731" s="3" t="s">
        <v>6148</v>
      </c>
      <c r="G731" s="66">
        <v>12.62</v>
      </c>
    </row>
    <row r="732" spans="1:7" ht="22.5" x14ac:dyDescent="0.2">
      <c r="A732" s="1" t="str">
        <f t="shared" si="21"/>
        <v>SINAPI 105315</v>
      </c>
      <c r="B732" s="3" t="s">
        <v>6165</v>
      </c>
      <c r="C732" s="3">
        <v>105315</v>
      </c>
      <c r="D732" s="2" t="s">
        <v>6345</v>
      </c>
      <c r="E732" s="3" t="s">
        <v>6148</v>
      </c>
      <c r="G732" s="66">
        <v>10.35</v>
      </c>
    </row>
    <row r="733" spans="1:7" ht="22.5" x14ac:dyDescent="0.2">
      <c r="A733" s="1" t="str">
        <f t="shared" si="21"/>
        <v>SINAPI 105360</v>
      </c>
      <c r="B733" s="3" t="s">
        <v>6165</v>
      </c>
      <c r="C733" s="3">
        <v>105360</v>
      </c>
      <c r="D733" s="2" t="s">
        <v>6361</v>
      </c>
      <c r="E733" s="3" t="s">
        <v>6148</v>
      </c>
      <c r="G733" s="66">
        <v>15.27</v>
      </c>
    </row>
    <row r="734" spans="1:7" ht="22.5" x14ac:dyDescent="0.2">
      <c r="A734" s="1" t="str">
        <f t="shared" si="21"/>
        <v>SINAPI 105381</v>
      </c>
      <c r="B734" s="3" t="s">
        <v>6165</v>
      </c>
      <c r="C734" s="3">
        <v>105381</v>
      </c>
      <c r="D734" s="2" t="s">
        <v>6377</v>
      </c>
      <c r="E734" s="3" t="s">
        <v>6148</v>
      </c>
      <c r="G734" s="66">
        <v>12.61</v>
      </c>
    </row>
    <row r="735" spans="1:7" ht="22.5" x14ac:dyDescent="0.2">
      <c r="A735" s="1" t="str">
        <f t="shared" si="21"/>
        <v>SINAPI 105251</v>
      </c>
      <c r="B735" s="3" t="s">
        <v>6165</v>
      </c>
      <c r="C735" s="3">
        <v>105251</v>
      </c>
      <c r="D735" s="2" t="s">
        <v>6206</v>
      </c>
      <c r="E735" s="3" t="s">
        <v>6148</v>
      </c>
      <c r="G735" s="66">
        <v>18.95</v>
      </c>
    </row>
    <row r="736" spans="1:7" ht="22.5" x14ac:dyDescent="0.2">
      <c r="A736" s="1" t="str">
        <f t="shared" si="21"/>
        <v>SINAPI 105282</v>
      </c>
      <c r="B736" s="3" t="s">
        <v>6165</v>
      </c>
      <c r="C736" s="3">
        <v>105282</v>
      </c>
      <c r="D736" s="2" t="s">
        <v>6236</v>
      </c>
      <c r="E736" s="3" t="s">
        <v>6148</v>
      </c>
      <c r="G736" s="66">
        <v>14.54</v>
      </c>
    </row>
    <row r="737" spans="1:7" ht="22.5" x14ac:dyDescent="0.2">
      <c r="A737" s="1" t="str">
        <f t="shared" si="21"/>
        <v>SINAPI 105276</v>
      </c>
      <c r="B737" s="3" t="s">
        <v>6165</v>
      </c>
      <c r="C737" s="3">
        <v>105276</v>
      </c>
      <c r="D737" s="2" t="s">
        <v>6230</v>
      </c>
      <c r="E737" s="3" t="s">
        <v>6148</v>
      </c>
      <c r="G737" s="66">
        <v>145.13999999999999</v>
      </c>
    </row>
    <row r="738" spans="1:7" ht="22.5" x14ac:dyDescent="0.2">
      <c r="A738" s="1" t="str">
        <f t="shared" si="21"/>
        <v>SINAPI 105341</v>
      </c>
      <c r="B738" s="3" t="s">
        <v>6165</v>
      </c>
      <c r="C738" s="3">
        <v>105341</v>
      </c>
      <c r="D738" s="2" t="s">
        <v>6261</v>
      </c>
      <c r="E738" s="3" t="s">
        <v>6148</v>
      </c>
      <c r="G738" s="66">
        <v>116.74</v>
      </c>
    </row>
    <row r="739" spans="1:7" ht="22.5" x14ac:dyDescent="0.2">
      <c r="A739" s="1" t="str">
        <f t="shared" si="21"/>
        <v>SINAPI 105277</v>
      </c>
      <c r="B739" s="3" t="s">
        <v>6165</v>
      </c>
      <c r="C739" s="3">
        <v>105277</v>
      </c>
      <c r="D739" s="2" t="s">
        <v>6231</v>
      </c>
      <c r="E739" s="3" t="s">
        <v>6148</v>
      </c>
      <c r="G739" s="66">
        <v>175.34</v>
      </c>
    </row>
    <row r="740" spans="1:7" ht="22.5" x14ac:dyDescent="0.2">
      <c r="A740" s="1" t="str">
        <f t="shared" si="21"/>
        <v>SINAPI 105342</v>
      </c>
      <c r="B740" s="3" t="s">
        <v>6165</v>
      </c>
      <c r="C740" s="3">
        <v>105342</v>
      </c>
      <c r="D740" s="2" t="s">
        <v>6262</v>
      </c>
      <c r="E740" s="3" t="s">
        <v>6148</v>
      </c>
      <c r="G740" s="66">
        <v>141.86000000000001</v>
      </c>
    </row>
    <row r="741" spans="1:7" ht="22.5" x14ac:dyDescent="0.2">
      <c r="A741" s="1" t="str">
        <f t="shared" si="21"/>
        <v>SINAPI 105252</v>
      </c>
      <c r="B741" s="3" t="s">
        <v>6165</v>
      </c>
      <c r="C741" s="3">
        <v>105252</v>
      </c>
      <c r="D741" s="2" t="s">
        <v>6207</v>
      </c>
      <c r="E741" s="3" t="s">
        <v>6148</v>
      </c>
      <c r="G741" s="66">
        <v>25.03</v>
      </c>
    </row>
    <row r="742" spans="1:7" ht="22.5" x14ac:dyDescent="0.2">
      <c r="A742" s="1" t="str">
        <f t="shared" si="21"/>
        <v>SINAPI 105298</v>
      </c>
      <c r="B742" s="3" t="s">
        <v>6165</v>
      </c>
      <c r="C742" s="3">
        <v>105298</v>
      </c>
      <c r="D742" s="2" t="s">
        <v>6240</v>
      </c>
      <c r="E742" s="3" t="s">
        <v>6148</v>
      </c>
      <c r="G742" s="66">
        <v>19.55</v>
      </c>
    </row>
    <row r="743" spans="1:7" ht="22.5" x14ac:dyDescent="0.2">
      <c r="A743" s="1" t="str">
        <f t="shared" ref="A743:A806" si="22">CONCATENAR</f>
        <v>SINAPI 105253</v>
      </c>
      <c r="B743" s="3" t="s">
        <v>6165</v>
      </c>
      <c r="C743" s="3">
        <v>105253</v>
      </c>
      <c r="D743" s="2" t="s">
        <v>6208</v>
      </c>
      <c r="E743" s="3" t="s">
        <v>6148</v>
      </c>
      <c r="G743" s="66">
        <v>31.12</v>
      </c>
    </row>
    <row r="744" spans="1:7" ht="22.5" x14ac:dyDescent="0.2">
      <c r="A744" s="1" t="str">
        <f t="shared" si="22"/>
        <v>SINAPI 105299</v>
      </c>
      <c r="B744" s="3" t="s">
        <v>6165</v>
      </c>
      <c r="C744" s="3">
        <v>105299</v>
      </c>
      <c r="D744" s="2" t="s">
        <v>6241</v>
      </c>
      <c r="E744" s="3" t="s">
        <v>6148</v>
      </c>
      <c r="G744" s="66">
        <v>24.58</v>
      </c>
    </row>
    <row r="745" spans="1:7" ht="22.5" x14ac:dyDescent="0.2">
      <c r="A745" s="1" t="str">
        <f t="shared" si="22"/>
        <v>SINAPI 105254</v>
      </c>
      <c r="B745" s="3" t="s">
        <v>6165</v>
      </c>
      <c r="C745" s="3">
        <v>105254</v>
      </c>
      <c r="D745" s="2" t="s">
        <v>6209</v>
      </c>
      <c r="E745" s="3" t="s">
        <v>6148</v>
      </c>
      <c r="G745" s="66">
        <v>37.340000000000003</v>
      </c>
    </row>
    <row r="746" spans="1:7" ht="22.5" x14ac:dyDescent="0.2">
      <c r="A746" s="1" t="str">
        <f t="shared" si="22"/>
        <v>SINAPI 105300</v>
      </c>
      <c r="B746" s="3" t="s">
        <v>6165</v>
      </c>
      <c r="C746" s="3">
        <v>105300</v>
      </c>
      <c r="D746" s="2" t="s">
        <v>6242</v>
      </c>
      <c r="E746" s="3" t="s">
        <v>6148</v>
      </c>
      <c r="G746" s="66">
        <v>29.72</v>
      </c>
    </row>
    <row r="747" spans="1:7" ht="22.5" x14ac:dyDescent="0.2">
      <c r="A747" s="1" t="str">
        <f t="shared" si="22"/>
        <v>SINAPI 105255</v>
      </c>
      <c r="B747" s="3" t="s">
        <v>6165</v>
      </c>
      <c r="C747" s="3">
        <v>105255</v>
      </c>
      <c r="D747" s="2" t="s">
        <v>6210</v>
      </c>
      <c r="E747" s="3" t="s">
        <v>6148</v>
      </c>
      <c r="G747" s="66">
        <v>43.55</v>
      </c>
    </row>
    <row r="748" spans="1:7" ht="22.5" x14ac:dyDescent="0.2">
      <c r="A748" s="1" t="str">
        <f t="shared" si="22"/>
        <v>SINAPI 105301</v>
      </c>
      <c r="B748" s="3" t="s">
        <v>6165</v>
      </c>
      <c r="C748" s="3">
        <v>105301</v>
      </c>
      <c r="D748" s="2" t="s">
        <v>6243</v>
      </c>
      <c r="E748" s="3" t="s">
        <v>6148</v>
      </c>
      <c r="G748" s="66">
        <v>34.869999999999997</v>
      </c>
    </row>
    <row r="749" spans="1:7" ht="22.5" x14ac:dyDescent="0.2">
      <c r="A749" s="1" t="str">
        <f t="shared" si="22"/>
        <v>SINAPI 105256</v>
      </c>
      <c r="B749" s="3" t="s">
        <v>6165</v>
      </c>
      <c r="C749" s="3">
        <v>105256</v>
      </c>
      <c r="D749" s="2" t="s">
        <v>6211</v>
      </c>
      <c r="E749" s="3" t="s">
        <v>6148</v>
      </c>
      <c r="G749" s="66">
        <v>49.78</v>
      </c>
    </row>
    <row r="750" spans="1:7" ht="22.5" x14ac:dyDescent="0.2">
      <c r="A750" s="1" t="str">
        <f t="shared" si="22"/>
        <v>SINAPI 105302</v>
      </c>
      <c r="B750" s="3" t="s">
        <v>6165</v>
      </c>
      <c r="C750" s="3">
        <v>105302</v>
      </c>
      <c r="D750" s="2" t="s">
        <v>6244</v>
      </c>
      <c r="E750" s="3" t="s">
        <v>6148</v>
      </c>
      <c r="G750" s="66">
        <v>40.020000000000003</v>
      </c>
    </row>
    <row r="751" spans="1:7" ht="22.5" x14ac:dyDescent="0.2">
      <c r="A751" s="1" t="str">
        <f t="shared" si="22"/>
        <v>SINAPI 105257</v>
      </c>
      <c r="B751" s="3" t="s">
        <v>6165</v>
      </c>
      <c r="C751" s="3">
        <v>105257</v>
      </c>
      <c r="D751" s="2" t="s">
        <v>6212</v>
      </c>
      <c r="E751" s="3" t="s">
        <v>6148</v>
      </c>
      <c r="G751" s="66">
        <v>55.96</v>
      </c>
    </row>
    <row r="752" spans="1:7" ht="22.5" x14ac:dyDescent="0.2">
      <c r="A752" s="1" t="str">
        <f t="shared" si="22"/>
        <v>SINAPI 105303</v>
      </c>
      <c r="B752" s="3" t="s">
        <v>6165</v>
      </c>
      <c r="C752" s="3">
        <v>105303</v>
      </c>
      <c r="D752" s="2" t="s">
        <v>6245</v>
      </c>
      <c r="E752" s="3" t="s">
        <v>6148</v>
      </c>
      <c r="G752" s="66">
        <v>45.14</v>
      </c>
    </row>
    <row r="753" spans="1:7" ht="22.5" x14ac:dyDescent="0.2">
      <c r="A753" s="1" t="str">
        <f t="shared" si="22"/>
        <v>SINAPI 105270</v>
      </c>
      <c r="B753" s="3" t="s">
        <v>6165</v>
      </c>
      <c r="C753" s="3">
        <v>105270</v>
      </c>
      <c r="D753" s="2" t="s">
        <v>6224</v>
      </c>
      <c r="E753" s="3" t="s">
        <v>6148</v>
      </c>
      <c r="G753" s="66">
        <v>62.3</v>
      </c>
    </row>
    <row r="754" spans="1:7" ht="22.5" x14ac:dyDescent="0.2">
      <c r="A754" s="1" t="str">
        <f t="shared" si="22"/>
        <v>SINAPI 105304</v>
      </c>
      <c r="B754" s="3" t="s">
        <v>6165</v>
      </c>
      <c r="C754" s="3">
        <v>105304</v>
      </c>
      <c r="D754" s="2" t="s">
        <v>6246</v>
      </c>
      <c r="E754" s="3" t="s">
        <v>6148</v>
      </c>
      <c r="G754" s="66">
        <v>50.41</v>
      </c>
    </row>
    <row r="755" spans="1:7" ht="22.5" x14ac:dyDescent="0.2">
      <c r="A755" s="1" t="str">
        <f t="shared" si="22"/>
        <v>SINAPI 105271</v>
      </c>
      <c r="B755" s="3" t="s">
        <v>6165</v>
      </c>
      <c r="C755" s="3">
        <v>105271</v>
      </c>
      <c r="D755" s="2" t="s">
        <v>6225</v>
      </c>
      <c r="E755" s="3" t="s">
        <v>6148</v>
      </c>
      <c r="G755" s="66">
        <v>77.03</v>
      </c>
    </row>
    <row r="756" spans="1:7" ht="22.5" x14ac:dyDescent="0.2">
      <c r="A756" s="1" t="str">
        <f t="shared" si="22"/>
        <v>SINAPI 105305</v>
      </c>
      <c r="B756" s="3" t="s">
        <v>6165</v>
      </c>
      <c r="C756" s="3">
        <v>105305</v>
      </c>
      <c r="D756" s="2" t="s">
        <v>6247</v>
      </c>
      <c r="E756" s="3" t="s">
        <v>6148</v>
      </c>
      <c r="G756" s="66">
        <v>61.36</v>
      </c>
    </row>
    <row r="757" spans="1:7" ht="22.5" x14ac:dyDescent="0.2">
      <c r="A757" s="1" t="str">
        <f t="shared" si="22"/>
        <v>SINAPI 105272</v>
      </c>
      <c r="B757" s="3" t="s">
        <v>6165</v>
      </c>
      <c r="C757" s="3">
        <v>105272</v>
      </c>
      <c r="D757" s="2" t="s">
        <v>6226</v>
      </c>
      <c r="E757" s="3" t="s">
        <v>6148</v>
      </c>
      <c r="G757" s="66">
        <v>90.97</v>
      </c>
    </row>
    <row r="758" spans="1:7" ht="22.5" x14ac:dyDescent="0.2">
      <c r="A758" s="1" t="str">
        <f t="shared" si="22"/>
        <v>SINAPI 105306</v>
      </c>
      <c r="B758" s="3" t="s">
        <v>6165</v>
      </c>
      <c r="C758" s="3">
        <v>105306</v>
      </c>
      <c r="D758" s="2" t="s">
        <v>6248</v>
      </c>
      <c r="E758" s="3" t="s">
        <v>6148</v>
      </c>
      <c r="G758" s="66">
        <v>72.739999999999995</v>
      </c>
    </row>
    <row r="759" spans="1:7" ht="22.5" x14ac:dyDescent="0.2">
      <c r="A759" s="1" t="str">
        <f t="shared" si="22"/>
        <v>SINAPI 105273</v>
      </c>
      <c r="B759" s="3" t="s">
        <v>6165</v>
      </c>
      <c r="C759" s="3">
        <v>105273</v>
      </c>
      <c r="D759" s="2" t="s">
        <v>6227</v>
      </c>
      <c r="E759" s="3" t="s">
        <v>6148</v>
      </c>
      <c r="G759" s="66">
        <v>104.2</v>
      </c>
    </row>
    <row r="760" spans="1:7" ht="22.5" x14ac:dyDescent="0.2">
      <c r="A760" s="1" t="str">
        <f t="shared" si="22"/>
        <v>SINAPI 105307</v>
      </c>
      <c r="B760" s="3" t="s">
        <v>6165</v>
      </c>
      <c r="C760" s="3">
        <v>105307</v>
      </c>
      <c r="D760" s="2" t="s">
        <v>6249</v>
      </c>
      <c r="E760" s="3" t="s">
        <v>6148</v>
      </c>
      <c r="G760" s="66">
        <v>83.43</v>
      </c>
    </row>
    <row r="761" spans="1:7" ht="22.5" x14ac:dyDescent="0.2">
      <c r="A761" s="1" t="str">
        <f t="shared" si="22"/>
        <v>SINAPI 105250</v>
      </c>
      <c r="B761" s="3" t="s">
        <v>6165</v>
      </c>
      <c r="C761" s="3">
        <v>105250</v>
      </c>
      <c r="D761" s="2" t="s">
        <v>6205</v>
      </c>
      <c r="E761" s="3" t="s">
        <v>6148</v>
      </c>
      <c r="G761" s="66">
        <v>16.5</v>
      </c>
    </row>
    <row r="762" spans="1:7" ht="22.5" x14ac:dyDescent="0.2">
      <c r="A762" s="1" t="str">
        <f t="shared" si="22"/>
        <v>SINAPI 105269</v>
      </c>
      <c r="B762" s="3" t="s">
        <v>6165</v>
      </c>
      <c r="C762" s="3">
        <v>105269</v>
      </c>
      <c r="D762" s="2" t="s">
        <v>6223</v>
      </c>
      <c r="E762" s="3" t="s">
        <v>6148</v>
      </c>
      <c r="G762" s="66">
        <v>12.51</v>
      </c>
    </row>
    <row r="763" spans="1:7" ht="22.5" x14ac:dyDescent="0.2">
      <c r="A763" s="1" t="str">
        <f t="shared" si="22"/>
        <v>SINAPI 105274</v>
      </c>
      <c r="B763" s="3" t="s">
        <v>6165</v>
      </c>
      <c r="C763" s="3">
        <v>105274</v>
      </c>
      <c r="D763" s="2" t="s">
        <v>6228</v>
      </c>
      <c r="E763" s="3" t="s">
        <v>6148</v>
      </c>
      <c r="G763" s="66">
        <v>117.67</v>
      </c>
    </row>
    <row r="764" spans="1:7" ht="22.5" x14ac:dyDescent="0.2">
      <c r="A764" s="1" t="str">
        <f t="shared" si="22"/>
        <v>SINAPI 105340</v>
      </c>
      <c r="B764" s="3" t="s">
        <v>6165</v>
      </c>
      <c r="C764" s="3">
        <v>105340</v>
      </c>
      <c r="D764" s="2" t="s">
        <v>6260</v>
      </c>
      <c r="E764" s="3" t="s">
        <v>6148</v>
      </c>
      <c r="G764" s="66">
        <v>94.36</v>
      </c>
    </row>
    <row r="765" spans="1:7" ht="22.5" x14ac:dyDescent="0.2">
      <c r="A765" s="1" t="str">
        <f t="shared" si="22"/>
        <v>SINAPI 105275</v>
      </c>
      <c r="B765" s="3" t="s">
        <v>6165</v>
      </c>
      <c r="C765" s="3">
        <v>105275</v>
      </c>
      <c r="D765" s="2" t="s">
        <v>6229</v>
      </c>
      <c r="E765" s="3" t="s">
        <v>6148</v>
      </c>
      <c r="G765" s="66">
        <v>131.34</v>
      </c>
    </row>
    <row r="766" spans="1:7" ht="22.5" x14ac:dyDescent="0.2">
      <c r="A766" s="1" t="str">
        <f t="shared" si="22"/>
        <v>SINAPI 105390</v>
      </c>
      <c r="B766" s="3" t="s">
        <v>6165</v>
      </c>
      <c r="C766" s="3">
        <v>105390</v>
      </c>
      <c r="D766" s="2" t="s">
        <v>6286</v>
      </c>
      <c r="E766" s="3" t="s">
        <v>6148</v>
      </c>
      <c r="G766" s="66">
        <v>105.49</v>
      </c>
    </row>
    <row r="767" spans="1:7" ht="22.5" x14ac:dyDescent="0.2">
      <c r="A767" s="1" t="str">
        <f t="shared" si="22"/>
        <v>SINAPI 105364</v>
      </c>
      <c r="B767" s="3" t="s">
        <v>6165</v>
      </c>
      <c r="C767" s="3">
        <v>105364</v>
      </c>
      <c r="D767" s="2" t="s">
        <v>6365</v>
      </c>
      <c r="E767" s="3" t="s">
        <v>6148</v>
      </c>
      <c r="G767" s="66">
        <v>25.95</v>
      </c>
    </row>
    <row r="768" spans="1:7" ht="22.5" x14ac:dyDescent="0.2">
      <c r="A768" s="1" t="str">
        <f t="shared" si="22"/>
        <v>SINAPI 105385</v>
      </c>
      <c r="B768" s="3" t="s">
        <v>6165</v>
      </c>
      <c r="C768" s="3">
        <v>105385</v>
      </c>
      <c r="D768" s="2" t="s">
        <v>6381</v>
      </c>
      <c r="E768" s="3" t="s">
        <v>6148</v>
      </c>
      <c r="G768" s="66">
        <v>21.32</v>
      </c>
    </row>
    <row r="769" spans="1:7" ht="22.5" x14ac:dyDescent="0.2">
      <c r="A769" s="1" t="str">
        <f t="shared" si="22"/>
        <v>SINAPI 105362</v>
      </c>
      <c r="B769" s="3" t="s">
        <v>6165</v>
      </c>
      <c r="C769" s="3">
        <v>105362</v>
      </c>
      <c r="D769" s="2" t="s">
        <v>6363</v>
      </c>
      <c r="E769" s="3" t="s">
        <v>6148</v>
      </c>
      <c r="G769" s="66">
        <v>18.61</v>
      </c>
    </row>
    <row r="770" spans="1:7" ht="22.5" x14ac:dyDescent="0.2">
      <c r="A770" s="1" t="str">
        <f t="shared" si="22"/>
        <v>SINAPI 105383</v>
      </c>
      <c r="B770" s="3" t="s">
        <v>6165</v>
      </c>
      <c r="C770" s="3">
        <v>105383</v>
      </c>
      <c r="D770" s="2" t="s">
        <v>6379</v>
      </c>
      <c r="E770" s="3" t="s">
        <v>6148</v>
      </c>
      <c r="G770" s="66">
        <v>15.22</v>
      </c>
    </row>
    <row r="771" spans="1:7" ht="22.5" x14ac:dyDescent="0.2">
      <c r="A771" s="1" t="str">
        <f t="shared" si="22"/>
        <v>SINAPI 105363</v>
      </c>
      <c r="B771" s="3" t="s">
        <v>6165</v>
      </c>
      <c r="C771" s="3">
        <v>105363</v>
      </c>
      <c r="D771" s="2" t="s">
        <v>6364</v>
      </c>
      <c r="E771" s="3" t="s">
        <v>6148</v>
      </c>
      <c r="G771" s="66">
        <v>22.35</v>
      </c>
    </row>
    <row r="772" spans="1:7" ht="22.5" x14ac:dyDescent="0.2">
      <c r="A772" s="1" t="str">
        <f t="shared" si="22"/>
        <v>SINAPI 105384</v>
      </c>
      <c r="B772" s="3" t="s">
        <v>6165</v>
      </c>
      <c r="C772" s="3">
        <v>105384</v>
      </c>
      <c r="D772" s="2" t="s">
        <v>6380</v>
      </c>
      <c r="E772" s="3" t="s">
        <v>6148</v>
      </c>
      <c r="G772" s="66">
        <v>18.350000000000001</v>
      </c>
    </row>
    <row r="773" spans="1:7" ht="22.5" x14ac:dyDescent="0.2">
      <c r="A773" s="1" t="str">
        <f t="shared" si="22"/>
        <v>SINAPI 105279</v>
      </c>
      <c r="B773" s="3" t="s">
        <v>6165</v>
      </c>
      <c r="C773" s="3">
        <v>105279</v>
      </c>
      <c r="D773" s="2" t="s">
        <v>6233</v>
      </c>
      <c r="E773" s="3" t="s">
        <v>6148</v>
      </c>
      <c r="G773" s="66">
        <v>25.84</v>
      </c>
    </row>
    <row r="774" spans="1:7" ht="22.5" x14ac:dyDescent="0.2">
      <c r="A774" s="1" t="str">
        <f t="shared" si="22"/>
        <v>SINAPI 105259</v>
      </c>
      <c r="B774" s="3" t="s">
        <v>6165</v>
      </c>
      <c r="C774" s="3">
        <v>105259</v>
      </c>
      <c r="D774" s="2" t="s">
        <v>6214</v>
      </c>
      <c r="E774" s="3" t="s">
        <v>6148</v>
      </c>
      <c r="G774" s="66">
        <v>19.95</v>
      </c>
    </row>
    <row r="775" spans="1:7" ht="22.5" x14ac:dyDescent="0.2">
      <c r="A775" s="1" t="str">
        <f t="shared" si="22"/>
        <v>SINAPI 105357</v>
      </c>
      <c r="B775" s="3" t="s">
        <v>6165</v>
      </c>
      <c r="C775" s="3">
        <v>105357</v>
      </c>
      <c r="D775" s="2" t="s">
        <v>6277</v>
      </c>
      <c r="E775" s="3" t="s">
        <v>6148</v>
      </c>
      <c r="G775" s="66">
        <v>198.31</v>
      </c>
    </row>
    <row r="776" spans="1:7" ht="22.5" x14ac:dyDescent="0.2">
      <c r="A776" s="1" t="str">
        <f t="shared" si="22"/>
        <v>SINAPI 105346</v>
      </c>
      <c r="B776" s="3" t="s">
        <v>6165</v>
      </c>
      <c r="C776" s="3">
        <v>105346</v>
      </c>
      <c r="D776" s="2" t="s">
        <v>6266</v>
      </c>
      <c r="E776" s="3" t="s">
        <v>6148</v>
      </c>
      <c r="G776" s="66">
        <v>160.44999999999999</v>
      </c>
    </row>
    <row r="777" spans="1:7" ht="22.5" x14ac:dyDescent="0.2">
      <c r="A777" s="1" t="str">
        <f t="shared" si="22"/>
        <v>SINAPI 105358</v>
      </c>
      <c r="B777" s="3" t="s">
        <v>6165</v>
      </c>
      <c r="C777" s="3">
        <v>105358</v>
      </c>
      <c r="D777" s="2" t="s">
        <v>6278</v>
      </c>
      <c r="E777" s="3" t="s">
        <v>6148</v>
      </c>
      <c r="G777" s="66">
        <v>241.47</v>
      </c>
    </row>
    <row r="778" spans="1:7" ht="22.5" x14ac:dyDescent="0.2">
      <c r="A778" s="1" t="str">
        <f t="shared" si="22"/>
        <v>SINAPI 105347</v>
      </c>
      <c r="B778" s="3" t="s">
        <v>6165</v>
      </c>
      <c r="C778" s="3">
        <v>105347</v>
      </c>
      <c r="D778" s="2" t="s">
        <v>6267</v>
      </c>
      <c r="E778" s="3" t="s">
        <v>6148</v>
      </c>
      <c r="G778" s="66">
        <v>196.82</v>
      </c>
    </row>
    <row r="779" spans="1:7" ht="22.5" x14ac:dyDescent="0.2">
      <c r="A779" s="1" t="str">
        <f t="shared" si="22"/>
        <v>SINAPI 105280</v>
      </c>
      <c r="B779" s="3" t="s">
        <v>6165</v>
      </c>
      <c r="C779" s="3">
        <v>105280</v>
      </c>
      <c r="D779" s="2" t="s">
        <v>6234</v>
      </c>
      <c r="E779" s="3" t="s">
        <v>6148</v>
      </c>
      <c r="G779" s="66">
        <v>34.11</v>
      </c>
    </row>
    <row r="780" spans="1:7" ht="22.5" x14ac:dyDescent="0.2">
      <c r="A780" s="1" t="str">
        <f t="shared" si="22"/>
        <v>SINAPI 105283</v>
      </c>
      <c r="B780" s="3" t="s">
        <v>6165</v>
      </c>
      <c r="C780" s="3">
        <v>105283</v>
      </c>
      <c r="D780" s="2" t="s">
        <v>6237</v>
      </c>
      <c r="E780" s="3" t="s">
        <v>6148</v>
      </c>
      <c r="G780" s="66">
        <v>26.81</v>
      </c>
    </row>
    <row r="781" spans="1:7" ht="22.5" x14ac:dyDescent="0.2">
      <c r="A781" s="1" t="str">
        <f t="shared" si="22"/>
        <v>SINAPI 105281</v>
      </c>
      <c r="B781" s="3" t="s">
        <v>6165</v>
      </c>
      <c r="C781" s="3">
        <v>105281</v>
      </c>
      <c r="D781" s="2" t="s">
        <v>6235</v>
      </c>
      <c r="E781" s="3" t="s">
        <v>6148</v>
      </c>
      <c r="G781" s="66">
        <v>42.39</v>
      </c>
    </row>
    <row r="782" spans="1:7" ht="22.5" x14ac:dyDescent="0.2">
      <c r="A782" s="1" t="str">
        <f t="shared" si="22"/>
        <v>SINAPI 105319</v>
      </c>
      <c r="B782" s="3" t="s">
        <v>6165</v>
      </c>
      <c r="C782" s="3">
        <v>105319</v>
      </c>
      <c r="D782" s="2" t="s">
        <v>6252</v>
      </c>
      <c r="E782" s="3" t="s">
        <v>6148</v>
      </c>
      <c r="G782" s="66">
        <v>33.65</v>
      </c>
    </row>
    <row r="783" spans="1:7" ht="22.5" x14ac:dyDescent="0.2">
      <c r="A783" s="1" t="str">
        <f t="shared" si="22"/>
        <v>SINAPI 105284</v>
      </c>
      <c r="B783" s="3" t="s">
        <v>6165</v>
      </c>
      <c r="C783" s="3">
        <v>105284</v>
      </c>
      <c r="D783" s="2" t="s">
        <v>6238</v>
      </c>
      <c r="E783" s="3" t="s">
        <v>6148</v>
      </c>
      <c r="G783" s="66">
        <v>50.95</v>
      </c>
    </row>
    <row r="784" spans="1:7" ht="22.5" x14ac:dyDescent="0.2">
      <c r="A784" s="1" t="str">
        <f t="shared" si="22"/>
        <v>SINAPI 105320</v>
      </c>
      <c r="B784" s="3" t="s">
        <v>6165</v>
      </c>
      <c r="C784" s="3">
        <v>105320</v>
      </c>
      <c r="D784" s="2" t="s">
        <v>6253</v>
      </c>
      <c r="E784" s="3" t="s">
        <v>6148</v>
      </c>
      <c r="G784" s="66">
        <v>40.799999999999997</v>
      </c>
    </row>
    <row r="785" spans="1:7" ht="22.5" x14ac:dyDescent="0.2">
      <c r="A785" s="1" t="str">
        <f t="shared" si="22"/>
        <v>SINAPI 105348</v>
      </c>
      <c r="B785" s="3" t="s">
        <v>6165</v>
      </c>
      <c r="C785" s="3">
        <v>105348</v>
      </c>
      <c r="D785" s="2" t="s">
        <v>6268</v>
      </c>
      <c r="E785" s="3" t="s">
        <v>6148</v>
      </c>
      <c r="G785" s="66">
        <v>59.48</v>
      </c>
    </row>
    <row r="786" spans="1:7" ht="22.5" x14ac:dyDescent="0.2">
      <c r="A786" s="1" t="str">
        <f t="shared" si="22"/>
        <v>SINAPI 105321</v>
      </c>
      <c r="B786" s="3" t="s">
        <v>6165</v>
      </c>
      <c r="C786" s="3">
        <v>105321</v>
      </c>
      <c r="D786" s="2" t="s">
        <v>6254</v>
      </c>
      <c r="E786" s="3" t="s">
        <v>6148</v>
      </c>
      <c r="G786" s="66">
        <v>47.9</v>
      </c>
    </row>
    <row r="787" spans="1:7" ht="22.5" x14ac:dyDescent="0.2">
      <c r="A787" s="1" t="str">
        <f t="shared" si="22"/>
        <v>SINAPI 105349</v>
      </c>
      <c r="B787" s="3" t="s">
        <v>6165</v>
      </c>
      <c r="C787" s="3">
        <v>105349</v>
      </c>
      <c r="D787" s="2" t="s">
        <v>6269</v>
      </c>
      <c r="E787" s="3" t="s">
        <v>6148</v>
      </c>
      <c r="G787" s="66">
        <v>68.02</v>
      </c>
    </row>
    <row r="788" spans="1:7" ht="22.5" x14ac:dyDescent="0.2">
      <c r="A788" s="1" t="str">
        <f t="shared" si="22"/>
        <v>SINAPI 105322</v>
      </c>
      <c r="B788" s="3" t="s">
        <v>6165</v>
      </c>
      <c r="C788" s="3">
        <v>105322</v>
      </c>
      <c r="D788" s="2" t="s">
        <v>6255</v>
      </c>
      <c r="E788" s="3" t="s">
        <v>6148</v>
      </c>
      <c r="G788" s="66">
        <v>55.02</v>
      </c>
    </row>
    <row r="789" spans="1:7" ht="22.5" x14ac:dyDescent="0.2">
      <c r="A789" s="1" t="str">
        <f t="shared" si="22"/>
        <v>SINAPI 105350</v>
      </c>
      <c r="B789" s="3" t="s">
        <v>6165</v>
      </c>
      <c r="C789" s="3">
        <v>105350</v>
      </c>
      <c r="D789" s="2" t="s">
        <v>6270</v>
      </c>
      <c r="E789" s="3" t="s">
        <v>6148</v>
      </c>
      <c r="G789" s="66">
        <v>76.540000000000006</v>
      </c>
    </row>
    <row r="790" spans="1:7" ht="22.5" x14ac:dyDescent="0.2">
      <c r="A790" s="1" t="str">
        <f t="shared" si="22"/>
        <v>SINAPI 105323</v>
      </c>
      <c r="B790" s="3" t="s">
        <v>6165</v>
      </c>
      <c r="C790" s="3">
        <v>105323</v>
      </c>
      <c r="D790" s="2" t="s">
        <v>6256</v>
      </c>
      <c r="E790" s="3" t="s">
        <v>6148</v>
      </c>
      <c r="G790" s="66">
        <v>62.11</v>
      </c>
    </row>
    <row r="791" spans="1:7" ht="22.5" x14ac:dyDescent="0.2">
      <c r="A791" s="1" t="str">
        <f t="shared" si="22"/>
        <v>SINAPI 105351</v>
      </c>
      <c r="B791" s="3" t="s">
        <v>6165</v>
      </c>
      <c r="C791" s="3">
        <v>105351</v>
      </c>
      <c r="D791" s="2" t="s">
        <v>6271</v>
      </c>
      <c r="E791" s="3" t="s">
        <v>6148</v>
      </c>
      <c r="G791" s="66">
        <v>85.33</v>
      </c>
    </row>
    <row r="792" spans="1:7" ht="22.5" x14ac:dyDescent="0.2">
      <c r="A792" s="1" t="str">
        <f t="shared" si="22"/>
        <v>SINAPI 105324</v>
      </c>
      <c r="B792" s="3" t="s">
        <v>6165</v>
      </c>
      <c r="C792" s="3">
        <v>105324</v>
      </c>
      <c r="D792" s="2" t="s">
        <v>6257</v>
      </c>
      <c r="E792" s="3" t="s">
        <v>6148</v>
      </c>
      <c r="G792" s="66">
        <v>69.47</v>
      </c>
    </row>
    <row r="793" spans="1:7" ht="22.5" x14ac:dyDescent="0.2">
      <c r="A793" s="1" t="str">
        <f t="shared" si="22"/>
        <v>SINAPI 105352</v>
      </c>
      <c r="B793" s="3" t="s">
        <v>6165</v>
      </c>
      <c r="C793" s="3">
        <v>105352</v>
      </c>
      <c r="D793" s="2" t="s">
        <v>6272</v>
      </c>
      <c r="E793" s="3" t="s">
        <v>6148</v>
      </c>
      <c r="G793" s="66">
        <v>105.26</v>
      </c>
    </row>
    <row r="794" spans="1:7" ht="22.5" x14ac:dyDescent="0.2">
      <c r="A794" s="1" t="str">
        <f t="shared" si="22"/>
        <v>SINAPI 105325</v>
      </c>
      <c r="B794" s="3" t="s">
        <v>6165</v>
      </c>
      <c r="C794" s="3">
        <v>105325</v>
      </c>
      <c r="D794" s="2" t="s">
        <v>6258</v>
      </c>
      <c r="E794" s="3" t="s">
        <v>6148</v>
      </c>
      <c r="G794" s="66">
        <v>84.36</v>
      </c>
    </row>
    <row r="795" spans="1:7" ht="22.5" x14ac:dyDescent="0.2">
      <c r="A795" s="1" t="str">
        <f t="shared" si="22"/>
        <v>SINAPI 105353</v>
      </c>
      <c r="B795" s="3" t="s">
        <v>6165</v>
      </c>
      <c r="C795" s="3">
        <v>105353</v>
      </c>
      <c r="D795" s="2" t="s">
        <v>6273</v>
      </c>
      <c r="E795" s="3" t="s">
        <v>6148</v>
      </c>
      <c r="G795" s="66">
        <v>124.48</v>
      </c>
    </row>
    <row r="796" spans="1:7" ht="22.5" x14ac:dyDescent="0.2">
      <c r="A796" s="1" t="str">
        <f t="shared" si="22"/>
        <v>SINAPI 105326</v>
      </c>
      <c r="B796" s="3" t="s">
        <v>6165</v>
      </c>
      <c r="C796" s="3">
        <v>105326</v>
      </c>
      <c r="D796" s="2" t="s">
        <v>6259</v>
      </c>
      <c r="E796" s="3" t="s">
        <v>6148</v>
      </c>
      <c r="G796" s="66">
        <v>100.19</v>
      </c>
    </row>
    <row r="797" spans="1:7" ht="22.5" x14ac:dyDescent="0.2">
      <c r="A797" s="1" t="str">
        <f t="shared" si="22"/>
        <v>SINAPI 105354</v>
      </c>
      <c r="B797" s="3" t="s">
        <v>6165</v>
      </c>
      <c r="C797" s="3">
        <v>105354</v>
      </c>
      <c r="D797" s="2" t="s">
        <v>6274</v>
      </c>
      <c r="E797" s="3" t="s">
        <v>6148</v>
      </c>
      <c r="G797" s="66">
        <v>142.29</v>
      </c>
    </row>
    <row r="798" spans="1:7" ht="22.5" x14ac:dyDescent="0.2">
      <c r="A798" s="1" t="str">
        <f t="shared" si="22"/>
        <v>SINAPI 105344</v>
      </c>
      <c r="B798" s="3" t="s">
        <v>6165</v>
      </c>
      <c r="C798" s="3">
        <v>105344</v>
      </c>
      <c r="D798" s="2" t="s">
        <v>6264</v>
      </c>
      <c r="E798" s="3" t="s">
        <v>6148</v>
      </c>
      <c r="G798" s="66">
        <v>114.61</v>
      </c>
    </row>
    <row r="799" spans="1:7" ht="22.5" x14ac:dyDescent="0.2">
      <c r="A799" s="1" t="str">
        <f t="shared" si="22"/>
        <v>SINAPI 105278</v>
      </c>
      <c r="B799" s="3" t="s">
        <v>6165</v>
      </c>
      <c r="C799" s="3">
        <v>105278</v>
      </c>
      <c r="D799" s="2" t="s">
        <v>6232</v>
      </c>
      <c r="E799" s="3" t="s">
        <v>6148</v>
      </c>
      <c r="G799" s="66">
        <v>22.47</v>
      </c>
    </row>
    <row r="800" spans="1:7" ht="22.5" x14ac:dyDescent="0.2">
      <c r="A800" s="1" t="str">
        <f t="shared" si="22"/>
        <v>SINAPI 105343</v>
      </c>
      <c r="B800" s="3" t="s">
        <v>6165</v>
      </c>
      <c r="C800" s="3">
        <v>105343</v>
      </c>
      <c r="D800" s="2" t="s">
        <v>6263</v>
      </c>
      <c r="E800" s="3" t="s">
        <v>6148</v>
      </c>
      <c r="G800" s="66">
        <v>17.14</v>
      </c>
    </row>
    <row r="801" spans="1:7" ht="22.5" x14ac:dyDescent="0.2">
      <c r="A801" s="1" t="str">
        <f t="shared" si="22"/>
        <v>SINAPI 105355</v>
      </c>
      <c r="B801" s="3" t="s">
        <v>6165</v>
      </c>
      <c r="C801" s="3">
        <v>105355</v>
      </c>
      <c r="D801" s="2" t="s">
        <v>6275</v>
      </c>
      <c r="E801" s="3" t="s">
        <v>6148</v>
      </c>
      <c r="G801" s="66">
        <v>160.63999999999999</v>
      </c>
    </row>
    <row r="802" spans="1:7" ht="22.5" x14ac:dyDescent="0.2">
      <c r="A802" s="1" t="str">
        <f t="shared" si="22"/>
        <v>SINAPI 105391</v>
      </c>
      <c r="B802" s="3" t="s">
        <v>6165</v>
      </c>
      <c r="C802" s="3">
        <v>105391</v>
      </c>
      <c r="D802" s="2" t="s">
        <v>6287</v>
      </c>
      <c r="E802" s="3" t="s">
        <v>6148</v>
      </c>
      <c r="G802" s="66">
        <v>129.55000000000001</v>
      </c>
    </row>
    <row r="803" spans="1:7" ht="22.5" x14ac:dyDescent="0.2">
      <c r="A803" s="1" t="str">
        <f t="shared" si="22"/>
        <v>SINAPI 105356</v>
      </c>
      <c r="B803" s="3" t="s">
        <v>6165</v>
      </c>
      <c r="C803" s="3">
        <v>105356</v>
      </c>
      <c r="D803" s="2" t="s">
        <v>6276</v>
      </c>
      <c r="E803" s="3" t="s">
        <v>6148</v>
      </c>
      <c r="G803" s="66">
        <v>179.36</v>
      </c>
    </row>
    <row r="804" spans="1:7" ht="22.5" x14ac:dyDescent="0.2">
      <c r="A804" s="1" t="str">
        <f t="shared" si="22"/>
        <v>SINAPI 105345</v>
      </c>
      <c r="B804" s="3" t="s">
        <v>6165</v>
      </c>
      <c r="C804" s="3">
        <v>105345</v>
      </c>
      <c r="D804" s="2" t="s">
        <v>6265</v>
      </c>
      <c r="E804" s="3" t="s">
        <v>6148</v>
      </c>
      <c r="G804" s="66">
        <v>144.88</v>
      </c>
    </row>
    <row r="805" spans="1:7" ht="22.5" x14ac:dyDescent="0.2">
      <c r="A805" s="1" t="str">
        <f t="shared" si="22"/>
        <v>SINAPI 105367</v>
      </c>
      <c r="B805" s="3" t="s">
        <v>6165</v>
      </c>
      <c r="C805" s="3">
        <v>105367</v>
      </c>
      <c r="D805" s="2" t="s">
        <v>6368</v>
      </c>
      <c r="E805" s="3" t="s">
        <v>6148</v>
      </c>
      <c r="G805" s="66">
        <v>35.53</v>
      </c>
    </row>
    <row r="806" spans="1:7" ht="22.5" x14ac:dyDescent="0.2">
      <c r="A806" s="1" t="str">
        <f t="shared" si="22"/>
        <v>SINAPI 105371</v>
      </c>
      <c r="B806" s="3" t="s">
        <v>6165</v>
      </c>
      <c r="C806" s="3">
        <v>105371</v>
      </c>
      <c r="D806" s="2" t="s">
        <v>6371</v>
      </c>
      <c r="E806" s="3" t="s">
        <v>6148</v>
      </c>
      <c r="G806" s="66">
        <v>29.37</v>
      </c>
    </row>
    <row r="807" spans="1:7" ht="22.5" x14ac:dyDescent="0.2">
      <c r="A807" s="1" t="str">
        <f t="shared" ref="A807:A870" si="23">CONCATENAR</f>
        <v>SINAPI 105365</v>
      </c>
      <c r="B807" s="3" t="s">
        <v>6165</v>
      </c>
      <c r="C807" s="3">
        <v>105365</v>
      </c>
      <c r="D807" s="2" t="s">
        <v>6366</v>
      </c>
      <c r="E807" s="3" t="s">
        <v>6148</v>
      </c>
      <c r="G807" s="66">
        <v>25.25</v>
      </c>
    </row>
    <row r="808" spans="1:7" ht="22.5" x14ac:dyDescent="0.2">
      <c r="A808" s="1" t="str">
        <f t="shared" si="23"/>
        <v>SINAPI 105386</v>
      </c>
      <c r="B808" s="3" t="s">
        <v>6165</v>
      </c>
      <c r="C808" s="3">
        <v>105386</v>
      </c>
      <c r="D808" s="2" t="s">
        <v>6382</v>
      </c>
      <c r="E808" s="3" t="s">
        <v>6148</v>
      </c>
      <c r="G808" s="66">
        <v>20.72</v>
      </c>
    </row>
    <row r="809" spans="1:7" ht="22.5" x14ac:dyDescent="0.2">
      <c r="A809" s="1" t="str">
        <f t="shared" si="23"/>
        <v>SINAPI 105366</v>
      </c>
      <c r="B809" s="3" t="s">
        <v>6165</v>
      </c>
      <c r="C809" s="3">
        <v>105366</v>
      </c>
      <c r="D809" s="2" t="s">
        <v>6367</v>
      </c>
      <c r="E809" s="3" t="s">
        <v>6148</v>
      </c>
      <c r="G809" s="66">
        <v>30.55</v>
      </c>
    </row>
    <row r="810" spans="1:7" ht="22.5" x14ac:dyDescent="0.2">
      <c r="A810" s="1" t="str">
        <f t="shared" si="23"/>
        <v>SINAPI 105387</v>
      </c>
      <c r="B810" s="3" t="s">
        <v>6165</v>
      </c>
      <c r="C810" s="3">
        <v>105387</v>
      </c>
      <c r="D810" s="2" t="s">
        <v>6383</v>
      </c>
      <c r="E810" s="3" t="s">
        <v>6148</v>
      </c>
      <c r="G810" s="66">
        <v>25.2</v>
      </c>
    </row>
    <row r="811" spans="1:7" ht="22.5" x14ac:dyDescent="0.2">
      <c r="A811" s="1" t="str">
        <f t="shared" si="23"/>
        <v>SINAPI 97177</v>
      </c>
      <c r="B811" s="3" t="s">
        <v>6165</v>
      </c>
      <c r="C811" s="3">
        <v>97177</v>
      </c>
      <c r="D811" s="2" t="s">
        <v>6303</v>
      </c>
      <c r="E811" s="3" t="s">
        <v>6147</v>
      </c>
      <c r="G811" s="66">
        <v>88.04</v>
      </c>
    </row>
    <row r="812" spans="1:7" ht="22.5" x14ac:dyDescent="0.2">
      <c r="A812" s="1" t="str">
        <f t="shared" si="23"/>
        <v>SINAPI 97187</v>
      </c>
      <c r="B812" s="3" t="s">
        <v>6165</v>
      </c>
      <c r="C812" s="3">
        <v>97187</v>
      </c>
      <c r="D812" s="2" t="s">
        <v>6313</v>
      </c>
      <c r="E812" s="3" t="s">
        <v>6147</v>
      </c>
      <c r="G812" s="66">
        <v>79.94</v>
      </c>
    </row>
    <row r="813" spans="1:7" ht="22.5" x14ac:dyDescent="0.2">
      <c r="A813" s="1" t="str">
        <f t="shared" si="23"/>
        <v>SINAPI 97178</v>
      </c>
      <c r="B813" s="3" t="s">
        <v>6165</v>
      </c>
      <c r="C813" s="3">
        <v>97178</v>
      </c>
      <c r="D813" s="2" t="s">
        <v>6304</v>
      </c>
      <c r="E813" s="3" t="s">
        <v>6147</v>
      </c>
      <c r="G813" s="66">
        <v>106.96</v>
      </c>
    </row>
    <row r="814" spans="1:7" ht="22.5" x14ac:dyDescent="0.2">
      <c r="A814" s="1" t="str">
        <f t="shared" si="23"/>
        <v>SINAPI 97188</v>
      </c>
      <c r="B814" s="3" t="s">
        <v>6165</v>
      </c>
      <c r="C814" s="3">
        <v>97188</v>
      </c>
      <c r="D814" s="2" t="s">
        <v>6314</v>
      </c>
      <c r="E814" s="3" t="s">
        <v>6147</v>
      </c>
      <c r="G814" s="66">
        <v>97.24</v>
      </c>
    </row>
    <row r="815" spans="1:7" ht="22.5" x14ac:dyDescent="0.2">
      <c r="A815" s="1" t="str">
        <f t="shared" si="23"/>
        <v>SINAPI 97179</v>
      </c>
      <c r="B815" s="3" t="s">
        <v>6165</v>
      </c>
      <c r="C815" s="3">
        <v>97179</v>
      </c>
      <c r="D815" s="2" t="s">
        <v>6305</v>
      </c>
      <c r="E815" s="3" t="s">
        <v>6147</v>
      </c>
      <c r="G815" s="66">
        <v>125.89</v>
      </c>
    </row>
    <row r="816" spans="1:7" ht="22.5" x14ac:dyDescent="0.2">
      <c r="A816" s="1" t="str">
        <f t="shared" si="23"/>
        <v>SINAPI 97189</v>
      </c>
      <c r="B816" s="3" t="s">
        <v>6165</v>
      </c>
      <c r="C816" s="3">
        <v>97189</v>
      </c>
      <c r="D816" s="2" t="s">
        <v>6315</v>
      </c>
      <c r="E816" s="3" t="s">
        <v>6147</v>
      </c>
      <c r="G816" s="66">
        <v>114.51</v>
      </c>
    </row>
    <row r="817" spans="1:7" ht="22.5" x14ac:dyDescent="0.2">
      <c r="A817" s="1" t="str">
        <f t="shared" si="23"/>
        <v>SINAPI 97180</v>
      </c>
      <c r="B817" s="3" t="s">
        <v>6165</v>
      </c>
      <c r="C817" s="3">
        <v>97180</v>
      </c>
      <c r="D817" s="2" t="s">
        <v>6306</v>
      </c>
      <c r="E817" s="3" t="s">
        <v>6147</v>
      </c>
      <c r="G817" s="66">
        <v>144.81</v>
      </c>
    </row>
    <row r="818" spans="1:7" ht="22.5" x14ac:dyDescent="0.2">
      <c r="A818" s="1" t="str">
        <f t="shared" si="23"/>
        <v>SINAPI 97190</v>
      </c>
      <c r="B818" s="3" t="s">
        <v>6165</v>
      </c>
      <c r="C818" s="3">
        <v>97190</v>
      </c>
      <c r="D818" s="2" t="s">
        <v>6316</v>
      </c>
      <c r="E818" s="3" t="s">
        <v>6147</v>
      </c>
      <c r="G818" s="66">
        <v>131.76</v>
      </c>
    </row>
    <row r="819" spans="1:7" ht="22.5" x14ac:dyDescent="0.2">
      <c r="A819" s="1" t="str">
        <f t="shared" si="23"/>
        <v>SINAPI 97181</v>
      </c>
      <c r="B819" s="3" t="s">
        <v>6165</v>
      </c>
      <c r="C819" s="3">
        <v>97181</v>
      </c>
      <c r="D819" s="2" t="s">
        <v>6307</v>
      </c>
      <c r="E819" s="3" t="s">
        <v>6147</v>
      </c>
      <c r="G819" s="66">
        <v>163.74</v>
      </c>
    </row>
    <row r="820" spans="1:7" ht="22.5" x14ac:dyDescent="0.2">
      <c r="A820" s="1" t="str">
        <f t="shared" si="23"/>
        <v>SINAPI 97191</v>
      </c>
      <c r="B820" s="3" t="s">
        <v>6165</v>
      </c>
      <c r="C820" s="3">
        <v>97191</v>
      </c>
      <c r="D820" s="2" t="s">
        <v>6317</v>
      </c>
      <c r="E820" s="3" t="s">
        <v>6147</v>
      </c>
      <c r="G820" s="66">
        <v>149.05000000000001</v>
      </c>
    </row>
    <row r="821" spans="1:7" ht="22.5" x14ac:dyDescent="0.2">
      <c r="A821" s="1" t="str">
        <f t="shared" si="23"/>
        <v>SINAPI 97182</v>
      </c>
      <c r="B821" s="3" t="s">
        <v>6165</v>
      </c>
      <c r="C821" s="3">
        <v>97182</v>
      </c>
      <c r="D821" s="2" t="s">
        <v>6308</v>
      </c>
      <c r="E821" s="3" t="s">
        <v>6147</v>
      </c>
      <c r="G821" s="66">
        <v>186.87</v>
      </c>
    </row>
    <row r="822" spans="1:7" ht="22.5" x14ac:dyDescent="0.2">
      <c r="A822" s="1" t="str">
        <f t="shared" si="23"/>
        <v>SINAPI 97192</v>
      </c>
      <c r="B822" s="3" t="s">
        <v>6165</v>
      </c>
      <c r="C822" s="3">
        <v>97192</v>
      </c>
      <c r="D822" s="2" t="s">
        <v>6318</v>
      </c>
      <c r="E822" s="3" t="s">
        <v>6147</v>
      </c>
      <c r="G822" s="66">
        <v>169.56</v>
      </c>
    </row>
    <row r="823" spans="1:7" ht="22.5" x14ac:dyDescent="0.2">
      <c r="A823" s="1" t="str">
        <f t="shared" si="23"/>
        <v>SINAPI 97173</v>
      </c>
      <c r="B823" s="3" t="s">
        <v>6165</v>
      </c>
      <c r="C823" s="3">
        <v>97173</v>
      </c>
      <c r="D823" s="2" t="s">
        <v>6299</v>
      </c>
      <c r="E823" s="3" t="s">
        <v>6147</v>
      </c>
      <c r="G823" s="66">
        <v>50.2</v>
      </c>
    </row>
    <row r="824" spans="1:7" ht="22.5" x14ac:dyDescent="0.2">
      <c r="A824" s="1" t="str">
        <f t="shared" si="23"/>
        <v>SINAPI 97183</v>
      </c>
      <c r="B824" s="3" t="s">
        <v>6165</v>
      </c>
      <c r="C824" s="3">
        <v>97183</v>
      </c>
      <c r="D824" s="2" t="s">
        <v>6309</v>
      </c>
      <c r="E824" s="3" t="s">
        <v>6147</v>
      </c>
      <c r="G824" s="66">
        <v>45.42</v>
      </c>
    </row>
    <row r="825" spans="1:7" ht="22.5" x14ac:dyDescent="0.2">
      <c r="A825" s="1" t="str">
        <f t="shared" si="23"/>
        <v>SINAPI 97174</v>
      </c>
      <c r="B825" s="3" t="s">
        <v>6165</v>
      </c>
      <c r="C825" s="3">
        <v>97174</v>
      </c>
      <c r="D825" s="2" t="s">
        <v>6300</v>
      </c>
      <c r="E825" s="3" t="s">
        <v>6147</v>
      </c>
      <c r="G825" s="66">
        <v>59.64</v>
      </c>
    </row>
    <row r="826" spans="1:7" ht="22.5" x14ac:dyDescent="0.2">
      <c r="A826" s="1" t="str">
        <f t="shared" si="23"/>
        <v>SINAPI 97184</v>
      </c>
      <c r="B826" s="3" t="s">
        <v>6165</v>
      </c>
      <c r="C826" s="3">
        <v>97184</v>
      </c>
      <c r="D826" s="2" t="s">
        <v>6310</v>
      </c>
      <c r="E826" s="3" t="s">
        <v>6147</v>
      </c>
      <c r="G826" s="66">
        <v>54.04</v>
      </c>
    </row>
    <row r="827" spans="1:7" ht="22.5" x14ac:dyDescent="0.2">
      <c r="A827" s="1" t="str">
        <f t="shared" si="23"/>
        <v>SINAPI 97175</v>
      </c>
      <c r="B827" s="3" t="s">
        <v>6165</v>
      </c>
      <c r="C827" s="3">
        <v>97175</v>
      </c>
      <c r="D827" s="2" t="s">
        <v>6301</v>
      </c>
      <c r="E827" s="3" t="s">
        <v>6147</v>
      </c>
      <c r="G827" s="66">
        <v>69.11</v>
      </c>
    </row>
    <row r="828" spans="1:7" ht="22.5" x14ac:dyDescent="0.2">
      <c r="A828" s="1" t="str">
        <f t="shared" si="23"/>
        <v>SINAPI 97185</v>
      </c>
      <c r="B828" s="3" t="s">
        <v>6165</v>
      </c>
      <c r="C828" s="3">
        <v>97185</v>
      </c>
      <c r="D828" s="2" t="s">
        <v>6311</v>
      </c>
      <c r="E828" s="3" t="s">
        <v>6147</v>
      </c>
      <c r="G828" s="66">
        <v>62.68</v>
      </c>
    </row>
    <row r="829" spans="1:7" ht="22.5" x14ac:dyDescent="0.2">
      <c r="A829" s="1" t="str">
        <f t="shared" si="23"/>
        <v>SINAPI 97176</v>
      </c>
      <c r="B829" s="3" t="s">
        <v>6165</v>
      </c>
      <c r="C829" s="3">
        <v>97176</v>
      </c>
      <c r="D829" s="2" t="s">
        <v>6302</v>
      </c>
      <c r="E829" s="3" t="s">
        <v>6147</v>
      </c>
      <c r="G829" s="66">
        <v>78.59</v>
      </c>
    </row>
    <row r="830" spans="1:7" ht="22.5" x14ac:dyDescent="0.2">
      <c r="A830" s="1" t="str">
        <f t="shared" si="23"/>
        <v>SINAPI 97186</v>
      </c>
      <c r="B830" s="3" t="s">
        <v>6165</v>
      </c>
      <c r="C830" s="3">
        <v>97186</v>
      </c>
      <c r="D830" s="2" t="s">
        <v>6312</v>
      </c>
      <c r="E830" s="3" t="s">
        <v>6147</v>
      </c>
      <c r="G830" s="66">
        <v>71.319999999999993</v>
      </c>
    </row>
    <row r="831" spans="1:7" ht="22.5" x14ac:dyDescent="0.2">
      <c r="A831" s="1" t="str">
        <f t="shared" si="23"/>
        <v>SINAPI 97142</v>
      </c>
      <c r="B831" s="3" t="s">
        <v>6165</v>
      </c>
      <c r="C831" s="3">
        <v>97142</v>
      </c>
      <c r="D831" s="2" t="s">
        <v>6173</v>
      </c>
      <c r="E831" s="3" t="s">
        <v>6147</v>
      </c>
      <c r="G831" s="66">
        <v>6.02</v>
      </c>
    </row>
    <row r="832" spans="1:7" ht="22.5" x14ac:dyDescent="0.2">
      <c r="A832" s="1" t="str">
        <f t="shared" si="23"/>
        <v>SINAPI 97158</v>
      </c>
      <c r="B832" s="3" t="s">
        <v>6165</v>
      </c>
      <c r="C832" s="3">
        <v>97158</v>
      </c>
      <c r="D832" s="2" t="s">
        <v>6189</v>
      </c>
      <c r="E832" s="3" t="s">
        <v>6147</v>
      </c>
      <c r="G832" s="66">
        <v>4.58</v>
      </c>
    </row>
    <row r="833" spans="1:7" ht="22.5" x14ac:dyDescent="0.2">
      <c r="A833" s="1" t="str">
        <f t="shared" si="23"/>
        <v>SINAPI 97155</v>
      </c>
      <c r="B833" s="3" t="s">
        <v>6165</v>
      </c>
      <c r="C833" s="3">
        <v>97155</v>
      </c>
      <c r="D833" s="2" t="s">
        <v>6186</v>
      </c>
      <c r="E833" s="3" t="s">
        <v>6147</v>
      </c>
      <c r="G833" s="66">
        <v>45.85</v>
      </c>
    </row>
    <row r="834" spans="1:7" ht="22.5" x14ac:dyDescent="0.2">
      <c r="A834" s="1" t="str">
        <f t="shared" si="23"/>
        <v>SINAPI 97171</v>
      </c>
      <c r="B834" s="3" t="s">
        <v>6165</v>
      </c>
      <c r="C834" s="3">
        <v>97171</v>
      </c>
      <c r="D834" s="2" t="s">
        <v>6202</v>
      </c>
      <c r="E834" s="3" t="s">
        <v>6147</v>
      </c>
      <c r="G834" s="66">
        <v>36.619999999999997</v>
      </c>
    </row>
    <row r="835" spans="1:7" ht="22.5" x14ac:dyDescent="0.2">
      <c r="A835" s="1" t="str">
        <f t="shared" si="23"/>
        <v>SINAPI 97156</v>
      </c>
      <c r="B835" s="3" t="s">
        <v>6165</v>
      </c>
      <c r="C835" s="3">
        <v>97156</v>
      </c>
      <c r="D835" s="2" t="s">
        <v>6187</v>
      </c>
      <c r="E835" s="3" t="s">
        <v>6147</v>
      </c>
      <c r="G835" s="66">
        <v>54.88</v>
      </c>
    </row>
    <row r="836" spans="1:7" ht="22.5" x14ac:dyDescent="0.2">
      <c r="A836" s="1" t="str">
        <f t="shared" si="23"/>
        <v>SINAPI 97172</v>
      </c>
      <c r="B836" s="3" t="s">
        <v>6165</v>
      </c>
      <c r="C836" s="3">
        <v>97172</v>
      </c>
      <c r="D836" s="2" t="s">
        <v>6203</v>
      </c>
      <c r="E836" s="3" t="s">
        <v>6147</v>
      </c>
      <c r="G836" s="66">
        <v>44</v>
      </c>
    </row>
    <row r="837" spans="1:7" ht="22.5" x14ac:dyDescent="0.2">
      <c r="A837" s="1" t="str">
        <f t="shared" si="23"/>
        <v>SINAPI 97143</v>
      </c>
      <c r="B837" s="3" t="s">
        <v>6165</v>
      </c>
      <c r="C837" s="3">
        <v>97143</v>
      </c>
      <c r="D837" s="2" t="s">
        <v>6174</v>
      </c>
      <c r="E837" s="3" t="s">
        <v>6147</v>
      </c>
      <c r="G837" s="66">
        <v>7.96</v>
      </c>
    </row>
    <row r="838" spans="1:7" ht="22.5" x14ac:dyDescent="0.2">
      <c r="A838" s="1" t="str">
        <f t="shared" si="23"/>
        <v>SINAPI 97159</v>
      </c>
      <c r="B838" s="3" t="s">
        <v>6165</v>
      </c>
      <c r="C838" s="3">
        <v>97159</v>
      </c>
      <c r="D838" s="2" t="s">
        <v>6190</v>
      </c>
      <c r="E838" s="3" t="s">
        <v>6147</v>
      </c>
      <c r="G838" s="66">
        <v>6.17</v>
      </c>
    </row>
    <row r="839" spans="1:7" ht="22.5" x14ac:dyDescent="0.2">
      <c r="A839" s="1" t="str">
        <f t="shared" si="23"/>
        <v>SINAPI 97144</v>
      </c>
      <c r="B839" s="3" t="s">
        <v>6165</v>
      </c>
      <c r="C839" s="3">
        <v>97144</v>
      </c>
      <c r="D839" s="2" t="s">
        <v>6175</v>
      </c>
      <c r="E839" s="3" t="s">
        <v>6147</v>
      </c>
      <c r="G839" s="66">
        <v>9.9</v>
      </c>
    </row>
    <row r="840" spans="1:7" ht="22.5" x14ac:dyDescent="0.2">
      <c r="A840" s="1" t="str">
        <f t="shared" si="23"/>
        <v>SINAPI 97160</v>
      </c>
      <c r="B840" s="3" t="s">
        <v>6165</v>
      </c>
      <c r="C840" s="3">
        <v>97160</v>
      </c>
      <c r="D840" s="2" t="s">
        <v>6191</v>
      </c>
      <c r="E840" s="3" t="s">
        <v>6147</v>
      </c>
      <c r="G840" s="66">
        <v>7.77</v>
      </c>
    </row>
    <row r="841" spans="1:7" ht="22.5" x14ac:dyDescent="0.2">
      <c r="A841" s="1" t="str">
        <f t="shared" si="23"/>
        <v>SINAPI 97145</v>
      </c>
      <c r="B841" s="3" t="s">
        <v>6165</v>
      </c>
      <c r="C841" s="3">
        <v>97145</v>
      </c>
      <c r="D841" s="2" t="s">
        <v>6176</v>
      </c>
      <c r="E841" s="3" t="s">
        <v>6147</v>
      </c>
      <c r="G841" s="66">
        <v>11.84</v>
      </c>
    </row>
    <row r="842" spans="1:7" ht="22.5" x14ac:dyDescent="0.2">
      <c r="A842" s="1" t="str">
        <f t="shared" si="23"/>
        <v>SINAPI 97161</v>
      </c>
      <c r="B842" s="3" t="s">
        <v>6165</v>
      </c>
      <c r="C842" s="3">
        <v>97161</v>
      </c>
      <c r="D842" s="2" t="s">
        <v>6192</v>
      </c>
      <c r="E842" s="3" t="s">
        <v>6147</v>
      </c>
      <c r="G842" s="66">
        <v>9.3699999999999992</v>
      </c>
    </row>
    <row r="843" spans="1:7" ht="22.5" x14ac:dyDescent="0.2">
      <c r="A843" s="1" t="str">
        <f t="shared" si="23"/>
        <v>SINAPI 97146</v>
      </c>
      <c r="B843" s="3" t="s">
        <v>6165</v>
      </c>
      <c r="C843" s="3">
        <v>97146</v>
      </c>
      <c r="D843" s="2" t="s">
        <v>6177</v>
      </c>
      <c r="E843" s="3" t="s">
        <v>6147</v>
      </c>
      <c r="G843" s="66">
        <v>13.82</v>
      </c>
    </row>
    <row r="844" spans="1:7" ht="22.5" x14ac:dyDescent="0.2">
      <c r="A844" s="1" t="str">
        <f t="shared" si="23"/>
        <v>SINAPI 97162</v>
      </c>
      <c r="B844" s="3" t="s">
        <v>6165</v>
      </c>
      <c r="C844" s="3">
        <v>97162</v>
      </c>
      <c r="D844" s="2" t="s">
        <v>6193</v>
      </c>
      <c r="E844" s="3" t="s">
        <v>6147</v>
      </c>
      <c r="G844" s="66">
        <v>11</v>
      </c>
    </row>
    <row r="845" spans="1:7" ht="22.5" x14ac:dyDescent="0.2">
      <c r="A845" s="1" t="str">
        <f t="shared" si="23"/>
        <v>SINAPI 97147</v>
      </c>
      <c r="B845" s="3" t="s">
        <v>6165</v>
      </c>
      <c r="C845" s="3">
        <v>97147</v>
      </c>
      <c r="D845" s="2" t="s">
        <v>6178</v>
      </c>
      <c r="E845" s="3" t="s">
        <v>6147</v>
      </c>
      <c r="G845" s="66">
        <v>15.76</v>
      </c>
    </row>
    <row r="846" spans="1:7" ht="22.5" x14ac:dyDescent="0.2">
      <c r="A846" s="1" t="str">
        <f t="shared" si="23"/>
        <v>SINAPI 97163</v>
      </c>
      <c r="B846" s="3" t="s">
        <v>6165</v>
      </c>
      <c r="C846" s="3">
        <v>97163</v>
      </c>
      <c r="D846" s="2" t="s">
        <v>6194</v>
      </c>
      <c r="E846" s="3" t="s">
        <v>6147</v>
      </c>
      <c r="G846" s="66">
        <v>12.61</v>
      </c>
    </row>
    <row r="847" spans="1:7" ht="22.5" x14ac:dyDescent="0.2">
      <c r="A847" s="1" t="str">
        <f t="shared" si="23"/>
        <v>SINAPI 97148</v>
      </c>
      <c r="B847" s="3" t="s">
        <v>6165</v>
      </c>
      <c r="C847" s="3">
        <v>97148</v>
      </c>
      <c r="D847" s="2" t="s">
        <v>6179</v>
      </c>
      <c r="E847" s="3" t="s">
        <v>6147</v>
      </c>
      <c r="G847" s="66">
        <v>17.72</v>
      </c>
    </row>
    <row r="848" spans="1:7" ht="22.5" x14ac:dyDescent="0.2">
      <c r="A848" s="1" t="str">
        <f t="shared" si="23"/>
        <v>SINAPI 97164</v>
      </c>
      <c r="B848" s="3" t="s">
        <v>6165</v>
      </c>
      <c r="C848" s="3">
        <v>97164</v>
      </c>
      <c r="D848" s="2" t="s">
        <v>6195</v>
      </c>
      <c r="E848" s="3" t="s">
        <v>6147</v>
      </c>
      <c r="G848" s="66">
        <v>14.21</v>
      </c>
    </row>
    <row r="849" spans="1:7" ht="22.5" x14ac:dyDescent="0.2">
      <c r="A849" s="1" t="str">
        <f t="shared" si="23"/>
        <v>SINAPI 97149</v>
      </c>
      <c r="B849" s="3" t="s">
        <v>6165</v>
      </c>
      <c r="C849" s="3">
        <v>97149</v>
      </c>
      <c r="D849" s="2" t="s">
        <v>6180</v>
      </c>
      <c r="E849" s="3" t="s">
        <v>6147</v>
      </c>
      <c r="G849" s="66">
        <v>19.7</v>
      </c>
    </row>
    <row r="850" spans="1:7" ht="22.5" x14ac:dyDescent="0.2">
      <c r="A850" s="1" t="str">
        <f t="shared" si="23"/>
        <v>SINAPI 97165</v>
      </c>
      <c r="B850" s="3" t="s">
        <v>6165</v>
      </c>
      <c r="C850" s="3">
        <v>97165</v>
      </c>
      <c r="D850" s="2" t="s">
        <v>6196</v>
      </c>
      <c r="E850" s="3" t="s">
        <v>6147</v>
      </c>
      <c r="G850" s="66">
        <v>15.84</v>
      </c>
    </row>
    <row r="851" spans="1:7" ht="22.5" x14ac:dyDescent="0.2">
      <c r="A851" s="1" t="str">
        <f t="shared" si="23"/>
        <v>SINAPI 97150</v>
      </c>
      <c r="B851" s="3" t="s">
        <v>6165</v>
      </c>
      <c r="C851" s="3">
        <v>97150</v>
      </c>
      <c r="D851" s="2" t="s">
        <v>6181</v>
      </c>
      <c r="E851" s="3" t="s">
        <v>6147</v>
      </c>
      <c r="G851" s="66">
        <v>24.42</v>
      </c>
    </row>
    <row r="852" spans="1:7" ht="22.5" x14ac:dyDescent="0.2">
      <c r="A852" s="1" t="str">
        <f t="shared" si="23"/>
        <v>SINAPI 97166</v>
      </c>
      <c r="B852" s="3" t="s">
        <v>6165</v>
      </c>
      <c r="C852" s="3">
        <v>97166</v>
      </c>
      <c r="D852" s="2" t="s">
        <v>6197</v>
      </c>
      <c r="E852" s="3" t="s">
        <v>6147</v>
      </c>
      <c r="G852" s="66">
        <v>19.32</v>
      </c>
    </row>
    <row r="853" spans="1:7" ht="22.5" x14ac:dyDescent="0.2">
      <c r="A853" s="1" t="str">
        <f t="shared" si="23"/>
        <v>SINAPI 97151</v>
      </c>
      <c r="B853" s="3" t="s">
        <v>6165</v>
      </c>
      <c r="C853" s="3">
        <v>97151</v>
      </c>
      <c r="D853" s="2" t="s">
        <v>6182</v>
      </c>
      <c r="E853" s="3" t="s">
        <v>6147</v>
      </c>
      <c r="G853" s="66">
        <v>28.8</v>
      </c>
    </row>
    <row r="854" spans="1:7" ht="22.5" x14ac:dyDescent="0.2">
      <c r="A854" s="1" t="str">
        <f t="shared" si="23"/>
        <v>SINAPI 97167</v>
      </c>
      <c r="B854" s="3" t="s">
        <v>6165</v>
      </c>
      <c r="C854" s="3">
        <v>97167</v>
      </c>
      <c r="D854" s="2" t="s">
        <v>6198</v>
      </c>
      <c r="E854" s="3" t="s">
        <v>6147</v>
      </c>
      <c r="G854" s="66">
        <v>22.87</v>
      </c>
    </row>
    <row r="855" spans="1:7" ht="22.5" x14ac:dyDescent="0.2">
      <c r="A855" s="1" t="str">
        <f t="shared" si="23"/>
        <v>SINAPI 97152</v>
      </c>
      <c r="B855" s="3" t="s">
        <v>6165</v>
      </c>
      <c r="C855" s="3">
        <v>97152</v>
      </c>
      <c r="D855" s="2" t="s">
        <v>6183</v>
      </c>
      <c r="E855" s="3" t="s">
        <v>6147</v>
      </c>
      <c r="G855" s="66">
        <v>32.93</v>
      </c>
    </row>
    <row r="856" spans="1:7" ht="22.5" x14ac:dyDescent="0.2">
      <c r="A856" s="1" t="str">
        <f t="shared" si="23"/>
        <v>SINAPI 97168</v>
      </c>
      <c r="B856" s="3" t="s">
        <v>6165</v>
      </c>
      <c r="C856" s="3">
        <v>97168</v>
      </c>
      <c r="D856" s="2" t="s">
        <v>6199</v>
      </c>
      <c r="E856" s="3" t="s">
        <v>6147</v>
      </c>
      <c r="G856" s="66">
        <v>26.18</v>
      </c>
    </row>
    <row r="857" spans="1:7" ht="22.5" x14ac:dyDescent="0.2">
      <c r="A857" s="1" t="str">
        <f t="shared" si="23"/>
        <v>SINAPI 97141</v>
      </c>
      <c r="B857" s="3" t="s">
        <v>6165</v>
      </c>
      <c r="C857" s="3">
        <v>97141</v>
      </c>
      <c r="D857" s="2" t="s">
        <v>6172</v>
      </c>
      <c r="E857" s="3" t="s">
        <v>6147</v>
      </c>
      <c r="G857" s="66">
        <v>5.22</v>
      </c>
    </row>
    <row r="858" spans="1:7" ht="22.5" x14ac:dyDescent="0.2">
      <c r="A858" s="1" t="str">
        <f t="shared" si="23"/>
        <v>SINAPI 97157</v>
      </c>
      <c r="B858" s="3" t="s">
        <v>6165</v>
      </c>
      <c r="C858" s="3">
        <v>97157</v>
      </c>
      <c r="D858" s="2" t="s">
        <v>6188</v>
      </c>
      <c r="E858" s="3" t="s">
        <v>6147</v>
      </c>
      <c r="G858" s="66">
        <v>3.93</v>
      </c>
    </row>
    <row r="859" spans="1:7" ht="22.5" x14ac:dyDescent="0.2">
      <c r="A859" s="1" t="str">
        <f t="shared" si="23"/>
        <v>SINAPI 97153</v>
      </c>
      <c r="B859" s="3" t="s">
        <v>6165</v>
      </c>
      <c r="C859" s="3">
        <v>97153</v>
      </c>
      <c r="D859" s="2" t="s">
        <v>6184</v>
      </c>
      <c r="E859" s="3" t="s">
        <v>6147</v>
      </c>
      <c r="G859" s="66">
        <v>37.22</v>
      </c>
    </row>
    <row r="860" spans="1:7" ht="22.5" x14ac:dyDescent="0.2">
      <c r="A860" s="1" t="str">
        <f t="shared" si="23"/>
        <v>SINAPI 97169</v>
      </c>
      <c r="B860" s="3" t="s">
        <v>6165</v>
      </c>
      <c r="C860" s="3">
        <v>97169</v>
      </c>
      <c r="D860" s="2" t="s">
        <v>6200</v>
      </c>
      <c r="E860" s="3" t="s">
        <v>6147</v>
      </c>
      <c r="G860" s="66">
        <v>29.64</v>
      </c>
    </row>
    <row r="861" spans="1:7" ht="22.5" x14ac:dyDescent="0.2">
      <c r="A861" s="1" t="str">
        <f t="shared" si="23"/>
        <v>SINAPI 97154</v>
      </c>
      <c r="B861" s="3" t="s">
        <v>6165</v>
      </c>
      <c r="C861" s="3">
        <v>97154</v>
      </c>
      <c r="D861" s="2" t="s">
        <v>6185</v>
      </c>
      <c r="E861" s="3" t="s">
        <v>6147</v>
      </c>
      <c r="G861" s="66">
        <v>41.52</v>
      </c>
    </row>
    <row r="862" spans="1:7" ht="22.5" x14ac:dyDescent="0.2">
      <c r="A862" s="1" t="str">
        <f t="shared" si="23"/>
        <v>SINAPI 97170</v>
      </c>
      <c r="B862" s="3" t="s">
        <v>6165</v>
      </c>
      <c r="C862" s="3">
        <v>97170</v>
      </c>
      <c r="D862" s="2" t="s">
        <v>6201</v>
      </c>
      <c r="E862" s="3" t="s">
        <v>6147</v>
      </c>
      <c r="G862" s="66">
        <v>33.130000000000003</v>
      </c>
    </row>
    <row r="863" spans="1:7" ht="22.5" x14ac:dyDescent="0.2">
      <c r="A863" s="1" t="str">
        <f t="shared" si="23"/>
        <v>SINAPI 105311</v>
      </c>
      <c r="B863" s="3" t="s">
        <v>6165</v>
      </c>
      <c r="C863" s="3">
        <v>105311</v>
      </c>
      <c r="D863" s="2" t="s">
        <v>6341</v>
      </c>
      <c r="E863" s="3" t="s">
        <v>6147</v>
      </c>
      <c r="G863" s="66">
        <v>3.96</v>
      </c>
    </row>
    <row r="864" spans="1:7" ht="22.5" x14ac:dyDescent="0.2">
      <c r="A864" s="1" t="str">
        <f t="shared" si="23"/>
        <v>SINAPI 105339</v>
      </c>
      <c r="B864" s="3" t="s">
        <v>6165</v>
      </c>
      <c r="C864" s="3">
        <v>105339</v>
      </c>
      <c r="D864" s="2" t="s">
        <v>6359</v>
      </c>
      <c r="E864" s="3" t="s">
        <v>6147</v>
      </c>
      <c r="G864" s="66">
        <v>3.26</v>
      </c>
    </row>
    <row r="865" spans="1:7" ht="22.5" x14ac:dyDescent="0.2">
      <c r="A865" s="1" t="str">
        <f t="shared" si="23"/>
        <v>SINAPI 97127</v>
      </c>
      <c r="B865" s="3" t="s">
        <v>6165</v>
      </c>
      <c r="C865" s="3">
        <v>97127</v>
      </c>
      <c r="D865" s="2" t="s">
        <v>6462</v>
      </c>
      <c r="E865" s="3" t="s">
        <v>6147</v>
      </c>
      <c r="G865" s="66">
        <v>5.18</v>
      </c>
    </row>
    <row r="866" spans="1:7" ht="22.5" x14ac:dyDescent="0.2">
      <c r="A866" s="1" t="str">
        <f t="shared" si="23"/>
        <v>SINAPI 97134</v>
      </c>
      <c r="B866" s="3" t="s">
        <v>6165</v>
      </c>
      <c r="C866" s="3">
        <v>97134</v>
      </c>
      <c r="D866" s="2" t="s">
        <v>6469</v>
      </c>
      <c r="E866" s="3" t="s">
        <v>6147</v>
      </c>
      <c r="G866" s="66">
        <v>4.2699999999999996</v>
      </c>
    </row>
    <row r="867" spans="1:7" ht="22.5" x14ac:dyDescent="0.2">
      <c r="A867" s="1" t="str">
        <f t="shared" si="23"/>
        <v>SINAPI 97128</v>
      </c>
      <c r="B867" s="3" t="s">
        <v>6165</v>
      </c>
      <c r="C867" s="3">
        <v>97128</v>
      </c>
      <c r="D867" s="2" t="s">
        <v>6463</v>
      </c>
      <c r="E867" s="3" t="s">
        <v>6147</v>
      </c>
      <c r="G867" s="66">
        <v>10.51</v>
      </c>
    </row>
    <row r="868" spans="1:7" ht="22.5" x14ac:dyDescent="0.2">
      <c r="A868" s="1" t="str">
        <f t="shared" si="23"/>
        <v>SINAPI 97135</v>
      </c>
      <c r="B868" s="3" t="s">
        <v>6165</v>
      </c>
      <c r="C868" s="3">
        <v>97135</v>
      </c>
      <c r="D868" s="2" t="s">
        <v>6470</v>
      </c>
      <c r="E868" s="3" t="s">
        <v>6147</v>
      </c>
      <c r="G868" s="66">
        <v>7.98</v>
      </c>
    </row>
    <row r="869" spans="1:7" ht="22.5" x14ac:dyDescent="0.2">
      <c r="A869" s="1" t="str">
        <f t="shared" si="23"/>
        <v>SINAPI 97129</v>
      </c>
      <c r="B869" s="3" t="s">
        <v>6165</v>
      </c>
      <c r="C869" s="3">
        <v>97129</v>
      </c>
      <c r="D869" s="2" t="s">
        <v>6464</v>
      </c>
      <c r="E869" s="3" t="s">
        <v>6147</v>
      </c>
      <c r="G869" s="66">
        <v>12.46</v>
      </c>
    </row>
    <row r="870" spans="1:7" ht="22.5" x14ac:dyDescent="0.2">
      <c r="A870" s="1" t="str">
        <f t="shared" si="23"/>
        <v>SINAPI 97136</v>
      </c>
      <c r="B870" s="3" t="s">
        <v>6165</v>
      </c>
      <c r="C870" s="3">
        <v>97136</v>
      </c>
      <c r="D870" s="2" t="s">
        <v>6471</v>
      </c>
      <c r="E870" s="3" t="s">
        <v>6147</v>
      </c>
      <c r="G870" s="66">
        <v>9.4499999999999993</v>
      </c>
    </row>
    <row r="871" spans="1:7" ht="22.5" x14ac:dyDescent="0.2">
      <c r="A871" s="1" t="str">
        <f t="shared" ref="A871:A934" si="24">CONCATENAR</f>
        <v>SINAPI 97130</v>
      </c>
      <c r="B871" s="3" t="s">
        <v>6165</v>
      </c>
      <c r="C871" s="3">
        <v>97130</v>
      </c>
      <c r="D871" s="2" t="s">
        <v>6465</v>
      </c>
      <c r="E871" s="3" t="s">
        <v>6147</v>
      </c>
      <c r="G871" s="66">
        <v>14.4</v>
      </c>
    </row>
    <row r="872" spans="1:7" ht="22.5" x14ac:dyDescent="0.2">
      <c r="A872" s="1" t="str">
        <f t="shared" si="24"/>
        <v>SINAPI 97137</v>
      </c>
      <c r="B872" s="3" t="s">
        <v>6165</v>
      </c>
      <c r="C872" s="3">
        <v>97137</v>
      </c>
      <c r="D872" s="2" t="s">
        <v>6472</v>
      </c>
      <c r="E872" s="3" t="s">
        <v>6147</v>
      </c>
      <c r="G872" s="66">
        <v>10.94</v>
      </c>
    </row>
    <row r="873" spans="1:7" ht="22.5" x14ac:dyDescent="0.2">
      <c r="A873" s="1" t="str">
        <f t="shared" si="24"/>
        <v>SINAPI 97131</v>
      </c>
      <c r="B873" s="3" t="s">
        <v>6165</v>
      </c>
      <c r="C873" s="3">
        <v>97131</v>
      </c>
      <c r="D873" s="2" t="s">
        <v>6466</v>
      </c>
      <c r="E873" s="3" t="s">
        <v>6147</v>
      </c>
      <c r="G873" s="66">
        <v>16.350000000000001</v>
      </c>
    </row>
    <row r="874" spans="1:7" ht="22.5" x14ac:dyDescent="0.2">
      <c r="A874" s="1" t="str">
        <f t="shared" si="24"/>
        <v>SINAPI 97138</v>
      </c>
      <c r="B874" s="3" t="s">
        <v>6165</v>
      </c>
      <c r="C874" s="3">
        <v>97138</v>
      </c>
      <c r="D874" s="2" t="s">
        <v>6473</v>
      </c>
      <c r="E874" s="3" t="s">
        <v>6147</v>
      </c>
      <c r="G874" s="66">
        <v>12.43</v>
      </c>
    </row>
    <row r="875" spans="1:7" ht="22.5" x14ac:dyDescent="0.2">
      <c r="A875" s="1" t="str">
        <f t="shared" si="24"/>
        <v>SINAPI 97132</v>
      </c>
      <c r="B875" s="3" t="s">
        <v>6165</v>
      </c>
      <c r="C875" s="3">
        <v>97132</v>
      </c>
      <c r="D875" s="2" t="s">
        <v>6467</v>
      </c>
      <c r="E875" s="3" t="s">
        <v>6147</v>
      </c>
      <c r="G875" s="66">
        <v>18.29</v>
      </c>
    </row>
    <row r="876" spans="1:7" ht="22.5" x14ac:dyDescent="0.2">
      <c r="A876" s="1" t="str">
        <f t="shared" si="24"/>
        <v>SINAPI 97139</v>
      </c>
      <c r="B876" s="3" t="s">
        <v>6165</v>
      </c>
      <c r="C876" s="3">
        <v>97139</v>
      </c>
      <c r="D876" s="2" t="s">
        <v>6474</v>
      </c>
      <c r="E876" s="3" t="s">
        <v>6147</v>
      </c>
      <c r="G876" s="66">
        <v>13.92</v>
      </c>
    </row>
    <row r="877" spans="1:7" ht="22.5" x14ac:dyDescent="0.2">
      <c r="A877" s="1" t="str">
        <f t="shared" si="24"/>
        <v>SINAPI 97133</v>
      </c>
      <c r="B877" s="3" t="s">
        <v>6165</v>
      </c>
      <c r="C877" s="3">
        <v>97133</v>
      </c>
      <c r="D877" s="2" t="s">
        <v>6468</v>
      </c>
      <c r="E877" s="3" t="s">
        <v>6147</v>
      </c>
      <c r="G877" s="66">
        <v>22.18</v>
      </c>
    </row>
    <row r="878" spans="1:7" ht="22.5" x14ac:dyDescent="0.2">
      <c r="A878" s="1" t="str">
        <f t="shared" si="24"/>
        <v>SINAPI 97140</v>
      </c>
      <c r="B878" s="3" t="s">
        <v>6165</v>
      </c>
      <c r="C878" s="3">
        <v>97140</v>
      </c>
      <c r="D878" s="2" t="s">
        <v>6475</v>
      </c>
      <c r="E878" s="3" t="s">
        <v>6147</v>
      </c>
      <c r="G878" s="66">
        <v>16.88</v>
      </c>
    </row>
    <row r="879" spans="1:7" ht="22.5" x14ac:dyDescent="0.2">
      <c r="A879" s="1" t="str">
        <f t="shared" si="24"/>
        <v>SINAPI 97123</v>
      </c>
      <c r="B879" s="3" t="s">
        <v>6165</v>
      </c>
      <c r="C879" s="3">
        <v>97123</v>
      </c>
      <c r="D879" s="2" t="s">
        <v>6321</v>
      </c>
      <c r="E879" s="3" t="s">
        <v>6147</v>
      </c>
      <c r="G879" s="66">
        <v>4.2699999999999996</v>
      </c>
    </row>
    <row r="880" spans="1:7" ht="22.5" x14ac:dyDescent="0.2">
      <c r="A880" s="1" t="str">
        <f t="shared" si="24"/>
        <v>SINAPI 97126</v>
      </c>
      <c r="B880" s="3" t="s">
        <v>6165</v>
      </c>
      <c r="C880" s="3">
        <v>97126</v>
      </c>
      <c r="D880" s="2" t="s">
        <v>6324</v>
      </c>
      <c r="E880" s="3" t="s">
        <v>6147</v>
      </c>
      <c r="G880" s="66">
        <v>3.51</v>
      </c>
    </row>
    <row r="881" spans="1:7" ht="22.5" x14ac:dyDescent="0.2">
      <c r="A881" s="1" t="str">
        <f t="shared" si="24"/>
        <v>SINAPI 105308</v>
      </c>
      <c r="B881" s="3" t="s">
        <v>6165</v>
      </c>
      <c r="C881" s="3">
        <v>105308</v>
      </c>
      <c r="D881" s="2" t="s">
        <v>6338</v>
      </c>
      <c r="E881" s="3" t="s">
        <v>6147</v>
      </c>
      <c r="G881" s="66">
        <v>4.91</v>
      </c>
    </row>
    <row r="882" spans="1:7" ht="22.5" x14ac:dyDescent="0.2">
      <c r="A882" s="1" t="str">
        <f t="shared" si="24"/>
        <v>SINAPI 105312</v>
      </c>
      <c r="B882" s="3" t="s">
        <v>6165</v>
      </c>
      <c r="C882" s="3">
        <v>105312</v>
      </c>
      <c r="D882" s="2" t="s">
        <v>6342</v>
      </c>
      <c r="E882" s="3" t="s">
        <v>6147</v>
      </c>
      <c r="G882" s="66">
        <v>4.05</v>
      </c>
    </row>
    <row r="883" spans="1:7" ht="22.5" x14ac:dyDescent="0.2">
      <c r="A883" s="1" t="str">
        <f t="shared" si="24"/>
        <v>SINAPI 105309</v>
      </c>
      <c r="B883" s="3" t="s">
        <v>6165</v>
      </c>
      <c r="C883" s="3">
        <v>105309</v>
      </c>
      <c r="D883" s="2" t="s">
        <v>6339</v>
      </c>
      <c r="E883" s="3" t="s">
        <v>6147</v>
      </c>
      <c r="G883" s="66">
        <v>5.29</v>
      </c>
    </row>
    <row r="884" spans="1:7" ht="22.5" x14ac:dyDescent="0.2">
      <c r="A884" s="1" t="str">
        <f t="shared" si="24"/>
        <v>SINAPI 105313</v>
      </c>
      <c r="B884" s="3" t="s">
        <v>6165</v>
      </c>
      <c r="C884" s="3">
        <v>105313</v>
      </c>
      <c r="D884" s="2" t="s">
        <v>6343</v>
      </c>
      <c r="E884" s="3" t="s">
        <v>6147</v>
      </c>
      <c r="G884" s="66">
        <v>4.3600000000000003</v>
      </c>
    </row>
    <row r="885" spans="1:7" ht="22.5" x14ac:dyDescent="0.2">
      <c r="A885" s="1" t="str">
        <f t="shared" si="24"/>
        <v>SINAPI 105310</v>
      </c>
      <c r="B885" s="3" t="s">
        <v>6165</v>
      </c>
      <c r="C885" s="3">
        <v>105310</v>
      </c>
      <c r="D885" s="2" t="s">
        <v>6340</v>
      </c>
      <c r="E885" s="3" t="s">
        <v>6147</v>
      </c>
      <c r="G885" s="66">
        <v>6.23</v>
      </c>
    </row>
    <row r="886" spans="1:7" ht="22.5" x14ac:dyDescent="0.2">
      <c r="A886" s="1" t="str">
        <f t="shared" si="24"/>
        <v>SINAPI 105314</v>
      </c>
      <c r="B886" s="3" t="s">
        <v>6165</v>
      </c>
      <c r="C886" s="3">
        <v>105314</v>
      </c>
      <c r="D886" s="2" t="s">
        <v>6344</v>
      </c>
      <c r="E886" s="3" t="s">
        <v>6147</v>
      </c>
      <c r="G886" s="66">
        <v>5.14</v>
      </c>
    </row>
    <row r="887" spans="1:7" ht="22.5" x14ac:dyDescent="0.2">
      <c r="A887" s="1" t="str">
        <f t="shared" si="24"/>
        <v>SINAPI 97121</v>
      </c>
      <c r="B887" s="3" t="s">
        <v>6165</v>
      </c>
      <c r="C887" s="3">
        <v>97121</v>
      </c>
      <c r="D887" s="2" t="s">
        <v>6319</v>
      </c>
      <c r="E887" s="3" t="s">
        <v>6147</v>
      </c>
      <c r="G887" s="66">
        <v>3.06</v>
      </c>
    </row>
    <row r="888" spans="1:7" ht="22.5" x14ac:dyDescent="0.2">
      <c r="A888" s="1" t="str">
        <f t="shared" si="24"/>
        <v>SINAPI 97124</v>
      </c>
      <c r="B888" s="3" t="s">
        <v>6165</v>
      </c>
      <c r="C888" s="3">
        <v>97124</v>
      </c>
      <c r="D888" s="2" t="s">
        <v>6322</v>
      </c>
      <c r="E888" s="3" t="s">
        <v>6147</v>
      </c>
      <c r="G888" s="66">
        <v>2.5</v>
      </c>
    </row>
    <row r="889" spans="1:7" ht="22.5" x14ac:dyDescent="0.2">
      <c r="A889" s="1" t="str">
        <f t="shared" si="24"/>
        <v>SINAPI 97122</v>
      </c>
      <c r="B889" s="3" t="s">
        <v>6165</v>
      </c>
      <c r="C889" s="3">
        <v>97122</v>
      </c>
      <c r="D889" s="2" t="s">
        <v>6320</v>
      </c>
      <c r="E889" s="3" t="s">
        <v>6147</v>
      </c>
      <c r="G889" s="66">
        <v>3.68</v>
      </c>
    </row>
    <row r="890" spans="1:7" ht="22.5" x14ac:dyDescent="0.2">
      <c r="A890" s="1" t="str">
        <f t="shared" si="24"/>
        <v>SINAPI 97125</v>
      </c>
      <c r="B890" s="3" t="s">
        <v>6165</v>
      </c>
      <c r="C890" s="3">
        <v>97125</v>
      </c>
      <c r="D890" s="2" t="s">
        <v>6323</v>
      </c>
      <c r="E890" s="3" t="s">
        <v>6147</v>
      </c>
      <c r="G890" s="66">
        <v>3.01</v>
      </c>
    </row>
    <row r="891" spans="1:7" ht="33.75" x14ac:dyDescent="0.2">
      <c r="A891" s="1" t="str">
        <f t="shared" si="24"/>
        <v>SINAPI 105296</v>
      </c>
      <c r="B891" s="3" t="s">
        <v>6165</v>
      </c>
      <c r="C891" s="3">
        <v>105296</v>
      </c>
      <c r="D891" s="2" t="s">
        <v>6337</v>
      </c>
      <c r="E891" s="3" t="s">
        <v>6148</v>
      </c>
      <c r="G891" s="66">
        <v>169.09</v>
      </c>
    </row>
    <row r="892" spans="1:7" ht="33.75" x14ac:dyDescent="0.2">
      <c r="A892" s="1" t="str">
        <f t="shared" si="24"/>
        <v>SINAPI 105374</v>
      </c>
      <c r="B892" s="3" t="s">
        <v>6165</v>
      </c>
      <c r="C892" s="3">
        <v>105374</v>
      </c>
      <c r="D892" s="2" t="s">
        <v>6374</v>
      </c>
      <c r="E892" s="3" t="s">
        <v>6148</v>
      </c>
      <c r="G892" s="66">
        <v>164.46</v>
      </c>
    </row>
    <row r="893" spans="1:7" ht="33.75" x14ac:dyDescent="0.2">
      <c r="A893" s="1" t="str">
        <f t="shared" si="24"/>
        <v>SINAPI 105292</v>
      </c>
      <c r="B893" s="3" t="s">
        <v>6165</v>
      </c>
      <c r="C893" s="3">
        <v>105292</v>
      </c>
      <c r="D893" s="2" t="s">
        <v>6333</v>
      </c>
      <c r="E893" s="3" t="s">
        <v>6148</v>
      </c>
      <c r="G893" s="66">
        <v>49.86</v>
      </c>
    </row>
    <row r="894" spans="1:7" ht="33.75" x14ac:dyDescent="0.2">
      <c r="A894" s="1" t="str">
        <f t="shared" si="24"/>
        <v>SINAPI 105293</v>
      </c>
      <c r="B894" s="3" t="s">
        <v>6165</v>
      </c>
      <c r="C894" s="3">
        <v>105293</v>
      </c>
      <c r="D894" s="2" t="s">
        <v>6334</v>
      </c>
      <c r="E894" s="3" t="s">
        <v>6148</v>
      </c>
      <c r="G894" s="66">
        <v>46.47</v>
      </c>
    </row>
    <row r="895" spans="1:7" ht="33.75" x14ac:dyDescent="0.2">
      <c r="A895" s="1" t="str">
        <f t="shared" si="24"/>
        <v>SINAPI 105294</v>
      </c>
      <c r="B895" s="3" t="s">
        <v>6165</v>
      </c>
      <c r="C895" s="3">
        <v>105294</v>
      </c>
      <c r="D895" s="2" t="s">
        <v>6335</v>
      </c>
      <c r="E895" s="3" t="s">
        <v>6148</v>
      </c>
      <c r="G895" s="66">
        <v>99.47</v>
      </c>
    </row>
    <row r="896" spans="1:7" ht="33.75" x14ac:dyDescent="0.2">
      <c r="A896" s="1" t="str">
        <f t="shared" si="24"/>
        <v>SINAPI 105295</v>
      </c>
      <c r="B896" s="3" t="s">
        <v>6165</v>
      </c>
      <c r="C896" s="3">
        <v>105295</v>
      </c>
      <c r="D896" s="2" t="s">
        <v>6336</v>
      </c>
      <c r="E896" s="3" t="s">
        <v>6148</v>
      </c>
      <c r="G896" s="66">
        <v>95.47</v>
      </c>
    </row>
    <row r="897" spans="1:7" ht="33.75" x14ac:dyDescent="0.2">
      <c r="A897" s="1" t="str">
        <f t="shared" si="24"/>
        <v>SINAPI 105290</v>
      </c>
      <c r="B897" s="3" t="s">
        <v>6165</v>
      </c>
      <c r="C897" s="3">
        <v>105290</v>
      </c>
      <c r="D897" s="2" t="s">
        <v>6331</v>
      </c>
      <c r="E897" s="3" t="s">
        <v>6148</v>
      </c>
      <c r="G897" s="66">
        <v>65.44</v>
      </c>
    </row>
    <row r="898" spans="1:7" ht="33.75" x14ac:dyDescent="0.2">
      <c r="A898" s="1" t="str">
        <f t="shared" si="24"/>
        <v>SINAPI 105291</v>
      </c>
      <c r="B898" s="3" t="s">
        <v>6165</v>
      </c>
      <c r="C898" s="3">
        <v>105291</v>
      </c>
      <c r="D898" s="2" t="s">
        <v>6332</v>
      </c>
      <c r="E898" s="3" t="s">
        <v>6148</v>
      </c>
      <c r="G898" s="66">
        <v>62.36</v>
      </c>
    </row>
    <row r="899" spans="1:7" ht="33.75" x14ac:dyDescent="0.2">
      <c r="A899" s="1" t="str">
        <f t="shared" si="24"/>
        <v>SINAPI 105286</v>
      </c>
      <c r="B899" s="3" t="s">
        <v>6165</v>
      </c>
      <c r="C899" s="3">
        <v>105286</v>
      </c>
      <c r="D899" s="2" t="s">
        <v>6327</v>
      </c>
      <c r="E899" s="3" t="s">
        <v>6148</v>
      </c>
      <c r="G899" s="66">
        <v>30.03</v>
      </c>
    </row>
    <row r="900" spans="1:7" ht="33.75" x14ac:dyDescent="0.2">
      <c r="A900" s="1" t="str">
        <f t="shared" si="24"/>
        <v>SINAPI 105287</v>
      </c>
      <c r="B900" s="3" t="s">
        <v>6165</v>
      </c>
      <c r="C900" s="3">
        <v>105287</v>
      </c>
      <c r="D900" s="2" t="s">
        <v>6328</v>
      </c>
      <c r="E900" s="3" t="s">
        <v>6148</v>
      </c>
      <c r="G900" s="66">
        <v>27.76</v>
      </c>
    </row>
    <row r="901" spans="1:7" ht="33.75" x14ac:dyDescent="0.2">
      <c r="A901" s="1" t="str">
        <f t="shared" si="24"/>
        <v>SINAPI 105288</v>
      </c>
      <c r="B901" s="3" t="s">
        <v>6165</v>
      </c>
      <c r="C901" s="3">
        <v>105288</v>
      </c>
      <c r="D901" s="2" t="s">
        <v>6329</v>
      </c>
      <c r="E901" s="3" t="s">
        <v>6148</v>
      </c>
      <c r="G901" s="66">
        <v>48.86</v>
      </c>
    </row>
    <row r="902" spans="1:7" ht="33.75" x14ac:dyDescent="0.2">
      <c r="A902" s="1" t="str">
        <f t="shared" si="24"/>
        <v>SINAPI 105289</v>
      </c>
      <c r="B902" s="3" t="s">
        <v>6165</v>
      </c>
      <c r="C902" s="3">
        <v>105289</v>
      </c>
      <c r="D902" s="2" t="s">
        <v>6330</v>
      </c>
      <c r="E902" s="3" t="s">
        <v>6148</v>
      </c>
      <c r="G902" s="66">
        <v>46.2</v>
      </c>
    </row>
    <row r="903" spans="1:7" ht="33.75" x14ac:dyDescent="0.2">
      <c r="A903" s="1" t="str">
        <f t="shared" si="24"/>
        <v>SINAPI 105375</v>
      </c>
      <c r="B903" s="3" t="s">
        <v>6165</v>
      </c>
      <c r="C903" s="3">
        <v>105375</v>
      </c>
      <c r="D903" s="2" t="s">
        <v>6375</v>
      </c>
      <c r="E903" s="3" t="s">
        <v>6148</v>
      </c>
      <c r="G903" s="66">
        <v>132.44999999999999</v>
      </c>
    </row>
    <row r="904" spans="1:7" ht="33.75" x14ac:dyDescent="0.2">
      <c r="A904" s="1" t="str">
        <f t="shared" si="24"/>
        <v>SINAPI 105376</v>
      </c>
      <c r="B904" s="3" t="s">
        <v>6165</v>
      </c>
      <c r="C904" s="3">
        <v>105376</v>
      </c>
      <c r="D904" s="2" t="s">
        <v>6376</v>
      </c>
      <c r="E904" s="3" t="s">
        <v>6148</v>
      </c>
      <c r="G904" s="66">
        <v>126.29</v>
      </c>
    </row>
    <row r="905" spans="1:7" ht="33.75" x14ac:dyDescent="0.2">
      <c r="A905" s="1" t="str">
        <f t="shared" si="24"/>
        <v>SINAPI 105331</v>
      </c>
      <c r="B905" s="3" t="s">
        <v>6165</v>
      </c>
      <c r="C905" s="3">
        <v>105331</v>
      </c>
      <c r="D905" s="2" t="s">
        <v>6351</v>
      </c>
      <c r="E905" s="3" t="s">
        <v>6147</v>
      </c>
      <c r="G905" s="66">
        <v>54.62</v>
      </c>
    </row>
    <row r="906" spans="1:7" ht="33.75" x14ac:dyDescent="0.2">
      <c r="A906" s="1" t="str">
        <f t="shared" si="24"/>
        <v>SINAPI 105332</v>
      </c>
      <c r="B906" s="3" t="s">
        <v>6165</v>
      </c>
      <c r="C906" s="3">
        <v>105332</v>
      </c>
      <c r="D906" s="2" t="s">
        <v>6352</v>
      </c>
      <c r="E906" s="3" t="s">
        <v>6147</v>
      </c>
      <c r="G906" s="66">
        <v>53.92</v>
      </c>
    </row>
    <row r="907" spans="1:7" ht="22.5" x14ac:dyDescent="0.2">
      <c r="A907" s="1" t="str">
        <f t="shared" si="24"/>
        <v>SINAPI 105333</v>
      </c>
      <c r="B907" s="3" t="s">
        <v>6165</v>
      </c>
      <c r="C907" s="3">
        <v>105333</v>
      </c>
      <c r="D907" s="2" t="s">
        <v>6353</v>
      </c>
      <c r="E907" s="3" t="s">
        <v>6147</v>
      </c>
      <c r="G907" s="66">
        <v>241.57</v>
      </c>
    </row>
    <row r="908" spans="1:7" ht="22.5" x14ac:dyDescent="0.2">
      <c r="A908" s="1" t="str">
        <f t="shared" si="24"/>
        <v>SINAPI 105334</v>
      </c>
      <c r="B908" s="3" t="s">
        <v>6165</v>
      </c>
      <c r="C908" s="3">
        <v>105334</v>
      </c>
      <c r="D908" s="2" t="s">
        <v>6354</v>
      </c>
      <c r="E908" s="3" t="s">
        <v>6147</v>
      </c>
      <c r="G908" s="66">
        <v>239.04</v>
      </c>
    </row>
    <row r="909" spans="1:7" ht="22.5" x14ac:dyDescent="0.2">
      <c r="A909" s="1" t="str">
        <f t="shared" si="24"/>
        <v>SINAPI 105335</v>
      </c>
      <c r="B909" s="3" t="s">
        <v>6165</v>
      </c>
      <c r="C909" s="3">
        <v>105335</v>
      </c>
      <c r="D909" s="2" t="s">
        <v>6355</v>
      </c>
      <c r="E909" s="3" t="s">
        <v>6147</v>
      </c>
      <c r="G909" s="66">
        <v>364.21</v>
      </c>
    </row>
    <row r="910" spans="1:7" ht="22.5" x14ac:dyDescent="0.2">
      <c r="A910" s="1" t="str">
        <f t="shared" si="24"/>
        <v>SINAPI 105336</v>
      </c>
      <c r="B910" s="3" t="s">
        <v>6165</v>
      </c>
      <c r="C910" s="3">
        <v>105336</v>
      </c>
      <c r="D910" s="2" t="s">
        <v>6356</v>
      </c>
      <c r="E910" s="3" t="s">
        <v>6147</v>
      </c>
      <c r="G910" s="66">
        <v>361.2</v>
      </c>
    </row>
    <row r="911" spans="1:7" ht="22.5" x14ac:dyDescent="0.2">
      <c r="A911" s="1" t="str">
        <f t="shared" si="24"/>
        <v>SINAPI 105337</v>
      </c>
      <c r="B911" s="3" t="s">
        <v>6165</v>
      </c>
      <c r="C911" s="3">
        <v>105337</v>
      </c>
      <c r="D911" s="2" t="s">
        <v>6357</v>
      </c>
      <c r="E911" s="3" t="s">
        <v>6147</v>
      </c>
      <c r="G911" s="66">
        <v>513.9</v>
      </c>
    </row>
    <row r="912" spans="1:7" ht="22.5" x14ac:dyDescent="0.2">
      <c r="A912" s="1" t="str">
        <f t="shared" si="24"/>
        <v>SINAPI 105338</v>
      </c>
      <c r="B912" s="3" t="s">
        <v>6165</v>
      </c>
      <c r="C912" s="3">
        <v>105338</v>
      </c>
      <c r="D912" s="2" t="s">
        <v>6358</v>
      </c>
      <c r="E912" s="3" t="s">
        <v>6147</v>
      </c>
      <c r="G912" s="66">
        <v>510.44</v>
      </c>
    </row>
    <row r="913" spans="1:7" ht="22.5" x14ac:dyDescent="0.2">
      <c r="A913" s="1" t="str">
        <f t="shared" si="24"/>
        <v>SINAPI 105329</v>
      </c>
      <c r="B913" s="3" t="s">
        <v>6165</v>
      </c>
      <c r="C913" s="3">
        <v>105329</v>
      </c>
      <c r="D913" s="2" t="s">
        <v>6349</v>
      </c>
      <c r="E913" s="3" t="s">
        <v>6148</v>
      </c>
      <c r="G913" s="66">
        <v>77.099999999999994</v>
      </c>
    </row>
    <row r="914" spans="1:7" ht="22.5" x14ac:dyDescent="0.2">
      <c r="A914" s="1" t="str">
        <f t="shared" si="24"/>
        <v>SINAPI 105330</v>
      </c>
      <c r="B914" s="3" t="s">
        <v>6165</v>
      </c>
      <c r="C914" s="3">
        <v>105330</v>
      </c>
      <c r="D914" s="2" t="s">
        <v>6350</v>
      </c>
      <c r="E914" s="3" t="s">
        <v>6148</v>
      </c>
      <c r="G914" s="66">
        <v>76.34</v>
      </c>
    </row>
    <row r="915" spans="1:7" ht="22.5" x14ac:dyDescent="0.2">
      <c r="A915" s="1" t="str">
        <f t="shared" si="24"/>
        <v>SINAPI 105260</v>
      </c>
      <c r="B915" s="3" t="s">
        <v>6165</v>
      </c>
      <c r="C915" s="3">
        <v>105260</v>
      </c>
      <c r="D915" s="2" t="s">
        <v>6325</v>
      </c>
      <c r="E915" s="3" t="s">
        <v>6148</v>
      </c>
      <c r="G915" s="66">
        <v>25.26</v>
      </c>
    </row>
    <row r="916" spans="1:7" ht="22.5" x14ac:dyDescent="0.2">
      <c r="A916" s="1" t="str">
        <f t="shared" si="24"/>
        <v>SINAPI 105285</v>
      </c>
      <c r="B916" s="3" t="s">
        <v>6165</v>
      </c>
      <c r="C916" s="3">
        <v>105285</v>
      </c>
      <c r="D916" s="2" t="s">
        <v>6326</v>
      </c>
      <c r="E916" s="3" t="s">
        <v>6148</v>
      </c>
      <c r="G916" s="66">
        <v>24.7</v>
      </c>
    </row>
    <row r="917" spans="1:7" ht="22.5" x14ac:dyDescent="0.2">
      <c r="A917" s="1" t="str">
        <f t="shared" si="24"/>
        <v>SINAPI 105327</v>
      </c>
      <c r="B917" s="3" t="s">
        <v>6165</v>
      </c>
      <c r="C917" s="3">
        <v>105327</v>
      </c>
      <c r="D917" s="2" t="s">
        <v>6347</v>
      </c>
      <c r="E917" s="3" t="s">
        <v>6148</v>
      </c>
      <c r="G917" s="66">
        <v>47.27</v>
      </c>
    </row>
    <row r="918" spans="1:7" ht="22.5" x14ac:dyDescent="0.2">
      <c r="A918" s="1" t="str">
        <f t="shared" si="24"/>
        <v>SINAPI 105328</v>
      </c>
      <c r="B918" s="3" t="s">
        <v>6165</v>
      </c>
      <c r="C918" s="3">
        <v>105328</v>
      </c>
      <c r="D918" s="2" t="s">
        <v>6348</v>
      </c>
      <c r="E918" s="3" t="s">
        <v>6148</v>
      </c>
      <c r="G918" s="66">
        <v>46.6</v>
      </c>
    </row>
    <row r="919" spans="1:7" ht="22.5" x14ac:dyDescent="0.2">
      <c r="A919" s="1" t="str">
        <f t="shared" si="24"/>
        <v>SINAPI 105377</v>
      </c>
      <c r="B919" s="3" t="s">
        <v>6165</v>
      </c>
      <c r="C919" s="3">
        <v>105377</v>
      </c>
      <c r="D919" s="2" t="s">
        <v>6280</v>
      </c>
      <c r="E919" s="3" t="s">
        <v>6148</v>
      </c>
      <c r="G919" s="66">
        <v>46.07</v>
      </c>
    </row>
    <row r="920" spans="1:7" ht="22.5" x14ac:dyDescent="0.2">
      <c r="A920" s="1" t="str">
        <f t="shared" si="24"/>
        <v>SINAPI 105368</v>
      </c>
      <c r="B920" s="3" t="s">
        <v>6165</v>
      </c>
      <c r="C920" s="3">
        <v>105368</v>
      </c>
      <c r="D920" s="2" t="s">
        <v>6369</v>
      </c>
      <c r="E920" s="3" t="s">
        <v>6148</v>
      </c>
      <c r="G920" s="66">
        <v>42.08</v>
      </c>
    </row>
    <row r="921" spans="1:7" ht="22.5" x14ac:dyDescent="0.2">
      <c r="A921" s="1" t="str">
        <f t="shared" si="24"/>
        <v>SINAPI 105369</v>
      </c>
      <c r="B921" s="3" t="s">
        <v>6165</v>
      </c>
      <c r="C921" s="3">
        <v>105369</v>
      </c>
      <c r="D921" s="2" t="s">
        <v>6279</v>
      </c>
      <c r="E921" s="3" t="s">
        <v>6148</v>
      </c>
      <c r="G921" s="66">
        <v>72.040000000000006</v>
      </c>
    </row>
    <row r="922" spans="1:7" ht="22.5" x14ac:dyDescent="0.2">
      <c r="A922" s="1" t="str">
        <f t="shared" si="24"/>
        <v>SINAPI 105370</v>
      </c>
      <c r="B922" s="3" t="s">
        <v>6165</v>
      </c>
      <c r="C922" s="3">
        <v>105370</v>
      </c>
      <c r="D922" s="2" t="s">
        <v>6370</v>
      </c>
      <c r="E922" s="3" t="s">
        <v>6148</v>
      </c>
      <c r="G922" s="66">
        <v>66.709999999999994</v>
      </c>
    </row>
    <row r="923" spans="1:7" ht="33.75" x14ac:dyDescent="0.2">
      <c r="A923" s="1" t="str">
        <f t="shared" si="24"/>
        <v>SINAPI 92864</v>
      </c>
      <c r="B923" s="3" t="s">
        <v>6165</v>
      </c>
      <c r="C923" s="3">
        <v>92864</v>
      </c>
      <c r="D923" s="2" t="s">
        <v>6415</v>
      </c>
      <c r="E923" s="3" t="s">
        <v>6147</v>
      </c>
      <c r="G923" s="66">
        <v>91.09</v>
      </c>
    </row>
    <row r="924" spans="1:7" ht="33.75" x14ac:dyDescent="0.2">
      <c r="A924" s="1" t="str">
        <f t="shared" si="24"/>
        <v>SINAPI 92848</v>
      </c>
      <c r="B924" s="3" t="s">
        <v>6165</v>
      </c>
      <c r="C924" s="3">
        <v>92848</v>
      </c>
      <c r="D924" s="2" t="s">
        <v>6399</v>
      </c>
      <c r="E924" s="3" t="s">
        <v>6147</v>
      </c>
      <c r="G924" s="66">
        <v>80.94</v>
      </c>
    </row>
    <row r="925" spans="1:7" ht="33.75" x14ac:dyDescent="0.2">
      <c r="A925" s="1" t="str">
        <f t="shared" si="24"/>
        <v>SINAPI 104937</v>
      </c>
      <c r="B925" s="3" t="s">
        <v>6165</v>
      </c>
      <c r="C925" s="3">
        <v>104937</v>
      </c>
      <c r="D925" s="2" t="s">
        <v>8658</v>
      </c>
      <c r="E925" s="3" t="s">
        <v>6147</v>
      </c>
      <c r="G925" s="66">
        <v>0</v>
      </c>
    </row>
    <row r="926" spans="1:7" ht="33.75" x14ac:dyDescent="0.2">
      <c r="A926" s="1" t="str">
        <f t="shared" si="24"/>
        <v>SINAPI 104933</v>
      </c>
      <c r="B926" s="3" t="s">
        <v>6165</v>
      </c>
      <c r="C926" s="3">
        <v>104933</v>
      </c>
      <c r="D926" s="2" t="s">
        <v>8659</v>
      </c>
      <c r="E926" s="3" t="s">
        <v>6147</v>
      </c>
      <c r="G926" s="66">
        <v>0</v>
      </c>
    </row>
    <row r="927" spans="1:7" ht="33.75" x14ac:dyDescent="0.2">
      <c r="A927" s="1" t="str">
        <f t="shared" si="24"/>
        <v>SINAPI 104939</v>
      </c>
      <c r="B927" s="3" t="s">
        <v>6165</v>
      </c>
      <c r="C927" s="3">
        <v>104939</v>
      </c>
      <c r="D927" s="2" t="s">
        <v>8660</v>
      </c>
      <c r="E927" s="3" t="s">
        <v>6147</v>
      </c>
      <c r="G927" s="66">
        <v>0</v>
      </c>
    </row>
    <row r="928" spans="1:7" ht="33.75" x14ac:dyDescent="0.2">
      <c r="A928" s="1" t="str">
        <f t="shared" si="24"/>
        <v>SINAPI 104935</v>
      </c>
      <c r="B928" s="3" t="s">
        <v>6165</v>
      </c>
      <c r="C928" s="3">
        <v>104935</v>
      </c>
      <c r="D928" s="2" t="s">
        <v>8661</v>
      </c>
      <c r="E928" s="3" t="s">
        <v>6147</v>
      </c>
      <c r="G928" s="66">
        <v>0</v>
      </c>
    </row>
    <row r="929" spans="1:7" ht="33.75" x14ac:dyDescent="0.2">
      <c r="A929" s="1" t="str">
        <f t="shared" si="24"/>
        <v>SINAPI 92850</v>
      </c>
      <c r="B929" s="3" t="s">
        <v>6165</v>
      </c>
      <c r="C929" s="3">
        <v>92850</v>
      </c>
      <c r="D929" s="2" t="s">
        <v>6401</v>
      </c>
      <c r="E929" s="3" t="s">
        <v>6147</v>
      </c>
      <c r="G929" s="66">
        <v>22.52</v>
      </c>
    </row>
    <row r="930" spans="1:7" ht="33.75" x14ac:dyDescent="0.2">
      <c r="A930" s="1" t="str">
        <f t="shared" si="24"/>
        <v>SINAPI 92834</v>
      </c>
      <c r="B930" s="3" t="s">
        <v>6165</v>
      </c>
      <c r="C930" s="3">
        <v>92834</v>
      </c>
      <c r="D930" s="2" t="s">
        <v>6385</v>
      </c>
      <c r="E930" s="3" t="s">
        <v>6147</v>
      </c>
      <c r="G930" s="66">
        <v>19.97</v>
      </c>
    </row>
    <row r="931" spans="1:7" ht="33.75" x14ac:dyDescent="0.2">
      <c r="A931" s="1" t="str">
        <f t="shared" si="24"/>
        <v>SINAPI 92852</v>
      </c>
      <c r="B931" s="3" t="s">
        <v>6165</v>
      </c>
      <c r="C931" s="3">
        <v>92852</v>
      </c>
      <c r="D931" s="2" t="s">
        <v>6403</v>
      </c>
      <c r="E931" s="3" t="s">
        <v>6147</v>
      </c>
      <c r="G931" s="66">
        <v>30.12</v>
      </c>
    </row>
    <row r="932" spans="1:7" ht="33.75" x14ac:dyDescent="0.2">
      <c r="A932" s="1" t="str">
        <f t="shared" si="24"/>
        <v>SINAPI 92836</v>
      </c>
      <c r="B932" s="3" t="s">
        <v>6165</v>
      </c>
      <c r="C932" s="3">
        <v>92836</v>
      </c>
      <c r="D932" s="2" t="s">
        <v>6387</v>
      </c>
      <c r="E932" s="3" t="s">
        <v>6147</v>
      </c>
      <c r="G932" s="66">
        <v>26.49</v>
      </c>
    </row>
    <row r="933" spans="1:7" ht="33.75" x14ac:dyDescent="0.2">
      <c r="A933" s="1" t="str">
        <f t="shared" si="24"/>
        <v>SINAPI 92854</v>
      </c>
      <c r="B933" s="3" t="s">
        <v>6165</v>
      </c>
      <c r="C933" s="3">
        <v>92854</v>
      </c>
      <c r="D933" s="2" t="s">
        <v>6405</v>
      </c>
      <c r="E933" s="3" t="s">
        <v>6147</v>
      </c>
      <c r="G933" s="66">
        <v>38.049999999999997</v>
      </c>
    </row>
    <row r="934" spans="1:7" ht="33.75" x14ac:dyDescent="0.2">
      <c r="A934" s="1" t="str">
        <f t="shared" si="24"/>
        <v>SINAPI 92838</v>
      </c>
      <c r="B934" s="3" t="s">
        <v>6165</v>
      </c>
      <c r="C934" s="3">
        <v>92838</v>
      </c>
      <c r="D934" s="2" t="s">
        <v>6389</v>
      </c>
      <c r="E934" s="3" t="s">
        <v>6147</v>
      </c>
      <c r="G934" s="66">
        <v>33.35</v>
      </c>
    </row>
    <row r="935" spans="1:7" ht="33.75" x14ac:dyDescent="0.2">
      <c r="A935" s="1" t="str">
        <f t="shared" ref="A935:A998" si="25">CONCATENAR</f>
        <v>SINAPI 92856</v>
      </c>
      <c r="B935" s="3" t="s">
        <v>6165</v>
      </c>
      <c r="C935" s="3">
        <v>92856</v>
      </c>
      <c r="D935" s="2" t="s">
        <v>6407</v>
      </c>
      <c r="E935" s="3" t="s">
        <v>6147</v>
      </c>
      <c r="G935" s="66">
        <v>46.28</v>
      </c>
    </row>
    <row r="936" spans="1:7" ht="33.75" x14ac:dyDescent="0.2">
      <c r="A936" s="1" t="str">
        <f t="shared" si="25"/>
        <v>SINAPI 92840</v>
      </c>
      <c r="B936" s="3" t="s">
        <v>6165</v>
      </c>
      <c r="C936" s="3">
        <v>92840</v>
      </c>
      <c r="D936" s="2" t="s">
        <v>6391</v>
      </c>
      <c r="E936" s="3" t="s">
        <v>6147</v>
      </c>
      <c r="G936" s="66">
        <v>40.479999999999997</v>
      </c>
    </row>
    <row r="937" spans="1:7" ht="33.75" x14ac:dyDescent="0.2">
      <c r="A937" s="1" t="str">
        <f t="shared" si="25"/>
        <v>SINAPI 92858</v>
      </c>
      <c r="B937" s="3" t="s">
        <v>6165</v>
      </c>
      <c r="C937" s="3">
        <v>92858</v>
      </c>
      <c r="D937" s="2" t="s">
        <v>6409</v>
      </c>
      <c r="E937" s="3" t="s">
        <v>6147</v>
      </c>
      <c r="G937" s="66">
        <v>57.5</v>
      </c>
    </row>
    <row r="938" spans="1:7" ht="33.75" x14ac:dyDescent="0.2">
      <c r="A938" s="1" t="str">
        <f t="shared" si="25"/>
        <v>SINAPI 92842</v>
      </c>
      <c r="B938" s="3" t="s">
        <v>6165</v>
      </c>
      <c r="C938" s="3">
        <v>92842</v>
      </c>
      <c r="D938" s="2" t="s">
        <v>6393</v>
      </c>
      <c r="E938" s="3" t="s">
        <v>6147</v>
      </c>
      <c r="G938" s="66">
        <v>50.61</v>
      </c>
    </row>
    <row r="939" spans="1:7" ht="33.75" x14ac:dyDescent="0.2">
      <c r="A939" s="1" t="str">
        <f t="shared" si="25"/>
        <v>SINAPI 92860</v>
      </c>
      <c r="B939" s="3" t="s">
        <v>6165</v>
      </c>
      <c r="C939" s="3">
        <v>92860</v>
      </c>
      <c r="D939" s="2" t="s">
        <v>6411</v>
      </c>
      <c r="E939" s="3" t="s">
        <v>6147</v>
      </c>
      <c r="G939" s="66">
        <v>68.03</v>
      </c>
    </row>
    <row r="940" spans="1:7" ht="33.75" x14ac:dyDescent="0.2">
      <c r="A940" s="1" t="str">
        <f t="shared" si="25"/>
        <v>SINAPI 92844</v>
      </c>
      <c r="B940" s="3" t="s">
        <v>6165</v>
      </c>
      <c r="C940" s="3">
        <v>92844</v>
      </c>
      <c r="D940" s="2" t="s">
        <v>6395</v>
      </c>
      <c r="E940" s="3" t="s">
        <v>6147</v>
      </c>
      <c r="G940" s="66">
        <v>60.05</v>
      </c>
    </row>
    <row r="941" spans="1:7" ht="33.75" x14ac:dyDescent="0.2">
      <c r="A941" s="1" t="str">
        <f t="shared" si="25"/>
        <v>SINAPI 92862</v>
      </c>
      <c r="B941" s="3" t="s">
        <v>6165</v>
      </c>
      <c r="C941" s="3">
        <v>92862</v>
      </c>
      <c r="D941" s="2" t="s">
        <v>6413</v>
      </c>
      <c r="E941" s="3" t="s">
        <v>6147</v>
      </c>
      <c r="G941" s="66">
        <v>77.900000000000006</v>
      </c>
    </row>
    <row r="942" spans="1:7" ht="33.75" x14ac:dyDescent="0.2">
      <c r="A942" s="1" t="str">
        <f t="shared" si="25"/>
        <v>SINAPI 92846</v>
      </c>
      <c r="B942" s="3" t="s">
        <v>6165</v>
      </c>
      <c r="C942" s="3">
        <v>92846</v>
      </c>
      <c r="D942" s="2" t="s">
        <v>6397</v>
      </c>
      <c r="E942" s="3" t="s">
        <v>6147</v>
      </c>
      <c r="G942" s="66">
        <v>68.83</v>
      </c>
    </row>
    <row r="943" spans="1:7" ht="33.75" x14ac:dyDescent="0.2">
      <c r="A943" s="1" t="str">
        <f t="shared" si="25"/>
        <v>SINAPI 92828</v>
      </c>
      <c r="B943" s="3" t="s">
        <v>6165</v>
      </c>
      <c r="C943" s="3">
        <v>92828</v>
      </c>
      <c r="D943" s="2" t="s">
        <v>6449</v>
      </c>
      <c r="E943" s="3" t="s">
        <v>6147</v>
      </c>
      <c r="G943" s="66">
        <v>110.97</v>
      </c>
    </row>
    <row r="944" spans="1:7" ht="33.75" x14ac:dyDescent="0.2">
      <c r="A944" s="1" t="str">
        <f t="shared" si="25"/>
        <v>SINAPI 92815</v>
      </c>
      <c r="B944" s="3" t="s">
        <v>6165</v>
      </c>
      <c r="C944" s="3">
        <v>92815</v>
      </c>
      <c r="D944" s="2" t="s">
        <v>6437</v>
      </c>
      <c r="E944" s="3" t="s">
        <v>6147</v>
      </c>
      <c r="G944" s="66">
        <v>100.82</v>
      </c>
    </row>
    <row r="945" spans="1:7" ht="33.75" x14ac:dyDescent="0.2">
      <c r="A945" s="1" t="str">
        <f t="shared" si="25"/>
        <v>SINAPI 92830</v>
      </c>
      <c r="B945" s="3" t="s">
        <v>6165</v>
      </c>
      <c r="C945" s="3">
        <v>92830</v>
      </c>
      <c r="D945" s="2" t="s">
        <v>6451</v>
      </c>
      <c r="E945" s="3" t="s">
        <v>6147</v>
      </c>
      <c r="G945" s="66">
        <v>137.03</v>
      </c>
    </row>
    <row r="946" spans="1:7" ht="33.75" x14ac:dyDescent="0.2">
      <c r="A946" s="1" t="str">
        <f t="shared" si="25"/>
        <v>SINAPI 92817</v>
      </c>
      <c r="B946" s="3" t="s">
        <v>6165</v>
      </c>
      <c r="C946" s="3">
        <v>92817</v>
      </c>
      <c r="D946" s="2" t="s">
        <v>6439</v>
      </c>
      <c r="E946" s="3" t="s">
        <v>6147</v>
      </c>
      <c r="G946" s="66">
        <v>124.72</v>
      </c>
    </row>
    <row r="947" spans="1:7" ht="33.75" x14ac:dyDescent="0.2">
      <c r="A947" s="1" t="str">
        <f t="shared" si="25"/>
        <v>SINAPI 92832</v>
      </c>
      <c r="B947" s="3" t="s">
        <v>6165</v>
      </c>
      <c r="C947" s="3">
        <v>92832</v>
      </c>
      <c r="D947" s="2" t="s">
        <v>6453</v>
      </c>
      <c r="E947" s="3" t="s">
        <v>6147</v>
      </c>
      <c r="G947" s="66">
        <v>178.04</v>
      </c>
    </row>
    <row r="948" spans="1:7" ht="33.75" x14ac:dyDescent="0.2">
      <c r="A948" s="1" t="str">
        <f t="shared" si="25"/>
        <v>SINAPI 92819</v>
      </c>
      <c r="B948" s="3" t="s">
        <v>6165</v>
      </c>
      <c r="C948" s="3">
        <v>92819</v>
      </c>
      <c r="D948" s="2" t="s">
        <v>6441</v>
      </c>
      <c r="E948" s="3" t="s">
        <v>6147</v>
      </c>
      <c r="G948" s="66">
        <v>162.44999999999999</v>
      </c>
    </row>
    <row r="949" spans="1:7" ht="22.5" x14ac:dyDescent="0.2">
      <c r="A949" s="1" t="str">
        <f t="shared" si="25"/>
        <v>SINAPI 92820</v>
      </c>
      <c r="B949" s="3" t="s">
        <v>6165</v>
      </c>
      <c r="C949" s="3">
        <v>92820</v>
      </c>
      <c r="D949" s="2" t="s">
        <v>6442</v>
      </c>
      <c r="E949" s="3" t="s">
        <v>6147</v>
      </c>
      <c r="G949" s="66">
        <v>27.98</v>
      </c>
    </row>
    <row r="950" spans="1:7" ht="22.5" x14ac:dyDescent="0.2">
      <c r="A950" s="1" t="str">
        <f t="shared" si="25"/>
        <v>SINAPI 92808</v>
      </c>
      <c r="B950" s="3" t="s">
        <v>6165</v>
      </c>
      <c r="C950" s="3">
        <v>92808</v>
      </c>
      <c r="D950" s="2" t="s">
        <v>6430</v>
      </c>
      <c r="E950" s="3" t="s">
        <v>6147</v>
      </c>
      <c r="G950" s="66">
        <v>25.42</v>
      </c>
    </row>
    <row r="951" spans="1:7" ht="22.5" x14ac:dyDescent="0.2">
      <c r="A951" s="1" t="str">
        <f t="shared" si="25"/>
        <v>SINAPI 92821</v>
      </c>
      <c r="B951" s="3" t="s">
        <v>6165</v>
      </c>
      <c r="C951" s="3">
        <v>92821</v>
      </c>
      <c r="D951" s="2" t="s">
        <v>6443</v>
      </c>
      <c r="E951" s="3" t="s">
        <v>6147</v>
      </c>
      <c r="G951" s="66">
        <v>38.979999999999997</v>
      </c>
    </row>
    <row r="952" spans="1:7" ht="22.5" x14ac:dyDescent="0.2">
      <c r="A952" s="1" t="str">
        <f t="shared" si="25"/>
        <v>SINAPI 92809</v>
      </c>
      <c r="B952" s="3" t="s">
        <v>6165</v>
      </c>
      <c r="C952" s="3">
        <v>92809</v>
      </c>
      <c r="D952" s="2" t="s">
        <v>6431</v>
      </c>
      <c r="E952" s="3" t="s">
        <v>6147</v>
      </c>
      <c r="G952" s="66">
        <v>35.36</v>
      </c>
    </row>
    <row r="953" spans="1:7" ht="22.5" x14ac:dyDescent="0.2">
      <c r="A953" s="1" t="str">
        <f t="shared" si="25"/>
        <v>SINAPI 92822</v>
      </c>
      <c r="B953" s="3" t="s">
        <v>6165</v>
      </c>
      <c r="C953" s="3">
        <v>92822</v>
      </c>
      <c r="D953" s="2" t="s">
        <v>6444</v>
      </c>
      <c r="E953" s="3" t="s">
        <v>6147</v>
      </c>
      <c r="G953" s="66">
        <v>50.36</v>
      </c>
    </row>
    <row r="954" spans="1:7" ht="22.5" x14ac:dyDescent="0.2">
      <c r="A954" s="1" t="str">
        <f t="shared" si="25"/>
        <v>SINAPI 92810</v>
      </c>
      <c r="B954" s="3" t="s">
        <v>6165</v>
      </c>
      <c r="C954" s="3">
        <v>92810</v>
      </c>
      <c r="D954" s="2" t="s">
        <v>6432</v>
      </c>
      <c r="E954" s="3" t="s">
        <v>6147</v>
      </c>
      <c r="G954" s="66">
        <v>45.65</v>
      </c>
    </row>
    <row r="955" spans="1:7" ht="22.5" x14ac:dyDescent="0.2">
      <c r="A955" s="1" t="str">
        <f t="shared" si="25"/>
        <v>SINAPI 92824</v>
      </c>
      <c r="B955" s="3" t="s">
        <v>6165</v>
      </c>
      <c r="C955" s="3">
        <v>92824</v>
      </c>
      <c r="D955" s="2" t="s">
        <v>6445</v>
      </c>
      <c r="E955" s="3" t="s">
        <v>6147</v>
      </c>
      <c r="G955" s="66">
        <v>61.94</v>
      </c>
    </row>
    <row r="956" spans="1:7" ht="22.5" x14ac:dyDescent="0.2">
      <c r="A956" s="1" t="str">
        <f t="shared" si="25"/>
        <v>SINAPI 92811</v>
      </c>
      <c r="B956" s="3" t="s">
        <v>6165</v>
      </c>
      <c r="C956" s="3">
        <v>92811</v>
      </c>
      <c r="D956" s="2" t="s">
        <v>6433</v>
      </c>
      <c r="E956" s="3" t="s">
        <v>6147</v>
      </c>
      <c r="G956" s="66">
        <v>56.15</v>
      </c>
    </row>
    <row r="957" spans="1:7" ht="22.5" x14ac:dyDescent="0.2">
      <c r="A957" s="1" t="str">
        <f t="shared" si="25"/>
        <v>SINAPI 92825</v>
      </c>
      <c r="B957" s="3" t="s">
        <v>6165</v>
      </c>
      <c r="C957" s="3">
        <v>92825</v>
      </c>
      <c r="D957" s="2" t="s">
        <v>6446</v>
      </c>
      <c r="E957" s="3" t="s">
        <v>6147</v>
      </c>
      <c r="G957" s="66">
        <v>73.790000000000006</v>
      </c>
    </row>
    <row r="958" spans="1:7" ht="22.5" x14ac:dyDescent="0.2">
      <c r="A958" s="1" t="str">
        <f t="shared" si="25"/>
        <v>SINAPI 92812</v>
      </c>
      <c r="B958" s="3" t="s">
        <v>6165</v>
      </c>
      <c r="C958" s="3">
        <v>92812</v>
      </c>
      <c r="D958" s="2" t="s">
        <v>6434</v>
      </c>
      <c r="E958" s="3" t="s">
        <v>6147</v>
      </c>
      <c r="G958" s="66">
        <v>66.930000000000007</v>
      </c>
    </row>
    <row r="959" spans="1:7" ht="22.5" x14ac:dyDescent="0.2">
      <c r="A959" s="1" t="str">
        <f t="shared" si="25"/>
        <v>SINAPI 92826</v>
      </c>
      <c r="B959" s="3" t="s">
        <v>6165</v>
      </c>
      <c r="C959" s="3">
        <v>92826</v>
      </c>
      <c r="D959" s="2" t="s">
        <v>6447</v>
      </c>
      <c r="E959" s="3" t="s">
        <v>6147</v>
      </c>
      <c r="G959" s="66">
        <v>85.93</v>
      </c>
    </row>
    <row r="960" spans="1:7" ht="22.5" x14ac:dyDescent="0.2">
      <c r="A960" s="1" t="str">
        <f t="shared" si="25"/>
        <v>SINAPI 92813</v>
      </c>
      <c r="B960" s="3" t="s">
        <v>6165</v>
      </c>
      <c r="C960" s="3">
        <v>92813</v>
      </c>
      <c r="D960" s="2" t="s">
        <v>6435</v>
      </c>
      <c r="E960" s="3" t="s">
        <v>6147</v>
      </c>
      <c r="G960" s="66">
        <v>77.98</v>
      </c>
    </row>
    <row r="961" spans="1:7" ht="22.5" x14ac:dyDescent="0.2">
      <c r="A961" s="1" t="str">
        <f t="shared" si="25"/>
        <v>SINAPI 92827</v>
      </c>
      <c r="B961" s="3" t="s">
        <v>6165</v>
      </c>
      <c r="C961" s="3">
        <v>92827</v>
      </c>
      <c r="D961" s="2" t="s">
        <v>6448</v>
      </c>
      <c r="E961" s="3" t="s">
        <v>6147</v>
      </c>
      <c r="G961" s="66">
        <v>98.36</v>
      </c>
    </row>
    <row r="962" spans="1:7" ht="22.5" x14ac:dyDescent="0.2">
      <c r="A962" s="1" t="str">
        <f t="shared" si="25"/>
        <v>SINAPI 92814</v>
      </c>
      <c r="B962" s="3" t="s">
        <v>6165</v>
      </c>
      <c r="C962" s="3">
        <v>92814</v>
      </c>
      <c r="D962" s="2" t="s">
        <v>6436</v>
      </c>
      <c r="E962" s="3" t="s">
        <v>6147</v>
      </c>
      <c r="G962" s="66">
        <v>89.28</v>
      </c>
    </row>
    <row r="963" spans="1:7" ht="22.5" x14ac:dyDescent="0.2">
      <c r="A963" s="1" t="str">
        <f t="shared" si="25"/>
        <v>SINAPI 95570</v>
      </c>
      <c r="B963" s="3" t="s">
        <v>6165</v>
      </c>
      <c r="C963" s="3">
        <v>95570</v>
      </c>
      <c r="D963" s="2" t="s">
        <v>6459</v>
      </c>
      <c r="E963" s="3" t="s">
        <v>6147</v>
      </c>
      <c r="G963" s="66">
        <v>123.25</v>
      </c>
    </row>
    <row r="964" spans="1:7" ht="22.5" x14ac:dyDescent="0.2">
      <c r="A964" s="1" t="str">
        <f t="shared" si="25"/>
        <v>SINAPI 95567</v>
      </c>
      <c r="B964" s="3" t="s">
        <v>6165</v>
      </c>
      <c r="C964" s="3">
        <v>95567</v>
      </c>
      <c r="D964" s="2" t="s">
        <v>6456</v>
      </c>
      <c r="E964" s="3" t="s">
        <v>6147</v>
      </c>
      <c r="G964" s="66">
        <v>120.69</v>
      </c>
    </row>
    <row r="965" spans="1:7" ht="22.5" x14ac:dyDescent="0.2">
      <c r="A965" s="1" t="str">
        <f t="shared" si="25"/>
        <v>SINAPI 95571</v>
      </c>
      <c r="B965" s="3" t="s">
        <v>6165</v>
      </c>
      <c r="C965" s="3">
        <v>95571</v>
      </c>
      <c r="D965" s="2" t="s">
        <v>6460</v>
      </c>
      <c r="E965" s="3" t="s">
        <v>6147</v>
      </c>
      <c r="G965" s="66">
        <v>151.56</v>
      </c>
    </row>
    <row r="966" spans="1:7" ht="22.5" x14ac:dyDescent="0.2">
      <c r="A966" s="1" t="str">
        <f t="shared" si="25"/>
        <v>SINAPI 95568</v>
      </c>
      <c r="B966" s="3" t="s">
        <v>6165</v>
      </c>
      <c r="C966" s="3">
        <v>95568</v>
      </c>
      <c r="D966" s="2" t="s">
        <v>6457</v>
      </c>
      <c r="E966" s="3" t="s">
        <v>6147</v>
      </c>
      <c r="G966" s="66">
        <v>147.94</v>
      </c>
    </row>
    <row r="967" spans="1:7" ht="22.5" x14ac:dyDescent="0.2">
      <c r="A967" s="1" t="str">
        <f t="shared" si="25"/>
        <v>SINAPI 95572</v>
      </c>
      <c r="B967" s="3" t="s">
        <v>6165</v>
      </c>
      <c r="C967" s="3">
        <v>95572</v>
      </c>
      <c r="D967" s="2" t="s">
        <v>6461</v>
      </c>
      <c r="E967" s="3" t="s">
        <v>6147</v>
      </c>
      <c r="G967" s="66">
        <v>217.92</v>
      </c>
    </row>
    <row r="968" spans="1:7" ht="22.5" x14ac:dyDescent="0.2">
      <c r="A968" s="1" t="str">
        <f t="shared" si="25"/>
        <v>SINAPI 95569</v>
      </c>
      <c r="B968" s="3" t="s">
        <v>6165</v>
      </c>
      <c r="C968" s="3">
        <v>95569</v>
      </c>
      <c r="D968" s="2" t="s">
        <v>6458</v>
      </c>
      <c r="E968" s="3" t="s">
        <v>6147</v>
      </c>
      <c r="G968" s="66">
        <v>213.21</v>
      </c>
    </row>
    <row r="969" spans="1:7" ht="22.5" x14ac:dyDescent="0.2">
      <c r="A969" s="1" t="str">
        <f t="shared" si="25"/>
        <v>SINAPI 92863</v>
      </c>
      <c r="B969" s="3" t="s">
        <v>6165</v>
      </c>
      <c r="C969" s="3">
        <v>92863</v>
      </c>
      <c r="D969" s="2" t="s">
        <v>6414</v>
      </c>
      <c r="E969" s="3" t="s">
        <v>6147</v>
      </c>
      <c r="G969" s="66">
        <v>913.9</v>
      </c>
    </row>
    <row r="970" spans="1:7" ht="22.5" x14ac:dyDescent="0.2">
      <c r="A970" s="1" t="str">
        <f t="shared" si="25"/>
        <v>SINAPI 92847</v>
      </c>
      <c r="B970" s="3" t="s">
        <v>6165</v>
      </c>
      <c r="C970" s="3">
        <v>92847</v>
      </c>
      <c r="D970" s="2" t="s">
        <v>6398</v>
      </c>
      <c r="E970" s="3" t="s">
        <v>6147</v>
      </c>
      <c r="G970" s="66">
        <v>903.75</v>
      </c>
    </row>
    <row r="971" spans="1:7" ht="22.5" x14ac:dyDescent="0.2">
      <c r="A971" s="1" t="str">
        <f t="shared" si="25"/>
        <v>SINAPI 104936</v>
      </c>
      <c r="B971" s="3" t="s">
        <v>6165</v>
      </c>
      <c r="C971" s="3">
        <v>104936</v>
      </c>
      <c r="D971" s="2" t="s">
        <v>8662</v>
      </c>
      <c r="E971" s="3" t="s">
        <v>6147</v>
      </c>
      <c r="G971" s="66">
        <v>0</v>
      </c>
    </row>
    <row r="972" spans="1:7" ht="22.5" x14ac:dyDescent="0.2">
      <c r="A972" s="1" t="str">
        <f t="shared" si="25"/>
        <v>SINAPI 104932</v>
      </c>
      <c r="B972" s="3" t="s">
        <v>6165</v>
      </c>
      <c r="C972" s="3">
        <v>104932</v>
      </c>
      <c r="D972" s="2" t="s">
        <v>8663</v>
      </c>
      <c r="E972" s="3" t="s">
        <v>6147</v>
      </c>
      <c r="G972" s="66">
        <v>0</v>
      </c>
    </row>
    <row r="973" spans="1:7" ht="22.5" x14ac:dyDescent="0.2">
      <c r="A973" s="1" t="str">
        <f t="shared" si="25"/>
        <v>SINAPI 104938</v>
      </c>
      <c r="B973" s="3" t="s">
        <v>6165</v>
      </c>
      <c r="C973" s="3">
        <v>104938</v>
      </c>
      <c r="D973" s="2" t="s">
        <v>8664</v>
      </c>
      <c r="E973" s="3" t="s">
        <v>6147</v>
      </c>
      <c r="G973" s="66">
        <v>0</v>
      </c>
    </row>
    <row r="974" spans="1:7" ht="22.5" x14ac:dyDescent="0.2">
      <c r="A974" s="1" t="str">
        <f t="shared" si="25"/>
        <v>SINAPI 104934</v>
      </c>
      <c r="B974" s="3" t="s">
        <v>6165</v>
      </c>
      <c r="C974" s="3">
        <v>104934</v>
      </c>
      <c r="D974" s="2" t="s">
        <v>8665</v>
      </c>
      <c r="E974" s="3" t="s">
        <v>6147</v>
      </c>
      <c r="G974" s="66">
        <v>0</v>
      </c>
    </row>
    <row r="975" spans="1:7" ht="22.5" x14ac:dyDescent="0.2">
      <c r="A975" s="1" t="str">
        <f t="shared" si="25"/>
        <v>SINAPI 92849</v>
      </c>
      <c r="B975" s="3" t="s">
        <v>6165</v>
      </c>
      <c r="C975" s="3">
        <v>92849</v>
      </c>
      <c r="D975" s="2" t="s">
        <v>6400</v>
      </c>
      <c r="E975" s="3" t="s">
        <v>6147</v>
      </c>
      <c r="G975" s="66">
        <v>194.67</v>
      </c>
    </row>
    <row r="976" spans="1:7" ht="22.5" x14ac:dyDescent="0.2">
      <c r="A976" s="1" t="str">
        <f t="shared" si="25"/>
        <v>SINAPI 92833</v>
      </c>
      <c r="B976" s="3" t="s">
        <v>6165</v>
      </c>
      <c r="C976" s="3">
        <v>92833</v>
      </c>
      <c r="D976" s="2" t="s">
        <v>6384</v>
      </c>
      <c r="E976" s="3" t="s">
        <v>6147</v>
      </c>
      <c r="G976" s="66">
        <v>192.12</v>
      </c>
    </row>
    <row r="977" spans="1:7" ht="22.5" x14ac:dyDescent="0.2">
      <c r="A977" s="1" t="str">
        <f t="shared" si="25"/>
        <v>SINAPI 92851</v>
      </c>
      <c r="B977" s="3" t="s">
        <v>6165</v>
      </c>
      <c r="C977" s="3">
        <v>92851</v>
      </c>
      <c r="D977" s="2" t="s">
        <v>6402</v>
      </c>
      <c r="E977" s="3" t="s">
        <v>6147</v>
      </c>
      <c r="G977" s="66">
        <v>206.68</v>
      </c>
    </row>
    <row r="978" spans="1:7" ht="22.5" x14ac:dyDescent="0.2">
      <c r="A978" s="1" t="str">
        <f t="shared" si="25"/>
        <v>SINAPI 92835</v>
      </c>
      <c r="B978" s="3" t="s">
        <v>6165</v>
      </c>
      <c r="C978" s="3">
        <v>92835</v>
      </c>
      <c r="D978" s="2" t="s">
        <v>6386</v>
      </c>
      <c r="E978" s="3" t="s">
        <v>6147</v>
      </c>
      <c r="G978" s="66">
        <v>203.05</v>
      </c>
    </row>
    <row r="979" spans="1:7" ht="22.5" x14ac:dyDescent="0.2">
      <c r="A979" s="1" t="str">
        <f t="shared" si="25"/>
        <v>SINAPI 92853</v>
      </c>
      <c r="B979" s="3" t="s">
        <v>6165</v>
      </c>
      <c r="C979" s="3">
        <v>92853</v>
      </c>
      <c r="D979" s="2" t="s">
        <v>6404</v>
      </c>
      <c r="E979" s="3" t="s">
        <v>6147</v>
      </c>
      <c r="G979" s="66">
        <v>364.7</v>
      </c>
    </row>
    <row r="980" spans="1:7" ht="22.5" x14ac:dyDescent="0.2">
      <c r="A980" s="1" t="str">
        <f t="shared" si="25"/>
        <v>SINAPI 92837</v>
      </c>
      <c r="B980" s="3" t="s">
        <v>6165</v>
      </c>
      <c r="C980" s="3">
        <v>92837</v>
      </c>
      <c r="D980" s="2" t="s">
        <v>6388</v>
      </c>
      <c r="E980" s="3" t="s">
        <v>6147</v>
      </c>
      <c r="G980" s="66">
        <v>360</v>
      </c>
    </row>
    <row r="981" spans="1:7" ht="22.5" x14ac:dyDescent="0.2">
      <c r="A981" s="1" t="str">
        <f t="shared" si="25"/>
        <v>SINAPI 92855</v>
      </c>
      <c r="B981" s="3" t="s">
        <v>6165</v>
      </c>
      <c r="C981" s="3">
        <v>92855</v>
      </c>
      <c r="D981" s="2" t="s">
        <v>6406</v>
      </c>
      <c r="E981" s="3" t="s">
        <v>6147</v>
      </c>
      <c r="G981" s="66">
        <v>447.09</v>
      </c>
    </row>
    <row r="982" spans="1:7" ht="22.5" x14ac:dyDescent="0.2">
      <c r="A982" s="1" t="str">
        <f t="shared" si="25"/>
        <v>SINAPI 92839</v>
      </c>
      <c r="B982" s="3" t="s">
        <v>6165</v>
      </c>
      <c r="C982" s="3">
        <v>92839</v>
      </c>
      <c r="D982" s="2" t="s">
        <v>6390</v>
      </c>
      <c r="E982" s="3" t="s">
        <v>6147</v>
      </c>
      <c r="G982" s="66">
        <v>441.29</v>
      </c>
    </row>
    <row r="983" spans="1:7" ht="22.5" x14ac:dyDescent="0.2">
      <c r="A983" s="1" t="str">
        <f t="shared" si="25"/>
        <v>SINAPI 92857</v>
      </c>
      <c r="B983" s="3" t="s">
        <v>6165</v>
      </c>
      <c r="C983" s="3">
        <v>92857</v>
      </c>
      <c r="D983" s="2" t="s">
        <v>6408</v>
      </c>
      <c r="E983" s="3" t="s">
        <v>6147</v>
      </c>
      <c r="G983" s="66">
        <v>581.02</v>
      </c>
    </row>
    <row r="984" spans="1:7" ht="22.5" x14ac:dyDescent="0.2">
      <c r="A984" s="1" t="str">
        <f t="shared" si="25"/>
        <v>SINAPI 92841</v>
      </c>
      <c r="B984" s="3" t="s">
        <v>6165</v>
      </c>
      <c r="C984" s="3">
        <v>92841</v>
      </c>
      <c r="D984" s="2" t="s">
        <v>6392</v>
      </c>
      <c r="E984" s="3" t="s">
        <v>6147</v>
      </c>
      <c r="G984" s="66">
        <v>574.13</v>
      </c>
    </row>
    <row r="985" spans="1:7" ht="22.5" x14ac:dyDescent="0.2">
      <c r="A985" s="1" t="str">
        <f t="shared" si="25"/>
        <v>SINAPI 92859</v>
      </c>
      <c r="B985" s="3" t="s">
        <v>6165</v>
      </c>
      <c r="C985" s="3">
        <v>92859</v>
      </c>
      <c r="D985" s="2" t="s">
        <v>6410</v>
      </c>
      <c r="E985" s="3" t="s">
        <v>6147</v>
      </c>
      <c r="G985" s="66">
        <v>603.12</v>
      </c>
    </row>
    <row r="986" spans="1:7" ht="22.5" x14ac:dyDescent="0.2">
      <c r="A986" s="1" t="str">
        <f t="shared" si="25"/>
        <v>SINAPI 92843</v>
      </c>
      <c r="B986" s="3" t="s">
        <v>6165</v>
      </c>
      <c r="C986" s="3">
        <v>92843</v>
      </c>
      <c r="D986" s="2" t="s">
        <v>6394</v>
      </c>
      <c r="E986" s="3" t="s">
        <v>6147</v>
      </c>
      <c r="G986" s="66">
        <v>595.14</v>
      </c>
    </row>
    <row r="987" spans="1:7" ht="22.5" x14ac:dyDescent="0.2">
      <c r="A987" s="1" t="str">
        <f t="shared" si="25"/>
        <v>SINAPI 92861</v>
      </c>
      <c r="B987" s="3" t="s">
        <v>6165</v>
      </c>
      <c r="C987" s="3">
        <v>92861</v>
      </c>
      <c r="D987" s="2" t="s">
        <v>6412</v>
      </c>
      <c r="E987" s="3" t="s">
        <v>6147</v>
      </c>
      <c r="G987" s="66">
        <v>889.24</v>
      </c>
    </row>
    <row r="988" spans="1:7" ht="22.5" x14ac:dyDescent="0.2">
      <c r="A988" s="1" t="str">
        <f t="shared" si="25"/>
        <v>SINAPI 92845</v>
      </c>
      <c r="B988" s="3" t="s">
        <v>6165</v>
      </c>
      <c r="C988" s="3">
        <v>92845</v>
      </c>
      <c r="D988" s="2" t="s">
        <v>6396</v>
      </c>
      <c r="E988" s="3" t="s">
        <v>6147</v>
      </c>
      <c r="G988" s="66">
        <v>880.17</v>
      </c>
    </row>
    <row r="989" spans="1:7" ht="22.5" x14ac:dyDescent="0.2">
      <c r="A989" s="1" t="str">
        <f t="shared" si="25"/>
        <v>SINAPI 92226</v>
      </c>
      <c r="B989" s="3" t="s">
        <v>6165</v>
      </c>
      <c r="C989" s="3">
        <v>92226</v>
      </c>
      <c r="D989" s="2" t="s">
        <v>6429</v>
      </c>
      <c r="E989" s="3" t="s">
        <v>6147</v>
      </c>
      <c r="G989" s="66">
        <v>520.61</v>
      </c>
    </row>
    <row r="990" spans="1:7" ht="22.5" x14ac:dyDescent="0.2">
      <c r="A990" s="1" t="str">
        <f t="shared" si="25"/>
        <v>SINAPI 92216</v>
      </c>
      <c r="B990" s="3" t="s">
        <v>6165</v>
      </c>
      <c r="C990" s="3">
        <v>92216</v>
      </c>
      <c r="D990" s="2" t="s">
        <v>6422</v>
      </c>
      <c r="E990" s="3" t="s">
        <v>6147</v>
      </c>
      <c r="G990" s="66">
        <v>510.46</v>
      </c>
    </row>
    <row r="991" spans="1:7" ht="22.5" x14ac:dyDescent="0.2">
      <c r="A991" s="1" t="str">
        <f t="shared" si="25"/>
        <v>SINAPI 92829</v>
      </c>
      <c r="B991" s="3" t="s">
        <v>6165</v>
      </c>
      <c r="C991" s="3">
        <v>92829</v>
      </c>
      <c r="D991" s="2" t="s">
        <v>6450</v>
      </c>
      <c r="E991" s="3" t="s">
        <v>6147</v>
      </c>
      <c r="G991" s="66">
        <v>748.83</v>
      </c>
    </row>
    <row r="992" spans="1:7" ht="22.5" x14ac:dyDescent="0.2">
      <c r="A992" s="1" t="str">
        <f t="shared" si="25"/>
        <v>SINAPI 92816</v>
      </c>
      <c r="B992" s="3" t="s">
        <v>6165</v>
      </c>
      <c r="C992" s="3">
        <v>92816</v>
      </c>
      <c r="D992" s="2" t="s">
        <v>6438</v>
      </c>
      <c r="E992" s="3" t="s">
        <v>6147</v>
      </c>
      <c r="G992" s="66">
        <v>736.52</v>
      </c>
    </row>
    <row r="993" spans="1:7" ht="22.5" x14ac:dyDescent="0.2">
      <c r="A993" s="1" t="str">
        <f t="shared" si="25"/>
        <v>SINAPI 92831</v>
      </c>
      <c r="B993" s="3" t="s">
        <v>6165</v>
      </c>
      <c r="C993" s="3">
        <v>92831</v>
      </c>
      <c r="D993" s="2" t="s">
        <v>6452</v>
      </c>
      <c r="E993" s="3" t="s">
        <v>6147</v>
      </c>
      <c r="G993" s="66">
        <v>1064.42</v>
      </c>
    </row>
    <row r="994" spans="1:7" ht="22.5" x14ac:dyDescent="0.2">
      <c r="A994" s="1" t="str">
        <f t="shared" si="25"/>
        <v>SINAPI 92818</v>
      </c>
      <c r="B994" s="3" t="s">
        <v>6165</v>
      </c>
      <c r="C994" s="3">
        <v>92818</v>
      </c>
      <c r="D994" s="2" t="s">
        <v>6440</v>
      </c>
      <c r="E994" s="3" t="s">
        <v>6147</v>
      </c>
      <c r="G994" s="66">
        <v>1048.83</v>
      </c>
    </row>
    <row r="995" spans="1:7" ht="22.5" x14ac:dyDescent="0.2">
      <c r="A995" s="1" t="str">
        <f t="shared" si="25"/>
        <v>SINAPI 95566</v>
      </c>
      <c r="B995" s="3" t="s">
        <v>6165</v>
      </c>
      <c r="C995" s="3">
        <v>95566</v>
      </c>
      <c r="D995" s="2" t="s">
        <v>6455</v>
      </c>
      <c r="E995" s="3" t="s">
        <v>6147</v>
      </c>
      <c r="G995" s="66">
        <v>124.2</v>
      </c>
    </row>
    <row r="996" spans="1:7" ht="22.5" x14ac:dyDescent="0.2">
      <c r="A996" s="1" t="str">
        <f t="shared" si="25"/>
        <v>SINAPI 95565</v>
      </c>
      <c r="B996" s="3" t="s">
        <v>6165</v>
      </c>
      <c r="C996" s="3">
        <v>95565</v>
      </c>
      <c r="D996" s="2" t="s">
        <v>6454</v>
      </c>
      <c r="E996" s="3" t="s">
        <v>6147</v>
      </c>
      <c r="G996" s="66">
        <v>121.64</v>
      </c>
    </row>
    <row r="997" spans="1:7" ht="22.5" x14ac:dyDescent="0.2">
      <c r="A997" s="1" t="str">
        <f t="shared" si="25"/>
        <v>SINAPI 92219</v>
      </c>
      <c r="B997" s="3" t="s">
        <v>6165</v>
      </c>
      <c r="C997" s="3">
        <v>92219</v>
      </c>
      <c r="D997" s="2" t="s">
        <v>6423</v>
      </c>
      <c r="E997" s="3" t="s">
        <v>6147</v>
      </c>
      <c r="G997" s="66">
        <v>147.56</v>
      </c>
    </row>
    <row r="998" spans="1:7" ht="22.5" x14ac:dyDescent="0.2">
      <c r="A998" s="1" t="str">
        <f t="shared" si="25"/>
        <v>SINAPI 92210</v>
      </c>
      <c r="B998" s="3" t="s">
        <v>6165</v>
      </c>
      <c r="C998" s="3">
        <v>92210</v>
      </c>
      <c r="D998" s="2" t="s">
        <v>6416</v>
      </c>
      <c r="E998" s="3" t="s">
        <v>6147</v>
      </c>
      <c r="G998" s="66">
        <v>143.94</v>
      </c>
    </row>
    <row r="999" spans="1:7" ht="22.5" x14ac:dyDescent="0.2">
      <c r="A999" s="1" t="str">
        <f t="shared" ref="A999:A1062" si="26">CONCATENAR</f>
        <v>SINAPI 92220</v>
      </c>
      <c r="B999" s="3" t="s">
        <v>6165</v>
      </c>
      <c r="C999" s="3">
        <v>92220</v>
      </c>
      <c r="D999" s="2" t="s">
        <v>6424</v>
      </c>
      <c r="E999" s="3" t="s">
        <v>6147</v>
      </c>
      <c r="G999" s="66">
        <v>180.14</v>
      </c>
    </row>
    <row r="1000" spans="1:7" ht="22.5" x14ac:dyDescent="0.2">
      <c r="A1000" s="1" t="str">
        <f t="shared" si="26"/>
        <v>SINAPI 92211</v>
      </c>
      <c r="B1000" s="3" t="s">
        <v>6165</v>
      </c>
      <c r="C1000" s="3">
        <v>92211</v>
      </c>
      <c r="D1000" s="2" t="s">
        <v>6417</v>
      </c>
      <c r="E1000" s="3" t="s">
        <v>6147</v>
      </c>
      <c r="G1000" s="66">
        <v>175.43</v>
      </c>
    </row>
    <row r="1001" spans="1:7" ht="22.5" x14ac:dyDescent="0.2">
      <c r="A1001" s="1" t="str">
        <f t="shared" si="26"/>
        <v>SINAPI 92221</v>
      </c>
      <c r="B1001" s="3" t="s">
        <v>6165</v>
      </c>
      <c r="C1001" s="3">
        <v>92221</v>
      </c>
      <c r="D1001" s="2" t="s">
        <v>6425</v>
      </c>
      <c r="E1001" s="3" t="s">
        <v>6147</v>
      </c>
      <c r="G1001" s="66">
        <v>272.06</v>
      </c>
    </row>
    <row r="1002" spans="1:7" ht="22.5" x14ac:dyDescent="0.2">
      <c r="A1002" s="1" t="str">
        <f t="shared" si="26"/>
        <v>SINAPI 92212</v>
      </c>
      <c r="B1002" s="3" t="s">
        <v>6165</v>
      </c>
      <c r="C1002" s="3">
        <v>92212</v>
      </c>
      <c r="D1002" s="2" t="s">
        <v>6418</v>
      </c>
      <c r="E1002" s="3" t="s">
        <v>6147</v>
      </c>
      <c r="G1002" s="66">
        <v>266.27</v>
      </c>
    </row>
    <row r="1003" spans="1:7" ht="22.5" x14ac:dyDescent="0.2">
      <c r="A1003" s="1" t="str">
        <f t="shared" si="26"/>
        <v>SINAPI 92222</v>
      </c>
      <c r="B1003" s="3" t="s">
        <v>6165</v>
      </c>
      <c r="C1003" s="3">
        <v>92222</v>
      </c>
      <c r="D1003" s="2" t="s">
        <v>6426</v>
      </c>
      <c r="E1003" s="3" t="s">
        <v>6147</v>
      </c>
      <c r="G1003" s="66">
        <v>360.18</v>
      </c>
    </row>
    <row r="1004" spans="1:7" ht="22.5" x14ac:dyDescent="0.2">
      <c r="A1004" s="1" t="str">
        <f t="shared" si="26"/>
        <v>SINAPI 92213</v>
      </c>
      <c r="B1004" s="3" t="s">
        <v>6165</v>
      </c>
      <c r="C1004" s="3">
        <v>92213</v>
      </c>
      <c r="D1004" s="2" t="s">
        <v>6419</v>
      </c>
      <c r="E1004" s="3" t="s">
        <v>6147</v>
      </c>
      <c r="G1004" s="66">
        <v>353.32</v>
      </c>
    </row>
    <row r="1005" spans="1:7" ht="22.5" x14ac:dyDescent="0.2">
      <c r="A1005" s="1" t="str">
        <f t="shared" si="26"/>
        <v>SINAPI 92223</v>
      </c>
      <c r="B1005" s="3" t="s">
        <v>6165</v>
      </c>
      <c r="C1005" s="3">
        <v>92223</v>
      </c>
      <c r="D1005" s="2" t="s">
        <v>6427</v>
      </c>
      <c r="E1005" s="3" t="s">
        <v>6147</v>
      </c>
      <c r="G1005" s="66">
        <v>435.53</v>
      </c>
    </row>
    <row r="1006" spans="1:7" ht="22.5" x14ac:dyDescent="0.2">
      <c r="A1006" s="1" t="str">
        <f t="shared" si="26"/>
        <v>SINAPI 92214</v>
      </c>
      <c r="B1006" s="3" t="s">
        <v>6165</v>
      </c>
      <c r="C1006" s="3">
        <v>92214</v>
      </c>
      <c r="D1006" s="2" t="s">
        <v>6420</v>
      </c>
      <c r="E1006" s="3" t="s">
        <v>6147</v>
      </c>
      <c r="G1006" s="66">
        <v>427.58</v>
      </c>
    </row>
    <row r="1007" spans="1:7" ht="22.5" x14ac:dyDescent="0.2">
      <c r="A1007" s="1" t="str">
        <f t="shared" si="26"/>
        <v>SINAPI 92224</v>
      </c>
      <c r="B1007" s="3" t="s">
        <v>6165</v>
      </c>
      <c r="C1007" s="3">
        <v>92224</v>
      </c>
      <c r="D1007" s="2" t="s">
        <v>6428</v>
      </c>
      <c r="E1007" s="3" t="s">
        <v>6147</v>
      </c>
      <c r="G1007" s="66">
        <v>500.04</v>
      </c>
    </row>
    <row r="1008" spans="1:7" ht="22.5" x14ac:dyDescent="0.2">
      <c r="A1008" s="1" t="str">
        <f t="shared" si="26"/>
        <v>SINAPI 92215</v>
      </c>
      <c r="B1008" s="3" t="s">
        <v>6165</v>
      </c>
      <c r="C1008" s="3">
        <v>92215</v>
      </c>
      <c r="D1008" s="2" t="s">
        <v>6421</v>
      </c>
      <c r="E1008" s="3" t="s">
        <v>6147</v>
      </c>
      <c r="G1008" s="66">
        <v>490.96</v>
      </c>
    </row>
    <row r="1009" spans="1:7" x14ac:dyDescent="0.2">
      <c r="A1009" s="1" t="str">
        <f t="shared" si="26"/>
        <v>SINAPI 94342</v>
      </c>
      <c r="B1009" s="3" t="s">
        <v>6165</v>
      </c>
      <c r="C1009" s="3">
        <v>94342</v>
      </c>
      <c r="D1009" s="2" t="s">
        <v>4695</v>
      </c>
      <c r="E1009" s="3" t="s">
        <v>6154</v>
      </c>
      <c r="G1009" s="66">
        <v>118.64</v>
      </c>
    </row>
    <row r="1010" spans="1:7" x14ac:dyDescent="0.2">
      <c r="A1010" s="1" t="str">
        <f t="shared" si="26"/>
        <v>SINAPI 94319</v>
      </c>
      <c r="B1010" s="3" t="s">
        <v>6165</v>
      </c>
      <c r="C1010" s="3">
        <v>94319</v>
      </c>
      <c r="D1010" s="2" t="s">
        <v>4689</v>
      </c>
      <c r="E1010" s="3" t="s">
        <v>6154</v>
      </c>
      <c r="G1010" s="66">
        <v>80.239999999999995</v>
      </c>
    </row>
    <row r="1011" spans="1:7" ht="22.5" x14ac:dyDescent="0.2">
      <c r="A1011" s="1" t="str">
        <f t="shared" si="26"/>
        <v>SINAPI 94304</v>
      </c>
      <c r="B1011" s="3" t="s">
        <v>6165</v>
      </c>
      <c r="C1011" s="3">
        <v>94304</v>
      </c>
      <c r="D1011" s="2" t="s">
        <v>4684</v>
      </c>
      <c r="E1011" s="3" t="s">
        <v>6154</v>
      </c>
      <c r="G1011" s="66">
        <v>76.83</v>
      </c>
    </row>
    <row r="1012" spans="1:7" ht="22.5" x14ac:dyDescent="0.2">
      <c r="A1012" s="1" t="str">
        <f t="shared" si="26"/>
        <v>SINAPI 94306</v>
      </c>
      <c r="B1012" s="3" t="s">
        <v>6165</v>
      </c>
      <c r="C1012" s="3">
        <v>94306</v>
      </c>
      <c r="D1012" s="2" t="s">
        <v>4685</v>
      </c>
      <c r="E1012" s="3" t="s">
        <v>6154</v>
      </c>
      <c r="G1012" s="66">
        <v>70.02</v>
      </c>
    </row>
    <row r="1013" spans="1:7" ht="22.5" x14ac:dyDescent="0.2">
      <c r="A1013" s="1" t="str">
        <f t="shared" si="26"/>
        <v>SINAPI 94327</v>
      </c>
      <c r="B1013" s="3" t="s">
        <v>6165</v>
      </c>
      <c r="C1013" s="3">
        <v>94327</v>
      </c>
      <c r="D1013" s="2" t="s">
        <v>4690</v>
      </c>
      <c r="E1013" s="3" t="s">
        <v>6154</v>
      </c>
      <c r="G1013" s="66">
        <v>115.23</v>
      </c>
    </row>
    <row r="1014" spans="1:7" ht="22.5" x14ac:dyDescent="0.2">
      <c r="A1014" s="1" t="str">
        <f t="shared" si="26"/>
        <v>SINAPI 94329</v>
      </c>
      <c r="B1014" s="3" t="s">
        <v>6165</v>
      </c>
      <c r="C1014" s="3">
        <v>94329</v>
      </c>
      <c r="D1014" s="2" t="s">
        <v>4691</v>
      </c>
      <c r="E1014" s="3" t="s">
        <v>6154</v>
      </c>
      <c r="G1014" s="66">
        <v>108.42</v>
      </c>
    </row>
    <row r="1015" spans="1:7" ht="22.5" x14ac:dyDescent="0.2">
      <c r="A1015" s="1" t="str">
        <f t="shared" si="26"/>
        <v>SINAPI 94333</v>
      </c>
      <c r="B1015" s="3" t="s">
        <v>6165</v>
      </c>
      <c r="C1015" s="3">
        <v>94333</v>
      </c>
      <c r="D1015" s="2" t="s">
        <v>4692</v>
      </c>
      <c r="E1015" s="3" t="s">
        <v>6154</v>
      </c>
      <c r="G1015" s="66">
        <v>105.36</v>
      </c>
    </row>
    <row r="1016" spans="1:7" ht="22.5" x14ac:dyDescent="0.2">
      <c r="A1016" s="1" t="str">
        <f t="shared" si="26"/>
        <v>SINAPI 94310</v>
      </c>
      <c r="B1016" s="3" t="s">
        <v>6165</v>
      </c>
      <c r="C1016" s="3">
        <v>94310</v>
      </c>
      <c r="D1016" s="2" t="s">
        <v>4686</v>
      </c>
      <c r="E1016" s="3" t="s">
        <v>6154</v>
      </c>
      <c r="G1016" s="66">
        <v>66.959999999999994</v>
      </c>
    </row>
    <row r="1017" spans="1:7" x14ac:dyDescent="0.2">
      <c r="A1017" s="1" t="str">
        <f t="shared" si="26"/>
        <v>SINAPI 104739</v>
      </c>
      <c r="B1017" s="3" t="s">
        <v>6165</v>
      </c>
      <c r="C1017" s="3">
        <v>104739</v>
      </c>
      <c r="D1017" s="2" t="s">
        <v>4716</v>
      </c>
      <c r="E1017" s="3" t="s">
        <v>6154</v>
      </c>
      <c r="G1017" s="66">
        <v>119.52</v>
      </c>
    </row>
    <row r="1018" spans="1:7" x14ac:dyDescent="0.2">
      <c r="A1018" s="1" t="str">
        <f t="shared" si="26"/>
        <v>SINAPI 104738</v>
      </c>
      <c r="B1018" s="3" t="s">
        <v>6165</v>
      </c>
      <c r="C1018" s="3">
        <v>104738</v>
      </c>
      <c r="D1018" s="2" t="s">
        <v>4715</v>
      </c>
      <c r="E1018" s="3" t="s">
        <v>6154</v>
      </c>
      <c r="G1018" s="66">
        <v>81.12</v>
      </c>
    </row>
    <row r="1019" spans="1:7" ht="22.5" x14ac:dyDescent="0.2">
      <c r="A1019" s="1" t="str">
        <f t="shared" si="26"/>
        <v>SINAPI 94316</v>
      </c>
      <c r="B1019" s="3" t="s">
        <v>6165</v>
      </c>
      <c r="C1019" s="3">
        <v>94316</v>
      </c>
      <c r="D1019" s="2" t="s">
        <v>4687</v>
      </c>
      <c r="E1019" s="3" t="s">
        <v>6154</v>
      </c>
      <c r="G1019" s="66">
        <v>72.39</v>
      </c>
    </row>
    <row r="1020" spans="1:7" ht="22.5" x14ac:dyDescent="0.2">
      <c r="A1020" s="1" t="str">
        <f t="shared" si="26"/>
        <v>SINAPI 94318</v>
      </c>
      <c r="B1020" s="3" t="s">
        <v>6165</v>
      </c>
      <c r="C1020" s="3">
        <v>94318</v>
      </c>
      <c r="D1020" s="2" t="s">
        <v>4688</v>
      </c>
      <c r="E1020" s="3" t="s">
        <v>6154</v>
      </c>
      <c r="G1020" s="66">
        <v>66.05</v>
      </c>
    </row>
    <row r="1021" spans="1:7" ht="22.5" x14ac:dyDescent="0.2">
      <c r="A1021" s="1" t="str">
        <f t="shared" si="26"/>
        <v>SINAPI 94339</v>
      </c>
      <c r="B1021" s="3" t="s">
        <v>6165</v>
      </c>
      <c r="C1021" s="3">
        <v>94339</v>
      </c>
      <c r="D1021" s="2" t="s">
        <v>4693</v>
      </c>
      <c r="E1021" s="3" t="s">
        <v>6154</v>
      </c>
      <c r="G1021" s="66">
        <v>110.79</v>
      </c>
    </row>
    <row r="1022" spans="1:7" ht="22.5" x14ac:dyDescent="0.2">
      <c r="A1022" s="1" t="str">
        <f t="shared" si="26"/>
        <v>SINAPI 94341</v>
      </c>
      <c r="B1022" s="3" t="s">
        <v>6165</v>
      </c>
      <c r="C1022" s="3">
        <v>94341</v>
      </c>
      <c r="D1022" s="2" t="s">
        <v>4694</v>
      </c>
      <c r="E1022" s="3" t="s">
        <v>6154</v>
      </c>
      <c r="G1022" s="66">
        <v>104.45</v>
      </c>
    </row>
    <row r="1023" spans="1:7" x14ac:dyDescent="0.2">
      <c r="A1023" s="1" t="str">
        <f t="shared" si="26"/>
        <v>SINAPI 104742</v>
      </c>
      <c r="B1023" s="3" t="s">
        <v>6165</v>
      </c>
      <c r="C1023" s="3">
        <v>104742</v>
      </c>
      <c r="D1023" s="2" t="s">
        <v>4719</v>
      </c>
      <c r="E1023" s="3" t="s">
        <v>6149</v>
      </c>
      <c r="G1023" s="66">
        <v>8.68</v>
      </c>
    </row>
    <row r="1024" spans="1:7" x14ac:dyDescent="0.2">
      <c r="A1024" s="1" t="str">
        <f t="shared" si="26"/>
        <v>SINAPI 93382</v>
      </c>
      <c r="B1024" s="3" t="s">
        <v>6165</v>
      </c>
      <c r="C1024" s="3">
        <v>93382</v>
      </c>
      <c r="D1024" s="2" t="s">
        <v>4704</v>
      </c>
      <c r="E1024" s="3" t="s">
        <v>6154</v>
      </c>
      <c r="G1024" s="66">
        <v>28.37</v>
      </c>
    </row>
    <row r="1025" spans="1:7" x14ac:dyDescent="0.2">
      <c r="A1025" s="1" t="str">
        <f t="shared" si="26"/>
        <v>SINAPI 104737</v>
      </c>
      <c r="B1025" s="3" t="s">
        <v>6165</v>
      </c>
      <c r="C1025" s="3">
        <v>104737</v>
      </c>
      <c r="D1025" s="2" t="s">
        <v>4714</v>
      </c>
      <c r="E1025" s="3" t="s">
        <v>6154</v>
      </c>
      <c r="G1025" s="66">
        <v>22.69</v>
      </c>
    </row>
    <row r="1026" spans="1:7" ht="33.75" x14ac:dyDescent="0.2">
      <c r="A1026" s="1" t="str">
        <f t="shared" si="26"/>
        <v>SINAPI 93369</v>
      </c>
      <c r="B1026" s="3" t="s">
        <v>6165</v>
      </c>
      <c r="C1026" s="3">
        <v>93369</v>
      </c>
      <c r="D1026" s="2" t="s">
        <v>4698</v>
      </c>
      <c r="E1026" s="3" t="s">
        <v>6154</v>
      </c>
      <c r="G1026" s="66">
        <v>18.149999999999999</v>
      </c>
    </row>
    <row r="1027" spans="1:7" ht="33.75" x14ac:dyDescent="0.2">
      <c r="A1027" s="1" t="str">
        <f t="shared" si="26"/>
        <v>SINAPI 93373</v>
      </c>
      <c r="B1027" s="3" t="s">
        <v>6165</v>
      </c>
      <c r="C1027" s="3">
        <v>93373</v>
      </c>
      <c r="D1027" s="2" t="s">
        <v>4700</v>
      </c>
      <c r="E1027" s="3" t="s">
        <v>6154</v>
      </c>
      <c r="G1027" s="66">
        <v>15.09</v>
      </c>
    </row>
    <row r="1028" spans="1:7" ht="33.75" x14ac:dyDescent="0.2">
      <c r="A1028" s="1" t="str">
        <f t="shared" si="26"/>
        <v>SINAPI 93368</v>
      </c>
      <c r="B1028" s="3" t="s">
        <v>6165</v>
      </c>
      <c r="C1028" s="3">
        <v>93368</v>
      </c>
      <c r="D1028" s="2" t="s">
        <v>4697</v>
      </c>
      <c r="E1028" s="3" t="s">
        <v>6154</v>
      </c>
      <c r="G1028" s="66">
        <v>21.93</v>
      </c>
    </row>
    <row r="1029" spans="1:7" ht="33.75" x14ac:dyDescent="0.2">
      <c r="A1029" s="1" t="str">
        <f t="shared" si="26"/>
        <v>SINAPI 104729</v>
      </c>
      <c r="B1029" s="3" t="s">
        <v>6165</v>
      </c>
      <c r="C1029" s="3">
        <v>104729</v>
      </c>
      <c r="D1029" s="2" t="s">
        <v>4706</v>
      </c>
      <c r="E1029" s="3" t="s">
        <v>6154</v>
      </c>
      <c r="G1029" s="66">
        <v>17.05</v>
      </c>
    </row>
    <row r="1030" spans="1:7" ht="33.75" x14ac:dyDescent="0.2">
      <c r="A1030" s="1" t="str">
        <f t="shared" si="26"/>
        <v>SINAPI 93372</v>
      </c>
      <c r="B1030" s="3" t="s">
        <v>6165</v>
      </c>
      <c r="C1030" s="3">
        <v>93372</v>
      </c>
      <c r="D1030" s="2" t="s">
        <v>4699</v>
      </c>
      <c r="E1030" s="3" t="s">
        <v>6154</v>
      </c>
      <c r="G1030" s="66">
        <v>17.489999999999998</v>
      </c>
    </row>
    <row r="1031" spans="1:7" ht="33.75" x14ac:dyDescent="0.2">
      <c r="A1031" s="1" t="str">
        <f t="shared" si="26"/>
        <v>SINAPI 104731</v>
      </c>
      <c r="B1031" s="3" t="s">
        <v>6165</v>
      </c>
      <c r="C1031" s="3">
        <v>104731</v>
      </c>
      <c r="D1031" s="2" t="s">
        <v>4708</v>
      </c>
      <c r="E1031" s="3" t="s">
        <v>6154</v>
      </c>
      <c r="G1031" s="66">
        <v>12.66</v>
      </c>
    </row>
    <row r="1032" spans="1:7" ht="33.75" x14ac:dyDescent="0.2">
      <c r="A1032" s="1" t="str">
        <f t="shared" si="26"/>
        <v>SINAPI 93367</v>
      </c>
      <c r="B1032" s="3" t="s">
        <v>6165</v>
      </c>
      <c r="C1032" s="3">
        <v>93367</v>
      </c>
      <c r="D1032" s="2" t="s">
        <v>4696</v>
      </c>
      <c r="E1032" s="3" t="s">
        <v>6154</v>
      </c>
      <c r="G1032" s="66">
        <v>24.96</v>
      </c>
    </row>
    <row r="1033" spans="1:7" ht="33.75" x14ac:dyDescent="0.2">
      <c r="A1033" s="1" t="str">
        <f t="shared" si="26"/>
        <v>SINAPI 104728</v>
      </c>
      <c r="B1033" s="3" t="s">
        <v>6165</v>
      </c>
      <c r="C1033" s="3">
        <v>104728</v>
      </c>
      <c r="D1033" s="2" t="s">
        <v>4705</v>
      </c>
      <c r="E1033" s="3" t="s">
        <v>6154</v>
      </c>
      <c r="G1033" s="66">
        <v>20.03</v>
      </c>
    </row>
    <row r="1034" spans="1:7" ht="33.75" x14ac:dyDescent="0.2">
      <c r="A1034" s="1" t="str">
        <f t="shared" si="26"/>
        <v>SINAPI 104730</v>
      </c>
      <c r="B1034" s="3" t="s">
        <v>6165</v>
      </c>
      <c r="C1034" s="3">
        <v>104730</v>
      </c>
      <c r="D1034" s="2" t="s">
        <v>4707</v>
      </c>
      <c r="E1034" s="3" t="s">
        <v>6154</v>
      </c>
      <c r="G1034" s="66">
        <v>13.32</v>
      </c>
    </row>
    <row r="1035" spans="1:7" ht="33.75" x14ac:dyDescent="0.2">
      <c r="A1035" s="1" t="str">
        <f t="shared" si="26"/>
        <v>SINAPI 104732</v>
      </c>
      <c r="B1035" s="3" t="s">
        <v>6165</v>
      </c>
      <c r="C1035" s="3">
        <v>104732</v>
      </c>
      <c r="D1035" s="2" t="s">
        <v>4709</v>
      </c>
      <c r="E1035" s="3" t="s">
        <v>6154</v>
      </c>
      <c r="G1035" s="66">
        <v>10.27</v>
      </c>
    </row>
    <row r="1036" spans="1:7" ht="22.5" x14ac:dyDescent="0.2">
      <c r="A1036" s="1" t="str">
        <f t="shared" si="26"/>
        <v>SINAPI 104740</v>
      </c>
      <c r="B1036" s="3" t="s">
        <v>6165</v>
      </c>
      <c r="C1036" s="3">
        <v>104740</v>
      </c>
      <c r="D1036" s="2" t="s">
        <v>4717</v>
      </c>
      <c r="E1036" s="3" t="s">
        <v>6154</v>
      </c>
      <c r="G1036" s="66">
        <v>29.25</v>
      </c>
    </row>
    <row r="1037" spans="1:7" x14ac:dyDescent="0.2">
      <c r="A1037" s="1" t="str">
        <f t="shared" si="26"/>
        <v>SINAPI 104741</v>
      </c>
      <c r="B1037" s="3" t="s">
        <v>6165</v>
      </c>
      <c r="C1037" s="3">
        <v>104741</v>
      </c>
      <c r="D1037" s="2" t="s">
        <v>4718</v>
      </c>
      <c r="E1037" s="3" t="s">
        <v>6154</v>
      </c>
      <c r="G1037" s="66">
        <v>23.56</v>
      </c>
    </row>
    <row r="1038" spans="1:7" ht="33.75" x14ac:dyDescent="0.2">
      <c r="A1038" s="1" t="str">
        <f t="shared" si="26"/>
        <v>SINAPI 104733</v>
      </c>
      <c r="B1038" s="3" t="s">
        <v>6165</v>
      </c>
      <c r="C1038" s="3">
        <v>104733</v>
      </c>
      <c r="D1038" s="2" t="s">
        <v>4710</v>
      </c>
      <c r="E1038" s="3" t="s">
        <v>6154</v>
      </c>
      <c r="G1038" s="66">
        <v>20.98</v>
      </c>
    </row>
    <row r="1039" spans="1:7" ht="33.75" x14ac:dyDescent="0.2">
      <c r="A1039" s="1" t="str">
        <f t="shared" si="26"/>
        <v>SINAPI 104735</v>
      </c>
      <c r="B1039" s="3" t="s">
        <v>6165</v>
      </c>
      <c r="C1039" s="3">
        <v>104735</v>
      </c>
      <c r="D1039" s="2" t="s">
        <v>4712</v>
      </c>
      <c r="E1039" s="3" t="s">
        <v>6154</v>
      </c>
      <c r="G1039" s="66">
        <v>12.43</v>
      </c>
    </row>
    <row r="1040" spans="1:7" ht="33.75" x14ac:dyDescent="0.2">
      <c r="A1040" s="1" t="str">
        <f t="shared" si="26"/>
        <v>SINAPI 104734</v>
      </c>
      <c r="B1040" s="3" t="s">
        <v>6165</v>
      </c>
      <c r="C1040" s="3">
        <v>104734</v>
      </c>
      <c r="D1040" s="2" t="s">
        <v>4711</v>
      </c>
      <c r="E1040" s="3" t="s">
        <v>6154</v>
      </c>
      <c r="G1040" s="66">
        <v>15.22</v>
      </c>
    </row>
    <row r="1041" spans="1:7" ht="33.75" x14ac:dyDescent="0.2">
      <c r="A1041" s="1" t="str">
        <f t="shared" si="26"/>
        <v>SINAPI 104736</v>
      </c>
      <c r="B1041" s="3" t="s">
        <v>6165</v>
      </c>
      <c r="C1041" s="3">
        <v>104736</v>
      </c>
      <c r="D1041" s="2" t="s">
        <v>4713</v>
      </c>
      <c r="E1041" s="3" t="s">
        <v>6154</v>
      </c>
      <c r="G1041" s="66">
        <v>9.3000000000000007</v>
      </c>
    </row>
    <row r="1042" spans="1:7" ht="33.75" x14ac:dyDescent="0.2">
      <c r="A1042" s="1" t="str">
        <f t="shared" si="26"/>
        <v>SINAPI 93381</v>
      </c>
      <c r="B1042" s="3" t="s">
        <v>6165</v>
      </c>
      <c r="C1042" s="3">
        <v>93381</v>
      </c>
      <c r="D1042" s="2" t="s">
        <v>7345</v>
      </c>
      <c r="E1042" s="3" t="s">
        <v>6154</v>
      </c>
      <c r="G1042" s="66">
        <v>14.18</v>
      </c>
    </row>
    <row r="1043" spans="1:7" ht="33.75" x14ac:dyDescent="0.2">
      <c r="A1043" s="1" t="str">
        <f t="shared" si="26"/>
        <v>SINAPI 93379</v>
      </c>
      <c r="B1043" s="3" t="s">
        <v>6165</v>
      </c>
      <c r="C1043" s="3">
        <v>93379</v>
      </c>
      <c r="D1043" s="2" t="s">
        <v>4702</v>
      </c>
      <c r="E1043" s="3" t="s">
        <v>6154</v>
      </c>
      <c r="G1043" s="66">
        <v>20.52</v>
      </c>
    </row>
    <row r="1044" spans="1:7" ht="33.75" x14ac:dyDescent="0.2">
      <c r="A1044" s="1" t="str">
        <f t="shared" si="26"/>
        <v>SINAPI 93380</v>
      </c>
      <c r="B1044" s="3" t="s">
        <v>6165</v>
      </c>
      <c r="C1044" s="3">
        <v>93380</v>
      </c>
      <c r="D1044" s="2" t="s">
        <v>4703</v>
      </c>
      <c r="E1044" s="3" t="s">
        <v>6154</v>
      </c>
      <c r="G1044" s="66">
        <v>17.46</v>
      </c>
    </row>
    <row r="1045" spans="1:7" ht="33.75" x14ac:dyDescent="0.2">
      <c r="A1045" s="1" t="str">
        <f t="shared" si="26"/>
        <v>SINAPI 93378</v>
      </c>
      <c r="B1045" s="3" t="s">
        <v>6165</v>
      </c>
      <c r="C1045" s="3">
        <v>93378</v>
      </c>
      <c r="D1045" s="2" t="s">
        <v>4701</v>
      </c>
      <c r="E1045" s="3" t="s">
        <v>6154</v>
      </c>
      <c r="G1045" s="66">
        <v>26.67</v>
      </c>
    </row>
    <row r="1046" spans="1:7" ht="22.5" x14ac:dyDescent="0.2">
      <c r="A1046" s="1" t="str">
        <f t="shared" si="26"/>
        <v>SINAPI 105732</v>
      </c>
      <c r="B1046" s="3" t="s">
        <v>6165</v>
      </c>
      <c r="C1046" s="3">
        <v>105732</v>
      </c>
      <c r="D1046" s="2" t="s">
        <v>7478</v>
      </c>
      <c r="E1046" s="3" t="s">
        <v>6154</v>
      </c>
      <c r="G1046" s="66">
        <v>285.86</v>
      </c>
    </row>
    <row r="1047" spans="1:7" ht="22.5" x14ac:dyDescent="0.2">
      <c r="A1047" s="1" t="str">
        <f t="shared" si="26"/>
        <v>SINAPI 96397</v>
      </c>
      <c r="B1047" s="3" t="s">
        <v>6165</v>
      </c>
      <c r="C1047" s="3">
        <v>96397</v>
      </c>
      <c r="D1047" s="2" t="s">
        <v>7380</v>
      </c>
      <c r="E1047" s="3" t="s">
        <v>6154</v>
      </c>
      <c r="G1047" s="66">
        <v>281.32</v>
      </c>
    </row>
    <row r="1048" spans="1:7" ht="22.5" x14ac:dyDescent="0.2">
      <c r="A1048" s="1" t="str">
        <f t="shared" si="26"/>
        <v>SINAPI 105735</v>
      </c>
      <c r="B1048" s="3" t="s">
        <v>6165</v>
      </c>
      <c r="C1048" s="3">
        <v>105735</v>
      </c>
      <c r="D1048" s="2" t="s">
        <v>7481</v>
      </c>
      <c r="E1048" s="3" t="s">
        <v>6154</v>
      </c>
      <c r="G1048" s="66">
        <v>279.02</v>
      </c>
    </row>
    <row r="1049" spans="1:7" ht="22.5" x14ac:dyDescent="0.2">
      <c r="A1049" s="1" t="str">
        <f t="shared" si="26"/>
        <v>SINAPI 105727</v>
      </c>
      <c r="B1049" s="3" t="s">
        <v>6165</v>
      </c>
      <c r="C1049" s="3">
        <v>105727</v>
      </c>
      <c r="D1049" s="2" t="s">
        <v>7473</v>
      </c>
      <c r="E1049" s="3" t="s">
        <v>6154</v>
      </c>
      <c r="G1049" s="66">
        <v>221.8</v>
      </c>
    </row>
    <row r="1050" spans="1:7" ht="22.5" x14ac:dyDescent="0.2">
      <c r="A1050" s="1" t="str">
        <f t="shared" si="26"/>
        <v>SINAPI 96396</v>
      </c>
      <c r="B1050" s="3" t="s">
        <v>6165</v>
      </c>
      <c r="C1050" s="3">
        <v>96396</v>
      </c>
      <c r="D1050" s="2" t="s">
        <v>7379</v>
      </c>
      <c r="E1050" s="3" t="s">
        <v>6154</v>
      </c>
      <c r="G1050" s="66">
        <v>218.29</v>
      </c>
    </row>
    <row r="1051" spans="1:7" ht="22.5" x14ac:dyDescent="0.2">
      <c r="A1051" s="1" t="str">
        <f t="shared" si="26"/>
        <v>SINAPI 105730</v>
      </c>
      <c r="B1051" s="3" t="s">
        <v>6165</v>
      </c>
      <c r="C1051" s="3">
        <v>105730</v>
      </c>
      <c r="D1051" s="2" t="s">
        <v>7476</v>
      </c>
      <c r="E1051" s="3" t="s">
        <v>6154</v>
      </c>
      <c r="G1051" s="66">
        <v>216.52</v>
      </c>
    </row>
    <row r="1052" spans="1:7" ht="22.5" x14ac:dyDescent="0.2">
      <c r="A1052" s="1" t="str">
        <f t="shared" si="26"/>
        <v>SINAPI 105737</v>
      </c>
      <c r="B1052" s="3" t="s">
        <v>6165</v>
      </c>
      <c r="C1052" s="3">
        <v>105737</v>
      </c>
      <c r="D1052" s="2" t="s">
        <v>7483</v>
      </c>
      <c r="E1052" s="3" t="s">
        <v>6154</v>
      </c>
      <c r="G1052" s="66">
        <v>368.61</v>
      </c>
    </row>
    <row r="1053" spans="1:7" ht="22.5" x14ac:dyDescent="0.2">
      <c r="A1053" s="1" t="str">
        <f t="shared" si="26"/>
        <v>SINAPI 96398</v>
      </c>
      <c r="B1053" s="3" t="s">
        <v>6165</v>
      </c>
      <c r="C1053" s="3">
        <v>96398</v>
      </c>
      <c r="D1053" s="2" t="s">
        <v>7381</v>
      </c>
      <c r="E1053" s="3" t="s">
        <v>6154</v>
      </c>
      <c r="G1053" s="66">
        <v>365.19</v>
      </c>
    </row>
    <row r="1054" spans="1:7" ht="22.5" x14ac:dyDescent="0.2">
      <c r="A1054" s="1" t="str">
        <f t="shared" si="26"/>
        <v>SINAPI 105740</v>
      </c>
      <c r="B1054" s="3" t="s">
        <v>6165</v>
      </c>
      <c r="C1054" s="3">
        <v>105740</v>
      </c>
      <c r="D1054" s="2" t="s">
        <v>7486</v>
      </c>
      <c r="E1054" s="3" t="s">
        <v>6154</v>
      </c>
      <c r="G1054" s="66">
        <v>363.36</v>
      </c>
    </row>
    <row r="1055" spans="1:7" ht="22.5" x14ac:dyDescent="0.2">
      <c r="A1055" s="1" t="str">
        <f t="shared" si="26"/>
        <v>SINAPI 105749</v>
      </c>
      <c r="B1055" s="3" t="s">
        <v>6165</v>
      </c>
      <c r="C1055" s="3">
        <v>105749</v>
      </c>
      <c r="D1055" s="2" t="s">
        <v>7495</v>
      </c>
      <c r="E1055" s="3" t="s">
        <v>6154</v>
      </c>
      <c r="G1055" s="66">
        <v>198.91</v>
      </c>
    </row>
    <row r="1056" spans="1:7" ht="22.5" x14ac:dyDescent="0.2">
      <c r="A1056" s="1" t="str">
        <f t="shared" si="26"/>
        <v>SINAPI 96400</v>
      </c>
      <c r="B1056" s="3" t="s">
        <v>6165</v>
      </c>
      <c r="C1056" s="3">
        <v>96400</v>
      </c>
      <c r="D1056" s="2" t="s">
        <v>7383</v>
      </c>
      <c r="E1056" s="3" t="s">
        <v>6154</v>
      </c>
      <c r="G1056" s="66">
        <v>197.03</v>
      </c>
    </row>
    <row r="1057" spans="1:7" ht="22.5" x14ac:dyDescent="0.2">
      <c r="A1057" s="1" t="str">
        <f t="shared" si="26"/>
        <v>SINAPI 105752</v>
      </c>
      <c r="B1057" s="3" t="s">
        <v>6165</v>
      </c>
      <c r="C1057" s="3">
        <v>105752</v>
      </c>
      <c r="D1057" s="2" t="s">
        <v>7498</v>
      </c>
      <c r="E1057" s="3" t="s">
        <v>6154</v>
      </c>
      <c r="G1057" s="66">
        <v>195.38</v>
      </c>
    </row>
    <row r="1058" spans="1:7" ht="22.5" x14ac:dyDescent="0.2">
      <c r="A1058" s="1" t="str">
        <f t="shared" si="26"/>
        <v>SINAPI 105754</v>
      </c>
      <c r="B1058" s="3" t="s">
        <v>6165</v>
      </c>
      <c r="C1058" s="3">
        <v>105754</v>
      </c>
      <c r="D1058" s="2" t="s">
        <v>7500</v>
      </c>
      <c r="E1058" s="3" t="s">
        <v>6154</v>
      </c>
      <c r="G1058" s="66">
        <v>193.83</v>
      </c>
    </row>
    <row r="1059" spans="1:7" ht="22.5" x14ac:dyDescent="0.2">
      <c r="A1059" s="1" t="str">
        <f t="shared" si="26"/>
        <v>SINAPI 105742</v>
      </c>
      <c r="B1059" s="3" t="s">
        <v>6165</v>
      </c>
      <c r="C1059" s="3">
        <v>105742</v>
      </c>
      <c r="D1059" s="2" t="s">
        <v>7488</v>
      </c>
      <c r="E1059" s="3" t="s">
        <v>6154</v>
      </c>
      <c r="G1059" s="66">
        <v>152.63999999999999</v>
      </c>
    </row>
    <row r="1060" spans="1:7" ht="22.5" x14ac:dyDescent="0.2">
      <c r="A1060" s="1" t="str">
        <f t="shared" si="26"/>
        <v>SINAPI 96399</v>
      </c>
      <c r="B1060" s="3" t="s">
        <v>6165</v>
      </c>
      <c r="C1060" s="3">
        <v>96399</v>
      </c>
      <c r="D1060" s="2" t="s">
        <v>7382</v>
      </c>
      <c r="E1060" s="3" t="s">
        <v>6154</v>
      </c>
      <c r="G1060" s="66">
        <v>150.97999999999999</v>
      </c>
    </row>
    <row r="1061" spans="1:7" ht="22.5" x14ac:dyDescent="0.2">
      <c r="A1061" s="1" t="str">
        <f t="shared" si="26"/>
        <v>SINAPI 105745</v>
      </c>
      <c r="B1061" s="3" t="s">
        <v>6165</v>
      </c>
      <c r="C1061" s="3">
        <v>105745</v>
      </c>
      <c r="D1061" s="2" t="s">
        <v>7491</v>
      </c>
      <c r="E1061" s="3" t="s">
        <v>6154</v>
      </c>
      <c r="G1061" s="66">
        <v>149.31</v>
      </c>
    </row>
    <row r="1062" spans="1:7" ht="22.5" x14ac:dyDescent="0.2">
      <c r="A1062" s="1" t="str">
        <f t="shared" si="26"/>
        <v>SINAPI 105747</v>
      </c>
      <c r="B1062" s="3" t="s">
        <v>6165</v>
      </c>
      <c r="C1062" s="3">
        <v>105747</v>
      </c>
      <c r="D1062" s="2" t="s">
        <v>7493</v>
      </c>
      <c r="E1062" s="3" t="s">
        <v>6154</v>
      </c>
      <c r="G1062" s="66">
        <v>147.63999999999999</v>
      </c>
    </row>
    <row r="1063" spans="1:7" ht="33.75" x14ac:dyDescent="0.2">
      <c r="A1063" s="1" t="str">
        <f t="shared" ref="A1063:A1126" si="27">CONCATENAR</f>
        <v>SINAPI 105657</v>
      </c>
      <c r="B1063" s="3" t="s">
        <v>6165</v>
      </c>
      <c r="C1063" s="3">
        <v>105657</v>
      </c>
      <c r="D1063" s="2" t="s">
        <v>7439</v>
      </c>
      <c r="E1063" s="3" t="s">
        <v>6154</v>
      </c>
      <c r="G1063" s="66">
        <v>203.42</v>
      </c>
    </row>
    <row r="1064" spans="1:7" ht="33.75" x14ac:dyDescent="0.2">
      <c r="A1064" s="1" t="str">
        <f t="shared" si="27"/>
        <v>SINAPI 100566</v>
      </c>
      <c r="B1064" s="3" t="s">
        <v>6165</v>
      </c>
      <c r="C1064" s="3">
        <v>100566</v>
      </c>
      <c r="D1064" s="2" t="s">
        <v>7386</v>
      </c>
      <c r="E1064" s="3" t="s">
        <v>6154</v>
      </c>
      <c r="G1064" s="66">
        <v>196.1</v>
      </c>
    </row>
    <row r="1065" spans="1:7" ht="33.75" x14ac:dyDescent="0.2">
      <c r="A1065" s="1" t="str">
        <f t="shared" si="27"/>
        <v>SINAPI 105666</v>
      </c>
      <c r="B1065" s="3" t="s">
        <v>6165</v>
      </c>
      <c r="C1065" s="3">
        <v>105666</v>
      </c>
      <c r="D1065" s="2" t="s">
        <v>7448</v>
      </c>
      <c r="E1065" s="3" t="s">
        <v>6154</v>
      </c>
      <c r="G1065" s="66">
        <v>192.41</v>
      </c>
    </row>
    <row r="1066" spans="1:7" ht="33.75" x14ac:dyDescent="0.2">
      <c r="A1066" s="1" t="str">
        <f t="shared" si="27"/>
        <v>SINAPI 105639</v>
      </c>
      <c r="B1066" s="3" t="s">
        <v>6165</v>
      </c>
      <c r="C1066" s="3">
        <v>105639</v>
      </c>
      <c r="D1066" s="2" t="s">
        <v>8666</v>
      </c>
      <c r="E1066" s="3" t="s">
        <v>6154</v>
      </c>
      <c r="G1066" s="66">
        <v>0</v>
      </c>
    </row>
    <row r="1067" spans="1:7" ht="33.75" x14ac:dyDescent="0.2">
      <c r="A1067" s="1" t="str">
        <f t="shared" si="27"/>
        <v>SINAPI 105645</v>
      </c>
      <c r="B1067" s="3" t="s">
        <v>6165</v>
      </c>
      <c r="C1067" s="3">
        <v>105645</v>
      </c>
      <c r="D1067" s="2" t="s">
        <v>8667</v>
      </c>
      <c r="E1067" s="3" t="s">
        <v>6154</v>
      </c>
      <c r="G1067" s="66">
        <v>0</v>
      </c>
    </row>
    <row r="1068" spans="1:7" ht="33.75" x14ac:dyDescent="0.2">
      <c r="A1068" s="1" t="str">
        <f t="shared" si="27"/>
        <v>SINAPI 105651</v>
      </c>
      <c r="B1068" s="3" t="s">
        <v>6165</v>
      </c>
      <c r="C1068" s="3">
        <v>105651</v>
      </c>
      <c r="D1068" s="2" t="s">
        <v>8668</v>
      </c>
      <c r="E1068" s="3" t="s">
        <v>6154</v>
      </c>
      <c r="G1068" s="66">
        <v>0</v>
      </c>
    </row>
    <row r="1069" spans="1:7" ht="33.75" x14ac:dyDescent="0.2">
      <c r="A1069" s="1" t="str">
        <f t="shared" si="27"/>
        <v>SINAPI 105658</v>
      </c>
      <c r="B1069" s="3" t="s">
        <v>6165</v>
      </c>
      <c r="C1069" s="3">
        <v>105658</v>
      </c>
      <c r="D1069" s="2" t="s">
        <v>7440</v>
      </c>
      <c r="E1069" s="3" t="s">
        <v>6154</v>
      </c>
      <c r="G1069" s="66">
        <v>233.58</v>
      </c>
    </row>
    <row r="1070" spans="1:7" ht="33.75" x14ac:dyDescent="0.2">
      <c r="A1070" s="1" t="str">
        <f t="shared" si="27"/>
        <v>SINAPI 100567</v>
      </c>
      <c r="B1070" s="3" t="s">
        <v>6165</v>
      </c>
      <c r="C1070" s="3">
        <v>100567</v>
      </c>
      <c r="D1070" s="2" t="s">
        <v>7387</v>
      </c>
      <c r="E1070" s="3" t="s">
        <v>6154</v>
      </c>
      <c r="G1070" s="66">
        <v>226.26</v>
      </c>
    </row>
    <row r="1071" spans="1:7" ht="33.75" x14ac:dyDescent="0.2">
      <c r="A1071" s="1" t="str">
        <f t="shared" si="27"/>
        <v>SINAPI 105667</v>
      </c>
      <c r="B1071" s="3" t="s">
        <v>6165</v>
      </c>
      <c r="C1071" s="3">
        <v>105667</v>
      </c>
      <c r="D1071" s="2" t="s">
        <v>7449</v>
      </c>
      <c r="E1071" s="3" t="s">
        <v>6154</v>
      </c>
      <c r="G1071" s="66">
        <v>222.57</v>
      </c>
    </row>
    <row r="1072" spans="1:7" ht="33.75" x14ac:dyDescent="0.2">
      <c r="A1072" s="1" t="str">
        <f t="shared" si="27"/>
        <v>SINAPI 105640</v>
      </c>
      <c r="B1072" s="3" t="s">
        <v>6165</v>
      </c>
      <c r="C1072" s="3">
        <v>105640</v>
      </c>
      <c r="D1072" s="2" t="s">
        <v>8669</v>
      </c>
      <c r="E1072" s="3" t="s">
        <v>6154</v>
      </c>
      <c r="G1072" s="66">
        <v>0</v>
      </c>
    </row>
    <row r="1073" spans="1:7" ht="33.75" x14ac:dyDescent="0.2">
      <c r="A1073" s="1" t="str">
        <f t="shared" si="27"/>
        <v>SINAPI 105646</v>
      </c>
      <c r="B1073" s="3" t="s">
        <v>6165</v>
      </c>
      <c r="C1073" s="3">
        <v>105646</v>
      </c>
      <c r="D1073" s="2" t="s">
        <v>8670</v>
      </c>
      <c r="E1073" s="3" t="s">
        <v>6154</v>
      </c>
      <c r="G1073" s="66">
        <v>0</v>
      </c>
    </row>
    <row r="1074" spans="1:7" ht="33.75" x14ac:dyDescent="0.2">
      <c r="A1074" s="1" t="str">
        <f t="shared" si="27"/>
        <v>SINAPI 105652</v>
      </c>
      <c r="B1074" s="3" t="s">
        <v>6165</v>
      </c>
      <c r="C1074" s="3">
        <v>105652</v>
      </c>
      <c r="D1074" s="2" t="s">
        <v>8671</v>
      </c>
      <c r="E1074" s="3" t="s">
        <v>6154</v>
      </c>
      <c r="G1074" s="66">
        <v>0</v>
      </c>
    </row>
    <row r="1075" spans="1:7" ht="33.75" x14ac:dyDescent="0.2">
      <c r="A1075" s="1" t="str">
        <f t="shared" si="27"/>
        <v>SINAPI 105659</v>
      </c>
      <c r="B1075" s="3" t="s">
        <v>6165</v>
      </c>
      <c r="C1075" s="3">
        <v>105659</v>
      </c>
      <c r="D1075" s="2" t="s">
        <v>7441</v>
      </c>
      <c r="E1075" s="3" t="s">
        <v>6154</v>
      </c>
      <c r="G1075" s="66">
        <v>263.32</v>
      </c>
    </row>
    <row r="1076" spans="1:7" ht="33.75" x14ac:dyDescent="0.2">
      <c r="A1076" s="1" t="str">
        <f t="shared" si="27"/>
        <v>SINAPI 100568</v>
      </c>
      <c r="B1076" s="3" t="s">
        <v>6165</v>
      </c>
      <c r="C1076" s="3">
        <v>100568</v>
      </c>
      <c r="D1076" s="2" t="s">
        <v>7388</v>
      </c>
      <c r="E1076" s="3" t="s">
        <v>6154</v>
      </c>
      <c r="G1076" s="66">
        <v>256</v>
      </c>
    </row>
    <row r="1077" spans="1:7" ht="33.75" x14ac:dyDescent="0.2">
      <c r="A1077" s="1" t="str">
        <f t="shared" si="27"/>
        <v>SINAPI 105668</v>
      </c>
      <c r="B1077" s="3" t="s">
        <v>6165</v>
      </c>
      <c r="C1077" s="3">
        <v>105668</v>
      </c>
      <c r="D1077" s="2" t="s">
        <v>7450</v>
      </c>
      <c r="E1077" s="3" t="s">
        <v>6154</v>
      </c>
      <c r="G1077" s="66">
        <v>252.31</v>
      </c>
    </row>
    <row r="1078" spans="1:7" ht="33.75" x14ac:dyDescent="0.2">
      <c r="A1078" s="1" t="str">
        <f t="shared" si="27"/>
        <v>SINAPI 105641</v>
      </c>
      <c r="B1078" s="3" t="s">
        <v>6165</v>
      </c>
      <c r="C1078" s="3">
        <v>105641</v>
      </c>
      <c r="D1078" s="2" t="s">
        <v>8672</v>
      </c>
      <c r="E1078" s="3" t="s">
        <v>6154</v>
      </c>
      <c r="G1078" s="66">
        <v>0</v>
      </c>
    </row>
    <row r="1079" spans="1:7" ht="33.75" x14ac:dyDescent="0.2">
      <c r="A1079" s="1" t="str">
        <f t="shared" si="27"/>
        <v>SINAPI 105647</v>
      </c>
      <c r="B1079" s="3" t="s">
        <v>6165</v>
      </c>
      <c r="C1079" s="3">
        <v>105647</v>
      </c>
      <c r="D1079" s="2" t="s">
        <v>8673</v>
      </c>
      <c r="E1079" s="3" t="s">
        <v>6154</v>
      </c>
      <c r="G1079" s="66">
        <v>0</v>
      </c>
    </row>
    <row r="1080" spans="1:7" ht="33.75" x14ac:dyDescent="0.2">
      <c r="A1080" s="1" t="str">
        <f t="shared" si="27"/>
        <v>SINAPI 105653</v>
      </c>
      <c r="B1080" s="3" t="s">
        <v>6165</v>
      </c>
      <c r="C1080" s="3">
        <v>105653</v>
      </c>
      <c r="D1080" s="2" t="s">
        <v>8674</v>
      </c>
      <c r="E1080" s="3" t="s">
        <v>6154</v>
      </c>
      <c r="G1080" s="66">
        <v>0</v>
      </c>
    </row>
    <row r="1081" spans="1:7" ht="33.75" x14ac:dyDescent="0.2">
      <c r="A1081" s="1" t="str">
        <f t="shared" si="27"/>
        <v>SINAPI 105710</v>
      </c>
      <c r="B1081" s="3" t="s">
        <v>6165</v>
      </c>
      <c r="C1081" s="3">
        <v>105710</v>
      </c>
      <c r="D1081" s="2" t="s">
        <v>7469</v>
      </c>
      <c r="E1081" s="3" t="s">
        <v>6154</v>
      </c>
      <c r="G1081" s="66">
        <v>138.94</v>
      </c>
    </row>
    <row r="1082" spans="1:7" ht="33.75" x14ac:dyDescent="0.2">
      <c r="A1082" s="1" t="str">
        <f t="shared" si="27"/>
        <v>SINAPI 100564</v>
      </c>
      <c r="B1082" s="3" t="s">
        <v>6165</v>
      </c>
      <c r="C1082" s="3">
        <v>100564</v>
      </c>
      <c r="D1082" s="2" t="s">
        <v>7384</v>
      </c>
      <c r="E1082" s="3" t="s">
        <v>6154</v>
      </c>
      <c r="G1082" s="66">
        <v>131.62</v>
      </c>
    </row>
    <row r="1083" spans="1:7" ht="33.75" x14ac:dyDescent="0.2">
      <c r="A1083" s="1" t="str">
        <f t="shared" si="27"/>
        <v>SINAPI 105711</v>
      </c>
      <c r="B1083" s="3" t="s">
        <v>6165</v>
      </c>
      <c r="C1083" s="3">
        <v>105711</v>
      </c>
      <c r="D1083" s="2" t="s">
        <v>7470</v>
      </c>
      <c r="E1083" s="3" t="s">
        <v>6154</v>
      </c>
      <c r="G1083" s="66">
        <v>127.93</v>
      </c>
    </row>
    <row r="1084" spans="1:7" ht="22.5" x14ac:dyDescent="0.2">
      <c r="A1084" s="1" t="str">
        <f t="shared" si="27"/>
        <v>SINAPI 105705</v>
      </c>
      <c r="B1084" s="3" t="s">
        <v>6165</v>
      </c>
      <c r="C1084" s="3">
        <v>105705</v>
      </c>
      <c r="D1084" s="2" t="s">
        <v>8675</v>
      </c>
      <c r="E1084" s="3" t="s">
        <v>6154</v>
      </c>
      <c r="G1084" s="66">
        <v>0</v>
      </c>
    </row>
    <row r="1085" spans="1:7" ht="22.5" x14ac:dyDescent="0.2">
      <c r="A1085" s="1" t="str">
        <f t="shared" si="27"/>
        <v>SINAPI 105706</v>
      </c>
      <c r="B1085" s="3" t="s">
        <v>6165</v>
      </c>
      <c r="C1085" s="3">
        <v>105706</v>
      </c>
      <c r="D1085" s="2" t="s">
        <v>8676</v>
      </c>
      <c r="E1085" s="3" t="s">
        <v>6154</v>
      </c>
      <c r="G1085" s="66">
        <v>0</v>
      </c>
    </row>
    <row r="1086" spans="1:7" ht="22.5" x14ac:dyDescent="0.2">
      <c r="A1086" s="1" t="str">
        <f t="shared" si="27"/>
        <v>SINAPI 105708</v>
      </c>
      <c r="B1086" s="3" t="s">
        <v>6165</v>
      </c>
      <c r="C1086" s="3">
        <v>105708</v>
      </c>
      <c r="D1086" s="2" t="s">
        <v>8677</v>
      </c>
      <c r="E1086" s="3" t="s">
        <v>6154</v>
      </c>
      <c r="G1086" s="66">
        <v>0</v>
      </c>
    </row>
    <row r="1087" spans="1:7" ht="33.75" x14ac:dyDescent="0.2">
      <c r="A1087" s="1" t="str">
        <f t="shared" si="27"/>
        <v>SINAPI 105690</v>
      </c>
      <c r="B1087" s="3" t="s">
        <v>6165</v>
      </c>
      <c r="C1087" s="3">
        <v>105690</v>
      </c>
      <c r="D1087" s="2" t="s">
        <v>7454</v>
      </c>
      <c r="E1087" s="3" t="s">
        <v>6154</v>
      </c>
      <c r="G1087" s="66">
        <v>186.35</v>
      </c>
    </row>
    <row r="1088" spans="1:7" ht="33.75" x14ac:dyDescent="0.2">
      <c r="A1088" s="1" t="str">
        <f t="shared" si="27"/>
        <v>SINAPI 100569</v>
      </c>
      <c r="B1088" s="3" t="s">
        <v>6165</v>
      </c>
      <c r="C1088" s="3">
        <v>100569</v>
      </c>
      <c r="D1088" s="2" t="s">
        <v>7389</v>
      </c>
      <c r="E1088" s="3" t="s">
        <v>6154</v>
      </c>
      <c r="G1088" s="66">
        <v>179.03</v>
      </c>
    </row>
    <row r="1089" spans="1:7" ht="33.75" x14ac:dyDescent="0.2">
      <c r="A1089" s="1" t="str">
        <f t="shared" si="27"/>
        <v>SINAPI 105699</v>
      </c>
      <c r="B1089" s="3" t="s">
        <v>6165</v>
      </c>
      <c r="C1089" s="3">
        <v>105699</v>
      </c>
      <c r="D1089" s="2" t="s">
        <v>7463</v>
      </c>
      <c r="E1089" s="3" t="s">
        <v>6154</v>
      </c>
      <c r="G1089" s="66">
        <v>175.34</v>
      </c>
    </row>
    <row r="1090" spans="1:7" ht="33.75" x14ac:dyDescent="0.2">
      <c r="A1090" s="1" t="str">
        <f t="shared" si="27"/>
        <v>SINAPI 105672</v>
      </c>
      <c r="B1090" s="3" t="s">
        <v>6165</v>
      </c>
      <c r="C1090" s="3">
        <v>105672</v>
      </c>
      <c r="D1090" s="2" t="s">
        <v>8678</v>
      </c>
      <c r="E1090" s="3" t="s">
        <v>6154</v>
      </c>
      <c r="G1090" s="66">
        <v>0</v>
      </c>
    </row>
    <row r="1091" spans="1:7" ht="33.75" x14ac:dyDescent="0.2">
      <c r="A1091" s="1" t="str">
        <f t="shared" si="27"/>
        <v>SINAPI 105678</v>
      </c>
      <c r="B1091" s="3" t="s">
        <v>6165</v>
      </c>
      <c r="C1091" s="3">
        <v>105678</v>
      </c>
      <c r="D1091" s="2" t="s">
        <v>8679</v>
      </c>
      <c r="E1091" s="3" t="s">
        <v>6154</v>
      </c>
      <c r="G1091" s="66">
        <v>0</v>
      </c>
    </row>
    <row r="1092" spans="1:7" ht="33.75" x14ac:dyDescent="0.2">
      <c r="A1092" s="1" t="str">
        <f t="shared" si="27"/>
        <v>SINAPI 105684</v>
      </c>
      <c r="B1092" s="3" t="s">
        <v>6165</v>
      </c>
      <c r="C1092" s="3">
        <v>105684</v>
      </c>
      <c r="D1092" s="2" t="s">
        <v>8680</v>
      </c>
      <c r="E1092" s="3" t="s">
        <v>6154</v>
      </c>
      <c r="G1092" s="66">
        <v>0</v>
      </c>
    </row>
    <row r="1093" spans="1:7" ht="33.75" x14ac:dyDescent="0.2">
      <c r="A1093" s="1" t="str">
        <f t="shared" si="27"/>
        <v>SINAPI 105691</v>
      </c>
      <c r="B1093" s="3" t="s">
        <v>6165</v>
      </c>
      <c r="C1093" s="3">
        <v>105691</v>
      </c>
      <c r="D1093" s="2" t="s">
        <v>7455</v>
      </c>
      <c r="E1093" s="3" t="s">
        <v>6154</v>
      </c>
      <c r="G1093" s="66">
        <v>216.87</v>
      </c>
    </row>
    <row r="1094" spans="1:7" ht="33.75" x14ac:dyDescent="0.2">
      <c r="A1094" s="1" t="str">
        <f t="shared" si="27"/>
        <v>SINAPI 100570</v>
      </c>
      <c r="B1094" s="3" t="s">
        <v>6165</v>
      </c>
      <c r="C1094" s="3">
        <v>100570</v>
      </c>
      <c r="D1094" s="2" t="s">
        <v>7390</v>
      </c>
      <c r="E1094" s="3" t="s">
        <v>6154</v>
      </c>
      <c r="G1094" s="66">
        <v>209.55</v>
      </c>
    </row>
    <row r="1095" spans="1:7" ht="33.75" x14ac:dyDescent="0.2">
      <c r="A1095" s="1" t="str">
        <f t="shared" si="27"/>
        <v>SINAPI 105700</v>
      </c>
      <c r="B1095" s="3" t="s">
        <v>6165</v>
      </c>
      <c r="C1095" s="3">
        <v>105700</v>
      </c>
      <c r="D1095" s="2" t="s">
        <v>7464</v>
      </c>
      <c r="E1095" s="3" t="s">
        <v>6154</v>
      </c>
      <c r="G1095" s="66">
        <v>205.86</v>
      </c>
    </row>
    <row r="1096" spans="1:7" ht="33.75" x14ac:dyDescent="0.2">
      <c r="A1096" s="1" t="str">
        <f t="shared" si="27"/>
        <v>SINAPI 105673</v>
      </c>
      <c r="B1096" s="3" t="s">
        <v>6165</v>
      </c>
      <c r="C1096" s="3">
        <v>105673</v>
      </c>
      <c r="D1096" s="2" t="s">
        <v>8681</v>
      </c>
      <c r="E1096" s="3" t="s">
        <v>6154</v>
      </c>
      <c r="G1096" s="66">
        <v>0</v>
      </c>
    </row>
    <row r="1097" spans="1:7" ht="33.75" x14ac:dyDescent="0.2">
      <c r="A1097" s="1" t="str">
        <f t="shared" si="27"/>
        <v>SINAPI 105679</v>
      </c>
      <c r="B1097" s="3" t="s">
        <v>6165</v>
      </c>
      <c r="C1097" s="3">
        <v>105679</v>
      </c>
      <c r="D1097" s="2" t="s">
        <v>8682</v>
      </c>
      <c r="E1097" s="3" t="s">
        <v>6154</v>
      </c>
      <c r="G1097" s="66">
        <v>0</v>
      </c>
    </row>
    <row r="1098" spans="1:7" ht="33.75" x14ac:dyDescent="0.2">
      <c r="A1098" s="1" t="str">
        <f t="shared" si="27"/>
        <v>SINAPI 105685</v>
      </c>
      <c r="B1098" s="3" t="s">
        <v>6165</v>
      </c>
      <c r="C1098" s="3">
        <v>105685</v>
      </c>
      <c r="D1098" s="2" t="s">
        <v>8683</v>
      </c>
      <c r="E1098" s="3" t="s">
        <v>6154</v>
      </c>
      <c r="G1098" s="66">
        <v>0</v>
      </c>
    </row>
    <row r="1099" spans="1:7" ht="33.75" x14ac:dyDescent="0.2">
      <c r="A1099" s="1" t="str">
        <f t="shared" si="27"/>
        <v>SINAPI 105692</v>
      </c>
      <c r="B1099" s="3" t="s">
        <v>6165</v>
      </c>
      <c r="C1099" s="3">
        <v>105692</v>
      </c>
      <c r="D1099" s="2" t="s">
        <v>7456</v>
      </c>
      <c r="E1099" s="3" t="s">
        <v>6154</v>
      </c>
      <c r="G1099" s="66">
        <v>246.97</v>
      </c>
    </row>
    <row r="1100" spans="1:7" ht="33.75" x14ac:dyDescent="0.2">
      <c r="A1100" s="1" t="str">
        <f t="shared" si="27"/>
        <v>SINAPI 100571</v>
      </c>
      <c r="B1100" s="3" t="s">
        <v>6165</v>
      </c>
      <c r="C1100" s="3">
        <v>100571</v>
      </c>
      <c r="D1100" s="2" t="s">
        <v>7391</v>
      </c>
      <c r="E1100" s="3" t="s">
        <v>6154</v>
      </c>
      <c r="G1100" s="66">
        <v>239.65</v>
      </c>
    </row>
    <row r="1101" spans="1:7" ht="33.75" x14ac:dyDescent="0.2">
      <c r="A1101" s="1" t="str">
        <f t="shared" si="27"/>
        <v>SINAPI 105701</v>
      </c>
      <c r="B1101" s="3" t="s">
        <v>6165</v>
      </c>
      <c r="C1101" s="3">
        <v>105701</v>
      </c>
      <c r="D1101" s="2" t="s">
        <v>7465</v>
      </c>
      <c r="E1101" s="3" t="s">
        <v>6154</v>
      </c>
      <c r="G1101" s="66">
        <v>235.96</v>
      </c>
    </row>
    <row r="1102" spans="1:7" ht="33.75" x14ac:dyDescent="0.2">
      <c r="A1102" s="1" t="str">
        <f t="shared" si="27"/>
        <v>SINAPI 105674</v>
      </c>
      <c r="B1102" s="3" t="s">
        <v>6165</v>
      </c>
      <c r="C1102" s="3">
        <v>105674</v>
      </c>
      <c r="D1102" s="2" t="s">
        <v>8684</v>
      </c>
      <c r="E1102" s="3" t="s">
        <v>6154</v>
      </c>
      <c r="G1102" s="66">
        <v>0</v>
      </c>
    </row>
    <row r="1103" spans="1:7" ht="33.75" x14ac:dyDescent="0.2">
      <c r="A1103" s="1" t="str">
        <f t="shared" si="27"/>
        <v>SINAPI 105680</v>
      </c>
      <c r="B1103" s="3" t="s">
        <v>6165</v>
      </c>
      <c r="C1103" s="3">
        <v>105680</v>
      </c>
      <c r="D1103" s="2" t="s">
        <v>8685</v>
      </c>
      <c r="E1103" s="3" t="s">
        <v>6154</v>
      </c>
      <c r="G1103" s="66">
        <v>0</v>
      </c>
    </row>
    <row r="1104" spans="1:7" ht="33.75" x14ac:dyDescent="0.2">
      <c r="A1104" s="1" t="str">
        <f t="shared" si="27"/>
        <v>SINAPI 105686</v>
      </c>
      <c r="B1104" s="3" t="s">
        <v>6165</v>
      </c>
      <c r="C1104" s="3">
        <v>105686</v>
      </c>
      <c r="D1104" s="2" t="s">
        <v>8686</v>
      </c>
      <c r="E1104" s="3" t="s">
        <v>6154</v>
      </c>
      <c r="G1104" s="66">
        <v>0</v>
      </c>
    </row>
    <row r="1105" spans="1:7" ht="33.75" x14ac:dyDescent="0.2">
      <c r="A1105" s="1" t="str">
        <f t="shared" si="27"/>
        <v>SINAPI 105718</v>
      </c>
      <c r="B1105" s="3" t="s">
        <v>6165</v>
      </c>
      <c r="C1105" s="3">
        <v>105718</v>
      </c>
      <c r="D1105" s="2" t="s">
        <v>7472</v>
      </c>
      <c r="E1105" s="3" t="s">
        <v>6154</v>
      </c>
      <c r="G1105" s="66">
        <v>121.17</v>
      </c>
    </row>
    <row r="1106" spans="1:7" ht="33.75" x14ac:dyDescent="0.2">
      <c r="A1106" s="1" t="str">
        <f t="shared" si="27"/>
        <v>SINAPI 100565</v>
      </c>
      <c r="B1106" s="3" t="s">
        <v>6165</v>
      </c>
      <c r="C1106" s="3">
        <v>100565</v>
      </c>
      <c r="D1106" s="2" t="s">
        <v>7385</v>
      </c>
      <c r="E1106" s="3" t="s">
        <v>6154</v>
      </c>
      <c r="G1106" s="66">
        <v>113.85</v>
      </c>
    </row>
    <row r="1107" spans="1:7" ht="33.75" x14ac:dyDescent="0.2">
      <c r="A1107" s="1" t="str">
        <f t="shared" si="27"/>
        <v>SINAPI 105581</v>
      </c>
      <c r="B1107" s="3" t="s">
        <v>6165</v>
      </c>
      <c r="C1107" s="3">
        <v>105581</v>
      </c>
      <c r="D1107" s="2" t="s">
        <v>7413</v>
      </c>
      <c r="E1107" s="3" t="s">
        <v>6154</v>
      </c>
      <c r="G1107" s="66">
        <v>110.16</v>
      </c>
    </row>
    <row r="1108" spans="1:7" ht="22.5" x14ac:dyDescent="0.2">
      <c r="A1108" s="1" t="str">
        <f t="shared" si="27"/>
        <v>SINAPI 105713</v>
      </c>
      <c r="B1108" s="3" t="s">
        <v>6165</v>
      </c>
      <c r="C1108" s="3">
        <v>105713</v>
      </c>
      <c r="D1108" s="2" t="s">
        <v>8687</v>
      </c>
      <c r="E1108" s="3" t="s">
        <v>6154</v>
      </c>
      <c r="G1108" s="66">
        <v>0</v>
      </c>
    </row>
    <row r="1109" spans="1:7" ht="22.5" x14ac:dyDescent="0.2">
      <c r="A1109" s="1" t="str">
        <f t="shared" si="27"/>
        <v>SINAPI 105714</v>
      </c>
      <c r="B1109" s="3" t="s">
        <v>6165</v>
      </c>
      <c r="C1109" s="3">
        <v>105714</v>
      </c>
      <c r="D1109" s="2" t="s">
        <v>8688</v>
      </c>
      <c r="E1109" s="3" t="s">
        <v>6154</v>
      </c>
      <c r="G1109" s="66">
        <v>0</v>
      </c>
    </row>
    <row r="1110" spans="1:7" ht="22.5" x14ac:dyDescent="0.2">
      <c r="A1110" s="1" t="str">
        <f t="shared" si="27"/>
        <v>SINAPI 105716</v>
      </c>
      <c r="B1110" s="3" t="s">
        <v>6165</v>
      </c>
      <c r="C1110" s="3">
        <v>105716</v>
      </c>
      <c r="D1110" s="2" t="s">
        <v>8689</v>
      </c>
      <c r="E1110" s="3" t="s">
        <v>6154</v>
      </c>
      <c r="G1110" s="66">
        <v>0</v>
      </c>
    </row>
    <row r="1111" spans="1:7" ht="33.75" x14ac:dyDescent="0.2">
      <c r="A1111" s="1" t="str">
        <f t="shared" si="27"/>
        <v>SINAPI 105624</v>
      </c>
      <c r="B1111" s="3" t="s">
        <v>6165</v>
      </c>
      <c r="C1111" s="3">
        <v>105624</v>
      </c>
      <c r="D1111" s="2" t="s">
        <v>7426</v>
      </c>
      <c r="E1111" s="3" t="s">
        <v>6154</v>
      </c>
      <c r="G1111" s="66">
        <v>120.99</v>
      </c>
    </row>
    <row r="1112" spans="1:7" ht="33.75" x14ac:dyDescent="0.2">
      <c r="A1112" s="1" t="str">
        <f t="shared" si="27"/>
        <v>SINAPI 96391</v>
      </c>
      <c r="B1112" s="3" t="s">
        <v>6165</v>
      </c>
      <c r="C1112" s="3">
        <v>96391</v>
      </c>
      <c r="D1112" s="2" t="s">
        <v>7377</v>
      </c>
      <c r="E1112" s="3" t="s">
        <v>6154</v>
      </c>
      <c r="G1112" s="66">
        <v>115.09</v>
      </c>
    </row>
    <row r="1113" spans="1:7" ht="33.75" x14ac:dyDescent="0.2">
      <c r="A1113" s="1" t="str">
        <f t="shared" si="27"/>
        <v>SINAPI 105632</v>
      </c>
      <c r="B1113" s="3" t="s">
        <v>6165</v>
      </c>
      <c r="C1113" s="3">
        <v>105632</v>
      </c>
      <c r="D1113" s="2" t="s">
        <v>7434</v>
      </c>
      <c r="E1113" s="3" t="s">
        <v>6154</v>
      </c>
      <c r="G1113" s="66">
        <v>114.16</v>
      </c>
    </row>
    <row r="1114" spans="1:7" ht="22.5" x14ac:dyDescent="0.2">
      <c r="A1114" s="1" t="str">
        <f t="shared" si="27"/>
        <v>SINAPI 105601</v>
      </c>
      <c r="B1114" s="3" t="s">
        <v>6165</v>
      </c>
      <c r="C1114" s="3">
        <v>105601</v>
      </c>
      <c r="D1114" s="2" t="s">
        <v>8690</v>
      </c>
      <c r="E1114" s="3" t="s">
        <v>6154</v>
      </c>
      <c r="G1114" s="66">
        <v>0</v>
      </c>
    </row>
    <row r="1115" spans="1:7" ht="22.5" x14ac:dyDescent="0.2">
      <c r="A1115" s="1" t="str">
        <f t="shared" si="27"/>
        <v>SINAPI 105609</v>
      </c>
      <c r="B1115" s="3" t="s">
        <v>6165</v>
      </c>
      <c r="C1115" s="3">
        <v>105609</v>
      </c>
      <c r="D1115" s="2" t="s">
        <v>8691</v>
      </c>
      <c r="E1115" s="3" t="s">
        <v>6154</v>
      </c>
      <c r="G1115" s="66">
        <v>0</v>
      </c>
    </row>
    <row r="1116" spans="1:7" ht="22.5" x14ac:dyDescent="0.2">
      <c r="A1116" s="1" t="str">
        <f t="shared" si="27"/>
        <v>SINAPI 105617</v>
      </c>
      <c r="B1116" s="3" t="s">
        <v>6165</v>
      </c>
      <c r="C1116" s="3">
        <v>105617</v>
      </c>
      <c r="D1116" s="2" t="s">
        <v>8692</v>
      </c>
      <c r="E1116" s="3" t="s">
        <v>6154</v>
      </c>
      <c r="G1116" s="66">
        <v>0</v>
      </c>
    </row>
    <row r="1117" spans="1:7" ht="33.75" x14ac:dyDescent="0.2">
      <c r="A1117" s="1" t="str">
        <f t="shared" si="27"/>
        <v>SINAPI 105625</v>
      </c>
      <c r="B1117" s="3" t="s">
        <v>6165</v>
      </c>
      <c r="C1117" s="3">
        <v>105625</v>
      </c>
      <c r="D1117" s="2" t="s">
        <v>7427</v>
      </c>
      <c r="E1117" s="3" t="s">
        <v>6154</v>
      </c>
      <c r="G1117" s="66">
        <v>152.86000000000001</v>
      </c>
    </row>
    <row r="1118" spans="1:7" ht="33.75" x14ac:dyDescent="0.2">
      <c r="A1118" s="1" t="str">
        <f t="shared" si="27"/>
        <v>SINAPI 96392</v>
      </c>
      <c r="B1118" s="3" t="s">
        <v>6165</v>
      </c>
      <c r="C1118" s="3">
        <v>96392</v>
      </c>
      <c r="D1118" s="2" t="s">
        <v>7378</v>
      </c>
      <c r="E1118" s="3" t="s">
        <v>6154</v>
      </c>
      <c r="G1118" s="66">
        <v>146.96</v>
      </c>
    </row>
    <row r="1119" spans="1:7" ht="33.75" x14ac:dyDescent="0.2">
      <c r="A1119" s="1" t="str">
        <f t="shared" si="27"/>
        <v>SINAPI 105633</v>
      </c>
      <c r="B1119" s="3" t="s">
        <v>6165</v>
      </c>
      <c r="C1119" s="3">
        <v>105633</v>
      </c>
      <c r="D1119" s="2" t="s">
        <v>7435</v>
      </c>
      <c r="E1119" s="3" t="s">
        <v>6154</v>
      </c>
      <c r="G1119" s="66">
        <v>146.03</v>
      </c>
    </row>
    <row r="1120" spans="1:7" ht="22.5" x14ac:dyDescent="0.2">
      <c r="A1120" s="1" t="str">
        <f t="shared" si="27"/>
        <v>SINAPI 105602</v>
      </c>
      <c r="B1120" s="3" t="s">
        <v>6165</v>
      </c>
      <c r="C1120" s="3">
        <v>105602</v>
      </c>
      <c r="D1120" s="2" t="s">
        <v>8693</v>
      </c>
      <c r="E1120" s="3" t="s">
        <v>6154</v>
      </c>
      <c r="G1120" s="66">
        <v>0</v>
      </c>
    </row>
    <row r="1121" spans="1:7" ht="22.5" x14ac:dyDescent="0.2">
      <c r="A1121" s="1" t="str">
        <f t="shared" si="27"/>
        <v>SINAPI 105610</v>
      </c>
      <c r="B1121" s="3" t="s">
        <v>6165</v>
      </c>
      <c r="C1121" s="3">
        <v>105610</v>
      </c>
      <c r="D1121" s="2" t="s">
        <v>8694</v>
      </c>
      <c r="E1121" s="3" t="s">
        <v>6154</v>
      </c>
      <c r="G1121" s="66">
        <v>0</v>
      </c>
    </row>
    <row r="1122" spans="1:7" ht="22.5" x14ac:dyDescent="0.2">
      <c r="A1122" s="1" t="str">
        <f t="shared" si="27"/>
        <v>SINAPI 105618</v>
      </c>
      <c r="B1122" s="3" t="s">
        <v>6165</v>
      </c>
      <c r="C1122" s="3">
        <v>105618</v>
      </c>
      <c r="D1122" s="2" t="s">
        <v>8695</v>
      </c>
      <c r="E1122" s="3" t="s">
        <v>6154</v>
      </c>
      <c r="G1122" s="66">
        <v>0</v>
      </c>
    </row>
    <row r="1123" spans="1:7" ht="33.75" x14ac:dyDescent="0.2">
      <c r="A1123" s="1" t="str">
        <f t="shared" si="27"/>
        <v>SINAPI 105571</v>
      </c>
      <c r="B1123" s="3" t="s">
        <v>6165</v>
      </c>
      <c r="C1123" s="3">
        <v>105571</v>
      </c>
      <c r="D1123" s="2" t="s">
        <v>7403</v>
      </c>
      <c r="E1123" s="3" t="s">
        <v>6154</v>
      </c>
      <c r="G1123" s="66">
        <v>55.5</v>
      </c>
    </row>
    <row r="1124" spans="1:7" ht="33.75" x14ac:dyDescent="0.2">
      <c r="A1124" s="1" t="str">
        <f t="shared" si="27"/>
        <v>SINAPI 96389</v>
      </c>
      <c r="B1124" s="3" t="s">
        <v>6165</v>
      </c>
      <c r="C1124" s="3">
        <v>96389</v>
      </c>
      <c r="D1124" s="2" t="s">
        <v>7375</v>
      </c>
      <c r="E1124" s="3" t="s">
        <v>6154</v>
      </c>
      <c r="G1124" s="66">
        <v>49.6</v>
      </c>
    </row>
    <row r="1125" spans="1:7" ht="33.75" x14ac:dyDescent="0.2">
      <c r="A1125" s="1" t="str">
        <f t="shared" si="27"/>
        <v>SINAPI 105575</v>
      </c>
      <c r="B1125" s="3" t="s">
        <v>6165</v>
      </c>
      <c r="C1125" s="3">
        <v>105575</v>
      </c>
      <c r="D1125" s="2" t="s">
        <v>7407</v>
      </c>
      <c r="E1125" s="3" t="s">
        <v>6154</v>
      </c>
      <c r="G1125" s="66">
        <v>48.67</v>
      </c>
    </row>
    <row r="1126" spans="1:7" ht="22.5" x14ac:dyDescent="0.2">
      <c r="A1126" s="1" t="str">
        <f t="shared" si="27"/>
        <v>SINAPI 105599</v>
      </c>
      <c r="B1126" s="3" t="s">
        <v>6165</v>
      </c>
      <c r="C1126" s="3">
        <v>105599</v>
      </c>
      <c r="D1126" s="2" t="s">
        <v>8696</v>
      </c>
      <c r="E1126" s="3" t="s">
        <v>6154</v>
      </c>
      <c r="G1126" s="66">
        <v>0</v>
      </c>
    </row>
    <row r="1127" spans="1:7" ht="22.5" x14ac:dyDescent="0.2">
      <c r="A1127" s="1" t="str">
        <f t="shared" ref="A1127:A1190" si="28">CONCATENAR</f>
        <v>SINAPI 105607</v>
      </c>
      <c r="B1127" s="3" t="s">
        <v>6165</v>
      </c>
      <c r="C1127" s="3">
        <v>105607</v>
      </c>
      <c r="D1127" s="2" t="s">
        <v>8697</v>
      </c>
      <c r="E1127" s="3" t="s">
        <v>6154</v>
      </c>
      <c r="G1127" s="66">
        <v>0</v>
      </c>
    </row>
    <row r="1128" spans="1:7" ht="22.5" x14ac:dyDescent="0.2">
      <c r="A1128" s="1" t="str">
        <f t="shared" si="28"/>
        <v>SINAPI 105615</v>
      </c>
      <c r="B1128" s="3" t="s">
        <v>6165</v>
      </c>
      <c r="C1128" s="3">
        <v>105615</v>
      </c>
      <c r="D1128" s="2" t="s">
        <v>8698</v>
      </c>
      <c r="E1128" s="3" t="s">
        <v>6154</v>
      </c>
      <c r="G1128" s="66">
        <v>0</v>
      </c>
    </row>
    <row r="1129" spans="1:7" ht="33.75" x14ac:dyDescent="0.2">
      <c r="A1129" s="1" t="str">
        <f t="shared" si="28"/>
        <v>SINAPI 105623</v>
      </c>
      <c r="B1129" s="3" t="s">
        <v>6165</v>
      </c>
      <c r="C1129" s="3">
        <v>105623</v>
      </c>
      <c r="D1129" s="2" t="s">
        <v>7425</v>
      </c>
      <c r="E1129" s="3" t="s">
        <v>6154</v>
      </c>
      <c r="G1129" s="66">
        <v>88.69</v>
      </c>
    </row>
    <row r="1130" spans="1:7" ht="33.75" x14ac:dyDescent="0.2">
      <c r="A1130" s="1" t="str">
        <f t="shared" si="28"/>
        <v>SINAPI 96390</v>
      </c>
      <c r="B1130" s="3" t="s">
        <v>6165</v>
      </c>
      <c r="C1130" s="3">
        <v>96390</v>
      </c>
      <c r="D1130" s="2" t="s">
        <v>7376</v>
      </c>
      <c r="E1130" s="3" t="s">
        <v>6154</v>
      </c>
      <c r="G1130" s="66">
        <v>82.79</v>
      </c>
    </row>
    <row r="1131" spans="1:7" ht="33.75" x14ac:dyDescent="0.2">
      <c r="A1131" s="1" t="str">
        <f t="shared" si="28"/>
        <v>SINAPI 105631</v>
      </c>
      <c r="B1131" s="3" t="s">
        <v>6165</v>
      </c>
      <c r="C1131" s="3">
        <v>105631</v>
      </c>
      <c r="D1131" s="2" t="s">
        <v>7433</v>
      </c>
      <c r="E1131" s="3" t="s">
        <v>6154</v>
      </c>
      <c r="G1131" s="66">
        <v>81.86</v>
      </c>
    </row>
    <row r="1132" spans="1:7" ht="22.5" x14ac:dyDescent="0.2">
      <c r="A1132" s="1" t="str">
        <f t="shared" si="28"/>
        <v>SINAPI 105600</v>
      </c>
      <c r="B1132" s="3" t="s">
        <v>6165</v>
      </c>
      <c r="C1132" s="3">
        <v>105600</v>
      </c>
      <c r="D1132" s="2" t="s">
        <v>8699</v>
      </c>
      <c r="E1132" s="3" t="s">
        <v>6154</v>
      </c>
      <c r="G1132" s="66">
        <v>0</v>
      </c>
    </row>
    <row r="1133" spans="1:7" ht="22.5" x14ac:dyDescent="0.2">
      <c r="A1133" s="1" t="str">
        <f t="shared" si="28"/>
        <v>SINAPI 105608</v>
      </c>
      <c r="B1133" s="3" t="s">
        <v>6165</v>
      </c>
      <c r="C1133" s="3">
        <v>105608</v>
      </c>
      <c r="D1133" s="2" t="s">
        <v>8700</v>
      </c>
      <c r="E1133" s="3" t="s">
        <v>6154</v>
      </c>
      <c r="G1133" s="66">
        <v>0</v>
      </c>
    </row>
    <row r="1134" spans="1:7" ht="22.5" x14ac:dyDescent="0.2">
      <c r="A1134" s="1" t="str">
        <f t="shared" si="28"/>
        <v>SINAPI 105616</v>
      </c>
      <c r="B1134" s="3" t="s">
        <v>6165</v>
      </c>
      <c r="C1134" s="3">
        <v>105616</v>
      </c>
      <c r="D1134" s="2" t="s">
        <v>8701</v>
      </c>
      <c r="E1134" s="3" t="s">
        <v>6154</v>
      </c>
      <c r="G1134" s="66">
        <v>0</v>
      </c>
    </row>
    <row r="1135" spans="1:7" ht="33.75" x14ac:dyDescent="0.2">
      <c r="A1135" s="1" t="str">
        <f t="shared" si="28"/>
        <v>SINAPI 105585</v>
      </c>
      <c r="B1135" s="3" t="s">
        <v>6165</v>
      </c>
      <c r="C1135" s="3">
        <v>105585</v>
      </c>
      <c r="D1135" s="2" t="s">
        <v>7415</v>
      </c>
      <c r="E1135" s="3" t="s">
        <v>6154</v>
      </c>
      <c r="G1135" s="66">
        <v>147.11000000000001</v>
      </c>
    </row>
    <row r="1136" spans="1:7" ht="33.75" x14ac:dyDescent="0.2">
      <c r="A1136" s="1" t="str">
        <f t="shared" si="28"/>
        <v>SINAPI 100572</v>
      </c>
      <c r="B1136" s="3" t="s">
        <v>6165</v>
      </c>
      <c r="C1136" s="3">
        <v>100572</v>
      </c>
      <c r="D1136" s="2" t="s">
        <v>7392</v>
      </c>
      <c r="E1136" s="3" t="s">
        <v>6154</v>
      </c>
      <c r="G1136" s="66">
        <v>137.07</v>
      </c>
    </row>
    <row r="1137" spans="1:7" ht="33.75" x14ac:dyDescent="0.2">
      <c r="A1137" s="1" t="str">
        <f t="shared" si="28"/>
        <v>SINAPI 105588</v>
      </c>
      <c r="B1137" s="3" t="s">
        <v>6165</v>
      </c>
      <c r="C1137" s="3">
        <v>105588</v>
      </c>
      <c r="D1137" s="2" t="s">
        <v>7418</v>
      </c>
      <c r="E1137" s="3" t="s">
        <v>6154</v>
      </c>
      <c r="G1137" s="66">
        <v>136.08000000000001</v>
      </c>
    </row>
    <row r="1138" spans="1:7" ht="22.5" x14ac:dyDescent="0.2">
      <c r="A1138" s="1" t="str">
        <f t="shared" si="28"/>
        <v>SINAPI 105583</v>
      </c>
      <c r="B1138" s="3" t="s">
        <v>6165</v>
      </c>
      <c r="C1138" s="3">
        <v>105583</v>
      </c>
      <c r="D1138" s="2" t="s">
        <v>8702</v>
      </c>
      <c r="E1138" s="3" t="s">
        <v>6154</v>
      </c>
      <c r="G1138" s="66">
        <v>0</v>
      </c>
    </row>
    <row r="1139" spans="1:7" ht="22.5" x14ac:dyDescent="0.2">
      <c r="A1139" s="1" t="str">
        <f t="shared" si="28"/>
        <v>SINAPI 105719</v>
      </c>
      <c r="B1139" s="3" t="s">
        <v>6165</v>
      </c>
      <c r="C1139" s="3">
        <v>105719</v>
      </c>
      <c r="D1139" s="2" t="s">
        <v>8703</v>
      </c>
      <c r="E1139" s="3" t="s">
        <v>6154</v>
      </c>
      <c r="G1139" s="66">
        <v>0</v>
      </c>
    </row>
    <row r="1140" spans="1:7" ht="22.5" x14ac:dyDescent="0.2">
      <c r="A1140" s="1" t="str">
        <f t="shared" si="28"/>
        <v>SINAPI 105721</v>
      </c>
      <c r="B1140" s="3" t="s">
        <v>6165</v>
      </c>
      <c r="C1140" s="3">
        <v>105721</v>
      </c>
      <c r="D1140" s="2" t="s">
        <v>8704</v>
      </c>
      <c r="E1140" s="3" t="s">
        <v>6154</v>
      </c>
      <c r="G1140" s="66">
        <v>0</v>
      </c>
    </row>
    <row r="1141" spans="1:7" ht="33.75" x14ac:dyDescent="0.2">
      <c r="A1141" s="1" t="str">
        <f t="shared" si="28"/>
        <v>SINAPI 105592</v>
      </c>
      <c r="B1141" s="3" t="s">
        <v>6165</v>
      </c>
      <c r="C1141" s="3">
        <v>105592</v>
      </c>
      <c r="D1141" s="2" t="s">
        <v>7420</v>
      </c>
      <c r="E1141" s="3" t="s">
        <v>6154</v>
      </c>
      <c r="G1141" s="66">
        <v>129.34</v>
      </c>
    </row>
    <row r="1142" spans="1:7" ht="33.75" x14ac:dyDescent="0.2">
      <c r="A1142" s="1" t="str">
        <f t="shared" si="28"/>
        <v>SINAPI 100573</v>
      </c>
      <c r="B1142" s="3" t="s">
        <v>6165</v>
      </c>
      <c r="C1142" s="3">
        <v>100573</v>
      </c>
      <c r="D1142" s="2" t="s">
        <v>7393</v>
      </c>
      <c r="E1142" s="3" t="s">
        <v>6154</v>
      </c>
      <c r="G1142" s="66">
        <v>119.3</v>
      </c>
    </row>
    <row r="1143" spans="1:7" ht="33.75" x14ac:dyDescent="0.2">
      <c r="A1143" s="1" t="str">
        <f t="shared" si="28"/>
        <v>SINAPI 105595</v>
      </c>
      <c r="B1143" s="3" t="s">
        <v>6165</v>
      </c>
      <c r="C1143" s="3">
        <v>105595</v>
      </c>
      <c r="D1143" s="2" t="s">
        <v>7423</v>
      </c>
      <c r="E1143" s="3" t="s">
        <v>6154</v>
      </c>
      <c r="G1143" s="66">
        <v>118.31</v>
      </c>
    </row>
    <row r="1144" spans="1:7" ht="22.5" x14ac:dyDescent="0.2">
      <c r="A1144" s="1" t="str">
        <f t="shared" si="28"/>
        <v>SINAPI 105590</v>
      </c>
      <c r="B1144" s="3" t="s">
        <v>6165</v>
      </c>
      <c r="C1144" s="3">
        <v>105590</v>
      </c>
      <c r="D1144" s="2" t="s">
        <v>8705</v>
      </c>
      <c r="E1144" s="3" t="s">
        <v>6154</v>
      </c>
      <c r="G1144" s="66">
        <v>0</v>
      </c>
    </row>
    <row r="1145" spans="1:7" ht="22.5" x14ac:dyDescent="0.2">
      <c r="A1145" s="1" t="str">
        <f t="shared" si="28"/>
        <v>SINAPI 105723</v>
      </c>
      <c r="B1145" s="3" t="s">
        <v>6165</v>
      </c>
      <c r="C1145" s="3">
        <v>105723</v>
      </c>
      <c r="D1145" s="2" t="s">
        <v>8706</v>
      </c>
      <c r="E1145" s="3" t="s">
        <v>6154</v>
      </c>
      <c r="G1145" s="66">
        <v>0</v>
      </c>
    </row>
    <row r="1146" spans="1:7" ht="22.5" x14ac:dyDescent="0.2">
      <c r="A1146" s="1" t="str">
        <f t="shared" si="28"/>
        <v>SINAPI 105725</v>
      </c>
      <c r="B1146" s="3" t="s">
        <v>6165</v>
      </c>
      <c r="C1146" s="3">
        <v>105725</v>
      </c>
      <c r="D1146" s="2" t="s">
        <v>8707</v>
      </c>
      <c r="E1146" s="3" t="s">
        <v>6154</v>
      </c>
      <c r="G1146" s="66">
        <v>0</v>
      </c>
    </row>
    <row r="1147" spans="1:7" ht="22.5" x14ac:dyDescent="0.2">
      <c r="A1147" s="1" t="str">
        <f t="shared" si="28"/>
        <v>SINAPI 105566</v>
      </c>
      <c r="B1147" s="3" t="s">
        <v>6165</v>
      </c>
      <c r="C1147" s="3">
        <v>105566</v>
      </c>
      <c r="D1147" s="2" t="s">
        <v>7398</v>
      </c>
      <c r="E1147" s="3" t="s">
        <v>6154</v>
      </c>
      <c r="G1147" s="66">
        <v>11.57</v>
      </c>
    </row>
    <row r="1148" spans="1:7" ht="22.5" x14ac:dyDescent="0.2">
      <c r="A1148" s="1" t="str">
        <f t="shared" si="28"/>
        <v>SINAPI 96388</v>
      </c>
      <c r="B1148" s="3" t="s">
        <v>6165</v>
      </c>
      <c r="C1148" s="3">
        <v>96388</v>
      </c>
      <c r="D1148" s="2" t="s">
        <v>7374</v>
      </c>
      <c r="E1148" s="3" t="s">
        <v>6154</v>
      </c>
      <c r="G1148" s="66">
        <v>9.26</v>
      </c>
    </row>
    <row r="1149" spans="1:7" ht="22.5" x14ac:dyDescent="0.2">
      <c r="A1149" s="1" t="str">
        <f t="shared" si="28"/>
        <v>SINAPI 105569</v>
      </c>
      <c r="B1149" s="3" t="s">
        <v>6165</v>
      </c>
      <c r="C1149" s="3">
        <v>105569</v>
      </c>
      <c r="D1149" s="2" t="s">
        <v>7401</v>
      </c>
      <c r="E1149" s="3" t="s">
        <v>6154</v>
      </c>
      <c r="G1149" s="66">
        <v>7.69</v>
      </c>
    </row>
    <row r="1150" spans="1:7" ht="22.5" x14ac:dyDescent="0.2">
      <c r="A1150" s="1" t="str">
        <f t="shared" si="28"/>
        <v>SINAPI 101767</v>
      </c>
      <c r="B1150" s="3" t="s">
        <v>6165</v>
      </c>
      <c r="C1150" s="3">
        <v>101767</v>
      </c>
      <c r="D1150" s="2" t="s">
        <v>7396</v>
      </c>
      <c r="E1150" s="3" t="s">
        <v>6154</v>
      </c>
      <c r="G1150" s="66">
        <v>30.75</v>
      </c>
    </row>
    <row r="1151" spans="1:7" ht="22.5" x14ac:dyDescent="0.2">
      <c r="A1151" s="1" t="str">
        <f t="shared" si="28"/>
        <v>SINAPI 101768</v>
      </c>
      <c r="B1151" s="3" t="s">
        <v>6165</v>
      </c>
      <c r="C1151" s="3">
        <v>101768</v>
      </c>
      <c r="D1151" s="2" t="s">
        <v>7397</v>
      </c>
      <c r="E1151" s="3" t="s">
        <v>6154</v>
      </c>
      <c r="G1151" s="66">
        <v>26.73</v>
      </c>
    </row>
    <row r="1152" spans="1:7" x14ac:dyDescent="0.2">
      <c r="A1152" s="1" t="str">
        <f t="shared" si="28"/>
        <v>SINAPI 100574</v>
      </c>
      <c r="B1152" s="3" t="s">
        <v>6165</v>
      </c>
      <c r="C1152" s="3">
        <v>100574</v>
      </c>
      <c r="D1152" s="2" t="s">
        <v>7394</v>
      </c>
      <c r="E1152" s="3" t="s">
        <v>6154</v>
      </c>
      <c r="G1152" s="66">
        <v>1.48</v>
      </c>
    </row>
    <row r="1153" spans="1:7" ht="22.5" x14ac:dyDescent="0.2">
      <c r="A1153" s="1" t="str">
        <f t="shared" si="28"/>
        <v>SINAPI 102470</v>
      </c>
      <c r="B1153" s="3" t="s">
        <v>6165</v>
      </c>
      <c r="C1153" s="3">
        <v>102470</v>
      </c>
      <c r="D1153" s="2" t="s">
        <v>8708</v>
      </c>
      <c r="E1153" s="3" t="s">
        <v>6149</v>
      </c>
      <c r="G1153" s="66">
        <v>0</v>
      </c>
    </row>
    <row r="1154" spans="1:7" ht="22.5" x14ac:dyDescent="0.2">
      <c r="A1154" s="1" t="str">
        <f t="shared" si="28"/>
        <v>SINAPI 105756</v>
      </c>
      <c r="B1154" s="3" t="s">
        <v>6165</v>
      </c>
      <c r="C1154" s="3">
        <v>105756</v>
      </c>
      <c r="D1154" s="2" t="s">
        <v>8709</v>
      </c>
      <c r="E1154" s="3" t="s">
        <v>6149</v>
      </c>
      <c r="G1154" s="66">
        <v>0</v>
      </c>
    </row>
    <row r="1155" spans="1:7" ht="22.5" x14ac:dyDescent="0.2">
      <c r="A1155" s="1" t="str">
        <f t="shared" si="28"/>
        <v>SINAPI 104375</v>
      </c>
      <c r="B1155" s="3" t="s">
        <v>6165</v>
      </c>
      <c r="C1155" s="3">
        <v>104375</v>
      </c>
      <c r="D1155" s="2" t="s">
        <v>8710</v>
      </c>
      <c r="E1155" s="3" t="s">
        <v>6149</v>
      </c>
      <c r="G1155" s="66">
        <v>0</v>
      </c>
    </row>
    <row r="1156" spans="1:7" ht="22.5" x14ac:dyDescent="0.2">
      <c r="A1156" s="1" t="str">
        <f t="shared" si="28"/>
        <v>SINAPI 105757</v>
      </c>
      <c r="B1156" s="3" t="s">
        <v>6165</v>
      </c>
      <c r="C1156" s="3">
        <v>105757</v>
      </c>
      <c r="D1156" s="2" t="s">
        <v>8711</v>
      </c>
      <c r="E1156" s="3" t="s">
        <v>6149</v>
      </c>
      <c r="G1156" s="66">
        <v>0</v>
      </c>
    </row>
    <row r="1157" spans="1:7" ht="33.75" x14ac:dyDescent="0.2">
      <c r="A1157" s="1" t="str">
        <f t="shared" si="28"/>
        <v>SINAPI 105562</v>
      </c>
      <c r="B1157" s="3" t="s">
        <v>6165</v>
      </c>
      <c r="C1157" s="3">
        <v>105562</v>
      </c>
      <c r="D1157" s="2" t="s">
        <v>7341</v>
      </c>
      <c r="E1157" s="3" t="s">
        <v>6154</v>
      </c>
      <c r="G1157" s="66">
        <v>8.52</v>
      </c>
    </row>
    <row r="1158" spans="1:7" ht="33.75" x14ac:dyDescent="0.2">
      <c r="A1158" s="1" t="str">
        <f t="shared" si="28"/>
        <v>SINAPI 105563</v>
      </c>
      <c r="B1158" s="3" t="s">
        <v>6165</v>
      </c>
      <c r="C1158" s="3">
        <v>105563</v>
      </c>
      <c r="D1158" s="2" t="s">
        <v>7342</v>
      </c>
      <c r="E1158" s="3" t="s">
        <v>6154</v>
      </c>
      <c r="G1158" s="66">
        <v>6.88</v>
      </c>
    </row>
    <row r="1159" spans="1:7" ht="33.75" x14ac:dyDescent="0.2">
      <c r="A1159" s="1" t="str">
        <f t="shared" si="28"/>
        <v>SINAPI 105565</v>
      </c>
      <c r="B1159" s="3" t="s">
        <v>6165</v>
      </c>
      <c r="C1159" s="3">
        <v>105565</v>
      </c>
      <c r="D1159" s="2" t="s">
        <v>7344</v>
      </c>
      <c r="E1159" s="3" t="s">
        <v>6154</v>
      </c>
      <c r="G1159" s="66">
        <v>6.38</v>
      </c>
    </row>
    <row r="1160" spans="1:7" ht="33.75" x14ac:dyDescent="0.2">
      <c r="A1160" s="1" t="str">
        <f t="shared" si="28"/>
        <v>SINAPI 105557</v>
      </c>
      <c r="B1160" s="3" t="s">
        <v>6165</v>
      </c>
      <c r="C1160" s="3">
        <v>105557</v>
      </c>
      <c r="D1160" s="2" t="s">
        <v>7336</v>
      </c>
      <c r="E1160" s="3" t="s">
        <v>6154</v>
      </c>
      <c r="G1160" s="66">
        <v>16.16</v>
      </c>
    </row>
    <row r="1161" spans="1:7" ht="33.75" x14ac:dyDescent="0.2">
      <c r="A1161" s="1" t="str">
        <f t="shared" si="28"/>
        <v>SINAPI 105558</v>
      </c>
      <c r="B1161" s="3" t="s">
        <v>6165</v>
      </c>
      <c r="C1161" s="3">
        <v>105558</v>
      </c>
      <c r="D1161" s="2" t="s">
        <v>7337</v>
      </c>
      <c r="E1161" s="3" t="s">
        <v>6154</v>
      </c>
      <c r="G1161" s="66">
        <v>13.93</v>
      </c>
    </row>
    <row r="1162" spans="1:7" ht="33.75" x14ac:dyDescent="0.2">
      <c r="A1162" s="1" t="str">
        <f t="shared" si="28"/>
        <v>SINAPI 105560</v>
      </c>
      <c r="B1162" s="3" t="s">
        <v>6165</v>
      </c>
      <c r="C1162" s="3">
        <v>105560</v>
      </c>
      <c r="D1162" s="2" t="s">
        <v>7339</v>
      </c>
      <c r="E1162" s="3" t="s">
        <v>6154</v>
      </c>
      <c r="G1162" s="66">
        <v>12.72</v>
      </c>
    </row>
    <row r="1163" spans="1:7" ht="33.75" x14ac:dyDescent="0.2">
      <c r="A1163" s="1" t="str">
        <f t="shared" si="28"/>
        <v>SINAPI 96386</v>
      </c>
      <c r="B1163" s="3" t="s">
        <v>6165</v>
      </c>
      <c r="C1163" s="3">
        <v>96386</v>
      </c>
      <c r="D1163" s="2" t="s">
        <v>7334</v>
      </c>
      <c r="E1163" s="3" t="s">
        <v>6154</v>
      </c>
      <c r="G1163" s="66">
        <v>6.81</v>
      </c>
    </row>
    <row r="1164" spans="1:7" ht="33.75" x14ac:dyDescent="0.2">
      <c r="A1164" s="1" t="str">
        <f t="shared" si="28"/>
        <v>SINAPI 105564</v>
      </c>
      <c r="B1164" s="3" t="s">
        <v>6165</v>
      </c>
      <c r="C1164" s="3">
        <v>105564</v>
      </c>
      <c r="D1164" s="2" t="s">
        <v>7343</v>
      </c>
      <c r="E1164" s="3" t="s">
        <v>6154</v>
      </c>
      <c r="G1164" s="66">
        <v>6.33</v>
      </c>
    </row>
    <row r="1165" spans="1:7" ht="33.75" x14ac:dyDescent="0.2">
      <c r="A1165" s="1" t="str">
        <f t="shared" si="28"/>
        <v>SINAPI 105561</v>
      </c>
      <c r="B1165" s="3" t="s">
        <v>6165</v>
      </c>
      <c r="C1165" s="3">
        <v>105561</v>
      </c>
      <c r="D1165" s="2" t="s">
        <v>7340</v>
      </c>
      <c r="E1165" s="3" t="s">
        <v>6154</v>
      </c>
      <c r="G1165" s="66">
        <v>8.33</v>
      </c>
    </row>
    <row r="1166" spans="1:7" ht="33.75" x14ac:dyDescent="0.2">
      <c r="A1166" s="1" t="str">
        <f t="shared" si="28"/>
        <v>SINAPI 96385</v>
      </c>
      <c r="B1166" s="3" t="s">
        <v>6165</v>
      </c>
      <c r="C1166" s="3">
        <v>96385</v>
      </c>
      <c r="D1166" s="2" t="s">
        <v>7333</v>
      </c>
      <c r="E1166" s="3" t="s">
        <v>6154</v>
      </c>
      <c r="G1166" s="66">
        <v>12.58</v>
      </c>
    </row>
    <row r="1167" spans="1:7" ht="33.75" x14ac:dyDescent="0.2">
      <c r="A1167" s="1" t="str">
        <f t="shared" si="28"/>
        <v>SINAPI 105556</v>
      </c>
      <c r="B1167" s="3" t="s">
        <v>6165</v>
      </c>
      <c r="C1167" s="3">
        <v>105556</v>
      </c>
      <c r="D1167" s="2" t="s">
        <v>7335</v>
      </c>
      <c r="E1167" s="3" t="s">
        <v>6154</v>
      </c>
      <c r="G1167" s="66">
        <v>14.13</v>
      </c>
    </row>
    <row r="1168" spans="1:7" ht="33.75" x14ac:dyDescent="0.2">
      <c r="A1168" s="1" t="str">
        <f t="shared" si="28"/>
        <v>SINAPI 105559</v>
      </c>
      <c r="B1168" s="3" t="s">
        <v>6165</v>
      </c>
      <c r="C1168" s="3">
        <v>105559</v>
      </c>
      <c r="D1168" s="2" t="s">
        <v>7338</v>
      </c>
      <c r="E1168" s="3" t="s">
        <v>6154</v>
      </c>
      <c r="G1168" s="66">
        <v>10.69</v>
      </c>
    </row>
    <row r="1169" spans="1:7" ht="22.5" x14ac:dyDescent="0.2">
      <c r="A1169" s="1" t="str">
        <f t="shared" si="28"/>
        <v>SINAPI 105733</v>
      </c>
      <c r="B1169" s="3" t="s">
        <v>6165</v>
      </c>
      <c r="C1169" s="3">
        <v>105733</v>
      </c>
      <c r="D1169" s="2" t="s">
        <v>7479</v>
      </c>
      <c r="E1169" s="3" t="s">
        <v>6154</v>
      </c>
      <c r="G1169" s="66">
        <v>293.64999999999998</v>
      </c>
    </row>
    <row r="1170" spans="1:7" ht="22.5" x14ac:dyDescent="0.2">
      <c r="A1170" s="1" t="str">
        <f t="shared" si="28"/>
        <v>SINAPI 105734</v>
      </c>
      <c r="B1170" s="3" t="s">
        <v>6165</v>
      </c>
      <c r="C1170" s="3">
        <v>105734</v>
      </c>
      <c r="D1170" s="2" t="s">
        <v>7480</v>
      </c>
      <c r="E1170" s="3" t="s">
        <v>6154</v>
      </c>
      <c r="G1170" s="66">
        <v>287.35000000000002</v>
      </c>
    </row>
    <row r="1171" spans="1:7" ht="22.5" x14ac:dyDescent="0.2">
      <c r="A1171" s="1" t="str">
        <f t="shared" si="28"/>
        <v>SINAPI 105736</v>
      </c>
      <c r="B1171" s="3" t="s">
        <v>6165</v>
      </c>
      <c r="C1171" s="3">
        <v>105736</v>
      </c>
      <c r="D1171" s="2" t="s">
        <v>7482</v>
      </c>
      <c r="E1171" s="3" t="s">
        <v>6154</v>
      </c>
      <c r="G1171" s="66">
        <v>284.20999999999998</v>
      </c>
    </row>
    <row r="1172" spans="1:7" ht="22.5" x14ac:dyDescent="0.2">
      <c r="A1172" s="1" t="str">
        <f t="shared" si="28"/>
        <v>SINAPI 105728</v>
      </c>
      <c r="B1172" s="3" t="s">
        <v>6165</v>
      </c>
      <c r="C1172" s="3">
        <v>105728</v>
      </c>
      <c r="D1172" s="2" t="s">
        <v>7474</v>
      </c>
      <c r="E1172" s="3" t="s">
        <v>6154</v>
      </c>
      <c r="G1172" s="66">
        <v>228.28</v>
      </c>
    </row>
    <row r="1173" spans="1:7" ht="22.5" x14ac:dyDescent="0.2">
      <c r="A1173" s="1" t="str">
        <f t="shared" si="28"/>
        <v>SINAPI 105729</v>
      </c>
      <c r="B1173" s="3" t="s">
        <v>6165</v>
      </c>
      <c r="C1173" s="3">
        <v>105729</v>
      </c>
      <c r="D1173" s="2" t="s">
        <v>7475</v>
      </c>
      <c r="E1173" s="3" t="s">
        <v>6154</v>
      </c>
      <c r="G1173" s="66">
        <v>223.48</v>
      </c>
    </row>
    <row r="1174" spans="1:7" ht="22.5" x14ac:dyDescent="0.2">
      <c r="A1174" s="1" t="str">
        <f t="shared" si="28"/>
        <v>SINAPI 105731</v>
      </c>
      <c r="B1174" s="3" t="s">
        <v>6165</v>
      </c>
      <c r="C1174" s="3">
        <v>105731</v>
      </c>
      <c r="D1174" s="2" t="s">
        <v>7477</v>
      </c>
      <c r="E1174" s="3" t="s">
        <v>6154</v>
      </c>
      <c r="G1174" s="66">
        <v>221.05</v>
      </c>
    </row>
    <row r="1175" spans="1:7" ht="22.5" x14ac:dyDescent="0.2">
      <c r="A1175" s="1" t="str">
        <f t="shared" si="28"/>
        <v>SINAPI 105738</v>
      </c>
      <c r="B1175" s="3" t="s">
        <v>6165</v>
      </c>
      <c r="C1175" s="3">
        <v>105738</v>
      </c>
      <c r="D1175" s="2" t="s">
        <v>7484</v>
      </c>
      <c r="E1175" s="3" t="s">
        <v>6154</v>
      </c>
      <c r="G1175" s="66">
        <v>375.08</v>
      </c>
    </row>
    <row r="1176" spans="1:7" ht="22.5" x14ac:dyDescent="0.2">
      <c r="A1176" s="1" t="str">
        <f t="shared" si="28"/>
        <v>SINAPI 105739</v>
      </c>
      <c r="B1176" s="3" t="s">
        <v>6165</v>
      </c>
      <c r="C1176" s="3">
        <v>105739</v>
      </c>
      <c r="D1176" s="2" t="s">
        <v>7485</v>
      </c>
      <c r="E1176" s="3" t="s">
        <v>6154</v>
      </c>
      <c r="G1176" s="66">
        <v>370.38</v>
      </c>
    </row>
    <row r="1177" spans="1:7" ht="22.5" x14ac:dyDescent="0.2">
      <c r="A1177" s="1" t="str">
        <f t="shared" si="28"/>
        <v>SINAPI 105741</v>
      </c>
      <c r="B1177" s="3" t="s">
        <v>6165</v>
      </c>
      <c r="C1177" s="3">
        <v>105741</v>
      </c>
      <c r="D1177" s="2" t="s">
        <v>7487</v>
      </c>
      <c r="E1177" s="3" t="s">
        <v>6154</v>
      </c>
      <c r="G1177" s="66">
        <v>367.9</v>
      </c>
    </row>
    <row r="1178" spans="1:7" ht="22.5" x14ac:dyDescent="0.2">
      <c r="A1178" s="1" t="str">
        <f t="shared" si="28"/>
        <v>SINAPI 105750</v>
      </c>
      <c r="B1178" s="3" t="s">
        <v>6165</v>
      </c>
      <c r="C1178" s="3">
        <v>105750</v>
      </c>
      <c r="D1178" s="2" t="s">
        <v>7496</v>
      </c>
      <c r="E1178" s="3" t="s">
        <v>6154</v>
      </c>
      <c r="G1178" s="66">
        <v>209.32</v>
      </c>
    </row>
    <row r="1179" spans="1:7" ht="22.5" x14ac:dyDescent="0.2">
      <c r="A1179" s="1" t="str">
        <f t="shared" si="28"/>
        <v>SINAPI 105751</v>
      </c>
      <c r="B1179" s="3" t="s">
        <v>6165</v>
      </c>
      <c r="C1179" s="3">
        <v>105751</v>
      </c>
      <c r="D1179" s="2" t="s">
        <v>7497</v>
      </c>
      <c r="E1179" s="3" t="s">
        <v>6154</v>
      </c>
      <c r="G1179" s="66">
        <v>206.87</v>
      </c>
    </row>
    <row r="1180" spans="1:7" ht="22.5" x14ac:dyDescent="0.2">
      <c r="A1180" s="1" t="str">
        <f t="shared" si="28"/>
        <v>SINAPI 105753</v>
      </c>
      <c r="B1180" s="3" t="s">
        <v>6165</v>
      </c>
      <c r="C1180" s="3">
        <v>105753</v>
      </c>
      <c r="D1180" s="2" t="s">
        <v>7499</v>
      </c>
      <c r="E1180" s="3" t="s">
        <v>6154</v>
      </c>
      <c r="G1180" s="66">
        <v>204.66</v>
      </c>
    </row>
    <row r="1181" spans="1:7" ht="22.5" x14ac:dyDescent="0.2">
      <c r="A1181" s="1" t="str">
        <f t="shared" si="28"/>
        <v>SINAPI 105755</v>
      </c>
      <c r="B1181" s="3" t="s">
        <v>6165</v>
      </c>
      <c r="C1181" s="3">
        <v>105755</v>
      </c>
      <c r="D1181" s="2" t="s">
        <v>7501</v>
      </c>
      <c r="E1181" s="3" t="s">
        <v>6154</v>
      </c>
      <c r="G1181" s="66">
        <v>202.53</v>
      </c>
    </row>
    <row r="1182" spans="1:7" ht="22.5" x14ac:dyDescent="0.2">
      <c r="A1182" s="1" t="str">
        <f t="shared" si="28"/>
        <v>SINAPI 105743</v>
      </c>
      <c r="B1182" s="3" t="s">
        <v>6165</v>
      </c>
      <c r="C1182" s="3">
        <v>105743</v>
      </c>
      <c r="D1182" s="2" t="s">
        <v>7489</v>
      </c>
      <c r="E1182" s="3" t="s">
        <v>6154</v>
      </c>
      <c r="G1182" s="66">
        <v>159.85</v>
      </c>
    </row>
    <row r="1183" spans="1:7" ht="22.5" x14ac:dyDescent="0.2">
      <c r="A1183" s="1" t="str">
        <f t="shared" si="28"/>
        <v>SINAPI 105744</v>
      </c>
      <c r="B1183" s="3" t="s">
        <v>6165</v>
      </c>
      <c r="C1183" s="3">
        <v>105744</v>
      </c>
      <c r="D1183" s="2" t="s">
        <v>7490</v>
      </c>
      <c r="E1183" s="3" t="s">
        <v>6154</v>
      </c>
      <c r="G1183" s="66">
        <v>157.52000000000001</v>
      </c>
    </row>
    <row r="1184" spans="1:7" ht="22.5" x14ac:dyDescent="0.2">
      <c r="A1184" s="1" t="str">
        <f t="shared" si="28"/>
        <v>SINAPI 105746</v>
      </c>
      <c r="B1184" s="3" t="s">
        <v>6165</v>
      </c>
      <c r="C1184" s="3">
        <v>105746</v>
      </c>
      <c r="D1184" s="2" t="s">
        <v>7492</v>
      </c>
      <c r="E1184" s="3" t="s">
        <v>6154</v>
      </c>
      <c r="G1184" s="66">
        <v>155.18</v>
      </c>
    </row>
    <row r="1185" spans="1:7" ht="22.5" x14ac:dyDescent="0.2">
      <c r="A1185" s="1" t="str">
        <f t="shared" si="28"/>
        <v>SINAPI 105748</v>
      </c>
      <c r="B1185" s="3" t="s">
        <v>6165</v>
      </c>
      <c r="C1185" s="3">
        <v>105748</v>
      </c>
      <c r="D1185" s="2" t="s">
        <v>7494</v>
      </c>
      <c r="E1185" s="3" t="s">
        <v>6154</v>
      </c>
      <c r="G1185" s="66">
        <v>152.83000000000001</v>
      </c>
    </row>
    <row r="1186" spans="1:7" ht="33.75" x14ac:dyDescent="0.2">
      <c r="A1186" s="1" t="str">
        <f t="shared" si="28"/>
        <v>SINAPI 105660</v>
      </c>
      <c r="B1186" s="3" t="s">
        <v>6165</v>
      </c>
      <c r="C1186" s="3">
        <v>105660</v>
      </c>
      <c r="D1186" s="2" t="s">
        <v>7442</v>
      </c>
      <c r="E1186" s="3" t="s">
        <v>6154</v>
      </c>
      <c r="G1186" s="66">
        <v>215.65</v>
      </c>
    </row>
    <row r="1187" spans="1:7" ht="33.75" x14ac:dyDescent="0.2">
      <c r="A1187" s="1" t="str">
        <f t="shared" si="28"/>
        <v>SINAPI 105663</v>
      </c>
      <c r="B1187" s="3" t="s">
        <v>6165</v>
      </c>
      <c r="C1187" s="3">
        <v>105663</v>
      </c>
      <c r="D1187" s="2" t="s">
        <v>7445</v>
      </c>
      <c r="E1187" s="3" t="s">
        <v>6154</v>
      </c>
      <c r="G1187" s="66">
        <v>205.41</v>
      </c>
    </row>
    <row r="1188" spans="1:7" ht="33.75" x14ac:dyDescent="0.2">
      <c r="A1188" s="1" t="str">
        <f t="shared" si="28"/>
        <v>SINAPI 105669</v>
      </c>
      <c r="B1188" s="3" t="s">
        <v>6165</v>
      </c>
      <c r="C1188" s="3">
        <v>105669</v>
      </c>
      <c r="D1188" s="2" t="s">
        <v>7451</v>
      </c>
      <c r="E1188" s="3" t="s">
        <v>6154</v>
      </c>
      <c r="G1188" s="66">
        <v>200.27</v>
      </c>
    </row>
    <row r="1189" spans="1:7" ht="33.75" x14ac:dyDescent="0.2">
      <c r="A1189" s="1" t="str">
        <f t="shared" si="28"/>
        <v>SINAPI 105642</v>
      </c>
      <c r="B1189" s="3" t="s">
        <v>6165</v>
      </c>
      <c r="C1189" s="3">
        <v>105642</v>
      </c>
      <c r="D1189" s="2" t="s">
        <v>8712</v>
      </c>
      <c r="E1189" s="3" t="s">
        <v>6154</v>
      </c>
      <c r="G1189" s="66">
        <v>0</v>
      </c>
    </row>
    <row r="1190" spans="1:7" ht="33.75" x14ac:dyDescent="0.2">
      <c r="A1190" s="1" t="str">
        <f t="shared" si="28"/>
        <v>SINAPI 105648</v>
      </c>
      <c r="B1190" s="3" t="s">
        <v>6165</v>
      </c>
      <c r="C1190" s="3">
        <v>105648</v>
      </c>
      <c r="D1190" s="2" t="s">
        <v>8713</v>
      </c>
      <c r="E1190" s="3" t="s">
        <v>6154</v>
      </c>
      <c r="G1190" s="66">
        <v>0</v>
      </c>
    </row>
    <row r="1191" spans="1:7" ht="33.75" x14ac:dyDescent="0.2">
      <c r="A1191" s="1" t="str">
        <f t="shared" ref="A1191:A1254" si="29">CONCATENAR</f>
        <v>SINAPI 105654</v>
      </c>
      <c r="B1191" s="3" t="s">
        <v>6165</v>
      </c>
      <c r="C1191" s="3">
        <v>105654</v>
      </c>
      <c r="D1191" s="2" t="s">
        <v>8714</v>
      </c>
      <c r="E1191" s="3" t="s">
        <v>6154</v>
      </c>
      <c r="G1191" s="66">
        <v>0</v>
      </c>
    </row>
    <row r="1192" spans="1:7" ht="33.75" x14ac:dyDescent="0.2">
      <c r="A1192" s="1" t="str">
        <f t="shared" si="29"/>
        <v>SINAPI 105661</v>
      </c>
      <c r="B1192" s="3" t="s">
        <v>6165</v>
      </c>
      <c r="C1192" s="3">
        <v>105661</v>
      </c>
      <c r="D1192" s="2" t="s">
        <v>7443</v>
      </c>
      <c r="E1192" s="3" t="s">
        <v>6154</v>
      </c>
      <c r="G1192" s="66">
        <v>245.81</v>
      </c>
    </row>
    <row r="1193" spans="1:7" ht="33.75" x14ac:dyDescent="0.2">
      <c r="A1193" s="1" t="str">
        <f t="shared" si="29"/>
        <v>SINAPI 105664</v>
      </c>
      <c r="B1193" s="3" t="s">
        <v>6165</v>
      </c>
      <c r="C1193" s="3">
        <v>105664</v>
      </c>
      <c r="D1193" s="2" t="s">
        <v>7446</v>
      </c>
      <c r="E1193" s="3" t="s">
        <v>6154</v>
      </c>
      <c r="G1193" s="66">
        <v>235.57</v>
      </c>
    </row>
    <row r="1194" spans="1:7" ht="33.75" x14ac:dyDescent="0.2">
      <c r="A1194" s="1" t="str">
        <f t="shared" si="29"/>
        <v>SINAPI 105670</v>
      </c>
      <c r="B1194" s="3" t="s">
        <v>6165</v>
      </c>
      <c r="C1194" s="3">
        <v>105670</v>
      </c>
      <c r="D1194" s="2" t="s">
        <v>7452</v>
      </c>
      <c r="E1194" s="3" t="s">
        <v>6154</v>
      </c>
      <c r="G1194" s="66">
        <v>230.43</v>
      </c>
    </row>
    <row r="1195" spans="1:7" ht="33.75" x14ac:dyDescent="0.2">
      <c r="A1195" s="1" t="str">
        <f t="shared" si="29"/>
        <v>SINAPI 105643</v>
      </c>
      <c r="B1195" s="3" t="s">
        <v>6165</v>
      </c>
      <c r="C1195" s="3">
        <v>105643</v>
      </c>
      <c r="D1195" s="2" t="s">
        <v>8715</v>
      </c>
      <c r="E1195" s="3" t="s">
        <v>6154</v>
      </c>
      <c r="G1195" s="66">
        <v>0</v>
      </c>
    </row>
    <row r="1196" spans="1:7" ht="33.75" x14ac:dyDescent="0.2">
      <c r="A1196" s="1" t="str">
        <f t="shared" si="29"/>
        <v>SINAPI 105649</v>
      </c>
      <c r="B1196" s="3" t="s">
        <v>6165</v>
      </c>
      <c r="C1196" s="3">
        <v>105649</v>
      </c>
      <c r="D1196" s="2" t="s">
        <v>8716</v>
      </c>
      <c r="E1196" s="3" t="s">
        <v>6154</v>
      </c>
      <c r="G1196" s="66">
        <v>0</v>
      </c>
    </row>
    <row r="1197" spans="1:7" ht="33.75" x14ac:dyDescent="0.2">
      <c r="A1197" s="1" t="str">
        <f t="shared" si="29"/>
        <v>SINAPI 105655</v>
      </c>
      <c r="B1197" s="3" t="s">
        <v>6165</v>
      </c>
      <c r="C1197" s="3">
        <v>105655</v>
      </c>
      <c r="D1197" s="2" t="s">
        <v>8717</v>
      </c>
      <c r="E1197" s="3" t="s">
        <v>6154</v>
      </c>
      <c r="G1197" s="66">
        <v>0</v>
      </c>
    </row>
    <row r="1198" spans="1:7" ht="33.75" x14ac:dyDescent="0.2">
      <c r="A1198" s="1" t="str">
        <f t="shared" si="29"/>
        <v>SINAPI 105662</v>
      </c>
      <c r="B1198" s="3" t="s">
        <v>6165</v>
      </c>
      <c r="C1198" s="3">
        <v>105662</v>
      </c>
      <c r="D1198" s="2" t="s">
        <v>7444</v>
      </c>
      <c r="E1198" s="3" t="s">
        <v>6154</v>
      </c>
      <c r="G1198" s="66">
        <v>275.55</v>
      </c>
    </row>
    <row r="1199" spans="1:7" ht="33.75" x14ac:dyDescent="0.2">
      <c r="A1199" s="1" t="str">
        <f t="shared" si="29"/>
        <v>SINAPI 105665</v>
      </c>
      <c r="B1199" s="3" t="s">
        <v>6165</v>
      </c>
      <c r="C1199" s="3">
        <v>105665</v>
      </c>
      <c r="D1199" s="2" t="s">
        <v>7447</v>
      </c>
      <c r="E1199" s="3" t="s">
        <v>6154</v>
      </c>
      <c r="G1199" s="66">
        <v>265.31</v>
      </c>
    </row>
    <row r="1200" spans="1:7" ht="33.75" x14ac:dyDescent="0.2">
      <c r="A1200" s="1" t="str">
        <f t="shared" si="29"/>
        <v>SINAPI 105671</v>
      </c>
      <c r="B1200" s="3" t="s">
        <v>6165</v>
      </c>
      <c r="C1200" s="3">
        <v>105671</v>
      </c>
      <c r="D1200" s="2" t="s">
        <v>7453</v>
      </c>
      <c r="E1200" s="3" t="s">
        <v>6154</v>
      </c>
      <c r="G1200" s="66">
        <v>260.17</v>
      </c>
    </row>
    <row r="1201" spans="1:7" ht="33.75" x14ac:dyDescent="0.2">
      <c r="A1201" s="1" t="str">
        <f t="shared" si="29"/>
        <v>SINAPI 105644</v>
      </c>
      <c r="B1201" s="3" t="s">
        <v>6165</v>
      </c>
      <c r="C1201" s="3">
        <v>105644</v>
      </c>
      <c r="D1201" s="2" t="s">
        <v>8718</v>
      </c>
      <c r="E1201" s="3" t="s">
        <v>6154</v>
      </c>
      <c r="G1201" s="66">
        <v>0</v>
      </c>
    </row>
    <row r="1202" spans="1:7" ht="33.75" x14ac:dyDescent="0.2">
      <c r="A1202" s="1" t="str">
        <f t="shared" si="29"/>
        <v>SINAPI 105650</v>
      </c>
      <c r="B1202" s="3" t="s">
        <v>6165</v>
      </c>
      <c r="C1202" s="3">
        <v>105650</v>
      </c>
      <c r="D1202" s="2" t="s">
        <v>8719</v>
      </c>
      <c r="E1202" s="3" t="s">
        <v>6154</v>
      </c>
      <c r="G1202" s="66">
        <v>0</v>
      </c>
    </row>
    <row r="1203" spans="1:7" ht="33.75" x14ac:dyDescent="0.2">
      <c r="A1203" s="1" t="str">
        <f t="shared" si="29"/>
        <v>SINAPI 105656</v>
      </c>
      <c r="B1203" s="3" t="s">
        <v>6165</v>
      </c>
      <c r="C1203" s="3">
        <v>105656</v>
      </c>
      <c r="D1203" s="2" t="s">
        <v>8720</v>
      </c>
      <c r="E1203" s="3" t="s">
        <v>6154</v>
      </c>
      <c r="G1203" s="66">
        <v>0</v>
      </c>
    </row>
    <row r="1204" spans="1:7" ht="33.75" x14ac:dyDescent="0.2">
      <c r="A1204" s="1" t="str">
        <f t="shared" si="29"/>
        <v>SINAPI 105577</v>
      </c>
      <c r="B1204" s="3" t="s">
        <v>6165</v>
      </c>
      <c r="C1204" s="3">
        <v>105577</v>
      </c>
      <c r="D1204" s="2" t="s">
        <v>7409</v>
      </c>
      <c r="E1204" s="3" t="s">
        <v>6154</v>
      </c>
      <c r="G1204" s="66">
        <v>151.16999999999999</v>
      </c>
    </row>
    <row r="1205" spans="1:7" ht="33.75" x14ac:dyDescent="0.2">
      <c r="A1205" s="1" t="str">
        <f t="shared" si="29"/>
        <v>SINAPI 105578</v>
      </c>
      <c r="B1205" s="3" t="s">
        <v>6165</v>
      </c>
      <c r="C1205" s="3">
        <v>105578</v>
      </c>
      <c r="D1205" s="2" t="s">
        <v>7410</v>
      </c>
      <c r="E1205" s="3" t="s">
        <v>6154</v>
      </c>
      <c r="G1205" s="66">
        <v>140.93</v>
      </c>
    </row>
    <row r="1206" spans="1:7" ht="33.75" x14ac:dyDescent="0.2">
      <c r="A1206" s="1" t="str">
        <f t="shared" si="29"/>
        <v>SINAPI 105712</v>
      </c>
      <c r="B1206" s="3" t="s">
        <v>6165</v>
      </c>
      <c r="C1206" s="3">
        <v>105712</v>
      </c>
      <c r="D1206" s="2" t="s">
        <v>7471</v>
      </c>
      <c r="E1206" s="3" t="s">
        <v>6154</v>
      </c>
      <c r="G1206" s="66">
        <v>135.79</v>
      </c>
    </row>
    <row r="1207" spans="1:7" ht="22.5" x14ac:dyDescent="0.2">
      <c r="A1207" s="1" t="str">
        <f t="shared" si="29"/>
        <v>SINAPI 105637</v>
      </c>
      <c r="B1207" s="3" t="s">
        <v>6165</v>
      </c>
      <c r="C1207" s="3">
        <v>105637</v>
      </c>
      <c r="D1207" s="2" t="s">
        <v>8721</v>
      </c>
      <c r="E1207" s="3" t="s">
        <v>6154</v>
      </c>
      <c r="G1207" s="66">
        <v>0</v>
      </c>
    </row>
    <row r="1208" spans="1:7" ht="22.5" x14ac:dyDescent="0.2">
      <c r="A1208" s="1" t="str">
        <f t="shared" si="29"/>
        <v>SINAPI 105707</v>
      </c>
      <c r="B1208" s="3" t="s">
        <v>6165</v>
      </c>
      <c r="C1208" s="3">
        <v>105707</v>
      </c>
      <c r="D1208" s="2" t="s">
        <v>8722</v>
      </c>
      <c r="E1208" s="3" t="s">
        <v>6154</v>
      </c>
      <c r="G1208" s="66">
        <v>0</v>
      </c>
    </row>
    <row r="1209" spans="1:7" ht="22.5" x14ac:dyDescent="0.2">
      <c r="A1209" s="1" t="str">
        <f t="shared" si="29"/>
        <v>SINAPI 105709</v>
      </c>
      <c r="B1209" s="3" t="s">
        <v>6165</v>
      </c>
      <c r="C1209" s="3">
        <v>105709</v>
      </c>
      <c r="D1209" s="2" t="s">
        <v>8723</v>
      </c>
      <c r="E1209" s="3" t="s">
        <v>6154</v>
      </c>
      <c r="G1209" s="66">
        <v>0</v>
      </c>
    </row>
    <row r="1210" spans="1:7" ht="33.75" x14ac:dyDescent="0.2">
      <c r="A1210" s="1" t="str">
        <f t="shared" si="29"/>
        <v>SINAPI 105693</v>
      </c>
      <c r="B1210" s="3" t="s">
        <v>6165</v>
      </c>
      <c r="C1210" s="3">
        <v>105693</v>
      </c>
      <c r="D1210" s="2" t="s">
        <v>7457</v>
      </c>
      <c r="E1210" s="3" t="s">
        <v>6154</v>
      </c>
      <c r="G1210" s="66">
        <v>198.58</v>
      </c>
    </row>
    <row r="1211" spans="1:7" ht="33.75" x14ac:dyDescent="0.2">
      <c r="A1211" s="1" t="str">
        <f t="shared" si="29"/>
        <v>SINAPI 105696</v>
      </c>
      <c r="B1211" s="3" t="s">
        <v>6165</v>
      </c>
      <c r="C1211" s="3">
        <v>105696</v>
      </c>
      <c r="D1211" s="2" t="s">
        <v>7460</v>
      </c>
      <c r="E1211" s="3" t="s">
        <v>6154</v>
      </c>
      <c r="G1211" s="66">
        <v>188.34</v>
      </c>
    </row>
    <row r="1212" spans="1:7" ht="33.75" x14ac:dyDescent="0.2">
      <c r="A1212" s="1" t="str">
        <f t="shared" si="29"/>
        <v>SINAPI 105702</v>
      </c>
      <c r="B1212" s="3" t="s">
        <v>6165</v>
      </c>
      <c r="C1212" s="3">
        <v>105702</v>
      </c>
      <c r="D1212" s="2" t="s">
        <v>7466</v>
      </c>
      <c r="E1212" s="3" t="s">
        <v>6154</v>
      </c>
      <c r="G1212" s="66">
        <v>183.2</v>
      </c>
    </row>
    <row r="1213" spans="1:7" ht="33.75" x14ac:dyDescent="0.2">
      <c r="A1213" s="1" t="str">
        <f t="shared" si="29"/>
        <v>SINAPI 105675</v>
      </c>
      <c r="B1213" s="3" t="s">
        <v>6165</v>
      </c>
      <c r="C1213" s="3">
        <v>105675</v>
      </c>
      <c r="D1213" s="2" t="s">
        <v>8724</v>
      </c>
      <c r="E1213" s="3" t="s">
        <v>6154</v>
      </c>
      <c r="G1213" s="66">
        <v>0</v>
      </c>
    </row>
    <row r="1214" spans="1:7" ht="33.75" x14ac:dyDescent="0.2">
      <c r="A1214" s="1" t="str">
        <f t="shared" si="29"/>
        <v>SINAPI 105681</v>
      </c>
      <c r="B1214" s="3" t="s">
        <v>6165</v>
      </c>
      <c r="C1214" s="3">
        <v>105681</v>
      </c>
      <c r="D1214" s="2" t="s">
        <v>8725</v>
      </c>
      <c r="E1214" s="3" t="s">
        <v>6154</v>
      </c>
      <c r="G1214" s="66">
        <v>0</v>
      </c>
    </row>
    <row r="1215" spans="1:7" ht="33.75" x14ac:dyDescent="0.2">
      <c r="A1215" s="1" t="str">
        <f t="shared" si="29"/>
        <v>SINAPI 105687</v>
      </c>
      <c r="B1215" s="3" t="s">
        <v>6165</v>
      </c>
      <c r="C1215" s="3">
        <v>105687</v>
      </c>
      <c r="D1215" s="2" t="s">
        <v>8726</v>
      </c>
      <c r="E1215" s="3" t="s">
        <v>6154</v>
      </c>
      <c r="G1215" s="66">
        <v>0</v>
      </c>
    </row>
    <row r="1216" spans="1:7" ht="33.75" x14ac:dyDescent="0.2">
      <c r="A1216" s="1" t="str">
        <f t="shared" si="29"/>
        <v>SINAPI 105694</v>
      </c>
      <c r="B1216" s="3" t="s">
        <v>6165</v>
      </c>
      <c r="C1216" s="3">
        <v>105694</v>
      </c>
      <c r="D1216" s="2" t="s">
        <v>7458</v>
      </c>
      <c r="E1216" s="3" t="s">
        <v>6154</v>
      </c>
      <c r="G1216" s="66">
        <v>229.1</v>
      </c>
    </row>
    <row r="1217" spans="1:7" ht="33.75" x14ac:dyDescent="0.2">
      <c r="A1217" s="1" t="str">
        <f t="shared" si="29"/>
        <v>SINAPI 105697</v>
      </c>
      <c r="B1217" s="3" t="s">
        <v>6165</v>
      </c>
      <c r="C1217" s="3">
        <v>105697</v>
      </c>
      <c r="D1217" s="2" t="s">
        <v>7461</v>
      </c>
      <c r="E1217" s="3" t="s">
        <v>6154</v>
      </c>
      <c r="G1217" s="66">
        <v>218.86</v>
      </c>
    </row>
    <row r="1218" spans="1:7" ht="33.75" x14ac:dyDescent="0.2">
      <c r="A1218" s="1" t="str">
        <f t="shared" si="29"/>
        <v>SINAPI 105703</v>
      </c>
      <c r="B1218" s="3" t="s">
        <v>6165</v>
      </c>
      <c r="C1218" s="3">
        <v>105703</v>
      </c>
      <c r="D1218" s="2" t="s">
        <v>7467</v>
      </c>
      <c r="E1218" s="3" t="s">
        <v>6154</v>
      </c>
      <c r="G1218" s="66">
        <v>213.72</v>
      </c>
    </row>
    <row r="1219" spans="1:7" ht="33.75" x14ac:dyDescent="0.2">
      <c r="A1219" s="1" t="str">
        <f t="shared" si="29"/>
        <v>SINAPI 105676</v>
      </c>
      <c r="B1219" s="3" t="s">
        <v>6165</v>
      </c>
      <c r="C1219" s="3">
        <v>105676</v>
      </c>
      <c r="D1219" s="2" t="s">
        <v>8727</v>
      </c>
      <c r="E1219" s="3" t="s">
        <v>6154</v>
      </c>
      <c r="G1219" s="66">
        <v>0</v>
      </c>
    </row>
    <row r="1220" spans="1:7" ht="33.75" x14ac:dyDescent="0.2">
      <c r="A1220" s="1" t="str">
        <f t="shared" si="29"/>
        <v>SINAPI 105682</v>
      </c>
      <c r="B1220" s="3" t="s">
        <v>6165</v>
      </c>
      <c r="C1220" s="3">
        <v>105682</v>
      </c>
      <c r="D1220" s="2" t="s">
        <v>8728</v>
      </c>
      <c r="E1220" s="3" t="s">
        <v>6154</v>
      </c>
      <c r="G1220" s="66">
        <v>0</v>
      </c>
    </row>
    <row r="1221" spans="1:7" ht="33.75" x14ac:dyDescent="0.2">
      <c r="A1221" s="1" t="str">
        <f t="shared" si="29"/>
        <v>SINAPI 105688</v>
      </c>
      <c r="B1221" s="3" t="s">
        <v>6165</v>
      </c>
      <c r="C1221" s="3">
        <v>105688</v>
      </c>
      <c r="D1221" s="2" t="s">
        <v>8729</v>
      </c>
      <c r="E1221" s="3" t="s">
        <v>6154</v>
      </c>
      <c r="G1221" s="66">
        <v>0</v>
      </c>
    </row>
    <row r="1222" spans="1:7" ht="33.75" x14ac:dyDescent="0.2">
      <c r="A1222" s="1" t="str">
        <f t="shared" si="29"/>
        <v>SINAPI 105695</v>
      </c>
      <c r="B1222" s="3" t="s">
        <v>6165</v>
      </c>
      <c r="C1222" s="3">
        <v>105695</v>
      </c>
      <c r="D1222" s="2" t="s">
        <v>7459</v>
      </c>
      <c r="E1222" s="3" t="s">
        <v>6154</v>
      </c>
      <c r="G1222" s="66">
        <v>259.2</v>
      </c>
    </row>
    <row r="1223" spans="1:7" ht="33.75" x14ac:dyDescent="0.2">
      <c r="A1223" s="1" t="str">
        <f t="shared" si="29"/>
        <v>SINAPI 105698</v>
      </c>
      <c r="B1223" s="3" t="s">
        <v>6165</v>
      </c>
      <c r="C1223" s="3">
        <v>105698</v>
      </c>
      <c r="D1223" s="2" t="s">
        <v>7462</v>
      </c>
      <c r="E1223" s="3" t="s">
        <v>6154</v>
      </c>
      <c r="G1223" s="66">
        <v>248.96</v>
      </c>
    </row>
    <row r="1224" spans="1:7" ht="33.75" x14ac:dyDescent="0.2">
      <c r="A1224" s="1" t="str">
        <f t="shared" si="29"/>
        <v>SINAPI 105704</v>
      </c>
      <c r="B1224" s="3" t="s">
        <v>6165</v>
      </c>
      <c r="C1224" s="3">
        <v>105704</v>
      </c>
      <c r="D1224" s="2" t="s">
        <v>7468</v>
      </c>
      <c r="E1224" s="3" t="s">
        <v>6154</v>
      </c>
      <c r="G1224" s="66">
        <v>243.82</v>
      </c>
    </row>
    <row r="1225" spans="1:7" ht="33.75" x14ac:dyDescent="0.2">
      <c r="A1225" s="1" t="str">
        <f t="shared" si="29"/>
        <v>SINAPI 105677</v>
      </c>
      <c r="B1225" s="3" t="s">
        <v>6165</v>
      </c>
      <c r="C1225" s="3">
        <v>105677</v>
      </c>
      <c r="D1225" s="2" t="s">
        <v>8730</v>
      </c>
      <c r="E1225" s="3" t="s">
        <v>6154</v>
      </c>
      <c r="G1225" s="66">
        <v>0</v>
      </c>
    </row>
    <row r="1226" spans="1:7" ht="33.75" x14ac:dyDescent="0.2">
      <c r="A1226" s="1" t="str">
        <f t="shared" si="29"/>
        <v>SINAPI 105683</v>
      </c>
      <c r="B1226" s="3" t="s">
        <v>6165</v>
      </c>
      <c r="C1226" s="3">
        <v>105683</v>
      </c>
      <c r="D1226" s="2" t="s">
        <v>8731</v>
      </c>
      <c r="E1226" s="3" t="s">
        <v>6154</v>
      </c>
      <c r="G1226" s="66">
        <v>0</v>
      </c>
    </row>
    <row r="1227" spans="1:7" ht="33.75" x14ac:dyDescent="0.2">
      <c r="A1227" s="1" t="str">
        <f t="shared" si="29"/>
        <v>SINAPI 105689</v>
      </c>
      <c r="B1227" s="3" t="s">
        <v>6165</v>
      </c>
      <c r="C1227" s="3">
        <v>105689</v>
      </c>
      <c r="D1227" s="2" t="s">
        <v>8732</v>
      </c>
      <c r="E1227" s="3" t="s">
        <v>6154</v>
      </c>
      <c r="G1227" s="66">
        <v>0</v>
      </c>
    </row>
    <row r="1228" spans="1:7" ht="33.75" x14ac:dyDescent="0.2">
      <c r="A1228" s="1" t="str">
        <f t="shared" si="29"/>
        <v>SINAPI 105579</v>
      </c>
      <c r="B1228" s="3" t="s">
        <v>6165</v>
      </c>
      <c r="C1228" s="3">
        <v>105579</v>
      </c>
      <c r="D1228" s="2" t="s">
        <v>7411</v>
      </c>
      <c r="E1228" s="3" t="s">
        <v>6154</v>
      </c>
      <c r="G1228" s="66">
        <v>133.4</v>
      </c>
    </row>
    <row r="1229" spans="1:7" ht="33.75" x14ac:dyDescent="0.2">
      <c r="A1229" s="1" t="str">
        <f t="shared" si="29"/>
        <v>SINAPI 105580</v>
      </c>
      <c r="B1229" s="3" t="s">
        <v>6165</v>
      </c>
      <c r="C1229" s="3">
        <v>105580</v>
      </c>
      <c r="D1229" s="2" t="s">
        <v>7412</v>
      </c>
      <c r="E1229" s="3" t="s">
        <v>6154</v>
      </c>
      <c r="G1229" s="66">
        <v>123.16</v>
      </c>
    </row>
    <row r="1230" spans="1:7" ht="33.75" x14ac:dyDescent="0.2">
      <c r="A1230" s="1" t="str">
        <f t="shared" si="29"/>
        <v>SINAPI 105582</v>
      </c>
      <c r="B1230" s="3" t="s">
        <v>6165</v>
      </c>
      <c r="C1230" s="3">
        <v>105582</v>
      </c>
      <c r="D1230" s="2" t="s">
        <v>7414</v>
      </c>
      <c r="E1230" s="3" t="s">
        <v>6154</v>
      </c>
      <c r="G1230" s="66">
        <v>118.02</v>
      </c>
    </row>
    <row r="1231" spans="1:7" ht="22.5" x14ac:dyDescent="0.2">
      <c r="A1231" s="1" t="str">
        <f t="shared" si="29"/>
        <v>SINAPI 105638</v>
      </c>
      <c r="B1231" s="3" t="s">
        <v>6165</v>
      </c>
      <c r="C1231" s="3">
        <v>105638</v>
      </c>
      <c r="D1231" s="2" t="s">
        <v>8733</v>
      </c>
      <c r="E1231" s="3" t="s">
        <v>6154</v>
      </c>
      <c r="G1231" s="66">
        <v>0</v>
      </c>
    </row>
    <row r="1232" spans="1:7" ht="22.5" x14ac:dyDescent="0.2">
      <c r="A1232" s="1" t="str">
        <f t="shared" si="29"/>
        <v>SINAPI 105715</v>
      </c>
      <c r="B1232" s="3" t="s">
        <v>6165</v>
      </c>
      <c r="C1232" s="3">
        <v>105715</v>
      </c>
      <c r="D1232" s="2" t="s">
        <v>8734</v>
      </c>
      <c r="E1232" s="3" t="s">
        <v>6154</v>
      </c>
      <c r="G1232" s="66">
        <v>0</v>
      </c>
    </row>
    <row r="1233" spans="1:7" ht="22.5" x14ac:dyDescent="0.2">
      <c r="A1233" s="1" t="str">
        <f t="shared" si="29"/>
        <v>SINAPI 105717</v>
      </c>
      <c r="B1233" s="3" t="s">
        <v>6165</v>
      </c>
      <c r="C1233" s="3">
        <v>105717</v>
      </c>
      <c r="D1233" s="2" t="s">
        <v>8735</v>
      </c>
      <c r="E1233" s="3" t="s">
        <v>6154</v>
      </c>
      <c r="G1233" s="66">
        <v>0</v>
      </c>
    </row>
    <row r="1234" spans="1:7" ht="33.75" x14ac:dyDescent="0.2">
      <c r="A1234" s="1" t="str">
        <f t="shared" si="29"/>
        <v>SINAPI 105626</v>
      </c>
      <c r="B1234" s="3" t="s">
        <v>6165</v>
      </c>
      <c r="C1234" s="3">
        <v>105626</v>
      </c>
      <c r="D1234" s="2" t="s">
        <v>7428</v>
      </c>
      <c r="E1234" s="3" t="s">
        <v>6154</v>
      </c>
      <c r="G1234" s="66">
        <v>127.99</v>
      </c>
    </row>
    <row r="1235" spans="1:7" ht="33.75" x14ac:dyDescent="0.2">
      <c r="A1235" s="1" t="str">
        <f t="shared" si="29"/>
        <v>SINAPI 105629</v>
      </c>
      <c r="B1235" s="3" t="s">
        <v>6165</v>
      </c>
      <c r="C1235" s="3">
        <v>105629</v>
      </c>
      <c r="D1235" s="2" t="s">
        <v>7431</v>
      </c>
      <c r="E1235" s="3" t="s">
        <v>6154</v>
      </c>
      <c r="G1235" s="66">
        <v>119.76</v>
      </c>
    </row>
    <row r="1236" spans="1:7" ht="33.75" x14ac:dyDescent="0.2">
      <c r="A1236" s="1" t="str">
        <f t="shared" si="29"/>
        <v>SINAPI 105635</v>
      </c>
      <c r="B1236" s="3" t="s">
        <v>6165</v>
      </c>
      <c r="C1236" s="3">
        <v>105635</v>
      </c>
      <c r="D1236" s="2" t="s">
        <v>7437</v>
      </c>
      <c r="E1236" s="3" t="s">
        <v>6154</v>
      </c>
      <c r="G1236" s="66">
        <v>118.59</v>
      </c>
    </row>
    <row r="1237" spans="1:7" ht="22.5" x14ac:dyDescent="0.2">
      <c r="A1237" s="1" t="str">
        <f t="shared" si="29"/>
        <v>SINAPI 105605</v>
      </c>
      <c r="B1237" s="3" t="s">
        <v>6165</v>
      </c>
      <c r="C1237" s="3">
        <v>105605</v>
      </c>
      <c r="D1237" s="2" t="s">
        <v>8736</v>
      </c>
      <c r="E1237" s="3" t="s">
        <v>6154</v>
      </c>
      <c r="G1237" s="66">
        <v>0</v>
      </c>
    </row>
    <row r="1238" spans="1:7" ht="22.5" x14ac:dyDescent="0.2">
      <c r="A1238" s="1" t="str">
        <f t="shared" si="29"/>
        <v>SINAPI 105613</v>
      </c>
      <c r="B1238" s="3" t="s">
        <v>6165</v>
      </c>
      <c r="C1238" s="3">
        <v>105613</v>
      </c>
      <c r="D1238" s="2" t="s">
        <v>8737</v>
      </c>
      <c r="E1238" s="3" t="s">
        <v>6154</v>
      </c>
      <c r="G1238" s="66">
        <v>0</v>
      </c>
    </row>
    <row r="1239" spans="1:7" ht="22.5" x14ac:dyDescent="0.2">
      <c r="A1239" s="1" t="str">
        <f t="shared" si="29"/>
        <v>SINAPI 105621</v>
      </c>
      <c r="B1239" s="3" t="s">
        <v>6165</v>
      </c>
      <c r="C1239" s="3">
        <v>105621</v>
      </c>
      <c r="D1239" s="2" t="s">
        <v>8738</v>
      </c>
      <c r="E1239" s="3" t="s">
        <v>6154</v>
      </c>
      <c r="G1239" s="66">
        <v>0</v>
      </c>
    </row>
    <row r="1240" spans="1:7" ht="33.75" x14ac:dyDescent="0.2">
      <c r="A1240" s="1" t="str">
        <f t="shared" si="29"/>
        <v>SINAPI 105627</v>
      </c>
      <c r="B1240" s="3" t="s">
        <v>6165</v>
      </c>
      <c r="C1240" s="3">
        <v>105627</v>
      </c>
      <c r="D1240" s="2" t="s">
        <v>7429</v>
      </c>
      <c r="E1240" s="3" t="s">
        <v>6154</v>
      </c>
      <c r="G1240" s="66">
        <v>159.86000000000001</v>
      </c>
    </row>
    <row r="1241" spans="1:7" ht="33.75" x14ac:dyDescent="0.2">
      <c r="A1241" s="1" t="str">
        <f t="shared" si="29"/>
        <v>SINAPI 105630</v>
      </c>
      <c r="B1241" s="3" t="s">
        <v>6165</v>
      </c>
      <c r="C1241" s="3">
        <v>105630</v>
      </c>
      <c r="D1241" s="2" t="s">
        <v>7432</v>
      </c>
      <c r="E1241" s="3" t="s">
        <v>6154</v>
      </c>
      <c r="G1241" s="66">
        <v>151.63</v>
      </c>
    </row>
    <row r="1242" spans="1:7" ht="33.75" x14ac:dyDescent="0.2">
      <c r="A1242" s="1" t="str">
        <f t="shared" si="29"/>
        <v>SINAPI 105636</v>
      </c>
      <c r="B1242" s="3" t="s">
        <v>6165</v>
      </c>
      <c r="C1242" s="3">
        <v>105636</v>
      </c>
      <c r="D1242" s="2" t="s">
        <v>7438</v>
      </c>
      <c r="E1242" s="3" t="s">
        <v>6154</v>
      </c>
      <c r="G1242" s="66">
        <v>150.46</v>
      </c>
    </row>
    <row r="1243" spans="1:7" ht="22.5" x14ac:dyDescent="0.2">
      <c r="A1243" s="1" t="str">
        <f t="shared" si="29"/>
        <v>SINAPI 105606</v>
      </c>
      <c r="B1243" s="3" t="s">
        <v>6165</v>
      </c>
      <c r="C1243" s="3">
        <v>105606</v>
      </c>
      <c r="D1243" s="2" t="s">
        <v>8739</v>
      </c>
      <c r="E1243" s="3" t="s">
        <v>6154</v>
      </c>
      <c r="G1243" s="66">
        <v>0</v>
      </c>
    </row>
    <row r="1244" spans="1:7" ht="22.5" x14ac:dyDescent="0.2">
      <c r="A1244" s="1" t="str">
        <f t="shared" si="29"/>
        <v>SINAPI 105614</v>
      </c>
      <c r="B1244" s="3" t="s">
        <v>6165</v>
      </c>
      <c r="C1244" s="3">
        <v>105614</v>
      </c>
      <c r="D1244" s="2" t="s">
        <v>8740</v>
      </c>
      <c r="E1244" s="3" t="s">
        <v>6154</v>
      </c>
      <c r="G1244" s="66">
        <v>0</v>
      </c>
    </row>
    <row r="1245" spans="1:7" ht="22.5" x14ac:dyDescent="0.2">
      <c r="A1245" s="1" t="str">
        <f t="shared" si="29"/>
        <v>SINAPI 105622</v>
      </c>
      <c r="B1245" s="3" t="s">
        <v>6165</v>
      </c>
      <c r="C1245" s="3">
        <v>105622</v>
      </c>
      <c r="D1245" s="2" t="s">
        <v>8741</v>
      </c>
      <c r="E1245" s="3" t="s">
        <v>6154</v>
      </c>
      <c r="G1245" s="66">
        <v>0</v>
      </c>
    </row>
    <row r="1246" spans="1:7" ht="33.75" x14ac:dyDescent="0.2">
      <c r="A1246" s="1" t="str">
        <f t="shared" si="29"/>
        <v>SINAPI 105572</v>
      </c>
      <c r="B1246" s="3" t="s">
        <v>6165</v>
      </c>
      <c r="C1246" s="3">
        <v>105572</v>
      </c>
      <c r="D1246" s="2" t="s">
        <v>7404</v>
      </c>
      <c r="E1246" s="3" t="s">
        <v>6154</v>
      </c>
      <c r="G1246" s="66">
        <v>62.5</v>
      </c>
    </row>
    <row r="1247" spans="1:7" ht="33.75" x14ac:dyDescent="0.2">
      <c r="A1247" s="1" t="str">
        <f t="shared" si="29"/>
        <v>SINAPI 105574</v>
      </c>
      <c r="B1247" s="3" t="s">
        <v>6165</v>
      </c>
      <c r="C1247" s="3">
        <v>105574</v>
      </c>
      <c r="D1247" s="2" t="s">
        <v>7406</v>
      </c>
      <c r="E1247" s="3" t="s">
        <v>6154</v>
      </c>
      <c r="G1247" s="66">
        <v>54.27</v>
      </c>
    </row>
    <row r="1248" spans="1:7" ht="33.75" x14ac:dyDescent="0.2">
      <c r="A1248" s="1" t="str">
        <f t="shared" si="29"/>
        <v>SINAPI 105576</v>
      </c>
      <c r="B1248" s="3" t="s">
        <v>6165</v>
      </c>
      <c r="C1248" s="3">
        <v>105576</v>
      </c>
      <c r="D1248" s="2" t="s">
        <v>7408</v>
      </c>
      <c r="E1248" s="3" t="s">
        <v>6154</v>
      </c>
      <c r="G1248" s="66">
        <v>53.1</v>
      </c>
    </row>
    <row r="1249" spans="1:7" ht="22.5" x14ac:dyDescent="0.2">
      <c r="A1249" s="1" t="str">
        <f t="shared" si="29"/>
        <v>SINAPI 105603</v>
      </c>
      <c r="B1249" s="3" t="s">
        <v>6165</v>
      </c>
      <c r="C1249" s="3">
        <v>105603</v>
      </c>
      <c r="D1249" s="2" t="s">
        <v>8742</v>
      </c>
      <c r="E1249" s="3" t="s">
        <v>6154</v>
      </c>
      <c r="G1249" s="66">
        <v>0</v>
      </c>
    </row>
    <row r="1250" spans="1:7" ht="22.5" x14ac:dyDescent="0.2">
      <c r="A1250" s="1" t="str">
        <f t="shared" si="29"/>
        <v>SINAPI 105611</v>
      </c>
      <c r="B1250" s="3" t="s">
        <v>6165</v>
      </c>
      <c r="C1250" s="3">
        <v>105611</v>
      </c>
      <c r="D1250" s="2" t="s">
        <v>8743</v>
      </c>
      <c r="E1250" s="3" t="s">
        <v>6154</v>
      </c>
      <c r="G1250" s="66">
        <v>0</v>
      </c>
    </row>
    <row r="1251" spans="1:7" ht="22.5" x14ac:dyDescent="0.2">
      <c r="A1251" s="1" t="str">
        <f t="shared" si="29"/>
        <v>SINAPI 105619</v>
      </c>
      <c r="B1251" s="3" t="s">
        <v>6165</v>
      </c>
      <c r="C1251" s="3">
        <v>105619</v>
      </c>
      <c r="D1251" s="2" t="s">
        <v>8744</v>
      </c>
      <c r="E1251" s="3" t="s">
        <v>6154</v>
      </c>
      <c r="G1251" s="66">
        <v>0</v>
      </c>
    </row>
    <row r="1252" spans="1:7" ht="33.75" x14ac:dyDescent="0.2">
      <c r="A1252" s="1" t="str">
        <f t="shared" si="29"/>
        <v>SINAPI 105573</v>
      </c>
      <c r="B1252" s="3" t="s">
        <v>6165</v>
      </c>
      <c r="C1252" s="3">
        <v>105573</v>
      </c>
      <c r="D1252" s="2" t="s">
        <v>7405</v>
      </c>
      <c r="E1252" s="3" t="s">
        <v>6154</v>
      </c>
      <c r="G1252" s="66">
        <v>95.69</v>
      </c>
    </row>
    <row r="1253" spans="1:7" ht="33.75" x14ac:dyDescent="0.2">
      <c r="A1253" s="1" t="str">
        <f t="shared" si="29"/>
        <v>SINAPI 105628</v>
      </c>
      <c r="B1253" s="3" t="s">
        <v>6165</v>
      </c>
      <c r="C1253" s="3">
        <v>105628</v>
      </c>
      <c r="D1253" s="2" t="s">
        <v>7430</v>
      </c>
      <c r="E1253" s="3" t="s">
        <v>6154</v>
      </c>
      <c r="G1253" s="66">
        <v>87.46</v>
      </c>
    </row>
    <row r="1254" spans="1:7" ht="33.75" x14ac:dyDescent="0.2">
      <c r="A1254" s="1" t="str">
        <f t="shared" si="29"/>
        <v>SINAPI 105634</v>
      </c>
      <c r="B1254" s="3" t="s">
        <v>6165</v>
      </c>
      <c r="C1254" s="3">
        <v>105634</v>
      </c>
      <c r="D1254" s="2" t="s">
        <v>7436</v>
      </c>
      <c r="E1254" s="3" t="s">
        <v>6154</v>
      </c>
      <c r="G1254" s="66">
        <v>86.29</v>
      </c>
    </row>
    <row r="1255" spans="1:7" ht="22.5" x14ac:dyDescent="0.2">
      <c r="A1255" s="1" t="str">
        <f t="shared" ref="A1255:A1318" si="30">CONCATENAR</f>
        <v>SINAPI 105604</v>
      </c>
      <c r="B1255" s="3" t="s">
        <v>6165</v>
      </c>
      <c r="C1255" s="3">
        <v>105604</v>
      </c>
      <c r="D1255" s="2" t="s">
        <v>8745</v>
      </c>
      <c r="E1255" s="3" t="s">
        <v>6154</v>
      </c>
      <c r="G1255" s="66">
        <v>0</v>
      </c>
    </row>
    <row r="1256" spans="1:7" ht="22.5" x14ac:dyDescent="0.2">
      <c r="A1256" s="1" t="str">
        <f t="shared" si="30"/>
        <v>SINAPI 105612</v>
      </c>
      <c r="B1256" s="3" t="s">
        <v>6165</v>
      </c>
      <c r="C1256" s="3">
        <v>105612</v>
      </c>
      <c r="D1256" s="2" t="s">
        <v>8746</v>
      </c>
      <c r="E1256" s="3" t="s">
        <v>6154</v>
      </c>
      <c r="G1256" s="66">
        <v>0</v>
      </c>
    </row>
    <row r="1257" spans="1:7" ht="22.5" x14ac:dyDescent="0.2">
      <c r="A1257" s="1" t="str">
        <f t="shared" si="30"/>
        <v>SINAPI 105620</v>
      </c>
      <c r="B1257" s="3" t="s">
        <v>6165</v>
      </c>
      <c r="C1257" s="3">
        <v>105620</v>
      </c>
      <c r="D1257" s="2" t="s">
        <v>8747</v>
      </c>
      <c r="E1257" s="3" t="s">
        <v>6154</v>
      </c>
      <c r="G1257" s="66">
        <v>0</v>
      </c>
    </row>
    <row r="1258" spans="1:7" ht="33.75" x14ac:dyDescent="0.2">
      <c r="A1258" s="1" t="str">
        <f t="shared" si="30"/>
        <v>SINAPI 105586</v>
      </c>
      <c r="B1258" s="3" t="s">
        <v>6165</v>
      </c>
      <c r="C1258" s="3">
        <v>105586</v>
      </c>
      <c r="D1258" s="2" t="s">
        <v>7416</v>
      </c>
      <c r="E1258" s="3" t="s">
        <v>6154</v>
      </c>
      <c r="G1258" s="66">
        <v>162.88999999999999</v>
      </c>
    </row>
    <row r="1259" spans="1:7" ht="33.75" x14ac:dyDescent="0.2">
      <c r="A1259" s="1" t="str">
        <f t="shared" si="30"/>
        <v>SINAPI 105587</v>
      </c>
      <c r="B1259" s="3" t="s">
        <v>6165</v>
      </c>
      <c r="C1259" s="3">
        <v>105587</v>
      </c>
      <c r="D1259" s="2" t="s">
        <v>7417</v>
      </c>
      <c r="E1259" s="3" t="s">
        <v>6154</v>
      </c>
      <c r="G1259" s="66">
        <v>148.76</v>
      </c>
    </row>
    <row r="1260" spans="1:7" ht="33.75" x14ac:dyDescent="0.2">
      <c r="A1260" s="1" t="str">
        <f t="shared" si="30"/>
        <v>SINAPI 105589</v>
      </c>
      <c r="B1260" s="3" t="s">
        <v>6165</v>
      </c>
      <c r="C1260" s="3">
        <v>105589</v>
      </c>
      <c r="D1260" s="2" t="s">
        <v>7419</v>
      </c>
      <c r="E1260" s="3" t="s">
        <v>6154</v>
      </c>
      <c r="G1260" s="66">
        <v>147.47</v>
      </c>
    </row>
    <row r="1261" spans="1:7" ht="22.5" x14ac:dyDescent="0.2">
      <c r="A1261" s="1" t="str">
        <f t="shared" si="30"/>
        <v>SINAPI 105584</v>
      </c>
      <c r="B1261" s="3" t="s">
        <v>6165</v>
      </c>
      <c r="C1261" s="3">
        <v>105584</v>
      </c>
      <c r="D1261" s="2" t="s">
        <v>8748</v>
      </c>
      <c r="E1261" s="3" t="s">
        <v>6154</v>
      </c>
      <c r="G1261" s="66">
        <v>0</v>
      </c>
    </row>
    <row r="1262" spans="1:7" ht="22.5" x14ac:dyDescent="0.2">
      <c r="A1262" s="1" t="str">
        <f t="shared" si="30"/>
        <v>SINAPI 105720</v>
      </c>
      <c r="B1262" s="3" t="s">
        <v>6165</v>
      </c>
      <c r="C1262" s="3">
        <v>105720</v>
      </c>
      <c r="D1262" s="2" t="s">
        <v>8749</v>
      </c>
      <c r="E1262" s="3" t="s">
        <v>6154</v>
      </c>
      <c r="G1262" s="66">
        <v>0</v>
      </c>
    </row>
    <row r="1263" spans="1:7" ht="22.5" x14ac:dyDescent="0.2">
      <c r="A1263" s="1" t="str">
        <f t="shared" si="30"/>
        <v>SINAPI 105722</v>
      </c>
      <c r="B1263" s="3" t="s">
        <v>6165</v>
      </c>
      <c r="C1263" s="3">
        <v>105722</v>
      </c>
      <c r="D1263" s="2" t="s">
        <v>8750</v>
      </c>
      <c r="E1263" s="3" t="s">
        <v>6154</v>
      </c>
      <c r="G1263" s="66">
        <v>0</v>
      </c>
    </row>
    <row r="1264" spans="1:7" ht="33.75" x14ac:dyDescent="0.2">
      <c r="A1264" s="1" t="str">
        <f t="shared" si="30"/>
        <v>SINAPI 105593</v>
      </c>
      <c r="B1264" s="3" t="s">
        <v>6165</v>
      </c>
      <c r="C1264" s="3">
        <v>105593</v>
      </c>
      <c r="D1264" s="2" t="s">
        <v>7421</v>
      </c>
      <c r="E1264" s="3" t="s">
        <v>6154</v>
      </c>
      <c r="G1264" s="66">
        <v>145.12</v>
      </c>
    </row>
    <row r="1265" spans="1:7" ht="33.75" x14ac:dyDescent="0.2">
      <c r="A1265" s="1" t="str">
        <f t="shared" si="30"/>
        <v>SINAPI 105594</v>
      </c>
      <c r="B1265" s="3" t="s">
        <v>6165</v>
      </c>
      <c r="C1265" s="3">
        <v>105594</v>
      </c>
      <c r="D1265" s="2" t="s">
        <v>7422</v>
      </c>
      <c r="E1265" s="3" t="s">
        <v>6154</v>
      </c>
      <c r="G1265" s="66">
        <v>130.99</v>
      </c>
    </row>
    <row r="1266" spans="1:7" ht="33.75" x14ac:dyDescent="0.2">
      <c r="A1266" s="1" t="str">
        <f t="shared" si="30"/>
        <v>SINAPI 105596</v>
      </c>
      <c r="B1266" s="3" t="s">
        <v>6165</v>
      </c>
      <c r="C1266" s="3">
        <v>105596</v>
      </c>
      <c r="D1266" s="2" t="s">
        <v>7424</v>
      </c>
      <c r="E1266" s="3" t="s">
        <v>6154</v>
      </c>
      <c r="G1266" s="66">
        <v>129.69999999999999</v>
      </c>
    </row>
    <row r="1267" spans="1:7" ht="22.5" x14ac:dyDescent="0.2">
      <c r="A1267" s="1" t="str">
        <f t="shared" si="30"/>
        <v>SINAPI 105591</v>
      </c>
      <c r="B1267" s="3" t="s">
        <v>6165</v>
      </c>
      <c r="C1267" s="3">
        <v>105591</v>
      </c>
      <c r="D1267" s="2" t="s">
        <v>8751</v>
      </c>
      <c r="E1267" s="3" t="s">
        <v>6154</v>
      </c>
      <c r="G1267" s="66">
        <v>0</v>
      </c>
    </row>
    <row r="1268" spans="1:7" ht="22.5" x14ac:dyDescent="0.2">
      <c r="A1268" s="1" t="str">
        <f t="shared" si="30"/>
        <v>SINAPI 105724</v>
      </c>
      <c r="B1268" s="3" t="s">
        <v>6165</v>
      </c>
      <c r="C1268" s="3">
        <v>105724</v>
      </c>
      <c r="D1268" s="2" t="s">
        <v>8752</v>
      </c>
      <c r="E1268" s="3" t="s">
        <v>6154</v>
      </c>
      <c r="G1268" s="66">
        <v>0</v>
      </c>
    </row>
    <row r="1269" spans="1:7" ht="22.5" x14ac:dyDescent="0.2">
      <c r="A1269" s="1" t="str">
        <f t="shared" si="30"/>
        <v>SINAPI 105726</v>
      </c>
      <c r="B1269" s="3" t="s">
        <v>6165</v>
      </c>
      <c r="C1269" s="3">
        <v>105726</v>
      </c>
      <c r="D1269" s="2" t="s">
        <v>8753</v>
      </c>
      <c r="E1269" s="3" t="s">
        <v>6154</v>
      </c>
      <c r="G1269" s="66">
        <v>0</v>
      </c>
    </row>
    <row r="1270" spans="1:7" ht="22.5" x14ac:dyDescent="0.2">
      <c r="A1270" s="1" t="str">
        <f t="shared" si="30"/>
        <v>SINAPI 105567</v>
      </c>
      <c r="B1270" s="3" t="s">
        <v>6165</v>
      </c>
      <c r="C1270" s="3">
        <v>105567</v>
      </c>
      <c r="D1270" s="2" t="s">
        <v>7399</v>
      </c>
      <c r="E1270" s="3" t="s">
        <v>6154</v>
      </c>
      <c r="G1270" s="66">
        <v>15.3</v>
      </c>
    </row>
    <row r="1271" spans="1:7" ht="22.5" x14ac:dyDescent="0.2">
      <c r="A1271" s="1" t="str">
        <f t="shared" si="30"/>
        <v>SINAPI 105568</v>
      </c>
      <c r="B1271" s="3" t="s">
        <v>6165</v>
      </c>
      <c r="C1271" s="3">
        <v>105568</v>
      </c>
      <c r="D1271" s="2" t="s">
        <v>7400</v>
      </c>
      <c r="E1271" s="3" t="s">
        <v>6154</v>
      </c>
      <c r="G1271" s="66">
        <v>12.18</v>
      </c>
    </row>
    <row r="1272" spans="1:7" ht="22.5" x14ac:dyDescent="0.2">
      <c r="A1272" s="1" t="str">
        <f t="shared" si="30"/>
        <v>SINAPI 105570</v>
      </c>
      <c r="B1272" s="3" t="s">
        <v>6165</v>
      </c>
      <c r="C1272" s="3">
        <v>105570</v>
      </c>
      <c r="D1272" s="2" t="s">
        <v>7402</v>
      </c>
      <c r="E1272" s="3" t="s">
        <v>6154</v>
      </c>
      <c r="G1272" s="66">
        <v>10.07</v>
      </c>
    </row>
    <row r="1273" spans="1:7" x14ac:dyDescent="0.2">
      <c r="A1273" s="1" t="str">
        <f t="shared" si="30"/>
        <v>SINAPI 100575</v>
      </c>
      <c r="B1273" s="3" t="s">
        <v>6165</v>
      </c>
      <c r="C1273" s="3">
        <v>100575</v>
      </c>
      <c r="D1273" s="2" t="s">
        <v>7395</v>
      </c>
      <c r="E1273" s="3" t="s">
        <v>6149</v>
      </c>
      <c r="G1273" s="66">
        <v>1.94</v>
      </c>
    </row>
    <row r="1274" spans="1:7" ht="22.5" x14ac:dyDescent="0.2">
      <c r="A1274" s="1" t="str">
        <f t="shared" si="30"/>
        <v>SINAPI 100577</v>
      </c>
      <c r="B1274" s="3" t="s">
        <v>6165</v>
      </c>
      <c r="C1274" s="3">
        <v>100577</v>
      </c>
      <c r="D1274" s="2" t="s">
        <v>7371</v>
      </c>
      <c r="E1274" s="3" t="s">
        <v>6149</v>
      </c>
      <c r="G1274" s="66">
        <v>0.5</v>
      </c>
    </row>
    <row r="1275" spans="1:7" ht="22.5" x14ac:dyDescent="0.2">
      <c r="A1275" s="1" t="str">
        <f t="shared" si="30"/>
        <v>SINAPI 105598</v>
      </c>
      <c r="B1275" s="3" t="s">
        <v>6165</v>
      </c>
      <c r="C1275" s="3">
        <v>105598</v>
      </c>
      <c r="D1275" s="2" t="s">
        <v>7373</v>
      </c>
      <c r="E1275" s="3" t="s">
        <v>6149</v>
      </c>
      <c r="G1275" s="66">
        <v>1.99</v>
      </c>
    </row>
    <row r="1276" spans="1:7" ht="22.5" x14ac:dyDescent="0.2">
      <c r="A1276" s="1" t="str">
        <f t="shared" si="30"/>
        <v>SINAPI 100576</v>
      </c>
      <c r="B1276" s="3" t="s">
        <v>6165</v>
      </c>
      <c r="C1276" s="3">
        <v>100576</v>
      </c>
      <c r="D1276" s="2" t="s">
        <v>7370</v>
      </c>
      <c r="E1276" s="3" t="s">
        <v>6149</v>
      </c>
      <c r="G1276" s="66">
        <v>2.12</v>
      </c>
    </row>
    <row r="1277" spans="1:7" ht="22.5" x14ac:dyDescent="0.2">
      <c r="A1277" s="1" t="str">
        <f t="shared" si="30"/>
        <v>SINAPI 105597</v>
      </c>
      <c r="B1277" s="3" t="s">
        <v>6165</v>
      </c>
      <c r="C1277" s="3">
        <v>105597</v>
      </c>
      <c r="D1277" s="2" t="s">
        <v>7372</v>
      </c>
      <c r="E1277" s="3" t="s">
        <v>6149</v>
      </c>
      <c r="G1277" s="66">
        <v>3.97</v>
      </c>
    </row>
    <row r="1278" spans="1:7" x14ac:dyDescent="0.2">
      <c r="A1278" s="1" t="str">
        <f t="shared" si="30"/>
        <v>SINAPI 102730</v>
      </c>
      <c r="B1278" s="3" t="s">
        <v>6165</v>
      </c>
      <c r="C1278" s="3">
        <v>102730</v>
      </c>
      <c r="D1278" s="2" t="s">
        <v>1596</v>
      </c>
      <c r="E1278" s="3" t="s">
        <v>6153</v>
      </c>
      <c r="G1278" s="66">
        <v>11.89</v>
      </c>
    </row>
    <row r="1279" spans="1:7" x14ac:dyDescent="0.2">
      <c r="A1279" s="1" t="str">
        <f t="shared" si="30"/>
        <v>SINAPI 102731</v>
      </c>
      <c r="B1279" s="3" t="s">
        <v>6165</v>
      </c>
      <c r="C1279" s="3">
        <v>102731</v>
      </c>
      <c r="D1279" s="2" t="s">
        <v>1597</v>
      </c>
      <c r="E1279" s="3" t="s">
        <v>6153</v>
      </c>
      <c r="G1279" s="66">
        <v>9.93</v>
      </c>
    </row>
    <row r="1280" spans="1:7" x14ac:dyDescent="0.2">
      <c r="A1280" s="1" t="str">
        <f t="shared" si="30"/>
        <v>SINAPI 102732</v>
      </c>
      <c r="B1280" s="3" t="s">
        <v>6165</v>
      </c>
      <c r="C1280" s="3">
        <v>102732</v>
      </c>
      <c r="D1280" s="2" t="s">
        <v>1598</v>
      </c>
      <c r="E1280" s="3" t="s">
        <v>6153</v>
      </c>
      <c r="G1280" s="66">
        <v>9.25</v>
      </c>
    </row>
    <row r="1281" spans="1:7" x14ac:dyDescent="0.2">
      <c r="A1281" s="1" t="str">
        <f t="shared" si="30"/>
        <v>SINAPI 102733</v>
      </c>
      <c r="B1281" s="3" t="s">
        <v>6165</v>
      </c>
      <c r="C1281" s="3">
        <v>102733</v>
      </c>
      <c r="D1281" s="2" t="s">
        <v>1599</v>
      </c>
      <c r="E1281" s="3" t="s">
        <v>6153</v>
      </c>
      <c r="G1281" s="66">
        <v>10.17</v>
      </c>
    </row>
    <row r="1282" spans="1:7" x14ac:dyDescent="0.2">
      <c r="A1282" s="1" t="str">
        <f t="shared" si="30"/>
        <v>SINAPI 102728</v>
      </c>
      <c r="B1282" s="3" t="s">
        <v>6165</v>
      </c>
      <c r="C1282" s="3">
        <v>102728</v>
      </c>
      <c r="D1282" s="2" t="s">
        <v>1594</v>
      </c>
      <c r="E1282" s="3" t="s">
        <v>6153</v>
      </c>
      <c r="G1282" s="66">
        <v>14.78</v>
      </c>
    </row>
    <row r="1283" spans="1:7" x14ac:dyDescent="0.2">
      <c r="A1283" s="1" t="str">
        <f t="shared" si="30"/>
        <v>SINAPI 102729</v>
      </c>
      <c r="B1283" s="3" t="s">
        <v>6165</v>
      </c>
      <c r="C1283" s="3">
        <v>102729</v>
      </c>
      <c r="D1283" s="2" t="s">
        <v>1595</v>
      </c>
      <c r="E1283" s="3" t="s">
        <v>6153</v>
      </c>
      <c r="G1283" s="66">
        <v>13.5</v>
      </c>
    </row>
    <row r="1284" spans="1:7" x14ac:dyDescent="0.2">
      <c r="A1284" s="1" t="str">
        <f t="shared" si="30"/>
        <v>SINAPI 102734</v>
      </c>
      <c r="B1284" s="3" t="s">
        <v>6165</v>
      </c>
      <c r="C1284" s="3">
        <v>102734</v>
      </c>
      <c r="D1284" s="2" t="s">
        <v>1600</v>
      </c>
      <c r="E1284" s="3" t="s">
        <v>6153</v>
      </c>
      <c r="G1284" s="66">
        <v>13.69</v>
      </c>
    </row>
    <row r="1285" spans="1:7" x14ac:dyDescent="0.2">
      <c r="A1285" s="1" t="str">
        <f t="shared" si="30"/>
        <v>SINAPI 102735</v>
      </c>
      <c r="B1285" s="3" t="s">
        <v>6165</v>
      </c>
      <c r="C1285" s="3">
        <v>102735</v>
      </c>
      <c r="D1285" s="2" t="s">
        <v>1601</v>
      </c>
      <c r="E1285" s="3" t="s">
        <v>6153</v>
      </c>
      <c r="G1285" s="66">
        <v>12.57</v>
      </c>
    </row>
    <row r="1286" spans="1:7" ht="22.5" x14ac:dyDescent="0.2">
      <c r="A1286" s="1" t="str">
        <f t="shared" si="30"/>
        <v>SINAPI 102765</v>
      </c>
      <c r="B1286" s="3" t="s">
        <v>6165</v>
      </c>
      <c r="C1286" s="3">
        <v>102765</v>
      </c>
      <c r="D1286" s="2" t="s">
        <v>1631</v>
      </c>
      <c r="E1286" s="3" t="s">
        <v>6148</v>
      </c>
      <c r="G1286" s="66">
        <v>16830.03</v>
      </c>
    </row>
    <row r="1287" spans="1:7" ht="22.5" x14ac:dyDescent="0.2">
      <c r="A1287" s="1" t="str">
        <f t="shared" si="30"/>
        <v>SINAPI 102795</v>
      </c>
      <c r="B1287" s="3" t="s">
        <v>6165</v>
      </c>
      <c r="C1287" s="3">
        <v>102795</v>
      </c>
      <c r="D1287" s="2" t="s">
        <v>1661</v>
      </c>
      <c r="E1287" s="3" t="s">
        <v>6148</v>
      </c>
      <c r="G1287" s="66">
        <v>33458.28</v>
      </c>
    </row>
    <row r="1288" spans="1:7" ht="22.5" x14ac:dyDescent="0.2">
      <c r="A1288" s="1" t="str">
        <f t="shared" si="30"/>
        <v>SINAPI 102766</v>
      </c>
      <c r="B1288" s="3" t="s">
        <v>6165</v>
      </c>
      <c r="C1288" s="3">
        <v>102766</v>
      </c>
      <c r="D1288" s="2" t="s">
        <v>1632</v>
      </c>
      <c r="E1288" s="3" t="s">
        <v>6148</v>
      </c>
      <c r="G1288" s="66">
        <v>25329.279999999999</v>
      </c>
    </row>
    <row r="1289" spans="1:7" ht="22.5" x14ac:dyDescent="0.2">
      <c r="A1289" s="1" t="str">
        <f t="shared" si="30"/>
        <v>SINAPI 102796</v>
      </c>
      <c r="B1289" s="3" t="s">
        <v>6165</v>
      </c>
      <c r="C1289" s="3">
        <v>102796</v>
      </c>
      <c r="D1289" s="2" t="s">
        <v>1662</v>
      </c>
      <c r="E1289" s="3" t="s">
        <v>6148</v>
      </c>
      <c r="G1289" s="66">
        <v>53922.32</v>
      </c>
    </row>
    <row r="1290" spans="1:7" ht="22.5" x14ac:dyDescent="0.2">
      <c r="A1290" s="1" t="str">
        <f t="shared" si="30"/>
        <v>SINAPI 102767</v>
      </c>
      <c r="B1290" s="3" t="s">
        <v>6165</v>
      </c>
      <c r="C1290" s="3">
        <v>102767</v>
      </c>
      <c r="D1290" s="2" t="s">
        <v>1633</v>
      </c>
      <c r="E1290" s="3" t="s">
        <v>6148</v>
      </c>
      <c r="G1290" s="66">
        <v>35335.29</v>
      </c>
    </row>
    <row r="1291" spans="1:7" ht="22.5" x14ac:dyDescent="0.2">
      <c r="A1291" s="1" t="str">
        <f t="shared" si="30"/>
        <v>SINAPI 102797</v>
      </c>
      <c r="B1291" s="3" t="s">
        <v>6165</v>
      </c>
      <c r="C1291" s="3">
        <v>102797</v>
      </c>
      <c r="D1291" s="2" t="s">
        <v>1663</v>
      </c>
      <c r="E1291" s="3" t="s">
        <v>6148</v>
      </c>
      <c r="G1291" s="66">
        <v>76382.52</v>
      </c>
    </row>
    <row r="1292" spans="1:7" ht="22.5" x14ac:dyDescent="0.2">
      <c r="A1292" s="1" t="str">
        <f t="shared" si="30"/>
        <v>SINAPI 102768</v>
      </c>
      <c r="B1292" s="3" t="s">
        <v>6165</v>
      </c>
      <c r="C1292" s="3">
        <v>102768</v>
      </c>
      <c r="D1292" s="2" t="s">
        <v>1634</v>
      </c>
      <c r="E1292" s="3" t="s">
        <v>6148</v>
      </c>
      <c r="G1292" s="66">
        <v>49279.99</v>
      </c>
    </row>
    <row r="1293" spans="1:7" ht="22.5" x14ac:dyDescent="0.2">
      <c r="A1293" s="1" t="str">
        <f t="shared" si="30"/>
        <v>SINAPI 102798</v>
      </c>
      <c r="B1293" s="3" t="s">
        <v>6165</v>
      </c>
      <c r="C1293" s="3">
        <v>102798</v>
      </c>
      <c r="D1293" s="2" t="s">
        <v>1664</v>
      </c>
      <c r="E1293" s="3" t="s">
        <v>6148</v>
      </c>
      <c r="G1293" s="66">
        <v>93529.26</v>
      </c>
    </row>
    <row r="1294" spans="1:7" ht="22.5" x14ac:dyDescent="0.2">
      <c r="A1294" s="1" t="str">
        <f t="shared" si="30"/>
        <v>SINAPI 102744</v>
      </c>
      <c r="B1294" s="3" t="s">
        <v>6165</v>
      </c>
      <c r="C1294" s="3">
        <v>102744</v>
      </c>
      <c r="D1294" s="2" t="s">
        <v>1610</v>
      </c>
      <c r="E1294" s="3" t="s">
        <v>6148</v>
      </c>
      <c r="G1294" s="66">
        <v>7055.44</v>
      </c>
    </row>
    <row r="1295" spans="1:7" ht="22.5" x14ac:dyDescent="0.2">
      <c r="A1295" s="1" t="str">
        <f t="shared" si="30"/>
        <v>SINAPI 102755</v>
      </c>
      <c r="B1295" s="3" t="s">
        <v>6165</v>
      </c>
      <c r="C1295" s="3">
        <v>102755</v>
      </c>
      <c r="D1295" s="2" t="s">
        <v>1621</v>
      </c>
      <c r="E1295" s="3" t="s">
        <v>6148</v>
      </c>
      <c r="G1295" s="66">
        <v>10909.43</v>
      </c>
    </row>
    <row r="1296" spans="1:7" ht="22.5" x14ac:dyDescent="0.2">
      <c r="A1296" s="1" t="str">
        <f t="shared" si="30"/>
        <v>SINAPI 102782</v>
      </c>
      <c r="B1296" s="3" t="s">
        <v>6165</v>
      </c>
      <c r="C1296" s="3">
        <v>102782</v>
      </c>
      <c r="D1296" s="2" t="s">
        <v>1648</v>
      </c>
      <c r="E1296" s="3" t="s">
        <v>6148</v>
      </c>
      <c r="G1296" s="66">
        <v>16323.88</v>
      </c>
    </row>
    <row r="1297" spans="1:7" ht="22.5" x14ac:dyDescent="0.2">
      <c r="A1297" s="1" t="str">
        <f t="shared" si="30"/>
        <v>SINAPI 102745</v>
      </c>
      <c r="B1297" s="3" t="s">
        <v>6165</v>
      </c>
      <c r="C1297" s="3">
        <v>102745</v>
      </c>
      <c r="D1297" s="2" t="s">
        <v>1611</v>
      </c>
      <c r="E1297" s="3" t="s">
        <v>6148</v>
      </c>
      <c r="G1297" s="66">
        <v>9906.61</v>
      </c>
    </row>
    <row r="1298" spans="1:7" ht="22.5" x14ac:dyDescent="0.2">
      <c r="A1298" s="1" t="str">
        <f t="shared" si="30"/>
        <v>SINAPI 102756</v>
      </c>
      <c r="B1298" s="3" t="s">
        <v>6165</v>
      </c>
      <c r="C1298" s="3">
        <v>102756</v>
      </c>
      <c r="D1298" s="2" t="s">
        <v>1622</v>
      </c>
      <c r="E1298" s="3" t="s">
        <v>6148</v>
      </c>
      <c r="G1298" s="66">
        <v>16180.34</v>
      </c>
    </row>
    <row r="1299" spans="1:7" ht="22.5" x14ac:dyDescent="0.2">
      <c r="A1299" s="1" t="str">
        <f t="shared" si="30"/>
        <v>SINAPI 102783</v>
      </c>
      <c r="B1299" s="3" t="s">
        <v>6165</v>
      </c>
      <c r="C1299" s="3">
        <v>102783</v>
      </c>
      <c r="D1299" s="2" t="s">
        <v>1649</v>
      </c>
      <c r="E1299" s="3" t="s">
        <v>6148</v>
      </c>
      <c r="G1299" s="66">
        <v>21660.58</v>
      </c>
    </row>
    <row r="1300" spans="1:7" ht="22.5" x14ac:dyDescent="0.2">
      <c r="A1300" s="1" t="str">
        <f t="shared" si="30"/>
        <v>SINAPI 102746</v>
      </c>
      <c r="B1300" s="3" t="s">
        <v>6165</v>
      </c>
      <c r="C1300" s="3">
        <v>102746</v>
      </c>
      <c r="D1300" s="2" t="s">
        <v>1612</v>
      </c>
      <c r="E1300" s="3" t="s">
        <v>6148</v>
      </c>
      <c r="G1300" s="66">
        <v>17162.150000000001</v>
      </c>
    </row>
    <row r="1301" spans="1:7" ht="22.5" x14ac:dyDescent="0.2">
      <c r="A1301" s="1" t="str">
        <f t="shared" si="30"/>
        <v>SINAPI 102757</v>
      </c>
      <c r="B1301" s="3" t="s">
        <v>6165</v>
      </c>
      <c r="C1301" s="3">
        <v>102757</v>
      </c>
      <c r="D1301" s="2" t="s">
        <v>1623</v>
      </c>
      <c r="E1301" s="3" t="s">
        <v>6148</v>
      </c>
      <c r="G1301" s="66">
        <v>30086.93</v>
      </c>
    </row>
    <row r="1302" spans="1:7" ht="22.5" x14ac:dyDescent="0.2">
      <c r="A1302" s="1" t="str">
        <f t="shared" si="30"/>
        <v>SINAPI 102784</v>
      </c>
      <c r="B1302" s="3" t="s">
        <v>6165</v>
      </c>
      <c r="C1302" s="3">
        <v>102784</v>
      </c>
      <c r="D1302" s="2" t="s">
        <v>1650</v>
      </c>
      <c r="E1302" s="3" t="s">
        <v>6148</v>
      </c>
      <c r="G1302" s="66">
        <v>33504.67</v>
      </c>
    </row>
    <row r="1303" spans="1:7" ht="22.5" x14ac:dyDescent="0.2">
      <c r="A1303" s="1" t="str">
        <f t="shared" si="30"/>
        <v>SINAPI 102779</v>
      </c>
      <c r="B1303" s="3" t="s">
        <v>6165</v>
      </c>
      <c r="C1303" s="3">
        <v>102779</v>
      </c>
      <c r="D1303" s="2" t="s">
        <v>1645</v>
      </c>
      <c r="E1303" s="3" t="s">
        <v>6148</v>
      </c>
      <c r="G1303" s="66">
        <v>8603.58</v>
      </c>
    </row>
    <row r="1304" spans="1:7" ht="22.5" x14ac:dyDescent="0.2">
      <c r="A1304" s="1" t="str">
        <f t="shared" si="30"/>
        <v>SINAPI 102780</v>
      </c>
      <c r="B1304" s="3" t="s">
        <v>6165</v>
      </c>
      <c r="C1304" s="3">
        <v>102780</v>
      </c>
      <c r="D1304" s="2" t="s">
        <v>1646</v>
      </c>
      <c r="E1304" s="3" t="s">
        <v>6148</v>
      </c>
      <c r="G1304" s="66">
        <v>9897.36</v>
      </c>
    </row>
    <row r="1305" spans="1:7" ht="22.5" x14ac:dyDescent="0.2">
      <c r="A1305" s="1" t="str">
        <f t="shared" si="30"/>
        <v>SINAPI 102743</v>
      </c>
      <c r="B1305" s="3" t="s">
        <v>6165</v>
      </c>
      <c r="C1305" s="3">
        <v>102743</v>
      </c>
      <c r="D1305" s="2" t="s">
        <v>1609</v>
      </c>
      <c r="E1305" s="3" t="s">
        <v>6148</v>
      </c>
      <c r="G1305" s="66">
        <v>4715.83</v>
      </c>
    </row>
    <row r="1306" spans="1:7" ht="22.5" x14ac:dyDescent="0.2">
      <c r="A1306" s="1" t="str">
        <f t="shared" si="30"/>
        <v>SINAPI 102781</v>
      </c>
      <c r="B1306" s="3" t="s">
        <v>6165</v>
      </c>
      <c r="C1306" s="3">
        <v>102781</v>
      </c>
      <c r="D1306" s="2" t="s">
        <v>1647</v>
      </c>
      <c r="E1306" s="3" t="s">
        <v>6148</v>
      </c>
      <c r="G1306" s="66">
        <v>14700.39</v>
      </c>
    </row>
    <row r="1307" spans="1:7" ht="22.5" x14ac:dyDescent="0.2">
      <c r="A1307" s="1" t="str">
        <f t="shared" si="30"/>
        <v>SINAPI 102761</v>
      </c>
      <c r="B1307" s="3" t="s">
        <v>6165</v>
      </c>
      <c r="C1307" s="3">
        <v>102761</v>
      </c>
      <c r="D1307" s="2" t="s">
        <v>1627</v>
      </c>
      <c r="E1307" s="3" t="s">
        <v>6148</v>
      </c>
      <c r="G1307" s="66">
        <v>13470.36</v>
      </c>
    </row>
    <row r="1308" spans="1:7" ht="22.5" x14ac:dyDescent="0.2">
      <c r="A1308" s="1" t="str">
        <f t="shared" si="30"/>
        <v>SINAPI 102791</v>
      </c>
      <c r="B1308" s="3" t="s">
        <v>6165</v>
      </c>
      <c r="C1308" s="3">
        <v>102791</v>
      </c>
      <c r="D1308" s="2" t="s">
        <v>1657</v>
      </c>
      <c r="E1308" s="3" t="s">
        <v>6148</v>
      </c>
      <c r="G1308" s="66">
        <v>31381.34</v>
      </c>
    </row>
    <row r="1309" spans="1:7" ht="22.5" x14ac:dyDescent="0.2">
      <c r="A1309" s="1" t="str">
        <f t="shared" si="30"/>
        <v>SINAPI 102762</v>
      </c>
      <c r="B1309" s="3" t="s">
        <v>6165</v>
      </c>
      <c r="C1309" s="3">
        <v>102762</v>
      </c>
      <c r="D1309" s="2" t="s">
        <v>1628</v>
      </c>
      <c r="E1309" s="3" t="s">
        <v>6148</v>
      </c>
      <c r="G1309" s="66">
        <v>20784.759999999998</v>
      </c>
    </row>
    <row r="1310" spans="1:7" ht="22.5" x14ac:dyDescent="0.2">
      <c r="A1310" s="1" t="str">
        <f t="shared" si="30"/>
        <v>SINAPI 102792</v>
      </c>
      <c r="B1310" s="3" t="s">
        <v>6165</v>
      </c>
      <c r="C1310" s="3">
        <v>102792</v>
      </c>
      <c r="D1310" s="2" t="s">
        <v>1658</v>
      </c>
      <c r="E1310" s="3" t="s">
        <v>6148</v>
      </c>
      <c r="G1310" s="66">
        <v>51009.36</v>
      </c>
    </row>
    <row r="1311" spans="1:7" ht="22.5" x14ac:dyDescent="0.2">
      <c r="A1311" s="1" t="str">
        <f t="shared" si="30"/>
        <v>SINAPI 102763</v>
      </c>
      <c r="B1311" s="3" t="s">
        <v>6165</v>
      </c>
      <c r="C1311" s="3">
        <v>102763</v>
      </c>
      <c r="D1311" s="2" t="s">
        <v>1629</v>
      </c>
      <c r="E1311" s="3" t="s">
        <v>6148</v>
      </c>
      <c r="G1311" s="66">
        <v>28847.38</v>
      </c>
    </row>
    <row r="1312" spans="1:7" ht="22.5" x14ac:dyDescent="0.2">
      <c r="A1312" s="1" t="str">
        <f t="shared" si="30"/>
        <v>SINAPI 102793</v>
      </c>
      <c r="B1312" s="3" t="s">
        <v>6165</v>
      </c>
      <c r="C1312" s="3">
        <v>102793</v>
      </c>
      <c r="D1312" s="2" t="s">
        <v>1659</v>
      </c>
      <c r="E1312" s="3" t="s">
        <v>6148</v>
      </c>
      <c r="G1312" s="66">
        <v>68573.149999999994</v>
      </c>
    </row>
    <row r="1313" spans="1:7" ht="22.5" x14ac:dyDescent="0.2">
      <c r="A1313" s="1" t="str">
        <f t="shared" si="30"/>
        <v>SINAPI 102764</v>
      </c>
      <c r="B1313" s="3" t="s">
        <v>6165</v>
      </c>
      <c r="C1313" s="3">
        <v>102764</v>
      </c>
      <c r="D1313" s="2" t="s">
        <v>1630</v>
      </c>
      <c r="E1313" s="3" t="s">
        <v>6148</v>
      </c>
      <c r="G1313" s="66">
        <v>40612.1</v>
      </c>
    </row>
    <row r="1314" spans="1:7" ht="22.5" x14ac:dyDescent="0.2">
      <c r="A1314" s="1" t="str">
        <f t="shared" si="30"/>
        <v>SINAPI 102794</v>
      </c>
      <c r="B1314" s="3" t="s">
        <v>6165</v>
      </c>
      <c r="C1314" s="3">
        <v>102794</v>
      </c>
      <c r="D1314" s="2" t="s">
        <v>1660</v>
      </c>
      <c r="E1314" s="3" t="s">
        <v>6148</v>
      </c>
      <c r="G1314" s="66">
        <v>98294.93</v>
      </c>
    </row>
    <row r="1315" spans="1:7" ht="22.5" x14ac:dyDescent="0.2">
      <c r="A1315" s="1" t="str">
        <f t="shared" si="30"/>
        <v>SINAPI 102740</v>
      </c>
      <c r="B1315" s="3" t="s">
        <v>6165</v>
      </c>
      <c r="C1315" s="3">
        <v>102740</v>
      </c>
      <c r="D1315" s="2" t="s">
        <v>1606</v>
      </c>
      <c r="E1315" s="3" t="s">
        <v>6148</v>
      </c>
      <c r="G1315" s="66">
        <v>5811.28</v>
      </c>
    </row>
    <row r="1316" spans="1:7" ht="22.5" x14ac:dyDescent="0.2">
      <c r="A1316" s="1" t="str">
        <f t="shared" si="30"/>
        <v>SINAPI 102752</v>
      </c>
      <c r="B1316" s="3" t="s">
        <v>6165</v>
      </c>
      <c r="C1316" s="3">
        <v>102752</v>
      </c>
      <c r="D1316" s="2" t="s">
        <v>1618</v>
      </c>
      <c r="E1316" s="3" t="s">
        <v>6148</v>
      </c>
      <c r="G1316" s="66">
        <v>7804.71</v>
      </c>
    </row>
    <row r="1317" spans="1:7" ht="22.5" x14ac:dyDescent="0.2">
      <c r="A1317" s="1" t="str">
        <f t="shared" si="30"/>
        <v>SINAPI 102776</v>
      </c>
      <c r="B1317" s="3" t="s">
        <v>6165</v>
      </c>
      <c r="C1317" s="3">
        <v>102776</v>
      </c>
      <c r="D1317" s="2" t="s">
        <v>1642</v>
      </c>
      <c r="E1317" s="3" t="s">
        <v>6148</v>
      </c>
      <c r="G1317" s="66">
        <v>12872.94</v>
      </c>
    </row>
    <row r="1318" spans="1:7" ht="22.5" x14ac:dyDescent="0.2">
      <c r="A1318" s="1" t="str">
        <f t="shared" si="30"/>
        <v>SINAPI 102741</v>
      </c>
      <c r="B1318" s="3" t="s">
        <v>6165</v>
      </c>
      <c r="C1318" s="3">
        <v>102741</v>
      </c>
      <c r="D1318" s="2" t="s">
        <v>1607</v>
      </c>
      <c r="E1318" s="3" t="s">
        <v>6148</v>
      </c>
      <c r="G1318" s="66">
        <v>8149.9</v>
      </c>
    </row>
    <row r="1319" spans="1:7" ht="22.5" x14ac:dyDescent="0.2">
      <c r="A1319" s="1" t="str">
        <f t="shared" ref="A1319:A1382" si="31">CONCATENAR</f>
        <v>SINAPI 102753</v>
      </c>
      <c r="B1319" s="3" t="s">
        <v>6165</v>
      </c>
      <c r="C1319" s="3">
        <v>102753</v>
      </c>
      <c r="D1319" s="2" t="s">
        <v>1619</v>
      </c>
      <c r="E1319" s="3" t="s">
        <v>6148</v>
      </c>
      <c r="G1319" s="66">
        <v>11539.93</v>
      </c>
    </row>
    <row r="1320" spans="1:7" ht="22.5" x14ac:dyDescent="0.2">
      <c r="A1320" s="1" t="str">
        <f t="shared" si="31"/>
        <v>SINAPI 102777</v>
      </c>
      <c r="B1320" s="3" t="s">
        <v>6165</v>
      </c>
      <c r="C1320" s="3">
        <v>102777</v>
      </c>
      <c r="D1320" s="2" t="s">
        <v>1643</v>
      </c>
      <c r="E1320" s="3" t="s">
        <v>6148</v>
      </c>
      <c r="G1320" s="66">
        <v>19503.419999999998</v>
      </c>
    </row>
    <row r="1321" spans="1:7" ht="22.5" x14ac:dyDescent="0.2">
      <c r="A1321" s="1" t="str">
        <f t="shared" si="31"/>
        <v>SINAPI 102742</v>
      </c>
      <c r="B1321" s="3" t="s">
        <v>6165</v>
      </c>
      <c r="C1321" s="3">
        <v>102742</v>
      </c>
      <c r="D1321" s="2" t="s">
        <v>1608</v>
      </c>
      <c r="E1321" s="3" t="s">
        <v>6148</v>
      </c>
      <c r="G1321" s="66">
        <v>14102.76</v>
      </c>
    </row>
    <row r="1322" spans="1:7" ht="22.5" x14ac:dyDescent="0.2">
      <c r="A1322" s="1" t="str">
        <f t="shared" si="31"/>
        <v>SINAPI 102754</v>
      </c>
      <c r="B1322" s="3" t="s">
        <v>6165</v>
      </c>
      <c r="C1322" s="3">
        <v>102754</v>
      </c>
      <c r="D1322" s="2" t="s">
        <v>1620</v>
      </c>
      <c r="E1322" s="3" t="s">
        <v>6148</v>
      </c>
      <c r="G1322" s="66">
        <v>21929.24</v>
      </c>
    </row>
    <row r="1323" spans="1:7" ht="22.5" x14ac:dyDescent="0.2">
      <c r="A1323" s="1" t="str">
        <f t="shared" si="31"/>
        <v>SINAPI 102778</v>
      </c>
      <c r="B1323" s="3" t="s">
        <v>6165</v>
      </c>
      <c r="C1323" s="3">
        <v>102778</v>
      </c>
      <c r="D1323" s="2" t="s">
        <v>1644</v>
      </c>
      <c r="E1323" s="3" t="s">
        <v>6148</v>
      </c>
      <c r="G1323" s="66">
        <v>28837.59</v>
      </c>
    </row>
    <row r="1324" spans="1:7" ht="22.5" x14ac:dyDescent="0.2">
      <c r="A1324" s="1" t="str">
        <f t="shared" si="31"/>
        <v>SINAPI 102737</v>
      </c>
      <c r="B1324" s="3" t="s">
        <v>6165</v>
      </c>
      <c r="C1324" s="3">
        <v>102737</v>
      </c>
      <c r="D1324" s="2" t="s">
        <v>1603</v>
      </c>
      <c r="E1324" s="3" t="s">
        <v>6148</v>
      </c>
      <c r="G1324" s="66">
        <v>1134.73</v>
      </c>
    </row>
    <row r="1325" spans="1:7" ht="22.5" x14ac:dyDescent="0.2">
      <c r="A1325" s="1" t="str">
        <f t="shared" si="31"/>
        <v>SINAPI 102773</v>
      </c>
      <c r="B1325" s="3" t="s">
        <v>6165</v>
      </c>
      <c r="C1325" s="3">
        <v>102773</v>
      </c>
      <c r="D1325" s="2" t="s">
        <v>1639</v>
      </c>
      <c r="E1325" s="3" t="s">
        <v>6148</v>
      </c>
      <c r="G1325" s="66">
        <v>8603.58</v>
      </c>
    </row>
    <row r="1326" spans="1:7" ht="22.5" x14ac:dyDescent="0.2">
      <c r="A1326" s="1" t="str">
        <f t="shared" si="31"/>
        <v>SINAPI 102738</v>
      </c>
      <c r="B1326" s="3" t="s">
        <v>6165</v>
      </c>
      <c r="C1326" s="3">
        <v>102738</v>
      </c>
      <c r="D1326" s="2" t="s">
        <v>1604</v>
      </c>
      <c r="E1326" s="3" t="s">
        <v>6148</v>
      </c>
      <c r="G1326" s="66">
        <v>2321.2600000000002</v>
      </c>
    </row>
    <row r="1327" spans="1:7" ht="22.5" x14ac:dyDescent="0.2">
      <c r="A1327" s="1" t="str">
        <f t="shared" si="31"/>
        <v>SINAPI 102750</v>
      </c>
      <c r="B1327" s="3" t="s">
        <v>6165</v>
      </c>
      <c r="C1327" s="3">
        <v>102750</v>
      </c>
      <c r="D1327" s="2" t="s">
        <v>1616</v>
      </c>
      <c r="E1327" s="3" t="s">
        <v>6148</v>
      </c>
      <c r="G1327" s="66">
        <v>2829.03</v>
      </c>
    </row>
    <row r="1328" spans="1:7" ht="22.5" x14ac:dyDescent="0.2">
      <c r="A1328" s="1" t="str">
        <f t="shared" si="31"/>
        <v>SINAPI 102774</v>
      </c>
      <c r="B1328" s="3" t="s">
        <v>6165</v>
      </c>
      <c r="C1328" s="3">
        <v>102774</v>
      </c>
      <c r="D1328" s="2" t="s">
        <v>1640</v>
      </c>
      <c r="E1328" s="3" t="s">
        <v>6148</v>
      </c>
      <c r="G1328" s="66">
        <v>8603.58</v>
      </c>
    </row>
    <row r="1329" spans="1:7" ht="22.5" x14ac:dyDescent="0.2">
      <c r="A1329" s="1" t="str">
        <f t="shared" si="31"/>
        <v>SINAPI 102739</v>
      </c>
      <c r="B1329" s="3" t="s">
        <v>6165</v>
      </c>
      <c r="C1329" s="3">
        <v>102739</v>
      </c>
      <c r="D1329" s="2" t="s">
        <v>1605</v>
      </c>
      <c r="E1329" s="3" t="s">
        <v>6148</v>
      </c>
      <c r="G1329" s="66">
        <v>3881.18</v>
      </c>
    </row>
    <row r="1330" spans="1:7" ht="22.5" x14ac:dyDescent="0.2">
      <c r="A1330" s="1" t="str">
        <f t="shared" si="31"/>
        <v>SINAPI 102751</v>
      </c>
      <c r="B1330" s="3" t="s">
        <v>6165</v>
      </c>
      <c r="C1330" s="3">
        <v>102751</v>
      </c>
      <c r="D1330" s="2" t="s">
        <v>1617</v>
      </c>
      <c r="E1330" s="3" t="s">
        <v>6148</v>
      </c>
      <c r="G1330" s="66">
        <v>4905.47</v>
      </c>
    </row>
    <row r="1331" spans="1:7" ht="22.5" x14ac:dyDescent="0.2">
      <c r="A1331" s="1" t="str">
        <f t="shared" si="31"/>
        <v>SINAPI 102775</v>
      </c>
      <c r="B1331" s="3" t="s">
        <v>6165</v>
      </c>
      <c r="C1331" s="3">
        <v>102775</v>
      </c>
      <c r="D1331" s="2" t="s">
        <v>1641</v>
      </c>
      <c r="E1331" s="3" t="s">
        <v>6148</v>
      </c>
      <c r="G1331" s="66">
        <v>12872.94</v>
      </c>
    </row>
    <row r="1332" spans="1:7" ht="22.5" x14ac:dyDescent="0.2">
      <c r="A1332" s="1" t="str">
        <f t="shared" si="31"/>
        <v>SINAPI 102769</v>
      </c>
      <c r="B1332" s="3" t="s">
        <v>6165</v>
      </c>
      <c r="C1332" s="3">
        <v>102769</v>
      </c>
      <c r="D1332" s="2" t="s">
        <v>1635</v>
      </c>
      <c r="E1332" s="3" t="s">
        <v>6148</v>
      </c>
      <c r="G1332" s="66">
        <v>19525.09</v>
      </c>
    </row>
    <row r="1333" spans="1:7" ht="22.5" x14ac:dyDescent="0.2">
      <c r="A1333" s="1" t="str">
        <f t="shared" si="31"/>
        <v>SINAPI 102799</v>
      </c>
      <c r="B1333" s="3" t="s">
        <v>6165</v>
      </c>
      <c r="C1333" s="3">
        <v>102799</v>
      </c>
      <c r="D1333" s="2" t="s">
        <v>1665</v>
      </c>
      <c r="E1333" s="3" t="s">
        <v>6148</v>
      </c>
      <c r="G1333" s="66">
        <v>34169.839999999997</v>
      </c>
    </row>
    <row r="1334" spans="1:7" ht="22.5" x14ac:dyDescent="0.2">
      <c r="A1334" s="1" t="str">
        <f t="shared" si="31"/>
        <v>SINAPI 102770</v>
      </c>
      <c r="B1334" s="3" t="s">
        <v>6165</v>
      </c>
      <c r="C1334" s="3">
        <v>102770</v>
      </c>
      <c r="D1334" s="2" t="s">
        <v>1636</v>
      </c>
      <c r="E1334" s="3" t="s">
        <v>6148</v>
      </c>
      <c r="G1334" s="66">
        <v>29924.12</v>
      </c>
    </row>
    <row r="1335" spans="1:7" ht="22.5" x14ac:dyDescent="0.2">
      <c r="A1335" s="1" t="str">
        <f t="shared" si="31"/>
        <v>SINAPI 102800</v>
      </c>
      <c r="B1335" s="3" t="s">
        <v>6165</v>
      </c>
      <c r="C1335" s="3">
        <v>102800</v>
      </c>
      <c r="D1335" s="2" t="s">
        <v>1666</v>
      </c>
      <c r="E1335" s="3" t="s">
        <v>6148</v>
      </c>
      <c r="G1335" s="66">
        <v>59173.35</v>
      </c>
    </row>
    <row r="1336" spans="1:7" ht="22.5" x14ac:dyDescent="0.2">
      <c r="A1336" s="1" t="str">
        <f t="shared" si="31"/>
        <v>SINAPI 102771</v>
      </c>
      <c r="B1336" s="3" t="s">
        <v>6165</v>
      </c>
      <c r="C1336" s="3">
        <v>102771</v>
      </c>
      <c r="D1336" s="2" t="s">
        <v>1637</v>
      </c>
      <c r="E1336" s="3" t="s">
        <v>6148</v>
      </c>
      <c r="G1336" s="66">
        <v>41729.769999999997</v>
      </c>
    </row>
    <row r="1337" spans="1:7" ht="22.5" x14ac:dyDescent="0.2">
      <c r="A1337" s="1" t="str">
        <f t="shared" si="31"/>
        <v>SINAPI 102801</v>
      </c>
      <c r="B1337" s="3" t="s">
        <v>6165</v>
      </c>
      <c r="C1337" s="3">
        <v>102801</v>
      </c>
      <c r="D1337" s="2" t="s">
        <v>1667</v>
      </c>
      <c r="E1337" s="3" t="s">
        <v>6148</v>
      </c>
      <c r="G1337" s="66">
        <v>82774.36</v>
      </c>
    </row>
    <row r="1338" spans="1:7" ht="22.5" x14ac:dyDescent="0.2">
      <c r="A1338" s="1" t="str">
        <f t="shared" si="31"/>
        <v>SINAPI 102772</v>
      </c>
      <c r="B1338" s="3" t="s">
        <v>6165</v>
      </c>
      <c r="C1338" s="3">
        <v>102772</v>
      </c>
      <c r="D1338" s="2" t="s">
        <v>1638</v>
      </c>
      <c r="E1338" s="3" t="s">
        <v>6148</v>
      </c>
      <c r="G1338" s="66">
        <v>58511.49</v>
      </c>
    </row>
    <row r="1339" spans="1:7" ht="22.5" x14ac:dyDescent="0.2">
      <c r="A1339" s="1" t="str">
        <f t="shared" si="31"/>
        <v>SINAPI 102802</v>
      </c>
      <c r="B1339" s="3" t="s">
        <v>6165</v>
      </c>
      <c r="C1339" s="3">
        <v>102802</v>
      </c>
      <c r="D1339" s="2" t="s">
        <v>1668</v>
      </c>
      <c r="E1339" s="3" t="s">
        <v>6148</v>
      </c>
      <c r="G1339" s="66">
        <v>99279.28</v>
      </c>
    </row>
    <row r="1340" spans="1:7" ht="22.5" x14ac:dyDescent="0.2">
      <c r="A1340" s="1" t="str">
        <f t="shared" si="31"/>
        <v>SINAPI 102747</v>
      </c>
      <c r="B1340" s="3" t="s">
        <v>6165</v>
      </c>
      <c r="C1340" s="3">
        <v>102747</v>
      </c>
      <c r="D1340" s="2" t="s">
        <v>1613</v>
      </c>
      <c r="E1340" s="3" t="s">
        <v>6148</v>
      </c>
      <c r="G1340" s="66">
        <v>8768.06</v>
      </c>
    </row>
    <row r="1341" spans="1:7" ht="22.5" x14ac:dyDescent="0.2">
      <c r="A1341" s="1" t="str">
        <f t="shared" si="31"/>
        <v>SINAPI 102758</v>
      </c>
      <c r="B1341" s="3" t="s">
        <v>6165</v>
      </c>
      <c r="C1341" s="3">
        <v>102758</v>
      </c>
      <c r="D1341" s="2" t="s">
        <v>1624</v>
      </c>
      <c r="E1341" s="3" t="s">
        <v>6148</v>
      </c>
      <c r="G1341" s="66">
        <v>14028.16</v>
      </c>
    </row>
    <row r="1342" spans="1:7" ht="22.5" x14ac:dyDescent="0.2">
      <c r="A1342" s="1" t="str">
        <f t="shared" si="31"/>
        <v>SINAPI 102788</v>
      </c>
      <c r="B1342" s="3" t="s">
        <v>6165</v>
      </c>
      <c r="C1342" s="3">
        <v>102788</v>
      </c>
      <c r="D1342" s="2" t="s">
        <v>1654</v>
      </c>
      <c r="E1342" s="3" t="s">
        <v>6148</v>
      </c>
      <c r="G1342" s="66">
        <v>17909.12</v>
      </c>
    </row>
    <row r="1343" spans="1:7" ht="22.5" x14ac:dyDescent="0.2">
      <c r="A1343" s="1" t="str">
        <f t="shared" si="31"/>
        <v>SINAPI 102748</v>
      </c>
      <c r="B1343" s="3" t="s">
        <v>6165</v>
      </c>
      <c r="C1343" s="3">
        <v>102748</v>
      </c>
      <c r="D1343" s="2" t="s">
        <v>1614</v>
      </c>
      <c r="E1343" s="3" t="s">
        <v>6148</v>
      </c>
      <c r="G1343" s="66">
        <v>12257.77</v>
      </c>
    </row>
    <row r="1344" spans="1:7" ht="22.5" x14ac:dyDescent="0.2">
      <c r="A1344" s="1" t="str">
        <f t="shared" si="31"/>
        <v>SINAPI 102759</v>
      </c>
      <c r="B1344" s="3" t="s">
        <v>6165</v>
      </c>
      <c r="C1344" s="3">
        <v>102759</v>
      </c>
      <c r="D1344" s="2" t="s">
        <v>1625</v>
      </c>
      <c r="E1344" s="3" t="s">
        <v>6148</v>
      </c>
      <c r="G1344" s="66">
        <v>20842.02</v>
      </c>
    </row>
    <row r="1345" spans="1:7" ht="22.5" x14ac:dyDescent="0.2">
      <c r="A1345" s="1" t="str">
        <f t="shared" si="31"/>
        <v>SINAPI 102789</v>
      </c>
      <c r="B1345" s="3" t="s">
        <v>6165</v>
      </c>
      <c r="C1345" s="3">
        <v>102789</v>
      </c>
      <c r="D1345" s="2" t="s">
        <v>1655</v>
      </c>
      <c r="E1345" s="3" t="s">
        <v>6148</v>
      </c>
      <c r="G1345" s="66">
        <v>23588.28</v>
      </c>
    </row>
    <row r="1346" spans="1:7" ht="22.5" x14ac:dyDescent="0.2">
      <c r="A1346" s="1" t="str">
        <f t="shared" si="31"/>
        <v>SINAPI 102749</v>
      </c>
      <c r="B1346" s="3" t="s">
        <v>6165</v>
      </c>
      <c r="C1346" s="3">
        <v>102749</v>
      </c>
      <c r="D1346" s="2" t="s">
        <v>1615</v>
      </c>
      <c r="E1346" s="3" t="s">
        <v>6148</v>
      </c>
      <c r="G1346" s="66">
        <v>21032.83</v>
      </c>
    </row>
    <row r="1347" spans="1:7" ht="22.5" x14ac:dyDescent="0.2">
      <c r="A1347" s="1" t="str">
        <f t="shared" si="31"/>
        <v>SINAPI 102760</v>
      </c>
      <c r="B1347" s="3" t="s">
        <v>6165</v>
      </c>
      <c r="C1347" s="3">
        <v>102760</v>
      </c>
      <c r="D1347" s="2" t="s">
        <v>1626</v>
      </c>
      <c r="E1347" s="3" t="s">
        <v>6148</v>
      </c>
      <c r="G1347" s="66">
        <v>38397.22</v>
      </c>
    </row>
    <row r="1348" spans="1:7" ht="22.5" x14ac:dyDescent="0.2">
      <c r="A1348" s="1" t="str">
        <f t="shared" si="31"/>
        <v>SINAPI 102790</v>
      </c>
      <c r="B1348" s="3" t="s">
        <v>6165</v>
      </c>
      <c r="C1348" s="3">
        <v>102790</v>
      </c>
      <c r="D1348" s="2" t="s">
        <v>1656</v>
      </c>
      <c r="E1348" s="3" t="s">
        <v>6148</v>
      </c>
      <c r="G1348" s="66">
        <v>38809.129999999997</v>
      </c>
    </row>
    <row r="1349" spans="1:7" ht="22.5" x14ac:dyDescent="0.2">
      <c r="A1349" s="1" t="str">
        <f t="shared" si="31"/>
        <v>SINAPI 102785</v>
      </c>
      <c r="B1349" s="3" t="s">
        <v>6165</v>
      </c>
      <c r="C1349" s="3">
        <v>102785</v>
      </c>
      <c r="D1349" s="2" t="s">
        <v>1651</v>
      </c>
      <c r="E1349" s="3" t="s">
        <v>6148</v>
      </c>
      <c r="G1349" s="66">
        <v>9897.36</v>
      </c>
    </row>
    <row r="1350" spans="1:7" ht="22.5" x14ac:dyDescent="0.2">
      <c r="A1350" s="1" t="str">
        <f t="shared" si="31"/>
        <v>SINAPI 102786</v>
      </c>
      <c r="B1350" s="3" t="s">
        <v>6165</v>
      </c>
      <c r="C1350" s="3">
        <v>102786</v>
      </c>
      <c r="D1350" s="2" t="s">
        <v>1652</v>
      </c>
      <c r="E1350" s="3" t="s">
        <v>6148</v>
      </c>
      <c r="G1350" s="66">
        <v>10987.18</v>
      </c>
    </row>
    <row r="1351" spans="1:7" ht="22.5" x14ac:dyDescent="0.2">
      <c r="A1351" s="1" t="str">
        <f t="shared" si="31"/>
        <v>SINAPI 102787</v>
      </c>
      <c r="B1351" s="3" t="s">
        <v>6165</v>
      </c>
      <c r="C1351" s="3">
        <v>102787</v>
      </c>
      <c r="D1351" s="2" t="s">
        <v>1653</v>
      </c>
      <c r="E1351" s="3" t="s">
        <v>6148</v>
      </c>
      <c r="G1351" s="66">
        <v>16323.88</v>
      </c>
    </row>
    <row r="1352" spans="1:7" ht="22.5" x14ac:dyDescent="0.2">
      <c r="A1352" s="1" t="str">
        <f t="shared" si="31"/>
        <v>SINAPI 102736</v>
      </c>
      <c r="B1352" s="3" t="s">
        <v>6165</v>
      </c>
      <c r="C1352" s="3">
        <v>102736</v>
      </c>
      <c r="D1352" s="2" t="s">
        <v>1602</v>
      </c>
      <c r="E1352" s="3" t="s">
        <v>6154</v>
      </c>
      <c r="G1352" s="66">
        <v>705.3</v>
      </c>
    </row>
    <row r="1353" spans="1:7" ht="22.5" x14ac:dyDescent="0.2">
      <c r="A1353" s="1" t="str">
        <f t="shared" si="31"/>
        <v>SINAPI 102727</v>
      </c>
      <c r="B1353" s="3" t="s">
        <v>6165</v>
      </c>
      <c r="C1353" s="3">
        <v>102727</v>
      </c>
      <c r="D1353" s="2" t="s">
        <v>1593</v>
      </c>
      <c r="E1353" s="3" t="s">
        <v>6149</v>
      </c>
      <c r="G1353" s="66">
        <v>102.67</v>
      </c>
    </row>
    <row r="1354" spans="1:7" ht="22.5" x14ac:dyDescent="0.2">
      <c r="A1354" s="1" t="str">
        <f t="shared" si="31"/>
        <v>SINAPI 102112</v>
      </c>
      <c r="B1354" s="3" t="s">
        <v>6165</v>
      </c>
      <c r="C1354" s="3">
        <v>102112</v>
      </c>
      <c r="D1354" s="2" t="s">
        <v>4491</v>
      </c>
      <c r="E1354" s="3" t="s">
        <v>6148</v>
      </c>
      <c r="G1354" s="66">
        <v>156.19999999999999</v>
      </c>
    </row>
    <row r="1355" spans="1:7" ht="22.5" x14ac:dyDescent="0.2">
      <c r="A1355" s="1" t="str">
        <f t="shared" si="31"/>
        <v>SINAPI 102111</v>
      </c>
      <c r="B1355" s="3" t="s">
        <v>6165</v>
      </c>
      <c r="C1355" s="3">
        <v>102111</v>
      </c>
      <c r="D1355" s="2" t="s">
        <v>4490</v>
      </c>
      <c r="E1355" s="3" t="s">
        <v>6148</v>
      </c>
      <c r="G1355" s="66">
        <v>1269.55</v>
      </c>
    </row>
    <row r="1356" spans="1:7" ht="22.5" x14ac:dyDescent="0.2">
      <c r="A1356" s="1" t="str">
        <f t="shared" si="31"/>
        <v>SINAPI 102114</v>
      </c>
      <c r="B1356" s="3" t="s">
        <v>6165</v>
      </c>
      <c r="C1356" s="3">
        <v>102114</v>
      </c>
      <c r="D1356" s="2" t="s">
        <v>4493</v>
      </c>
      <c r="E1356" s="3" t="s">
        <v>6148</v>
      </c>
      <c r="G1356" s="66">
        <v>160.16</v>
      </c>
    </row>
    <row r="1357" spans="1:7" ht="22.5" x14ac:dyDescent="0.2">
      <c r="A1357" s="1" t="str">
        <f t="shared" si="31"/>
        <v>SINAPI 102113</v>
      </c>
      <c r="B1357" s="3" t="s">
        <v>6165</v>
      </c>
      <c r="C1357" s="3">
        <v>102113</v>
      </c>
      <c r="D1357" s="2" t="s">
        <v>4492</v>
      </c>
      <c r="E1357" s="3" t="s">
        <v>6148</v>
      </c>
      <c r="G1357" s="66">
        <v>2036.91</v>
      </c>
    </row>
    <row r="1358" spans="1:7" x14ac:dyDescent="0.2">
      <c r="A1358" s="1" t="str">
        <f t="shared" si="31"/>
        <v>SINAPI 102117</v>
      </c>
      <c r="B1358" s="3" t="s">
        <v>6165</v>
      </c>
      <c r="C1358" s="3">
        <v>102117</v>
      </c>
      <c r="D1358" s="2" t="s">
        <v>4496</v>
      </c>
      <c r="E1358" s="3" t="s">
        <v>6148</v>
      </c>
      <c r="G1358" s="66">
        <v>164.96</v>
      </c>
    </row>
    <row r="1359" spans="1:7" ht="22.5" x14ac:dyDescent="0.2">
      <c r="A1359" s="1" t="str">
        <f t="shared" si="31"/>
        <v>SINAPI 102116</v>
      </c>
      <c r="B1359" s="3" t="s">
        <v>6165</v>
      </c>
      <c r="C1359" s="3">
        <v>102116</v>
      </c>
      <c r="D1359" s="2" t="s">
        <v>4495</v>
      </c>
      <c r="E1359" s="3" t="s">
        <v>6148</v>
      </c>
      <c r="G1359" s="66">
        <v>2176.83</v>
      </c>
    </row>
    <row r="1360" spans="1:7" ht="22.5" x14ac:dyDescent="0.2">
      <c r="A1360" s="1" t="str">
        <f t="shared" si="31"/>
        <v>SINAPI 102132</v>
      </c>
      <c r="B1360" s="3" t="s">
        <v>6165</v>
      </c>
      <c r="C1360" s="3">
        <v>102132</v>
      </c>
      <c r="D1360" s="2" t="s">
        <v>8754</v>
      </c>
      <c r="E1360" s="3" t="s">
        <v>6148</v>
      </c>
      <c r="G1360" s="66">
        <v>0</v>
      </c>
    </row>
    <row r="1361" spans="1:7" ht="22.5" x14ac:dyDescent="0.2">
      <c r="A1361" s="1" t="str">
        <f t="shared" si="31"/>
        <v>SINAPI 102115</v>
      </c>
      <c r="B1361" s="3" t="s">
        <v>6165</v>
      </c>
      <c r="C1361" s="3">
        <v>102115</v>
      </c>
      <c r="D1361" s="2" t="s">
        <v>4494</v>
      </c>
      <c r="E1361" s="3" t="s">
        <v>6148</v>
      </c>
      <c r="G1361" s="66">
        <v>3563.33</v>
      </c>
    </row>
    <row r="1362" spans="1:7" ht="22.5" x14ac:dyDescent="0.2">
      <c r="A1362" s="1" t="str">
        <f t="shared" si="31"/>
        <v>SINAPI 102123</v>
      </c>
      <c r="B1362" s="3" t="s">
        <v>6165</v>
      </c>
      <c r="C1362" s="3">
        <v>102123</v>
      </c>
      <c r="D1362" s="2" t="s">
        <v>4501</v>
      </c>
      <c r="E1362" s="3" t="s">
        <v>6148</v>
      </c>
      <c r="G1362" s="66">
        <v>224.7</v>
      </c>
    </row>
    <row r="1363" spans="1:7" ht="22.5" x14ac:dyDescent="0.2">
      <c r="A1363" s="1" t="str">
        <f t="shared" si="31"/>
        <v>SINAPI 102122</v>
      </c>
      <c r="B1363" s="3" t="s">
        <v>6165</v>
      </c>
      <c r="C1363" s="3">
        <v>102122</v>
      </c>
      <c r="D1363" s="2" t="s">
        <v>4500</v>
      </c>
      <c r="E1363" s="3" t="s">
        <v>6148</v>
      </c>
      <c r="G1363" s="66">
        <v>10125.24</v>
      </c>
    </row>
    <row r="1364" spans="1:7" ht="22.5" x14ac:dyDescent="0.2">
      <c r="A1364" s="1" t="str">
        <f t="shared" si="31"/>
        <v>SINAPI 102119</v>
      </c>
      <c r="B1364" s="3" t="s">
        <v>6165</v>
      </c>
      <c r="C1364" s="3">
        <v>102119</v>
      </c>
      <c r="D1364" s="2" t="s">
        <v>4498</v>
      </c>
      <c r="E1364" s="3" t="s">
        <v>6148</v>
      </c>
      <c r="G1364" s="66">
        <v>169.11</v>
      </c>
    </row>
    <row r="1365" spans="1:7" ht="22.5" x14ac:dyDescent="0.2">
      <c r="A1365" s="1" t="str">
        <f t="shared" si="31"/>
        <v>SINAPI 102118</v>
      </c>
      <c r="B1365" s="3" t="s">
        <v>6165</v>
      </c>
      <c r="C1365" s="3">
        <v>102118</v>
      </c>
      <c r="D1365" s="2" t="s">
        <v>4497</v>
      </c>
      <c r="E1365" s="3" t="s">
        <v>6148</v>
      </c>
      <c r="G1365" s="66">
        <v>2976.3</v>
      </c>
    </row>
    <row r="1366" spans="1:7" ht="22.5" x14ac:dyDescent="0.2">
      <c r="A1366" s="1" t="str">
        <f t="shared" si="31"/>
        <v>SINAPI 102133</v>
      </c>
      <c r="B1366" s="3" t="s">
        <v>6165</v>
      </c>
      <c r="C1366" s="3">
        <v>102133</v>
      </c>
      <c r="D1366" s="2" t="s">
        <v>8755</v>
      </c>
      <c r="E1366" s="3" t="s">
        <v>6148</v>
      </c>
      <c r="G1366" s="66">
        <v>0</v>
      </c>
    </row>
    <row r="1367" spans="1:7" ht="22.5" x14ac:dyDescent="0.2">
      <c r="A1367" s="1" t="str">
        <f t="shared" si="31"/>
        <v>SINAPI 102127</v>
      </c>
      <c r="B1367" s="3" t="s">
        <v>6165</v>
      </c>
      <c r="C1367" s="3">
        <v>102127</v>
      </c>
      <c r="D1367" s="2" t="s">
        <v>8756</v>
      </c>
      <c r="E1367" s="3" t="s">
        <v>6148</v>
      </c>
      <c r="G1367" s="66">
        <v>0</v>
      </c>
    </row>
    <row r="1368" spans="1:7" ht="22.5" x14ac:dyDescent="0.2">
      <c r="A1368" s="1" t="str">
        <f t="shared" si="31"/>
        <v>SINAPI 102126</v>
      </c>
      <c r="B1368" s="3" t="s">
        <v>6165</v>
      </c>
      <c r="C1368" s="3">
        <v>102126</v>
      </c>
      <c r="D1368" s="2" t="s">
        <v>8757</v>
      </c>
      <c r="E1368" s="3" t="s">
        <v>6148</v>
      </c>
      <c r="G1368" s="66">
        <v>0</v>
      </c>
    </row>
    <row r="1369" spans="1:7" x14ac:dyDescent="0.2">
      <c r="A1369" s="1" t="str">
        <f t="shared" si="31"/>
        <v>SINAPI 102137</v>
      </c>
      <c r="B1369" s="3" t="s">
        <v>6165</v>
      </c>
      <c r="C1369" s="3">
        <v>102137</v>
      </c>
      <c r="D1369" s="2" t="s">
        <v>4503</v>
      </c>
      <c r="E1369" s="3" t="s">
        <v>6148</v>
      </c>
      <c r="G1369" s="66">
        <v>92.37</v>
      </c>
    </row>
    <row r="1370" spans="1:7" ht="22.5" x14ac:dyDescent="0.2">
      <c r="A1370" s="1" t="str">
        <f t="shared" si="31"/>
        <v>SINAPI 102136</v>
      </c>
      <c r="B1370" s="3" t="s">
        <v>6165</v>
      </c>
      <c r="C1370" s="3">
        <v>102136</v>
      </c>
      <c r="D1370" s="2" t="s">
        <v>4502</v>
      </c>
      <c r="E1370" s="3" t="s">
        <v>6148</v>
      </c>
      <c r="G1370" s="66">
        <v>81.45</v>
      </c>
    </row>
    <row r="1371" spans="1:7" ht="22.5" x14ac:dyDescent="0.2">
      <c r="A1371" s="1" t="str">
        <f t="shared" si="31"/>
        <v>SINAPI 102121</v>
      </c>
      <c r="B1371" s="3" t="s">
        <v>6165</v>
      </c>
      <c r="C1371" s="3">
        <v>102121</v>
      </c>
      <c r="D1371" s="2" t="s">
        <v>4499</v>
      </c>
      <c r="E1371" s="3" t="s">
        <v>6148</v>
      </c>
      <c r="G1371" s="66">
        <v>212.38</v>
      </c>
    </row>
    <row r="1372" spans="1:7" x14ac:dyDescent="0.2">
      <c r="A1372" s="1" t="str">
        <f t="shared" si="31"/>
        <v>SINAPI 102120</v>
      </c>
      <c r="B1372" s="3" t="s">
        <v>6165</v>
      </c>
      <c r="C1372" s="3">
        <v>102120</v>
      </c>
      <c r="D1372" s="2" t="s">
        <v>8758</v>
      </c>
      <c r="E1372" s="3" t="s">
        <v>6148</v>
      </c>
      <c r="G1372" s="66">
        <v>0</v>
      </c>
    </row>
    <row r="1373" spans="1:7" x14ac:dyDescent="0.2">
      <c r="A1373" s="1" t="str">
        <f t="shared" si="31"/>
        <v>SINAPI 102138</v>
      </c>
      <c r="B1373" s="3" t="s">
        <v>6165</v>
      </c>
      <c r="C1373" s="3">
        <v>102138</v>
      </c>
      <c r="D1373" s="2" t="s">
        <v>4504</v>
      </c>
      <c r="E1373" s="3" t="s">
        <v>6148</v>
      </c>
      <c r="G1373" s="66">
        <v>244.77</v>
      </c>
    </row>
    <row r="1374" spans="1:7" x14ac:dyDescent="0.2">
      <c r="A1374" s="1" t="str">
        <f t="shared" si="31"/>
        <v>SINAPI 102334</v>
      </c>
      <c r="B1374" s="3" t="s">
        <v>6165</v>
      </c>
      <c r="C1374" s="3">
        <v>102334</v>
      </c>
      <c r="D1374" s="2" t="s">
        <v>8759</v>
      </c>
      <c r="E1374" s="3" t="s">
        <v>6148</v>
      </c>
      <c r="G1374" s="66">
        <v>0</v>
      </c>
    </row>
    <row r="1375" spans="1:7" x14ac:dyDescent="0.2">
      <c r="A1375" s="1" t="str">
        <f t="shared" si="31"/>
        <v>SINAPI 102129</v>
      </c>
      <c r="B1375" s="3" t="s">
        <v>6165</v>
      </c>
      <c r="C1375" s="3">
        <v>102129</v>
      </c>
      <c r="D1375" s="2" t="s">
        <v>8760</v>
      </c>
      <c r="E1375" s="3" t="s">
        <v>6148</v>
      </c>
      <c r="G1375" s="66">
        <v>0</v>
      </c>
    </row>
    <row r="1376" spans="1:7" x14ac:dyDescent="0.2">
      <c r="A1376" s="1" t="str">
        <f t="shared" si="31"/>
        <v>SINAPI 102128</v>
      </c>
      <c r="B1376" s="3" t="s">
        <v>6165</v>
      </c>
      <c r="C1376" s="3">
        <v>102128</v>
      </c>
      <c r="D1376" s="2" t="s">
        <v>8761</v>
      </c>
      <c r="E1376" s="3" t="s">
        <v>6148</v>
      </c>
      <c r="G1376" s="66">
        <v>0</v>
      </c>
    </row>
    <row r="1377" spans="1:7" x14ac:dyDescent="0.2">
      <c r="A1377" s="1" t="str">
        <f t="shared" si="31"/>
        <v>SINAPI 102131</v>
      </c>
      <c r="B1377" s="3" t="s">
        <v>6165</v>
      </c>
      <c r="C1377" s="3">
        <v>102131</v>
      </c>
      <c r="D1377" s="2" t="s">
        <v>8762</v>
      </c>
      <c r="E1377" s="3" t="s">
        <v>6148</v>
      </c>
      <c r="G1377" s="66">
        <v>0</v>
      </c>
    </row>
    <row r="1378" spans="1:7" x14ac:dyDescent="0.2">
      <c r="A1378" s="1" t="str">
        <f t="shared" si="31"/>
        <v>SINAPI 102130</v>
      </c>
      <c r="B1378" s="3" t="s">
        <v>6165</v>
      </c>
      <c r="C1378" s="3">
        <v>102130</v>
      </c>
      <c r="D1378" s="2" t="s">
        <v>8763</v>
      </c>
      <c r="E1378" s="3" t="s">
        <v>6148</v>
      </c>
      <c r="G1378" s="66">
        <v>0</v>
      </c>
    </row>
    <row r="1379" spans="1:7" x14ac:dyDescent="0.2">
      <c r="A1379" s="1" t="str">
        <f t="shared" si="31"/>
        <v>SINAPI 102134</v>
      </c>
      <c r="B1379" s="3" t="s">
        <v>6165</v>
      </c>
      <c r="C1379" s="3">
        <v>102134</v>
      </c>
      <c r="D1379" s="2" t="s">
        <v>8764</v>
      </c>
      <c r="E1379" s="3" t="s">
        <v>6148</v>
      </c>
      <c r="G1379" s="66">
        <v>0</v>
      </c>
    </row>
    <row r="1380" spans="1:7" x14ac:dyDescent="0.2">
      <c r="A1380" s="1" t="str">
        <f t="shared" si="31"/>
        <v>SINAPI 102135</v>
      </c>
      <c r="B1380" s="3" t="s">
        <v>6165</v>
      </c>
      <c r="C1380" s="3">
        <v>102135</v>
      </c>
      <c r="D1380" s="2" t="s">
        <v>8765</v>
      </c>
      <c r="E1380" s="3" t="s">
        <v>6148</v>
      </c>
      <c r="G1380" s="66">
        <v>0</v>
      </c>
    </row>
    <row r="1381" spans="1:7" ht="22.5" x14ac:dyDescent="0.2">
      <c r="A1381" s="1" t="str">
        <f t="shared" si="31"/>
        <v>SINAPI 104941</v>
      </c>
      <c r="B1381" s="3" t="s">
        <v>6165</v>
      </c>
      <c r="C1381" s="3">
        <v>104941</v>
      </c>
      <c r="D1381" s="2" t="s">
        <v>8766</v>
      </c>
      <c r="E1381" s="3" t="s">
        <v>6149</v>
      </c>
      <c r="G1381" s="66">
        <v>0</v>
      </c>
    </row>
    <row r="1382" spans="1:7" ht="22.5" x14ac:dyDescent="0.2">
      <c r="A1382" s="1" t="str">
        <f t="shared" si="31"/>
        <v>SINAPI 104942</v>
      </c>
      <c r="B1382" s="3" t="s">
        <v>6165</v>
      </c>
      <c r="C1382" s="3">
        <v>104942</v>
      </c>
      <c r="D1382" s="2" t="s">
        <v>8767</v>
      </c>
      <c r="E1382" s="3" t="s">
        <v>6149</v>
      </c>
      <c r="G1382" s="66">
        <v>0</v>
      </c>
    </row>
    <row r="1383" spans="1:7" ht="22.5" x14ac:dyDescent="0.2">
      <c r="A1383" s="1" t="str">
        <f t="shared" ref="A1383:A1446" si="32">CONCATENAR</f>
        <v>SINAPI 104940</v>
      </c>
      <c r="B1383" s="3" t="s">
        <v>6165</v>
      </c>
      <c r="C1383" s="3">
        <v>104940</v>
      </c>
      <c r="D1383" s="2" t="s">
        <v>8768</v>
      </c>
      <c r="E1383" s="3" t="s">
        <v>6148</v>
      </c>
      <c r="G1383" s="66">
        <v>0</v>
      </c>
    </row>
    <row r="1384" spans="1:7" ht="22.5" x14ac:dyDescent="0.2">
      <c r="A1384" s="1" t="str">
        <f t="shared" si="32"/>
        <v>SINAPI 104943</v>
      </c>
      <c r="B1384" s="3" t="s">
        <v>6165</v>
      </c>
      <c r="C1384" s="3">
        <v>104943</v>
      </c>
      <c r="D1384" s="2" t="s">
        <v>8769</v>
      </c>
      <c r="E1384" s="3" t="s">
        <v>6149</v>
      </c>
      <c r="G1384" s="66">
        <v>0</v>
      </c>
    </row>
    <row r="1385" spans="1:7" ht="22.5" x14ac:dyDescent="0.2">
      <c r="A1385" s="1" t="str">
        <f t="shared" si="32"/>
        <v>SINAPI 101801</v>
      </c>
      <c r="B1385" s="3" t="s">
        <v>6165</v>
      </c>
      <c r="C1385" s="3">
        <v>101801</v>
      </c>
      <c r="D1385" s="2" t="s">
        <v>1552</v>
      </c>
      <c r="E1385" s="3" t="s">
        <v>6148</v>
      </c>
      <c r="G1385" s="66">
        <v>1026.06</v>
      </c>
    </row>
    <row r="1386" spans="1:7" ht="22.5" x14ac:dyDescent="0.2">
      <c r="A1386" s="1" t="str">
        <f t="shared" si="32"/>
        <v>SINAPI 101800</v>
      </c>
      <c r="B1386" s="3" t="s">
        <v>6165</v>
      </c>
      <c r="C1386" s="3">
        <v>101800</v>
      </c>
      <c r="D1386" s="2" t="s">
        <v>1551</v>
      </c>
      <c r="E1386" s="3" t="s">
        <v>6148</v>
      </c>
      <c r="G1386" s="66">
        <v>1408.45</v>
      </c>
    </row>
    <row r="1387" spans="1:7" ht="22.5" x14ac:dyDescent="0.2">
      <c r="A1387" s="1" t="str">
        <f t="shared" si="32"/>
        <v>SINAPI 98108</v>
      </c>
      <c r="B1387" s="3" t="s">
        <v>6165</v>
      </c>
      <c r="C1387" s="3">
        <v>98108</v>
      </c>
      <c r="D1387" s="2" t="s">
        <v>4179</v>
      </c>
      <c r="E1387" s="3" t="s">
        <v>6148</v>
      </c>
      <c r="G1387" s="66">
        <v>523.34</v>
      </c>
    </row>
    <row r="1388" spans="1:7" ht="22.5" x14ac:dyDescent="0.2">
      <c r="A1388" s="1" t="str">
        <f t="shared" si="32"/>
        <v>SINAPI 98105</v>
      </c>
      <c r="B1388" s="3" t="s">
        <v>6165</v>
      </c>
      <c r="C1388" s="3">
        <v>98105</v>
      </c>
      <c r="D1388" s="2" t="s">
        <v>4176</v>
      </c>
      <c r="E1388" s="3" t="s">
        <v>6148</v>
      </c>
      <c r="G1388" s="66">
        <v>660.9</v>
      </c>
    </row>
    <row r="1389" spans="1:7" ht="22.5" x14ac:dyDescent="0.2">
      <c r="A1389" s="1" t="str">
        <f t="shared" si="32"/>
        <v>SINAPI 98109</v>
      </c>
      <c r="B1389" s="3" t="s">
        <v>6165</v>
      </c>
      <c r="C1389" s="3">
        <v>98109</v>
      </c>
      <c r="D1389" s="2" t="s">
        <v>4347</v>
      </c>
      <c r="E1389" s="3" t="s">
        <v>6148</v>
      </c>
      <c r="G1389" s="66">
        <v>849.43</v>
      </c>
    </row>
    <row r="1390" spans="1:7" ht="33.75" x14ac:dyDescent="0.2">
      <c r="A1390" s="1" t="str">
        <f t="shared" si="32"/>
        <v>SINAPI 98106</v>
      </c>
      <c r="B1390" s="3" t="s">
        <v>6165</v>
      </c>
      <c r="C1390" s="3">
        <v>98106</v>
      </c>
      <c r="D1390" s="2" t="s">
        <v>4177</v>
      </c>
      <c r="E1390" s="3" t="s">
        <v>6148</v>
      </c>
      <c r="G1390" s="66">
        <v>1087.98</v>
      </c>
    </row>
    <row r="1391" spans="1:7" x14ac:dyDescent="0.2">
      <c r="A1391" s="1" t="str">
        <f t="shared" si="32"/>
        <v>SINAPI 98110</v>
      </c>
      <c r="B1391" s="3" t="s">
        <v>6165</v>
      </c>
      <c r="C1391" s="3">
        <v>98110</v>
      </c>
      <c r="D1391" s="2" t="s">
        <v>4348</v>
      </c>
      <c r="E1391" s="3" t="s">
        <v>6148</v>
      </c>
      <c r="G1391" s="66">
        <v>357.24</v>
      </c>
    </row>
    <row r="1392" spans="1:7" ht="22.5" x14ac:dyDescent="0.2">
      <c r="A1392" s="1" t="str">
        <f t="shared" si="32"/>
        <v>SINAPI 98107</v>
      </c>
      <c r="B1392" s="3" t="s">
        <v>6165</v>
      </c>
      <c r="C1392" s="3">
        <v>98107</v>
      </c>
      <c r="D1392" s="2" t="s">
        <v>4178</v>
      </c>
      <c r="E1392" s="3" t="s">
        <v>6148</v>
      </c>
      <c r="G1392" s="66">
        <v>293.18</v>
      </c>
    </row>
    <row r="1393" spans="1:7" ht="22.5" x14ac:dyDescent="0.2">
      <c r="A1393" s="1" t="str">
        <f t="shared" si="32"/>
        <v>SINAPI 98104</v>
      </c>
      <c r="B1393" s="3" t="s">
        <v>6165</v>
      </c>
      <c r="C1393" s="3">
        <v>98104</v>
      </c>
      <c r="D1393" s="2" t="s">
        <v>4175</v>
      </c>
      <c r="E1393" s="3" t="s">
        <v>6148</v>
      </c>
      <c r="G1393" s="66">
        <v>378.35</v>
      </c>
    </row>
    <row r="1394" spans="1:7" ht="22.5" x14ac:dyDescent="0.2">
      <c r="A1394" s="1" t="str">
        <f t="shared" si="32"/>
        <v>SINAPI 98102</v>
      </c>
      <c r="B1394" s="3" t="s">
        <v>6165</v>
      </c>
      <c r="C1394" s="3">
        <v>98102</v>
      </c>
      <c r="D1394" s="2" t="s">
        <v>4174</v>
      </c>
      <c r="E1394" s="3" t="s">
        <v>6148</v>
      </c>
      <c r="G1394" s="66">
        <v>157.94</v>
      </c>
    </row>
    <row r="1395" spans="1:7" x14ac:dyDescent="0.2">
      <c r="A1395" s="1" t="str">
        <f t="shared" si="32"/>
        <v>SINAPI 98111</v>
      </c>
      <c r="B1395" s="3" t="s">
        <v>6165</v>
      </c>
      <c r="C1395" s="3">
        <v>98111</v>
      </c>
      <c r="D1395" s="2" t="s">
        <v>4349</v>
      </c>
      <c r="E1395" s="3" t="s">
        <v>6148</v>
      </c>
      <c r="G1395" s="66">
        <v>49.8</v>
      </c>
    </row>
    <row r="1396" spans="1:7" ht="22.5" x14ac:dyDescent="0.2">
      <c r="A1396" s="1" t="str">
        <f t="shared" si="32"/>
        <v>SINAPI 97891</v>
      </c>
      <c r="B1396" s="3" t="s">
        <v>6165</v>
      </c>
      <c r="C1396" s="3">
        <v>97891</v>
      </c>
      <c r="D1396" s="2" t="s">
        <v>2493</v>
      </c>
      <c r="E1396" s="3" t="s">
        <v>6148</v>
      </c>
      <c r="G1396" s="66">
        <v>218.9</v>
      </c>
    </row>
    <row r="1397" spans="1:7" ht="22.5" x14ac:dyDescent="0.2">
      <c r="A1397" s="1" t="str">
        <f t="shared" si="32"/>
        <v>SINAPI 97892</v>
      </c>
      <c r="B1397" s="3" t="s">
        <v>6165</v>
      </c>
      <c r="C1397" s="3">
        <v>97892</v>
      </c>
      <c r="D1397" s="2" t="s">
        <v>2494</v>
      </c>
      <c r="E1397" s="3" t="s">
        <v>6148</v>
      </c>
      <c r="G1397" s="66">
        <v>409.59</v>
      </c>
    </row>
    <row r="1398" spans="1:7" ht="22.5" x14ac:dyDescent="0.2">
      <c r="A1398" s="1" t="str">
        <f t="shared" si="32"/>
        <v>SINAPI 97893</v>
      </c>
      <c r="B1398" s="3" t="s">
        <v>6165</v>
      </c>
      <c r="C1398" s="3">
        <v>97893</v>
      </c>
      <c r="D1398" s="2" t="s">
        <v>2495</v>
      </c>
      <c r="E1398" s="3" t="s">
        <v>6148</v>
      </c>
      <c r="G1398" s="66">
        <v>566.22</v>
      </c>
    </row>
    <row r="1399" spans="1:7" ht="22.5" x14ac:dyDescent="0.2">
      <c r="A1399" s="1" t="str">
        <f t="shared" si="32"/>
        <v>SINAPI 97894</v>
      </c>
      <c r="B1399" s="3" t="s">
        <v>6165</v>
      </c>
      <c r="C1399" s="3">
        <v>97894</v>
      </c>
      <c r="D1399" s="2" t="s">
        <v>2496</v>
      </c>
      <c r="E1399" s="3" t="s">
        <v>6148</v>
      </c>
      <c r="G1399" s="66">
        <v>625.46</v>
      </c>
    </row>
    <row r="1400" spans="1:7" ht="22.5" x14ac:dyDescent="0.2">
      <c r="A1400" s="1" t="str">
        <f t="shared" si="32"/>
        <v>SINAPI 97886</v>
      </c>
      <c r="B1400" s="3" t="s">
        <v>6165</v>
      </c>
      <c r="C1400" s="3">
        <v>97886</v>
      </c>
      <c r="D1400" s="2" t="s">
        <v>2488</v>
      </c>
      <c r="E1400" s="3" t="s">
        <v>6148</v>
      </c>
      <c r="G1400" s="66">
        <v>173.17</v>
      </c>
    </row>
    <row r="1401" spans="1:7" ht="22.5" x14ac:dyDescent="0.2">
      <c r="A1401" s="1" t="str">
        <f t="shared" si="32"/>
        <v>SINAPI 97887</v>
      </c>
      <c r="B1401" s="3" t="s">
        <v>6165</v>
      </c>
      <c r="C1401" s="3">
        <v>97887</v>
      </c>
      <c r="D1401" s="2" t="s">
        <v>2489</v>
      </c>
      <c r="E1401" s="3" t="s">
        <v>6148</v>
      </c>
      <c r="G1401" s="66">
        <v>272.16000000000003</v>
      </c>
    </row>
    <row r="1402" spans="1:7" ht="22.5" x14ac:dyDescent="0.2">
      <c r="A1402" s="1" t="str">
        <f t="shared" si="32"/>
        <v>SINAPI 97888</v>
      </c>
      <c r="B1402" s="3" t="s">
        <v>6165</v>
      </c>
      <c r="C1402" s="3">
        <v>97888</v>
      </c>
      <c r="D1402" s="2" t="s">
        <v>2490</v>
      </c>
      <c r="E1402" s="3" t="s">
        <v>6148</v>
      </c>
      <c r="G1402" s="66">
        <v>522.20000000000005</v>
      </c>
    </row>
    <row r="1403" spans="1:7" ht="22.5" x14ac:dyDescent="0.2">
      <c r="A1403" s="1" t="str">
        <f t="shared" si="32"/>
        <v>SINAPI 97889</v>
      </c>
      <c r="B1403" s="3" t="s">
        <v>6165</v>
      </c>
      <c r="C1403" s="3">
        <v>97889</v>
      </c>
      <c r="D1403" s="2" t="s">
        <v>2491</v>
      </c>
      <c r="E1403" s="3" t="s">
        <v>6148</v>
      </c>
      <c r="G1403" s="66">
        <v>709.85</v>
      </c>
    </row>
    <row r="1404" spans="1:7" ht="22.5" x14ac:dyDescent="0.2">
      <c r="A1404" s="1" t="str">
        <f t="shared" si="32"/>
        <v>SINAPI 97890</v>
      </c>
      <c r="B1404" s="3" t="s">
        <v>6165</v>
      </c>
      <c r="C1404" s="3">
        <v>97890</v>
      </c>
      <c r="D1404" s="2" t="s">
        <v>2492</v>
      </c>
      <c r="E1404" s="3" t="s">
        <v>6148</v>
      </c>
      <c r="G1404" s="66">
        <v>799.49</v>
      </c>
    </row>
    <row r="1405" spans="1:7" ht="22.5" x14ac:dyDescent="0.2">
      <c r="A1405" s="1" t="str">
        <f t="shared" si="32"/>
        <v>SINAPI 97881</v>
      </c>
      <c r="B1405" s="3" t="s">
        <v>6165</v>
      </c>
      <c r="C1405" s="3">
        <v>97881</v>
      </c>
      <c r="D1405" s="2" t="s">
        <v>2483</v>
      </c>
      <c r="E1405" s="3" t="s">
        <v>6148</v>
      </c>
      <c r="G1405" s="66">
        <v>128.38</v>
      </c>
    </row>
    <row r="1406" spans="1:7" ht="22.5" x14ac:dyDescent="0.2">
      <c r="A1406" s="1" t="str">
        <f t="shared" si="32"/>
        <v>SINAPI 97882</v>
      </c>
      <c r="B1406" s="3" t="s">
        <v>6165</v>
      </c>
      <c r="C1406" s="3">
        <v>97882</v>
      </c>
      <c r="D1406" s="2" t="s">
        <v>2484</v>
      </c>
      <c r="E1406" s="3" t="s">
        <v>6148</v>
      </c>
      <c r="G1406" s="66">
        <v>201.25</v>
      </c>
    </row>
    <row r="1407" spans="1:7" ht="22.5" x14ac:dyDescent="0.2">
      <c r="A1407" s="1" t="str">
        <f t="shared" si="32"/>
        <v>SINAPI 97883</v>
      </c>
      <c r="B1407" s="3" t="s">
        <v>6165</v>
      </c>
      <c r="C1407" s="3">
        <v>97883</v>
      </c>
      <c r="D1407" s="2" t="s">
        <v>2485</v>
      </c>
      <c r="E1407" s="3" t="s">
        <v>6148</v>
      </c>
      <c r="G1407" s="66">
        <v>388.43</v>
      </c>
    </row>
    <row r="1408" spans="1:7" ht="22.5" x14ac:dyDescent="0.2">
      <c r="A1408" s="1" t="str">
        <f t="shared" si="32"/>
        <v>SINAPI 97884</v>
      </c>
      <c r="B1408" s="3" t="s">
        <v>6165</v>
      </c>
      <c r="C1408" s="3">
        <v>97884</v>
      </c>
      <c r="D1408" s="2" t="s">
        <v>2486</v>
      </c>
      <c r="E1408" s="3" t="s">
        <v>6148</v>
      </c>
      <c r="G1408" s="66">
        <v>755.25</v>
      </c>
    </row>
    <row r="1409" spans="1:7" ht="22.5" x14ac:dyDescent="0.2">
      <c r="A1409" s="1" t="str">
        <f t="shared" si="32"/>
        <v>SINAPI 97885</v>
      </c>
      <c r="B1409" s="3" t="s">
        <v>6165</v>
      </c>
      <c r="C1409" s="3">
        <v>97885</v>
      </c>
      <c r="D1409" s="2" t="s">
        <v>2487</v>
      </c>
      <c r="E1409" s="3" t="s">
        <v>6148</v>
      </c>
      <c r="G1409" s="66">
        <v>1159.18</v>
      </c>
    </row>
    <row r="1410" spans="1:7" ht="22.5" x14ac:dyDescent="0.2">
      <c r="A1410" s="1" t="str">
        <f t="shared" si="32"/>
        <v>SINAPI 99250</v>
      </c>
      <c r="B1410" s="3" t="s">
        <v>6165</v>
      </c>
      <c r="C1410" s="3">
        <v>99250</v>
      </c>
      <c r="D1410" s="2" t="s">
        <v>4180</v>
      </c>
      <c r="E1410" s="3" t="s">
        <v>6148</v>
      </c>
      <c r="G1410" s="66">
        <v>190.67</v>
      </c>
    </row>
    <row r="1411" spans="1:7" ht="22.5" x14ac:dyDescent="0.2">
      <c r="A1411" s="1" t="str">
        <f t="shared" si="32"/>
        <v>SINAPI 97900</v>
      </c>
      <c r="B1411" s="3" t="s">
        <v>6165</v>
      </c>
      <c r="C1411" s="3">
        <v>97900</v>
      </c>
      <c r="D1411" s="2" t="s">
        <v>4165</v>
      </c>
      <c r="E1411" s="3" t="s">
        <v>6148</v>
      </c>
      <c r="G1411" s="66">
        <v>194.79</v>
      </c>
    </row>
    <row r="1412" spans="1:7" ht="22.5" x14ac:dyDescent="0.2">
      <c r="A1412" s="1" t="str">
        <f t="shared" si="32"/>
        <v>SINAPI 99251</v>
      </c>
      <c r="B1412" s="3" t="s">
        <v>6165</v>
      </c>
      <c r="C1412" s="3">
        <v>99251</v>
      </c>
      <c r="D1412" s="2" t="s">
        <v>4181</v>
      </c>
      <c r="E1412" s="3" t="s">
        <v>6148</v>
      </c>
      <c r="G1412" s="66">
        <v>297.72000000000003</v>
      </c>
    </row>
    <row r="1413" spans="1:7" ht="22.5" x14ac:dyDescent="0.2">
      <c r="A1413" s="1" t="str">
        <f t="shared" si="32"/>
        <v>SINAPI 97901</v>
      </c>
      <c r="B1413" s="3" t="s">
        <v>6165</v>
      </c>
      <c r="C1413" s="3">
        <v>97901</v>
      </c>
      <c r="D1413" s="2" t="s">
        <v>4166</v>
      </c>
      <c r="E1413" s="3" t="s">
        <v>6148</v>
      </c>
      <c r="G1413" s="66">
        <v>304.8</v>
      </c>
    </row>
    <row r="1414" spans="1:7" ht="22.5" x14ac:dyDescent="0.2">
      <c r="A1414" s="1" t="str">
        <f t="shared" si="32"/>
        <v>SINAPI 99253</v>
      </c>
      <c r="B1414" s="3" t="s">
        <v>6165</v>
      </c>
      <c r="C1414" s="3">
        <v>99253</v>
      </c>
      <c r="D1414" s="2" t="s">
        <v>4182</v>
      </c>
      <c r="E1414" s="3" t="s">
        <v>6148</v>
      </c>
      <c r="G1414" s="66">
        <v>571.94000000000005</v>
      </c>
    </row>
    <row r="1415" spans="1:7" ht="22.5" x14ac:dyDescent="0.2">
      <c r="A1415" s="1" t="str">
        <f t="shared" si="32"/>
        <v>SINAPI 97902</v>
      </c>
      <c r="B1415" s="3" t="s">
        <v>6165</v>
      </c>
      <c r="C1415" s="3">
        <v>97902</v>
      </c>
      <c r="D1415" s="2" t="s">
        <v>4167</v>
      </c>
      <c r="E1415" s="3" t="s">
        <v>6148</v>
      </c>
      <c r="G1415" s="66">
        <v>587.83000000000004</v>
      </c>
    </row>
    <row r="1416" spans="1:7" ht="22.5" x14ac:dyDescent="0.2">
      <c r="A1416" s="1" t="str">
        <f t="shared" si="32"/>
        <v>SINAPI 99255</v>
      </c>
      <c r="B1416" s="3" t="s">
        <v>6165</v>
      </c>
      <c r="C1416" s="3">
        <v>99255</v>
      </c>
      <c r="D1416" s="2" t="s">
        <v>4183</v>
      </c>
      <c r="E1416" s="3" t="s">
        <v>6148</v>
      </c>
      <c r="G1416" s="66">
        <v>797.78</v>
      </c>
    </row>
    <row r="1417" spans="1:7" ht="22.5" x14ac:dyDescent="0.2">
      <c r="A1417" s="1" t="str">
        <f t="shared" si="32"/>
        <v>SINAPI 97903</v>
      </c>
      <c r="B1417" s="3" t="s">
        <v>6165</v>
      </c>
      <c r="C1417" s="3">
        <v>97903</v>
      </c>
      <c r="D1417" s="2" t="s">
        <v>4168</v>
      </c>
      <c r="E1417" s="3" t="s">
        <v>6148</v>
      </c>
      <c r="G1417" s="66">
        <v>819.57</v>
      </c>
    </row>
    <row r="1418" spans="1:7" ht="22.5" x14ac:dyDescent="0.2">
      <c r="A1418" s="1" t="str">
        <f t="shared" si="32"/>
        <v>SINAPI 99257</v>
      </c>
      <c r="B1418" s="3" t="s">
        <v>6165</v>
      </c>
      <c r="C1418" s="3">
        <v>99257</v>
      </c>
      <c r="D1418" s="2" t="s">
        <v>4184</v>
      </c>
      <c r="E1418" s="3" t="s">
        <v>6148</v>
      </c>
      <c r="G1418" s="66">
        <v>930.91</v>
      </c>
    </row>
    <row r="1419" spans="1:7" ht="22.5" x14ac:dyDescent="0.2">
      <c r="A1419" s="1" t="str">
        <f t="shared" si="32"/>
        <v>SINAPI 97904</v>
      </c>
      <c r="B1419" s="3" t="s">
        <v>6165</v>
      </c>
      <c r="C1419" s="3">
        <v>97904</v>
      </c>
      <c r="D1419" s="2" t="s">
        <v>4169</v>
      </c>
      <c r="E1419" s="3" t="s">
        <v>6148</v>
      </c>
      <c r="G1419" s="66">
        <v>959.1</v>
      </c>
    </row>
    <row r="1420" spans="1:7" ht="22.5" x14ac:dyDescent="0.2">
      <c r="A1420" s="1" t="str">
        <f t="shared" si="32"/>
        <v>SINAPI 99258</v>
      </c>
      <c r="B1420" s="3" t="s">
        <v>6165</v>
      </c>
      <c r="C1420" s="3">
        <v>99258</v>
      </c>
      <c r="D1420" s="2" t="s">
        <v>4185</v>
      </c>
      <c r="E1420" s="3" t="s">
        <v>6148</v>
      </c>
      <c r="G1420" s="66">
        <v>253.68</v>
      </c>
    </row>
    <row r="1421" spans="1:7" ht="22.5" x14ac:dyDescent="0.2">
      <c r="A1421" s="1" t="str">
        <f t="shared" si="32"/>
        <v>SINAPI 97905</v>
      </c>
      <c r="B1421" s="3" t="s">
        <v>6165</v>
      </c>
      <c r="C1421" s="3">
        <v>97905</v>
      </c>
      <c r="D1421" s="2" t="s">
        <v>4170</v>
      </c>
      <c r="E1421" s="3" t="s">
        <v>6148</v>
      </c>
      <c r="G1421" s="66">
        <v>258.18</v>
      </c>
    </row>
    <row r="1422" spans="1:7" ht="22.5" x14ac:dyDescent="0.2">
      <c r="A1422" s="1" t="str">
        <f t="shared" si="32"/>
        <v>SINAPI 99260</v>
      </c>
      <c r="B1422" s="3" t="s">
        <v>6165</v>
      </c>
      <c r="C1422" s="3">
        <v>99260</v>
      </c>
      <c r="D1422" s="2" t="s">
        <v>4186</v>
      </c>
      <c r="E1422" s="3" t="s">
        <v>6148</v>
      </c>
      <c r="G1422" s="66">
        <v>467.63</v>
      </c>
    </row>
    <row r="1423" spans="1:7" ht="22.5" x14ac:dyDescent="0.2">
      <c r="A1423" s="1" t="str">
        <f t="shared" si="32"/>
        <v>SINAPI 97906</v>
      </c>
      <c r="B1423" s="3" t="s">
        <v>6165</v>
      </c>
      <c r="C1423" s="3">
        <v>97906</v>
      </c>
      <c r="D1423" s="2" t="s">
        <v>4171</v>
      </c>
      <c r="E1423" s="3" t="s">
        <v>6148</v>
      </c>
      <c r="G1423" s="66">
        <v>477.64</v>
      </c>
    </row>
    <row r="1424" spans="1:7" ht="22.5" x14ac:dyDescent="0.2">
      <c r="A1424" s="1" t="str">
        <f t="shared" si="32"/>
        <v>SINAPI 99262</v>
      </c>
      <c r="B1424" s="3" t="s">
        <v>6165</v>
      </c>
      <c r="C1424" s="3">
        <v>99262</v>
      </c>
      <c r="D1424" s="2" t="s">
        <v>4187</v>
      </c>
      <c r="E1424" s="3" t="s">
        <v>6148</v>
      </c>
      <c r="G1424" s="66">
        <v>664.68</v>
      </c>
    </row>
    <row r="1425" spans="1:7" ht="22.5" x14ac:dyDescent="0.2">
      <c r="A1425" s="1" t="str">
        <f t="shared" si="32"/>
        <v>SINAPI 97907</v>
      </c>
      <c r="B1425" s="3" t="s">
        <v>6165</v>
      </c>
      <c r="C1425" s="3">
        <v>97907</v>
      </c>
      <c r="D1425" s="2" t="s">
        <v>4172</v>
      </c>
      <c r="E1425" s="3" t="s">
        <v>6148</v>
      </c>
      <c r="G1425" s="66">
        <v>678.97</v>
      </c>
    </row>
    <row r="1426" spans="1:7" ht="22.5" x14ac:dyDescent="0.2">
      <c r="A1426" s="1" t="str">
        <f t="shared" si="32"/>
        <v>SINAPI 99264</v>
      </c>
      <c r="B1426" s="3" t="s">
        <v>6165</v>
      </c>
      <c r="C1426" s="3">
        <v>99264</v>
      </c>
      <c r="D1426" s="2" t="s">
        <v>4188</v>
      </c>
      <c r="E1426" s="3" t="s">
        <v>6148</v>
      </c>
      <c r="G1426" s="66">
        <v>773.44</v>
      </c>
    </row>
    <row r="1427" spans="1:7" ht="22.5" x14ac:dyDescent="0.2">
      <c r="A1427" s="1" t="str">
        <f t="shared" si="32"/>
        <v>SINAPI 97908</v>
      </c>
      <c r="B1427" s="3" t="s">
        <v>6165</v>
      </c>
      <c r="C1427" s="3">
        <v>97908</v>
      </c>
      <c r="D1427" s="2" t="s">
        <v>4173</v>
      </c>
      <c r="E1427" s="3" t="s">
        <v>6148</v>
      </c>
      <c r="G1427" s="66">
        <v>792.74</v>
      </c>
    </row>
    <row r="1428" spans="1:7" ht="22.5" x14ac:dyDescent="0.2">
      <c r="A1428" s="1" t="str">
        <f t="shared" si="32"/>
        <v>SINAPI 97895</v>
      </c>
      <c r="B1428" s="3" t="s">
        <v>6165</v>
      </c>
      <c r="C1428" s="3">
        <v>97895</v>
      </c>
      <c r="D1428" s="2" t="s">
        <v>4161</v>
      </c>
      <c r="E1428" s="3" t="s">
        <v>6148</v>
      </c>
      <c r="G1428" s="66">
        <v>164.87</v>
      </c>
    </row>
    <row r="1429" spans="1:7" ht="22.5" x14ac:dyDescent="0.2">
      <c r="A1429" s="1" t="str">
        <f t="shared" si="32"/>
        <v>SINAPI 97896</v>
      </c>
      <c r="B1429" s="3" t="s">
        <v>6165</v>
      </c>
      <c r="C1429" s="3">
        <v>97896</v>
      </c>
      <c r="D1429" s="2" t="s">
        <v>4162</v>
      </c>
      <c r="E1429" s="3" t="s">
        <v>6148</v>
      </c>
      <c r="G1429" s="66">
        <v>306.31</v>
      </c>
    </row>
    <row r="1430" spans="1:7" ht="22.5" x14ac:dyDescent="0.2">
      <c r="A1430" s="1" t="str">
        <f t="shared" si="32"/>
        <v>SINAPI 97897</v>
      </c>
      <c r="B1430" s="3" t="s">
        <v>6165</v>
      </c>
      <c r="C1430" s="3">
        <v>97897</v>
      </c>
      <c r="D1430" s="2" t="s">
        <v>4163</v>
      </c>
      <c r="E1430" s="3" t="s">
        <v>6148</v>
      </c>
      <c r="G1430" s="66">
        <v>399.43</v>
      </c>
    </row>
    <row r="1431" spans="1:7" ht="22.5" x14ac:dyDescent="0.2">
      <c r="A1431" s="1" t="str">
        <f t="shared" si="32"/>
        <v>SINAPI 97898</v>
      </c>
      <c r="B1431" s="3" t="s">
        <v>6165</v>
      </c>
      <c r="C1431" s="3">
        <v>97898</v>
      </c>
      <c r="D1431" s="2" t="s">
        <v>4164</v>
      </c>
      <c r="E1431" s="3" t="s">
        <v>6148</v>
      </c>
      <c r="G1431" s="66">
        <v>792.62</v>
      </c>
    </row>
    <row r="1432" spans="1:7" ht="22.5" x14ac:dyDescent="0.2">
      <c r="A1432" s="1" t="str">
        <f t="shared" si="32"/>
        <v>SINAPI 97899</v>
      </c>
      <c r="B1432" s="3" t="s">
        <v>6165</v>
      </c>
      <c r="C1432" s="3">
        <v>97899</v>
      </c>
      <c r="D1432" s="2" t="s">
        <v>8770</v>
      </c>
      <c r="E1432" s="3" t="s">
        <v>6148</v>
      </c>
      <c r="G1432" s="66">
        <v>0</v>
      </c>
    </row>
    <row r="1433" spans="1:7" ht="22.5" x14ac:dyDescent="0.2">
      <c r="A1433" s="1" t="str">
        <f t="shared" si="32"/>
        <v>SINAPI 101795</v>
      </c>
      <c r="B1433" s="3" t="s">
        <v>6165</v>
      </c>
      <c r="C1433" s="3">
        <v>101795</v>
      </c>
      <c r="D1433" s="2" t="s">
        <v>2868</v>
      </c>
      <c r="E1433" s="3" t="s">
        <v>6148</v>
      </c>
      <c r="G1433" s="66">
        <v>624.86</v>
      </c>
    </row>
    <row r="1434" spans="1:7" ht="22.5" x14ac:dyDescent="0.2">
      <c r="A1434" s="1" t="str">
        <f t="shared" si="32"/>
        <v>SINAPI 101796</v>
      </c>
      <c r="B1434" s="3" t="s">
        <v>6165</v>
      </c>
      <c r="C1434" s="3">
        <v>101796</v>
      </c>
      <c r="D1434" s="2" t="s">
        <v>8771</v>
      </c>
      <c r="E1434" s="3" t="s">
        <v>6148</v>
      </c>
      <c r="G1434" s="66">
        <v>0</v>
      </c>
    </row>
    <row r="1435" spans="1:7" ht="22.5" x14ac:dyDescent="0.2">
      <c r="A1435" s="1" t="str">
        <f t="shared" si="32"/>
        <v>SINAPI 101797</v>
      </c>
      <c r="B1435" s="3" t="s">
        <v>6165</v>
      </c>
      <c r="C1435" s="3">
        <v>101797</v>
      </c>
      <c r="D1435" s="2" t="s">
        <v>8772</v>
      </c>
      <c r="E1435" s="3" t="s">
        <v>6148</v>
      </c>
      <c r="G1435" s="66">
        <v>0</v>
      </c>
    </row>
    <row r="1436" spans="1:7" ht="22.5" x14ac:dyDescent="0.2">
      <c r="A1436" s="1" t="str">
        <f t="shared" si="32"/>
        <v>SINAPI 101802</v>
      </c>
      <c r="B1436" s="3" t="s">
        <v>6165</v>
      </c>
      <c r="C1436" s="3">
        <v>101802</v>
      </c>
      <c r="D1436" s="2" t="s">
        <v>4486</v>
      </c>
      <c r="E1436" s="3" t="s">
        <v>6148</v>
      </c>
      <c r="G1436" s="66">
        <v>1819.38</v>
      </c>
    </row>
    <row r="1437" spans="1:7" ht="22.5" x14ac:dyDescent="0.2">
      <c r="A1437" s="1" t="str">
        <f t="shared" si="32"/>
        <v>SINAPI 101803</v>
      </c>
      <c r="B1437" s="3" t="s">
        <v>6165</v>
      </c>
      <c r="C1437" s="3">
        <v>101803</v>
      </c>
      <c r="D1437" s="2" t="s">
        <v>4487</v>
      </c>
      <c r="E1437" s="3" t="s">
        <v>6148</v>
      </c>
      <c r="G1437" s="66">
        <v>1161.5999999999999</v>
      </c>
    </row>
    <row r="1438" spans="1:7" ht="22.5" x14ac:dyDescent="0.2">
      <c r="A1438" s="1" t="str">
        <f t="shared" si="32"/>
        <v>SINAPI 101804</v>
      </c>
      <c r="B1438" s="3" t="s">
        <v>6165</v>
      </c>
      <c r="C1438" s="3">
        <v>101804</v>
      </c>
      <c r="D1438" s="2" t="s">
        <v>4488</v>
      </c>
      <c r="E1438" s="3" t="s">
        <v>6148</v>
      </c>
      <c r="G1438" s="66">
        <v>1452.8</v>
      </c>
    </row>
    <row r="1439" spans="1:7" ht="22.5" x14ac:dyDescent="0.2">
      <c r="A1439" s="1" t="str">
        <f t="shared" si="32"/>
        <v>SINAPI 101805</v>
      </c>
      <c r="B1439" s="3" t="s">
        <v>6165</v>
      </c>
      <c r="C1439" s="3">
        <v>101805</v>
      </c>
      <c r="D1439" s="2" t="s">
        <v>4489</v>
      </c>
      <c r="E1439" s="3" t="s">
        <v>6148</v>
      </c>
      <c r="G1439" s="66">
        <v>1847.11</v>
      </c>
    </row>
    <row r="1440" spans="1:7" ht="22.5" x14ac:dyDescent="0.2">
      <c r="A1440" s="1" t="str">
        <f t="shared" si="32"/>
        <v>SINAPI 98115</v>
      </c>
      <c r="B1440" s="3" t="s">
        <v>6165</v>
      </c>
      <c r="C1440" s="3">
        <v>98115</v>
      </c>
      <c r="D1440" s="2" t="s">
        <v>4352</v>
      </c>
      <c r="E1440" s="3" t="s">
        <v>6148</v>
      </c>
      <c r="G1440" s="66">
        <v>104.92</v>
      </c>
    </row>
    <row r="1441" spans="1:7" x14ac:dyDescent="0.2">
      <c r="A1441" s="1" t="str">
        <f t="shared" si="32"/>
        <v>SINAPI 98114</v>
      </c>
      <c r="B1441" s="3" t="s">
        <v>6165</v>
      </c>
      <c r="C1441" s="3">
        <v>98114</v>
      </c>
      <c r="D1441" s="2" t="s">
        <v>4351</v>
      </c>
      <c r="E1441" s="3" t="s">
        <v>6148</v>
      </c>
      <c r="G1441" s="66">
        <v>515.84</v>
      </c>
    </row>
    <row r="1442" spans="1:7" x14ac:dyDescent="0.2">
      <c r="A1442" s="1" t="str">
        <f t="shared" si="32"/>
        <v>SINAPI 98112</v>
      </c>
      <c r="B1442" s="3" t="s">
        <v>6165</v>
      </c>
      <c r="C1442" s="3">
        <v>98112</v>
      </c>
      <c r="D1442" s="2" t="s">
        <v>4350</v>
      </c>
      <c r="E1442" s="3" t="s">
        <v>6148</v>
      </c>
      <c r="G1442" s="66">
        <v>97.38</v>
      </c>
    </row>
    <row r="1443" spans="1:7" x14ac:dyDescent="0.2">
      <c r="A1443" s="1" t="str">
        <f t="shared" si="32"/>
        <v>SINAPI 100128</v>
      </c>
      <c r="B1443" s="3" t="s">
        <v>6165</v>
      </c>
      <c r="C1443" s="3">
        <v>100128</v>
      </c>
      <c r="D1443" s="2" t="s">
        <v>4485</v>
      </c>
      <c r="E1443" s="3" t="s">
        <v>6148</v>
      </c>
      <c r="G1443" s="66">
        <v>1560.67</v>
      </c>
    </row>
    <row r="1444" spans="1:7" ht="22.5" x14ac:dyDescent="0.2">
      <c r="A1444" s="1" t="str">
        <f t="shared" si="32"/>
        <v>SINAPI 102623</v>
      </c>
      <c r="B1444" s="3" t="s">
        <v>6165</v>
      </c>
      <c r="C1444" s="3">
        <v>102623</v>
      </c>
      <c r="D1444" s="2" t="s">
        <v>4225</v>
      </c>
      <c r="E1444" s="3" t="s">
        <v>6148</v>
      </c>
      <c r="G1444" s="66">
        <v>805.17</v>
      </c>
    </row>
    <row r="1445" spans="1:7" x14ac:dyDescent="0.2">
      <c r="A1445" s="1" t="str">
        <f t="shared" si="32"/>
        <v>SINAPI 102607</v>
      </c>
      <c r="B1445" s="3" t="s">
        <v>6165</v>
      </c>
      <c r="C1445" s="3">
        <v>102607</v>
      </c>
      <c r="D1445" s="2" t="s">
        <v>4209</v>
      </c>
      <c r="E1445" s="3" t="s">
        <v>6148</v>
      </c>
      <c r="G1445" s="66">
        <v>498.64</v>
      </c>
    </row>
    <row r="1446" spans="1:7" x14ac:dyDescent="0.2">
      <c r="A1446" s="1" t="str">
        <f t="shared" si="32"/>
        <v>SINAPI 102608</v>
      </c>
      <c r="B1446" s="3" t="s">
        <v>6165</v>
      </c>
      <c r="C1446" s="3">
        <v>102608</v>
      </c>
      <c r="D1446" s="2" t="s">
        <v>4210</v>
      </c>
      <c r="E1446" s="3" t="s">
        <v>6148</v>
      </c>
      <c r="G1446" s="66">
        <v>1142.8399999999999</v>
      </c>
    </row>
    <row r="1447" spans="1:7" x14ac:dyDescent="0.2">
      <c r="A1447" s="1" t="str">
        <f t="shared" ref="A1447:A1510" si="33">CONCATENAR</f>
        <v>SINAPI 102609</v>
      </c>
      <c r="B1447" s="3" t="s">
        <v>6165</v>
      </c>
      <c r="C1447" s="3">
        <v>102609</v>
      </c>
      <c r="D1447" s="2" t="s">
        <v>4211</v>
      </c>
      <c r="E1447" s="3" t="s">
        <v>6148</v>
      </c>
      <c r="G1447" s="66">
        <v>1298.6199999999999</v>
      </c>
    </row>
    <row r="1448" spans="1:7" x14ac:dyDescent="0.2">
      <c r="A1448" s="1" t="str">
        <f t="shared" si="33"/>
        <v>SINAPI 102610</v>
      </c>
      <c r="B1448" s="3" t="s">
        <v>6165</v>
      </c>
      <c r="C1448" s="3">
        <v>102610</v>
      </c>
      <c r="D1448" s="2" t="s">
        <v>4212</v>
      </c>
      <c r="E1448" s="3" t="s">
        <v>6148</v>
      </c>
      <c r="G1448" s="66">
        <v>2231.8200000000002</v>
      </c>
    </row>
    <row r="1449" spans="1:7" ht="22.5" x14ac:dyDescent="0.2">
      <c r="A1449" s="1" t="str">
        <f t="shared" si="33"/>
        <v>SINAPI 102622</v>
      </c>
      <c r="B1449" s="3" t="s">
        <v>6165</v>
      </c>
      <c r="C1449" s="3">
        <v>102622</v>
      </c>
      <c r="D1449" s="2" t="s">
        <v>4224</v>
      </c>
      <c r="E1449" s="3" t="s">
        <v>6148</v>
      </c>
      <c r="G1449" s="66">
        <v>566.32000000000005</v>
      </c>
    </row>
    <row r="1450" spans="1:7" x14ac:dyDescent="0.2">
      <c r="A1450" s="1" t="str">
        <f t="shared" si="33"/>
        <v>SINAPI 102605</v>
      </c>
      <c r="B1450" s="3" t="s">
        <v>6165</v>
      </c>
      <c r="C1450" s="3">
        <v>102605</v>
      </c>
      <c r="D1450" s="2" t="s">
        <v>4207</v>
      </c>
      <c r="E1450" s="3" t="s">
        <v>6148</v>
      </c>
      <c r="G1450" s="66">
        <v>302.31</v>
      </c>
    </row>
    <row r="1451" spans="1:7" x14ac:dyDescent="0.2">
      <c r="A1451" s="1" t="str">
        <f t="shared" si="33"/>
        <v>SINAPI 102606</v>
      </c>
      <c r="B1451" s="3" t="s">
        <v>6165</v>
      </c>
      <c r="C1451" s="3">
        <v>102606</v>
      </c>
      <c r="D1451" s="2" t="s">
        <v>4208</v>
      </c>
      <c r="E1451" s="3" t="s">
        <v>6148</v>
      </c>
      <c r="G1451" s="66">
        <v>465.81</v>
      </c>
    </row>
    <row r="1452" spans="1:7" ht="22.5" x14ac:dyDescent="0.2">
      <c r="A1452" s="1" t="str">
        <f t="shared" si="33"/>
        <v>SINAPI 102613</v>
      </c>
      <c r="B1452" s="3" t="s">
        <v>6165</v>
      </c>
      <c r="C1452" s="3">
        <v>102613</v>
      </c>
      <c r="D1452" s="2" t="s">
        <v>4215</v>
      </c>
      <c r="E1452" s="3" t="s">
        <v>6148</v>
      </c>
      <c r="G1452" s="66">
        <v>698.95</v>
      </c>
    </row>
    <row r="1453" spans="1:7" ht="22.5" x14ac:dyDescent="0.2">
      <c r="A1453" s="1" t="str">
        <f t="shared" si="33"/>
        <v>SINAPI 102619</v>
      </c>
      <c r="B1453" s="3" t="s">
        <v>6165</v>
      </c>
      <c r="C1453" s="3">
        <v>102619</v>
      </c>
      <c r="D1453" s="2" t="s">
        <v>4221</v>
      </c>
      <c r="E1453" s="3" t="s">
        <v>6148</v>
      </c>
      <c r="G1453" s="66">
        <v>5936.55</v>
      </c>
    </row>
    <row r="1454" spans="1:7" ht="22.5" x14ac:dyDescent="0.2">
      <c r="A1454" s="1" t="str">
        <f t="shared" si="33"/>
        <v>SINAPI 102614</v>
      </c>
      <c r="B1454" s="3" t="s">
        <v>6165</v>
      </c>
      <c r="C1454" s="3">
        <v>102614</v>
      </c>
      <c r="D1454" s="2" t="s">
        <v>4216</v>
      </c>
      <c r="E1454" s="3" t="s">
        <v>6148</v>
      </c>
      <c r="G1454" s="66">
        <v>1074.68</v>
      </c>
    </row>
    <row r="1455" spans="1:7" ht="22.5" x14ac:dyDescent="0.2">
      <c r="A1455" s="1" t="str">
        <f t="shared" si="33"/>
        <v>SINAPI 102620</v>
      </c>
      <c r="B1455" s="3" t="s">
        <v>6165</v>
      </c>
      <c r="C1455" s="3">
        <v>102620</v>
      </c>
      <c r="D1455" s="2" t="s">
        <v>4222</v>
      </c>
      <c r="E1455" s="3" t="s">
        <v>6148</v>
      </c>
      <c r="G1455" s="66">
        <v>8633.34</v>
      </c>
    </row>
    <row r="1456" spans="1:7" ht="22.5" x14ac:dyDescent="0.2">
      <c r="A1456" s="1" t="str">
        <f t="shared" si="33"/>
        <v>SINAPI 102615</v>
      </c>
      <c r="B1456" s="3" t="s">
        <v>6165</v>
      </c>
      <c r="C1456" s="3">
        <v>102615</v>
      </c>
      <c r="D1456" s="2" t="s">
        <v>4217</v>
      </c>
      <c r="E1456" s="3" t="s">
        <v>6148</v>
      </c>
      <c r="G1456" s="66">
        <v>1348.72</v>
      </c>
    </row>
    <row r="1457" spans="1:7" ht="22.5" x14ac:dyDescent="0.2">
      <c r="A1457" s="1" t="str">
        <f t="shared" si="33"/>
        <v>SINAPI 102621</v>
      </c>
      <c r="B1457" s="3" t="s">
        <v>6165</v>
      </c>
      <c r="C1457" s="3">
        <v>102621</v>
      </c>
      <c r="D1457" s="2" t="s">
        <v>4223</v>
      </c>
      <c r="E1457" s="3" t="s">
        <v>6148</v>
      </c>
      <c r="G1457" s="66">
        <v>13280.6</v>
      </c>
    </row>
    <row r="1458" spans="1:7" ht="22.5" x14ac:dyDescent="0.2">
      <c r="A1458" s="1" t="str">
        <f t="shared" si="33"/>
        <v>SINAPI 102616</v>
      </c>
      <c r="B1458" s="3" t="s">
        <v>6165</v>
      </c>
      <c r="C1458" s="3">
        <v>102616</v>
      </c>
      <c r="D1458" s="2" t="s">
        <v>4218</v>
      </c>
      <c r="E1458" s="3" t="s">
        <v>6148</v>
      </c>
      <c r="G1458" s="66">
        <v>1996.5</v>
      </c>
    </row>
    <row r="1459" spans="1:7" ht="22.5" x14ac:dyDescent="0.2">
      <c r="A1459" s="1" t="str">
        <f t="shared" si="33"/>
        <v>SINAPI 102611</v>
      </c>
      <c r="B1459" s="3" t="s">
        <v>6165</v>
      </c>
      <c r="C1459" s="3">
        <v>102611</v>
      </c>
      <c r="D1459" s="2" t="s">
        <v>4213</v>
      </c>
      <c r="E1459" s="3" t="s">
        <v>6148</v>
      </c>
      <c r="G1459" s="66">
        <v>502.22</v>
      </c>
    </row>
    <row r="1460" spans="1:7" ht="22.5" x14ac:dyDescent="0.2">
      <c r="A1460" s="1" t="str">
        <f t="shared" si="33"/>
        <v>SINAPI 102617</v>
      </c>
      <c r="B1460" s="3" t="s">
        <v>6165</v>
      </c>
      <c r="C1460" s="3">
        <v>102617</v>
      </c>
      <c r="D1460" s="2" t="s">
        <v>4219</v>
      </c>
      <c r="E1460" s="3" t="s">
        <v>6148</v>
      </c>
      <c r="G1460" s="66">
        <v>3668.65</v>
      </c>
    </row>
    <row r="1461" spans="1:7" ht="22.5" x14ac:dyDescent="0.2">
      <c r="A1461" s="1" t="str">
        <f t="shared" si="33"/>
        <v>SINAPI 102618</v>
      </c>
      <c r="B1461" s="3" t="s">
        <v>6165</v>
      </c>
      <c r="C1461" s="3">
        <v>102618</v>
      </c>
      <c r="D1461" s="2" t="s">
        <v>4220</v>
      </c>
      <c r="E1461" s="3" t="s">
        <v>6148</v>
      </c>
      <c r="G1461" s="66">
        <v>4417.43</v>
      </c>
    </row>
    <row r="1462" spans="1:7" ht="22.5" x14ac:dyDescent="0.2">
      <c r="A1462" s="1" t="str">
        <f t="shared" si="33"/>
        <v>SINAPI 102612</v>
      </c>
      <c r="B1462" s="3" t="s">
        <v>6165</v>
      </c>
      <c r="C1462" s="3">
        <v>102612</v>
      </c>
      <c r="D1462" s="2" t="s">
        <v>4214</v>
      </c>
      <c r="E1462" s="3" t="s">
        <v>6148</v>
      </c>
      <c r="G1462" s="66">
        <v>721</v>
      </c>
    </row>
    <row r="1463" spans="1:7" x14ac:dyDescent="0.2">
      <c r="A1463" s="1" t="str">
        <f t="shared" si="33"/>
        <v>SINAPI 102603</v>
      </c>
      <c r="B1463" s="3" t="s">
        <v>6165</v>
      </c>
      <c r="C1463" s="3">
        <v>102603</v>
      </c>
      <c r="D1463" s="2" t="s">
        <v>4205</v>
      </c>
      <c r="E1463" s="3" t="s">
        <v>6148</v>
      </c>
      <c r="G1463" s="66">
        <v>11.2</v>
      </c>
    </row>
    <row r="1464" spans="1:7" x14ac:dyDescent="0.2">
      <c r="A1464" s="1" t="str">
        <f t="shared" si="33"/>
        <v>SINAPI 102587</v>
      </c>
      <c r="B1464" s="3" t="s">
        <v>6165</v>
      </c>
      <c r="C1464" s="3">
        <v>102587</v>
      </c>
      <c r="D1464" s="2" t="s">
        <v>4189</v>
      </c>
      <c r="E1464" s="3" t="s">
        <v>6148</v>
      </c>
      <c r="G1464" s="66">
        <v>3.84</v>
      </c>
    </row>
    <row r="1465" spans="1:7" x14ac:dyDescent="0.2">
      <c r="A1465" s="1" t="str">
        <f t="shared" si="33"/>
        <v>SINAPI 102589</v>
      </c>
      <c r="B1465" s="3" t="s">
        <v>6165</v>
      </c>
      <c r="C1465" s="3">
        <v>102589</v>
      </c>
      <c r="D1465" s="2" t="s">
        <v>4191</v>
      </c>
      <c r="E1465" s="3" t="s">
        <v>6148</v>
      </c>
      <c r="G1465" s="66">
        <v>4.2699999999999996</v>
      </c>
    </row>
    <row r="1466" spans="1:7" x14ac:dyDescent="0.2">
      <c r="A1466" s="1" t="str">
        <f t="shared" si="33"/>
        <v>SINAPI 102591</v>
      </c>
      <c r="B1466" s="3" t="s">
        <v>6165</v>
      </c>
      <c r="C1466" s="3">
        <v>102591</v>
      </c>
      <c r="D1466" s="2" t="s">
        <v>4193</v>
      </c>
      <c r="E1466" s="3" t="s">
        <v>6148</v>
      </c>
      <c r="G1466" s="66">
        <v>4.7</v>
      </c>
    </row>
    <row r="1467" spans="1:7" x14ac:dyDescent="0.2">
      <c r="A1467" s="1" t="str">
        <f t="shared" si="33"/>
        <v>SINAPI 102593</v>
      </c>
      <c r="B1467" s="3" t="s">
        <v>6165</v>
      </c>
      <c r="C1467" s="3">
        <v>102593</v>
      </c>
      <c r="D1467" s="2" t="s">
        <v>4195</v>
      </c>
      <c r="E1467" s="3" t="s">
        <v>6148</v>
      </c>
      <c r="G1467" s="66">
        <v>5.3</v>
      </c>
    </row>
    <row r="1468" spans="1:7" x14ac:dyDescent="0.2">
      <c r="A1468" s="1" t="str">
        <f t="shared" si="33"/>
        <v>SINAPI 102595</v>
      </c>
      <c r="B1468" s="3" t="s">
        <v>6165</v>
      </c>
      <c r="C1468" s="3">
        <v>102595</v>
      </c>
      <c r="D1468" s="2" t="s">
        <v>4197</v>
      </c>
      <c r="E1468" s="3" t="s">
        <v>6148</v>
      </c>
      <c r="G1468" s="66">
        <v>6</v>
      </c>
    </row>
    <row r="1469" spans="1:7" x14ac:dyDescent="0.2">
      <c r="A1469" s="1" t="str">
        <f t="shared" si="33"/>
        <v>SINAPI 102597</v>
      </c>
      <c r="B1469" s="3" t="s">
        <v>6165</v>
      </c>
      <c r="C1469" s="3">
        <v>102597</v>
      </c>
      <c r="D1469" s="2" t="s">
        <v>4199</v>
      </c>
      <c r="E1469" s="3" t="s">
        <v>6148</v>
      </c>
      <c r="G1469" s="66">
        <v>6.87</v>
      </c>
    </row>
    <row r="1470" spans="1:7" x14ac:dyDescent="0.2">
      <c r="A1470" s="1" t="str">
        <f t="shared" si="33"/>
        <v>SINAPI 102599</v>
      </c>
      <c r="B1470" s="3" t="s">
        <v>6165</v>
      </c>
      <c r="C1470" s="3">
        <v>102599</v>
      </c>
      <c r="D1470" s="2" t="s">
        <v>4201</v>
      </c>
      <c r="E1470" s="3" t="s">
        <v>6148</v>
      </c>
      <c r="G1470" s="66">
        <v>7.73</v>
      </c>
    </row>
    <row r="1471" spans="1:7" x14ac:dyDescent="0.2">
      <c r="A1471" s="1" t="str">
        <f t="shared" si="33"/>
        <v>SINAPI 102601</v>
      </c>
      <c r="B1471" s="3" t="s">
        <v>6165</v>
      </c>
      <c r="C1471" s="3">
        <v>102601</v>
      </c>
      <c r="D1471" s="2" t="s">
        <v>4203</v>
      </c>
      <c r="E1471" s="3" t="s">
        <v>6148</v>
      </c>
      <c r="G1471" s="66">
        <v>9.0299999999999994</v>
      </c>
    </row>
    <row r="1472" spans="1:7" x14ac:dyDescent="0.2">
      <c r="A1472" s="1" t="str">
        <f t="shared" si="33"/>
        <v>SINAPI 102604</v>
      </c>
      <c r="B1472" s="3" t="s">
        <v>6165</v>
      </c>
      <c r="C1472" s="3">
        <v>102604</v>
      </c>
      <c r="D1472" s="2" t="s">
        <v>4206</v>
      </c>
      <c r="E1472" s="3" t="s">
        <v>6148</v>
      </c>
      <c r="G1472" s="66">
        <v>12.91</v>
      </c>
    </row>
    <row r="1473" spans="1:7" x14ac:dyDescent="0.2">
      <c r="A1473" s="1" t="str">
        <f t="shared" si="33"/>
        <v>SINAPI 102588</v>
      </c>
      <c r="B1473" s="3" t="s">
        <v>6165</v>
      </c>
      <c r="C1473" s="3">
        <v>102588</v>
      </c>
      <c r="D1473" s="2" t="s">
        <v>4190</v>
      </c>
      <c r="E1473" s="3" t="s">
        <v>6148</v>
      </c>
      <c r="G1473" s="66">
        <v>5.55</v>
      </c>
    </row>
    <row r="1474" spans="1:7" x14ac:dyDescent="0.2">
      <c r="A1474" s="1" t="str">
        <f t="shared" si="33"/>
        <v>SINAPI 102590</v>
      </c>
      <c r="B1474" s="3" t="s">
        <v>6165</v>
      </c>
      <c r="C1474" s="3">
        <v>102590</v>
      </c>
      <c r="D1474" s="2" t="s">
        <v>4192</v>
      </c>
      <c r="E1474" s="3" t="s">
        <v>6148</v>
      </c>
      <c r="G1474" s="66">
        <v>5.99</v>
      </c>
    </row>
    <row r="1475" spans="1:7" x14ac:dyDescent="0.2">
      <c r="A1475" s="1" t="str">
        <f t="shared" si="33"/>
        <v>SINAPI 102592</v>
      </c>
      <c r="B1475" s="3" t="s">
        <v>6165</v>
      </c>
      <c r="C1475" s="3">
        <v>102592</v>
      </c>
      <c r="D1475" s="2" t="s">
        <v>4194</v>
      </c>
      <c r="E1475" s="3" t="s">
        <v>6148</v>
      </c>
      <c r="G1475" s="66">
        <v>6.42</v>
      </c>
    </row>
    <row r="1476" spans="1:7" x14ac:dyDescent="0.2">
      <c r="A1476" s="1" t="str">
        <f t="shared" si="33"/>
        <v>SINAPI 102594</v>
      </c>
      <c r="B1476" s="3" t="s">
        <v>6165</v>
      </c>
      <c r="C1476" s="3">
        <v>102594</v>
      </c>
      <c r="D1476" s="2" t="s">
        <v>4196</v>
      </c>
      <c r="E1476" s="3" t="s">
        <v>6148</v>
      </c>
      <c r="G1476" s="66">
        <v>7.03</v>
      </c>
    </row>
    <row r="1477" spans="1:7" x14ac:dyDescent="0.2">
      <c r="A1477" s="1" t="str">
        <f t="shared" si="33"/>
        <v>SINAPI 102596</v>
      </c>
      <c r="B1477" s="3" t="s">
        <v>6165</v>
      </c>
      <c r="C1477" s="3">
        <v>102596</v>
      </c>
      <c r="D1477" s="2" t="s">
        <v>4198</v>
      </c>
      <c r="E1477" s="3" t="s">
        <v>6148</v>
      </c>
      <c r="G1477" s="66">
        <v>7.72</v>
      </c>
    </row>
    <row r="1478" spans="1:7" x14ac:dyDescent="0.2">
      <c r="A1478" s="1" t="str">
        <f t="shared" si="33"/>
        <v>SINAPI 102598</v>
      </c>
      <c r="B1478" s="3" t="s">
        <v>6165</v>
      </c>
      <c r="C1478" s="3">
        <v>102598</v>
      </c>
      <c r="D1478" s="2" t="s">
        <v>4200</v>
      </c>
      <c r="E1478" s="3" t="s">
        <v>6148</v>
      </c>
      <c r="G1478" s="66">
        <v>8.58</v>
      </c>
    </row>
    <row r="1479" spans="1:7" x14ac:dyDescent="0.2">
      <c r="A1479" s="1" t="str">
        <f t="shared" si="33"/>
        <v>SINAPI 102600</v>
      </c>
      <c r="B1479" s="3" t="s">
        <v>6165</v>
      </c>
      <c r="C1479" s="3">
        <v>102600</v>
      </c>
      <c r="D1479" s="2" t="s">
        <v>4202</v>
      </c>
      <c r="E1479" s="3" t="s">
        <v>6148</v>
      </c>
      <c r="G1479" s="66">
        <v>9.4499999999999993</v>
      </c>
    </row>
    <row r="1480" spans="1:7" x14ac:dyDescent="0.2">
      <c r="A1480" s="1" t="str">
        <f t="shared" si="33"/>
        <v>SINAPI 102602</v>
      </c>
      <c r="B1480" s="3" t="s">
        <v>6165</v>
      </c>
      <c r="C1480" s="3">
        <v>102602</v>
      </c>
      <c r="D1480" s="2" t="s">
        <v>4204</v>
      </c>
      <c r="E1480" s="3" t="s">
        <v>6148</v>
      </c>
      <c r="G1480" s="66">
        <v>10.75</v>
      </c>
    </row>
    <row r="1481" spans="1:7" ht="22.5" x14ac:dyDescent="0.2">
      <c r="A1481" s="1" t="str">
        <f t="shared" si="33"/>
        <v>SINAPI 103005</v>
      </c>
      <c r="B1481" s="3" t="s">
        <v>6165</v>
      </c>
      <c r="C1481" s="3">
        <v>103005</v>
      </c>
      <c r="D1481" s="2" t="s">
        <v>1456</v>
      </c>
      <c r="E1481" s="3" t="s">
        <v>6148</v>
      </c>
      <c r="G1481" s="66">
        <v>546.08000000000004</v>
      </c>
    </row>
    <row r="1482" spans="1:7" ht="22.5" x14ac:dyDescent="0.2">
      <c r="A1482" s="1" t="str">
        <f t="shared" si="33"/>
        <v>SINAPI 103006</v>
      </c>
      <c r="B1482" s="3" t="s">
        <v>6165</v>
      </c>
      <c r="C1482" s="3">
        <v>103006</v>
      </c>
      <c r="D1482" s="2" t="s">
        <v>1457</v>
      </c>
      <c r="E1482" s="3" t="s">
        <v>6148</v>
      </c>
      <c r="G1482" s="66">
        <v>757.7</v>
      </c>
    </row>
    <row r="1483" spans="1:7" ht="22.5" x14ac:dyDescent="0.2">
      <c r="A1483" s="1" t="str">
        <f t="shared" si="33"/>
        <v>SINAPI 103007</v>
      </c>
      <c r="B1483" s="3" t="s">
        <v>6165</v>
      </c>
      <c r="C1483" s="3">
        <v>103007</v>
      </c>
      <c r="D1483" s="2" t="s">
        <v>1458</v>
      </c>
      <c r="E1483" s="3" t="s">
        <v>6148</v>
      </c>
      <c r="G1483" s="66">
        <v>992.27</v>
      </c>
    </row>
    <row r="1484" spans="1:7" ht="22.5" x14ac:dyDescent="0.2">
      <c r="A1484" s="1" t="str">
        <f t="shared" si="33"/>
        <v>SINAPI 103004</v>
      </c>
      <c r="B1484" s="3" t="s">
        <v>6165</v>
      </c>
      <c r="C1484" s="3">
        <v>103004</v>
      </c>
      <c r="D1484" s="2" t="s">
        <v>8773</v>
      </c>
      <c r="E1484" s="3" t="s">
        <v>6147</v>
      </c>
      <c r="G1484" s="66">
        <v>0</v>
      </c>
    </row>
    <row r="1485" spans="1:7" x14ac:dyDescent="0.2">
      <c r="A1485" s="1" t="str">
        <f t="shared" si="33"/>
        <v>SINAPI 102989</v>
      </c>
      <c r="B1485" s="3" t="s">
        <v>6165</v>
      </c>
      <c r="C1485" s="3">
        <v>102989</v>
      </c>
      <c r="D1485" s="2" t="s">
        <v>1441</v>
      </c>
      <c r="E1485" s="3" t="s">
        <v>6147</v>
      </c>
      <c r="G1485" s="66">
        <v>52.37</v>
      </c>
    </row>
    <row r="1486" spans="1:7" x14ac:dyDescent="0.2">
      <c r="A1486" s="1" t="str">
        <f t="shared" si="33"/>
        <v>SINAPI 102990</v>
      </c>
      <c r="B1486" s="3" t="s">
        <v>6165</v>
      </c>
      <c r="C1486" s="3">
        <v>102990</v>
      </c>
      <c r="D1486" s="2" t="s">
        <v>1442</v>
      </c>
      <c r="E1486" s="3" t="s">
        <v>6147</v>
      </c>
      <c r="G1486" s="66">
        <v>63.7</v>
      </c>
    </row>
    <row r="1487" spans="1:7" x14ac:dyDescent="0.2">
      <c r="A1487" s="1" t="str">
        <f t="shared" si="33"/>
        <v>SINAPI 102991</v>
      </c>
      <c r="B1487" s="3" t="s">
        <v>6165</v>
      </c>
      <c r="C1487" s="3">
        <v>102991</v>
      </c>
      <c r="D1487" s="2" t="s">
        <v>1443</v>
      </c>
      <c r="E1487" s="3" t="s">
        <v>6147</v>
      </c>
      <c r="G1487" s="66">
        <v>82.65</v>
      </c>
    </row>
    <row r="1488" spans="1:7" x14ac:dyDescent="0.2">
      <c r="A1488" s="1" t="str">
        <f t="shared" si="33"/>
        <v>SINAPI 102992</v>
      </c>
      <c r="B1488" s="3" t="s">
        <v>6165</v>
      </c>
      <c r="C1488" s="3">
        <v>102992</v>
      </c>
      <c r="D1488" s="2" t="s">
        <v>1444</v>
      </c>
      <c r="E1488" s="3" t="s">
        <v>6147</v>
      </c>
      <c r="G1488" s="66">
        <v>123.99</v>
      </c>
    </row>
    <row r="1489" spans="1:7" x14ac:dyDescent="0.2">
      <c r="A1489" s="1" t="str">
        <f t="shared" si="33"/>
        <v>SINAPI 102993</v>
      </c>
      <c r="B1489" s="3" t="s">
        <v>6165</v>
      </c>
      <c r="C1489" s="3">
        <v>102993</v>
      </c>
      <c r="D1489" s="2" t="s">
        <v>1445</v>
      </c>
      <c r="E1489" s="3" t="s">
        <v>6147</v>
      </c>
      <c r="G1489" s="66">
        <v>161.26</v>
      </c>
    </row>
    <row r="1490" spans="1:7" x14ac:dyDescent="0.2">
      <c r="A1490" s="1" t="str">
        <f t="shared" si="33"/>
        <v>SINAPI 102994</v>
      </c>
      <c r="B1490" s="3" t="s">
        <v>6165</v>
      </c>
      <c r="C1490" s="3">
        <v>102994</v>
      </c>
      <c r="D1490" s="2" t="s">
        <v>1446</v>
      </c>
      <c r="E1490" s="3" t="s">
        <v>6147</v>
      </c>
      <c r="G1490" s="66">
        <v>280.36</v>
      </c>
    </row>
    <row r="1491" spans="1:7" ht="22.5" x14ac:dyDescent="0.2">
      <c r="A1491" s="1" t="str">
        <f t="shared" si="33"/>
        <v>SINAPI 102995</v>
      </c>
      <c r="B1491" s="3" t="s">
        <v>6165</v>
      </c>
      <c r="C1491" s="3">
        <v>102995</v>
      </c>
      <c r="D1491" s="2" t="s">
        <v>1447</v>
      </c>
      <c r="E1491" s="3" t="s">
        <v>6147</v>
      </c>
      <c r="G1491" s="66">
        <v>57.12</v>
      </c>
    </row>
    <row r="1492" spans="1:7" ht="22.5" x14ac:dyDescent="0.2">
      <c r="A1492" s="1" t="str">
        <f t="shared" si="33"/>
        <v>SINAPI 102996</v>
      </c>
      <c r="B1492" s="3" t="s">
        <v>6165</v>
      </c>
      <c r="C1492" s="3">
        <v>102996</v>
      </c>
      <c r="D1492" s="2" t="s">
        <v>1448</v>
      </c>
      <c r="E1492" s="3" t="s">
        <v>6147</v>
      </c>
      <c r="G1492" s="66">
        <v>80.790000000000006</v>
      </c>
    </row>
    <row r="1493" spans="1:7" ht="22.5" x14ac:dyDescent="0.2">
      <c r="A1493" s="1" t="str">
        <f t="shared" si="33"/>
        <v>SINAPI 102998</v>
      </c>
      <c r="B1493" s="3" t="s">
        <v>6165</v>
      </c>
      <c r="C1493" s="3">
        <v>102998</v>
      </c>
      <c r="D1493" s="2" t="s">
        <v>1450</v>
      </c>
      <c r="E1493" s="3" t="s">
        <v>6147</v>
      </c>
      <c r="G1493" s="66">
        <v>102.89</v>
      </c>
    </row>
    <row r="1494" spans="1:7" ht="22.5" x14ac:dyDescent="0.2">
      <c r="A1494" s="1" t="str">
        <f t="shared" si="33"/>
        <v>SINAPI 102999</v>
      </c>
      <c r="B1494" s="3" t="s">
        <v>6165</v>
      </c>
      <c r="C1494" s="3">
        <v>102999</v>
      </c>
      <c r="D1494" s="2" t="s">
        <v>1451</v>
      </c>
      <c r="E1494" s="3" t="s">
        <v>6147</v>
      </c>
      <c r="G1494" s="66">
        <v>130.19</v>
      </c>
    </row>
    <row r="1495" spans="1:7" ht="22.5" x14ac:dyDescent="0.2">
      <c r="A1495" s="1" t="str">
        <f t="shared" si="33"/>
        <v>SINAPI 103000</v>
      </c>
      <c r="B1495" s="3" t="s">
        <v>6165</v>
      </c>
      <c r="C1495" s="3">
        <v>103000</v>
      </c>
      <c r="D1495" s="2" t="s">
        <v>1452</v>
      </c>
      <c r="E1495" s="3" t="s">
        <v>6147</v>
      </c>
      <c r="G1495" s="66">
        <v>130.72</v>
      </c>
    </row>
    <row r="1496" spans="1:7" ht="22.5" x14ac:dyDescent="0.2">
      <c r="A1496" s="1" t="str">
        <f t="shared" si="33"/>
        <v>SINAPI 102997</v>
      </c>
      <c r="B1496" s="3" t="s">
        <v>6165</v>
      </c>
      <c r="C1496" s="3">
        <v>102997</v>
      </c>
      <c r="D1496" s="2" t="s">
        <v>1449</v>
      </c>
      <c r="E1496" s="3" t="s">
        <v>6147</v>
      </c>
      <c r="G1496" s="66">
        <v>107.64</v>
      </c>
    </row>
    <row r="1497" spans="1:7" ht="22.5" x14ac:dyDescent="0.2">
      <c r="A1497" s="1" t="str">
        <f t="shared" si="33"/>
        <v>SINAPI 103001</v>
      </c>
      <c r="B1497" s="3" t="s">
        <v>6165</v>
      </c>
      <c r="C1497" s="3">
        <v>103001</v>
      </c>
      <c r="D1497" s="2" t="s">
        <v>1453</v>
      </c>
      <c r="E1497" s="3" t="s">
        <v>6148</v>
      </c>
      <c r="G1497" s="66">
        <v>178.68</v>
      </c>
    </row>
    <row r="1498" spans="1:7" ht="22.5" x14ac:dyDescent="0.2">
      <c r="A1498" s="1" t="str">
        <f t="shared" si="33"/>
        <v>SINAPI 103002</v>
      </c>
      <c r="B1498" s="3" t="s">
        <v>6165</v>
      </c>
      <c r="C1498" s="3">
        <v>103002</v>
      </c>
      <c r="D1498" s="2" t="s">
        <v>1454</v>
      </c>
      <c r="E1498" s="3" t="s">
        <v>6148</v>
      </c>
      <c r="G1498" s="66">
        <v>220.65</v>
      </c>
    </row>
    <row r="1499" spans="1:7" ht="22.5" x14ac:dyDescent="0.2">
      <c r="A1499" s="1" t="str">
        <f t="shared" si="33"/>
        <v>SINAPI 103003</v>
      </c>
      <c r="B1499" s="3" t="s">
        <v>6165</v>
      </c>
      <c r="C1499" s="3">
        <v>103003</v>
      </c>
      <c r="D1499" s="2" t="s">
        <v>1455</v>
      </c>
      <c r="E1499" s="3" t="s">
        <v>6148</v>
      </c>
      <c r="G1499" s="66">
        <v>304.64</v>
      </c>
    </row>
    <row r="1500" spans="1:7" ht="22.5" x14ac:dyDescent="0.2">
      <c r="A1500" s="1" t="str">
        <f t="shared" si="33"/>
        <v>SINAPI 98522</v>
      </c>
      <c r="B1500" s="3" t="s">
        <v>6165</v>
      </c>
      <c r="C1500" s="3">
        <v>98522</v>
      </c>
      <c r="D1500" s="2" t="s">
        <v>5799</v>
      </c>
      <c r="E1500" s="3" t="s">
        <v>6147</v>
      </c>
      <c r="G1500" s="66">
        <v>181.29</v>
      </c>
    </row>
    <row r="1501" spans="1:7" ht="22.5" x14ac:dyDescent="0.2">
      <c r="A1501" s="1" t="str">
        <f t="shared" si="33"/>
        <v>SINAPI 98523</v>
      </c>
      <c r="B1501" s="3" t="s">
        <v>6165</v>
      </c>
      <c r="C1501" s="3">
        <v>98523</v>
      </c>
      <c r="D1501" s="2" t="s">
        <v>8774</v>
      </c>
      <c r="E1501" s="3" t="s">
        <v>6147</v>
      </c>
      <c r="G1501" s="66">
        <v>0</v>
      </c>
    </row>
    <row r="1502" spans="1:7" ht="33.75" x14ac:dyDescent="0.2">
      <c r="A1502" s="1" t="str">
        <f t="shared" si="33"/>
        <v>SINAPI 102364</v>
      </c>
      <c r="B1502" s="3" t="s">
        <v>6165</v>
      </c>
      <c r="C1502" s="3">
        <v>102364</v>
      </c>
      <c r="D1502" s="2" t="s">
        <v>7720</v>
      </c>
      <c r="E1502" s="3" t="s">
        <v>6149</v>
      </c>
      <c r="G1502" s="66">
        <v>207.92</v>
      </c>
    </row>
    <row r="1503" spans="1:7" ht="33.75" x14ac:dyDescent="0.2">
      <c r="A1503" s="1" t="str">
        <f t="shared" si="33"/>
        <v>SINAPI 102363</v>
      </c>
      <c r="B1503" s="3" t="s">
        <v>6165</v>
      </c>
      <c r="C1503" s="3">
        <v>102363</v>
      </c>
      <c r="D1503" s="2" t="s">
        <v>7719</v>
      </c>
      <c r="E1503" s="3" t="s">
        <v>6149</v>
      </c>
      <c r="G1503" s="66">
        <v>187.75</v>
      </c>
    </row>
    <row r="1504" spans="1:7" ht="33.75" x14ac:dyDescent="0.2">
      <c r="A1504" s="1" t="str">
        <f t="shared" si="33"/>
        <v>SINAPI 102362</v>
      </c>
      <c r="B1504" s="3" t="s">
        <v>6165</v>
      </c>
      <c r="C1504" s="3">
        <v>102362</v>
      </c>
      <c r="D1504" s="2" t="s">
        <v>7718</v>
      </c>
      <c r="E1504" s="3" t="s">
        <v>6149</v>
      </c>
      <c r="G1504" s="66">
        <v>176.79</v>
      </c>
    </row>
    <row r="1505" spans="1:7" ht="33.75" x14ac:dyDescent="0.2">
      <c r="A1505" s="1" t="str">
        <f t="shared" si="33"/>
        <v>SINAPI 101196</v>
      </c>
      <c r="B1505" s="3" t="s">
        <v>6165</v>
      </c>
      <c r="C1505" s="3">
        <v>101196</v>
      </c>
      <c r="D1505" s="2" t="s">
        <v>8775</v>
      </c>
      <c r="E1505" s="3" t="s">
        <v>6147</v>
      </c>
      <c r="G1505" s="66">
        <v>0</v>
      </c>
    </row>
    <row r="1506" spans="1:7" ht="33.75" x14ac:dyDescent="0.2">
      <c r="A1506" s="1" t="str">
        <f t="shared" si="33"/>
        <v>SINAPI 101195</v>
      </c>
      <c r="B1506" s="3" t="s">
        <v>6165</v>
      </c>
      <c r="C1506" s="3">
        <v>101195</v>
      </c>
      <c r="D1506" s="2" t="s">
        <v>8776</v>
      </c>
      <c r="E1506" s="3" t="s">
        <v>6147</v>
      </c>
      <c r="G1506" s="66">
        <v>0</v>
      </c>
    </row>
    <row r="1507" spans="1:7" ht="22.5" x14ac:dyDescent="0.2">
      <c r="A1507" s="1" t="str">
        <f t="shared" si="33"/>
        <v>SINAPI 101193</v>
      </c>
      <c r="B1507" s="3" t="s">
        <v>6165</v>
      </c>
      <c r="C1507" s="3">
        <v>101193</v>
      </c>
      <c r="D1507" s="2" t="s">
        <v>5788</v>
      </c>
      <c r="E1507" s="3" t="s">
        <v>6147</v>
      </c>
      <c r="G1507" s="66">
        <v>75.69</v>
      </c>
    </row>
    <row r="1508" spans="1:7" ht="22.5" x14ac:dyDescent="0.2">
      <c r="A1508" s="1" t="str">
        <f t="shared" si="33"/>
        <v>SINAPI 101192</v>
      </c>
      <c r="B1508" s="3" t="s">
        <v>6165</v>
      </c>
      <c r="C1508" s="3">
        <v>101192</v>
      </c>
      <c r="D1508" s="2" t="s">
        <v>5787</v>
      </c>
      <c r="E1508" s="3" t="s">
        <v>6147</v>
      </c>
      <c r="G1508" s="66">
        <v>82.04</v>
      </c>
    </row>
    <row r="1509" spans="1:7" ht="22.5" x14ac:dyDescent="0.2">
      <c r="A1509" s="1" t="str">
        <f t="shared" si="33"/>
        <v>SINAPI 101194</v>
      </c>
      <c r="B1509" s="3" t="s">
        <v>6165</v>
      </c>
      <c r="C1509" s="3">
        <v>101194</v>
      </c>
      <c r="D1509" s="2" t="s">
        <v>5789</v>
      </c>
      <c r="E1509" s="3" t="s">
        <v>6147</v>
      </c>
      <c r="G1509" s="66">
        <v>76.02</v>
      </c>
    </row>
    <row r="1510" spans="1:7" ht="22.5" x14ac:dyDescent="0.2">
      <c r="A1510" s="1" t="str">
        <f t="shared" si="33"/>
        <v>SINAPI 101190</v>
      </c>
      <c r="B1510" s="3" t="s">
        <v>6165</v>
      </c>
      <c r="C1510" s="3">
        <v>101190</v>
      </c>
      <c r="D1510" s="2" t="s">
        <v>5785</v>
      </c>
      <c r="E1510" s="3" t="s">
        <v>6147</v>
      </c>
      <c r="G1510" s="66">
        <v>84.08</v>
      </c>
    </row>
    <row r="1511" spans="1:7" ht="22.5" x14ac:dyDescent="0.2">
      <c r="A1511" s="1" t="str">
        <f t="shared" ref="A1511:A1574" si="34">CONCATENAR</f>
        <v>SINAPI 101189</v>
      </c>
      <c r="B1511" s="3" t="s">
        <v>6165</v>
      </c>
      <c r="C1511" s="3">
        <v>101189</v>
      </c>
      <c r="D1511" s="2" t="s">
        <v>5784</v>
      </c>
      <c r="E1511" s="3" t="s">
        <v>6147</v>
      </c>
      <c r="G1511" s="66">
        <v>84.75</v>
      </c>
    </row>
    <row r="1512" spans="1:7" ht="22.5" x14ac:dyDescent="0.2">
      <c r="A1512" s="1" t="str">
        <f t="shared" si="34"/>
        <v>SINAPI 101191</v>
      </c>
      <c r="B1512" s="3" t="s">
        <v>6165</v>
      </c>
      <c r="C1512" s="3">
        <v>101191</v>
      </c>
      <c r="D1512" s="2" t="s">
        <v>5786</v>
      </c>
      <c r="E1512" s="3" t="s">
        <v>6147</v>
      </c>
      <c r="G1512" s="66">
        <v>84.41</v>
      </c>
    </row>
    <row r="1513" spans="1:7" ht="22.5" x14ac:dyDescent="0.2">
      <c r="A1513" s="1" t="str">
        <f t="shared" si="34"/>
        <v>SINAPI 101198</v>
      </c>
      <c r="B1513" s="3" t="s">
        <v>6165</v>
      </c>
      <c r="C1513" s="3">
        <v>101198</v>
      </c>
      <c r="D1513" s="2" t="s">
        <v>5791</v>
      </c>
      <c r="E1513" s="3" t="s">
        <v>6147</v>
      </c>
      <c r="G1513" s="66">
        <v>109.7</v>
      </c>
    </row>
    <row r="1514" spans="1:7" ht="22.5" x14ac:dyDescent="0.2">
      <c r="A1514" s="1" t="str">
        <f t="shared" si="34"/>
        <v>SINAPI 101197</v>
      </c>
      <c r="B1514" s="3" t="s">
        <v>6165</v>
      </c>
      <c r="C1514" s="3">
        <v>101197</v>
      </c>
      <c r="D1514" s="2" t="s">
        <v>5790</v>
      </c>
      <c r="E1514" s="3" t="s">
        <v>6147</v>
      </c>
      <c r="G1514" s="66">
        <v>146.75</v>
      </c>
    </row>
    <row r="1515" spans="1:7" ht="22.5" x14ac:dyDescent="0.2">
      <c r="A1515" s="1" t="str">
        <f t="shared" si="34"/>
        <v>SINAPI 101199</v>
      </c>
      <c r="B1515" s="3" t="s">
        <v>6165</v>
      </c>
      <c r="C1515" s="3">
        <v>101199</v>
      </c>
      <c r="D1515" s="2" t="s">
        <v>5792</v>
      </c>
      <c r="E1515" s="3" t="s">
        <v>6147</v>
      </c>
      <c r="G1515" s="66">
        <v>110.54</v>
      </c>
    </row>
    <row r="1516" spans="1:7" ht="22.5" x14ac:dyDescent="0.2">
      <c r="A1516" s="1" t="str">
        <f t="shared" si="34"/>
        <v>SINAPI 101203</v>
      </c>
      <c r="B1516" s="3" t="s">
        <v>6165</v>
      </c>
      <c r="C1516" s="3">
        <v>101203</v>
      </c>
      <c r="D1516" s="2" t="s">
        <v>5796</v>
      </c>
      <c r="E1516" s="3" t="s">
        <v>6147</v>
      </c>
      <c r="G1516" s="66">
        <v>43.06</v>
      </c>
    </row>
    <row r="1517" spans="1:7" ht="22.5" x14ac:dyDescent="0.2">
      <c r="A1517" s="1" t="str">
        <f t="shared" si="34"/>
        <v>SINAPI 101202</v>
      </c>
      <c r="B1517" s="3" t="s">
        <v>6165</v>
      </c>
      <c r="C1517" s="3">
        <v>101202</v>
      </c>
      <c r="D1517" s="2" t="s">
        <v>5795</v>
      </c>
      <c r="E1517" s="3" t="s">
        <v>6147</v>
      </c>
      <c r="G1517" s="66">
        <v>43.9</v>
      </c>
    </row>
    <row r="1518" spans="1:7" ht="22.5" x14ac:dyDescent="0.2">
      <c r="A1518" s="1" t="str">
        <f t="shared" si="34"/>
        <v>SINAPI 101204</v>
      </c>
      <c r="B1518" s="3" t="s">
        <v>6165</v>
      </c>
      <c r="C1518" s="3">
        <v>101204</v>
      </c>
      <c r="D1518" s="2" t="s">
        <v>5797</v>
      </c>
      <c r="E1518" s="3" t="s">
        <v>6147</v>
      </c>
      <c r="G1518" s="66">
        <v>43.39</v>
      </c>
    </row>
    <row r="1519" spans="1:7" ht="22.5" x14ac:dyDescent="0.2">
      <c r="A1519" s="1" t="str">
        <f t="shared" si="34"/>
        <v>SINAPI 101200</v>
      </c>
      <c r="B1519" s="3" t="s">
        <v>6165</v>
      </c>
      <c r="C1519" s="3">
        <v>101200</v>
      </c>
      <c r="D1519" s="2" t="s">
        <v>5793</v>
      </c>
      <c r="E1519" s="3" t="s">
        <v>6147</v>
      </c>
      <c r="G1519" s="66">
        <v>68.14</v>
      </c>
    </row>
    <row r="1520" spans="1:7" ht="22.5" x14ac:dyDescent="0.2">
      <c r="A1520" s="1" t="str">
        <f t="shared" si="34"/>
        <v>SINAPI 101201</v>
      </c>
      <c r="B1520" s="3" t="s">
        <v>6165</v>
      </c>
      <c r="C1520" s="3">
        <v>101201</v>
      </c>
      <c r="D1520" s="2" t="s">
        <v>5794</v>
      </c>
      <c r="E1520" s="3" t="s">
        <v>6147</v>
      </c>
      <c r="G1520" s="66">
        <v>81.86</v>
      </c>
    </row>
    <row r="1521" spans="1:7" ht="22.5" x14ac:dyDescent="0.2">
      <c r="A1521" s="1" t="str">
        <f t="shared" si="34"/>
        <v>SINAPI 101205</v>
      </c>
      <c r="B1521" s="3" t="s">
        <v>6165</v>
      </c>
      <c r="C1521" s="3">
        <v>101205</v>
      </c>
      <c r="D1521" s="2" t="s">
        <v>5798</v>
      </c>
      <c r="E1521" s="3" t="s">
        <v>6147</v>
      </c>
      <c r="G1521" s="66">
        <v>43.9</v>
      </c>
    </row>
    <row r="1522" spans="1:7" ht="22.5" x14ac:dyDescent="0.2">
      <c r="A1522" s="1" t="str">
        <f t="shared" si="34"/>
        <v>SINAPI 101188</v>
      </c>
      <c r="B1522" s="3" t="s">
        <v>6165</v>
      </c>
      <c r="C1522" s="3">
        <v>101188</v>
      </c>
      <c r="D1522" s="2" t="s">
        <v>5783</v>
      </c>
      <c r="E1522" s="3" t="s">
        <v>6147</v>
      </c>
      <c r="G1522" s="66">
        <v>6.47</v>
      </c>
    </row>
    <row r="1523" spans="1:7" ht="22.5" x14ac:dyDescent="0.2">
      <c r="A1523" s="1" t="str">
        <f t="shared" si="34"/>
        <v>SINAPI 87905</v>
      </c>
      <c r="B1523" s="3" t="s">
        <v>6165</v>
      </c>
      <c r="C1523" s="3">
        <v>87905</v>
      </c>
      <c r="D1523" s="2" t="s">
        <v>5172</v>
      </c>
      <c r="E1523" s="3" t="s">
        <v>6149</v>
      </c>
      <c r="G1523" s="66">
        <v>8.76</v>
      </c>
    </row>
    <row r="1524" spans="1:7" ht="22.5" x14ac:dyDescent="0.2">
      <c r="A1524" s="1" t="str">
        <f t="shared" si="34"/>
        <v>SINAPI 87904</v>
      </c>
      <c r="B1524" s="3" t="s">
        <v>6165</v>
      </c>
      <c r="C1524" s="3">
        <v>87904</v>
      </c>
      <c r="D1524" s="2" t="s">
        <v>5171</v>
      </c>
      <c r="E1524" s="3" t="s">
        <v>6149</v>
      </c>
      <c r="G1524" s="66">
        <v>9.2100000000000009</v>
      </c>
    </row>
    <row r="1525" spans="1:7" ht="22.5" x14ac:dyDescent="0.2">
      <c r="A1525" s="1" t="str">
        <f t="shared" si="34"/>
        <v>SINAPI 87908</v>
      </c>
      <c r="B1525" s="3" t="s">
        <v>6165</v>
      </c>
      <c r="C1525" s="3">
        <v>87908</v>
      </c>
      <c r="D1525" s="2" t="s">
        <v>5174</v>
      </c>
      <c r="E1525" s="3" t="s">
        <v>6149</v>
      </c>
      <c r="G1525" s="66">
        <v>6.67</v>
      </c>
    </row>
    <row r="1526" spans="1:7" ht="22.5" x14ac:dyDescent="0.2">
      <c r="A1526" s="1" t="str">
        <f t="shared" si="34"/>
        <v>SINAPI 87907</v>
      </c>
      <c r="B1526" s="3" t="s">
        <v>6165</v>
      </c>
      <c r="C1526" s="3">
        <v>87907</v>
      </c>
      <c r="D1526" s="2" t="s">
        <v>5173</v>
      </c>
      <c r="E1526" s="3" t="s">
        <v>6149</v>
      </c>
      <c r="G1526" s="66">
        <v>7.12</v>
      </c>
    </row>
    <row r="1527" spans="1:7" ht="22.5" x14ac:dyDescent="0.2">
      <c r="A1527" s="1" t="str">
        <f t="shared" si="34"/>
        <v>SINAPI 87903</v>
      </c>
      <c r="B1527" s="3" t="s">
        <v>6165</v>
      </c>
      <c r="C1527" s="3">
        <v>87903</v>
      </c>
      <c r="D1527" s="2" t="s">
        <v>5170</v>
      </c>
      <c r="E1527" s="3" t="s">
        <v>6149</v>
      </c>
      <c r="G1527" s="66">
        <v>11.2</v>
      </c>
    </row>
    <row r="1528" spans="1:7" ht="22.5" x14ac:dyDescent="0.2">
      <c r="A1528" s="1" t="str">
        <f t="shared" si="34"/>
        <v>SINAPI 87902</v>
      </c>
      <c r="B1528" s="3" t="s">
        <v>6165</v>
      </c>
      <c r="C1528" s="3">
        <v>87902</v>
      </c>
      <c r="D1528" s="2" t="s">
        <v>5169</v>
      </c>
      <c r="E1528" s="3" t="s">
        <v>6149</v>
      </c>
      <c r="G1528" s="66">
        <v>11.57</v>
      </c>
    </row>
    <row r="1529" spans="1:7" ht="33.75" x14ac:dyDescent="0.2">
      <c r="A1529" s="1" t="str">
        <f t="shared" si="34"/>
        <v>SINAPI 87900</v>
      </c>
      <c r="B1529" s="3" t="s">
        <v>6165</v>
      </c>
      <c r="C1529" s="3">
        <v>87900</v>
      </c>
      <c r="D1529" s="2" t="s">
        <v>5168</v>
      </c>
      <c r="E1529" s="3" t="s">
        <v>6149</v>
      </c>
      <c r="G1529" s="66">
        <v>8.92</v>
      </c>
    </row>
    <row r="1530" spans="1:7" ht="33.75" x14ac:dyDescent="0.2">
      <c r="A1530" s="1" t="str">
        <f t="shared" si="34"/>
        <v>SINAPI 87899</v>
      </c>
      <c r="B1530" s="3" t="s">
        <v>6165</v>
      </c>
      <c r="C1530" s="3">
        <v>87899</v>
      </c>
      <c r="D1530" s="2" t="s">
        <v>5167</v>
      </c>
      <c r="E1530" s="3" t="s">
        <v>6149</v>
      </c>
      <c r="G1530" s="66">
        <v>9.07</v>
      </c>
    </row>
    <row r="1531" spans="1:7" ht="22.5" x14ac:dyDescent="0.2">
      <c r="A1531" s="1" t="str">
        <f t="shared" si="34"/>
        <v>SINAPI 87894</v>
      </c>
      <c r="B1531" s="3" t="s">
        <v>6165</v>
      </c>
      <c r="C1531" s="3">
        <v>87894</v>
      </c>
      <c r="D1531" s="2" t="s">
        <v>5164</v>
      </c>
      <c r="E1531" s="3" t="s">
        <v>6149</v>
      </c>
      <c r="G1531" s="66">
        <v>7.48</v>
      </c>
    </row>
    <row r="1532" spans="1:7" ht="22.5" x14ac:dyDescent="0.2">
      <c r="A1532" s="1" t="str">
        <f t="shared" si="34"/>
        <v>SINAPI 87893</v>
      </c>
      <c r="B1532" s="3" t="s">
        <v>6165</v>
      </c>
      <c r="C1532" s="3">
        <v>87893</v>
      </c>
      <c r="D1532" s="2" t="s">
        <v>5163</v>
      </c>
      <c r="E1532" s="3" t="s">
        <v>6149</v>
      </c>
      <c r="G1532" s="66">
        <v>7.93</v>
      </c>
    </row>
    <row r="1533" spans="1:7" ht="22.5" x14ac:dyDescent="0.2">
      <c r="A1533" s="1" t="str">
        <f t="shared" si="34"/>
        <v>SINAPI 87897</v>
      </c>
      <c r="B1533" s="3" t="s">
        <v>6165</v>
      </c>
      <c r="C1533" s="3">
        <v>87897</v>
      </c>
      <c r="D1533" s="2" t="s">
        <v>5166</v>
      </c>
      <c r="E1533" s="3" t="s">
        <v>6149</v>
      </c>
      <c r="G1533" s="66">
        <v>5.47</v>
      </c>
    </row>
    <row r="1534" spans="1:7" ht="22.5" x14ac:dyDescent="0.2">
      <c r="A1534" s="1" t="str">
        <f t="shared" si="34"/>
        <v>SINAPI 87896</v>
      </c>
      <c r="B1534" s="3" t="s">
        <v>6165</v>
      </c>
      <c r="C1534" s="3">
        <v>87896</v>
      </c>
      <c r="D1534" s="2" t="s">
        <v>5165</v>
      </c>
      <c r="E1534" s="3" t="s">
        <v>6149</v>
      </c>
      <c r="G1534" s="66">
        <v>5.92</v>
      </c>
    </row>
    <row r="1535" spans="1:7" ht="22.5" x14ac:dyDescent="0.2">
      <c r="A1535" s="1" t="str">
        <f t="shared" si="34"/>
        <v>SINAPI 87892</v>
      </c>
      <c r="B1535" s="3" t="s">
        <v>6165</v>
      </c>
      <c r="C1535" s="3">
        <v>87892</v>
      </c>
      <c r="D1535" s="2" t="s">
        <v>5162</v>
      </c>
      <c r="E1535" s="3" t="s">
        <v>6149</v>
      </c>
      <c r="G1535" s="66">
        <v>10.39</v>
      </c>
    </row>
    <row r="1536" spans="1:7" ht="33.75" x14ac:dyDescent="0.2">
      <c r="A1536" s="1" t="str">
        <f t="shared" si="34"/>
        <v>SINAPI 87889</v>
      </c>
      <c r="B1536" s="3" t="s">
        <v>6165</v>
      </c>
      <c r="C1536" s="3">
        <v>87889</v>
      </c>
      <c r="D1536" s="2" t="s">
        <v>5160</v>
      </c>
      <c r="E1536" s="3" t="s">
        <v>6149</v>
      </c>
      <c r="G1536" s="66">
        <v>8.11</v>
      </c>
    </row>
    <row r="1537" spans="1:7" ht="33.75" x14ac:dyDescent="0.2">
      <c r="A1537" s="1" t="str">
        <f t="shared" si="34"/>
        <v>SINAPI 87888</v>
      </c>
      <c r="B1537" s="3" t="s">
        <v>6165</v>
      </c>
      <c r="C1537" s="3">
        <v>87888</v>
      </c>
      <c r="D1537" s="2" t="s">
        <v>5159</v>
      </c>
      <c r="E1537" s="3" t="s">
        <v>6149</v>
      </c>
      <c r="G1537" s="66">
        <v>8.26</v>
      </c>
    </row>
    <row r="1538" spans="1:7" ht="22.5" x14ac:dyDescent="0.2">
      <c r="A1538" s="1" t="str">
        <f t="shared" si="34"/>
        <v>SINAPI 87891</v>
      </c>
      <c r="B1538" s="3" t="s">
        <v>6165</v>
      </c>
      <c r="C1538" s="3">
        <v>87891</v>
      </c>
      <c r="D1538" s="2" t="s">
        <v>5161</v>
      </c>
      <c r="E1538" s="3" t="s">
        <v>6149</v>
      </c>
      <c r="G1538" s="66">
        <v>10.76</v>
      </c>
    </row>
    <row r="1539" spans="1:7" ht="22.5" x14ac:dyDescent="0.2">
      <c r="A1539" s="1" t="str">
        <f t="shared" si="34"/>
        <v>SINAPI 104411</v>
      </c>
      <c r="B1539" s="3" t="s">
        <v>6165</v>
      </c>
      <c r="C1539" s="3">
        <v>104411</v>
      </c>
      <c r="D1539" s="2" t="s">
        <v>5178</v>
      </c>
      <c r="E1539" s="3" t="s">
        <v>6149</v>
      </c>
      <c r="G1539" s="66">
        <v>5.41</v>
      </c>
    </row>
    <row r="1540" spans="1:7" ht="22.5" x14ac:dyDescent="0.2">
      <c r="A1540" s="1" t="str">
        <f t="shared" si="34"/>
        <v>SINAPI 104410</v>
      </c>
      <c r="B1540" s="3" t="s">
        <v>6165</v>
      </c>
      <c r="C1540" s="3">
        <v>104410</v>
      </c>
      <c r="D1540" s="2" t="s">
        <v>5177</v>
      </c>
      <c r="E1540" s="3" t="s">
        <v>6149</v>
      </c>
      <c r="G1540" s="66">
        <v>5.41</v>
      </c>
    </row>
    <row r="1541" spans="1:7" ht="22.5" x14ac:dyDescent="0.2">
      <c r="A1541" s="1" t="str">
        <f t="shared" si="34"/>
        <v>SINAPI 87879</v>
      </c>
      <c r="B1541" s="3" t="s">
        <v>6165</v>
      </c>
      <c r="C1541" s="3">
        <v>87879</v>
      </c>
      <c r="D1541" s="2" t="s">
        <v>5152</v>
      </c>
      <c r="E1541" s="3" t="s">
        <v>6149</v>
      </c>
      <c r="G1541" s="66">
        <v>4.7699999999999996</v>
      </c>
    </row>
    <row r="1542" spans="1:7" ht="22.5" x14ac:dyDescent="0.2">
      <c r="A1542" s="1" t="str">
        <f t="shared" si="34"/>
        <v>SINAPI 87878</v>
      </c>
      <c r="B1542" s="3" t="s">
        <v>6165</v>
      </c>
      <c r="C1542" s="3">
        <v>87878</v>
      </c>
      <c r="D1542" s="2" t="s">
        <v>5151</v>
      </c>
      <c r="E1542" s="3" t="s">
        <v>6149</v>
      </c>
      <c r="G1542" s="66">
        <v>5.22</v>
      </c>
    </row>
    <row r="1543" spans="1:7" ht="22.5" x14ac:dyDescent="0.2">
      <c r="A1543" s="1" t="str">
        <f t="shared" si="34"/>
        <v>SINAPI 87885</v>
      </c>
      <c r="B1543" s="3" t="s">
        <v>6165</v>
      </c>
      <c r="C1543" s="3">
        <v>87885</v>
      </c>
      <c r="D1543" s="2" t="s">
        <v>5156</v>
      </c>
      <c r="E1543" s="3" t="s">
        <v>6149</v>
      </c>
      <c r="G1543" s="66">
        <v>8.58</v>
      </c>
    </row>
    <row r="1544" spans="1:7" ht="22.5" x14ac:dyDescent="0.2">
      <c r="A1544" s="1" t="str">
        <f t="shared" si="34"/>
        <v>SINAPI 87884</v>
      </c>
      <c r="B1544" s="3" t="s">
        <v>6165</v>
      </c>
      <c r="C1544" s="3">
        <v>87884</v>
      </c>
      <c r="D1544" s="2" t="s">
        <v>5155</v>
      </c>
      <c r="E1544" s="3" t="s">
        <v>6149</v>
      </c>
      <c r="G1544" s="66">
        <v>8.9499999999999993</v>
      </c>
    </row>
    <row r="1545" spans="1:7" ht="22.5" x14ac:dyDescent="0.2">
      <c r="A1545" s="1" t="str">
        <f t="shared" si="34"/>
        <v>SINAPI 87882</v>
      </c>
      <c r="B1545" s="3" t="s">
        <v>6165</v>
      </c>
      <c r="C1545" s="3">
        <v>87882</v>
      </c>
      <c r="D1545" s="2" t="s">
        <v>5154</v>
      </c>
      <c r="E1545" s="3" t="s">
        <v>6149</v>
      </c>
      <c r="G1545" s="66">
        <v>6.3</v>
      </c>
    </row>
    <row r="1546" spans="1:7" ht="22.5" x14ac:dyDescent="0.2">
      <c r="A1546" s="1" t="str">
        <f t="shared" si="34"/>
        <v>SINAPI 87881</v>
      </c>
      <c r="B1546" s="3" t="s">
        <v>6165</v>
      </c>
      <c r="C1546" s="3">
        <v>87881</v>
      </c>
      <c r="D1546" s="2" t="s">
        <v>5153</v>
      </c>
      <c r="E1546" s="3" t="s">
        <v>6149</v>
      </c>
      <c r="G1546" s="66">
        <v>6.45</v>
      </c>
    </row>
    <row r="1547" spans="1:7" ht="22.5" x14ac:dyDescent="0.2">
      <c r="A1547" s="1" t="str">
        <f t="shared" si="34"/>
        <v>SINAPI 87887</v>
      </c>
      <c r="B1547" s="3" t="s">
        <v>6165</v>
      </c>
      <c r="C1547" s="3">
        <v>87887</v>
      </c>
      <c r="D1547" s="2" t="s">
        <v>5158</v>
      </c>
      <c r="E1547" s="3" t="s">
        <v>6149</v>
      </c>
      <c r="G1547" s="66">
        <v>15.24</v>
      </c>
    </row>
    <row r="1548" spans="1:7" ht="22.5" x14ac:dyDescent="0.2">
      <c r="A1548" s="1" t="str">
        <f t="shared" si="34"/>
        <v>SINAPI 87886</v>
      </c>
      <c r="B1548" s="3" t="s">
        <v>6165</v>
      </c>
      <c r="C1548" s="3">
        <v>87886</v>
      </c>
      <c r="D1548" s="2" t="s">
        <v>5157</v>
      </c>
      <c r="E1548" s="3" t="s">
        <v>6149</v>
      </c>
      <c r="G1548" s="66">
        <v>16.05</v>
      </c>
    </row>
    <row r="1549" spans="1:7" ht="22.5" x14ac:dyDescent="0.2">
      <c r="A1549" s="1" t="str">
        <f t="shared" si="34"/>
        <v>SINAPI 87911</v>
      </c>
      <c r="B1549" s="3" t="s">
        <v>6165</v>
      </c>
      <c r="C1549" s="3">
        <v>87911</v>
      </c>
      <c r="D1549" s="2" t="s">
        <v>5176</v>
      </c>
      <c r="E1549" s="3" t="s">
        <v>6149</v>
      </c>
      <c r="G1549" s="66">
        <v>21.3</v>
      </c>
    </row>
    <row r="1550" spans="1:7" ht="22.5" x14ac:dyDescent="0.2">
      <c r="A1550" s="1" t="str">
        <f t="shared" si="34"/>
        <v>SINAPI 87910</v>
      </c>
      <c r="B1550" s="3" t="s">
        <v>6165</v>
      </c>
      <c r="C1550" s="3">
        <v>87910</v>
      </c>
      <c r="D1550" s="2" t="s">
        <v>5175</v>
      </c>
      <c r="E1550" s="3" t="s">
        <v>6149</v>
      </c>
      <c r="G1550" s="66">
        <v>22.11</v>
      </c>
    </row>
    <row r="1551" spans="1:7" ht="22.5" x14ac:dyDescent="0.2">
      <c r="A1551" s="1" t="str">
        <f t="shared" si="34"/>
        <v>SINAPI 103686</v>
      </c>
      <c r="B1551" s="3" t="s">
        <v>6165</v>
      </c>
      <c r="C1551" s="3">
        <v>103686</v>
      </c>
      <c r="D1551" s="2" t="s">
        <v>2274</v>
      </c>
      <c r="E1551" s="3" t="s">
        <v>6154</v>
      </c>
      <c r="G1551" s="66">
        <v>795.73</v>
      </c>
    </row>
    <row r="1552" spans="1:7" ht="22.5" x14ac:dyDescent="0.2">
      <c r="A1552" s="1" t="str">
        <f t="shared" si="34"/>
        <v>SINAPI 103685</v>
      </c>
      <c r="B1552" s="3" t="s">
        <v>6165</v>
      </c>
      <c r="C1552" s="3">
        <v>103685</v>
      </c>
      <c r="D1552" s="2" t="s">
        <v>2273</v>
      </c>
      <c r="E1552" s="3" t="s">
        <v>6154</v>
      </c>
      <c r="G1552" s="66">
        <v>727.05</v>
      </c>
    </row>
    <row r="1553" spans="1:7" ht="22.5" x14ac:dyDescent="0.2">
      <c r="A1553" s="1" t="str">
        <f t="shared" si="34"/>
        <v>SINAPI 103669</v>
      </c>
      <c r="B1553" s="3" t="s">
        <v>6165</v>
      </c>
      <c r="C1553" s="3">
        <v>103669</v>
      </c>
      <c r="D1553" s="2" t="s">
        <v>2257</v>
      </c>
      <c r="E1553" s="3" t="s">
        <v>6154</v>
      </c>
      <c r="G1553" s="66">
        <v>1038.53</v>
      </c>
    </row>
    <row r="1554" spans="1:7" ht="22.5" x14ac:dyDescent="0.2">
      <c r="A1554" s="1" t="str">
        <f t="shared" si="34"/>
        <v>SINAPI 103672</v>
      </c>
      <c r="B1554" s="3" t="s">
        <v>6165</v>
      </c>
      <c r="C1554" s="3">
        <v>103672</v>
      </c>
      <c r="D1554" s="2" t="s">
        <v>2260</v>
      </c>
      <c r="E1554" s="3" t="s">
        <v>6154</v>
      </c>
      <c r="G1554" s="66">
        <v>720.23</v>
      </c>
    </row>
    <row r="1555" spans="1:7" ht="22.5" x14ac:dyDescent="0.2">
      <c r="A1555" s="1" t="str">
        <f t="shared" si="34"/>
        <v>SINAPI 103671</v>
      </c>
      <c r="B1555" s="3" t="s">
        <v>6165</v>
      </c>
      <c r="C1555" s="3">
        <v>103671</v>
      </c>
      <c r="D1555" s="2" t="s">
        <v>2259</v>
      </c>
      <c r="E1555" s="3" t="s">
        <v>6154</v>
      </c>
      <c r="G1555" s="66">
        <v>769.12</v>
      </c>
    </row>
    <row r="1556" spans="1:7" ht="22.5" x14ac:dyDescent="0.2">
      <c r="A1556" s="1" t="str">
        <f t="shared" si="34"/>
        <v>SINAPI 103688</v>
      </c>
      <c r="B1556" s="3" t="s">
        <v>6165</v>
      </c>
      <c r="C1556" s="3">
        <v>103688</v>
      </c>
      <c r="D1556" s="2" t="s">
        <v>2276</v>
      </c>
      <c r="E1556" s="3" t="s">
        <v>6154</v>
      </c>
      <c r="G1556" s="66">
        <v>907.12</v>
      </c>
    </row>
    <row r="1557" spans="1:7" ht="22.5" x14ac:dyDescent="0.2">
      <c r="A1557" s="1" t="str">
        <f t="shared" si="34"/>
        <v>SINAPI 103687</v>
      </c>
      <c r="B1557" s="3" t="s">
        <v>6165</v>
      </c>
      <c r="C1557" s="3">
        <v>103687</v>
      </c>
      <c r="D1557" s="2" t="s">
        <v>2275</v>
      </c>
      <c r="E1557" s="3" t="s">
        <v>6154</v>
      </c>
      <c r="G1557" s="66">
        <v>1170.82</v>
      </c>
    </row>
    <row r="1558" spans="1:7" ht="22.5" x14ac:dyDescent="0.2">
      <c r="A1558" s="1" t="str">
        <f t="shared" si="34"/>
        <v>SINAPI 103684</v>
      </c>
      <c r="B1558" s="3" t="s">
        <v>6165</v>
      </c>
      <c r="C1558" s="3">
        <v>103684</v>
      </c>
      <c r="D1558" s="2" t="s">
        <v>2272</v>
      </c>
      <c r="E1558" s="3" t="s">
        <v>6154</v>
      </c>
      <c r="G1558" s="66">
        <v>740.64</v>
      </c>
    </row>
    <row r="1559" spans="1:7" ht="33.75" x14ac:dyDescent="0.2">
      <c r="A1559" s="1" t="str">
        <f t="shared" si="34"/>
        <v>SINAPI 103681</v>
      </c>
      <c r="B1559" s="3" t="s">
        <v>6165</v>
      </c>
      <c r="C1559" s="3">
        <v>103681</v>
      </c>
      <c r="D1559" s="2" t="s">
        <v>2269</v>
      </c>
      <c r="E1559" s="3" t="s">
        <v>6154</v>
      </c>
      <c r="G1559" s="66">
        <v>798.79</v>
      </c>
    </row>
    <row r="1560" spans="1:7" ht="33.75" x14ac:dyDescent="0.2">
      <c r="A1560" s="1" t="str">
        <f t="shared" si="34"/>
        <v>SINAPI 103679</v>
      </c>
      <c r="B1560" s="3" t="s">
        <v>6165</v>
      </c>
      <c r="C1560" s="3">
        <v>103679</v>
      </c>
      <c r="D1560" s="2" t="s">
        <v>2267</v>
      </c>
      <c r="E1560" s="3" t="s">
        <v>6154</v>
      </c>
      <c r="G1560" s="66">
        <v>867.77</v>
      </c>
    </row>
    <row r="1561" spans="1:7" ht="33.75" x14ac:dyDescent="0.2">
      <c r="A1561" s="1" t="str">
        <f t="shared" si="34"/>
        <v>SINAPI 103677</v>
      </c>
      <c r="B1561" s="3" t="s">
        <v>6165</v>
      </c>
      <c r="C1561" s="3">
        <v>103677</v>
      </c>
      <c r="D1561" s="2" t="s">
        <v>2265</v>
      </c>
      <c r="E1561" s="3" t="s">
        <v>6154</v>
      </c>
      <c r="G1561" s="66">
        <v>913.59</v>
      </c>
    </row>
    <row r="1562" spans="1:7" ht="22.5" x14ac:dyDescent="0.2">
      <c r="A1562" s="1" t="str">
        <f t="shared" si="34"/>
        <v>SINAPI 103675</v>
      </c>
      <c r="B1562" s="3" t="s">
        <v>6165</v>
      </c>
      <c r="C1562" s="3">
        <v>103675</v>
      </c>
      <c r="D1562" s="2" t="s">
        <v>2263</v>
      </c>
      <c r="E1562" s="3" t="s">
        <v>6154</v>
      </c>
      <c r="G1562" s="66">
        <v>721.99</v>
      </c>
    </row>
    <row r="1563" spans="1:7" ht="22.5" x14ac:dyDescent="0.2">
      <c r="A1563" s="1" t="str">
        <f t="shared" si="34"/>
        <v>SINAPI 103680</v>
      </c>
      <c r="B1563" s="3" t="s">
        <v>6165</v>
      </c>
      <c r="C1563" s="3">
        <v>103680</v>
      </c>
      <c r="D1563" s="2" t="s">
        <v>2268</v>
      </c>
      <c r="E1563" s="3" t="s">
        <v>6154</v>
      </c>
      <c r="G1563" s="66">
        <v>924.93</v>
      </c>
    </row>
    <row r="1564" spans="1:7" ht="22.5" x14ac:dyDescent="0.2">
      <c r="A1564" s="1" t="str">
        <f t="shared" si="34"/>
        <v>SINAPI 103678</v>
      </c>
      <c r="B1564" s="3" t="s">
        <v>6165</v>
      </c>
      <c r="C1564" s="3">
        <v>103678</v>
      </c>
      <c r="D1564" s="2" t="s">
        <v>2266</v>
      </c>
      <c r="E1564" s="3" t="s">
        <v>6154</v>
      </c>
      <c r="G1564" s="66">
        <v>993.28</v>
      </c>
    </row>
    <row r="1565" spans="1:7" ht="22.5" x14ac:dyDescent="0.2">
      <c r="A1565" s="1" t="str">
        <f t="shared" si="34"/>
        <v>SINAPI 103676</v>
      </c>
      <c r="B1565" s="3" t="s">
        <v>6165</v>
      </c>
      <c r="C1565" s="3">
        <v>103676</v>
      </c>
      <c r="D1565" s="2" t="s">
        <v>2264</v>
      </c>
      <c r="E1565" s="3" t="s">
        <v>6154</v>
      </c>
      <c r="G1565" s="66">
        <v>1096.3</v>
      </c>
    </row>
    <row r="1566" spans="1:7" ht="22.5" x14ac:dyDescent="0.2">
      <c r="A1566" s="1" t="str">
        <f t="shared" si="34"/>
        <v>SINAPI 103674</v>
      </c>
      <c r="B1566" s="3" t="s">
        <v>6165</v>
      </c>
      <c r="C1566" s="3">
        <v>103674</v>
      </c>
      <c r="D1566" s="2" t="s">
        <v>2262</v>
      </c>
      <c r="E1566" s="3" t="s">
        <v>6154</v>
      </c>
      <c r="G1566" s="66">
        <v>743.69</v>
      </c>
    </row>
    <row r="1567" spans="1:7" ht="22.5" x14ac:dyDescent="0.2">
      <c r="A1567" s="1" t="str">
        <f t="shared" si="34"/>
        <v>SINAPI 103683</v>
      </c>
      <c r="B1567" s="3" t="s">
        <v>6165</v>
      </c>
      <c r="C1567" s="3">
        <v>103683</v>
      </c>
      <c r="D1567" s="2" t="s">
        <v>2271</v>
      </c>
      <c r="E1567" s="3" t="s">
        <v>6154</v>
      </c>
      <c r="G1567" s="66">
        <v>1367.93</v>
      </c>
    </row>
    <row r="1568" spans="1:7" ht="22.5" x14ac:dyDescent="0.2">
      <c r="A1568" s="1" t="str">
        <f t="shared" si="34"/>
        <v>SINAPI 103682</v>
      </c>
      <c r="B1568" s="3" t="s">
        <v>6165</v>
      </c>
      <c r="C1568" s="3">
        <v>103682</v>
      </c>
      <c r="D1568" s="2" t="s">
        <v>2270</v>
      </c>
      <c r="E1568" s="3" t="s">
        <v>6154</v>
      </c>
      <c r="G1568" s="66">
        <v>1056.78</v>
      </c>
    </row>
    <row r="1569" spans="1:7" x14ac:dyDescent="0.2">
      <c r="A1569" s="1" t="str">
        <f t="shared" si="34"/>
        <v>SINAPI 103670</v>
      </c>
      <c r="B1569" s="3" t="s">
        <v>6165</v>
      </c>
      <c r="C1569" s="3">
        <v>103670</v>
      </c>
      <c r="D1569" s="2" t="s">
        <v>2258</v>
      </c>
      <c r="E1569" s="3" t="s">
        <v>6154</v>
      </c>
      <c r="G1569" s="66">
        <v>321.54000000000002</v>
      </c>
    </row>
    <row r="1570" spans="1:7" x14ac:dyDescent="0.2">
      <c r="A1570" s="1" t="str">
        <f t="shared" si="34"/>
        <v>SINAPI 103673</v>
      </c>
      <c r="B1570" s="3" t="s">
        <v>6165</v>
      </c>
      <c r="C1570" s="3">
        <v>103673</v>
      </c>
      <c r="D1570" s="2" t="s">
        <v>2261</v>
      </c>
      <c r="E1570" s="3" t="s">
        <v>6154</v>
      </c>
      <c r="G1570" s="66">
        <v>44.5</v>
      </c>
    </row>
    <row r="1571" spans="1:7" ht="33.75" x14ac:dyDescent="0.2">
      <c r="A1571" s="1" t="str">
        <f t="shared" si="34"/>
        <v>SINAPI 91084</v>
      </c>
      <c r="B1571" s="3" t="s">
        <v>6165</v>
      </c>
      <c r="C1571" s="3">
        <v>91084</v>
      </c>
      <c r="D1571" s="2" t="s">
        <v>6638</v>
      </c>
      <c r="E1571" s="3" t="s">
        <v>6149</v>
      </c>
      <c r="G1571" s="66">
        <v>290.37</v>
      </c>
    </row>
    <row r="1572" spans="1:7" ht="33.75" x14ac:dyDescent="0.2">
      <c r="A1572" s="1" t="str">
        <f t="shared" si="34"/>
        <v>SINAPI 91080</v>
      </c>
      <c r="B1572" s="3" t="s">
        <v>6165</v>
      </c>
      <c r="C1572" s="3">
        <v>91080</v>
      </c>
      <c r="D1572" s="2" t="s">
        <v>6634</v>
      </c>
      <c r="E1572" s="3" t="s">
        <v>6149</v>
      </c>
      <c r="G1572" s="66">
        <v>224.25</v>
      </c>
    </row>
    <row r="1573" spans="1:7" ht="33.75" x14ac:dyDescent="0.2">
      <c r="A1573" s="1" t="str">
        <f t="shared" si="34"/>
        <v>SINAPI 91101</v>
      </c>
      <c r="B1573" s="3" t="s">
        <v>6165</v>
      </c>
      <c r="C1573" s="3">
        <v>91101</v>
      </c>
      <c r="D1573" s="2" t="s">
        <v>6654</v>
      </c>
      <c r="E1573" s="3" t="s">
        <v>6149</v>
      </c>
      <c r="G1573" s="66">
        <v>268.25</v>
      </c>
    </row>
    <row r="1574" spans="1:7" ht="33.75" x14ac:dyDescent="0.2">
      <c r="A1574" s="1" t="str">
        <f t="shared" si="34"/>
        <v>SINAPI 91097</v>
      </c>
      <c r="B1574" s="3" t="s">
        <v>6165</v>
      </c>
      <c r="C1574" s="3">
        <v>91097</v>
      </c>
      <c r="D1574" s="2" t="s">
        <v>6650</v>
      </c>
      <c r="E1574" s="3" t="s">
        <v>6149</v>
      </c>
      <c r="G1574" s="66">
        <v>215.88</v>
      </c>
    </row>
    <row r="1575" spans="1:7" ht="33.75" x14ac:dyDescent="0.2">
      <c r="A1575" s="1" t="str">
        <f t="shared" ref="A1575:A1638" si="35">CONCATENAR</f>
        <v>SINAPI 91082</v>
      </c>
      <c r="B1575" s="3" t="s">
        <v>6165</v>
      </c>
      <c r="C1575" s="3">
        <v>91082</v>
      </c>
      <c r="D1575" s="2" t="s">
        <v>6636</v>
      </c>
      <c r="E1575" s="3" t="s">
        <v>6149</v>
      </c>
      <c r="G1575" s="66">
        <v>260.14999999999998</v>
      </c>
    </row>
    <row r="1576" spans="1:7" ht="33.75" x14ac:dyDescent="0.2">
      <c r="A1576" s="1" t="str">
        <f t="shared" si="35"/>
        <v>SINAPI 91078</v>
      </c>
      <c r="B1576" s="3" t="s">
        <v>6165</v>
      </c>
      <c r="C1576" s="3">
        <v>91078</v>
      </c>
      <c r="D1576" s="2" t="s">
        <v>6632</v>
      </c>
      <c r="E1576" s="3" t="s">
        <v>6149</v>
      </c>
      <c r="G1576" s="66">
        <v>210.42</v>
      </c>
    </row>
    <row r="1577" spans="1:7" ht="33.75" x14ac:dyDescent="0.2">
      <c r="A1577" s="1" t="str">
        <f t="shared" si="35"/>
        <v>SINAPI 91099</v>
      </c>
      <c r="B1577" s="3" t="s">
        <v>6165</v>
      </c>
      <c r="C1577" s="3">
        <v>91099</v>
      </c>
      <c r="D1577" s="2" t="s">
        <v>6652</v>
      </c>
      <c r="E1577" s="3" t="s">
        <v>6149</v>
      </c>
      <c r="G1577" s="66">
        <v>244.38</v>
      </c>
    </row>
    <row r="1578" spans="1:7" ht="33.75" x14ac:dyDescent="0.2">
      <c r="A1578" s="1" t="str">
        <f t="shared" si="35"/>
        <v>SINAPI 91095</v>
      </c>
      <c r="B1578" s="3" t="s">
        <v>6165</v>
      </c>
      <c r="C1578" s="3">
        <v>91095</v>
      </c>
      <c r="D1578" s="2" t="s">
        <v>6648</v>
      </c>
      <c r="E1578" s="3" t="s">
        <v>6149</v>
      </c>
      <c r="G1578" s="66">
        <v>203.74</v>
      </c>
    </row>
    <row r="1579" spans="1:7" ht="33.75" x14ac:dyDescent="0.2">
      <c r="A1579" s="1" t="str">
        <f t="shared" si="35"/>
        <v>SINAPI 91076</v>
      </c>
      <c r="B1579" s="3" t="s">
        <v>6165</v>
      </c>
      <c r="C1579" s="3">
        <v>91076</v>
      </c>
      <c r="D1579" s="2" t="s">
        <v>6630</v>
      </c>
      <c r="E1579" s="3" t="s">
        <v>6149</v>
      </c>
      <c r="G1579" s="66">
        <v>424.96</v>
      </c>
    </row>
    <row r="1580" spans="1:7" ht="33.75" x14ac:dyDescent="0.2">
      <c r="A1580" s="1" t="str">
        <f t="shared" si="35"/>
        <v>SINAPI 91072</v>
      </c>
      <c r="B1580" s="3" t="s">
        <v>6165</v>
      </c>
      <c r="C1580" s="3">
        <v>91072</v>
      </c>
      <c r="D1580" s="2" t="s">
        <v>6626</v>
      </c>
      <c r="E1580" s="3" t="s">
        <v>6149</v>
      </c>
      <c r="G1580" s="66">
        <v>372.69</v>
      </c>
    </row>
    <row r="1581" spans="1:7" ht="33.75" x14ac:dyDescent="0.2">
      <c r="A1581" s="1" t="str">
        <f t="shared" si="35"/>
        <v>SINAPI 91093</v>
      </c>
      <c r="B1581" s="3" t="s">
        <v>6165</v>
      </c>
      <c r="C1581" s="3">
        <v>91093</v>
      </c>
      <c r="D1581" s="2" t="s">
        <v>6646</v>
      </c>
      <c r="E1581" s="3" t="s">
        <v>6149</v>
      </c>
      <c r="G1581" s="66">
        <v>442.42</v>
      </c>
    </row>
    <row r="1582" spans="1:7" ht="33.75" x14ac:dyDescent="0.2">
      <c r="A1582" s="1" t="str">
        <f t="shared" si="35"/>
        <v>SINAPI 91089</v>
      </c>
      <c r="B1582" s="3" t="s">
        <v>6165</v>
      </c>
      <c r="C1582" s="3">
        <v>91089</v>
      </c>
      <c r="D1582" s="2" t="s">
        <v>6642</v>
      </c>
      <c r="E1582" s="3" t="s">
        <v>6149</v>
      </c>
      <c r="G1582" s="66">
        <v>399.66</v>
      </c>
    </row>
    <row r="1583" spans="1:7" ht="33.75" x14ac:dyDescent="0.2">
      <c r="A1583" s="1" t="str">
        <f t="shared" si="35"/>
        <v>SINAPI 91074</v>
      </c>
      <c r="B1583" s="3" t="s">
        <v>6165</v>
      </c>
      <c r="C1583" s="3">
        <v>91074</v>
      </c>
      <c r="D1583" s="2" t="s">
        <v>6628</v>
      </c>
      <c r="E1583" s="3" t="s">
        <v>6149</v>
      </c>
      <c r="G1583" s="66">
        <v>273.36</v>
      </c>
    </row>
    <row r="1584" spans="1:7" ht="33.75" x14ac:dyDescent="0.2">
      <c r="A1584" s="1" t="str">
        <f t="shared" si="35"/>
        <v>SINAPI 91070</v>
      </c>
      <c r="B1584" s="3" t="s">
        <v>6165</v>
      </c>
      <c r="C1584" s="3">
        <v>91070</v>
      </c>
      <c r="D1584" s="2" t="s">
        <v>6624</v>
      </c>
      <c r="E1584" s="3" t="s">
        <v>6149</v>
      </c>
      <c r="G1584" s="66">
        <v>233.08</v>
      </c>
    </row>
    <row r="1585" spans="1:7" ht="33.75" x14ac:dyDescent="0.2">
      <c r="A1585" s="1" t="str">
        <f t="shared" si="35"/>
        <v>SINAPI 91091</v>
      </c>
      <c r="B1585" s="3" t="s">
        <v>6165</v>
      </c>
      <c r="C1585" s="3">
        <v>91091</v>
      </c>
      <c r="D1585" s="2" t="s">
        <v>6644</v>
      </c>
      <c r="E1585" s="3" t="s">
        <v>6149</v>
      </c>
      <c r="G1585" s="66">
        <v>292.38</v>
      </c>
    </row>
    <row r="1586" spans="1:7" ht="33.75" x14ac:dyDescent="0.2">
      <c r="A1586" s="1" t="str">
        <f t="shared" si="35"/>
        <v>SINAPI 91087</v>
      </c>
      <c r="B1586" s="3" t="s">
        <v>6165</v>
      </c>
      <c r="C1586" s="3">
        <v>91087</v>
      </c>
      <c r="D1586" s="2" t="s">
        <v>6640</v>
      </c>
      <c r="E1586" s="3" t="s">
        <v>6149</v>
      </c>
      <c r="G1586" s="66">
        <v>258.76</v>
      </c>
    </row>
    <row r="1587" spans="1:7" ht="33.75" x14ac:dyDescent="0.2">
      <c r="A1587" s="1" t="str">
        <f t="shared" si="35"/>
        <v>SINAPI 91083</v>
      </c>
      <c r="B1587" s="3" t="s">
        <v>6165</v>
      </c>
      <c r="C1587" s="3">
        <v>91083</v>
      </c>
      <c r="D1587" s="2" t="s">
        <v>6637</v>
      </c>
      <c r="E1587" s="3" t="s">
        <v>6149</v>
      </c>
      <c r="G1587" s="66">
        <v>366.98</v>
      </c>
    </row>
    <row r="1588" spans="1:7" ht="33.75" x14ac:dyDescent="0.2">
      <c r="A1588" s="1" t="str">
        <f t="shared" si="35"/>
        <v>SINAPI 91079</v>
      </c>
      <c r="B1588" s="3" t="s">
        <v>6165</v>
      </c>
      <c r="C1588" s="3">
        <v>91079</v>
      </c>
      <c r="D1588" s="2" t="s">
        <v>6633</v>
      </c>
      <c r="E1588" s="3" t="s">
        <v>6149</v>
      </c>
      <c r="G1588" s="66">
        <v>211.78</v>
      </c>
    </row>
    <row r="1589" spans="1:7" ht="33.75" x14ac:dyDescent="0.2">
      <c r="A1589" s="1" t="str">
        <f t="shared" si="35"/>
        <v>SINAPI 91100</v>
      </c>
      <c r="B1589" s="3" t="s">
        <v>6165</v>
      </c>
      <c r="C1589" s="3">
        <v>91100</v>
      </c>
      <c r="D1589" s="2" t="s">
        <v>6653</v>
      </c>
      <c r="E1589" s="3" t="s">
        <v>6149</v>
      </c>
      <c r="G1589" s="66">
        <v>301.81</v>
      </c>
    </row>
    <row r="1590" spans="1:7" ht="33.75" x14ac:dyDescent="0.2">
      <c r="A1590" s="1" t="str">
        <f t="shared" si="35"/>
        <v>SINAPI 91096</v>
      </c>
      <c r="B1590" s="3" t="s">
        <v>6165</v>
      </c>
      <c r="C1590" s="3">
        <v>91096</v>
      </c>
      <c r="D1590" s="2" t="s">
        <v>6649</v>
      </c>
      <c r="E1590" s="3" t="s">
        <v>6149</v>
      </c>
      <c r="G1590" s="66">
        <v>199.09</v>
      </c>
    </row>
    <row r="1591" spans="1:7" ht="33.75" x14ac:dyDescent="0.2">
      <c r="A1591" s="1" t="str">
        <f t="shared" si="35"/>
        <v>SINAPI 91081</v>
      </c>
      <c r="B1591" s="3" t="s">
        <v>6165</v>
      </c>
      <c r="C1591" s="3">
        <v>91081</v>
      </c>
      <c r="D1591" s="2" t="s">
        <v>6635</v>
      </c>
      <c r="E1591" s="3" t="s">
        <v>6149</v>
      </c>
      <c r="G1591" s="66">
        <v>290.44</v>
      </c>
    </row>
    <row r="1592" spans="1:7" ht="33.75" x14ac:dyDescent="0.2">
      <c r="A1592" s="1" t="str">
        <f t="shared" si="35"/>
        <v>SINAPI 91077</v>
      </c>
      <c r="B1592" s="3" t="s">
        <v>6165</v>
      </c>
      <c r="C1592" s="3">
        <v>91077</v>
      </c>
      <c r="D1592" s="2" t="s">
        <v>6631</v>
      </c>
      <c r="E1592" s="3" t="s">
        <v>6149</v>
      </c>
      <c r="G1592" s="66">
        <v>193.62</v>
      </c>
    </row>
    <row r="1593" spans="1:7" ht="33.75" x14ac:dyDescent="0.2">
      <c r="A1593" s="1" t="str">
        <f t="shared" si="35"/>
        <v>SINAPI 91098</v>
      </c>
      <c r="B1593" s="3" t="s">
        <v>6165</v>
      </c>
      <c r="C1593" s="3">
        <v>91098</v>
      </c>
      <c r="D1593" s="2" t="s">
        <v>6651</v>
      </c>
      <c r="E1593" s="3" t="s">
        <v>6149</v>
      </c>
      <c r="G1593" s="66">
        <v>253.49</v>
      </c>
    </row>
    <row r="1594" spans="1:7" ht="33.75" x14ac:dyDescent="0.2">
      <c r="A1594" s="1" t="str">
        <f t="shared" si="35"/>
        <v>SINAPI 91094</v>
      </c>
      <c r="B1594" s="3" t="s">
        <v>6165</v>
      </c>
      <c r="C1594" s="3">
        <v>91094</v>
      </c>
      <c r="D1594" s="2" t="s">
        <v>6647</v>
      </c>
      <c r="E1594" s="3" t="s">
        <v>6149</v>
      </c>
      <c r="G1594" s="66">
        <v>184.24</v>
      </c>
    </row>
    <row r="1595" spans="1:7" ht="22.5" x14ac:dyDescent="0.2">
      <c r="A1595" s="1" t="str">
        <f t="shared" si="35"/>
        <v>SINAPI 91075</v>
      </c>
      <c r="B1595" s="3" t="s">
        <v>6165</v>
      </c>
      <c r="C1595" s="3">
        <v>91075</v>
      </c>
      <c r="D1595" s="2" t="s">
        <v>6629</v>
      </c>
      <c r="E1595" s="3" t="s">
        <v>6149</v>
      </c>
      <c r="G1595" s="66">
        <v>464.43</v>
      </c>
    </row>
    <row r="1596" spans="1:7" ht="22.5" x14ac:dyDescent="0.2">
      <c r="A1596" s="1" t="str">
        <f t="shared" si="35"/>
        <v>SINAPI 91071</v>
      </c>
      <c r="B1596" s="3" t="s">
        <v>6165</v>
      </c>
      <c r="C1596" s="3">
        <v>91071</v>
      </c>
      <c r="D1596" s="2" t="s">
        <v>6625</v>
      </c>
      <c r="E1596" s="3" t="s">
        <v>6149</v>
      </c>
      <c r="G1596" s="66">
        <v>363.51</v>
      </c>
    </row>
    <row r="1597" spans="1:7" ht="33.75" x14ac:dyDescent="0.2">
      <c r="A1597" s="1" t="str">
        <f t="shared" si="35"/>
        <v>SINAPI 91092</v>
      </c>
      <c r="B1597" s="3" t="s">
        <v>6165</v>
      </c>
      <c r="C1597" s="3">
        <v>91092</v>
      </c>
      <c r="D1597" s="2" t="s">
        <v>6645</v>
      </c>
      <c r="E1597" s="3" t="s">
        <v>6149</v>
      </c>
      <c r="G1597" s="66">
        <v>460.08</v>
      </c>
    </row>
    <row r="1598" spans="1:7" ht="33.75" x14ac:dyDescent="0.2">
      <c r="A1598" s="1" t="str">
        <f t="shared" si="35"/>
        <v>SINAPI 91088</v>
      </c>
      <c r="B1598" s="3" t="s">
        <v>6165</v>
      </c>
      <c r="C1598" s="3">
        <v>91088</v>
      </c>
      <c r="D1598" s="2" t="s">
        <v>6641</v>
      </c>
      <c r="E1598" s="3" t="s">
        <v>6149</v>
      </c>
      <c r="G1598" s="66">
        <v>387.67</v>
      </c>
    </row>
    <row r="1599" spans="1:7" ht="33.75" x14ac:dyDescent="0.2">
      <c r="A1599" s="1" t="str">
        <f t="shared" si="35"/>
        <v>SINAPI 91073</v>
      </c>
      <c r="B1599" s="3" t="s">
        <v>6165</v>
      </c>
      <c r="C1599" s="3">
        <v>91073</v>
      </c>
      <c r="D1599" s="2" t="s">
        <v>6627</v>
      </c>
      <c r="E1599" s="3" t="s">
        <v>6149</v>
      </c>
      <c r="G1599" s="66">
        <v>289.47000000000003</v>
      </c>
    </row>
    <row r="1600" spans="1:7" ht="33.75" x14ac:dyDescent="0.2">
      <c r="A1600" s="1" t="str">
        <f t="shared" si="35"/>
        <v>SINAPI 91069</v>
      </c>
      <c r="B1600" s="3" t="s">
        <v>6165</v>
      </c>
      <c r="C1600" s="3">
        <v>91069</v>
      </c>
      <c r="D1600" s="2" t="s">
        <v>6623</v>
      </c>
      <c r="E1600" s="3" t="s">
        <v>6149</v>
      </c>
      <c r="G1600" s="66">
        <v>221.24</v>
      </c>
    </row>
    <row r="1601" spans="1:7" ht="33.75" x14ac:dyDescent="0.2">
      <c r="A1601" s="1" t="str">
        <f t="shared" si="35"/>
        <v>SINAPI 91090</v>
      </c>
      <c r="B1601" s="3" t="s">
        <v>6165</v>
      </c>
      <c r="C1601" s="3">
        <v>91090</v>
      </c>
      <c r="D1601" s="2" t="s">
        <v>6643</v>
      </c>
      <c r="E1601" s="3" t="s">
        <v>6149</v>
      </c>
      <c r="G1601" s="66">
        <v>296.62</v>
      </c>
    </row>
    <row r="1602" spans="1:7" ht="33.75" x14ac:dyDescent="0.2">
      <c r="A1602" s="1" t="str">
        <f t="shared" si="35"/>
        <v>SINAPI 91086</v>
      </c>
      <c r="B1602" s="3" t="s">
        <v>6165</v>
      </c>
      <c r="C1602" s="3">
        <v>91086</v>
      </c>
      <c r="D1602" s="2" t="s">
        <v>6639</v>
      </c>
      <c r="E1602" s="3" t="s">
        <v>6149</v>
      </c>
      <c r="G1602" s="66">
        <v>245.11</v>
      </c>
    </row>
    <row r="1603" spans="1:7" x14ac:dyDescent="0.2">
      <c r="A1603" s="1" t="str">
        <f t="shared" si="35"/>
        <v>SINAPI 105522</v>
      </c>
      <c r="B1603" s="3" t="s">
        <v>6165</v>
      </c>
      <c r="C1603" s="3">
        <v>105522</v>
      </c>
      <c r="D1603" s="2" t="s">
        <v>8777</v>
      </c>
      <c r="E1603" s="3" t="s">
        <v>6149</v>
      </c>
      <c r="G1603" s="66">
        <v>0</v>
      </c>
    </row>
    <row r="1604" spans="1:7" x14ac:dyDescent="0.2">
      <c r="A1604" s="1" t="str">
        <f t="shared" si="35"/>
        <v>SINAPI 104281</v>
      </c>
      <c r="B1604" s="3" t="s">
        <v>6165</v>
      </c>
      <c r="C1604" s="3">
        <v>104281</v>
      </c>
      <c r="D1604" s="2" t="s">
        <v>8778</v>
      </c>
      <c r="E1604" s="3" t="s">
        <v>6148</v>
      </c>
      <c r="G1604" s="66">
        <v>0</v>
      </c>
    </row>
    <row r="1605" spans="1:7" x14ac:dyDescent="0.2">
      <c r="A1605" s="1" t="str">
        <f t="shared" si="35"/>
        <v>SINAPI 104287</v>
      </c>
      <c r="B1605" s="3" t="s">
        <v>6165</v>
      </c>
      <c r="C1605" s="3">
        <v>104287</v>
      </c>
      <c r="D1605" s="2" t="s">
        <v>8779</v>
      </c>
      <c r="E1605" s="3" t="s">
        <v>6148</v>
      </c>
      <c r="G1605" s="66">
        <v>0</v>
      </c>
    </row>
    <row r="1606" spans="1:7" x14ac:dyDescent="0.2">
      <c r="A1606" s="1" t="str">
        <f t="shared" si="35"/>
        <v>SINAPI 104286</v>
      </c>
      <c r="B1606" s="3" t="s">
        <v>6165</v>
      </c>
      <c r="C1606" s="3">
        <v>104286</v>
      </c>
      <c r="D1606" s="2" t="s">
        <v>8780</v>
      </c>
      <c r="E1606" s="3" t="s">
        <v>6148</v>
      </c>
      <c r="G1606" s="66">
        <v>0</v>
      </c>
    </row>
    <row r="1607" spans="1:7" x14ac:dyDescent="0.2">
      <c r="A1607" s="1" t="str">
        <f t="shared" si="35"/>
        <v>SINAPI 104292</v>
      </c>
      <c r="B1607" s="3" t="s">
        <v>6165</v>
      </c>
      <c r="C1607" s="3">
        <v>104292</v>
      </c>
      <c r="D1607" s="2" t="s">
        <v>8781</v>
      </c>
      <c r="E1607" s="3" t="s">
        <v>6148</v>
      </c>
      <c r="G1607" s="66">
        <v>0</v>
      </c>
    </row>
    <row r="1608" spans="1:7" x14ac:dyDescent="0.2">
      <c r="A1608" s="1" t="str">
        <f t="shared" si="35"/>
        <v>SINAPI 104282</v>
      </c>
      <c r="B1608" s="3" t="s">
        <v>6165</v>
      </c>
      <c r="C1608" s="3">
        <v>104282</v>
      </c>
      <c r="D1608" s="2" t="s">
        <v>8782</v>
      </c>
      <c r="E1608" s="3" t="s">
        <v>6148</v>
      </c>
      <c r="G1608" s="66">
        <v>0</v>
      </c>
    </row>
    <row r="1609" spans="1:7" x14ac:dyDescent="0.2">
      <c r="A1609" s="1" t="str">
        <f t="shared" si="35"/>
        <v>SINAPI 104288</v>
      </c>
      <c r="B1609" s="3" t="s">
        <v>6165</v>
      </c>
      <c r="C1609" s="3">
        <v>104288</v>
      </c>
      <c r="D1609" s="2" t="s">
        <v>8783</v>
      </c>
      <c r="E1609" s="3" t="s">
        <v>6148</v>
      </c>
      <c r="G1609" s="66">
        <v>0</v>
      </c>
    </row>
    <row r="1610" spans="1:7" x14ac:dyDescent="0.2">
      <c r="A1610" s="1" t="str">
        <f t="shared" si="35"/>
        <v>SINAPI 104283</v>
      </c>
      <c r="B1610" s="3" t="s">
        <v>6165</v>
      </c>
      <c r="C1610" s="3">
        <v>104283</v>
      </c>
      <c r="D1610" s="2" t="s">
        <v>8784</v>
      </c>
      <c r="E1610" s="3" t="s">
        <v>6148</v>
      </c>
      <c r="G1610" s="66">
        <v>0</v>
      </c>
    </row>
    <row r="1611" spans="1:7" x14ac:dyDescent="0.2">
      <c r="A1611" s="1" t="str">
        <f t="shared" si="35"/>
        <v>SINAPI 104289</v>
      </c>
      <c r="B1611" s="3" t="s">
        <v>6165</v>
      </c>
      <c r="C1611" s="3">
        <v>104289</v>
      </c>
      <c r="D1611" s="2" t="s">
        <v>8785</v>
      </c>
      <c r="E1611" s="3" t="s">
        <v>6148</v>
      </c>
      <c r="G1611" s="66">
        <v>0</v>
      </c>
    </row>
    <row r="1612" spans="1:7" x14ac:dyDescent="0.2">
      <c r="A1612" s="1" t="str">
        <f t="shared" si="35"/>
        <v>SINAPI 104284</v>
      </c>
      <c r="B1612" s="3" t="s">
        <v>6165</v>
      </c>
      <c r="C1612" s="3">
        <v>104284</v>
      </c>
      <c r="D1612" s="2" t="s">
        <v>8786</v>
      </c>
      <c r="E1612" s="3" t="s">
        <v>6148</v>
      </c>
      <c r="G1612" s="66">
        <v>0</v>
      </c>
    </row>
    <row r="1613" spans="1:7" x14ac:dyDescent="0.2">
      <c r="A1613" s="1" t="str">
        <f t="shared" si="35"/>
        <v>SINAPI 104290</v>
      </c>
      <c r="B1613" s="3" t="s">
        <v>6165</v>
      </c>
      <c r="C1613" s="3">
        <v>104290</v>
      </c>
      <c r="D1613" s="2" t="s">
        <v>8787</v>
      </c>
      <c r="E1613" s="3" t="s">
        <v>6148</v>
      </c>
      <c r="G1613" s="66">
        <v>0</v>
      </c>
    </row>
    <row r="1614" spans="1:7" x14ac:dyDescent="0.2">
      <c r="A1614" s="1" t="str">
        <f t="shared" si="35"/>
        <v>SINAPI 104285</v>
      </c>
      <c r="B1614" s="3" t="s">
        <v>6165</v>
      </c>
      <c r="C1614" s="3">
        <v>104285</v>
      </c>
      <c r="D1614" s="2" t="s">
        <v>8788</v>
      </c>
      <c r="E1614" s="3" t="s">
        <v>6148</v>
      </c>
      <c r="G1614" s="66">
        <v>0</v>
      </c>
    </row>
    <row r="1615" spans="1:7" x14ac:dyDescent="0.2">
      <c r="A1615" s="1" t="str">
        <f t="shared" si="35"/>
        <v>SINAPI 104291</v>
      </c>
      <c r="B1615" s="3" t="s">
        <v>6165</v>
      </c>
      <c r="C1615" s="3">
        <v>104291</v>
      </c>
      <c r="D1615" s="2" t="s">
        <v>8789</v>
      </c>
      <c r="E1615" s="3" t="s">
        <v>6148</v>
      </c>
      <c r="G1615" s="66">
        <v>0</v>
      </c>
    </row>
    <row r="1616" spans="1:7" x14ac:dyDescent="0.2">
      <c r="A1616" s="1" t="str">
        <f t="shared" si="35"/>
        <v>SINAPI 104267</v>
      </c>
      <c r="B1616" s="3" t="s">
        <v>6165</v>
      </c>
      <c r="C1616" s="3">
        <v>104267</v>
      </c>
      <c r="D1616" s="2" t="s">
        <v>8790</v>
      </c>
      <c r="E1616" s="3" t="s">
        <v>6148</v>
      </c>
      <c r="G1616" s="66">
        <v>0</v>
      </c>
    </row>
    <row r="1617" spans="1:7" x14ac:dyDescent="0.2">
      <c r="A1617" s="1" t="str">
        <f t="shared" si="35"/>
        <v>SINAPI 104268</v>
      </c>
      <c r="B1617" s="3" t="s">
        <v>6165</v>
      </c>
      <c r="C1617" s="3">
        <v>104268</v>
      </c>
      <c r="D1617" s="2" t="s">
        <v>8791</v>
      </c>
      <c r="E1617" s="3" t="s">
        <v>6148</v>
      </c>
      <c r="G1617" s="66">
        <v>0</v>
      </c>
    </row>
    <row r="1618" spans="1:7" x14ac:dyDescent="0.2">
      <c r="A1618" s="1" t="str">
        <f t="shared" si="35"/>
        <v>SINAPI 104269</v>
      </c>
      <c r="B1618" s="3" t="s">
        <v>6165</v>
      </c>
      <c r="C1618" s="3">
        <v>104269</v>
      </c>
      <c r="D1618" s="2" t="s">
        <v>8792</v>
      </c>
      <c r="E1618" s="3" t="s">
        <v>6148</v>
      </c>
      <c r="G1618" s="66">
        <v>0</v>
      </c>
    </row>
    <row r="1619" spans="1:7" x14ac:dyDescent="0.2">
      <c r="A1619" s="1" t="str">
        <f t="shared" si="35"/>
        <v>SINAPI 104270</v>
      </c>
      <c r="B1619" s="3" t="s">
        <v>6165</v>
      </c>
      <c r="C1619" s="3">
        <v>104270</v>
      </c>
      <c r="D1619" s="2" t="s">
        <v>8793</v>
      </c>
      <c r="E1619" s="3" t="s">
        <v>6148</v>
      </c>
      <c r="G1619" s="66">
        <v>0</v>
      </c>
    </row>
    <row r="1620" spans="1:7" x14ac:dyDescent="0.2">
      <c r="A1620" s="1" t="str">
        <f t="shared" si="35"/>
        <v>SINAPI 104276</v>
      </c>
      <c r="B1620" s="3" t="s">
        <v>6165</v>
      </c>
      <c r="C1620" s="3">
        <v>104276</v>
      </c>
      <c r="D1620" s="2" t="s">
        <v>8794</v>
      </c>
      <c r="E1620" s="3" t="s">
        <v>6148</v>
      </c>
      <c r="G1620" s="66">
        <v>0</v>
      </c>
    </row>
    <row r="1621" spans="1:7" x14ac:dyDescent="0.2">
      <c r="A1621" s="1" t="str">
        <f t="shared" si="35"/>
        <v>SINAPI 104280</v>
      </c>
      <c r="B1621" s="3" t="s">
        <v>6165</v>
      </c>
      <c r="C1621" s="3">
        <v>104280</v>
      </c>
      <c r="D1621" s="2" t="s">
        <v>8795</v>
      </c>
      <c r="E1621" s="3" t="s">
        <v>6148</v>
      </c>
      <c r="G1621" s="66">
        <v>0</v>
      </c>
    </row>
    <row r="1622" spans="1:7" x14ac:dyDescent="0.2">
      <c r="A1622" s="1" t="str">
        <f t="shared" si="35"/>
        <v>SINAPI 104271</v>
      </c>
      <c r="B1622" s="3" t="s">
        <v>6165</v>
      </c>
      <c r="C1622" s="3">
        <v>104271</v>
      </c>
      <c r="D1622" s="2" t="s">
        <v>8796</v>
      </c>
      <c r="E1622" s="3" t="s">
        <v>6148</v>
      </c>
      <c r="G1622" s="66">
        <v>0</v>
      </c>
    </row>
    <row r="1623" spans="1:7" x14ac:dyDescent="0.2">
      <c r="A1623" s="1" t="str">
        <f t="shared" si="35"/>
        <v>SINAPI 104272</v>
      </c>
      <c r="B1623" s="3" t="s">
        <v>6165</v>
      </c>
      <c r="C1623" s="3">
        <v>104272</v>
      </c>
      <c r="D1623" s="2" t="s">
        <v>8797</v>
      </c>
      <c r="E1623" s="3" t="s">
        <v>6148</v>
      </c>
      <c r="G1623" s="66">
        <v>0</v>
      </c>
    </row>
    <row r="1624" spans="1:7" x14ac:dyDescent="0.2">
      <c r="A1624" s="1" t="str">
        <f t="shared" si="35"/>
        <v>SINAPI 104273</v>
      </c>
      <c r="B1624" s="3" t="s">
        <v>6165</v>
      </c>
      <c r="C1624" s="3">
        <v>104273</v>
      </c>
      <c r="D1624" s="2" t="s">
        <v>8798</v>
      </c>
      <c r="E1624" s="3" t="s">
        <v>6148</v>
      </c>
      <c r="G1624" s="66">
        <v>0</v>
      </c>
    </row>
    <row r="1625" spans="1:7" x14ac:dyDescent="0.2">
      <c r="A1625" s="1" t="str">
        <f t="shared" si="35"/>
        <v>SINAPI 104277</v>
      </c>
      <c r="B1625" s="3" t="s">
        <v>6165</v>
      </c>
      <c r="C1625" s="3">
        <v>104277</v>
      </c>
      <c r="D1625" s="2" t="s">
        <v>8799</v>
      </c>
      <c r="E1625" s="3" t="s">
        <v>6148</v>
      </c>
      <c r="G1625" s="66">
        <v>0</v>
      </c>
    </row>
    <row r="1626" spans="1:7" x14ac:dyDescent="0.2">
      <c r="A1626" s="1" t="str">
        <f t="shared" si="35"/>
        <v>SINAPI 104274</v>
      </c>
      <c r="B1626" s="3" t="s">
        <v>6165</v>
      </c>
      <c r="C1626" s="3">
        <v>104274</v>
      </c>
      <c r="D1626" s="2" t="s">
        <v>8800</v>
      </c>
      <c r="E1626" s="3" t="s">
        <v>6148</v>
      </c>
      <c r="G1626" s="66">
        <v>0</v>
      </c>
    </row>
    <row r="1627" spans="1:7" x14ac:dyDescent="0.2">
      <c r="A1627" s="1" t="str">
        <f t="shared" si="35"/>
        <v>SINAPI 104278</v>
      </c>
      <c r="B1627" s="3" t="s">
        <v>6165</v>
      </c>
      <c r="C1627" s="3">
        <v>104278</v>
      </c>
      <c r="D1627" s="2" t="s">
        <v>8801</v>
      </c>
      <c r="E1627" s="3" t="s">
        <v>6148</v>
      </c>
      <c r="G1627" s="66">
        <v>0</v>
      </c>
    </row>
    <row r="1628" spans="1:7" x14ac:dyDescent="0.2">
      <c r="A1628" s="1" t="str">
        <f t="shared" si="35"/>
        <v>SINAPI 104275</v>
      </c>
      <c r="B1628" s="3" t="s">
        <v>6165</v>
      </c>
      <c r="C1628" s="3">
        <v>104275</v>
      </c>
      <c r="D1628" s="2" t="s">
        <v>8802</v>
      </c>
      <c r="E1628" s="3" t="s">
        <v>6148</v>
      </c>
      <c r="G1628" s="66">
        <v>0</v>
      </c>
    </row>
    <row r="1629" spans="1:7" x14ac:dyDescent="0.2">
      <c r="A1629" s="1" t="str">
        <f t="shared" si="35"/>
        <v>SINAPI 104279</v>
      </c>
      <c r="B1629" s="3" t="s">
        <v>6165</v>
      </c>
      <c r="C1629" s="3">
        <v>104279</v>
      </c>
      <c r="D1629" s="2" t="s">
        <v>8803</v>
      </c>
      <c r="E1629" s="3" t="s">
        <v>6148</v>
      </c>
      <c r="G1629" s="66">
        <v>0</v>
      </c>
    </row>
    <row r="1630" spans="1:7" x14ac:dyDescent="0.2">
      <c r="A1630" s="1" t="str">
        <f t="shared" si="35"/>
        <v>SINAPI 104265</v>
      </c>
      <c r="B1630" s="3" t="s">
        <v>6165</v>
      </c>
      <c r="C1630" s="3">
        <v>104265</v>
      </c>
      <c r="D1630" s="2" t="s">
        <v>8804</v>
      </c>
      <c r="E1630" s="3" t="s">
        <v>6148</v>
      </c>
      <c r="G1630" s="66">
        <v>0</v>
      </c>
    </row>
    <row r="1631" spans="1:7" x14ac:dyDescent="0.2">
      <c r="A1631" s="1" t="str">
        <f t="shared" si="35"/>
        <v>SINAPI 104266</v>
      </c>
      <c r="B1631" s="3" t="s">
        <v>6165</v>
      </c>
      <c r="C1631" s="3">
        <v>104266</v>
      </c>
      <c r="D1631" s="2" t="s">
        <v>8805</v>
      </c>
      <c r="E1631" s="3" t="s">
        <v>6148</v>
      </c>
      <c r="G1631" s="66">
        <v>0</v>
      </c>
    </row>
    <row r="1632" spans="1:7" ht="22.5" x14ac:dyDescent="0.2">
      <c r="A1632" s="1" t="str">
        <f t="shared" si="35"/>
        <v>SINAPI 104305</v>
      </c>
      <c r="B1632" s="3" t="s">
        <v>6165</v>
      </c>
      <c r="C1632" s="3">
        <v>104305</v>
      </c>
      <c r="D1632" s="2" t="s">
        <v>8806</v>
      </c>
      <c r="E1632" s="3" t="s">
        <v>6147</v>
      </c>
      <c r="G1632" s="66">
        <v>0</v>
      </c>
    </row>
    <row r="1633" spans="1:7" ht="22.5" x14ac:dyDescent="0.2">
      <c r="A1633" s="1" t="str">
        <f t="shared" si="35"/>
        <v>SINAPI 104306</v>
      </c>
      <c r="B1633" s="3" t="s">
        <v>6165</v>
      </c>
      <c r="C1633" s="3">
        <v>104306</v>
      </c>
      <c r="D1633" s="2" t="s">
        <v>8807</v>
      </c>
      <c r="E1633" s="3" t="s">
        <v>6147</v>
      </c>
      <c r="G1633" s="66">
        <v>0</v>
      </c>
    </row>
    <row r="1634" spans="1:7" ht="22.5" x14ac:dyDescent="0.2">
      <c r="A1634" s="1" t="str">
        <f t="shared" si="35"/>
        <v>SINAPI 104307</v>
      </c>
      <c r="B1634" s="3" t="s">
        <v>6165</v>
      </c>
      <c r="C1634" s="3">
        <v>104307</v>
      </c>
      <c r="D1634" s="2" t="s">
        <v>8808</v>
      </c>
      <c r="E1634" s="3" t="s">
        <v>6147</v>
      </c>
      <c r="G1634" s="66">
        <v>0</v>
      </c>
    </row>
    <row r="1635" spans="1:7" ht="22.5" x14ac:dyDescent="0.2">
      <c r="A1635" s="1" t="str">
        <f t="shared" si="35"/>
        <v>SINAPI 104308</v>
      </c>
      <c r="B1635" s="3" t="s">
        <v>6165</v>
      </c>
      <c r="C1635" s="3">
        <v>104308</v>
      </c>
      <c r="D1635" s="2" t="s">
        <v>8809</v>
      </c>
      <c r="E1635" s="3" t="s">
        <v>6147</v>
      </c>
      <c r="G1635" s="66">
        <v>0</v>
      </c>
    </row>
    <row r="1636" spans="1:7" ht="22.5" x14ac:dyDescent="0.2">
      <c r="A1636" s="1" t="str">
        <f t="shared" si="35"/>
        <v>SINAPI 104309</v>
      </c>
      <c r="B1636" s="3" t="s">
        <v>6165</v>
      </c>
      <c r="C1636" s="3">
        <v>104309</v>
      </c>
      <c r="D1636" s="2" t="s">
        <v>8810</v>
      </c>
      <c r="E1636" s="3" t="s">
        <v>6147</v>
      </c>
      <c r="G1636" s="66">
        <v>0</v>
      </c>
    </row>
    <row r="1637" spans="1:7" ht="22.5" x14ac:dyDescent="0.2">
      <c r="A1637" s="1" t="str">
        <f t="shared" si="35"/>
        <v>SINAPI 104310</v>
      </c>
      <c r="B1637" s="3" t="s">
        <v>6165</v>
      </c>
      <c r="C1637" s="3">
        <v>104310</v>
      </c>
      <c r="D1637" s="2" t="s">
        <v>8811</v>
      </c>
      <c r="E1637" s="3" t="s">
        <v>6147</v>
      </c>
      <c r="G1637" s="66">
        <v>0</v>
      </c>
    </row>
    <row r="1638" spans="1:7" ht="22.5" x14ac:dyDescent="0.2">
      <c r="A1638" s="1" t="str">
        <f t="shared" si="35"/>
        <v>SINAPI 104311</v>
      </c>
      <c r="B1638" s="3" t="s">
        <v>6165</v>
      </c>
      <c r="C1638" s="3">
        <v>104311</v>
      </c>
      <c r="D1638" s="2" t="s">
        <v>8812</v>
      </c>
      <c r="E1638" s="3" t="s">
        <v>6147</v>
      </c>
      <c r="G1638" s="66">
        <v>0</v>
      </c>
    </row>
    <row r="1639" spans="1:7" ht="22.5" x14ac:dyDescent="0.2">
      <c r="A1639" s="1" t="str">
        <f t="shared" ref="A1639:A1702" si="36">CONCATENAR</f>
        <v>SINAPI 104301</v>
      </c>
      <c r="B1639" s="3" t="s">
        <v>6165</v>
      </c>
      <c r="C1639" s="3">
        <v>104301</v>
      </c>
      <c r="D1639" s="2" t="s">
        <v>8813</v>
      </c>
      <c r="E1639" s="3" t="s">
        <v>6153</v>
      </c>
      <c r="G1639" s="66">
        <v>0</v>
      </c>
    </row>
    <row r="1640" spans="1:7" ht="22.5" x14ac:dyDescent="0.2">
      <c r="A1640" s="1" t="str">
        <f t="shared" si="36"/>
        <v>SINAPI 104302</v>
      </c>
      <c r="B1640" s="3" t="s">
        <v>6165</v>
      </c>
      <c r="C1640" s="3">
        <v>104302</v>
      </c>
      <c r="D1640" s="2" t="s">
        <v>8814</v>
      </c>
      <c r="E1640" s="3" t="s">
        <v>6153</v>
      </c>
      <c r="G1640" s="66">
        <v>0</v>
      </c>
    </row>
    <row r="1641" spans="1:7" ht="22.5" x14ac:dyDescent="0.2">
      <c r="A1641" s="1" t="str">
        <f t="shared" si="36"/>
        <v>SINAPI 104303</v>
      </c>
      <c r="B1641" s="3" t="s">
        <v>6165</v>
      </c>
      <c r="C1641" s="3">
        <v>104303</v>
      </c>
      <c r="D1641" s="2" t="s">
        <v>8815</v>
      </c>
      <c r="E1641" s="3" t="s">
        <v>6153</v>
      </c>
      <c r="G1641" s="66">
        <v>0</v>
      </c>
    </row>
    <row r="1642" spans="1:7" ht="22.5" x14ac:dyDescent="0.2">
      <c r="A1642" s="1" t="str">
        <f t="shared" si="36"/>
        <v>SINAPI 104304</v>
      </c>
      <c r="B1642" s="3" t="s">
        <v>6165</v>
      </c>
      <c r="C1642" s="3">
        <v>104304</v>
      </c>
      <c r="D1642" s="2" t="s">
        <v>8816</v>
      </c>
      <c r="E1642" s="3" t="s">
        <v>6153</v>
      </c>
      <c r="G1642" s="66">
        <v>0</v>
      </c>
    </row>
    <row r="1643" spans="1:7" ht="22.5" x14ac:dyDescent="0.2">
      <c r="A1643" s="1" t="str">
        <f t="shared" si="36"/>
        <v>SINAPI 104293</v>
      </c>
      <c r="B1643" s="3" t="s">
        <v>6165</v>
      </c>
      <c r="C1643" s="3">
        <v>104293</v>
      </c>
      <c r="D1643" s="2" t="s">
        <v>8817</v>
      </c>
      <c r="E1643" s="3" t="s">
        <v>6153</v>
      </c>
      <c r="G1643" s="66">
        <v>0</v>
      </c>
    </row>
    <row r="1644" spans="1:7" ht="22.5" x14ac:dyDescent="0.2">
      <c r="A1644" s="1" t="str">
        <f t="shared" si="36"/>
        <v>SINAPI 104297</v>
      </c>
      <c r="B1644" s="3" t="s">
        <v>6165</v>
      </c>
      <c r="C1644" s="3">
        <v>104297</v>
      </c>
      <c r="D1644" s="2" t="s">
        <v>8818</v>
      </c>
      <c r="E1644" s="3" t="s">
        <v>6153</v>
      </c>
      <c r="G1644" s="66">
        <v>0</v>
      </c>
    </row>
    <row r="1645" spans="1:7" ht="22.5" x14ac:dyDescent="0.2">
      <c r="A1645" s="1" t="str">
        <f t="shared" si="36"/>
        <v>SINAPI 104295</v>
      </c>
      <c r="B1645" s="3" t="s">
        <v>6165</v>
      </c>
      <c r="C1645" s="3">
        <v>104295</v>
      </c>
      <c r="D1645" s="2" t="s">
        <v>8819</v>
      </c>
      <c r="E1645" s="3" t="s">
        <v>6153</v>
      </c>
      <c r="G1645" s="66">
        <v>0</v>
      </c>
    </row>
    <row r="1646" spans="1:7" ht="22.5" x14ac:dyDescent="0.2">
      <c r="A1646" s="1" t="str">
        <f t="shared" si="36"/>
        <v>SINAPI 104299</v>
      </c>
      <c r="B1646" s="3" t="s">
        <v>6165</v>
      </c>
      <c r="C1646" s="3">
        <v>104299</v>
      </c>
      <c r="D1646" s="2" t="s">
        <v>8820</v>
      </c>
      <c r="E1646" s="3" t="s">
        <v>6153</v>
      </c>
      <c r="G1646" s="66">
        <v>0</v>
      </c>
    </row>
    <row r="1647" spans="1:7" ht="22.5" x14ac:dyDescent="0.2">
      <c r="A1647" s="1" t="str">
        <f t="shared" si="36"/>
        <v>SINAPI 104294</v>
      </c>
      <c r="B1647" s="3" t="s">
        <v>6165</v>
      </c>
      <c r="C1647" s="3">
        <v>104294</v>
      </c>
      <c r="D1647" s="2" t="s">
        <v>8821</v>
      </c>
      <c r="E1647" s="3" t="s">
        <v>6153</v>
      </c>
      <c r="G1647" s="66">
        <v>0</v>
      </c>
    </row>
    <row r="1648" spans="1:7" ht="22.5" x14ac:dyDescent="0.2">
      <c r="A1648" s="1" t="str">
        <f t="shared" si="36"/>
        <v>SINAPI 104298</v>
      </c>
      <c r="B1648" s="3" t="s">
        <v>6165</v>
      </c>
      <c r="C1648" s="3">
        <v>104298</v>
      </c>
      <c r="D1648" s="2" t="s">
        <v>8822</v>
      </c>
      <c r="E1648" s="3" t="s">
        <v>6153</v>
      </c>
      <c r="G1648" s="66">
        <v>0</v>
      </c>
    </row>
    <row r="1649" spans="1:7" ht="22.5" x14ac:dyDescent="0.2">
      <c r="A1649" s="1" t="str">
        <f t="shared" si="36"/>
        <v>SINAPI 104296</v>
      </c>
      <c r="B1649" s="3" t="s">
        <v>6165</v>
      </c>
      <c r="C1649" s="3">
        <v>104296</v>
      </c>
      <c r="D1649" s="2" t="s">
        <v>8823</v>
      </c>
      <c r="E1649" s="3" t="s">
        <v>6153</v>
      </c>
      <c r="G1649" s="66">
        <v>0</v>
      </c>
    </row>
    <row r="1650" spans="1:7" ht="22.5" x14ac:dyDescent="0.2">
      <c r="A1650" s="1" t="str">
        <f t="shared" si="36"/>
        <v>SINAPI 104300</v>
      </c>
      <c r="B1650" s="3" t="s">
        <v>6165</v>
      </c>
      <c r="C1650" s="3">
        <v>104300</v>
      </c>
      <c r="D1650" s="2" t="s">
        <v>8824</v>
      </c>
      <c r="E1650" s="3" t="s">
        <v>6153</v>
      </c>
      <c r="G1650" s="66">
        <v>0</v>
      </c>
    </row>
    <row r="1651" spans="1:7" ht="22.5" x14ac:dyDescent="0.2">
      <c r="A1651" s="1" t="str">
        <f t="shared" si="36"/>
        <v>SINAPI 90944</v>
      </c>
      <c r="B1651" s="3" t="s">
        <v>6165</v>
      </c>
      <c r="C1651" s="3">
        <v>90944</v>
      </c>
      <c r="D1651" s="2" t="s">
        <v>5144</v>
      </c>
      <c r="E1651" s="3" t="s">
        <v>6149</v>
      </c>
      <c r="G1651" s="66">
        <v>173.52</v>
      </c>
    </row>
    <row r="1652" spans="1:7" ht="22.5" x14ac:dyDescent="0.2">
      <c r="A1652" s="1" t="str">
        <f t="shared" si="36"/>
        <v>SINAPI 90934</v>
      </c>
      <c r="B1652" s="3" t="s">
        <v>6165</v>
      </c>
      <c r="C1652" s="3">
        <v>90934</v>
      </c>
      <c r="D1652" s="2" t="s">
        <v>5140</v>
      </c>
      <c r="E1652" s="3" t="s">
        <v>6149</v>
      </c>
      <c r="G1652" s="66">
        <v>160.83000000000001</v>
      </c>
    </row>
    <row r="1653" spans="1:7" ht="22.5" x14ac:dyDescent="0.2">
      <c r="A1653" s="1" t="str">
        <f t="shared" si="36"/>
        <v>SINAPI 90954</v>
      </c>
      <c r="B1653" s="3" t="s">
        <v>6165</v>
      </c>
      <c r="C1653" s="3">
        <v>90954</v>
      </c>
      <c r="D1653" s="2" t="s">
        <v>5148</v>
      </c>
      <c r="E1653" s="3" t="s">
        <v>6149</v>
      </c>
      <c r="G1653" s="66">
        <v>196.73</v>
      </c>
    </row>
    <row r="1654" spans="1:7" ht="22.5" x14ac:dyDescent="0.2">
      <c r="A1654" s="1" t="str">
        <f t="shared" si="36"/>
        <v>SINAPI 90933</v>
      </c>
      <c r="B1654" s="3" t="s">
        <v>6165</v>
      </c>
      <c r="C1654" s="3">
        <v>90933</v>
      </c>
      <c r="D1654" s="2" t="s">
        <v>5139</v>
      </c>
      <c r="E1654" s="3" t="s">
        <v>6149</v>
      </c>
      <c r="G1654" s="66">
        <v>147.99</v>
      </c>
    </row>
    <row r="1655" spans="1:7" ht="22.5" x14ac:dyDescent="0.2">
      <c r="A1655" s="1" t="str">
        <f t="shared" si="36"/>
        <v>SINAPI 90943</v>
      </c>
      <c r="B1655" s="3" t="s">
        <v>6165</v>
      </c>
      <c r="C1655" s="3">
        <v>90943</v>
      </c>
      <c r="D1655" s="2" t="s">
        <v>5143</v>
      </c>
      <c r="E1655" s="3" t="s">
        <v>6149</v>
      </c>
      <c r="G1655" s="66">
        <v>159.53</v>
      </c>
    </row>
    <row r="1656" spans="1:7" ht="22.5" x14ac:dyDescent="0.2">
      <c r="A1656" s="1" t="str">
        <f t="shared" si="36"/>
        <v>SINAPI 90953</v>
      </c>
      <c r="B1656" s="3" t="s">
        <v>6165</v>
      </c>
      <c r="C1656" s="3">
        <v>90953</v>
      </c>
      <c r="D1656" s="2" t="s">
        <v>5147</v>
      </c>
      <c r="E1656" s="3" t="s">
        <v>6149</v>
      </c>
      <c r="G1656" s="66">
        <v>180.64</v>
      </c>
    </row>
    <row r="1657" spans="1:7" ht="22.5" x14ac:dyDescent="0.2">
      <c r="A1657" s="1" t="str">
        <f t="shared" si="36"/>
        <v>SINAPI 90932</v>
      </c>
      <c r="B1657" s="3" t="s">
        <v>6165</v>
      </c>
      <c r="C1657" s="3">
        <v>90932</v>
      </c>
      <c r="D1657" s="2" t="s">
        <v>5138</v>
      </c>
      <c r="E1657" s="3" t="s">
        <v>6149</v>
      </c>
      <c r="G1657" s="66">
        <v>87.5</v>
      </c>
    </row>
    <row r="1658" spans="1:7" ht="22.5" x14ac:dyDescent="0.2">
      <c r="A1658" s="1" t="str">
        <f t="shared" si="36"/>
        <v>SINAPI 90942</v>
      </c>
      <c r="B1658" s="3" t="s">
        <v>6165</v>
      </c>
      <c r="C1658" s="3">
        <v>90942</v>
      </c>
      <c r="D1658" s="2" t="s">
        <v>5142</v>
      </c>
      <c r="E1658" s="3" t="s">
        <v>6149</v>
      </c>
      <c r="G1658" s="66">
        <v>93.66</v>
      </c>
    </row>
    <row r="1659" spans="1:7" ht="22.5" x14ac:dyDescent="0.2">
      <c r="A1659" s="1" t="str">
        <f t="shared" si="36"/>
        <v>SINAPI 90952</v>
      </c>
      <c r="B1659" s="3" t="s">
        <v>6165</v>
      </c>
      <c r="C1659" s="3">
        <v>90952</v>
      </c>
      <c r="D1659" s="2" t="s">
        <v>5146</v>
      </c>
      <c r="E1659" s="3" t="s">
        <v>6149</v>
      </c>
      <c r="G1659" s="66">
        <v>104.91</v>
      </c>
    </row>
    <row r="1660" spans="1:7" ht="22.5" x14ac:dyDescent="0.2">
      <c r="A1660" s="1" t="str">
        <f t="shared" si="36"/>
        <v>SINAPI 90930</v>
      </c>
      <c r="B1660" s="3" t="s">
        <v>6165</v>
      </c>
      <c r="C1660" s="3">
        <v>90930</v>
      </c>
      <c r="D1660" s="2" t="s">
        <v>5137</v>
      </c>
      <c r="E1660" s="3" t="s">
        <v>6149</v>
      </c>
      <c r="G1660" s="66">
        <v>80.97</v>
      </c>
    </row>
    <row r="1661" spans="1:7" ht="22.5" x14ac:dyDescent="0.2">
      <c r="A1661" s="1" t="str">
        <f t="shared" si="36"/>
        <v>SINAPI 90940</v>
      </c>
      <c r="B1661" s="3" t="s">
        <v>6165</v>
      </c>
      <c r="C1661" s="3">
        <v>90940</v>
      </c>
      <c r="D1661" s="2" t="s">
        <v>5141</v>
      </c>
      <c r="E1661" s="3" t="s">
        <v>6149</v>
      </c>
      <c r="G1661" s="66">
        <v>86.55</v>
      </c>
    </row>
    <row r="1662" spans="1:7" ht="22.5" x14ac:dyDescent="0.2">
      <c r="A1662" s="1" t="str">
        <f t="shared" si="36"/>
        <v>SINAPI 90950</v>
      </c>
      <c r="B1662" s="3" t="s">
        <v>6165</v>
      </c>
      <c r="C1662" s="3">
        <v>90950</v>
      </c>
      <c r="D1662" s="2" t="s">
        <v>5145</v>
      </c>
      <c r="E1662" s="3" t="s">
        <v>6149</v>
      </c>
      <c r="G1662" s="66">
        <v>96.73</v>
      </c>
    </row>
    <row r="1663" spans="1:7" x14ac:dyDescent="0.2">
      <c r="A1663" s="1" t="str">
        <f t="shared" si="36"/>
        <v>SINAPI 88476</v>
      </c>
      <c r="B1663" s="3" t="s">
        <v>6165</v>
      </c>
      <c r="C1663" s="3">
        <v>88476</v>
      </c>
      <c r="D1663" s="2" t="s">
        <v>5134</v>
      </c>
      <c r="E1663" s="3" t="s">
        <v>6149</v>
      </c>
      <c r="G1663" s="66">
        <v>23.87</v>
      </c>
    </row>
    <row r="1664" spans="1:7" x14ac:dyDescent="0.2">
      <c r="A1664" s="1" t="str">
        <f t="shared" si="36"/>
        <v>SINAPI 88477</v>
      </c>
      <c r="B1664" s="3" t="s">
        <v>6165</v>
      </c>
      <c r="C1664" s="3">
        <v>88477</v>
      </c>
      <c r="D1664" s="2" t="s">
        <v>5135</v>
      </c>
      <c r="E1664" s="3" t="s">
        <v>6149</v>
      </c>
      <c r="G1664" s="66">
        <v>33.090000000000003</v>
      </c>
    </row>
    <row r="1665" spans="1:7" x14ac:dyDescent="0.2">
      <c r="A1665" s="1" t="str">
        <f t="shared" si="36"/>
        <v>SINAPI 88478</v>
      </c>
      <c r="B1665" s="3" t="s">
        <v>6165</v>
      </c>
      <c r="C1665" s="3">
        <v>88478</v>
      </c>
      <c r="D1665" s="2" t="s">
        <v>5136</v>
      </c>
      <c r="E1665" s="3" t="s">
        <v>6149</v>
      </c>
      <c r="G1665" s="66">
        <v>40.700000000000003</v>
      </c>
    </row>
    <row r="1666" spans="1:7" ht="22.5" x14ac:dyDescent="0.2">
      <c r="A1666" s="1" t="str">
        <f t="shared" si="36"/>
        <v>SINAPI 88470</v>
      </c>
      <c r="B1666" s="3" t="s">
        <v>6165</v>
      </c>
      <c r="C1666" s="3">
        <v>88470</v>
      </c>
      <c r="D1666" s="2" t="s">
        <v>5131</v>
      </c>
      <c r="E1666" s="3" t="s">
        <v>6149</v>
      </c>
      <c r="G1666" s="66">
        <v>29.34</v>
      </c>
    </row>
    <row r="1667" spans="1:7" ht="22.5" x14ac:dyDescent="0.2">
      <c r="A1667" s="1" t="str">
        <f t="shared" si="36"/>
        <v>SINAPI 88471</v>
      </c>
      <c r="B1667" s="3" t="s">
        <v>6165</v>
      </c>
      <c r="C1667" s="3">
        <v>88471</v>
      </c>
      <c r="D1667" s="2" t="s">
        <v>5132</v>
      </c>
      <c r="E1667" s="3" t="s">
        <v>6149</v>
      </c>
      <c r="G1667" s="66">
        <v>36.69</v>
      </c>
    </row>
    <row r="1668" spans="1:7" ht="22.5" x14ac:dyDescent="0.2">
      <c r="A1668" s="1" t="str">
        <f t="shared" si="36"/>
        <v>SINAPI 88472</v>
      </c>
      <c r="B1668" s="3" t="s">
        <v>6165</v>
      </c>
      <c r="C1668" s="3">
        <v>88472</v>
      </c>
      <c r="D1668" s="2" t="s">
        <v>5133</v>
      </c>
      <c r="E1668" s="3" t="s">
        <v>6149</v>
      </c>
      <c r="G1668" s="66">
        <v>42.54</v>
      </c>
    </row>
    <row r="1669" spans="1:7" ht="22.5" x14ac:dyDescent="0.2">
      <c r="A1669" s="1" t="str">
        <f t="shared" si="36"/>
        <v>SINAPI 87759</v>
      </c>
      <c r="B1669" s="3" t="s">
        <v>6165</v>
      </c>
      <c r="C1669" s="3">
        <v>87759</v>
      </c>
      <c r="D1669" s="2" t="s">
        <v>5126</v>
      </c>
      <c r="E1669" s="3" t="s">
        <v>6149</v>
      </c>
      <c r="G1669" s="66">
        <v>110.28</v>
      </c>
    </row>
    <row r="1670" spans="1:7" ht="22.5" x14ac:dyDescent="0.2">
      <c r="A1670" s="1" t="str">
        <f t="shared" si="36"/>
        <v>SINAPI 87769</v>
      </c>
      <c r="B1670" s="3" t="s">
        <v>6165</v>
      </c>
      <c r="C1670" s="3">
        <v>87769</v>
      </c>
      <c r="D1670" s="2" t="s">
        <v>5130</v>
      </c>
      <c r="E1670" s="3" t="s">
        <v>6149</v>
      </c>
      <c r="G1670" s="66">
        <v>130.94</v>
      </c>
    </row>
    <row r="1671" spans="1:7" ht="22.5" x14ac:dyDescent="0.2">
      <c r="A1671" s="1" t="str">
        <f t="shared" si="36"/>
        <v>SINAPI 87739</v>
      </c>
      <c r="B1671" s="3" t="s">
        <v>6165</v>
      </c>
      <c r="C1671" s="3">
        <v>87739</v>
      </c>
      <c r="D1671" s="2" t="s">
        <v>5118</v>
      </c>
      <c r="E1671" s="3" t="s">
        <v>6149</v>
      </c>
      <c r="G1671" s="66">
        <v>86.96</v>
      </c>
    </row>
    <row r="1672" spans="1:7" ht="22.5" x14ac:dyDescent="0.2">
      <c r="A1672" s="1" t="str">
        <f t="shared" si="36"/>
        <v>SINAPI 87749</v>
      </c>
      <c r="B1672" s="3" t="s">
        <v>6165</v>
      </c>
      <c r="C1672" s="3">
        <v>87749</v>
      </c>
      <c r="D1672" s="2" t="s">
        <v>5122</v>
      </c>
      <c r="E1672" s="3" t="s">
        <v>6149</v>
      </c>
      <c r="G1672" s="66">
        <v>112.12</v>
      </c>
    </row>
    <row r="1673" spans="1:7" ht="22.5" x14ac:dyDescent="0.2">
      <c r="A1673" s="1" t="str">
        <f t="shared" si="36"/>
        <v>SINAPI 87624</v>
      </c>
      <c r="B1673" s="3" t="s">
        <v>6165</v>
      </c>
      <c r="C1673" s="3">
        <v>87624</v>
      </c>
      <c r="D1673" s="2" t="s">
        <v>5094</v>
      </c>
      <c r="E1673" s="3" t="s">
        <v>6149</v>
      </c>
      <c r="G1673" s="66">
        <v>73.55</v>
      </c>
    </row>
    <row r="1674" spans="1:7" ht="22.5" x14ac:dyDescent="0.2">
      <c r="A1674" s="1" t="str">
        <f t="shared" si="36"/>
        <v>SINAPI 87634</v>
      </c>
      <c r="B1674" s="3" t="s">
        <v>6165</v>
      </c>
      <c r="C1674" s="3">
        <v>87634</v>
      </c>
      <c r="D1674" s="2" t="s">
        <v>5098</v>
      </c>
      <c r="E1674" s="3" t="s">
        <v>6149</v>
      </c>
      <c r="G1674" s="66">
        <v>98.71</v>
      </c>
    </row>
    <row r="1675" spans="1:7" ht="22.5" x14ac:dyDescent="0.2">
      <c r="A1675" s="1" t="str">
        <f t="shared" si="36"/>
        <v>SINAPI 87644</v>
      </c>
      <c r="B1675" s="3" t="s">
        <v>6165</v>
      </c>
      <c r="C1675" s="3">
        <v>87644</v>
      </c>
      <c r="D1675" s="2" t="s">
        <v>5102</v>
      </c>
      <c r="E1675" s="3" t="s">
        <v>6149</v>
      </c>
      <c r="G1675" s="66">
        <v>119.31</v>
      </c>
    </row>
    <row r="1676" spans="1:7" ht="22.5" x14ac:dyDescent="0.2">
      <c r="A1676" s="1" t="str">
        <f t="shared" si="36"/>
        <v>SINAPI 87684</v>
      </c>
      <c r="B1676" s="3" t="s">
        <v>6165</v>
      </c>
      <c r="C1676" s="3">
        <v>87684</v>
      </c>
      <c r="D1676" s="2" t="s">
        <v>5106</v>
      </c>
      <c r="E1676" s="3" t="s">
        <v>6149</v>
      </c>
      <c r="G1676" s="66">
        <v>114.92</v>
      </c>
    </row>
    <row r="1677" spans="1:7" ht="22.5" x14ac:dyDescent="0.2">
      <c r="A1677" s="1" t="str">
        <f t="shared" si="36"/>
        <v>SINAPI 87694</v>
      </c>
      <c r="B1677" s="3" t="s">
        <v>6165</v>
      </c>
      <c r="C1677" s="3">
        <v>87694</v>
      </c>
      <c r="D1677" s="2" t="s">
        <v>5110</v>
      </c>
      <c r="E1677" s="3" t="s">
        <v>6149</v>
      </c>
      <c r="G1677" s="66">
        <v>131.63999999999999</v>
      </c>
    </row>
    <row r="1678" spans="1:7" ht="22.5" x14ac:dyDescent="0.2">
      <c r="A1678" s="1" t="str">
        <f t="shared" si="36"/>
        <v>SINAPI 87704</v>
      </c>
      <c r="B1678" s="3" t="s">
        <v>6165</v>
      </c>
      <c r="C1678" s="3">
        <v>87704</v>
      </c>
      <c r="D1678" s="2" t="s">
        <v>5114</v>
      </c>
      <c r="E1678" s="3" t="s">
        <v>6149</v>
      </c>
      <c r="G1678" s="66">
        <v>142.88</v>
      </c>
    </row>
    <row r="1679" spans="1:7" ht="22.5" x14ac:dyDescent="0.2">
      <c r="A1679" s="1" t="str">
        <f t="shared" si="36"/>
        <v>SINAPI 87758</v>
      </c>
      <c r="B1679" s="3" t="s">
        <v>6165</v>
      </c>
      <c r="C1679" s="3">
        <v>87758</v>
      </c>
      <c r="D1679" s="2" t="s">
        <v>5125</v>
      </c>
      <c r="E1679" s="3" t="s">
        <v>6149</v>
      </c>
      <c r="G1679" s="66">
        <v>101.16</v>
      </c>
    </row>
    <row r="1680" spans="1:7" ht="22.5" x14ac:dyDescent="0.2">
      <c r="A1680" s="1" t="str">
        <f t="shared" si="36"/>
        <v>SINAPI 87768</v>
      </c>
      <c r="B1680" s="3" t="s">
        <v>6165</v>
      </c>
      <c r="C1680" s="3">
        <v>87768</v>
      </c>
      <c r="D1680" s="2" t="s">
        <v>5129</v>
      </c>
      <c r="E1680" s="3" t="s">
        <v>6149</v>
      </c>
      <c r="G1680" s="66">
        <v>119.72</v>
      </c>
    </row>
    <row r="1681" spans="1:7" ht="22.5" x14ac:dyDescent="0.2">
      <c r="A1681" s="1" t="str">
        <f t="shared" si="36"/>
        <v>SINAPI 87738</v>
      </c>
      <c r="B1681" s="3" t="s">
        <v>6165</v>
      </c>
      <c r="C1681" s="3">
        <v>87738</v>
      </c>
      <c r="D1681" s="2" t="s">
        <v>5117</v>
      </c>
      <c r="E1681" s="3" t="s">
        <v>6149</v>
      </c>
      <c r="G1681" s="66">
        <v>80.400000000000006</v>
      </c>
    </row>
    <row r="1682" spans="1:7" ht="22.5" x14ac:dyDescent="0.2">
      <c r="A1682" s="1" t="str">
        <f t="shared" si="36"/>
        <v>SINAPI 87748</v>
      </c>
      <c r="B1682" s="3" t="s">
        <v>6165</v>
      </c>
      <c r="C1682" s="3">
        <v>87748</v>
      </c>
      <c r="D1682" s="2" t="s">
        <v>5121</v>
      </c>
      <c r="E1682" s="3" t="s">
        <v>6149</v>
      </c>
      <c r="G1682" s="66">
        <v>103</v>
      </c>
    </row>
    <row r="1683" spans="1:7" ht="22.5" x14ac:dyDescent="0.2">
      <c r="A1683" s="1" t="str">
        <f t="shared" si="36"/>
        <v>SINAPI 87623</v>
      </c>
      <c r="B1683" s="3" t="s">
        <v>6165</v>
      </c>
      <c r="C1683" s="3">
        <v>87623</v>
      </c>
      <c r="D1683" s="2" t="s">
        <v>5093</v>
      </c>
      <c r="E1683" s="3" t="s">
        <v>6149</v>
      </c>
      <c r="G1683" s="66">
        <v>66.989999999999995</v>
      </c>
    </row>
    <row r="1684" spans="1:7" ht="22.5" x14ac:dyDescent="0.2">
      <c r="A1684" s="1" t="str">
        <f t="shared" si="36"/>
        <v>SINAPI 87633</v>
      </c>
      <c r="B1684" s="3" t="s">
        <v>6165</v>
      </c>
      <c r="C1684" s="3">
        <v>87633</v>
      </c>
      <c r="D1684" s="2" t="s">
        <v>5097</v>
      </c>
      <c r="E1684" s="3" t="s">
        <v>6149</v>
      </c>
      <c r="G1684" s="66">
        <v>89.59</v>
      </c>
    </row>
    <row r="1685" spans="1:7" ht="22.5" x14ac:dyDescent="0.2">
      <c r="A1685" s="1" t="str">
        <f t="shared" si="36"/>
        <v>SINAPI 87643</v>
      </c>
      <c r="B1685" s="3" t="s">
        <v>6165</v>
      </c>
      <c r="C1685" s="3">
        <v>87643</v>
      </c>
      <c r="D1685" s="2" t="s">
        <v>5101</v>
      </c>
      <c r="E1685" s="3" t="s">
        <v>6149</v>
      </c>
      <c r="G1685" s="66">
        <v>108.09</v>
      </c>
    </row>
    <row r="1686" spans="1:7" ht="22.5" x14ac:dyDescent="0.2">
      <c r="A1686" s="1" t="str">
        <f t="shared" si="36"/>
        <v>SINAPI 87683</v>
      </c>
      <c r="B1686" s="3" t="s">
        <v>6165</v>
      </c>
      <c r="C1686" s="3">
        <v>87683</v>
      </c>
      <c r="D1686" s="2" t="s">
        <v>5105</v>
      </c>
      <c r="E1686" s="3" t="s">
        <v>6149</v>
      </c>
      <c r="G1686" s="66">
        <v>103.7</v>
      </c>
    </row>
    <row r="1687" spans="1:7" ht="22.5" x14ac:dyDescent="0.2">
      <c r="A1687" s="1" t="str">
        <f t="shared" si="36"/>
        <v>SINAPI 87703</v>
      </c>
      <c r="B1687" s="3" t="s">
        <v>6165</v>
      </c>
      <c r="C1687" s="3">
        <v>87703</v>
      </c>
      <c r="D1687" s="2" t="s">
        <v>5113</v>
      </c>
      <c r="E1687" s="3" t="s">
        <v>6149</v>
      </c>
      <c r="G1687" s="66">
        <v>128.88999999999999</v>
      </c>
    </row>
    <row r="1688" spans="1:7" ht="22.5" x14ac:dyDescent="0.2">
      <c r="A1688" s="1" t="str">
        <f t="shared" si="36"/>
        <v>SINAPI 87693</v>
      </c>
      <c r="B1688" s="3" t="s">
        <v>6165</v>
      </c>
      <c r="C1688" s="3">
        <v>87693</v>
      </c>
      <c r="D1688" s="2" t="s">
        <v>5109</v>
      </c>
      <c r="E1688" s="3" t="s">
        <v>6149</v>
      </c>
      <c r="G1688" s="66">
        <v>118.8</v>
      </c>
    </row>
    <row r="1689" spans="1:7" ht="22.5" x14ac:dyDescent="0.2">
      <c r="A1689" s="1" t="str">
        <f t="shared" si="36"/>
        <v>SINAPI 87757</v>
      </c>
      <c r="B1689" s="3" t="s">
        <v>6165</v>
      </c>
      <c r="C1689" s="3">
        <v>87757</v>
      </c>
      <c r="D1689" s="2" t="s">
        <v>5124</v>
      </c>
      <c r="E1689" s="3" t="s">
        <v>6149</v>
      </c>
      <c r="G1689" s="66">
        <v>58.21</v>
      </c>
    </row>
    <row r="1690" spans="1:7" ht="22.5" x14ac:dyDescent="0.2">
      <c r="A1690" s="1" t="str">
        <f t="shared" si="36"/>
        <v>SINAPI 87767</v>
      </c>
      <c r="B1690" s="3" t="s">
        <v>6165</v>
      </c>
      <c r="C1690" s="3">
        <v>87767</v>
      </c>
      <c r="D1690" s="2" t="s">
        <v>5128</v>
      </c>
      <c r="E1690" s="3" t="s">
        <v>6149</v>
      </c>
      <c r="G1690" s="66">
        <v>66.91</v>
      </c>
    </row>
    <row r="1691" spans="1:7" ht="22.5" x14ac:dyDescent="0.2">
      <c r="A1691" s="1" t="str">
        <f t="shared" si="36"/>
        <v>SINAPI 87737</v>
      </c>
      <c r="B1691" s="3" t="s">
        <v>6165</v>
      </c>
      <c r="C1691" s="3">
        <v>87737</v>
      </c>
      <c r="D1691" s="2" t="s">
        <v>5116</v>
      </c>
      <c r="E1691" s="3" t="s">
        <v>6149</v>
      </c>
      <c r="G1691" s="66">
        <v>49.51</v>
      </c>
    </row>
    <row r="1692" spans="1:7" ht="22.5" x14ac:dyDescent="0.2">
      <c r="A1692" s="1" t="str">
        <f t="shared" si="36"/>
        <v>SINAPI 87747</v>
      </c>
      <c r="B1692" s="3" t="s">
        <v>6165</v>
      </c>
      <c r="C1692" s="3">
        <v>87747</v>
      </c>
      <c r="D1692" s="2" t="s">
        <v>5120</v>
      </c>
      <c r="E1692" s="3" t="s">
        <v>6149</v>
      </c>
      <c r="G1692" s="66">
        <v>60.05</v>
      </c>
    </row>
    <row r="1693" spans="1:7" ht="22.5" x14ac:dyDescent="0.2">
      <c r="A1693" s="1" t="str">
        <f t="shared" si="36"/>
        <v>SINAPI 87622</v>
      </c>
      <c r="B1693" s="3" t="s">
        <v>6165</v>
      </c>
      <c r="C1693" s="3">
        <v>87622</v>
      </c>
      <c r="D1693" s="2" t="s">
        <v>5092</v>
      </c>
      <c r="E1693" s="3" t="s">
        <v>6149</v>
      </c>
      <c r="G1693" s="66">
        <v>36.1</v>
      </c>
    </row>
    <row r="1694" spans="1:7" ht="22.5" x14ac:dyDescent="0.2">
      <c r="A1694" s="1" t="str">
        <f t="shared" si="36"/>
        <v>SINAPI 87632</v>
      </c>
      <c r="B1694" s="3" t="s">
        <v>6165</v>
      </c>
      <c r="C1694" s="3">
        <v>87632</v>
      </c>
      <c r="D1694" s="2" t="s">
        <v>5096</v>
      </c>
      <c r="E1694" s="3" t="s">
        <v>6149</v>
      </c>
      <c r="G1694" s="66">
        <v>46.64</v>
      </c>
    </row>
    <row r="1695" spans="1:7" ht="22.5" x14ac:dyDescent="0.2">
      <c r="A1695" s="1" t="str">
        <f t="shared" si="36"/>
        <v>SINAPI 87642</v>
      </c>
      <c r="B1695" s="3" t="s">
        <v>6165</v>
      </c>
      <c r="C1695" s="3">
        <v>87642</v>
      </c>
      <c r="D1695" s="2" t="s">
        <v>5100</v>
      </c>
      <c r="E1695" s="3" t="s">
        <v>6149</v>
      </c>
      <c r="G1695" s="66">
        <v>55.28</v>
      </c>
    </row>
    <row r="1696" spans="1:7" ht="22.5" x14ac:dyDescent="0.2">
      <c r="A1696" s="1" t="str">
        <f t="shared" si="36"/>
        <v>SINAPI 87682</v>
      </c>
      <c r="B1696" s="3" t="s">
        <v>6165</v>
      </c>
      <c r="C1696" s="3">
        <v>87682</v>
      </c>
      <c r="D1696" s="2" t="s">
        <v>5104</v>
      </c>
      <c r="E1696" s="3" t="s">
        <v>6149</v>
      </c>
      <c r="G1696" s="66">
        <v>50.89</v>
      </c>
    </row>
    <row r="1697" spans="1:7" ht="22.5" x14ac:dyDescent="0.2">
      <c r="A1697" s="1" t="str">
        <f t="shared" si="36"/>
        <v>SINAPI 87692</v>
      </c>
      <c r="B1697" s="3" t="s">
        <v>6165</v>
      </c>
      <c r="C1697" s="3">
        <v>87692</v>
      </c>
      <c r="D1697" s="2" t="s">
        <v>5108</v>
      </c>
      <c r="E1697" s="3" t="s">
        <v>6149</v>
      </c>
      <c r="G1697" s="66">
        <v>58.31</v>
      </c>
    </row>
    <row r="1698" spans="1:7" ht="22.5" x14ac:dyDescent="0.2">
      <c r="A1698" s="1" t="str">
        <f t="shared" si="36"/>
        <v>SINAPI 87702</v>
      </c>
      <c r="B1698" s="3" t="s">
        <v>6165</v>
      </c>
      <c r="C1698" s="3">
        <v>87702</v>
      </c>
      <c r="D1698" s="2" t="s">
        <v>5112</v>
      </c>
      <c r="E1698" s="3" t="s">
        <v>6149</v>
      </c>
      <c r="G1698" s="66">
        <v>63.02</v>
      </c>
    </row>
    <row r="1699" spans="1:7" ht="22.5" x14ac:dyDescent="0.2">
      <c r="A1699" s="1" t="str">
        <f t="shared" si="36"/>
        <v>SINAPI 87755</v>
      </c>
      <c r="B1699" s="3" t="s">
        <v>6165</v>
      </c>
      <c r="C1699" s="3">
        <v>87755</v>
      </c>
      <c r="D1699" s="2" t="s">
        <v>5123</v>
      </c>
      <c r="E1699" s="3" t="s">
        <v>6149</v>
      </c>
      <c r="G1699" s="66">
        <v>53.57</v>
      </c>
    </row>
    <row r="1700" spans="1:7" ht="22.5" x14ac:dyDescent="0.2">
      <c r="A1700" s="1" t="str">
        <f t="shared" si="36"/>
        <v>SINAPI 87765</v>
      </c>
      <c r="B1700" s="3" t="s">
        <v>6165</v>
      </c>
      <c r="C1700" s="3">
        <v>87765</v>
      </c>
      <c r="D1700" s="2" t="s">
        <v>5127</v>
      </c>
      <c r="E1700" s="3" t="s">
        <v>6149</v>
      </c>
      <c r="G1700" s="66">
        <v>61.21</v>
      </c>
    </row>
    <row r="1701" spans="1:7" ht="22.5" x14ac:dyDescent="0.2">
      <c r="A1701" s="1" t="str">
        <f t="shared" si="36"/>
        <v>SINAPI 87735</v>
      </c>
      <c r="B1701" s="3" t="s">
        <v>6165</v>
      </c>
      <c r="C1701" s="3">
        <v>87735</v>
      </c>
      <c r="D1701" s="2" t="s">
        <v>5115</v>
      </c>
      <c r="E1701" s="3" t="s">
        <v>6149</v>
      </c>
      <c r="G1701" s="66">
        <v>46.17</v>
      </c>
    </row>
    <row r="1702" spans="1:7" ht="22.5" x14ac:dyDescent="0.2">
      <c r="A1702" s="1" t="str">
        <f t="shared" si="36"/>
        <v>SINAPI 87745</v>
      </c>
      <c r="B1702" s="3" t="s">
        <v>6165</v>
      </c>
      <c r="C1702" s="3">
        <v>87745</v>
      </c>
      <c r="D1702" s="2" t="s">
        <v>5119</v>
      </c>
      <c r="E1702" s="3" t="s">
        <v>6149</v>
      </c>
      <c r="G1702" s="66">
        <v>55.41</v>
      </c>
    </row>
    <row r="1703" spans="1:7" ht="22.5" x14ac:dyDescent="0.2">
      <c r="A1703" s="1" t="str">
        <f t="shared" ref="A1703:A1766" si="37">CONCATENAR</f>
        <v>SINAPI 87620</v>
      </c>
      <c r="B1703" s="3" t="s">
        <v>6165</v>
      </c>
      <c r="C1703" s="3">
        <v>87620</v>
      </c>
      <c r="D1703" s="2" t="s">
        <v>5091</v>
      </c>
      <c r="E1703" s="3" t="s">
        <v>6149</v>
      </c>
      <c r="G1703" s="66">
        <v>32.76</v>
      </c>
    </row>
    <row r="1704" spans="1:7" ht="22.5" x14ac:dyDescent="0.2">
      <c r="A1704" s="1" t="str">
        <f t="shared" si="37"/>
        <v>SINAPI 87630</v>
      </c>
      <c r="B1704" s="3" t="s">
        <v>6165</v>
      </c>
      <c r="C1704" s="3">
        <v>87630</v>
      </c>
      <c r="D1704" s="2" t="s">
        <v>5095</v>
      </c>
      <c r="E1704" s="3" t="s">
        <v>6149</v>
      </c>
      <c r="G1704" s="66">
        <v>42</v>
      </c>
    </row>
    <row r="1705" spans="1:7" ht="22.5" x14ac:dyDescent="0.2">
      <c r="A1705" s="1" t="str">
        <f t="shared" si="37"/>
        <v>SINAPI 87640</v>
      </c>
      <c r="B1705" s="3" t="s">
        <v>6165</v>
      </c>
      <c r="C1705" s="3">
        <v>87640</v>
      </c>
      <c r="D1705" s="2" t="s">
        <v>5099</v>
      </c>
      <c r="E1705" s="3" t="s">
        <v>6149</v>
      </c>
      <c r="G1705" s="66">
        <v>49.58</v>
      </c>
    </row>
    <row r="1706" spans="1:7" ht="22.5" x14ac:dyDescent="0.2">
      <c r="A1706" s="1" t="str">
        <f t="shared" si="37"/>
        <v>SINAPI 87680</v>
      </c>
      <c r="B1706" s="3" t="s">
        <v>6165</v>
      </c>
      <c r="C1706" s="3">
        <v>87680</v>
      </c>
      <c r="D1706" s="2" t="s">
        <v>5103</v>
      </c>
      <c r="E1706" s="3" t="s">
        <v>6149</v>
      </c>
      <c r="G1706" s="66">
        <v>45.19</v>
      </c>
    </row>
    <row r="1707" spans="1:7" ht="22.5" x14ac:dyDescent="0.2">
      <c r="A1707" s="1" t="str">
        <f t="shared" si="37"/>
        <v>SINAPI 87690</v>
      </c>
      <c r="B1707" s="3" t="s">
        <v>6165</v>
      </c>
      <c r="C1707" s="3">
        <v>87690</v>
      </c>
      <c r="D1707" s="2" t="s">
        <v>5107</v>
      </c>
      <c r="E1707" s="3" t="s">
        <v>6149</v>
      </c>
      <c r="G1707" s="66">
        <v>51.78</v>
      </c>
    </row>
    <row r="1708" spans="1:7" ht="22.5" x14ac:dyDescent="0.2">
      <c r="A1708" s="1" t="str">
        <f t="shared" si="37"/>
        <v>SINAPI 87700</v>
      </c>
      <c r="B1708" s="3" t="s">
        <v>6165</v>
      </c>
      <c r="C1708" s="3">
        <v>87700</v>
      </c>
      <c r="D1708" s="2" t="s">
        <v>5111</v>
      </c>
      <c r="E1708" s="3" t="s">
        <v>6149</v>
      </c>
      <c r="G1708" s="66">
        <v>55.91</v>
      </c>
    </row>
    <row r="1709" spans="1:7" x14ac:dyDescent="0.2">
      <c r="A1709" s="1" t="str">
        <f t="shared" si="37"/>
        <v>SINAPI 102803</v>
      </c>
      <c r="B1709" s="3" t="s">
        <v>6165</v>
      </c>
      <c r="C1709" s="3">
        <v>102803</v>
      </c>
      <c r="D1709" s="2" t="s">
        <v>5149</v>
      </c>
      <c r="E1709" s="3" t="s">
        <v>6149</v>
      </c>
      <c r="G1709" s="66">
        <v>2.57</v>
      </c>
    </row>
    <row r="1710" spans="1:7" ht="22.5" x14ac:dyDescent="0.2">
      <c r="A1710" s="1" t="str">
        <f t="shared" si="37"/>
        <v>SINAPI 92717</v>
      </c>
      <c r="B1710" s="3" t="s">
        <v>6165</v>
      </c>
      <c r="C1710" s="3">
        <v>92717</v>
      </c>
      <c r="D1710" s="2" t="s">
        <v>577</v>
      </c>
      <c r="E1710" s="3" t="s">
        <v>6151</v>
      </c>
      <c r="G1710" s="66">
        <v>0.23</v>
      </c>
    </row>
    <row r="1711" spans="1:7" ht="22.5" x14ac:dyDescent="0.2">
      <c r="A1711" s="1" t="str">
        <f t="shared" si="37"/>
        <v>SINAPI 92716</v>
      </c>
      <c r="B1711" s="3" t="s">
        <v>6165</v>
      </c>
      <c r="C1711" s="3">
        <v>92716</v>
      </c>
      <c r="D1711" s="2" t="s">
        <v>441</v>
      </c>
      <c r="E1711" s="3" t="s">
        <v>6150</v>
      </c>
      <c r="G1711" s="66">
        <v>129.80000000000001</v>
      </c>
    </row>
    <row r="1712" spans="1:7" ht="22.5" x14ac:dyDescent="0.2">
      <c r="A1712" s="1" t="str">
        <f t="shared" si="37"/>
        <v>SINAPI 103668</v>
      </c>
      <c r="B1712" s="3" t="s">
        <v>6165</v>
      </c>
      <c r="C1712" s="3">
        <v>103668</v>
      </c>
      <c r="D1712" s="2" t="s">
        <v>8825</v>
      </c>
      <c r="E1712" s="3" t="s">
        <v>6151</v>
      </c>
      <c r="G1712" s="66">
        <v>0</v>
      </c>
    </row>
    <row r="1713" spans="1:7" ht="22.5" x14ac:dyDescent="0.2">
      <c r="A1713" s="1" t="str">
        <f t="shared" si="37"/>
        <v>SINAPI 103667</v>
      </c>
      <c r="B1713" s="3" t="s">
        <v>6165</v>
      </c>
      <c r="C1713" s="3">
        <v>103667</v>
      </c>
      <c r="D1713" s="2" t="s">
        <v>8826</v>
      </c>
      <c r="E1713" s="3" t="s">
        <v>6150</v>
      </c>
      <c r="G1713" s="66">
        <v>0</v>
      </c>
    </row>
    <row r="1714" spans="1:7" ht="22.5" x14ac:dyDescent="0.2">
      <c r="A1714" s="1" t="str">
        <f t="shared" si="37"/>
        <v>SINAPI 89218</v>
      </c>
      <c r="B1714" s="3" t="s">
        <v>6165</v>
      </c>
      <c r="C1714" s="3">
        <v>89218</v>
      </c>
      <c r="D1714" s="2" t="s">
        <v>533</v>
      </c>
      <c r="E1714" s="3" t="s">
        <v>6151</v>
      </c>
      <c r="G1714" s="66">
        <v>97.92</v>
      </c>
    </row>
    <row r="1715" spans="1:7" ht="22.5" x14ac:dyDescent="0.2">
      <c r="A1715" s="1" t="str">
        <f t="shared" si="37"/>
        <v>SINAPI 89843</v>
      </c>
      <c r="B1715" s="3" t="s">
        <v>6165</v>
      </c>
      <c r="C1715" s="3">
        <v>89843</v>
      </c>
      <c r="D1715" s="2" t="s">
        <v>406</v>
      </c>
      <c r="E1715" s="3" t="s">
        <v>6150</v>
      </c>
      <c r="G1715" s="66">
        <v>223.11</v>
      </c>
    </row>
    <row r="1716" spans="1:7" ht="22.5" x14ac:dyDescent="0.2">
      <c r="A1716" s="1" t="str">
        <f t="shared" si="37"/>
        <v>SINAPI 87446</v>
      </c>
      <c r="B1716" s="3" t="s">
        <v>6165</v>
      </c>
      <c r="C1716" s="3">
        <v>87446</v>
      </c>
      <c r="D1716" s="2" t="s">
        <v>521</v>
      </c>
      <c r="E1716" s="3" t="s">
        <v>6151</v>
      </c>
      <c r="G1716" s="66">
        <v>0.67</v>
      </c>
    </row>
    <row r="1717" spans="1:7" ht="22.5" x14ac:dyDescent="0.2">
      <c r="A1717" s="1" t="str">
        <f t="shared" si="37"/>
        <v>SINAPI 87445</v>
      </c>
      <c r="B1717" s="3" t="s">
        <v>6165</v>
      </c>
      <c r="C1717" s="3">
        <v>87445</v>
      </c>
      <c r="D1717" s="2" t="s">
        <v>387</v>
      </c>
      <c r="E1717" s="3" t="s">
        <v>6150</v>
      </c>
      <c r="G1717" s="66">
        <v>5.74</v>
      </c>
    </row>
    <row r="1718" spans="1:7" ht="22.5" x14ac:dyDescent="0.2">
      <c r="A1718" s="1" t="str">
        <f t="shared" si="37"/>
        <v>SINAPI 93234</v>
      </c>
      <c r="B1718" s="3" t="s">
        <v>6165</v>
      </c>
      <c r="C1718" s="3">
        <v>93234</v>
      </c>
      <c r="D1718" s="2" t="s">
        <v>581</v>
      </c>
      <c r="E1718" s="3" t="s">
        <v>6151</v>
      </c>
      <c r="G1718" s="66">
        <v>0.62</v>
      </c>
    </row>
    <row r="1719" spans="1:7" ht="22.5" x14ac:dyDescent="0.2">
      <c r="A1719" s="1" t="str">
        <f t="shared" si="37"/>
        <v>SINAPI 93233</v>
      </c>
      <c r="B1719" s="3" t="s">
        <v>6165</v>
      </c>
      <c r="C1719" s="3">
        <v>93233</v>
      </c>
      <c r="D1719" s="2" t="s">
        <v>445</v>
      </c>
      <c r="E1719" s="3" t="s">
        <v>6150</v>
      </c>
      <c r="G1719" s="66">
        <v>6.04</v>
      </c>
    </row>
    <row r="1720" spans="1:7" ht="22.5" x14ac:dyDescent="0.2">
      <c r="A1720" s="1" t="str">
        <f t="shared" si="37"/>
        <v>SINAPI 102953</v>
      </c>
      <c r="B1720" s="3" t="s">
        <v>6165</v>
      </c>
      <c r="C1720" s="3">
        <v>102953</v>
      </c>
      <c r="D1720" s="2" t="s">
        <v>8827</v>
      </c>
      <c r="E1720" s="3" t="s">
        <v>6151</v>
      </c>
      <c r="G1720" s="66">
        <v>0</v>
      </c>
    </row>
    <row r="1721" spans="1:7" ht="22.5" x14ac:dyDescent="0.2">
      <c r="A1721" s="1" t="str">
        <f t="shared" si="37"/>
        <v>SINAPI 102952</v>
      </c>
      <c r="B1721" s="3" t="s">
        <v>6165</v>
      </c>
      <c r="C1721" s="3">
        <v>102952</v>
      </c>
      <c r="D1721" s="2" t="s">
        <v>8828</v>
      </c>
      <c r="E1721" s="3" t="s">
        <v>6150</v>
      </c>
      <c r="G1721" s="66">
        <v>0</v>
      </c>
    </row>
    <row r="1722" spans="1:7" ht="22.5" x14ac:dyDescent="0.2">
      <c r="A1722" s="1" t="str">
        <f t="shared" si="37"/>
        <v>SINAPI 88831</v>
      </c>
      <c r="B1722" s="3" t="s">
        <v>6165</v>
      </c>
      <c r="C1722" s="3">
        <v>88831</v>
      </c>
      <c r="D1722" s="2" t="s">
        <v>527</v>
      </c>
      <c r="E1722" s="3" t="s">
        <v>6151</v>
      </c>
      <c r="G1722" s="66">
        <v>0.49</v>
      </c>
    </row>
    <row r="1723" spans="1:7" ht="22.5" x14ac:dyDescent="0.2">
      <c r="A1723" s="1" t="str">
        <f t="shared" si="37"/>
        <v>SINAPI 88830</v>
      </c>
      <c r="B1723" s="3" t="s">
        <v>6165</v>
      </c>
      <c r="C1723" s="3">
        <v>88830</v>
      </c>
      <c r="D1723" s="2" t="s">
        <v>393</v>
      </c>
      <c r="E1723" s="3" t="s">
        <v>6150</v>
      </c>
      <c r="G1723" s="66">
        <v>2.1800000000000002</v>
      </c>
    </row>
    <row r="1724" spans="1:7" ht="22.5" x14ac:dyDescent="0.2">
      <c r="A1724" s="1" t="str">
        <f t="shared" si="37"/>
        <v>SINAPI 89226</v>
      </c>
      <c r="B1724" s="3" t="s">
        <v>6165</v>
      </c>
      <c r="C1724" s="3">
        <v>89226</v>
      </c>
      <c r="D1724" s="2" t="s">
        <v>534</v>
      </c>
      <c r="E1724" s="3" t="s">
        <v>6151</v>
      </c>
      <c r="G1724" s="66">
        <v>2.04</v>
      </c>
    </row>
    <row r="1725" spans="1:7" ht="22.5" x14ac:dyDescent="0.2">
      <c r="A1725" s="1" t="str">
        <f t="shared" si="37"/>
        <v>SINAPI 89225</v>
      </c>
      <c r="B1725" s="3" t="s">
        <v>6165</v>
      </c>
      <c r="C1725" s="3">
        <v>89225</v>
      </c>
      <c r="D1725" s="2" t="s">
        <v>399</v>
      </c>
      <c r="E1725" s="3" t="s">
        <v>6150</v>
      </c>
      <c r="G1725" s="66">
        <v>6.36</v>
      </c>
    </row>
    <row r="1726" spans="1:7" ht="22.5" x14ac:dyDescent="0.2">
      <c r="A1726" s="1" t="str">
        <f t="shared" si="37"/>
        <v>SINAPI 89279</v>
      </c>
      <c r="B1726" s="3" t="s">
        <v>6165</v>
      </c>
      <c r="C1726" s="3">
        <v>89279</v>
      </c>
      <c r="D1726" s="2" t="s">
        <v>540</v>
      </c>
      <c r="E1726" s="3" t="s">
        <v>6151</v>
      </c>
      <c r="G1726" s="66">
        <v>2.48</v>
      </c>
    </row>
    <row r="1727" spans="1:7" ht="22.5" x14ac:dyDescent="0.2">
      <c r="A1727" s="1" t="str">
        <f t="shared" si="37"/>
        <v>SINAPI 89278</v>
      </c>
      <c r="B1727" s="3" t="s">
        <v>6165</v>
      </c>
      <c r="C1727" s="3">
        <v>89278</v>
      </c>
      <c r="D1727" s="2" t="s">
        <v>405</v>
      </c>
      <c r="E1727" s="3" t="s">
        <v>6150</v>
      </c>
      <c r="G1727" s="66">
        <v>13.78</v>
      </c>
    </row>
    <row r="1728" spans="1:7" ht="22.5" x14ac:dyDescent="0.2">
      <c r="A1728" s="1" t="str">
        <f t="shared" si="37"/>
        <v>SINAPI 90651</v>
      </c>
      <c r="B1728" s="3" t="s">
        <v>6165</v>
      </c>
      <c r="C1728" s="3">
        <v>90651</v>
      </c>
      <c r="D1728" s="2" t="s">
        <v>548</v>
      </c>
      <c r="E1728" s="3" t="s">
        <v>6151</v>
      </c>
      <c r="G1728" s="66">
        <v>1.29</v>
      </c>
    </row>
    <row r="1729" spans="1:7" ht="22.5" x14ac:dyDescent="0.2">
      <c r="A1729" s="1" t="str">
        <f t="shared" si="37"/>
        <v>SINAPI 90650</v>
      </c>
      <c r="B1729" s="3" t="s">
        <v>6165</v>
      </c>
      <c r="C1729" s="3">
        <v>90650</v>
      </c>
      <c r="D1729" s="2" t="s">
        <v>414</v>
      </c>
      <c r="E1729" s="3" t="s">
        <v>6150</v>
      </c>
      <c r="G1729" s="66">
        <v>12.14</v>
      </c>
    </row>
    <row r="1730" spans="1:7" x14ac:dyDescent="0.2">
      <c r="A1730" s="1" t="str">
        <f t="shared" si="37"/>
        <v>SINAPI 90657</v>
      </c>
      <c r="B1730" s="3" t="s">
        <v>6165</v>
      </c>
      <c r="C1730" s="3">
        <v>90657</v>
      </c>
      <c r="D1730" s="2" t="s">
        <v>549</v>
      </c>
      <c r="E1730" s="3" t="s">
        <v>6151</v>
      </c>
      <c r="G1730" s="66">
        <v>6.14</v>
      </c>
    </row>
    <row r="1731" spans="1:7" x14ac:dyDescent="0.2">
      <c r="A1731" s="1" t="str">
        <f t="shared" si="37"/>
        <v>SINAPI 90656</v>
      </c>
      <c r="B1731" s="3" t="s">
        <v>6165</v>
      </c>
      <c r="C1731" s="3">
        <v>90656</v>
      </c>
      <c r="D1731" s="2" t="s">
        <v>415</v>
      </c>
      <c r="E1731" s="3" t="s">
        <v>6150</v>
      </c>
      <c r="G1731" s="66">
        <v>17.98</v>
      </c>
    </row>
    <row r="1732" spans="1:7" x14ac:dyDescent="0.2">
      <c r="A1732" s="1" t="str">
        <f t="shared" si="37"/>
        <v>SINAPI 90663</v>
      </c>
      <c r="B1732" s="3" t="s">
        <v>6165</v>
      </c>
      <c r="C1732" s="3">
        <v>90663</v>
      </c>
      <c r="D1732" s="2" t="s">
        <v>550</v>
      </c>
      <c r="E1732" s="3" t="s">
        <v>6151</v>
      </c>
      <c r="G1732" s="66">
        <v>6.57</v>
      </c>
    </row>
    <row r="1733" spans="1:7" x14ac:dyDescent="0.2">
      <c r="A1733" s="1" t="str">
        <f t="shared" si="37"/>
        <v>SINAPI 90662</v>
      </c>
      <c r="B1733" s="3" t="s">
        <v>6165</v>
      </c>
      <c r="C1733" s="3">
        <v>90662</v>
      </c>
      <c r="D1733" s="2" t="s">
        <v>416</v>
      </c>
      <c r="E1733" s="3" t="s">
        <v>6150</v>
      </c>
      <c r="G1733" s="66">
        <v>18.8</v>
      </c>
    </row>
    <row r="1734" spans="1:7" ht="22.5" x14ac:dyDescent="0.2">
      <c r="A1734" s="1" t="str">
        <f t="shared" si="37"/>
        <v>SINAPI 89022</v>
      </c>
      <c r="B1734" s="3" t="s">
        <v>6165</v>
      </c>
      <c r="C1734" s="3">
        <v>89022</v>
      </c>
      <c r="D1734" s="2" t="s">
        <v>6516</v>
      </c>
      <c r="E1734" s="3" t="s">
        <v>6151</v>
      </c>
      <c r="G1734" s="66">
        <v>0.59</v>
      </c>
    </row>
    <row r="1735" spans="1:7" ht="22.5" x14ac:dyDescent="0.2">
      <c r="A1735" s="1" t="str">
        <f t="shared" si="37"/>
        <v>SINAPI 89021</v>
      </c>
      <c r="B1735" s="3" t="s">
        <v>6165</v>
      </c>
      <c r="C1735" s="3">
        <v>89021</v>
      </c>
      <c r="D1735" s="2" t="s">
        <v>6501</v>
      </c>
      <c r="E1735" s="3" t="s">
        <v>6150</v>
      </c>
      <c r="G1735" s="66">
        <v>3.03</v>
      </c>
    </row>
    <row r="1736" spans="1:7" ht="22.5" x14ac:dyDescent="0.2">
      <c r="A1736" s="1" t="str">
        <f t="shared" si="37"/>
        <v>SINAPI 90644</v>
      </c>
      <c r="B1736" s="3" t="s">
        <v>6165</v>
      </c>
      <c r="C1736" s="3">
        <v>90644</v>
      </c>
      <c r="D1736" s="2" t="s">
        <v>547</v>
      </c>
      <c r="E1736" s="3" t="s">
        <v>6151</v>
      </c>
      <c r="G1736" s="66">
        <v>9.43</v>
      </c>
    </row>
    <row r="1737" spans="1:7" ht="22.5" x14ac:dyDescent="0.2">
      <c r="A1737" s="1" t="str">
        <f t="shared" si="37"/>
        <v>SINAPI 90643</v>
      </c>
      <c r="B1737" s="3" t="s">
        <v>6165</v>
      </c>
      <c r="C1737" s="3">
        <v>90643</v>
      </c>
      <c r="D1737" s="2" t="s">
        <v>413</v>
      </c>
      <c r="E1737" s="3" t="s">
        <v>6150</v>
      </c>
      <c r="G1737" s="66">
        <v>30.97</v>
      </c>
    </row>
    <row r="1738" spans="1:7" x14ac:dyDescent="0.2">
      <c r="A1738" s="1" t="str">
        <f t="shared" si="37"/>
        <v>SINAPI 102811</v>
      </c>
      <c r="B1738" s="3" t="s">
        <v>6165</v>
      </c>
      <c r="C1738" s="3">
        <v>102811</v>
      </c>
      <c r="D1738" s="2" t="s">
        <v>8829</v>
      </c>
      <c r="E1738" s="3" t="s">
        <v>6151</v>
      </c>
      <c r="G1738" s="66">
        <v>0</v>
      </c>
    </row>
    <row r="1739" spans="1:7" x14ac:dyDescent="0.2">
      <c r="A1739" s="1" t="str">
        <f t="shared" si="37"/>
        <v>SINAPI 102810</v>
      </c>
      <c r="B1739" s="3" t="s">
        <v>6165</v>
      </c>
      <c r="C1739" s="3">
        <v>102810</v>
      </c>
      <c r="D1739" s="2" t="s">
        <v>8830</v>
      </c>
      <c r="E1739" s="3" t="s">
        <v>6150</v>
      </c>
      <c r="G1739" s="66">
        <v>0</v>
      </c>
    </row>
    <row r="1740" spans="1:7" ht="22.5" x14ac:dyDescent="0.2">
      <c r="A1740" s="1" t="str">
        <f t="shared" si="37"/>
        <v>SINAPI 92146</v>
      </c>
      <c r="B1740" s="3" t="s">
        <v>6165</v>
      </c>
      <c r="C1740" s="3">
        <v>92146</v>
      </c>
      <c r="D1740" s="2" t="s">
        <v>575</v>
      </c>
      <c r="E1740" s="3" t="s">
        <v>6151</v>
      </c>
      <c r="G1740" s="66">
        <v>36.26</v>
      </c>
    </row>
    <row r="1741" spans="1:7" ht="22.5" x14ac:dyDescent="0.2">
      <c r="A1741" s="1" t="str">
        <f t="shared" si="37"/>
        <v>SINAPI 92145</v>
      </c>
      <c r="B1741" s="3" t="s">
        <v>6165</v>
      </c>
      <c r="C1741" s="3">
        <v>92145</v>
      </c>
      <c r="D1741" s="2" t="s">
        <v>439</v>
      </c>
      <c r="E1741" s="3" t="s">
        <v>6150</v>
      </c>
      <c r="G1741" s="66">
        <v>83.7</v>
      </c>
    </row>
    <row r="1742" spans="1:7" x14ac:dyDescent="0.2">
      <c r="A1742" s="1" t="str">
        <f t="shared" si="37"/>
        <v>SINAPI 92139</v>
      </c>
      <c r="B1742" s="3" t="s">
        <v>6165</v>
      </c>
      <c r="C1742" s="3">
        <v>92139</v>
      </c>
      <c r="D1742" s="2" t="s">
        <v>574</v>
      </c>
      <c r="E1742" s="3" t="s">
        <v>6151</v>
      </c>
      <c r="G1742" s="66">
        <v>47.84</v>
      </c>
    </row>
    <row r="1743" spans="1:7" x14ac:dyDescent="0.2">
      <c r="A1743" s="1" t="str">
        <f t="shared" si="37"/>
        <v>SINAPI 92138</v>
      </c>
      <c r="B1743" s="3" t="s">
        <v>6165</v>
      </c>
      <c r="C1743" s="3">
        <v>92138</v>
      </c>
      <c r="D1743" s="2" t="s">
        <v>438</v>
      </c>
      <c r="E1743" s="3" t="s">
        <v>6150</v>
      </c>
      <c r="G1743" s="66">
        <v>100.69</v>
      </c>
    </row>
    <row r="1744" spans="1:7" ht="33.75" x14ac:dyDescent="0.2">
      <c r="A1744" s="1" t="str">
        <f t="shared" si="37"/>
        <v>SINAPI 91387</v>
      </c>
      <c r="B1744" s="3" t="s">
        <v>6165</v>
      </c>
      <c r="C1744" s="3">
        <v>91387</v>
      </c>
      <c r="D1744" s="2" t="s">
        <v>563</v>
      </c>
      <c r="E1744" s="3" t="s">
        <v>6151</v>
      </c>
      <c r="G1744" s="66">
        <v>77.760000000000005</v>
      </c>
    </row>
    <row r="1745" spans="1:7" ht="33.75" x14ac:dyDescent="0.2">
      <c r="A1745" s="1" t="str">
        <f t="shared" si="37"/>
        <v>SINAPI 91386</v>
      </c>
      <c r="B1745" s="3" t="s">
        <v>6165</v>
      </c>
      <c r="C1745" s="3">
        <v>91386</v>
      </c>
      <c r="D1745" s="2" t="s">
        <v>429</v>
      </c>
      <c r="E1745" s="3" t="s">
        <v>6150</v>
      </c>
      <c r="G1745" s="66">
        <v>277.44</v>
      </c>
    </row>
    <row r="1746" spans="1:7" ht="22.5" x14ac:dyDescent="0.2">
      <c r="A1746" s="1" t="str">
        <f t="shared" si="37"/>
        <v>SINAPI 96036</v>
      </c>
      <c r="B1746" s="3" t="s">
        <v>6165</v>
      </c>
      <c r="C1746" s="3">
        <v>96036</v>
      </c>
      <c r="D1746" s="2" t="s">
        <v>609</v>
      </c>
      <c r="E1746" s="3" t="s">
        <v>6151</v>
      </c>
      <c r="G1746" s="66">
        <v>86.07</v>
      </c>
    </row>
    <row r="1747" spans="1:7" ht="22.5" x14ac:dyDescent="0.2">
      <c r="A1747" s="1" t="str">
        <f t="shared" si="37"/>
        <v>SINAPI 96035</v>
      </c>
      <c r="B1747" s="3" t="s">
        <v>6165</v>
      </c>
      <c r="C1747" s="3">
        <v>96035</v>
      </c>
      <c r="D1747" s="2" t="s">
        <v>473</v>
      </c>
      <c r="E1747" s="3" t="s">
        <v>6150</v>
      </c>
      <c r="G1747" s="66">
        <v>291.14</v>
      </c>
    </row>
    <row r="1748" spans="1:7" ht="22.5" x14ac:dyDescent="0.2">
      <c r="A1748" s="1" t="str">
        <f t="shared" si="37"/>
        <v>SINAPI 89877</v>
      </c>
      <c r="B1748" s="3" t="s">
        <v>6165</v>
      </c>
      <c r="C1748" s="3">
        <v>89877</v>
      </c>
      <c r="D1748" s="2" t="s">
        <v>541</v>
      </c>
      <c r="E1748" s="3" t="s">
        <v>6151</v>
      </c>
      <c r="G1748" s="66">
        <v>92.81</v>
      </c>
    </row>
    <row r="1749" spans="1:7" ht="22.5" x14ac:dyDescent="0.2">
      <c r="A1749" s="1" t="str">
        <f t="shared" si="37"/>
        <v>SINAPI 89876</v>
      </c>
      <c r="B1749" s="3" t="s">
        <v>6165</v>
      </c>
      <c r="C1749" s="3">
        <v>89876</v>
      </c>
      <c r="D1749" s="2" t="s">
        <v>407</v>
      </c>
      <c r="E1749" s="3" t="s">
        <v>6150</v>
      </c>
      <c r="G1749" s="66">
        <v>344.79</v>
      </c>
    </row>
    <row r="1750" spans="1:7" ht="22.5" x14ac:dyDescent="0.2">
      <c r="A1750" s="1" t="str">
        <f t="shared" si="37"/>
        <v>SINAPI 89884</v>
      </c>
      <c r="B1750" s="3" t="s">
        <v>6165</v>
      </c>
      <c r="C1750" s="3">
        <v>89884</v>
      </c>
      <c r="D1750" s="2" t="s">
        <v>542</v>
      </c>
      <c r="E1750" s="3" t="s">
        <v>6151</v>
      </c>
      <c r="G1750" s="66">
        <v>96.73</v>
      </c>
    </row>
    <row r="1751" spans="1:7" ht="22.5" x14ac:dyDescent="0.2">
      <c r="A1751" s="1" t="str">
        <f t="shared" si="37"/>
        <v>SINAPI 89883</v>
      </c>
      <c r="B1751" s="3" t="s">
        <v>6165</v>
      </c>
      <c r="C1751" s="3">
        <v>89883</v>
      </c>
      <c r="D1751" s="2" t="s">
        <v>408</v>
      </c>
      <c r="E1751" s="3" t="s">
        <v>6150</v>
      </c>
      <c r="G1751" s="66">
        <v>381.3</v>
      </c>
    </row>
    <row r="1752" spans="1:7" ht="22.5" x14ac:dyDescent="0.2">
      <c r="A1752" s="1" t="str">
        <f t="shared" si="37"/>
        <v>SINAPI 67827</v>
      </c>
      <c r="B1752" s="3" t="s">
        <v>6165</v>
      </c>
      <c r="C1752" s="3">
        <v>67827</v>
      </c>
      <c r="D1752" s="2" t="s">
        <v>518</v>
      </c>
      <c r="E1752" s="3" t="s">
        <v>6151</v>
      </c>
      <c r="G1752" s="66">
        <v>68.44</v>
      </c>
    </row>
    <row r="1753" spans="1:7" ht="22.5" x14ac:dyDescent="0.2">
      <c r="A1753" s="1" t="str">
        <f t="shared" si="37"/>
        <v>SINAPI 67826</v>
      </c>
      <c r="B1753" s="3" t="s">
        <v>6165</v>
      </c>
      <c r="C1753" s="3">
        <v>67826</v>
      </c>
      <c r="D1753" s="2" t="s">
        <v>380</v>
      </c>
      <c r="E1753" s="3" t="s">
        <v>6150</v>
      </c>
      <c r="G1753" s="66">
        <v>194.06</v>
      </c>
    </row>
    <row r="1754" spans="1:7" ht="22.5" x14ac:dyDescent="0.2">
      <c r="A1754" s="1" t="str">
        <f t="shared" si="37"/>
        <v>SINAPI 5961</v>
      </c>
      <c r="B1754" s="3" t="s">
        <v>6165</v>
      </c>
      <c r="C1754" s="3">
        <v>5961</v>
      </c>
      <c r="D1754" s="2" t="s">
        <v>512</v>
      </c>
      <c r="E1754" s="3" t="s">
        <v>6151</v>
      </c>
      <c r="G1754" s="66">
        <v>67.260000000000005</v>
      </c>
    </row>
    <row r="1755" spans="1:7" ht="22.5" x14ac:dyDescent="0.2">
      <c r="A1755" s="1" t="str">
        <f t="shared" si="37"/>
        <v>SINAPI 5811</v>
      </c>
      <c r="B1755" s="3" t="s">
        <v>6165</v>
      </c>
      <c r="C1755" s="3">
        <v>5811</v>
      </c>
      <c r="D1755" s="2" t="s">
        <v>351</v>
      </c>
      <c r="E1755" s="3" t="s">
        <v>6150</v>
      </c>
      <c r="G1755" s="66">
        <v>212.3</v>
      </c>
    </row>
    <row r="1756" spans="1:7" ht="33.75" x14ac:dyDescent="0.2">
      <c r="A1756" s="1" t="str">
        <f t="shared" si="37"/>
        <v>SINAPI 92243</v>
      </c>
      <c r="B1756" s="3" t="s">
        <v>6165</v>
      </c>
      <c r="C1756" s="3">
        <v>92243</v>
      </c>
      <c r="D1756" s="2" t="s">
        <v>576</v>
      </c>
      <c r="E1756" s="3" t="s">
        <v>6151</v>
      </c>
      <c r="G1756" s="66">
        <v>85.12</v>
      </c>
    </row>
    <row r="1757" spans="1:7" ht="33.75" x14ac:dyDescent="0.2">
      <c r="A1757" s="1" t="str">
        <f t="shared" si="37"/>
        <v>SINAPI 92242</v>
      </c>
      <c r="B1757" s="3" t="s">
        <v>6165</v>
      </c>
      <c r="C1757" s="3">
        <v>92242</v>
      </c>
      <c r="D1757" s="2" t="s">
        <v>440</v>
      </c>
      <c r="E1757" s="3" t="s">
        <v>6150</v>
      </c>
      <c r="G1757" s="66">
        <v>426.54</v>
      </c>
    </row>
    <row r="1758" spans="1:7" ht="33.75" x14ac:dyDescent="0.2">
      <c r="A1758" s="1" t="str">
        <f t="shared" si="37"/>
        <v>SINAPI 91646</v>
      </c>
      <c r="B1758" s="3" t="s">
        <v>6165</v>
      </c>
      <c r="C1758" s="3">
        <v>91646</v>
      </c>
      <c r="D1758" s="2" t="s">
        <v>568</v>
      </c>
      <c r="E1758" s="3" t="s">
        <v>6151</v>
      </c>
      <c r="G1758" s="66">
        <v>102.12</v>
      </c>
    </row>
    <row r="1759" spans="1:7" ht="33.75" x14ac:dyDescent="0.2">
      <c r="A1759" s="1" t="str">
        <f t="shared" si="37"/>
        <v>SINAPI 91645</v>
      </c>
      <c r="B1759" s="3" t="s">
        <v>6165</v>
      </c>
      <c r="C1759" s="3">
        <v>91645</v>
      </c>
      <c r="D1759" s="2" t="s">
        <v>432</v>
      </c>
      <c r="E1759" s="3" t="s">
        <v>6150</v>
      </c>
      <c r="G1759" s="66">
        <v>489.54</v>
      </c>
    </row>
    <row r="1760" spans="1:7" ht="33.75" x14ac:dyDescent="0.2">
      <c r="A1760" s="1" t="str">
        <f t="shared" si="37"/>
        <v>SINAPI 92107</v>
      </c>
      <c r="B1760" s="3" t="s">
        <v>6165</v>
      </c>
      <c r="C1760" s="3">
        <v>92107</v>
      </c>
      <c r="D1760" s="2" t="s">
        <v>571</v>
      </c>
      <c r="E1760" s="3" t="s">
        <v>6151</v>
      </c>
      <c r="G1760" s="66">
        <v>99.08</v>
      </c>
    </row>
    <row r="1761" spans="1:7" ht="33.75" x14ac:dyDescent="0.2">
      <c r="A1761" s="1" t="str">
        <f t="shared" si="37"/>
        <v>SINAPI 92106</v>
      </c>
      <c r="B1761" s="3" t="s">
        <v>6165</v>
      </c>
      <c r="C1761" s="3">
        <v>92106</v>
      </c>
      <c r="D1761" s="2" t="s">
        <v>435</v>
      </c>
      <c r="E1761" s="3" t="s">
        <v>6150</v>
      </c>
      <c r="G1761" s="66">
        <v>372.71</v>
      </c>
    </row>
    <row r="1762" spans="1:7" ht="33.75" x14ac:dyDescent="0.2">
      <c r="A1762" s="1" t="str">
        <f t="shared" si="37"/>
        <v>SINAPI 5903</v>
      </c>
      <c r="B1762" s="3" t="s">
        <v>6165</v>
      </c>
      <c r="C1762" s="3">
        <v>5903</v>
      </c>
      <c r="D1762" s="2" t="s">
        <v>503</v>
      </c>
      <c r="E1762" s="3" t="s">
        <v>6151</v>
      </c>
      <c r="G1762" s="66">
        <v>76.5</v>
      </c>
    </row>
    <row r="1763" spans="1:7" ht="33.75" x14ac:dyDescent="0.2">
      <c r="A1763" s="1" t="str">
        <f t="shared" si="37"/>
        <v>SINAPI 5901</v>
      </c>
      <c r="B1763" s="3" t="s">
        <v>6165</v>
      </c>
      <c r="C1763" s="3">
        <v>5901</v>
      </c>
      <c r="D1763" s="2" t="s">
        <v>367</v>
      </c>
      <c r="E1763" s="3" t="s">
        <v>6150</v>
      </c>
      <c r="G1763" s="66">
        <v>328.16</v>
      </c>
    </row>
    <row r="1764" spans="1:7" ht="22.5" x14ac:dyDescent="0.2">
      <c r="A1764" s="1" t="str">
        <f t="shared" si="37"/>
        <v>SINAPI 6260</v>
      </c>
      <c r="B1764" s="3" t="s">
        <v>6165</v>
      </c>
      <c r="C1764" s="3">
        <v>6260</v>
      </c>
      <c r="D1764" s="2" t="s">
        <v>513</v>
      </c>
      <c r="E1764" s="3" t="s">
        <v>6151</v>
      </c>
      <c r="G1764" s="66">
        <v>64.28</v>
      </c>
    </row>
    <row r="1765" spans="1:7" ht="22.5" x14ac:dyDescent="0.2">
      <c r="A1765" s="1" t="str">
        <f t="shared" si="37"/>
        <v>SINAPI 6259</v>
      </c>
      <c r="B1765" s="3" t="s">
        <v>6165</v>
      </c>
      <c r="C1765" s="3">
        <v>6259</v>
      </c>
      <c r="D1765" s="2" t="s">
        <v>375</v>
      </c>
      <c r="E1765" s="3" t="s">
        <v>6150</v>
      </c>
      <c r="G1765" s="66">
        <v>265.75</v>
      </c>
    </row>
    <row r="1766" spans="1:7" ht="22.5" x14ac:dyDescent="0.2">
      <c r="A1766" s="1" t="str">
        <f t="shared" si="37"/>
        <v>SINAPI 104705</v>
      </c>
      <c r="B1766" s="3" t="s">
        <v>6165</v>
      </c>
      <c r="C1766" s="3">
        <v>104705</v>
      </c>
      <c r="D1766" s="2" t="s">
        <v>8831</v>
      </c>
      <c r="E1766" s="3" t="s">
        <v>6151</v>
      </c>
      <c r="G1766" s="66">
        <v>0</v>
      </c>
    </row>
    <row r="1767" spans="1:7" ht="22.5" x14ac:dyDescent="0.2">
      <c r="A1767" s="1" t="str">
        <f t="shared" ref="A1767:A1830" si="38">CONCATENAR</f>
        <v>SINAPI 104704</v>
      </c>
      <c r="B1767" s="3" t="s">
        <v>6165</v>
      </c>
      <c r="C1767" s="3">
        <v>104704</v>
      </c>
      <c r="D1767" s="2" t="s">
        <v>8832</v>
      </c>
      <c r="E1767" s="3" t="s">
        <v>6150</v>
      </c>
      <c r="G1767" s="66">
        <v>0</v>
      </c>
    </row>
    <row r="1768" spans="1:7" ht="33.75" x14ac:dyDescent="0.2">
      <c r="A1768" s="1" t="str">
        <f t="shared" si="38"/>
        <v>SINAPI 91395</v>
      </c>
      <c r="B1768" s="3" t="s">
        <v>6165</v>
      </c>
      <c r="C1768" s="3">
        <v>91395</v>
      </c>
      <c r="D1768" s="2" t="s">
        <v>564</v>
      </c>
      <c r="E1768" s="3" t="s">
        <v>6151</v>
      </c>
      <c r="G1768" s="66">
        <v>62.05</v>
      </c>
    </row>
    <row r="1769" spans="1:7" ht="33.75" x14ac:dyDescent="0.2">
      <c r="A1769" s="1" t="str">
        <f t="shared" si="38"/>
        <v>SINAPI 73467</v>
      </c>
      <c r="B1769" s="3" t="s">
        <v>6165</v>
      </c>
      <c r="C1769" s="3">
        <v>73467</v>
      </c>
      <c r="D1769" s="2" t="s">
        <v>383</v>
      </c>
      <c r="E1769" s="3" t="s">
        <v>6150</v>
      </c>
      <c r="G1769" s="66">
        <v>258.23</v>
      </c>
    </row>
    <row r="1770" spans="1:7" ht="33.75" x14ac:dyDescent="0.2">
      <c r="A1770" s="1" t="str">
        <f t="shared" si="38"/>
        <v>SINAPI 5826</v>
      </c>
      <c r="B1770" s="3" t="s">
        <v>6165</v>
      </c>
      <c r="C1770" s="3">
        <v>5826</v>
      </c>
      <c r="D1770" s="2" t="s">
        <v>488</v>
      </c>
      <c r="E1770" s="3" t="s">
        <v>6151</v>
      </c>
      <c r="G1770" s="66">
        <v>64.849999999999994</v>
      </c>
    </row>
    <row r="1771" spans="1:7" ht="33.75" x14ac:dyDescent="0.2">
      <c r="A1771" s="1" t="str">
        <f t="shared" si="38"/>
        <v>SINAPI 5824</v>
      </c>
      <c r="B1771" s="3" t="s">
        <v>6165</v>
      </c>
      <c r="C1771" s="3">
        <v>5824</v>
      </c>
      <c r="D1771" s="2" t="s">
        <v>353</v>
      </c>
      <c r="E1771" s="3" t="s">
        <v>6150</v>
      </c>
      <c r="G1771" s="66">
        <v>224.17</v>
      </c>
    </row>
    <row r="1772" spans="1:7" ht="22.5" x14ac:dyDescent="0.2">
      <c r="A1772" s="1" t="str">
        <f t="shared" si="38"/>
        <v>SINAPI 5892</v>
      </c>
      <c r="B1772" s="3" t="s">
        <v>6165</v>
      </c>
      <c r="C1772" s="3">
        <v>5892</v>
      </c>
      <c r="D1772" s="2" t="s">
        <v>501</v>
      </c>
      <c r="E1772" s="3" t="s">
        <v>6151</v>
      </c>
      <c r="G1772" s="66">
        <v>59.76</v>
      </c>
    </row>
    <row r="1773" spans="1:7" ht="22.5" x14ac:dyDescent="0.2">
      <c r="A1773" s="1" t="str">
        <f t="shared" si="38"/>
        <v>SINAPI 5890</v>
      </c>
      <c r="B1773" s="3" t="s">
        <v>6165</v>
      </c>
      <c r="C1773" s="3">
        <v>5890</v>
      </c>
      <c r="D1773" s="2" t="s">
        <v>365</v>
      </c>
      <c r="E1773" s="3" t="s">
        <v>6150</v>
      </c>
      <c r="G1773" s="66">
        <v>211.13</v>
      </c>
    </row>
    <row r="1774" spans="1:7" ht="22.5" x14ac:dyDescent="0.2">
      <c r="A1774" s="1" t="str">
        <f t="shared" si="38"/>
        <v>SINAPI 5896</v>
      </c>
      <c r="B1774" s="3" t="s">
        <v>6165</v>
      </c>
      <c r="C1774" s="3">
        <v>5896</v>
      </c>
      <c r="D1774" s="2" t="s">
        <v>502</v>
      </c>
      <c r="E1774" s="3" t="s">
        <v>6151</v>
      </c>
      <c r="G1774" s="66">
        <v>62.39</v>
      </c>
    </row>
    <row r="1775" spans="1:7" ht="22.5" x14ac:dyDescent="0.2">
      <c r="A1775" s="1" t="str">
        <f t="shared" si="38"/>
        <v>SINAPI 5894</v>
      </c>
      <c r="B1775" s="3" t="s">
        <v>6165</v>
      </c>
      <c r="C1775" s="3">
        <v>5894</v>
      </c>
      <c r="D1775" s="2" t="s">
        <v>366</v>
      </c>
      <c r="E1775" s="3" t="s">
        <v>6150</v>
      </c>
      <c r="G1775" s="66">
        <v>219.45</v>
      </c>
    </row>
    <row r="1776" spans="1:7" ht="22.5" x14ac:dyDescent="0.2">
      <c r="A1776" s="1" t="str">
        <f t="shared" si="38"/>
        <v>SINAPI 91032</v>
      </c>
      <c r="B1776" s="3" t="s">
        <v>6165</v>
      </c>
      <c r="C1776" s="3">
        <v>91032</v>
      </c>
      <c r="D1776" s="2" t="s">
        <v>560</v>
      </c>
      <c r="E1776" s="3" t="s">
        <v>6151</v>
      </c>
      <c r="G1776" s="66">
        <v>70.430000000000007</v>
      </c>
    </row>
    <row r="1777" spans="1:7" ht="22.5" x14ac:dyDescent="0.2">
      <c r="A1777" s="1" t="str">
        <f t="shared" si="38"/>
        <v>SINAPI 91031</v>
      </c>
      <c r="B1777" s="3" t="s">
        <v>6165</v>
      </c>
      <c r="C1777" s="3">
        <v>91031</v>
      </c>
      <c r="D1777" s="2" t="s">
        <v>426</v>
      </c>
      <c r="E1777" s="3" t="s">
        <v>6150</v>
      </c>
      <c r="G1777" s="66">
        <v>268.10000000000002</v>
      </c>
    </row>
    <row r="1778" spans="1:7" ht="33.75" x14ac:dyDescent="0.2">
      <c r="A1778" s="1" t="str">
        <f t="shared" si="38"/>
        <v>SINAPI 102817</v>
      </c>
      <c r="B1778" s="3" t="s">
        <v>6165</v>
      </c>
      <c r="C1778" s="3">
        <v>102817</v>
      </c>
      <c r="D1778" s="2" t="s">
        <v>8833</v>
      </c>
      <c r="E1778" s="3" t="s">
        <v>6151</v>
      </c>
      <c r="G1778" s="66">
        <v>0</v>
      </c>
    </row>
    <row r="1779" spans="1:7" ht="33.75" x14ac:dyDescent="0.2">
      <c r="A1779" s="1" t="str">
        <f t="shared" si="38"/>
        <v>SINAPI 102816</v>
      </c>
      <c r="B1779" s="3" t="s">
        <v>6165</v>
      </c>
      <c r="C1779" s="3">
        <v>102816</v>
      </c>
      <c r="D1779" s="2" t="s">
        <v>8834</v>
      </c>
      <c r="E1779" s="3" t="s">
        <v>6150</v>
      </c>
      <c r="G1779" s="66">
        <v>0</v>
      </c>
    </row>
    <row r="1780" spans="1:7" ht="22.5" x14ac:dyDescent="0.2">
      <c r="A1780" s="1" t="str">
        <f t="shared" si="38"/>
        <v>SINAPI 91534</v>
      </c>
      <c r="B1780" s="3" t="s">
        <v>6165</v>
      </c>
      <c r="C1780" s="3">
        <v>91534</v>
      </c>
      <c r="D1780" s="2" t="s">
        <v>566</v>
      </c>
      <c r="E1780" s="3" t="s">
        <v>6151</v>
      </c>
      <c r="G1780" s="66">
        <v>37.47</v>
      </c>
    </row>
    <row r="1781" spans="1:7" ht="22.5" x14ac:dyDescent="0.2">
      <c r="A1781" s="1" t="str">
        <f t="shared" si="38"/>
        <v>SINAPI 91533</v>
      </c>
      <c r="B1781" s="3" t="s">
        <v>6165</v>
      </c>
      <c r="C1781" s="3">
        <v>91533</v>
      </c>
      <c r="D1781" s="2" t="s">
        <v>430</v>
      </c>
      <c r="E1781" s="3" t="s">
        <v>6150</v>
      </c>
      <c r="G1781" s="66">
        <v>44.69</v>
      </c>
    </row>
    <row r="1782" spans="1:7" ht="22.5" x14ac:dyDescent="0.2">
      <c r="A1782" s="1" t="str">
        <f t="shared" si="38"/>
        <v>SINAPI 95265</v>
      </c>
      <c r="B1782" s="3" t="s">
        <v>6165</v>
      </c>
      <c r="C1782" s="3">
        <v>95265</v>
      </c>
      <c r="D1782" s="2" t="s">
        <v>597</v>
      </c>
      <c r="E1782" s="3" t="s">
        <v>6151</v>
      </c>
      <c r="G1782" s="66">
        <v>0.67</v>
      </c>
    </row>
    <row r="1783" spans="1:7" ht="22.5" x14ac:dyDescent="0.2">
      <c r="A1783" s="1" t="str">
        <f t="shared" si="38"/>
        <v>SINAPI 95264</v>
      </c>
      <c r="B1783" s="3" t="s">
        <v>6165</v>
      </c>
      <c r="C1783" s="3">
        <v>95264</v>
      </c>
      <c r="D1783" s="2" t="s">
        <v>461</v>
      </c>
      <c r="E1783" s="3" t="s">
        <v>6150</v>
      </c>
      <c r="G1783" s="66">
        <v>6.18</v>
      </c>
    </row>
    <row r="1784" spans="1:7" ht="22.5" x14ac:dyDescent="0.2">
      <c r="A1784" s="1" t="str">
        <f t="shared" si="38"/>
        <v>SINAPI 90973</v>
      </c>
      <c r="B1784" s="3" t="s">
        <v>6165</v>
      </c>
      <c r="C1784" s="3">
        <v>90973</v>
      </c>
      <c r="D1784" s="2" t="s">
        <v>557</v>
      </c>
      <c r="E1784" s="3" t="s">
        <v>6151</v>
      </c>
      <c r="G1784" s="66">
        <v>8.91</v>
      </c>
    </row>
    <row r="1785" spans="1:7" ht="22.5" x14ac:dyDescent="0.2">
      <c r="A1785" s="1" t="str">
        <f t="shared" si="38"/>
        <v>SINAPI 90972</v>
      </c>
      <c r="B1785" s="3" t="s">
        <v>6165</v>
      </c>
      <c r="C1785" s="3">
        <v>90972</v>
      </c>
      <c r="D1785" s="2" t="s">
        <v>423</v>
      </c>
      <c r="E1785" s="3" t="s">
        <v>6150</v>
      </c>
      <c r="G1785" s="66">
        <v>81.22</v>
      </c>
    </row>
    <row r="1786" spans="1:7" ht="22.5" x14ac:dyDescent="0.2">
      <c r="A1786" s="1" t="str">
        <f t="shared" si="38"/>
        <v>SINAPI 91001</v>
      </c>
      <c r="B1786" s="3" t="s">
        <v>6165</v>
      </c>
      <c r="C1786" s="3">
        <v>91001</v>
      </c>
      <c r="D1786" s="2" t="s">
        <v>559</v>
      </c>
      <c r="E1786" s="3" t="s">
        <v>6151</v>
      </c>
      <c r="G1786" s="66">
        <v>10.57</v>
      </c>
    </row>
    <row r="1787" spans="1:7" ht="22.5" x14ac:dyDescent="0.2">
      <c r="A1787" s="1" t="str">
        <f t="shared" si="38"/>
        <v>SINAPI 90999</v>
      </c>
      <c r="B1787" s="3" t="s">
        <v>6165</v>
      </c>
      <c r="C1787" s="3">
        <v>90999</v>
      </c>
      <c r="D1787" s="2" t="s">
        <v>425</v>
      </c>
      <c r="E1787" s="3" t="s">
        <v>6150</v>
      </c>
      <c r="G1787" s="66">
        <v>107.28</v>
      </c>
    </row>
    <row r="1788" spans="1:7" ht="22.5" x14ac:dyDescent="0.2">
      <c r="A1788" s="1" t="str">
        <f t="shared" si="38"/>
        <v>SINAPI 5954</v>
      </c>
      <c r="B1788" s="3" t="s">
        <v>6165</v>
      </c>
      <c r="C1788" s="3">
        <v>5954</v>
      </c>
      <c r="D1788" s="2" t="s">
        <v>511</v>
      </c>
      <c r="E1788" s="3" t="s">
        <v>6151</v>
      </c>
      <c r="G1788" s="66">
        <v>6.65</v>
      </c>
    </row>
    <row r="1789" spans="1:7" ht="22.5" x14ac:dyDescent="0.2">
      <c r="A1789" s="1" t="str">
        <f t="shared" si="38"/>
        <v>SINAPI 5953</v>
      </c>
      <c r="B1789" s="3" t="s">
        <v>6165</v>
      </c>
      <c r="C1789" s="3">
        <v>5953</v>
      </c>
      <c r="D1789" s="2" t="s">
        <v>374</v>
      </c>
      <c r="E1789" s="3" t="s">
        <v>6150</v>
      </c>
      <c r="G1789" s="66">
        <v>62.62</v>
      </c>
    </row>
    <row r="1790" spans="1:7" ht="22.5" x14ac:dyDescent="0.2">
      <c r="A1790" s="1" t="str">
        <f t="shared" si="38"/>
        <v>SINAPI 90982</v>
      </c>
      <c r="B1790" s="3" t="s">
        <v>6165</v>
      </c>
      <c r="C1790" s="3">
        <v>90982</v>
      </c>
      <c r="D1790" s="2" t="s">
        <v>558</v>
      </c>
      <c r="E1790" s="3" t="s">
        <v>6151</v>
      </c>
      <c r="G1790" s="66">
        <v>22.65</v>
      </c>
    </row>
    <row r="1791" spans="1:7" ht="22.5" x14ac:dyDescent="0.2">
      <c r="A1791" s="1" t="str">
        <f t="shared" si="38"/>
        <v>SINAPI 90979</v>
      </c>
      <c r="B1791" s="3" t="s">
        <v>6165</v>
      </c>
      <c r="C1791" s="3">
        <v>90979</v>
      </c>
      <c r="D1791" s="2" t="s">
        <v>424</v>
      </c>
      <c r="E1791" s="3" t="s">
        <v>6150</v>
      </c>
      <c r="G1791" s="66">
        <v>209.77</v>
      </c>
    </row>
    <row r="1792" spans="1:7" ht="22.5" x14ac:dyDescent="0.2">
      <c r="A1792" s="1" t="str">
        <f t="shared" si="38"/>
        <v>SINAPI 90965</v>
      </c>
      <c r="B1792" s="3" t="s">
        <v>6165</v>
      </c>
      <c r="C1792" s="3">
        <v>90965</v>
      </c>
      <c r="D1792" s="2" t="s">
        <v>556</v>
      </c>
      <c r="E1792" s="3" t="s">
        <v>6151</v>
      </c>
      <c r="G1792" s="66">
        <v>8.89</v>
      </c>
    </row>
    <row r="1793" spans="1:7" ht="22.5" x14ac:dyDescent="0.2">
      <c r="A1793" s="1" t="str">
        <f t="shared" si="38"/>
        <v>SINAPI 90964</v>
      </c>
      <c r="B1793" s="3" t="s">
        <v>6165</v>
      </c>
      <c r="C1793" s="3">
        <v>90964</v>
      </c>
      <c r="D1793" s="2" t="s">
        <v>422</v>
      </c>
      <c r="E1793" s="3" t="s">
        <v>6150</v>
      </c>
      <c r="G1793" s="66">
        <v>33.340000000000003</v>
      </c>
    </row>
    <row r="1794" spans="1:7" ht="22.5" x14ac:dyDescent="0.2">
      <c r="A1794" s="1" t="str">
        <f t="shared" si="38"/>
        <v>SINAPI 102970</v>
      </c>
      <c r="B1794" s="3" t="s">
        <v>6165</v>
      </c>
      <c r="C1794" s="3">
        <v>102970</v>
      </c>
      <c r="D1794" s="2" t="s">
        <v>8835</v>
      </c>
      <c r="E1794" s="3" t="s">
        <v>6151</v>
      </c>
      <c r="G1794" s="66">
        <v>0</v>
      </c>
    </row>
    <row r="1795" spans="1:7" ht="22.5" x14ac:dyDescent="0.2">
      <c r="A1795" s="1" t="str">
        <f t="shared" si="38"/>
        <v>SINAPI 102971</v>
      </c>
      <c r="B1795" s="3" t="s">
        <v>6165</v>
      </c>
      <c r="C1795" s="3">
        <v>102971</v>
      </c>
      <c r="D1795" s="2" t="s">
        <v>8836</v>
      </c>
      <c r="E1795" s="3" t="s">
        <v>6150</v>
      </c>
      <c r="G1795" s="66">
        <v>0</v>
      </c>
    </row>
    <row r="1796" spans="1:7" ht="22.5" x14ac:dyDescent="0.2">
      <c r="A1796" s="1" t="str">
        <f t="shared" si="38"/>
        <v>SINAPI 102822</v>
      </c>
      <c r="B1796" s="3" t="s">
        <v>6165</v>
      </c>
      <c r="C1796" s="3">
        <v>102822</v>
      </c>
      <c r="D1796" s="2" t="s">
        <v>8837</v>
      </c>
      <c r="E1796" s="3" t="s">
        <v>6151</v>
      </c>
      <c r="G1796" s="66">
        <v>0</v>
      </c>
    </row>
    <row r="1797" spans="1:7" ht="22.5" x14ac:dyDescent="0.2">
      <c r="A1797" s="1" t="str">
        <f t="shared" si="38"/>
        <v>SINAPI 102821</v>
      </c>
      <c r="B1797" s="3" t="s">
        <v>6165</v>
      </c>
      <c r="C1797" s="3">
        <v>102821</v>
      </c>
      <c r="D1797" s="2" t="s">
        <v>8838</v>
      </c>
      <c r="E1797" s="3" t="s">
        <v>6150</v>
      </c>
      <c r="G1797" s="66">
        <v>0</v>
      </c>
    </row>
    <row r="1798" spans="1:7" ht="22.5" x14ac:dyDescent="0.2">
      <c r="A1798" s="1" t="str">
        <f t="shared" si="38"/>
        <v>SINAPI 102828</v>
      </c>
      <c r="B1798" s="3" t="s">
        <v>6165</v>
      </c>
      <c r="C1798" s="3">
        <v>102828</v>
      </c>
      <c r="D1798" s="2" t="s">
        <v>8839</v>
      </c>
      <c r="E1798" s="3" t="s">
        <v>6151</v>
      </c>
      <c r="G1798" s="66">
        <v>0</v>
      </c>
    </row>
    <row r="1799" spans="1:7" ht="22.5" x14ac:dyDescent="0.2">
      <c r="A1799" s="1" t="str">
        <f t="shared" si="38"/>
        <v>SINAPI 102827</v>
      </c>
      <c r="B1799" s="3" t="s">
        <v>6165</v>
      </c>
      <c r="C1799" s="3">
        <v>102827</v>
      </c>
      <c r="D1799" s="2" t="s">
        <v>8840</v>
      </c>
      <c r="E1799" s="3" t="s">
        <v>6150</v>
      </c>
      <c r="G1799" s="66">
        <v>0</v>
      </c>
    </row>
    <row r="1800" spans="1:7" ht="22.5" x14ac:dyDescent="0.2">
      <c r="A1800" s="1" t="str">
        <f t="shared" si="38"/>
        <v>SINAPI 103939</v>
      </c>
      <c r="B1800" s="3" t="s">
        <v>6165</v>
      </c>
      <c r="C1800" s="3">
        <v>103939</v>
      </c>
      <c r="D1800" s="2" t="s">
        <v>8841</v>
      </c>
      <c r="E1800" s="3" t="s">
        <v>6151</v>
      </c>
      <c r="G1800" s="66">
        <v>0</v>
      </c>
    </row>
    <row r="1801" spans="1:7" ht="22.5" x14ac:dyDescent="0.2">
      <c r="A1801" s="1" t="str">
        <f t="shared" si="38"/>
        <v>SINAPI 103938</v>
      </c>
      <c r="B1801" s="3" t="s">
        <v>6165</v>
      </c>
      <c r="C1801" s="3">
        <v>103938</v>
      </c>
      <c r="D1801" s="2" t="s">
        <v>8842</v>
      </c>
      <c r="E1801" s="3" t="s">
        <v>6150</v>
      </c>
      <c r="G1801" s="66">
        <v>0</v>
      </c>
    </row>
    <row r="1802" spans="1:7" ht="22.5" x14ac:dyDescent="0.2">
      <c r="A1802" s="1" t="str">
        <f t="shared" si="38"/>
        <v>SINAPI 103945</v>
      </c>
      <c r="B1802" s="3" t="s">
        <v>6165</v>
      </c>
      <c r="C1802" s="3">
        <v>103945</v>
      </c>
      <c r="D1802" s="2" t="s">
        <v>8843</v>
      </c>
      <c r="E1802" s="3" t="s">
        <v>6151</v>
      </c>
      <c r="G1802" s="66">
        <v>0</v>
      </c>
    </row>
    <row r="1803" spans="1:7" ht="22.5" x14ac:dyDescent="0.2">
      <c r="A1803" s="1" t="str">
        <f t="shared" si="38"/>
        <v>SINAPI 103944</v>
      </c>
      <c r="B1803" s="3" t="s">
        <v>6165</v>
      </c>
      <c r="C1803" s="3">
        <v>103944</v>
      </c>
      <c r="D1803" s="2" t="s">
        <v>8844</v>
      </c>
      <c r="E1803" s="3" t="s">
        <v>6150</v>
      </c>
      <c r="G1803" s="66">
        <v>0</v>
      </c>
    </row>
    <row r="1804" spans="1:7" ht="22.5" x14ac:dyDescent="0.2">
      <c r="A1804" s="1" t="str">
        <f t="shared" si="38"/>
        <v>SINAPI 91285</v>
      </c>
      <c r="B1804" s="3" t="s">
        <v>6165</v>
      </c>
      <c r="C1804" s="3">
        <v>91285</v>
      </c>
      <c r="D1804" s="2" t="s">
        <v>562</v>
      </c>
      <c r="E1804" s="3" t="s">
        <v>6151</v>
      </c>
      <c r="G1804" s="66">
        <v>0.89</v>
      </c>
    </row>
    <row r="1805" spans="1:7" ht="22.5" x14ac:dyDescent="0.2">
      <c r="A1805" s="1" t="str">
        <f t="shared" si="38"/>
        <v>SINAPI 91283</v>
      </c>
      <c r="B1805" s="3" t="s">
        <v>6165</v>
      </c>
      <c r="C1805" s="3">
        <v>91283</v>
      </c>
      <c r="D1805" s="2" t="s">
        <v>428</v>
      </c>
      <c r="E1805" s="3" t="s">
        <v>6150</v>
      </c>
      <c r="G1805" s="66">
        <v>10.81</v>
      </c>
    </row>
    <row r="1806" spans="1:7" ht="22.5" x14ac:dyDescent="0.2">
      <c r="A1806" s="1" t="str">
        <f t="shared" si="38"/>
        <v>SINAPI 95283</v>
      </c>
      <c r="B1806" s="3" t="s">
        <v>6165</v>
      </c>
      <c r="C1806" s="3">
        <v>95283</v>
      </c>
      <c r="D1806" s="2" t="s">
        <v>600</v>
      </c>
      <c r="E1806" s="3" t="s">
        <v>6151</v>
      </c>
      <c r="G1806" s="66">
        <v>0.8</v>
      </c>
    </row>
    <row r="1807" spans="1:7" ht="22.5" x14ac:dyDescent="0.2">
      <c r="A1807" s="1" t="str">
        <f t="shared" si="38"/>
        <v>SINAPI 95282</v>
      </c>
      <c r="B1807" s="3" t="s">
        <v>6165</v>
      </c>
      <c r="C1807" s="3">
        <v>95282</v>
      </c>
      <c r="D1807" s="2" t="s">
        <v>464</v>
      </c>
      <c r="E1807" s="3" t="s">
        <v>6150</v>
      </c>
      <c r="G1807" s="66">
        <v>10.4</v>
      </c>
    </row>
    <row r="1808" spans="1:7" x14ac:dyDescent="0.2">
      <c r="A1808" s="1" t="str">
        <f t="shared" si="38"/>
        <v>SINAPI 95128</v>
      </c>
      <c r="B1808" s="3" t="s">
        <v>6165</v>
      </c>
      <c r="C1808" s="3">
        <v>95128</v>
      </c>
      <c r="D1808" s="2" t="s">
        <v>593</v>
      </c>
      <c r="E1808" s="3" t="s">
        <v>6151</v>
      </c>
      <c r="G1808" s="66">
        <v>60.03</v>
      </c>
    </row>
    <row r="1809" spans="1:7" x14ac:dyDescent="0.2">
      <c r="A1809" s="1" t="str">
        <f t="shared" si="38"/>
        <v>SINAPI 95127</v>
      </c>
      <c r="B1809" s="3" t="s">
        <v>6165</v>
      </c>
      <c r="C1809" s="3">
        <v>95127</v>
      </c>
      <c r="D1809" s="2" t="s">
        <v>456</v>
      </c>
      <c r="E1809" s="3" t="s">
        <v>6150</v>
      </c>
      <c r="G1809" s="66">
        <v>233.89</v>
      </c>
    </row>
    <row r="1810" spans="1:7" ht="22.5" x14ac:dyDescent="0.2">
      <c r="A1810" s="1" t="str">
        <f t="shared" si="38"/>
        <v>SINAPI 92044</v>
      </c>
      <c r="B1810" s="3" t="s">
        <v>6165</v>
      </c>
      <c r="C1810" s="3">
        <v>92044</v>
      </c>
      <c r="D1810" s="2" t="s">
        <v>570</v>
      </c>
      <c r="E1810" s="3" t="s">
        <v>6151</v>
      </c>
      <c r="G1810" s="66">
        <v>7.8</v>
      </c>
    </row>
    <row r="1811" spans="1:7" ht="22.5" x14ac:dyDescent="0.2">
      <c r="A1811" s="1" t="str">
        <f t="shared" si="38"/>
        <v>SINAPI 92043</v>
      </c>
      <c r="B1811" s="3" t="s">
        <v>6165</v>
      </c>
      <c r="C1811" s="3">
        <v>92043</v>
      </c>
      <c r="D1811" s="2" t="s">
        <v>434</v>
      </c>
      <c r="E1811" s="3" t="s">
        <v>6150</v>
      </c>
      <c r="G1811" s="66">
        <v>13.19</v>
      </c>
    </row>
    <row r="1812" spans="1:7" x14ac:dyDescent="0.2">
      <c r="A1812" s="1" t="str">
        <f t="shared" si="38"/>
        <v>SINAPI 102834</v>
      </c>
      <c r="B1812" s="3" t="s">
        <v>6165</v>
      </c>
      <c r="C1812" s="3">
        <v>102834</v>
      </c>
      <c r="D1812" s="2" t="s">
        <v>8845</v>
      </c>
      <c r="E1812" s="3" t="s">
        <v>6151</v>
      </c>
      <c r="G1812" s="66">
        <v>0</v>
      </c>
    </row>
    <row r="1813" spans="1:7" x14ac:dyDescent="0.2">
      <c r="A1813" s="1" t="str">
        <f t="shared" si="38"/>
        <v>SINAPI 102833</v>
      </c>
      <c r="B1813" s="3" t="s">
        <v>6165</v>
      </c>
      <c r="C1813" s="3">
        <v>102833</v>
      </c>
      <c r="D1813" s="2" t="s">
        <v>8846</v>
      </c>
      <c r="E1813" s="3" t="s">
        <v>6150</v>
      </c>
      <c r="G1813" s="66">
        <v>0</v>
      </c>
    </row>
    <row r="1814" spans="1:7" x14ac:dyDescent="0.2">
      <c r="A1814" s="1" t="str">
        <f t="shared" si="38"/>
        <v>SINAPI 92119</v>
      </c>
      <c r="B1814" s="3" t="s">
        <v>6165</v>
      </c>
      <c r="C1814" s="3">
        <v>92119</v>
      </c>
      <c r="D1814" s="2" t="s">
        <v>573</v>
      </c>
      <c r="E1814" s="3" t="s">
        <v>6151</v>
      </c>
      <c r="G1814" s="66">
        <v>0.36</v>
      </c>
    </row>
    <row r="1815" spans="1:7" x14ac:dyDescent="0.2">
      <c r="A1815" s="1" t="str">
        <f t="shared" si="38"/>
        <v>SINAPI 92118</v>
      </c>
      <c r="B1815" s="3" t="s">
        <v>6165</v>
      </c>
      <c r="C1815" s="3">
        <v>92118</v>
      </c>
      <c r="D1815" s="2" t="s">
        <v>437</v>
      </c>
      <c r="E1815" s="3" t="s">
        <v>6150</v>
      </c>
      <c r="G1815" s="66">
        <v>0.56999999999999995</v>
      </c>
    </row>
    <row r="1816" spans="1:7" x14ac:dyDescent="0.2">
      <c r="A1816" s="1" t="str">
        <f t="shared" si="38"/>
        <v>SINAPI 102917</v>
      </c>
      <c r="B1816" s="3" t="s">
        <v>6165</v>
      </c>
      <c r="C1816" s="3">
        <v>102917</v>
      </c>
      <c r="D1816" s="2" t="s">
        <v>8847</v>
      </c>
      <c r="E1816" s="3" t="s">
        <v>6151</v>
      </c>
      <c r="G1816" s="66">
        <v>0</v>
      </c>
    </row>
    <row r="1817" spans="1:7" x14ac:dyDescent="0.2">
      <c r="A1817" s="1" t="str">
        <f t="shared" si="38"/>
        <v>SINAPI 102916</v>
      </c>
      <c r="B1817" s="3" t="s">
        <v>6165</v>
      </c>
      <c r="C1817" s="3">
        <v>102916</v>
      </c>
      <c r="D1817" s="2" t="s">
        <v>8848</v>
      </c>
      <c r="E1817" s="3" t="s">
        <v>6150</v>
      </c>
      <c r="G1817" s="66">
        <v>0</v>
      </c>
    </row>
    <row r="1818" spans="1:7" ht="33.75" x14ac:dyDescent="0.2">
      <c r="A1818" s="1" t="str">
        <f t="shared" si="38"/>
        <v>SINAPI 95721</v>
      </c>
      <c r="B1818" s="3" t="s">
        <v>6165</v>
      </c>
      <c r="C1818" s="3">
        <v>95721</v>
      </c>
      <c r="D1818" s="2" t="s">
        <v>604</v>
      </c>
      <c r="E1818" s="3" t="s">
        <v>6151</v>
      </c>
      <c r="G1818" s="66">
        <v>117.07</v>
      </c>
    </row>
    <row r="1819" spans="1:7" ht="33.75" x14ac:dyDescent="0.2">
      <c r="A1819" s="1" t="str">
        <f t="shared" si="38"/>
        <v>SINAPI 95720</v>
      </c>
      <c r="B1819" s="3" t="s">
        <v>6165</v>
      </c>
      <c r="C1819" s="3">
        <v>95720</v>
      </c>
      <c r="D1819" s="2" t="s">
        <v>468</v>
      </c>
      <c r="E1819" s="3" t="s">
        <v>6150</v>
      </c>
      <c r="G1819" s="66">
        <v>287.98</v>
      </c>
    </row>
    <row r="1820" spans="1:7" ht="22.5" x14ac:dyDescent="0.2">
      <c r="A1820" s="1" t="str">
        <f t="shared" si="38"/>
        <v>SINAPI 104716</v>
      </c>
      <c r="B1820" s="3" t="s">
        <v>6165</v>
      </c>
      <c r="C1820" s="3">
        <v>104716</v>
      </c>
      <c r="D1820" s="2" t="s">
        <v>6514</v>
      </c>
      <c r="E1820" s="3" t="s">
        <v>6150</v>
      </c>
      <c r="G1820" s="66">
        <v>278.70999999999998</v>
      </c>
    </row>
    <row r="1821" spans="1:7" ht="22.5" x14ac:dyDescent="0.2">
      <c r="A1821" s="1" t="str">
        <f t="shared" si="38"/>
        <v>SINAPI 104717</v>
      </c>
      <c r="B1821" s="3" t="s">
        <v>6165</v>
      </c>
      <c r="C1821" s="3">
        <v>104717</v>
      </c>
      <c r="D1821" s="2" t="s">
        <v>6529</v>
      </c>
      <c r="E1821" s="3" t="s">
        <v>6151</v>
      </c>
      <c r="G1821" s="66">
        <v>112.41</v>
      </c>
    </row>
    <row r="1822" spans="1:7" ht="22.5" x14ac:dyDescent="0.2">
      <c r="A1822" s="1" t="str">
        <f t="shared" si="38"/>
        <v>SINAPI 102899</v>
      </c>
      <c r="B1822" s="3" t="s">
        <v>6165</v>
      </c>
      <c r="C1822" s="3">
        <v>102899</v>
      </c>
      <c r="D1822" s="2" t="s">
        <v>8849</v>
      </c>
      <c r="E1822" s="3" t="s">
        <v>6151</v>
      </c>
      <c r="G1822" s="66">
        <v>0</v>
      </c>
    </row>
    <row r="1823" spans="1:7" ht="22.5" x14ac:dyDescent="0.2">
      <c r="A1823" s="1" t="str">
        <f t="shared" si="38"/>
        <v>SINAPI 102898</v>
      </c>
      <c r="B1823" s="3" t="s">
        <v>6165</v>
      </c>
      <c r="C1823" s="3">
        <v>102898</v>
      </c>
      <c r="D1823" s="2" t="s">
        <v>8850</v>
      </c>
      <c r="E1823" s="3" t="s">
        <v>6150</v>
      </c>
      <c r="G1823" s="66">
        <v>0</v>
      </c>
    </row>
    <row r="1824" spans="1:7" ht="22.5" x14ac:dyDescent="0.2">
      <c r="A1824" s="1" t="str">
        <f t="shared" si="38"/>
        <v>SINAPI 5632</v>
      </c>
      <c r="B1824" s="3" t="s">
        <v>6165</v>
      </c>
      <c r="C1824" s="3">
        <v>5632</v>
      </c>
      <c r="D1824" s="2" t="s">
        <v>483</v>
      </c>
      <c r="E1824" s="3" t="s">
        <v>6151</v>
      </c>
      <c r="G1824" s="66">
        <v>95.52</v>
      </c>
    </row>
    <row r="1825" spans="1:7" ht="22.5" x14ac:dyDescent="0.2">
      <c r="A1825" s="1" t="str">
        <f t="shared" si="38"/>
        <v>SINAPI 5631</v>
      </c>
      <c r="B1825" s="3" t="s">
        <v>6165</v>
      </c>
      <c r="C1825" s="3">
        <v>5631</v>
      </c>
      <c r="D1825" s="2" t="s">
        <v>345</v>
      </c>
      <c r="E1825" s="3" t="s">
        <v>6150</v>
      </c>
      <c r="G1825" s="66">
        <v>218.41</v>
      </c>
    </row>
    <row r="1826" spans="1:7" ht="22.5" x14ac:dyDescent="0.2">
      <c r="A1826" s="1" t="str">
        <f t="shared" si="38"/>
        <v>SINAPI 88908</v>
      </c>
      <c r="B1826" s="3" t="s">
        <v>6165</v>
      </c>
      <c r="C1826" s="3">
        <v>88908</v>
      </c>
      <c r="D1826" s="2" t="s">
        <v>529</v>
      </c>
      <c r="E1826" s="3" t="s">
        <v>6151</v>
      </c>
      <c r="G1826" s="66">
        <v>102.88</v>
      </c>
    </row>
    <row r="1827" spans="1:7" ht="22.5" x14ac:dyDescent="0.2">
      <c r="A1827" s="1" t="str">
        <f t="shared" si="38"/>
        <v>SINAPI 88907</v>
      </c>
      <c r="B1827" s="3" t="s">
        <v>6165</v>
      </c>
      <c r="C1827" s="3">
        <v>88907</v>
      </c>
      <c r="D1827" s="2" t="s">
        <v>395</v>
      </c>
      <c r="E1827" s="3" t="s">
        <v>6150</v>
      </c>
      <c r="G1827" s="66">
        <v>259.77</v>
      </c>
    </row>
    <row r="1828" spans="1:7" ht="22.5" x14ac:dyDescent="0.2">
      <c r="A1828" s="1" t="str">
        <f t="shared" si="38"/>
        <v>SINAPI 5911</v>
      </c>
      <c r="B1828" s="3" t="s">
        <v>6165</v>
      </c>
      <c r="C1828" s="3">
        <v>5911</v>
      </c>
      <c r="D1828" s="2" t="s">
        <v>504</v>
      </c>
      <c r="E1828" s="3" t="s">
        <v>6151</v>
      </c>
      <c r="G1828" s="66">
        <v>27.63</v>
      </c>
    </row>
    <row r="1829" spans="1:7" ht="22.5" x14ac:dyDescent="0.2">
      <c r="A1829" s="1" t="str">
        <f t="shared" si="38"/>
        <v>SINAPI 5909</v>
      </c>
      <c r="B1829" s="3" t="s">
        <v>6165</v>
      </c>
      <c r="C1829" s="3">
        <v>5909</v>
      </c>
      <c r="D1829" s="2" t="s">
        <v>368</v>
      </c>
      <c r="E1829" s="3" t="s">
        <v>6150</v>
      </c>
      <c r="G1829" s="66">
        <v>35.25</v>
      </c>
    </row>
    <row r="1830" spans="1:7" ht="33.75" x14ac:dyDescent="0.2">
      <c r="A1830" s="1" t="str">
        <f t="shared" si="38"/>
        <v>SINAPI 91486</v>
      </c>
      <c r="B1830" s="3" t="s">
        <v>6165</v>
      </c>
      <c r="C1830" s="3">
        <v>91486</v>
      </c>
      <c r="D1830" s="2" t="s">
        <v>565</v>
      </c>
      <c r="E1830" s="3" t="s">
        <v>6151</v>
      </c>
      <c r="G1830" s="66">
        <v>71.459999999999994</v>
      </c>
    </row>
    <row r="1831" spans="1:7" ht="33.75" x14ac:dyDescent="0.2">
      <c r="A1831" s="1" t="str">
        <f t="shared" ref="A1831:A1894" si="39">CONCATENAR</f>
        <v>SINAPI 83362</v>
      </c>
      <c r="B1831" s="3" t="s">
        <v>6165</v>
      </c>
      <c r="C1831" s="3">
        <v>83362</v>
      </c>
      <c r="D1831" s="2" t="s">
        <v>385</v>
      </c>
      <c r="E1831" s="3" t="s">
        <v>6150</v>
      </c>
      <c r="G1831" s="66">
        <v>275.32</v>
      </c>
    </row>
    <row r="1832" spans="1:7" ht="22.5" x14ac:dyDescent="0.2">
      <c r="A1832" s="1" t="str">
        <f t="shared" si="39"/>
        <v>SINAPI 102839</v>
      </c>
      <c r="B1832" s="3" t="s">
        <v>6165</v>
      </c>
      <c r="C1832" s="3">
        <v>102839</v>
      </c>
      <c r="D1832" s="2" t="s">
        <v>8851</v>
      </c>
      <c r="E1832" s="3" t="s">
        <v>6151</v>
      </c>
      <c r="G1832" s="66">
        <v>0</v>
      </c>
    </row>
    <row r="1833" spans="1:7" ht="22.5" x14ac:dyDescent="0.2">
      <c r="A1833" s="1" t="str">
        <f t="shared" si="39"/>
        <v>SINAPI 102838</v>
      </c>
      <c r="B1833" s="3" t="s">
        <v>6165</v>
      </c>
      <c r="C1833" s="3">
        <v>102838</v>
      </c>
      <c r="D1833" s="2" t="s">
        <v>8852</v>
      </c>
      <c r="E1833" s="3" t="s">
        <v>6150</v>
      </c>
      <c r="G1833" s="66">
        <v>0</v>
      </c>
    </row>
    <row r="1834" spans="1:7" ht="22.5" x14ac:dyDescent="0.2">
      <c r="A1834" s="1" t="str">
        <f t="shared" si="39"/>
        <v>SINAPI 89235</v>
      </c>
      <c r="B1834" s="3" t="s">
        <v>6165</v>
      </c>
      <c r="C1834" s="3">
        <v>89235</v>
      </c>
      <c r="D1834" s="2" t="s">
        <v>535</v>
      </c>
      <c r="E1834" s="3" t="s">
        <v>6151</v>
      </c>
      <c r="G1834" s="66">
        <v>182.92</v>
      </c>
    </row>
    <row r="1835" spans="1:7" ht="22.5" x14ac:dyDescent="0.2">
      <c r="A1835" s="1" t="str">
        <f t="shared" si="39"/>
        <v>SINAPI 89234</v>
      </c>
      <c r="B1835" s="3" t="s">
        <v>6165</v>
      </c>
      <c r="C1835" s="3">
        <v>89234</v>
      </c>
      <c r="D1835" s="2" t="s">
        <v>400</v>
      </c>
      <c r="E1835" s="3" t="s">
        <v>6150</v>
      </c>
      <c r="G1835" s="66">
        <v>563.75</v>
      </c>
    </row>
    <row r="1836" spans="1:7" ht="22.5" x14ac:dyDescent="0.2">
      <c r="A1836" s="1" t="str">
        <f t="shared" si="39"/>
        <v>SINAPI 89243</v>
      </c>
      <c r="B1836" s="3" t="s">
        <v>6165</v>
      </c>
      <c r="C1836" s="3">
        <v>89243</v>
      </c>
      <c r="D1836" s="2" t="s">
        <v>536</v>
      </c>
      <c r="E1836" s="3" t="s">
        <v>6151</v>
      </c>
      <c r="G1836" s="66">
        <v>384.18</v>
      </c>
    </row>
    <row r="1837" spans="1:7" ht="22.5" x14ac:dyDescent="0.2">
      <c r="A1837" s="1" t="str">
        <f t="shared" si="39"/>
        <v>SINAPI 89242</v>
      </c>
      <c r="B1837" s="3" t="s">
        <v>6165</v>
      </c>
      <c r="C1837" s="3">
        <v>89242</v>
      </c>
      <c r="D1837" s="2" t="s">
        <v>401</v>
      </c>
      <c r="E1837" s="3" t="s">
        <v>6150</v>
      </c>
      <c r="G1837" s="66">
        <v>1327.81</v>
      </c>
    </row>
    <row r="1838" spans="1:7" ht="33.75" x14ac:dyDescent="0.2">
      <c r="A1838" s="1" t="str">
        <f t="shared" si="39"/>
        <v>SINAPI 102935</v>
      </c>
      <c r="B1838" s="3" t="s">
        <v>6165</v>
      </c>
      <c r="C1838" s="3">
        <v>102935</v>
      </c>
      <c r="D1838" s="2" t="s">
        <v>8853</v>
      </c>
      <c r="E1838" s="3" t="s">
        <v>6151</v>
      </c>
      <c r="G1838" s="66">
        <v>0</v>
      </c>
    </row>
    <row r="1839" spans="1:7" ht="33.75" x14ac:dyDescent="0.2">
      <c r="A1839" s="1" t="str">
        <f t="shared" si="39"/>
        <v>SINAPI 102934</v>
      </c>
      <c r="B1839" s="3" t="s">
        <v>6165</v>
      </c>
      <c r="C1839" s="3">
        <v>102934</v>
      </c>
      <c r="D1839" s="2" t="s">
        <v>8854</v>
      </c>
      <c r="E1839" s="3" t="s">
        <v>6150</v>
      </c>
      <c r="G1839" s="66">
        <v>0</v>
      </c>
    </row>
    <row r="1840" spans="1:7" ht="22.5" x14ac:dyDescent="0.2">
      <c r="A1840" s="1" t="str">
        <f t="shared" si="39"/>
        <v>SINAPI 93416</v>
      </c>
      <c r="B1840" s="3" t="s">
        <v>6165</v>
      </c>
      <c r="C1840" s="3">
        <v>93416</v>
      </c>
      <c r="D1840" s="2" t="s">
        <v>587</v>
      </c>
      <c r="E1840" s="3" t="s">
        <v>6151</v>
      </c>
      <c r="G1840" s="66">
        <v>0.49</v>
      </c>
    </row>
    <row r="1841" spans="1:7" ht="22.5" x14ac:dyDescent="0.2">
      <c r="A1841" s="1" t="str">
        <f t="shared" si="39"/>
        <v>SINAPI 93415</v>
      </c>
      <c r="B1841" s="3" t="s">
        <v>6165</v>
      </c>
      <c r="C1841" s="3">
        <v>93415</v>
      </c>
      <c r="D1841" s="2" t="s">
        <v>450</v>
      </c>
      <c r="E1841" s="3" t="s">
        <v>6150</v>
      </c>
      <c r="G1841" s="66">
        <v>12.13</v>
      </c>
    </row>
    <row r="1842" spans="1:7" ht="22.5" x14ac:dyDescent="0.2">
      <c r="A1842" s="1" t="str">
        <f t="shared" si="39"/>
        <v>SINAPI 5689</v>
      </c>
      <c r="B1842" s="3" t="s">
        <v>6165</v>
      </c>
      <c r="C1842" s="3">
        <v>5689</v>
      </c>
      <c r="D1842" s="2" t="s">
        <v>349</v>
      </c>
      <c r="E1842" s="3" t="s">
        <v>6150</v>
      </c>
      <c r="G1842" s="66">
        <v>6.55</v>
      </c>
    </row>
    <row r="1843" spans="1:7" ht="22.5" x14ac:dyDescent="0.2">
      <c r="A1843" s="1" t="str">
        <f t="shared" si="39"/>
        <v>SINAPI 5690</v>
      </c>
      <c r="B1843" s="3" t="s">
        <v>6165</v>
      </c>
      <c r="C1843" s="3">
        <v>5690</v>
      </c>
      <c r="D1843" s="2" t="s">
        <v>6515</v>
      </c>
      <c r="E1843" s="3" t="s">
        <v>6151</v>
      </c>
      <c r="G1843" s="66">
        <v>4.24</v>
      </c>
    </row>
    <row r="1844" spans="1:7" x14ac:dyDescent="0.2">
      <c r="A1844" s="1" t="str">
        <f t="shared" si="39"/>
        <v>SINAPI 5923</v>
      </c>
      <c r="B1844" s="3" t="s">
        <v>6165</v>
      </c>
      <c r="C1844" s="3">
        <v>5923</v>
      </c>
      <c r="D1844" s="2" t="s">
        <v>505</v>
      </c>
      <c r="E1844" s="3" t="s">
        <v>6151</v>
      </c>
      <c r="G1844" s="66">
        <v>3.32</v>
      </c>
    </row>
    <row r="1845" spans="1:7" x14ac:dyDescent="0.2">
      <c r="A1845" s="1" t="str">
        <f t="shared" si="39"/>
        <v>SINAPI 5921</v>
      </c>
      <c r="B1845" s="3" t="s">
        <v>6165</v>
      </c>
      <c r="C1845" s="3">
        <v>5921</v>
      </c>
      <c r="D1845" s="2" t="s">
        <v>369</v>
      </c>
      <c r="E1845" s="3" t="s">
        <v>6150</v>
      </c>
      <c r="G1845" s="66">
        <v>5.13</v>
      </c>
    </row>
    <row r="1846" spans="1:7" x14ac:dyDescent="0.2">
      <c r="A1846" s="1" t="str">
        <f t="shared" si="39"/>
        <v>SINAPI 95212</v>
      </c>
      <c r="B1846" s="3" t="s">
        <v>6165</v>
      </c>
      <c r="C1846" s="3">
        <v>95212</v>
      </c>
      <c r="D1846" s="2" t="s">
        <v>459</v>
      </c>
      <c r="E1846" s="3" t="s">
        <v>6150</v>
      </c>
      <c r="G1846" s="66">
        <v>172.17</v>
      </c>
    </row>
    <row r="1847" spans="1:7" x14ac:dyDescent="0.2">
      <c r="A1847" s="1" t="str">
        <f t="shared" si="39"/>
        <v>SINAPI 95213</v>
      </c>
      <c r="B1847" s="3" t="s">
        <v>6165</v>
      </c>
      <c r="C1847" s="3">
        <v>95213</v>
      </c>
      <c r="D1847" s="2" t="s">
        <v>595</v>
      </c>
      <c r="E1847" s="3" t="s">
        <v>6151</v>
      </c>
      <c r="G1847" s="66">
        <v>104.2</v>
      </c>
    </row>
    <row r="1848" spans="1:7" x14ac:dyDescent="0.2">
      <c r="A1848" s="1" t="str">
        <f t="shared" si="39"/>
        <v>SINAPI 93272</v>
      </c>
      <c r="B1848" s="3" t="s">
        <v>6165</v>
      </c>
      <c r="C1848" s="3">
        <v>93272</v>
      </c>
      <c r="D1848" s="2" t="s">
        <v>446</v>
      </c>
      <c r="E1848" s="3" t="s">
        <v>6150</v>
      </c>
      <c r="G1848" s="66">
        <v>110.01</v>
      </c>
    </row>
    <row r="1849" spans="1:7" x14ac:dyDescent="0.2">
      <c r="A1849" s="1" t="str">
        <f t="shared" si="39"/>
        <v>SINAPI 93274</v>
      </c>
      <c r="B1849" s="3" t="s">
        <v>6165</v>
      </c>
      <c r="C1849" s="3">
        <v>93274</v>
      </c>
      <c r="D1849" s="2" t="s">
        <v>583</v>
      </c>
      <c r="E1849" s="3" t="s">
        <v>6151</v>
      </c>
      <c r="G1849" s="66">
        <v>74.790000000000006</v>
      </c>
    </row>
    <row r="1850" spans="1:7" ht="22.5" x14ac:dyDescent="0.2">
      <c r="A1850" s="1" t="str">
        <f t="shared" si="39"/>
        <v>SINAPI 83766</v>
      </c>
      <c r="B1850" s="3" t="s">
        <v>6165</v>
      </c>
      <c r="C1850" s="3">
        <v>83766</v>
      </c>
      <c r="D1850" s="2" t="s">
        <v>520</v>
      </c>
      <c r="E1850" s="3" t="s">
        <v>6151</v>
      </c>
      <c r="G1850" s="66">
        <v>47.33</v>
      </c>
    </row>
    <row r="1851" spans="1:7" ht="22.5" x14ac:dyDescent="0.2">
      <c r="A1851" s="1" t="str">
        <f t="shared" si="39"/>
        <v>SINAPI 83765</v>
      </c>
      <c r="B1851" s="3" t="s">
        <v>6165</v>
      </c>
      <c r="C1851" s="3">
        <v>83765</v>
      </c>
      <c r="D1851" s="2" t="s">
        <v>386</v>
      </c>
      <c r="E1851" s="3" t="s">
        <v>6150</v>
      </c>
      <c r="G1851" s="66">
        <v>109.04</v>
      </c>
    </row>
    <row r="1852" spans="1:7" ht="22.5" x14ac:dyDescent="0.2">
      <c r="A1852" s="1" t="str">
        <f t="shared" si="39"/>
        <v>SINAPI 95873</v>
      </c>
      <c r="B1852" s="3" t="s">
        <v>6165</v>
      </c>
      <c r="C1852" s="3">
        <v>95873</v>
      </c>
      <c r="D1852" s="2" t="s">
        <v>605</v>
      </c>
      <c r="E1852" s="3" t="s">
        <v>6151</v>
      </c>
      <c r="G1852" s="66">
        <v>14.75</v>
      </c>
    </row>
    <row r="1853" spans="1:7" ht="22.5" x14ac:dyDescent="0.2">
      <c r="A1853" s="1" t="str">
        <f t="shared" si="39"/>
        <v>SINAPI 95872</v>
      </c>
      <c r="B1853" s="3" t="s">
        <v>6165</v>
      </c>
      <c r="C1853" s="3">
        <v>95872</v>
      </c>
      <c r="D1853" s="2" t="s">
        <v>469</v>
      </c>
      <c r="E1853" s="3" t="s">
        <v>6150</v>
      </c>
      <c r="G1853" s="66">
        <v>310.64</v>
      </c>
    </row>
    <row r="1854" spans="1:7" ht="22.5" x14ac:dyDescent="0.2">
      <c r="A1854" s="1" t="str">
        <f t="shared" si="39"/>
        <v>SINAPI 104689</v>
      </c>
      <c r="B1854" s="3" t="s">
        <v>6165</v>
      </c>
      <c r="C1854" s="3">
        <v>104689</v>
      </c>
      <c r="D1854" s="2" t="s">
        <v>8855</v>
      </c>
      <c r="E1854" s="3" t="s">
        <v>6151</v>
      </c>
      <c r="G1854" s="66">
        <v>0</v>
      </c>
    </row>
    <row r="1855" spans="1:7" ht="22.5" x14ac:dyDescent="0.2">
      <c r="A1855" s="1" t="str">
        <f t="shared" si="39"/>
        <v>SINAPI 104688</v>
      </c>
      <c r="B1855" s="3" t="s">
        <v>6165</v>
      </c>
      <c r="C1855" s="3">
        <v>104688</v>
      </c>
      <c r="D1855" s="2" t="s">
        <v>8856</v>
      </c>
      <c r="E1855" s="3" t="s">
        <v>6150</v>
      </c>
      <c r="G1855" s="66">
        <v>0</v>
      </c>
    </row>
    <row r="1856" spans="1:7" x14ac:dyDescent="0.2">
      <c r="A1856" s="1" t="str">
        <f t="shared" si="39"/>
        <v>SINAPI 73395</v>
      </c>
      <c r="B1856" s="3" t="s">
        <v>6165</v>
      </c>
      <c r="C1856" s="3">
        <v>73395</v>
      </c>
      <c r="D1856" s="2" t="s">
        <v>519</v>
      </c>
      <c r="E1856" s="3" t="s">
        <v>6151</v>
      </c>
      <c r="G1856" s="66">
        <v>10.36</v>
      </c>
    </row>
    <row r="1857" spans="1:7" x14ac:dyDescent="0.2">
      <c r="A1857" s="1" t="str">
        <f t="shared" si="39"/>
        <v>SINAPI 73417</v>
      </c>
      <c r="B1857" s="3" t="s">
        <v>6165</v>
      </c>
      <c r="C1857" s="3">
        <v>73417</v>
      </c>
      <c r="D1857" s="2" t="s">
        <v>381</v>
      </c>
      <c r="E1857" s="3" t="s">
        <v>6150</v>
      </c>
      <c r="G1857" s="66">
        <v>201.15</v>
      </c>
    </row>
    <row r="1858" spans="1:7" x14ac:dyDescent="0.2">
      <c r="A1858" s="1" t="str">
        <f t="shared" si="39"/>
        <v>SINAPI 93428</v>
      </c>
      <c r="B1858" s="3" t="s">
        <v>6165</v>
      </c>
      <c r="C1858" s="3">
        <v>93428</v>
      </c>
      <c r="D1858" s="2" t="s">
        <v>589</v>
      </c>
      <c r="E1858" s="3" t="s">
        <v>6151</v>
      </c>
      <c r="G1858" s="66">
        <v>9.2200000000000006</v>
      </c>
    </row>
    <row r="1859" spans="1:7" x14ac:dyDescent="0.2">
      <c r="A1859" s="1" t="str">
        <f t="shared" si="39"/>
        <v>SINAPI 93427</v>
      </c>
      <c r="B1859" s="3" t="s">
        <v>6165</v>
      </c>
      <c r="C1859" s="3">
        <v>93427</v>
      </c>
      <c r="D1859" s="2" t="s">
        <v>452</v>
      </c>
      <c r="E1859" s="3" t="s">
        <v>6150</v>
      </c>
      <c r="G1859" s="66">
        <v>183.28</v>
      </c>
    </row>
    <row r="1860" spans="1:7" x14ac:dyDescent="0.2">
      <c r="A1860" s="1" t="str">
        <f t="shared" si="39"/>
        <v>SINAPI 93422</v>
      </c>
      <c r="B1860" s="3" t="s">
        <v>6165</v>
      </c>
      <c r="C1860" s="3">
        <v>93422</v>
      </c>
      <c r="D1860" s="2" t="s">
        <v>588</v>
      </c>
      <c r="E1860" s="3" t="s">
        <v>6151</v>
      </c>
      <c r="G1860" s="66">
        <v>6.52</v>
      </c>
    </row>
    <row r="1861" spans="1:7" x14ac:dyDescent="0.2">
      <c r="A1861" s="1" t="str">
        <f t="shared" si="39"/>
        <v>SINAPI 93421</v>
      </c>
      <c r="B1861" s="3" t="s">
        <v>6165</v>
      </c>
      <c r="C1861" s="3">
        <v>93421</v>
      </c>
      <c r="D1861" s="2" t="s">
        <v>451</v>
      </c>
      <c r="E1861" s="3" t="s">
        <v>6150</v>
      </c>
      <c r="G1861" s="66">
        <v>81.099999999999994</v>
      </c>
    </row>
    <row r="1862" spans="1:7" ht="22.5" x14ac:dyDescent="0.2">
      <c r="A1862" s="1" t="str">
        <f t="shared" si="39"/>
        <v>SINAPI 93282</v>
      </c>
      <c r="B1862" s="3" t="s">
        <v>6165</v>
      </c>
      <c r="C1862" s="3">
        <v>93282</v>
      </c>
      <c r="D1862" s="2" t="s">
        <v>584</v>
      </c>
      <c r="E1862" s="3" t="s">
        <v>6151</v>
      </c>
      <c r="G1862" s="66">
        <v>27.77</v>
      </c>
    </row>
    <row r="1863" spans="1:7" ht="22.5" x14ac:dyDescent="0.2">
      <c r="A1863" s="1" t="str">
        <f t="shared" si="39"/>
        <v>SINAPI 93281</v>
      </c>
      <c r="B1863" s="3" t="s">
        <v>6165</v>
      </c>
      <c r="C1863" s="3">
        <v>93281</v>
      </c>
      <c r="D1863" s="2" t="s">
        <v>447</v>
      </c>
      <c r="E1863" s="3" t="s">
        <v>6150</v>
      </c>
      <c r="G1863" s="66">
        <v>28.77</v>
      </c>
    </row>
    <row r="1864" spans="1:7" x14ac:dyDescent="0.2">
      <c r="A1864" s="1" t="str">
        <f t="shared" si="39"/>
        <v>SINAPI 104914</v>
      </c>
      <c r="B1864" s="3" t="s">
        <v>6165</v>
      </c>
      <c r="C1864" s="3">
        <v>104914</v>
      </c>
      <c r="D1864" s="2" t="s">
        <v>8857</v>
      </c>
      <c r="E1864" s="3" t="s">
        <v>6151</v>
      </c>
      <c r="G1864" s="66">
        <v>0</v>
      </c>
    </row>
    <row r="1865" spans="1:7" x14ac:dyDescent="0.2">
      <c r="A1865" s="1" t="str">
        <f t="shared" si="39"/>
        <v>SINAPI 104913</v>
      </c>
      <c r="B1865" s="3" t="s">
        <v>6165</v>
      </c>
      <c r="C1865" s="3">
        <v>104913</v>
      </c>
      <c r="D1865" s="2" t="s">
        <v>8858</v>
      </c>
      <c r="E1865" s="3" t="s">
        <v>6150</v>
      </c>
      <c r="G1865" s="66">
        <v>0</v>
      </c>
    </row>
    <row r="1866" spans="1:7" ht="22.5" x14ac:dyDescent="0.2">
      <c r="A1866" s="1" t="str">
        <f t="shared" si="39"/>
        <v>SINAPI 102845</v>
      </c>
      <c r="B1866" s="3" t="s">
        <v>6165</v>
      </c>
      <c r="C1866" s="3">
        <v>102845</v>
      </c>
      <c r="D1866" s="2" t="s">
        <v>8859</v>
      </c>
      <c r="E1866" s="3" t="s">
        <v>6151</v>
      </c>
      <c r="G1866" s="66">
        <v>0</v>
      </c>
    </row>
    <row r="1867" spans="1:7" ht="22.5" x14ac:dyDescent="0.2">
      <c r="A1867" s="1" t="str">
        <f t="shared" si="39"/>
        <v>SINAPI 102844</v>
      </c>
      <c r="B1867" s="3" t="s">
        <v>6165</v>
      </c>
      <c r="C1867" s="3">
        <v>102844</v>
      </c>
      <c r="D1867" s="2" t="s">
        <v>8860</v>
      </c>
      <c r="E1867" s="3" t="s">
        <v>6150</v>
      </c>
      <c r="G1867" s="66">
        <v>0</v>
      </c>
    </row>
    <row r="1868" spans="1:7" ht="22.5" x14ac:dyDescent="0.2">
      <c r="A1868" s="1" t="str">
        <f t="shared" si="39"/>
        <v>SINAPI 89273</v>
      </c>
      <c r="B1868" s="3" t="s">
        <v>6165</v>
      </c>
      <c r="C1868" s="3">
        <v>89273</v>
      </c>
      <c r="D1868" s="2" t="s">
        <v>539</v>
      </c>
      <c r="E1868" s="3" t="s">
        <v>6151</v>
      </c>
      <c r="G1868" s="66">
        <v>115.49</v>
      </c>
    </row>
    <row r="1869" spans="1:7" ht="22.5" x14ac:dyDescent="0.2">
      <c r="A1869" s="1" t="str">
        <f t="shared" si="39"/>
        <v>SINAPI 89272</v>
      </c>
      <c r="B1869" s="3" t="s">
        <v>6165</v>
      </c>
      <c r="C1869" s="3">
        <v>89272</v>
      </c>
      <c r="D1869" s="2" t="s">
        <v>404</v>
      </c>
      <c r="E1869" s="3" t="s">
        <v>6150</v>
      </c>
      <c r="G1869" s="66">
        <v>229</v>
      </c>
    </row>
    <row r="1870" spans="1:7" ht="22.5" x14ac:dyDescent="0.2">
      <c r="A1870" s="1" t="str">
        <f t="shared" si="39"/>
        <v>SINAPI 93288</v>
      </c>
      <c r="B1870" s="3" t="s">
        <v>6165</v>
      </c>
      <c r="C1870" s="3">
        <v>93288</v>
      </c>
      <c r="D1870" s="2" t="s">
        <v>585</v>
      </c>
      <c r="E1870" s="3" t="s">
        <v>6151</v>
      </c>
      <c r="G1870" s="66">
        <v>186.85</v>
      </c>
    </row>
    <row r="1871" spans="1:7" ht="22.5" x14ac:dyDescent="0.2">
      <c r="A1871" s="1" t="str">
        <f t="shared" si="39"/>
        <v>SINAPI 93287</v>
      </c>
      <c r="B1871" s="3" t="s">
        <v>6165</v>
      </c>
      <c r="C1871" s="3">
        <v>93287</v>
      </c>
      <c r="D1871" s="2" t="s">
        <v>448</v>
      </c>
      <c r="E1871" s="3" t="s">
        <v>6150</v>
      </c>
      <c r="G1871" s="66">
        <v>359.68</v>
      </c>
    </row>
    <row r="1872" spans="1:7" ht="22.5" x14ac:dyDescent="0.2">
      <c r="A1872" s="1" t="str">
        <f t="shared" si="39"/>
        <v>SINAPI 104711</v>
      </c>
      <c r="B1872" s="3" t="s">
        <v>6165</v>
      </c>
      <c r="C1872" s="3">
        <v>104711</v>
      </c>
      <c r="D1872" s="2" t="s">
        <v>8861</v>
      </c>
      <c r="E1872" s="3" t="s">
        <v>6151</v>
      </c>
      <c r="G1872" s="66">
        <v>0</v>
      </c>
    </row>
    <row r="1873" spans="1:7" ht="22.5" x14ac:dyDescent="0.2">
      <c r="A1873" s="1" t="str">
        <f t="shared" si="39"/>
        <v>SINAPI 104710</v>
      </c>
      <c r="B1873" s="3" t="s">
        <v>6165</v>
      </c>
      <c r="C1873" s="3">
        <v>104710</v>
      </c>
      <c r="D1873" s="2" t="s">
        <v>8862</v>
      </c>
      <c r="E1873" s="3" t="s">
        <v>6150</v>
      </c>
      <c r="G1873" s="66">
        <v>0</v>
      </c>
    </row>
    <row r="1874" spans="1:7" ht="22.5" x14ac:dyDescent="0.2">
      <c r="A1874" s="1" t="str">
        <f t="shared" si="39"/>
        <v>SINAPI 104908</v>
      </c>
      <c r="B1874" s="3" t="s">
        <v>6165</v>
      </c>
      <c r="C1874" s="3">
        <v>104908</v>
      </c>
      <c r="D1874" s="2" t="s">
        <v>8863</v>
      </c>
      <c r="E1874" s="3" t="s">
        <v>6151</v>
      </c>
      <c r="G1874" s="66">
        <v>0</v>
      </c>
    </row>
    <row r="1875" spans="1:7" ht="22.5" x14ac:dyDescent="0.2">
      <c r="A1875" s="1" t="str">
        <f t="shared" si="39"/>
        <v>SINAPI 104907</v>
      </c>
      <c r="B1875" s="3" t="s">
        <v>6165</v>
      </c>
      <c r="C1875" s="3">
        <v>104907</v>
      </c>
      <c r="D1875" s="2" t="s">
        <v>8864</v>
      </c>
      <c r="E1875" s="3" t="s">
        <v>6150</v>
      </c>
      <c r="G1875" s="66">
        <v>0</v>
      </c>
    </row>
    <row r="1876" spans="1:7" x14ac:dyDescent="0.2">
      <c r="A1876" s="1" t="str">
        <f t="shared" si="39"/>
        <v>SINAPI 102851</v>
      </c>
      <c r="B1876" s="3" t="s">
        <v>6165</v>
      </c>
      <c r="C1876" s="3">
        <v>102851</v>
      </c>
      <c r="D1876" s="2" t="s">
        <v>8865</v>
      </c>
      <c r="E1876" s="3" t="s">
        <v>6151</v>
      </c>
      <c r="G1876" s="66">
        <v>0</v>
      </c>
    </row>
    <row r="1877" spans="1:7" x14ac:dyDescent="0.2">
      <c r="A1877" s="1" t="str">
        <f t="shared" si="39"/>
        <v>SINAPI 102850</v>
      </c>
      <c r="B1877" s="3" t="s">
        <v>6165</v>
      </c>
      <c r="C1877" s="3">
        <v>102850</v>
      </c>
      <c r="D1877" s="2" t="s">
        <v>8866</v>
      </c>
      <c r="E1877" s="3" t="s">
        <v>6150</v>
      </c>
      <c r="G1877" s="66">
        <v>0</v>
      </c>
    </row>
    <row r="1878" spans="1:7" ht="22.5" x14ac:dyDescent="0.2">
      <c r="A1878" s="1" t="str">
        <f t="shared" si="39"/>
        <v>SINAPI 102857</v>
      </c>
      <c r="B1878" s="3" t="s">
        <v>6165</v>
      </c>
      <c r="C1878" s="3">
        <v>102857</v>
      </c>
      <c r="D1878" s="2" t="s">
        <v>8867</v>
      </c>
      <c r="E1878" s="3" t="s">
        <v>6151</v>
      </c>
      <c r="G1878" s="66">
        <v>0</v>
      </c>
    </row>
    <row r="1879" spans="1:7" ht="22.5" x14ac:dyDescent="0.2">
      <c r="A1879" s="1" t="str">
        <f t="shared" si="39"/>
        <v>SINAPI 102856</v>
      </c>
      <c r="B1879" s="3" t="s">
        <v>6165</v>
      </c>
      <c r="C1879" s="3">
        <v>102856</v>
      </c>
      <c r="D1879" s="2" t="s">
        <v>8868</v>
      </c>
      <c r="E1879" s="3" t="s">
        <v>6150</v>
      </c>
      <c r="G1879" s="66">
        <v>0</v>
      </c>
    </row>
    <row r="1880" spans="1:7" ht="33.75" x14ac:dyDescent="0.2">
      <c r="A1880" s="1" t="str">
        <f t="shared" si="39"/>
        <v>SINAPI 93403</v>
      </c>
      <c r="B1880" s="3" t="s">
        <v>6165</v>
      </c>
      <c r="C1880" s="3">
        <v>93403</v>
      </c>
      <c r="D1880" s="2" t="s">
        <v>586</v>
      </c>
      <c r="E1880" s="3" t="s">
        <v>6151</v>
      </c>
      <c r="G1880" s="66">
        <v>73.739999999999995</v>
      </c>
    </row>
    <row r="1881" spans="1:7" ht="33.75" x14ac:dyDescent="0.2">
      <c r="A1881" s="1" t="str">
        <f t="shared" si="39"/>
        <v>SINAPI 93402</v>
      </c>
      <c r="B1881" s="3" t="s">
        <v>6165</v>
      </c>
      <c r="C1881" s="3">
        <v>93402</v>
      </c>
      <c r="D1881" s="2" t="s">
        <v>449</v>
      </c>
      <c r="E1881" s="3" t="s">
        <v>6150</v>
      </c>
      <c r="G1881" s="66">
        <v>281.45999999999998</v>
      </c>
    </row>
    <row r="1882" spans="1:7" ht="33.75" x14ac:dyDescent="0.2">
      <c r="A1882" s="1" t="str">
        <f t="shared" si="39"/>
        <v>SINAPI 5930</v>
      </c>
      <c r="B1882" s="3" t="s">
        <v>6165</v>
      </c>
      <c r="C1882" s="3">
        <v>5930</v>
      </c>
      <c r="D1882" s="2" t="s">
        <v>506</v>
      </c>
      <c r="E1882" s="3" t="s">
        <v>6151</v>
      </c>
      <c r="G1882" s="66">
        <v>76.87</v>
      </c>
    </row>
    <row r="1883" spans="1:7" ht="33.75" x14ac:dyDescent="0.2">
      <c r="A1883" s="1" t="str">
        <f t="shared" si="39"/>
        <v>SINAPI 5928</v>
      </c>
      <c r="B1883" s="3" t="s">
        <v>6165</v>
      </c>
      <c r="C1883" s="3">
        <v>5928</v>
      </c>
      <c r="D1883" s="2" t="s">
        <v>370</v>
      </c>
      <c r="E1883" s="3" t="s">
        <v>6150</v>
      </c>
      <c r="G1883" s="66">
        <v>287.45</v>
      </c>
    </row>
    <row r="1884" spans="1:7" ht="33.75" x14ac:dyDescent="0.2">
      <c r="A1884" s="1" t="str">
        <f t="shared" si="39"/>
        <v>SINAPI 105845</v>
      </c>
      <c r="B1884" s="3" t="s">
        <v>6165</v>
      </c>
      <c r="C1884" s="3">
        <v>105845</v>
      </c>
      <c r="D1884" s="2" t="s">
        <v>8869</v>
      </c>
      <c r="E1884" s="3" t="s">
        <v>6151</v>
      </c>
      <c r="G1884" s="66">
        <v>0</v>
      </c>
    </row>
    <row r="1885" spans="1:7" ht="33.75" x14ac:dyDescent="0.2">
      <c r="A1885" s="1" t="str">
        <f t="shared" si="39"/>
        <v>SINAPI 105844</v>
      </c>
      <c r="B1885" s="3" t="s">
        <v>6165</v>
      </c>
      <c r="C1885" s="3">
        <v>105844</v>
      </c>
      <c r="D1885" s="2" t="s">
        <v>8870</v>
      </c>
      <c r="E1885" s="3" t="s">
        <v>6150</v>
      </c>
      <c r="G1885" s="66">
        <v>0</v>
      </c>
    </row>
    <row r="1886" spans="1:7" ht="33.75" x14ac:dyDescent="0.2">
      <c r="A1886" s="1" t="str">
        <f t="shared" si="39"/>
        <v>SINAPI 91635</v>
      </c>
      <c r="B1886" s="3" t="s">
        <v>6165</v>
      </c>
      <c r="C1886" s="3">
        <v>91635</v>
      </c>
      <c r="D1886" s="2" t="s">
        <v>567</v>
      </c>
      <c r="E1886" s="3" t="s">
        <v>6151</v>
      </c>
      <c r="G1886" s="66">
        <v>68.599999999999994</v>
      </c>
    </row>
    <row r="1887" spans="1:7" ht="33.75" x14ac:dyDescent="0.2">
      <c r="A1887" s="1" t="str">
        <f t="shared" si="39"/>
        <v>SINAPI 91634</v>
      </c>
      <c r="B1887" s="3" t="s">
        <v>6165</v>
      </c>
      <c r="C1887" s="3">
        <v>91634</v>
      </c>
      <c r="D1887" s="2" t="s">
        <v>431</v>
      </c>
      <c r="E1887" s="3" t="s">
        <v>6150</v>
      </c>
      <c r="G1887" s="66">
        <v>244.75</v>
      </c>
    </row>
    <row r="1888" spans="1:7" ht="22.5" x14ac:dyDescent="0.2">
      <c r="A1888" s="1" t="str">
        <f t="shared" si="39"/>
        <v>SINAPI 98765</v>
      </c>
      <c r="B1888" s="3" t="s">
        <v>6165</v>
      </c>
      <c r="C1888" s="3">
        <v>98765</v>
      </c>
      <c r="D1888" s="2" t="s">
        <v>613</v>
      </c>
      <c r="E1888" s="3" t="s">
        <v>6151</v>
      </c>
      <c r="G1888" s="66">
        <v>0.08</v>
      </c>
    </row>
    <row r="1889" spans="1:7" ht="22.5" x14ac:dyDescent="0.2">
      <c r="A1889" s="1" t="str">
        <f t="shared" si="39"/>
        <v>SINAPI 98764</v>
      </c>
      <c r="B1889" s="3" t="s">
        <v>6165</v>
      </c>
      <c r="C1889" s="3">
        <v>98764</v>
      </c>
      <c r="D1889" s="2" t="s">
        <v>476</v>
      </c>
      <c r="E1889" s="3" t="s">
        <v>6150</v>
      </c>
      <c r="G1889" s="66">
        <v>4.76</v>
      </c>
    </row>
    <row r="1890" spans="1:7" ht="22.5" x14ac:dyDescent="0.2">
      <c r="A1890" s="1" t="str">
        <f t="shared" si="39"/>
        <v>SINAPI 99834</v>
      </c>
      <c r="B1890" s="3" t="s">
        <v>6165</v>
      </c>
      <c r="C1890" s="3">
        <v>99834</v>
      </c>
      <c r="D1890" s="2" t="s">
        <v>614</v>
      </c>
      <c r="E1890" s="3" t="s">
        <v>6151</v>
      </c>
      <c r="G1890" s="66">
        <v>0.21</v>
      </c>
    </row>
    <row r="1891" spans="1:7" ht="22.5" x14ac:dyDescent="0.2">
      <c r="A1891" s="1" t="str">
        <f t="shared" si="39"/>
        <v>SINAPI 99833</v>
      </c>
      <c r="B1891" s="3" t="s">
        <v>6165</v>
      </c>
      <c r="C1891" s="3">
        <v>99833</v>
      </c>
      <c r="D1891" s="2" t="s">
        <v>477</v>
      </c>
      <c r="E1891" s="3" t="s">
        <v>6150</v>
      </c>
      <c r="G1891" s="66">
        <v>4.76</v>
      </c>
    </row>
    <row r="1892" spans="1:7" ht="22.5" x14ac:dyDescent="0.2">
      <c r="A1892" s="1" t="str">
        <f t="shared" si="39"/>
        <v>SINAPI 104521</v>
      </c>
      <c r="B1892" s="3" t="s">
        <v>6165</v>
      </c>
      <c r="C1892" s="3">
        <v>104521</v>
      </c>
      <c r="D1892" s="2" t="s">
        <v>8871</v>
      </c>
      <c r="E1892" s="3" t="s">
        <v>6151</v>
      </c>
      <c r="G1892" s="66">
        <v>0</v>
      </c>
    </row>
    <row r="1893" spans="1:7" ht="22.5" x14ac:dyDescent="0.2">
      <c r="A1893" s="1" t="str">
        <f t="shared" si="39"/>
        <v>SINAPI 104520</v>
      </c>
      <c r="B1893" s="3" t="s">
        <v>6165</v>
      </c>
      <c r="C1893" s="3">
        <v>104520</v>
      </c>
      <c r="D1893" s="2" t="s">
        <v>8872</v>
      </c>
      <c r="E1893" s="3" t="s">
        <v>6150</v>
      </c>
      <c r="G1893" s="66">
        <v>0</v>
      </c>
    </row>
    <row r="1894" spans="1:7" ht="22.5" x14ac:dyDescent="0.2">
      <c r="A1894" s="1" t="str">
        <f t="shared" si="39"/>
        <v>SINAPI 90687</v>
      </c>
      <c r="B1894" s="3" t="s">
        <v>6165</v>
      </c>
      <c r="C1894" s="3">
        <v>90687</v>
      </c>
      <c r="D1894" s="2" t="s">
        <v>554</v>
      </c>
      <c r="E1894" s="3" t="s">
        <v>6151</v>
      </c>
      <c r="G1894" s="66">
        <v>78.03</v>
      </c>
    </row>
    <row r="1895" spans="1:7" ht="22.5" x14ac:dyDescent="0.2">
      <c r="A1895" s="1" t="str">
        <f t="shared" ref="A1895:A1958" si="40">CONCATENAR</f>
        <v>SINAPI 90686</v>
      </c>
      <c r="B1895" s="3" t="s">
        <v>6165</v>
      </c>
      <c r="C1895" s="3">
        <v>90686</v>
      </c>
      <c r="D1895" s="2" t="s">
        <v>420</v>
      </c>
      <c r="E1895" s="3" t="s">
        <v>6150</v>
      </c>
      <c r="G1895" s="66">
        <v>178.29</v>
      </c>
    </row>
    <row r="1896" spans="1:7" x14ac:dyDescent="0.2">
      <c r="A1896" s="1" t="str">
        <f t="shared" si="40"/>
        <v>SINAPI 5952</v>
      </c>
      <c r="B1896" s="3" t="s">
        <v>6165</v>
      </c>
      <c r="C1896" s="3">
        <v>5952</v>
      </c>
      <c r="D1896" s="2" t="s">
        <v>510</v>
      </c>
      <c r="E1896" s="3" t="s">
        <v>6151</v>
      </c>
      <c r="G1896" s="66">
        <v>29.06</v>
      </c>
    </row>
    <row r="1897" spans="1:7" x14ac:dyDescent="0.2">
      <c r="A1897" s="1" t="str">
        <f t="shared" si="40"/>
        <v>SINAPI 5795</v>
      </c>
      <c r="B1897" s="3" t="s">
        <v>6165</v>
      </c>
      <c r="C1897" s="3">
        <v>5795</v>
      </c>
      <c r="D1897" s="2" t="s">
        <v>350</v>
      </c>
      <c r="E1897" s="3" t="s">
        <v>6150</v>
      </c>
      <c r="G1897" s="66">
        <v>31.24</v>
      </c>
    </row>
    <row r="1898" spans="1:7" x14ac:dyDescent="0.2">
      <c r="A1898" s="1" t="str">
        <f t="shared" si="40"/>
        <v>SINAPI 104657</v>
      </c>
      <c r="B1898" s="3" t="s">
        <v>6165</v>
      </c>
      <c r="C1898" s="3">
        <v>104657</v>
      </c>
      <c r="D1898" s="2" t="s">
        <v>8873</v>
      </c>
      <c r="E1898" s="3" t="s">
        <v>6151</v>
      </c>
      <c r="G1898" s="66">
        <v>0</v>
      </c>
    </row>
    <row r="1899" spans="1:7" x14ac:dyDescent="0.2">
      <c r="A1899" s="1" t="str">
        <f t="shared" si="40"/>
        <v>SINAPI 104656</v>
      </c>
      <c r="B1899" s="3" t="s">
        <v>6165</v>
      </c>
      <c r="C1899" s="3">
        <v>104656</v>
      </c>
      <c r="D1899" s="2" t="s">
        <v>8874</v>
      </c>
      <c r="E1899" s="3" t="s">
        <v>6150</v>
      </c>
      <c r="G1899" s="66">
        <v>0</v>
      </c>
    </row>
    <row r="1900" spans="1:7" ht="22.5" x14ac:dyDescent="0.2">
      <c r="A1900" s="1" t="str">
        <f t="shared" si="40"/>
        <v>SINAPI 102274</v>
      </c>
      <c r="B1900" s="3" t="s">
        <v>6165</v>
      </c>
      <c r="C1900" s="3">
        <v>102274</v>
      </c>
      <c r="D1900" s="2" t="s">
        <v>617</v>
      </c>
      <c r="E1900" s="3" t="s">
        <v>6151</v>
      </c>
      <c r="G1900" s="66">
        <v>27.84</v>
      </c>
    </row>
    <row r="1901" spans="1:7" ht="22.5" x14ac:dyDescent="0.2">
      <c r="A1901" s="1" t="str">
        <f t="shared" si="40"/>
        <v>SINAPI 102275</v>
      </c>
      <c r="B1901" s="3" t="s">
        <v>6165</v>
      </c>
      <c r="C1901" s="3">
        <v>102275</v>
      </c>
      <c r="D1901" s="2" t="s">
        <v>480</v>
      </c>
      <c r="E1901" s="3" t="s">
        <v>6150</v>
      </c>
      <c r="G1901" s="66">
        <v>30.5</v>
      </c>
    </row>
    <row r="1902" spans="1:7" x14ac:dyDescent="0.2">
      <c r="A1902" s="1" t="str">
        <f t="shared" si="40"/>
        <v>SINAPI 95259</v>
      </c>
      <c r="B1902" s="3" t="s">
        <v>6165</v>
      </c>
      <c r="C1902" s="3">
        <v>95259</v>
      </c>
      <c r="D1902" s="2" t="s">
        <v>596</v>
      </c>
      <c r="E1902" s="3" t="s">
        <v>6151</v>
      </c>
      <c r="G1902" s="66">
        <v>28.81</v>
      </c>
    </row>
    <row r="1903" spans="1:7" x14ac:dyDescent="0.2">
      <c r="A1903" s="1" t="str">
        <f t="shared" si="40"/>
        <v>SINAPI 95258</v>
      </c>
      <c r="B1903" s="3" t="s">
        <v>6165</v>
      </c>
      <c r="C1903" s="3">
        <v>95258</v>
      </c>
      <c r="D1903" s="2" t="s">
        <v>460</v>
      </c>
      <c r="E1903" s="3" t="s">
        <v>6150</v>
      </c>
      <c r="G1903" s="66">
        <v>30.75</v>
      </c>
    </row>
    <row r="1904" spans="1:7" x14ac:dyDescent="0.2">
      <c r="A1904" s="1" t="str">
        <f t="shared" si="40"/>
        <v>SINAPI 105917</v>
      </c>
      <c r="B1904" s="3" t="s">
        <v>6165</v>
      </c>
      <c r="C1904" s="3">
        <v>105917</v>
      </c>
      <c r="D1904" s="2" t="s">
        <v>8875</v>
      </c>
      <c r="E1904" s="3" t="s">
        <v>6151</v>
      </c>
      <c r="G1904" s="66">
        <v>0</v>
      </c>
    </row>
    <row r="1905" spans="1:7" x14ac:dyDescent="0.2">
      <c r="A1905" s="1" t="str">
        <f t="shared" si="40"/>
        <v>SINAPI 105916</v>
      </c>
      <c r="B1905" s="3" t="s">
        <v>6165</v>
      </c>
      <c r="C1905" s="3">
        <v>105916</v>
      </c>
      <c r="D1905" s="2" t="s">
        <v>8876</v>
      </c>
      <c r="E1905" s="3" t="s">
        <v>6150</v>
      </c>
      <c r="G1905" s="66">
        <v>0</v>
      </c>
    </row>
    <row r="1906" spans="1:7" x14ac:dyDescent="0.2">
      <c r="A1906" s="1" t="str">
        <f t="shared" si="40"/>
        <v>SINAPI 92967</v>
      </c>
      <c r="B1906" s="3" t="s">
        <v>6165</v>
      </c>
      <c r="C1906" s="3">
        <v>92967</v>
      </c>
      <c r="D1906" s="2" t="s">
        <v>579</v>
      </c>
      <c r="E1906" s="3" t="s">
        <v>6151</v>
      </c>
      <c r="G1906" s="66">
        <v>29.12</v>
      </c>
    </row>
    <row r="1907" spans="1:7" x14ac:dyDescent="0.2">
      <c r="A1907" s="1" t="str">
        <f t="shared" si="40"/>
        <v>SINAPI 92966</v>
      </c>
      <c r="B1907" s="3" t="s">
        <v>6165</v>
      </c>
      <c r="C1907" s="3">
        <v>92966</v>
      </c>
      <c r="D1907" s="2" t="s">
        <v>443</v>
      </c>
      <c r="E1907" s="3" t="s">
        <v>6150</v>
      </c>
      <c r="G1907" s="66">
        <v>31.37</v>
      </c>
    </row>
    <row r="1908" spans="1:7" ht="33.75" x14ac:dyDescent="0.2">
      <c r="A1908" s="1" t="str">
        <f t="shared" si="40"/>
        <v>SINAPI 103794</v>
      </c>
      <c r="B1908" s="3" t="s">
        <v>6165</v>
      </c>
      <c r="C1908" s="3">
        <v>103794</v>
      </c>
      <c r="D1908" s="2" t="s">
        <v>8877</v>
      </c>
      <c r="E1908" s="3" t="s">
        <v>6151</v>
      </c>
      <c r="G1908" s="66">
        <v>0</v>
      </c>
    </row>
    <row r="1909" spans="1:7" ht="33.75" x14ac:dyDescent="0.2">
      <c r="A1909" s="1" t="str">
        <f t="shared" si="40"/>
        <v>SINAPI 103793</v>
      </c>
      <c r="B1909" s="3" t="s">
        <v>6165</v>
      </c>
      <c r="C1909" s="3">
        <v>103793</v>
      </c>
      <c r="D1909" s="2" t="s">
        <v>8878</v>
      </c>
      <c r="E1909" s="3" t="s">
        <v>6150</v>
      </c>
      <c r="G1909" s="66">
        <v>0</v>
      </c>
    </row>
    <row r="1910" spans="1:7" ht="22.5" x14ac:dyDescent="0.2">
      <c r="A1910" s="1" t="str">
        <f t="shared" si="40"/>
        <v>SINAPI 96156</v>
      </c>
      <c r="B1910" s="3" t="s">
        <v>6165</v>
      </c>
      <c r="C1910" s="3">
        <v>96156</v>
      </c>
      <c r="D1910" s="2" t="s">
        <v>611</v>
      </c>
      <c r="E1910" s="3" t="s">
        <v>6151</v>
      </c>
      <c r="G1910" s="66">
        <v>65.88</v>
      </c>
    </row>
    <row r="1911" spans="1:7" ht="22.5" x14ac:dyDescent="0.2">
      <c r="A1911" s="1" t="str">
        <f t="shared" si="40"/>
        <v>SINAPI 96158</v>
      </c>
      <c r="B1911" s="3" t="s">
        <v>6165</v>
      </c>
      <c r="C1911" s="3">
        <v>96158</v>
      </c>
      <c r="D1911" s="2" t="s">
        <v>475</v>
      </c>
      <c r="E1911" s="3" t="s">
        <v>6150</v>
      </c>
      <c r="G1911" s="66">
        <v>142.43</v>
      </c>
    </row>
    <row r="1912" spans="1:7" ht="22.5" x14ac:dyDescent="0.2">
      <c r="A1912" s="1" t="str">
        <f t="shared" si="40"/>
        <v>SINAPI 90693</v>
      </c>
      <c r="B1912" s="3" t="s">
        <v>6165</v>
      </c>
      <c r="C1912" s="3">
        <v>90693</v>
      </c>
      <c r="D1912" s="2" t="s">
        <v>555</v>
      </c>
      <c r="E1912" s="3" t="s">
        <v>6151</v>
      </c>
      <c r="G1912" s="66">
        <v>61.03</v>
      </c>
    </row>
    <row r="1913" spans="1:7" ht="22.5" x14ac:dyDescent="0.2">
      <c r="A1913" s="1" t="str">
        <f t="shared" si="40"/>
        <v>SINAPI 90692</v>
      </c>
      <c r="B1913" s="3" t="s">
        <v>6165</v>
      </c>
      <c r="C1913" s="3">
        <v>90692</v>
      </c>
      <c r="D1913" s="2" t="s">
        <v>421</v>
      </c>
      <c r="E1913" s="3" t="s">
        <v>6150</v>
      </c>
      <c r="G1913" s="66">
        <v>132.78</v>
      </c>
    </row>
    <row r="1914" spans="1:7" ht="22.5" x14ac:dyDescent="0.2">
      <c r="A1914" s="1" t="str">
        <f t="shared" si="40"/>
        <v>SINAPI 96246</v>
      </c>
      <c r="B1914" s="3" t="s">
        <v>6165</v>
      </c>
      <c r="C1914" s="3">
        <v>96246</v>
      </c>
      <c r="D1914" s="2" t="s">
        <v>6519</v>
      </c>
      <c r="E1914" s="3" t="s">
        <v>6151</v>
      </c>
      <c r="G1914" s="66">
        <v>71.75</v>
      </c>
    </row>
    <row r="1915" spans="1:7" ht="22.5" x14ac:dyDescent="0.2">
      <c r="A1915" s="1" t="str">
        <f t="shared" si="40"/>
        <v>SINAPI 96245</v>
      </c>
      <c r="B1915" s="3" t="s">
        <v>6165</v>
      </c>
      <c r="C1915" s="3">
        <v>96245</v>
      </c>
      <c r="D1915" s="2" t="s">
        <v>6504</v>
      </c>
      <c r="E1915" s="3" t="s">
        <v>6150</v>
      </c>
      <c r="G1915" s="66">
        <v>121.86</v>
      </c>
    </row>
    <row r="1916" spans="1:7" ht="22.5" x14ac:dyDescent="0.2">
      <c r="A1916" s="1" t="str">
        <f t="shared" si="40"/>
        <v>SINAPI 88404</v>
      </c>
      <c r="B1916" s="3" t="s">
        <v>6165</v>
      </c>
      <c r="C1916" s="3">
        <v>88404</v>
      </c>
      <c r="D1916" s="2" t="s">
        <v>524</v>
      </c>
      <c r="E1916" s="3" t="s">
        <v>6151</v>
      </c>
      <c r="G1916" s="66">
        <v>1.25</v>
      </c>
    </row>
    <row r="1917" spans="1:7" ht="22.5" x14ac:dyDescent="0.2">
      <c r="A1917" s="1" t="str">
        <f t="shared" si="40"/>
        <v>SINAPI 88399</v>
      </c>
      <c r="B1917" s="3" t="s">
        <v>6165</v>
      </c>
      <c r="C1917" s="3">
        <v>88399</v>
      </c>
      <c r="D1917" s="2" t="s">
        <v>390</v>
      </c>
      <c r="E1917" s="3" t="s">
        <v>6150</v>
      </c>
      <c r="G1917" s="66">
        <v>4.25</v>
      </c>
    </row>
    <row r="1918" spans="1:7" ht="22.5" x14ac:dyDescent="0.2">
      <c r="A1918" s="1" t="str">
        <f t="shared" si="40"/>
        <v>SINAPI 88392</v>
      </c>
      <c r="B1918" s="3" t="s">
        <v>6165</v>
      </c>
      <c r="C1918" s="3">
        <v>88392</v>
      </c>
      <c r="D1918" s="2" t="s">
        <v>522</v>
      </c>
      <c r="E1918" s="3" t="s">
        <v>6151</v>
      </c>
      <c r="G1918" s="66">
        <v>1.33</v>
      </c>
    </row>
    <row r="1919" spans="1:7" ht="22.5" x14ac:dyDescent="0.2">
      <c r="A1919" s="1" t="str">
        <f t="shared" si="40"/>
        <v>SINAPI 88386</v>
      </c>
      <c r="B1919" s="3" t="s">
        <v>6165</v>
      </c>
      <c r="C1919" s="3">
        <v>88386</v>
      </c>
      <c r="D1919" s="2" t="s">
        <v>388</v>
      </c>
      <c r="E1919" s="3" t="s">
        <v>6150</v>
      </c>
      <c r="G1919" s="66">
        <v>5.64</v>
      </c>
    </row>
    <row r="1920" spans="1:7" ht="22.5" x14ac:dyDescent="0.2">
      <c r="A1920" s="1" t="str">
        <f t="shared" si="40"/>
        <v>SINAPI 88398</v>
      </c>
      <c r="B1920" s="3" t="s">
        <v>6165</v>
      </c>
      <c r="C1920" s="3">
        <v>88398</v>
      </c>
      <c r="D1920" s="2" t="s">
        <v>523</v>
      </c>
      <c r="E1920" s="3" t="s">
        <v>6151</v>
      </c>
      <c r="G1920" s="66">
        <v>1.58</v>
      </c>
    </row>
    <row r="1921" spans="1:7" ht="22.5" x14ac:dyDescent="0.2">
      <c r="A1921" s="1" t="str">
        <f t="shared" si="40"/>
        <v>SINAPI 88393</v>
      </c>
      <c r="B1921" s="3" t="s">
        <v>6165</v>
      </c>
      <c r="C1921" s="3">
        <v>88393</v>
      </c>
      <c r="D1921" s="2" t="s">
        <v>389</v>
      </c>
      <c r="E1921" s="3" t="s">
        <v>6150</v>
      </c>
      <c r="G1921" s="66">
        <v>7.68</v>
      </c>
    </row>
    <row r="1922" spans="1:7" ht="22.5" x14ac:dyDescent="0.2">
      <c r="A1922" s="1" t="str">
        <f t="shared" si="40"/>
        <v>SINAPI 90638</v>
      </c>
      <c r="B1922" s="3" t="s">
        <v>6165</v>
      </c>
      <c r="C1922" s="3">
        <v>90638</v>
      </c>
      <c r="D1922" s="2" t="s">
        <v>546</v>
      </c>
      <c r="E1922" s="3" t="s">
        <v>6151</v>
      </c>
      <c r="G1922" s="66">
        <v>6.31</v>
      </c>
    </row>
    <row r="1923" spans="1:7" ht="22.5" x14ac:dyDescent="0.2">
      <c r="A1923" s="1" t="str">
        <f t="shared" si="40"/>
        <v>SINAPI 90637</v>
      </c>
      <c r="B1923" s="3" t="s">
        <v>6165</v>
      </c>
      <c r="C1923" s="3">
        <v>90637</v>
      </c>
      <c r="D1923" s="2" t="s">
        <v>412</v>
      </c>
      <c r="E1923" s="3" t="s">
        <v>6150</v>
      </c>
      <c r="G1923" s="66">
        <v>18.18</v>
      </c>
    </row>
    <row r="1924" spans="1:7" ht="22.5" x14ac:dyDescent="0.2">
      <c r="A1924" s="1" t="str">
        <f t="shared" si="40"/>
        <v>SINAPI 103243</v>
      </c>
      <c r="B1924" s="3" t="s">
        <v>6165</v>
      </c>
      <c r="C1924" s="3">
        <v>103243</v>
      </c>
      <c r="D1924" s="2" t="s">
        <v>8879</v>
      </c>
      <c r="E1924" s="3" t="s">
        <v>6151</v>
      </c>
      <c r="G1924" s="66">
        <v>0</v>
      </c>
    </row>
    <row r="1925" spans="1:7" ht="22.5" x14ac:dyDescent="0.2">
      <c r="A1925" s="1" t="str">
        <f t="shared" si="40"/>
        <v>SINAPI 103242</v>
      </c>
      <c r="B1925" s="3" t="s">
        <v>6165</v>
      </c>
      <c r="C1925" s="3">
        <v>103242</v>
      </c>
      <c r="D1925" s="2" t="s">
        <v>8880</v>
      </c>
      <c r="E1925" s="3" t="s">
        <v>6150</v>
      </c>
      <c r="G1925" s="66">
        <v>0</v>
      </c>
    </row>
    <row r="1926" spans="1:7" ht="22.5" x14ac:dyDescent="0.2">
      <c r="A1926" s="1" t="str">
        <f t="shared" si="40"/>
        <v>SINAPI 5806</v>
      </c>
      <c r="B1926" s="3" t="s">
        <v>6165</v>
      </c>
      <c r="C1926" s="3">
        <v>5806</v>
      </c>
      <c r="D1926" s="2" t="s">
        <v>487</v>
      </c>
      <c r="E1926" s="3" t="s">
        <v>6151</v>
      </c>
      <c r="G1926" s="66">
        <v>0.36</v>
      </c>
    </row>
    <row r="1927" spans="1:7" ht="22.5" x14ac:dyDescent="0.2">
      <c r="A1927" s="1" t="str">
        <f t="shared" si="40"/>
        <v>SINAPI 73536</v>
      </c>
      <c r="B1927" s="3" t="s">
        <v>6165</v>
      </c>
      <c r="C1927" s="3">
        <v>73536</v>
      </c>
      <c r="D1927" s="2" t="s">
        <v>384</v>
      </c>
      <c r="E1927" s="3" t="s">
        <v>6150</v>
      </c>
      <c r="G1927" s="66">
        <v>22.08</v>
      </c>
    </row>
    <row r="1928" spans="1:7" ht="22.5" x14ac:dyDescent="0.2">
      <c r="A1928" s="1" t="str">
        <f t="shared" si="40"/>
        <v>SINAPI 7043</v>
      </c>
      <c r="B1928" s="3" t="s">
        <v>6165</v>
      </c>
      <c r="C1928" s="3">
        <v>7043</v>
      </c>
      <c r="D1928" s="2" t="s">
        <v>516</v>
      </c>
      <c r="E1928" s="3" t="s">
        <v>6151</v>
      </c>
      <c r="G1928" s="66">
        <v>0.45</v>
      </c>
    </row>
    <row r="1929" spans="1:7" ht="22.5" x14ac:dyDescent="0.2">
      <c r="A1929" s="1" t="str">
        <f t="shared" si="40"/>
        <v>SINAPI 7042</v>
      </c>
      <c r="B1929" s="3" t="s">
        <v>6165</v>
      </c>
      <c r="C1929" s="3">
        <v>7042</v>
      </c>
      <c r="D1929" s="2" t="s">
        <v>378</v>
      </c>
      <c r="E1929" s="3" t="s">
        <v>6150</v>
      </c>
      <c r="G1929" s="66">
        <v>26.1</v>
      </c>
    </row>
    <row r="1930" spans="1:7" ht="22.5" x14ac:dyDescent="0.2">
      <c r="A1930" s="1" t="str">
        <f t="shared" si="40"/>
        <v>SINAPI 5934</v>
      </c>
      <c r="B1930" s="3" t="s">
        <v>6165</v>
      </c>
      <c r="C1930" s="3">
        <v>5934</v>
      </c>
      <c r="D1930" s="2" t="s">
        <v>507</v>
      </c>
      <c r="E1930" s="3" t="s">
        <v>6151</v>
      </c>
      <c r="G1930" s="66">
        <v>103.57</v>
      </c>
    </row>
    <row r="1931" spans="1:7" ht="22.5" x14ac:dyDescent="0.2">
      <c r="A1931" s="1" t="str">
        <f t="shared" si="40"/>
        <v>SINAPI 5932</v>
      </c>
      <c r="B1931" s="3" t="s">
        <v>6165</v>
      </c>
      <c r="C1931" s="3">
        <v>5932</v>
      </c>
      <c r="D1931" s="2" t="s">
        <v>371</v>
      </c>
      <c r="E1931" s="3" t="s">
        <v>6150</v>
      </c>
      <c r="G1931" s="66">
        <v>265.31</v>
      </c>
    </row>
    <row r="1932" spans="1:7" ht="22.5" x14ac:dyDescent="0.2">
      <c r="A1932" s="1" t="str">
        <f t="shared" si="40"/>
        <v>SINAPI 96159</v>
      </c>
      <c r="B1932" s="3" t="s">
        <v>6165</v>
      </c>
      <c r="C1932" s="3">
        <v>96159</v>
      </c>
      <c r="D1932" s="2" t="s">
        <v>612</v>
      </c>
      <c r="E1932" s="3" t="s">
        <v>6151</v>
      </c>
      <c r="G1932" s="66">
        <v>97.55</v>
      </c>
    </row>
    <row r="1933" spans="1:7" ht="22.5" x14ac:dyDescent="0.2">
      <c r="A1933" s="1" t="str">
        <f t="shared" si="40"/>
        <v>SINAPI 95133</v>
      </c>
      <c r="B1933" s="3" t="s">
        <v>6165</v>
      </c>
      <c r="C1933" s="3">
        <v>95133</v>
      </c>
      <c r="D1933" s="2" t="s">
        <v>457</v>
      </c>
      <c r="E1933" s="3" t="s">
        <v>6150</v>
      </c>
      <c r="G1933" s="66">
        <v>187.72</v>
      </c>
    </row>
    <row r="1934" spans="1:7" ht="22.5" x14ac:dyDescent="0.2">
      <c r="A1934" s="1" t="str">
        <f t="shared" si="40"/>
        <v>SINAPI 102986</v>
      </c>
      <c r="B1934" s="3" t="s">
        <v>6165</v>
      </c>
      <c r="C1934" s="3">
        <v>102986</v>
      </c>
      <c r="D1934" s="2" t="s">
        <v>8881</v>
      </c>
      <c r="E1934" s="3" t="s">
        <v>6151</v>
      </c>
      <c r="G1934" s="66">
        <v>0</v>
      </c>
    </row>
    <row r="1935" spans="1:7" ht="22.5" x14ac:dyDescent="0.2">
      <c r="A1935" s="1" t="str">
        <f t="shared" si="40"/>
        <v>SINAPI 102987</v>
      </c>
      <c r="B1935" s="3" t="s">
        <v>6165</v>
      </c>
      <c r="C1935" s="3">
        <v>102987</v>
      </c>
      <c r="D1935" s="2" t="s">
        <v>8882</v>
      </c>
      <c r="E1935" s="3" t="s">
        <v>6150</v>
      </c>
      <c r="G1935" s="66">
        <v>0</v>
      </c>
    </row>
    <row r="1936" spans="1:7" ht="22.5" x14ac:dyDescent="0.2">
      <c r="A1936" s="1" t="str">
        <f t="shared" si="40"/>
        <v>SINAPI 92961</v>
      </c>
      <c r="B1936" s="3" t="s">
        <v>6165</v>
      </c>
      <c r="C1936" s="3">
        <v>92961</v>
      </c>
      <c r="D1936" s="2" t="s">
        <v>578</v>
      </c>
      <c r="E1936" s="3" t="s">
        <v>6151</v>
      </c>
      <c r="G1936" s="66">
        <v>5.43</v>
      </c>
    </row>
    <row r="1937" spans="1:7" ht="22.5" x14ac:dyDescent="0.2">
      <c r="A1937" s="1" t="str">
        <f t="shared" si="40"/>
        <v>SINAPI 92960</v>
      </c>
      <c r="B1937" s="3" t="s">
        <v>6165</v>
      </c>
      <c r="C1937" s="3">
        <v>92960</v>
      </c>
      <c r="D1937" s="2" t="s">
        <v>442</v>
      </c>
      <c r="E1937" s="3" t="s">
        <v>6150</v>
      </c>
      <c r="G1937" s="66">
        <v>19.97</v>
      </c>
    </row>
    <row r="1938" spans="1:7" ht="22.5" x14ac:dyDescent="0.2">
      <c r="A1938" s="1" t="str">
        <f t="shared" si="40"/>
        <v>SINAPI 102863</v>
      </c>
      <c r="B1938" s="3" t="s">
        <v>6165</v>
      </c>
      <c r="C1938" s="3">
        <v>102863</v>
      </c>
      <c r="D1938" s="2" t="s">
        <v>8883</v>
      </c>
      <c r="E1938" s="3" t="s">
        <v>6151</v>
      </c>
      <c r="G1938" s="66">
        <v>0</v>
      </c>
    </row>
    <row r="1939" spans="1:7" ht="22.5" x14ac:dyDescent="0.2">
      <c r="A1939" s="1" t="str">
        <f t="shared" si="40"/>
        <v>SINAPI 102862</v>
      </c>
      <c r="B1939" s="3" t="s">
        <v>6165</v>
      </c>
      <c r="C1939" s="3">
        <v>102862</v>
      </c>
      <c r="D1939" s="2" t="s">
        <v>8884</v>
      </c>
      <c r="E1939" s="3" t="s">
        <v>6150</v>
      </c>
      <c r="G1939" s="66">
        <v>0</v>
      </c>
    </row>
    <row r="1940" spans="1:7" ht="33.75" x14ac:dyDescent="0.2">
      <c r="A1940" s="1" t="str">
        <f t="shared" si="40"/>
        <v>SINAPI 93409</v>
      </c>
      <c r="B1940" s="3" t="s">
        <v>6165</v>
      </c>
      <c r="C1940" s="3">
        <v>93409</v>
      </c>
      <c r="D1940" s="2" t="s">
        <v>6517</v>
      </c>
      <c r="E1940" s="3" t="s">
        <v>6151</v>
      </c>
      <c r="G1940" s="66">
        <v>39.409999999999997</v>
      </c>
    </row>
    <row r="1941" spans="1:7" ht="33.75" x14ac:dyDescent="0.2">
      <c r="A1941" s="1" t="str">
        <f t="shared" si="40"/>
        <v>SINAPI 93408</v>
      </c>
      <c r="B1941" s="3" t="s">
        <v>6165</v>
      </c>
      <c r="C1941" s="3">
        <v>93408</v>
      </c>
      <c r="D1941" s="2" t="s">
        <v>6502</v>
      </c>
      <c r="E1941" s="3" t="s">
        <v>6150</v>
      </c>
      <c r="G1941" s="66">
        <v>98.1</v>
      </c>
    </row>
    <row r="1942" spans="1:7" x14ac:dyDescent="0.2">
      <c r="A1942" s="1" t="str">
        <f t="shared" si="40"/>
        <v>SINAPI 102941</v>
      </c>
      <c r="B1942" s="3" t="s">
        <v>6165</v>
      </c>
      <c r="C1942" s="3">
        <v>102941</v>
      </c>
      <c r="D1942" s="2" t="s">
        <v>8885</v>
      </c>
      <c r="E1942" s="3" t="s">
        <v>6151</v>
      </c>
      <c r="G1942" s="66">
        <v>0</v>
      </c>
    </row>
    <row r="1943" spans="1:7" x14ac:dyDescent="0.2">
      <c r="A1943" s="1" t="str">
        <f t="shared" si="40"/>
        <v>SINAPI 102940</v>
      </c>
      <c r="B1943" s="3" t="s">
        <v>6165</v>
      </c>
      <c r="C1943" s="3">
        <v>102940</v>
      </c>
      <c r="D1943" s="2" t="s">
        <v>8886</v>
      </c>
      <c r="E1943" s="3" t="s">
        <v>6150</v>
      </c>
      <c r="G1943" s="66">
        <v>0</v>
      </c>
    </row>
    <row r="1944" spans="1:7" ht="22.5" x14ac:dyDescent="0.2">
      <c r="A1944" s="1" t="str">
        <f t="shared" si="40"/>
        <v>SINAPI 103164</v>
      </c>
      <c r="B1944" s="3" t="s">
        <v>6165</v>
      </c>
      <c r="C1944" s="3">
        <v>103164</v>
      </c>
      <c r="D1944" s="2" t="s">
        <v>8887</v>
      </c>
      <c r="E1944" s="3" t="s">
        <v>6151</v>
      </c>
      <c r="G1944" s="66">
        <v>0</v>
      </c>
    </row>
    <row r="1945" spans="1:7" ht="22.5" x14ac:dyDescent="0.2">
      <c r="A1945" s="1" t="str">
        <f t="shared" si="40"/>
        <v>SINAPI 103163</v>
      </c>
      <c r="B1945" s="3" t="s">
        <v>6165</v>
      </c>
      <c r="C1945" s="3">
        <v>103163</v>
      </c>
      <c r="D1945" s="2" t="s">
        <v>8888</v>
      </c>
      <c r="E1945" s="3" t="s">
        <v>6150</v>
      </c>
      <c r="G1945" s="66">
        <v>0</v>
      </c>
    </row>
    <row r="1946" spans="1:7" ht="22.5" x14ac:dyDescent="0.2">
      <c r="A1946" s="1" t="str">
        <f t="shared" si="40"/>
        <v>SINAPI 103158</v>
      </c>
      <c r="B1946" s="3" t="s">
        <v>6165</v>
      </c>
      <c r="C1946" s="3">
        <v>103158</v>
      </c>
      <c r="D1946" s="2" t="s">
        <v>8889</v>
      </c>
      <c r="E1946" s="3" t="s">
        <v>6151</v>
      </c>
      <c r="G1946" s="66">
        <v>0</v>
      </c>
    </row>
    <row r="1947" spans="1:7" ht="22.5" x14ac:dyDescent="0.2">
      <c r="A1947" s="1" t="str">
        <f t="shared" si="40"/>
        <v>SINAPI 103157</v>
      </c>
      <c r="B1947" s="3" t="s">
        <v>6165</v>
      </c>
      <c r="C1947" s="3">
        <v>103157</v>
      </c>
      <c r="D1947" s="2" t="s">
        <v>8890</v>
      </c>
      <c r="E1947" s="3" t="s">
        <v>6150</v>
      </c>
      <c r="G1947" s="66">
        <v>0</v>
      </c>
    </row>
    <row r="1948" spans="1:7" ht="22.5" x14ac:dyDescent="0.2">
      <c r="A1948" s="1" t="str">
        <f t="shared" si="40"/>
        <v>SINAPI 103176</v>
      </c>
      <c r="B1948" s="3" t="s">
        <v>6165</v>
      </c>
      <c r="C1948" s="3">
        <v>103176</v>
      </c>
      <c r="D1948" s="2" t="s">
        <v>8891</v>
      </c>
      <c r="E1948" s="3" t="s">
        <v>6151</v>
      </c>
      <c r="G1948" s="66">
        <v>0</v>
      </c>
    </row>
    <row r="1949" spans="1:7" ht="22.5" x14ac:dyDescent="0.2">
      <c r="A1949" s="1" t="str">
        <f t="shared" si="40"/>
        <v>SINAPI 103175</v>
      </c>
      <c r="B1949" s="3" t="s">
        <v>6165</v>
      </c>
      <c r="C1949" s="3">
        <v>103175</v>
      </c>
      <c r="D1949" s="2" t="s">
        <v>8892</v>
      </c>
      <c r="E1949" s="3" t="s">
        <v>6150</v>
      </c>
      <c r="G1949" s="66">
        <v>0</v>
      </c>
    </row>
    <row r="1950" spans="1:7" ht="22.5" x14ac:dyDescent="0.2">
      <c r="A1950" s="1" t="str">
        <f t="shared" si="40"/>
        <v>SINAPI 103182</v>
      </c>
      <c r="B1950" s="3" t="s">
        <v>6165</v>
      </c>
      <c r="C1950" s="3">
        <v>103182</v>
      </c>
      <c r="D1950" s="2" t="s">
        <v>8893</v>
      </c>
      <c r="E1950" s="3" t="s">
        <v>6151</v>
      </c>
      <c r="G1950" s="66">
        <v>0</v>
      </c>
    </row>
    <row r="1951" spans="1:7" ht="22.5" x14ac:dyDescent="0.2">
      <c r="A1951" s="1" t="str">
        <f t="shared" si="40"/>
        <v>SINAPI 103181</v>
      </c>
      <c r="B1951" s="3" t="s">
        <v>6165</v>
      </c>
      <c r="C1951" s="3">
        <v>103181</v>
      </c>
      <c r="D1951" s="2" t="s">
        <v>8894</v>
      </c>
      <c r="E1951" s="3" t="s">
        <v>6150</v>
      </c>
      <c r="G1951" s="66">
        <v>0</v>
      </c>
    </row>
    <row r="1952" spans="1:7" ht="22.5" x14ac:dyDescent="0.2">
      <c r="A1952" s="1" t="str">
        <f t="shared" si="40"/>
        <v>SINAPI 103170</v>
      </c>
      <c r="B1952" s="3" t="s">
        <v>6165</v>
      </c>
      <c r="C1952" s="3">
        <v>103170</v>
      </c>
      <c r="D1952" s="2" t="s">
        <v>8895</v>
      </c>
      <c r="E1952" s="3" t="s">
        <v>6151</v>
      </c>
      <c r="G1952" s="66">
        <v>0</v>
      </c>
    </row>
    <row r="1953" spans="1:7" ht="22.5" x14ac:dyDescent="0.2">
      <c r="A1953" s="1" t="str">
        <f t="shared" si="40"/>
        <v>SINAPI 103169</v>
      </c>
      <c r="B1953" s="3" t="s">
        <v>6165</v>
      </c>
      <c r="C1953" s="3">
        <v>103169</v>
      </c>
      <c r="D1953" s="2" t="s">
        <v>8896</v>
      </c>
      <c r="E1953" s="3" t="s">
        <v>6150</v>
      </c>
      <c r="G1953" s="66">
        <v>0</v>
      </c>
    </row>
    <row r="1954" spans="1:7" x14ac:dyDescent="0.2">
      <c r="A1954" s="1" t="str">
        <f t="shared" si="40"/>
        <v>SINAPI 102869</v>
      </c>
      <c r="B1954" s="3" t="s">
        <v>6165</v>
      </c>
      <c r="C1954" s="3">
        <v>102869</v>
      </c>
      <c r="D1954" s="2" t="s">
        <v>8897</v>
      </c>
      <c r="E1954" s="3" t="s">
        <v>6151</v>
      </c>
      <c r="G1954" s="66">
        <v>0</v>
      </c>
    </row>
    <row r="1955" spans="1:7" x14ac:dyDescent="0.2">
      <c r="A1955" s="1" t="str">
        <f t="shared" si="40"/>
        <v>SINAPI 102868</v>
      </c>
      <c r="B1955" s="3" t="s">
        <v>6165</v>
      </c>
      <c r="C1955" s="3">
        <v>102868</v>
      </c>
      <c r="D1955" s="2" t="s">
        <v>8898</v>
      </c>
      <c r="E1955" s="3" t="s">
        <v>6150</v>
      </c>
      <c r="G1955" s="66">
        <v>0</v>
      </c>
    </row>
    <row r="1956" spans="1:7" ht="22.5" x14ac:dyDescent="0.2">
      <c r="A1956" s="1" t="str">
        <f t="shared" si="40"/>
        <v>SINAPI 92113</v>
      </c>
      <c r="B1956" s="3" t="s">
        <v>6165</v>
      </c>
      <c r="C1956" s="3">
        <v>92113</v>
      </c>
      <c r="D1956" s="2" t="s">
        <v>572</v>
      </c>
      <c r="E1956" s="3" t="s">
        <v>6151</v>
      </c>
      <c r="G1956" s="66">
        <v>1.47</v>
      </c>
    </row>
    <row r="1957" spans="1:7" ht="22.5" x14ac:dyDescent="0.2">
      <c r="A1957" s="1" t="str">
        <f t="shared" si="40"/>
        <v>SINAPI 92112</v>
      </c>
      <c r="B1957" s="3" t="s">
        <v>6165</v>
      </c>
      <c r="C1957" s="3">
        <v>92112</v>
      </c>
      <c r="D1957" s="2" t="s">
        <v>436</v>
      </c>
      <c r="E1957" s="3" t="s">
        <v>6150</v>
      </c>
      <c r="G1957" s="66">
        <v>4.22</v>
      </c>
    </row>
    <row r="1958" spans="1:7" ht="33.75" x14ac:dyDescent="0.2">
      <c r="A1958" s="1" t="str">
        <f t="shared" si="40"/>
        <v>SINAPI 90675</v>
      </c>
      <c r="B1958" s="3" t="s">
        <v>6165</v>
      </c>
      <c r="C1958" s="3">
        <v>90675</v>
      </c>
      <c r="D1958" s="2" t="s">
        <v>552</v>
      </c>
      <c r="E1958" s="3" t="s">
        <v>6151</v>
      </c>
      <c r="G1958" s="66">
        <v>325.72000000000003</v>
      </c>
    </row>
    <row r="1959" spans="1:7" ht="33.75" x14ac:dyDescent="0.2">
      <c r="A1959" s="1" t="str">
        <f t="shared" ref="A1959:A2022" si="41">CONCATENAR</f>
        <v>SINAPI 90674</v>
      </c>
      <c r="B1959" s="3" t="s">
        <v>6165</v>
      </c>
      <c r="C1959" s="3">
        <v>90674</v>
      </c>
      <c r="D1959" s="2" t="s">
        <v>418</v>
      </c>
      <c r="E1959" s="3" t="s">
        <v>6150</v>
      </c>
      <c r="G1959" s="66">
        <v>736.28</v>
      </c>
    </row>
    <row r="1960" spans="1:7" ht="33.75" x14ac:dyDescent="0.2">
      <c r="A1960" s="1" t="str">
        <f t="shared" si="41"/>
        <v>SINAPI 93225</v>
      </c>
      <c r="B1960" s="3" t="s">
        <v>6165</v>
      </c>
      <c r="C1960" s="3">
        <v>93225</v>
      </c>
      <c r="D1960" s="2" t="s">
        <v>580</v>
      </c>
      <c r="E1960" s="3" t="s">
        <v>6151</v>
      </c>
      <c r="G1960" s="66">
        <v>479.89</v>
      </c>
    </row>
    <row r="1961" spans="1:7" ht="33.75" x14ac:dyDescent="0.2">
      <c r="A1961" s="1" t="str">
        <f t="shared" si="41"/>
        <v>SINAPI 93224</v>
      </c>
      <c r="B1961" s="3" t="s">
        <v>6165</v>
      </c>
      <c r="C1961" s="3">
        <v>93224</v>
      </c>
      <c r="D1961" s="2" t="s">
        <v>444</v>
      </c>
      <c r="E1961" s="3" t="s">
        <v>6150</v>
      </c>
      <c r="G1961" s="66">
        <v>1080.94</v>
      </c>
    </row>
    <row r="1962" spans="1:7" ht="22.5" x14ac:dyDescent="0.2">
      <c r="A1962" s="1" t="str">
        <f t="shared" si="41"/>
        <v>SINAPI 104696</v>
      </c>
      <c r="B1962" s="3" t="s">
        <v>6165</v>
      </c>
      <c r="C1962" s="3">
        <v>104696</v>
      </c>
      <c r="D1962" s="2" t="s">
        <v>6528</v>
      </c>
      <c r="E1962" s="3" t="s">
        <v>6151</v>
      </c>
      <c r="G1962" s="66">
        <v>37.76</v>
      </c>
    </row>
    <row r="1963" spans="1:7" ht="22.5" x14ac:dyDescent="0.2">
      <c r="A1963" s="1" t="str">
        <f t="shared" si="41"/>
        <v>SINAPI 104695</v>
      </c>
      <c r="B1963" s="3" t="s">
        <v>6165</v>
      </c>
      <c r="C1963" s="3">
        <v>104695</v>
      </c>
      <c r="D1963" s="2" t="s">
        <v>6513</v>
      </c>
      <c r="E1963" s="3" t="s">
        <v>6150</v>
      </c>
      <c r="G1963" s="66">
        <v>41.02</v>
      </c>
    </row>
    <row r="1964" spans="1:7" ht="33.75" x14ac:dyDescent="0.2">
      <c r="A1964" s="1" t="str">
        <f t="shared" si="41"/>
        <v>SINAPI 90681</v>
      </c>
      <c r="B1964" s="3" t="s">
        <v>6165</v>
      </c>
      <c r="C1964" s="3">
        <v>90681</v>
      </c>
      <c r="D1964" s="2" t="s">
        <v>553</v>
      </c>
      <c r="E1964" s="3" t="s">
        <v>6151</v>
      </c>
      <c r="G1964" s="66">
        <v>169.75</v>
      </c>
    </row>
    <row r="1965" spans="1:7" ht="33.75" x14ac:dyDescent="0.2">
      <c r="A1965" s="1" t="str">
        <f t="shared" si="41"/>
        <v>SINAPI 90680</v>
      </c>
      <c r="B1965" s="3" t="s">
        <v>6165</v>
      </c>
      <c r="C1965" s="3">
        <v>90680</v>
      </c>
      <c r="D1965" s="2" t="s">
        <v>419</v>
      </c>
      <c r="E1965" s="3" t="s">
        <v>6150</v>
      </c>
      <c r="G1965" s="66">
        <v>396.67</v>
      </c>
    </row>
    <row r="1966" spans="1:7" ht="22.5" x14ac:dyDescent="0.2">
      <c r="A1966" s="1" t="str">
        <f t="shared" si="41"/>
        <v>SINAPI 102875</v>
      </c>
      <c r="B1966" s="3" t="s">
        <v>6165</v>
      </c>
      <c r="C1966" s="3">
        <v>102875</v>
      </c>
      <c r="D1966" s="2" t="s">
        <v>6521</v>
      </c>
      <c r="E1966" s="3" t="s">
        <v>6151</v>
      </c>
      <c r="G1966" s="66">
        <v>458.85</v>
      </c>
    </row>
    <row r="1967" spans="1:7" ht="22.5" x14ac:dyDescent="0.2">
      <c r="A1967" s="1" t="str">
        <f t="shared" si="41"/>
        <v>SINAPI 102874</v>
      </c>
      <c r="B1967" s="3" t="s">
        <v>6165</v>
      </c>
      <c r="C1967" s="3">
        <v>102874</v>
      </c>
      <c r="D1967" s="2" t="s">
        <v>6506</v>
      </c>
      <c r="E1967" s="3" t="s">
        <v>6150</v>
      </c>
      <c r="G1967" s="66">
        <v>1000.15</v>
      </c>
    </row>
    <row r="1968" spans="1:7" ht="22.5" x14ac:dyDescent="0.2">
      <c r="A1968" s="1" t="str">
        <f t="shared" si="41"/>
        <v>SINAPI 102965</v>
      </c>
      <c r="B1968" s="3" t="s">
        <v>6165</v>
      </c>
      <c r="C1968" s="3">
        <v>102965</v>
      </c>
      <c r="D1968" s="2" t="s">
        <v>6523</v>
      </c>
      <c r="E1968" s="3" t="s">
        <v>6151</v>
      </c>
      <c r="G1968" s="66">
        <v>241.55</v>
      </c>
    </row>
    <row r="1969" spans="1:7" ht="22.5" x14ac:dyDescent="0.2">
      <c r="A1969" s="1" t="str">
        <f t="shared" si="41"/>
        <v>SINAPI 102964</v>
      </c>
      <c r="B1969" s="3" t="s">
        <v>6165</v>
      </c>
      <c r="C1969" s="3">
        <v>102964</v>
      </c>
      <c r="D1969" s="2" t="s">
        <v>6508</v>
      </c>
      <c r="E1969" s="3" t="s">
        <v>6150</v>
      </c>
      <c r="G1969" s="66">
        <v>481.72</v>
      </c>
    </row>
    <row r="1970" spans="1:7" ht="22.5" x14ac:dyDescent="0.2">
      <c r="A1970" s="1" t="str">
        <f t="shared" si="41"/>
        <v>SINAPI 95703</v>
      </c>
      <c r="B1970" s="3" t="s">
        <v>6165</v>
      </c>
      <c r="C1970" s="3">
        <v>95703</v>
      </c>
      <c r="D1970" s="2" t="s">
        <v>603</v>
      </c>
      <c r="E1970" s="3" t="s">
        <v>6151</v>
      </c>
      <c r="G1970" s="66">
        <v>43.01</v>
      </c>
    </row>
    <row r="1971" spans="1:7" ht="22.5" x14ac:dyDescent="0.2">
      <c r="A1971" s="1" t="str">
        <f t="shared" si="41"/>
        <v>SINAPI 95702</v>
      </c>
      <c r="B1971" s="3" t="s">
        <v>6165</v>
      </c>
      <c r="C1971" s="3">
        <v>95702</v>
      </c>
      <c r="D1971" s="2" t="s">
        <v>467</v>
      </c>
      <c r="E1971" s="3" t="s">
        <v>6150</v>
      </c>
      <c r="G1971" s="66">
        <v>52.6</v>
      </c>
    </row>
    <row r="1972" spans="1:7" ht="22.5" x14ac:dyDescent="0.2">
      <c r="A1972" s="1" t="str">
        <f t="shared" si="41"/>
        <v>SINAPI 90626</v>
      </c>
      <c r="B1972" s="3" t="s">
        <v>6165</v>
      </c>
      <c r="C1972" s="3">
        <v>90626</v>
      </c>
      <c r="D1972" s="2" t="s">
        <v>544</v>
      </c>
      <c r="E1972" s="3" t="s">
        <v>6151</v>
      </c>
      <c r="G1972" s="66">
        <v>2.86</v>
      </c>
    </row>
    <row r="1973" spans="1:7" ht="22.5" x14ac:dyDescent="0.2">
      <c r="A1973" s="1" t="str">
        <f t="shared" si="41"/>
        <v>SINAPI 90625</v>
      </c>
      <c r="B1973" s="3" t="s">
        <v>6165</v>
      </c>
      <c r="C1973" s="3">
        <v>90625</v>
      </c>
      <c r="D1973" s="2" t="s">
        <v>410</v>
      </c>
      <c r="E1973" s="3" t="s">
        <v>6150</v>
      </c>
      <c r="G1973" s="66">
        <v>8.9</v>
      </c>
    </row>
    <row r="1974" spans="1:7" ht="22.5" x14ac:dyDescent="0.2">
      <c r="A1974" s="1" t="str">
        <f t="shared" si="41"/>
        <v>SINAPI 102881</v>
      </c>
      <c r="B1974" s="3" t="s">
        <v>6165</v>
      </c>
      <c r="C1974" s="3">
        <v>102881</v>
      </c>
      <c r="D1974" s="2" t="s">
        <v>6522</v>
      </c>
      <c r="E1974" s="3" t="s">
        <v>6151</v>
      </c>
      <c r="G1974" s="66">
        <v>623.38</v>
      </c>
    </row>
    <row r="1975" spans="1:7" ht="22.5" x14ac:dyDescent="0.2">
      <c r="A1975" s="1" t="str">
        <f t="shared" si="41"/>
        <v>SINAPI 102880</v>
      </c>
      <c r="B1975" s="3" t="s">
        <v>6165</v>
      </c>
      <c r="C1975" s="3">
        <v>102880</v>
      </c>
      <c r="D1975" s="2" t="s">
        <v>6507</v>
      </c>
      <c r="E1975" s="3" t="s">
        <v>6150</v>
      </c>
      <c r="G1975" s="66">
        <v>1389.54</v>
      </c>
    </row>
    <row r="1976" spans="1:7" ht="22.5" x14ac:dyDescent="0.2">
      <c r="A1976" s="1" t="str">
        <f t="shared" si="41"/>
        <v>SINAPI 103225</v>
      </c>
      <c r="B1976" s="3" t="s">
        <v>6165</v>
      </c>
      <c r="C1976" s="3">
        <v>103225</v>
      </c>
      <c r="D1976" s="2" t="s">
        <v>6525</v>
      </c>
      <c r="E1976" s="3" t="s">
        <v>6151</v>
      </c>
      <c r="G1976" s="66">
        <v>216.08</v>
      </c>
    </row>
    <row r="1977" spans="1:7" ht="22.5" x14ac:dyDescent="0.2">
      <c r="A1977" s="1" t="str">
        <f t="shared" si="41"/>
        <v>SINAPI 103224</v>
      </c>
      <c r="B1977" s="3" t="s">
        <v>6165</v>
      </c>
      <c r="C1977" s="3">
        <v>103224</v>
      </c>
      <c r="D1977" s="2" t="s">
        <v>6510</v>
      </c>
      <c r="E1977" s="3" t="s">
        <v>6150</v>
      </c>
      <c r="G1977" s="66">
        <v>429.6</v>
      </c>
    </row>
    <row r="1978" spans="1:7" ht="22.5" x14ac:dyDescent="0.2">
      <c r="A1978" s="1" t="str">
        <f t="shared" si="41"/>
        <v>SINAPI 103237</v>
      </c>
      <c r="B1978" s="3" t="s">
        <v>6165</v>
      </c>
      <c r="C1978" s="3">
        <v>103237</v>
      </c>
      <c r="D1978" s="2" t="s">
        <v>6527</v>
      </c>
      <c r="E1978" s="3" t="s">
        <v>6151</v>
      </c>
      <c r="G1978" s="66">
        <v>599.6</v>
      </c>
    </row>
    <row r="1979" spans="1:7" ht="22.5" x14ac:dyDescent="0.2">
      <c r="A1979" s="1" t="str">
        <f t="shared" si="41"/>
        <v>SINAPI 103236</v>
      </c>
      <c r="B1979" s="3" t="s">
        <v>6165</v>
      </c>
      <c r="C1979" s="3">
        <v>103236</v>
      </c>
      <c r="D1979" s="2" t="s">
        <v>6512</v>
      </c>
      <c r="E1979" s="3" t="s">
        <v>6150</v>
      </c>
      <c r="G1979" s="66">
        <v>1289.26</v>
      </c>
    </row>
    <row r="1980" spans="1:7" ht="22.5" x14ac:dyDescent="0.2">
      <c r="A1980" s="1" t="str">
        <f t="shared" si="41"/>
        <v>SINAPI 103231</v>
      </c>
      <c r="B1980" s="3" t="s">
        <v>6165</v>
      </c>
      <c r="C1980" s="3">
        <v>103231</v>
      </c>
      <c r="D1980" s="2" t="s">
        <v>6526</v>
      </c>
      <c r="E1980" s="3" t="s">
        <v>6151</v>
      </c>
      <c r="G1980" s="66">
        <v>448.31</v>
      </c>
    </row>
    <row r="1981" spans="1:7" ht="22.5" x14ac:dyDescent="0.2">
      <c r="A1981" s="1" t="str">
        <f t="shared" si="41"/>
        <v>SINAPI 103230</v>
      </c>
      <c r="B1981" s="3" t="s">
        <v>6165</v>
      </c>
      <c r="C1981" s="3">
        <v>103230</v>
      </c>
      <c r="D1981" s="2" t="s">
        <v>6511</v>
      </c>
      <c r="E1981" s="3" t="s">
        <v>6150</v>
      </c>
      <c r="G1981" s="66">
        <v>945.11</v>
      </c>
    </row>
    <row r="1982" spans="1:7" ht="22.5" x14ac:dyDescent="0.2">
      <c r="A1982" s="1" t="str">
        <f t="shared" si="41"/>
        <v>SINAPI 95621</v>
      </c>
      <c r="B1982" s="3" t="s">
        <v>6165</v>
      </c>
      <c r="C1982" s="3">
        <v>95621</v>
      </c>
      <c r="D1982" s="2" t="s">
        <v>601</v>
      </c>
      <c r="E1982" s="3" t="s">
        <v>6151</v>
      </c>
      <c r="G1982" s="66">
        <v>28.47</v>
      </c>
    </row>
    <row r="1983" spans="1:7" ht="22.5" x14ac:dyDescent="0.2">
      <c r="A1983" s="1" t="str">
        <f t="shared" si="41"/>
        <v>SINAPI 95620</v>
      </c>
      <c r="B1983" s="3" t="s">
        <v>6165</v>
      </c>
      <c r="C1983" s="3">
        <v>95620</v>
      </c>
      <c r="D1983" s="2" t="s">
        <v>465</v>
      </c>
      <c r="E1983" s="3" t="s">
        <v>6150</v>
      </c>
      <c r="G1983" s="66">
        <v>30.06</v>
      </c>
    </row>
    <row r="1984" spans="1:7" ht="22.5" x14ac:dyDescent="0.2">
      <c r="A1984" s="1" t="str">
        <f t="shared" si="41"/>
        <v>SINAPI 102975</v>
      </c>
      <c r="B1984" s="3" t="s">
        <v>6165</v>
      </c>
      <c r="C1984" s="3">
        <v>102975</v>
      </c>
      <c r="D1984" s="2" t="s">
        <v>6524</v>
      </c>
      <c r="E1984" s="3" t="s">
        <v>6151</v>
      </c>
      <c r="G1984" s="66">
        <v>146.65</v>
      </c>
    </row>
    <row r="1985" spans="1:7" ht="22.5" x14ac:dyDescent="0.2">
      <c r="A1985" s="1" t="str">
        <f t="shared" si="41"/>
        <v>SINAPI 102976</v>
      </c>
      <c r="B1985" s="3" t="s">
        <v>6165</v>
      </c>
      <c r="C1985" s="3">
        <v>102976</v>
      </c>
      <c r="D1985" s="2" t="s">
        <v>6509</v>
      </c>
      <c r="E1985" s="3" t="s">
        <v>6150</v>
      </c>
      <c r="G1985" s="66">
        <v>278.89</v>
      </c>
    </row>
    <row r="1986" spans="1:7" ht="22.5" x14ac:dyDescent="0.2">
      <c r="A1986" s="1" t="str">
        <f t="shared" si="41"/>
        <v>SINAPI 90632</v>
      </c>
      <c r="B1986" s="3" t="s">
        <v>6165</v>
      </c>
      <c r="C1986" s="3">
        <v>90632</v>
      </c>
      <c r="D1986" s="2" t="s">
        <v>545</v>
      </c>
      <c r="E1986" s="3" t="s">
        <v>6151</v>
      </c>
      <c r="G1986" s="66">
        <v>100.72</v>
      </c>
    </row>
    <row r="1987" spans="1:7" ht="22.5" x14ac:dyDescent="0.2">
      <c r="A1987" s="1" t="str">
        <f t="shared" si="41"/>
        <v>SINAPI 90631</v>
      </c>
      <c r="B1987" s="3" t="s">
        <v>6165</v>
      </c>
      <c r="C1987" s="3">
        <v>90631</v>
      </c>
      <c r="D1987" s="2" t="s">
        <v>411</v>
      </c>
      <c r="E1987" s="3" t="s">
        <v>6150</v>
      </c>
      <c r="G1987" s="66">
        <v>165.43</v>
      </c>
    </row>
    <row r="1988" spans="1:7" ht="22.5" x14ac:dyDescent="0.2">
      <c r="A1988" s="1" t="str">
        <f t="shared" si="41"/>
        <v>SINAPI 95709</v>
      </c>
      <c r="B1988" s="3" t="s">
        <v>6165</v>
      </c>
      <c r="C1988" s="3">
        <v>95709</v>
      </c>
      <c r="D1988" s="2" t="s">
        <v>6518</v>
      </c>
      <c r="E1988" s="3" t="s">
        <v>6151</v>
      </c>
      <c r="G1988" s="66">
        <v>101.34</v>
      </c>
    </row>
    <row r="1989" spans="1:7" ht="22.5" x14ac:dyDescent="0.2">
      <c r="A1989" s="1" t="str">
        <f t="shared" si="41"/>
        <v>SINAPI 95708</v>
      </c>
      <c r="B1989" s="3" t="s">
        <v>6165</v>
      </c>
      <c r="C1989" s="3">
        <v>95708</v>
      </c>
      <c r="D1989" s="2" t="s">
        <v>6503</v>
      </c>
      <c r="E1989" s="3" t="s">
        <v>6150</v>
      </c>
      <c r="G1989" s="66">
        <v>169.28</v>
      </c>
    </row>
    <row r="1990" spans="1:7" ht="22.5" x14ac:dyDescent="0.2">
      <c r="A1990" s="1" t="str">
        <f t="shared" si="41"/>
        <v>SINAPI 91278</v>
      </c>
      <c r="B1990" s="3" t="s">
        <v>6165</v>
      </c>
      <c r="C1990" s="3">
        <v>91278</v>
      </c>
      <c r="D1990" s="2" t="s">
        <v>561</v>
      </c>
      <c r="E1990" s="3" t="s">
        <v>6151</v>
      </c>
      <c r="G1990" s="66">
        <v>0.55000000000000004</v>
      </c>
    </row>
    <row r="1991" spans="1:7" ht="22.5" x14ac:dyDescent="0.2">
      <c r="A1991" s="1" t="str">
        <f t="shared" si="41"/>
        <v>SINAPI 91277</v>
      </c>
      <c r="B1991" s="3" t="s">
        <v>6165</v>
      </c>
      <c r="C1991" s="3">
        <v>91277</v>
      </c>
      <c r="D1991" s="2" t="s">
        <v>427</v>
      </c>
      <c r="E1991" s="3" t="s">
        <v>6150</v>
      </c>
      <c r="G1991" s="66">
        <v>10.050000000000001</v>
      </c>
    </row>
    <row r="1992" spans="1:7" x14ac:dyDescent="0.2">
      <c r="A1992" s="1" t="str">
        <f t="shared" si="41"/>
        <v>SINAPI 102887</v>
      </c>
      <c r="B1992" s="3" t="s">
        <v>6165</v>
      </c>
      <c r="C1992" s="3">
        <v>102887</v>
      </c>
      <c r="D1992" s="2" t="s">
        <v>8899</v>
      </c>
      <c r="E1992" s="3" t="s">
        <v>6151</v>
      </c>
      <c r="G1992" s="66">
        <v>0</v>
      </c>
    </row>
    <row r="1993" spans="1:7" x14ac:dyDescent="0.2">
      <c r="A1993" s="1" t="str">
        <f t="shared" si="41"/>
        <v>SINAPI 102886</v>
      </c>
      <c r="B1993" s="3" t="s">
        <v>6165</v>
      </c>
      <c r="C1993" s="3">
        <v>102886</v>
      </c>
      <c r="D1993" s="2" t="s">
        <v>8900</v>
      </c>
      <c r="E1993" s="3" t="s">
        <v>6150</v>
      </c>
      <c r="G1993" s="66">
        <v>0</v>
      </c>
    </row>
    <row r="1994" spans="1:7" ht="22.5" x14ac:dyDescent="0.2">
      <c r="A1994" s="1" t="str">
        <f t="shared" si="41"/>
        <v>SINAPI 95277</v>
      </c>
      <c r="B1994" s="3" t="s">
        <v>6165</v>
      </c>
      <c r="C1994" s="3">
        <v>95277</v>
      </c>
      <c r="D1994" s="2" t="s">
        <v>599</v>
      </c>
      <c r="E1994" s="3" t="s">
        <v>6151</v>
      </c>
      <c r="G1994" s="66">
        <v>0.67</v>
      </c>
    </row>
    <row r="1995" spans="1:7" ht="22.5" x14ac:dyDescent="0.2">
      <c r="A1995" s="1" t="str">
        <f t="shared" si="41"/>
        <v>SINAPI 95276</v>
      </c>
      <c r="B1995" s="3" t="s">
        <v>6165</v>
      </c>
      <c r="C1995" s="3">
        <v>95276</v>
      </c>
      <c r="D1995" s="2" t="s">
        <v>463</v>
      </c>
      <c r="E1995" s="3" t="s">
        <v>6150</v>
      </c>
      <c r="G1995" s="66">
        <v>3.64</v>
      </c>
    </row>
    <row r="1996" spans="1:7" ht="22.5" x14ac:dyDescent="0.2">
      <c r="A1996" s="1" t="str">
        <f t="shared" si="41"/>
        <v>SINAPI 88430</v>
      </c>
      <c r="B1996" s="3" t="s">
        <v>6165</v>
      </c>
      <c r="C1996" s="3">
        <v>88430</v>
      </c>
      <c r="D1996" s="2" t="s">
        <v>525</v>
      </c>
      <c r="E1996" s="3" t="s">
        <v>6151</v>
      </c>
      <c r="G1996" s="66">
        <v>8.2100000000000009</v>
      </c>
    </row>
    <row r="1997" spans="1:7" ht="22.5" x14ac:dyDescent="0.2">
      <c r="A1997" s="1" t="str">
        <f t="shared" si="41"/>
        <v>SINAPI 88418</v>
      </c>
      <c r="B1997" s="3" t="s">
        <v>6165</v>
      </c>
      <c r="C1997" s="3">
        <v>88418</v>
      </c>
      <c r="D1997" s="2" t="s">
        <v>391</v>
      </c>
      <c r="E1997" s="3" t="s">
        <v>6150</v>
      </c>
      <c r="G1997" s="66">
        <v>17.61</v>
      </c>
    </row>
    <row r="1998" spans="1:7" ht="22.5" x14ac:dyDescent="0.2">
      <c r="A1998" s="1" t="str">
        <f t="shared" si="41"/>
        <v>SINAPI 88438</v>
      </c>
      <c r="B1998" s="3" t="s">
        <v>6165</v>
      </c>
      <c r="C1998" s="3">
        <v>88438</v>
      </c>
      <c r="D1998" s="2" t="s">
        <v>526</v>
      </c>
      <c r="E1998" s="3" t="s">
        <v>6151</v>
      </c>
      <c r="G1998" s="66">
        <v>10.89</v>
      </c>
    </row>
    <row r="1999" spans="1:7" ht="22.5" x14ac:dyDescent="0.2">
      <c r="A1999" s="1" t="str">
        <f t="shared" si="41"/>
        <v>SINAPI 88433</v>
      </c>
      <c r="B1999" s="3" t="s">
        <v>6165</v>
      </c>
      <c r="C1999" s="3">
        <v>88433</v>
      </c>
      <c r="D1999" s="2" t="s">
        <v>392</v>
      </c>
      <c r="E1999" s="3" t="s">
        <v>6150</v>
      </c>
      <c r="G1999" s="66">
        <v>23.01</v>
      </c>
    </row>
    <row r="2000" spans="1:7" ht="22.5" x14ac:dyDescent="0.2">
      <c r="A2000" s="1" t="str">
        <f t="shared" si="41"/>
        <v>SINAPI 90669</v>
      </c>
      <c r="B2000" s="3" t="s">
        <v>6165</v>
      </c>
      <c r="C2000" s="3">
        <v>90669</v>
      </c>
      <c r="D2000" s="2" t="s">
        <v>551</v>
      </c>
      <c r="E2000" s="3" t="s">
        <v>6151</v>
      </c>
      <c r="G2000" s="66">
        <v>8.94</v>
      </c>
    </row>
    <row r="2001" spans="1:7" ht="22.5" x14ac:dyDescent="0.2">
      <c r="A2001" s="1" t="str">
        <f t="shared" si="41"/>
        <v>SINAPI 90668</v>
      </c>
      <c r="B2001" s="3" t="s">
        <v>6165</v>
      </c>
      <c r="C2001" s="3">
        <v>90668</v>
      </c>
      <c r="D2001" s="2" t="s">
        <v>417</v>
      </c>
      <c r="E2001" s="3" t="s">
        <v>6150</v>
      </c>
      <c r="G2001" s="66">
        <v>33.450000000000003</v>
      </c>
    </row>
    <row r="2002" spans="1:7" x14ac:dyDescent="0.2">
      <c r="A2002" s="1" t="str">
        <f t="shared" si="41"/>
        <v>SINAPI 102980</v>
      </c>
      <c r="B2002" s="3" t="s">
        <v>6165</v>
      </c>
      <c r="C2002" s="3">
        <v>102980</v>
      </c>
      <c r="D2002" s="2" t="s">
        <v>8901</v>
      </c>
      <c r="E2002" s="3" t="s">
        <v>6151</v>
      </c>
      <c r="G2002" s="66">
        <v>0</v>
      </c>
    </row>
    <row r="2003" spans="1:7" x14ac:dyDescent="0.2">
      <c r="A2003" s="1" t="str">
        <f t="shared" si="41"/>
        <v>SINAPI 102981</v>
      </c>
      <c r="B2003" s="3" t="s">
        <v>6165</v>
      </c>
      <c r="C2003" s="3">
        <v>102981</v>
      </c>
      <c r="D2003" s="2" t="s">
        <v>8902</v>
      </c>
      <c r="E2003" s="3" t="s">
        <v>6150</v>
      </c>
      <c r="G2003" s="66">
        <v>0</v>
      </c>
    </row>
    <row r="2004" spans="1:7" ht="22.5" x14ac:dyDescent="0.2">
      <c r="A2004" s="1" t="str">
        <f t="shared" si="41"/>
        <v>SINAPI 5946</v>
      </c>
      <c r="B2004" s="3" t="s">
        <v>6165</v>
      </c>
      <c r="C2004" s="3">
        <v>5946</v>
      </c>
      <c r="D2004" s="2" t="s">
        <v>509</v>
      </c>
      <c r="E2004" s="3" t="s">
        <v>6151</v>
      </c>
      <c r="G2004" s="66">
        <v>107.52</v>
      </c>
    </row>
    <row r="2005" spans="1:7" ht="22.5" x14ac:dyDescent="0.2">
      <c r="A2005" s="1" t="str">
        <f t="shared" si="41"/>
        <v>SINAPI 5944</v>
      </c>
      <c r="B2005" s="3" t="s">
        <v>6165</v>
      </c>
      <c r="C2005" s="3">
        <v>5944</v>
      </c>
      <c r="D2005" s="2" t="s">
        <v>373</v>
      </c>
      <c r="E2005" s="3" t="s">
        <v>6150</v>
      </c>
      <c r="G2005" s="66">
        <v>255.64</v>
      </c>
    </row>
    <row r="2006" spans="1:7" ht="22.5" x14ac:dyDescent="0.2">
      <c r="A2006" s="1" t="str">
        <f t="shared" si="41"/>
        <v>SINAPI 5942</v>
      </c>
      <c r="B2006" s="3" t="s">
        <v>6165</v>
      </c>
      <c r="C2006" s="3">
        <v>5942</v>
      </c>
      <c r="D2006" s="2" t="s">
        <v>508</v>
      </c>
      <c r="E2006" s="3" t="s">
        <v>6151</v>
      </c>
      <c r="G2006" s="66">
        <v>86.54</v>
      </c>
    </row>
    <row r="2007" spans="1:7" ht="22.5" x14ac:dyDescent="0.2">
      <c r="A2007" s="1" t="str">
        <f t="shared" si="41"/>
        <v>SINAPI 5940</v>
      </c>
      <c r="B2007" s="3" t="s">
        <v>6165</v>
      </c>
      <c r="C2007" s="3">
        <v>5940</v>
      </c>
      <c r="D2007" s="2" t="s">
        <v>372</v>
      </c>
      <c r="E2007" s="3" t="s">
        <v>6150</v>
      </c>
      <c r="G2007" s="66">
        <v>188.08</v>
      </c>
    </row>
    <row r="2008" spans="1:7" x14ac:dyDescent="0.2">
      <c r="A2008" s="1" t="str">
        <f t="shared" si="41"/>
        <v>SINAPI 102893</v>
      </c>
      <c r="B2008" s="3" t="s">
        <v>6165</v>
      </c>
      <c r="C2008" s="3">
        <v>102893</v>
      </c>
      <c r="D2008" s="2" t="s">
        <v>8903</v>
      </c>
      <c r="E2008" s="3" t="s">
        <v>6151</v>
      </c>
      <c r="G2008" s="66">
        <v>0</v>
      </c>
    </row>
    <row r="2009" spans="1:7" x14ac:dyDescent="0.2">
      <c r="A2009" s="1" t="str">
        <f t="shared" si="41"/>
        <v>SINAPI 102892</v>
      </c>
      <c r="B2009" s="3" t="s">
        <v>6165</v>
      </c>
      <c r="C2009" s="3">
        <v>102892</v>
      </c>
      <c r="D2009" s="2" t="s">
        <v>8904</v>
      </c>
      <c r="E2009" s="3" t="s">
        <v>6150</v>
      </c>
      <c r="G2009" s="66">
        <v>0</v>
      </c>
    </row>
    <row r="2010" spans="1:7" ht="22.5" x14ac:dyDescent="0.2">
      <c r="A2010" s="1" t="str">
        <f t="shared" si="41"/>
        <v>SINAPI 89251</v>
      </c>
      <c r="B2010" s="3" t="s">
        <v>6165</v>
      </c>
      <c r="C2010" s="3">
        <v>89251</v>
      </c>
      <c r="D2010" s="2" t="s">
        <v>537</v>
      </c>
      <c r="E2010" s="3" t="s">
        <v>6151</v>
      </c>
      <c r="G2010" s="66">
        <v>338.06</v>
      </c>
    </row>
    <row r="2011" spans="1:7" ht="22.5" x14ac:dyDescent="0.2">
      <c r="A2011" s="1" t="str">
        <f t="shared" si="41"/>
        <v>SINAPI 89250</v>
      </c>
      <c r="B2011" s="3" t="s">
        <v>6165</v>
      </c>
      <c r="C2011" s="3">
        <v>89250</v>
      </c>
      <c r="D2011" s="2" t="s">
        <v>402</v>
      </c>
      <c r="E2011" s="3" t="s">
        <v>6150</v>
      </c>
      <c r="G2011" s="66">
        <v>1150.3599999999999</v>
      </c>
    </row>
    <row r="2012" spans="1:7" ht="22.5" x14ac:dyDescent="0.2">
      <c r="A2012" s="1" t="str">
        <f t="shared" si="41"/>
        <v>SINAPI 102959</v>
      </c>
      <c r="B2012" s="3" t="s">
        <v>6165</v>
      </c>
      <c r="C2012" s="3">
        <v>102959</v>
      </c>
      <c r="D2012" s="2" t="s">
        <v>8905</v>
      </c>
      <c r="E2012" s="3" t="s">
        <v>6151</v>
      </c>
      <c r="G2012" s="66">
        <v>0</v>
      </c>
    </row>
    <row r="2013" spans="1:7" ht="22.5" x14ac:dyDescent="0.2">
      <c r="A2013" s="1" t="str">
        <f t="shared" si="41"/>
        <v>SINAPI 102958</v>
      </c>
      <c r="B2013" s="3" t="s">
        <v>6165</v>
      </c>
      <c r="C2013" s="3">
        <v>102958</v>
      </c>
      <c r="D2013" s="2" t="s">
        <v>8906</v>
      </c>
      <c r="E2013" s="3" t="s">
        <v>6150</v>
      </c>
      <c r="G2013" s="66">
        <v>0</v>
      </c>
    </row>
    <row r="2014" spans="1:7" ht="33.75" x14ac:dyDescent="0.2">
      <c r="A2014" s="1" t="str">
        <f t="shared" si="41"/>
        <v>SINAPI 5681</v>
      </c>
      <c r="B2014" s="3" t="s">
        <v>6165</v>
      </c>
      <c r="C2014" s="3">
        <v>5681</v>
      </c>
      <c r="D2014" s="2" t="s">
        <v>485</v>
      </c>
      <c r="E2014" s="3" t="s">
        <v>6151</v>
      </c>
      <c r="G2014" s="66">
        <v>70.19</v>
      </c>
    </row>
    <row r="2015" spans="1:7" ht="33.75" x14ac:dyDescent="0.2">
      <c r="A2015" s="1" t="str">
        <f t="shared" si="41"/>
        <v>SINAPI 5680</v>
      </c>
      <c r="B2015" s="3" t="s">
        <v>6165</v>
      </c>
      <c r="C2015" s="3">
        <v>5680</v>
      </c>
      <c r="D2015" s="2" t="s">
        <v>347</v>
      </c>
      <c r="E2015" s="3" t="s">
        <v>6150</v>
      </c>
      <c r="G2015" s="66">
        <v>148.54</v>
      </c>
    </row>
    <row r="2016" spans="1:7" ht="33.75" x14ac:dyDescent="0.2">
      <c r="A2016" s="1" t="str">
        <f t="shared" si="41"/>
        <v>SINAPI 5877</v>
      </c>
      <c r="B2016" s="3" t="s">
        <v>6165</v>
      </c>
      <c r="C2016" s="3">
        <v>5877</v>
      </c>
      <c r="D2016" s="2" t="s">
        <v>498</v>
      </c>
      <c r="E2016" s="3" t="s">
        <v>6151</v>
      </c>
      <c r="G2016" s="66">
        <v>72.790000000000006</v>
      </c>
    </row>
    <row r="2017" spans="1:7" ht="33.75" x14ac:dyDescent="0.2">
      <c r="A2017" s="1" t="str">
        <f t="shared" si="41"/>
        <v>SINAPI 5875</v>
      </c>
      <c r="B2017" s="3" t="s">
        <v>6165</v>
      </c>
      <c r="C2017" s="3">
        <v>5875</v>
      </c>
      <c r="D2017" s="2" t="s">
        <v>362</v>
      </c>
      <c r="E2017" s="3" t="s">
        <v>6150</v>
      </c>
      <c r="G2017" s="66">
        <v>149.44999999999999</v>
      </c>
    </row>
    <row r="2018" spans="1:7" ht="33.75" x14ac:dyDescent="0.2">
      <c r="A2018" s="1" t="str">
        <f t="shared" si="41"/>
        <v>SINAPI 5679</v>
      </c>
      <c r="B2018" s="3" t="s">
        <v>6165</v>
      </c>
      <c r="C2018" s="3">
        <v>5679</v>
      </c>
      <c r="D2018" s="2" t="s">
        <v>484</v>
      </c>
      <c r="E2018" s="3" t="s">
        <v>6151</v>
      </c>
      <c r="G2018" s="66">
        <v>74.010000000000005</v>
      </c>
    </row>
    <row r="2019" spans="1:7" ht="33.75" x14ac:dyDescent="0.2">
      <c r="A2019" s="1" t="str">
        <f t="shared" si="41"/>
        <v>SINAPI 5678</v>
      </c>
      <c r="B2019" s="3" t="s">
        <v>6165</v>
      </c>
      <c r="C2019" s="3">
        <v>5678</v>
      </c>
      <c r="D2019" s="2" t="s">
        <v>346</v>
      </c>
      <c r="E2019" s="3" t="s">
        <v>6150</v>
      </c>
      <c r="G2019" s="66">
        <v>161.59</v>
      </c>
    </row>
    <row r="2020" spans="1:7" ht="22.5" x14ac:dyDescent="0.2">
      <c r="A2020" s="1" t="str">
        <f t="shared" si="41"/>
        <v>SINAPI 6880</v>
      </c>
      <c r="B2020" s="3" t="s">
        <v>6165</v>
      </c>
      <c r="C2020" s="3">
        <v>6880</v>
      </c>
      <c r="D2020" s="2" t="s">
        <v>514</v>
      </c>
      <c r="E2020" s="3" t="s">
        <v>6151</v>
      </c>
      <c r="G2020" s="66">
        <v>92.61</v>
      </c>
    </row>
    <row r="2021" spans="1:7" ht="22.5" x14ac:dyDescent="0.2">
      <c r="A2021" s="1" t="str">
        <f t="shared" si="41"/>
        <v>SINAPI 6879</v>
      </c>
      <c r="B2021" s="3" t="s">
        <v>6165</v>
      </c>
      <c r="C2021" s="3">
        <v>6879</v>
      </c>
      <c r="D2021" s="2" t="s">
        <v>376</v>
      </c>
      <c r="E2021" s="3" t="s">
        <v>6150</v>
      </c>
      <c r="G2021" s="66">
        <v>226.22</v>
      </c>
    </row>
    <row r="2022" spans="1:7" ht="22.5" x14ac:dyDescent="0.2">
      <c r="A2022" s="1" t="str">
        <f t="shared" si="41"/>
        <v>SINAPI 96464</v>
      </c>
      <c r="B2022" s="3" t="s">
        <v>6165</v>
      </c>
      <c r="C2022" s="3">
        <v>96464</v>
      </c>
      <c r="D2022" s="2" t="s">
        <v>6520</v>
      </c>
      <c r="E2022" s="3" t="s">
        <v>6151</v>
      </c>
      <c r="G2022" s="66">
        <v>96.72</v>
      </c>
    </row>
    <row r="2023" spans="1:7" ht="22.5" x14ac:dyDescent="0.2">
      <c r="A2023" s="1" t="str">
        <f t="shared" ref="A2023:A2086" si="42">CONCATENAR</f>
        <v>SINAPI 96463</v>
      </c>
      <c r="B2023" s="3" t="s">
        <v>6165</v>
      </c>
      <c r="C2023" s="3">
        <v>96463</v>
      </c>
      <c r="D2023" s="2" t="s">
        <v>6505</v>
      </c>
      <c r="E2023" s="3" t="s">
        <v>6150</v>
      </c>
      <c r="G2023" s="66">
        <v>233.78</v>
      </c>
    </row>
    <row r="2024" spans="1:7" ht="22.5" x14ac:dyDescent="0.2">
      <c r="A2024" s="1" t="str">
        <f t="shared" si="42"/>
        <v>SINAPI 7050</v>
      </c>
      <c r="B2024" s="3" t="s">
        <v>6165</v>
      </c>
      <c r="C2024" s="3">
        <v>7050</v>
      </c>
      <c r="D2024" s="2" t="s">
        <v>517</v>
      </c>
      <c r="E2024" s="3" t="s">
        <v>6151</v>
      </c>
      <c r="G2024" s="66">
        <v>85.12</v>
      </c>
    </row>
    <row r="2025" spans="1:7" ht="22.5" x14ac:dyDescent="0.2">
      <c r="A2025" s="1" t="str">
        <f t="shared" si="42"/>
        <v>SINAPI 7049</v>
      </c>
      <c r="B2025" s="3" t="s">
        <v>6165</v>
      </c>
      <c r="C2025" s="3">
        <v>7049</v>
      </c>
      <c r="D2025" s="2" t="s">
        <v>379</v>
      </c>
      <c r="E2025" s="3" t="s">
        <v>6150</v>
      </c>
      <c r="G2025" s="66">
        <v>237.28</v>
      </c>
    </row>
    <row r="2026" spans="1:7" ht="22.5" x14ac:dyDescent="0.2">
      <c r="A2026" s="1" t="str">
        <f t="shared" si="42"/>
        <v>SINAPI 95632</v>
      </c>
      <c r="B2026" s="3" t="s">
        <v>6165</v>
      </c>
      <c r="C2026" s="3">
        <v>95632</v>
      </c>
      <c r="D2026" s="2" t="s">
        <v>602</v>
      </c>
      <c r="E2026" s="3" t="s">
        <v>6151</v>
      </c>
      <c r="G2026" s="66">
        <v>89.73</v>
      </c>
    </row>
    <row r="2027" spans="1:7" ht="22.5" x14ac:dyDescent="0.2">
      <c r="A2027" s="1" t="str">
        <f t="shared" si="42"/>
        <v>SINAPI 95631</v>
      </c>
      <c r="B2027" s="3" t="s">
        <v>6165</v>
      </c>
      <c r="C2027" s="3">
        <v>95631</v>
      </c>
      <c r="D2027" s="2" t="s">
        <v>466</v>
      </c>
      <c r="E2027" s="3" t="s">
        <v>6150</v>
      </c>
      <c r="G2027" s="66">
        <v>246.53</v>
      </c>
    </row>
    <row r="2028" spans="1:7" ht="22.5" x14ac:dyDescent="0.2">
      <c r="A2028" s="1" t="str">
        <f t="shared" si="42"/>
        <v>SINAPI 5685</v>
      </c>
      <c r="B2028" s="3" t="s">
        <v>6165</v>
      </c>
      <c r="C2028" s="3">
        <v>5685</v>
      </c>
      <c r="D2028" s="2" t="s">
        <v>486</v>
      </c>
      <c r="E2028" s="3" t="s">
        <v>6151</v>
      </c>
      <c r="G2028" s="66">
        <v>68.47</v>
      </c>
    </row>
    <row r="2029" spans="1:7" ht="22.5" x14ac:dyDescent="0.2">
      <c r="A2029" s="1" t="str">
        <f t="shared" si="42"/>
        <v>SINAPI 5684</v>
      </c>
      <c r="B2029" s="3" t="s">
        <v>6165</v>
      </c>
      <c r="C2029" s="3">
        <v>5684</v>
      </c>
      <c r="D2029" s="2" t="s">
        <v>348</v>
      </c>
      <c r="E2029" s="3" t="s">
        <v>6150</v>
      </c>
      <c r="G2029" s="66">
        <v>170.63</v>
      </c>
    </row>
    <row r="2030" spans="1:7" ht="22.5" x14ac:dyDescent="0.2">
      <c r="A2030" s="1" t="str">
        <f t="shared" si="42"/>
        <v>SINAPI 93244</v>
      </c>
      <c r="B2030" s="3" t="s">
        <v>6165</v>
      </c>
      <c r="C2030" s="3">
        <v>93244</v>
      </c>
      <c r="D2030" s="2" t="s">
        <v>582</v>
      </c>
      <c r="E2030" s="3" t="s">
        <v>6151</v>
      </c>
      <c r="G2030" s="66">
        <v>70.239999999999995</v>
      </c>
    </row>
    <row r="2031" spans="1:7" ht="22.5" x14ac:dyDescent="0.2">
      <c r="A2031" s="1" t="str">
        <f t="shared" si="42"/>
        <v>SINAPI 73436</v>
      </c>
      <c r="B2031" s="3" t="s">
        <v>6165</v>
      </c>
      <c r="C2031" s="3">
        <v>73436</v>
      </c>
      <c r="D2031" s="2" t="s">
        <v>382</v>
      </c>
      <c r="E2031" s="3" t="s">
        <v>6150</v>
      </c>
      <c r="G2031" s="66">
        <v>174.08</v>
      </c>
    </row>
    <row r="2032" spans="1:7" ht="22.5" x14ac:dyDescent="0.2">
      <c r="A2032" s="1" t="str">
        <f t="shared" si="42"/>
        <v>SINAPI 5881</v>
      </c>
      <c r="B2032" s="3" t="s">
        <v>6165</v>
      </c>
      <c r="C2032" s="3">
        <v>5881</v>
      </c>
      <c r="D2032" s="2" t="s">
        <v>499</v>
      </c>
      <c r="E2032" s="3" t="s">
        <v>6151</v>
      </c>
      <c r="G2032" s="66">
        <v>84.18</v>
      </c>
    </row>
    <row r="2033" spans="1:7" ht="22.5" x14ac:dyDescent="0.2">
      <c r="A2033" s="1" t="str">
        <f t="shared" si="42"/>
        <v>SINAPI 5879</v>
      </c>
      <c r="B2033" s="3" t="s">
        <v>6165</v>
      </c>
      <c r="C2033" s="3">
        <v>5879</v>
      </c>
      <c r="D2033" s="2" t="s">
        <v>363</v>
      </c>
      <c r="E2033" s="3" t="s">
        <v>6150</v>
      </c>
      <c r="G2033" s="66">
        <v>154.51</v>
      </c>
    </row>
    <row r="2034" spans="1:7" ht="22.5" x14ac:dyDescent="0.2">
      <c r="A2034" s="1" t="str">
        <f t="shared" si="42"/>
        <v>SINAPI 5865</v>
      </c>
      <c r="B2034" s="3" t="s">
        <v>6165</v>
      </c>
      <c r="C2034" s="3">
        <v>5865</v>
      </c>
      <c r="D2034" s="2" t="s">
        <v>496</v>
      </c>
      <c r="E2034" s="3" t="s">
        <v>6151</v>
      </c>
      <c r="G2034" s="66">
        <v>12.93</v>
      </c>
    </row>
    <row r="2035" spans="1:7" ht="22.5" x14ac:dyDescent="0.2">
      <c r="A2035" s="1" t="str">
        <f t="shared" si="42"/>
        <v>SINAPI 5863</v>
      </c>
      <c r="B2035" s="3" t="s">
        <v>6165</v>
      </c>
      <c r="C2035" s="3">
        <v>5863</v>
      </c>
      <c r="D2035" s="2" t="s">
        <v>360</v>
      </c>
      <c r="E2035" s="3" t="s">
        <v>6150</v>
      </c>
      <c r="G2035" s="66">
        <v>25.69</v>
      </c>
    </row>
    <row r="2036" spans="1:7" ht="22.5" x14ac:dyDescent="0.2">
      <c r="A2036" s="1" t="str">
        <f t="shared" si="42"/>
        <v>SINAPI 5869</v>
      </c>
      <c r="B2036" s="3" t="s">
        <v>6165</v>
      </c>
      <c r="C2036" s="3">
        <v>5869</v>
      </c>
      <c r="D2036" s="2" t="s">
        <v>497</v>
      </c>
      <c r="E2036" s="3" t="s">
        <v>6151</v>
      </c>
      <c r="G2036" s="66">
        <v>78.25</v>
      </c>
    </row>
    <row r="2037" spans="1:7" ht="22.5" x14ac:dyDescent="0.2">
      <c r="A2037" s="1" t="str">
        <f t="shared" si="42"/>
        <v>SINAPI 5867</v>
      </c>
      <c r="B2037" s="3" t="s">
        <v>6165</v>
      </c>
      <c r="C2037" s="3">
        <v>5867</v>
      </c>
      <c r="D2037" s="2" t="s">
        <v>361</v>
      </c>
      <c r="E2037" s="3" t="s">
        <v>6150</v>
      </c>
      <c r="G2037" s="66">
        <v>173</v>
      </c>
    </row>
    <row r="2038" spans="1:7" ht="22.5" x14ac:dyDescent="0.2">
      <c r="A2038" s="1" t="str">
        <f t="shared" si="42"/>
        <v>SINAPI 95271</v>
      </c>
      <c r="B2038" s="3" t="s">
        <v>6165</v>
      </c>
      <c r="C2038" s="3">
        <v>95271</v>
      </c>
      <c r="D2038" s="2" t="s">
        <v>598</v>
      </c>
      <c r="E2038" s="3" t="s">
        <v>6151</v>
      </c>
      <c r="G2038" s="66">
        <v>0.67</v>
      </c>
    </row>
    <row r="2039" spans="1:7" ht="22.5" x14ac:dyDescent="0.2">
      <c r="A2039" s="1" t="str">
        <f t="shared" si="42"/>
        <v>SINAPI 95270</v>
      </c>
      <c r="B2039" s="3" t="s">
        <v>6165</v>
      </c>
      <c r="C2039" s="3">
        <v>95270</v>
      </c>
      <c r="D2039" s="2" t="s">
        <v>462</v>
      </c>
      <c r="E2039" s="3" t="s">
        <v>6150</v>
      </c>
      <c r="G2039" s="66">
        <v>10.17</v>
      </c>
    </row>
    <row r="2040" spans="1:7" ht="22.5" x14ac:dyDescent="0.2">
      <c r="A2040" s="1" t="str">
        <f t="shared" si="42"/>
        <v>SINAPI 91693</v>
      </c>
      <c r="B2040" s="3" t="s">
        <v>6165</v>
      </c>
      <c r="C2040" s="3">
        <v>91693</v>
      </c>
      <c r="D2040" s="2" t="s">
        <v>569</v>
      </c>
      <c r="E2040" s="3" t="s">
        <v>6151</v>
      </c>
      <c r="G2040" s="66">
        <v>36.74</v>
      </c>
    </row>
    <row r="2041" spans="1:7" ht="22.5" x14ac:dyDescent="0.2">
      <c r="A2041" s="1" t="str">
        <f t="shared" si="42"/>
        <v>SINAPI 91692</v>
      </c>
      <c r="B2041" s="3" t="s">
        <v>6165</v>
      </c>
      <c r="C2041" s="3">
        <v>91692</v>
      </c>
      <c r="D2041" s="2" t="s">
        <v>433</v>
      </c>
      <c r="E2041" s="3" t="s">
        <v>6150</v>
      </c>
      <c r="G2041" s="66">
        <v>38.159999999999997</v>
      </c>
    </row>
    <row r="2042" spans="1:7" ht="22.5" x14ac:dyDescent="0.2">
      <c r="A2042" s="1" t="str">
        <f t="shared" si="42"/>
        <v>SINAPI 102929</v>
      </c>
      <c r="B2042" s="3" t="s">
        <v>6165</v>
      </c>
      <c r="C2042" s="3">
        <v>102929</v>
      </c>
      <c r="D2042" s="2" t="s">
        <v>8907</v>
      </c>
      <c r="E2042" s="3" t="s">
        <v>6151</v>
      </c>
      <c r="G2042" s="66">
        <v>0</v>
      </c>
    </row>
    <row r="2043" spans="1:7" ht="22.5" x14ac:dyDescent="0.2">
      <c r="A2043" s="1" t="str">
        <f t="shared" si="42"/>
        <v>SINAPI 102928</v>
      </c>
      <c r="B2043" s="3" t="s">
        <v>6165</v>
      </c>
      <c r="C2043" s="3">
        <v>102928</v>
      </c>
      <c r="D2043" s="2" t="s">
        <v>8908</v>
      </c>
      <c r="E2043" s="3" t="s">
        <v>6150</v>
      </c>
      <c r="G2043" s="66">
        <v>0</v>
      </c>
    </row>
    <row r="2044" spans="1:7" x14ac:dyDescent="0.2">
      <c r="A2044" s="1" t="str">
        <f t="shared" si="42"/>
        <v>SINAPI 95140</v>
      </c>
      <c r="B2044" s="3" t="s">
        <v>6165</v>
      </c>
      <c r="C2044" s="3">
        <v>95140</v>
      </c>
      <c r="D2044" s="2" t="s">
        <v>594</v>
      </c>
      <c r="E2044" s="3" t="s">
        <v>6151</v>
      </c>
      <c r="G2044" s="66">
        <v>0.03</v>
      </c>
    </row>
    <row r="2045" spans="1:7" x14ac:dyDescent="0.2">
      <c r="A2045" s="1" t="str">
        <f t="shared" si="42"/>
        <v>SINAPI 95139</v>
      </c>
      <c r="B2045" s="3" t="s">
        <v>6165</v>
      </c>
      <c r="C2045" s="3">
        <v>95139</v>
      </c>
      <c r="D2045" s="2" t="s">
        <v>458</v>
      </c>
      <c r="E2045" s="3" t="s">
        <v>6150</v>
      </c>
      <c r="G2045" s="66">
        <v>0.05</v>
      </c>
    </row>
    <row r="2046" spans="1:7" x14ac:dyDescent="0.2">
      <c r="A2046" s="1" t="str">
        <f t="shared" si="42"/>
        <v>SINAPI 89027</v>
      </c>
      <c r="B2046" s="3" t="s">
        <v>6165</v>
      </c>
      <c r="C2046" s="3">
        <v>89027</v>
      </c>
      <c r="D2046" s="2" t="s">
        <v>530</v>
      </c>
      <c r="E2046" s="3" t="s">
        <v>6151</v>
      </c>
      <c r="G2046" s="66">
        <v>5.14</v>
      </c>
    </row>
    <row r="2047" spans="1:7" x14ac:dyDescent="0.2">
      <c r="A2047" s="1" t="str">
        <f t="shared" si="42"/>
        <v>SINAPI 89028</v>
      </c>
      <c r="B2047" s="3" t="s">
        <v>6165</v>
      </c>
      <c r="C2047" s="3">
        <v>89028</v>
      </c>
      <c r="D2047" s="2" t="s">
        <v>396</v>
      </c>
      <c r="E2047" s="3" t="s">
        <v>6150</v>
      </c>
      <c r="G2047" s="66">
        <v>189.08</v>
      </c>
    </row>
    <row r="2048" spans="1:7" x14ac:dyDescent="0.2">
      <c r="A2048" s="1" t="str">
        <f t="shared" si="42"/>
        <v>SINAPI 7031</v>
      </c>
      <c r="B2048" s="3" t="s">
        <v>6165</v>
      </c>
      <c r="C2048" s="3">
        <v>7031</v>
      </c>
      <c r="D2048" s="2" t="s">
        <v>515</v>
      </c>
      <c r="E2048" s="3" t="s">
        <v>6151</v>
      </c>
      <c r="G2048" s="66">
        <v>6.33</v>
      </c>
    </row>
    <row r="2049" spans="1:7" x14ac:dyDescent="0.2">
      <c r="A2049" s="1" t="str">
        <f t="shared" si="42"/>
        <v>SINAPI 7030</v>
      </c>
      <c r="B2049" s="3" t="s">
        <v>6165</v>
      </c>
      <c r="C2049" s="3">
        <v>7030</v>
      </c>
      <c r="D2049" s="2" t="s">
        <v>377</v>
      </c>
      <c r="E2049" s="3" t="s">
        <v>6150</v>
      </c>
      <c r="G2049" s="66">
        <v>280.95</v>
      </c>
    </row>
    <row r="2050" spans="1:7" ht="22.5" x14ac:dyDescent="0.2">
      <c r="A2050" s="1" t="str">
        <f t="shared" si="42"/>
        <v>SINAPI 102947</v>
      </c>
      <c r="B2050" s="3" t="s">
        <v>6165</v>
      </c>
      <c r="C2050" s="3">
        <v>102947</v>
      </c>
      <c r="D2050" s="2" t="s">
        <v>8909</v>
      </c>
      <c r="E2050" s="3" t="s">
        <v>6151</v>
      </c>
      <c r="G2050" s="66">
        <v>0</v>
      </c>
    </row>
    <row r="2051" spans="1:7" ht="22.5" x14ac:dyDescent="0.2">
      <c r="A2051" s="1" t="str">
        <f t="shared" si="42"/>
        <v>SINAPI 102946</v>
      </c>
      <c r="B2051" s="3" t="s">
        <v>6165</v>
      </c>
      <c r="C2051" s="3">
        <v>102946</v>
      </c>
      <c r="D2051" s="2" t="s">
        <v>8910</v>
      </c>
      <c r="E2051" s="3" t="s">
        <v>6150</v>
      </c>
      <c r="G2051" s="66">
        <v>0</v>
      </c>
    </row>
    <row r="2052" spans="1:7" ht="22.5" x14ac:dyDescent="0.2">
      <c r="A2052" s="1" t="str">
        <f t="shared" si="42"/>
        <v>SINAPI 104092</v>
      </c>
      <c r="B2052" s="3" t="s">
        <v>6165</v>
      </c>
      <c r="C2052" s="3">
        <v>104092</v>
      </c>
      <c r="D2052" s="2" t="s">
        <v>618</v>
      </c>
      <c r="E2052" s="3" t="s">
        <v>6151</v>
      </c>
      <c r="G2052" s="66">
        <v>0.06</v>
      </c>
    </row>
    <row r="2053" spans="1:7" ht="22.5" x14ac:dyDescent="0.2">
      <c r="A2053" s="1" t="str">
        <f t="shared" si="42"/>
        <v>SINAPI 104091</v>
      </c>
      <c r="B2053" s="3" t="s">
        <v>6165</v>
      </c>
      <c r="C2053" s="3">
        <v>104091</v>
      </c>
      <c r="D2053" s="2" t="s">
        <v>481</v>
      </c>
      <c r="E2053" s="3" t="s">
        <v>6150</v>
      </c>
      <c r="G2053" s="66">
        <v>0.81</v>
      </c>
    </row>
    <row r="2054" spans="1:7" ht="22.5" x14ac:dyDescent="0.2">
      <c r="A2054" s="1" t="str">
        <f t="shared" si="42"/>
        <v>SINAPI 104098</v>
      </c>
      <c r="B2054" s="3" t="s">
        <v>6165</v>
      </c>
      <c r="C2054" s="3">
        <v>104098</v>
      </c>
      <c r="D2054" s="2" t="s">
        <v>619</v>
      </c>
      <c r="E2054" s="3" t="s">
        <v>6151</v>
      </c>
      <c r="G2054" s="66">
        <v>0.09</v>
      </c>
    </row>
    <row r="2055" spans="1:7" ht="22.5" x14ac:dyDescent="0.2">
      <c r="A2055" s="1" t="str">
        <f t="shared" si="42"/>
        <v>SINAPI 104097</v>
      </c>
      <c r="B2055" s="3" t="s">
        <v>6165</v>
      </c>
      <c r="C2055" s="3">
        <v>104097</v>
      </c>
      <c r="D2055" s="2" t="s">
        <v>482</v>
      </c>
      <c r="E2055" s="3" t="s">
        <v>6150</v>
      </c>
      <c r="G2055" s="66">
        <v>1.1299999999999999</v>
      </c>
    </row>
    <row r="2056" spans="1:7" ht="22.5" x14ac:dyDescent="0.2">
      <c r="A2056" s="1" t="str">
        <f t="shared" si="42"/>
        <v>SINAPI 102905</v>
      </c>
      <c r="B2056" s="3" t="s">
        <v>6165</v>
      </c>
      <c r="C2056" s="3">
        <v>102905</v>
      </c>
      <c r="D2056" s="2" t="s">
        <v>8911</v>
      </c>
      <c r="E2056" s="3" t="s">
        <v>6151</v>
      </c>
      <c r="G2056" s="66">
        <v>0</v>
      </c>
    </row>
    <row r="2057" spans="1:7" ht="22.5" x14ac:dyDescent="0.2">
      <c r="A2057" s="1" t="str">
        <f t="shared" si="42"/>
        <v>SINAPI 102904</v>
      </c>
      <c r="B2057" s="3" t="s">
        <v>6165</v>
      </c>
      <c r="C2057" s="3">
        <v>102904</v>
      </c>
      <c r="D2057" s="2" t="s">
        <v>8912</v>
      </c>
      <c r="E2057" s="3" t="s">
        <v>6150</v>
      </c>
      <c r="G2057" s="66">
        <v>0</v>
      </c>
    </row>
    <row r="2058" spans="1:7" x14ac:dyDescent="0.2">
      <c r="A2058" s="1" t="str">
        <f t="shared" si="42"/>
        <v>SINAPI 89031</v>
      </c>
      <c r="B2058" s="3" t="s">
        <v>6165</v>
      </c>
      <c r="C2058" s="3">
        <v>89031</v>
      </c>
      <c r="D2058" s="2" t="s">
        <v>531</v>
      </c>
      <c r="E2058" s="3" t="s">
        <v>6151</v>
      </c>
      <c r="G2058" s="66">
        <v>84.69</v>
      </c>
    </row>
    <row r="2059" spans="1:7" ht="22.5" x14ac:dyDescent="0.2">
      <c r="A2059" s="1" t="str">
        <f t="shared" si="42"/>
        <v>SINAPI 89032</v>
      </c>
      <c r="B2059" s="3" t="s">
        <v>6165</v>
      </c>
      <c r="C2059" s="3">
        <v>89032</v>
      </c>
      <c r="D2059" s="2" t="s">
        <v>397</v>
      </c>
      <c r="E2059" s="3" t="s">
        <v>6150</v>
      </c>
      <c r="G2059" s="66">
        <v>209.76</v>
      </c>
    </row>
    <row r="2060" spans="1:7" x14ac:dyDescent="0.2">
      <c r="A2060" s="1" t="str">
        <f t="shared" si="42"/>
        <v>SINAPI 88844</v>
      </c>
      <c r="B2060" s="3" t="s">
        <v>6165</v>
      </c>
      <c r="C2060" s="3">
        <v>88844</v>
      </c>
      <c r="D2060" s="2" t="s">
        <v>528</v>
      </c>
      <c r="E2060" s="3" t="s">
        <v>6151</v>
      </c>
      <c r="G2060" s="66">
        <v>86.92</v>
      </c>
    </row>
    <row r="2061" spans="1:7" ht="22.5" x14ac:dyDescent="0.2">
      <c r="A2061" s="1" t="str">
        <f t="shared" si="42"/>
        <v>SINAPI 88843</v>
      </c>
      <c r="B2061" s="3" t="s">
        <v>6165</v>
      </c>
      <c r="C2061" s="3">
        <v>88843</v>
      </c>
      <c r="D2061" s="2" t="s">
        <v>394</v>
      </c>
      <c r="E2061" s="3" t="s">
        <v>6150</v>
      </c>
      <c r="G2061" s="66">
        <v>231.2</v>
      </c>
    </row>
    <row r="2062" spans="1:7" ht="22.5" x14ac:dyDescent="0.2">
      <c r="A2062" s="1" t="str">
        <f t="shared" si="42"/>
        <v>SINAPI 5853</v>
      </c>
      <c r="B2062" s="3" t="s">
        <v>6165</v>
      </c>
      <c r="C2062" s="3">
        <v>5853</v>
      </c>
      <c r="D2062" s="2" t="s">
        <v>494</v>
      </c>
      <c r="E2062" s="3" t="s">
        <v>6151</v>
      </c>
      <c r="G2062" s="66">
        <v>98.92</v>
      </c>
    </row>
    <row r="2063" spans="1:7" ht="22.5" x14ac:dyDescent="0.2">
      <c r="A2063" s="1" t="str">
        <f t="shared" si="42"/>
        <v>SINAPI 5851</v>
      </c>
      <c r="B2063" s="3" t="s">
        <v>6165</v>
      </c>
      <c r="C2063" s="3">
        <v>5851</v>
      </c>
      <c r="D2063" s="2" t="s">
        <v>358</v>
      </c>
      <c r="E2063" s="3" t="s">
        <v>6150</v>
      </c>
      <c r="G2063" s="66">
        <v>274.45999999999998</v>
      </c>
    </row>
    <row r="2064" spans="1:7" x14ac:dyDescent="0.2">
      <c r="A2064" s="1" t="str">
        <f t="shared" si="42"/>
        <v>SINAPI 5849</v>
      </c>
      <c r="B2064" s="3" t="s">
        <v>6165</v>
      </c>
      <c r="C2064" s="3">
        <v>5849</v>
      </c>
      <c r="D2064" s="2" t="s">
        <v>493</v>
      </c>
      <c r="E2064" s="3" t="s">
        <v>6151</v>
      </c>
      <c r="G2064" s="66">
        <v>98.54</v>
      </c>
    </row>
    <row r="2065" spans="1:7" x14ac:dyDescent="0.2">
      <c r="A2065" s="1" t="str">
        <f t="shared" si="42"/>
        <v>SINAPI 5847</v>
      </c>
      <c r="B2065" s="3" t="s">
        <v>6165</v>
      </c>
      <c r="C2065" s="3">
        <v>5847</v>
      </c>
      <c r="D2065" s="2" t="s">
        <v>357</v>
      </c>
      <c r="E2065" s="3" t="s">
        <v>6150</v>
      </c>
      <c r="G2065" s="66">
        <v>286.70999999999998</v>
      </c>
    </row>
    <row r="2066" spans="1:7" ht="22.5" x14ac:dyDescent="0.2">
      <c r="A2066" s="1" t="str">
        <f t="shared" si="42"/>
        <v>SINAPI 5857</v>
      </c>
      <c r="B2066" s="3" t="s">
        <v>6165</v>
      </c>
      <c r="C2066" s="3">
        <v>5857</v>
      </c>
      <c r="D2066" s="2" t="s">
        <v>495</v>
      </c>
      <c r="E2066" s="3" t="s">
        <v>6151</v>
      </c>
      <c r="G2066" s="66">
        <v>240.64</v>
      </c>
    </row>
    <row r="2067" spans="1:7" ht="22.5" x14ac:dyDescent="0.2">
      <c r="A2067" s="1" t="str">
        <f t="shared" si="42"/>
        <v>SINAPI 5855</v>
      </c>
      <c r="B2067" s="3" t="s">
        <v>6165</v>
      </c>
      <c r="C2067" s="3">
        <v>5855</v>
      </c>
      <c r="D2067" s="2" t="s">
        <v>359</v>
      </c>
      <c r="E2067" s="3" t="s">
        <v>6150</v>
      </c>
      <c r="G2067" s="66">
        <v>721.04</v>
      </c>
    </row>
    <row r="2068" spans="1:7" ht="22.5" x14ac:dyDescent="0.2">
      <c r="A2068" s="1" t="str">
        <f t="shared" si="42"/>
        <v>SINAPI 96021</v>
      </c>
      <c r="B2068" s="3" t="s">
        <v>6165</v>
      </c>
      <c r="C2068" s="3">
        <v>96021</v>
      </c>
      <c r="D2068" s="2" t="s">
        <v>607</v>
      </c>
      <c r="E2068" s="3" t="s">
        <v>6151</v>
      </c>
      <c r="G2068" s="66">
        <v>67.760000000000005</v>
      </c>
    </row>
    <row r="2069" spans="1:7" ht="22.5" x14ac:dyDescent="0.2">
      <c r="A2069" s="1" t="str">
        <f t="shared" si="42"/>
        <v>SINAPI 96020</v>
      </c>
      <c r="B2069" s="3" t="s">
        <v>6165</v>
      </c>
      <c r="C2069" s="3">
        <v>96020</v>
      </c>
      <c r="D2069" s="2" t="s">
        <v>471</v>
      </c>
      <c r="E2069" s="3" t="s">
        <v>6150</v>
      </c>
      <c r="G2069" s="66">
        <v>195.91</v>
      </c>
    </row>
    <row r="2070" spans="1:7" ht="22.5" x14ac:dyDescent="0.2">
      <c r="A2070" s="1" t="str">
        <f t="shared" si="42"/>
        <v>SINAPI 96014</v>
      </c>
      <c r="B2070" s="3" t="s">
        <v>6165</v>
      </c>
      <c r="C2070" s="3">
        <v>96014</v>
      </c>
      <c r="D2070" s="2" t="s">
        <v>606</v>
      </c>
      <c r="E2070" s="3" t="s">
        <v>6151</v>
      </c>
      <c r="G2070" s="66">
        <v>68.03</v>
      </c>
    </row>
    <row r="2071" spans="1:7" ht="22.5" x14ac:dyDescent="0.2">
      <c r="A2071" s="1" t="str">
        <f t="shared" si="42"/>
        <v>SINAPI 96013</v>
      </c>
      <c r="B2071" s="3" t="s">
        <v>6165</v>
      </c>
      <c r="C2071" s="3">
        <v>96013</v>
      </c>
      <c r="D2071" s="2" t="s">
        <v>470</v>
      </c>
      <c r="E2071" s="3" t="s">
        <v>6150</v>
      </c>
      <c r="G2071" s="66">
        <v>196.41</v>
      </c>
    </row>
    <row r="2072" spans="1:7" ht="22.5" x14ac:dyDescent="0.2">
      <c r="A2072" s="1" t="str">
        <f t="shared" si="42"/>
        <v>SINAPI 96029</v>
      </c>
      <c r="B2072" s="3" t="s">
        <v>6165</v>
      </c>
      <c r="C2072" s="3">
        <v>96029</v>
      </c>
      <c r="D2072" s="2" t="s">
        <v>608</v>
      </c>
      <c r="E2072" s="3" t="s">
        <v>6151</v>
      </c>
      <c r="G2072" s="66">
        <v>60.61</v>
      </c>
    </row>
    <row r="2073" spans="1:7" ht="22.5" x14ac:dyDescent="0.2">
      <c r="A2073" s="1" t="str">
        <f t="shared" si="42"/>
        <v>SINAPI 96028</v>
      </c>
      <c r="B2073" s="3" t="s">
        <v>6165</v>
      </c>
      <c r="C2073" s="3">
        <v>96028</v>
      </c>
      <c r="D2073" s="2" t="s">
        <v>472</v>
      </c>
      <c r="E2073" s="3" t="s">
        <v>6150</v>
      </c>
      <c r="G2073" s="66">
        <v>151.88</v>
      </c>
    </row>
    <row r="2074" spans="1:7" ht="22.5" x14ac:dyDescent="0.2">
      <c r="A2074" s="1" t="str">
        <f t="shared" si="42"/>
        <v>SINAPI 96155</v>
      </c>
      <c r="B2074" s="3" t="s">
        <v>6165</v>
      </c>
      <c r="C2074" s="3">
        <v>96155</v>
      </c>
      <c r="D2074" s="2" t="s">
        <v>610</v>
      </c>
      <c r="E2074" s="3" t="s">
        <v>6151</v>
      </c>
      <c r="G2074" s="66">
        <v>60.88</v>
      </c>
    </row>
    <row r="2075" spans="1:7" ht="22.5" x14ac:dyDescent="0.2">
      <c r="A2075" s="1" t="str">
        <f t="shared" si="42"/>
        <v>SINAPI 96157</v>
      </c>
      <c r="B2075" s="3" t="s">
        <v>6165</v>
      </c>
      <c r="C2075" s="3">
        <v>96157</v>
      </c>
      <c r="D2075" s="2" t="s">
        <v>474</v>
      </c>
      <c r="E2075" s="3" t="s">
        <v>6150</v>
      </c>
      <c r="G2075" s="66">
        <v>152.38</v>
      </c>
    </row>
    <row r="2076" spans="1:7" x14ac:dyDescent="0.2">
      <c r="A2076" s="1" t="str">
        <f t="shared" si="42"/>
        <v>SINAPI 5845</v>
      </c>
      <c r="B2076" s="3" t="s">
        <v>6165</v>
      </c>
      <c r="C2076" s="3">
        <v>5845</v>
      </c>
      <c r="D2076" s="2" t="s">
        <v>492</v>
      </c>
      <c r="E2076" s="3" t="s">
        <v>6151</v>
      </c>
      <c r="G2076" s="66">
        <v>63.43</v>
      </c>
    </row>
    <row r="2077" spans="1:7" x14ac:dyDescent="0.2">
      <c r="A2077" s="1" t="str">
        <f t="shared" si="42"/>
        <v>SINAPI 5843</v>
      </c>
      <c r="B2077" s="3" t="s">
        <v>6165</v>
      </c>
      <c r="C2077" s="3">
        <v>5843</v>
      </c>
      <c r="D2077" s="2" t="s">
        <v>356</v>
      </c>
      <c r="E2077" s="3" t="s">
        <v>6150</v>
      </c>
      <c r="G2077" s="66">
        <v>187.81</v>
      </c>
    </row>
    <row r="2078" spans="1:7" x14ac:dyDescent="0.2">
      <c r="A2078" s="1" t="str">
        <f t="shared" si="42"/>
        <v>SINAPI 89036</v>
      </c>
      <c r="B2078" s="3" t="s">
        <v>6165</v>
      </c>
      <c r="C2078" s="3">
        <v>89036</v>
      </c>
      <c r="D2078" s="2" t="s">
        <v>532</v>
      </c>
      <c r="E2078" s="3" t="s">
        <v>6151</v>
      </c>
      <c r="G2078" s="66">
        <v>56.24</v>
      </c>
    </row>
    <row r="2079" spans="1:7" x14ac:dyDescent="0.2">
      <c r="A2079" s="1" t="str">
        <f t="shared" si="42"/>
        <v>SINAPI 89035</v>
      </c>
      <c r="B2079" s="3" t="s">
        <v>6165</v>
      </c>
      <c r="C2079" s="3">
        <v>89035</v>
      </c>
      <c r="D2079" s="2" t="s">
        <v>398</v>
      </c>
      <c r="E2079" s="3" t="s">
        <v>6150</v>
      </c>
      <c r="G2079" s="66">
        <v>143.74</v>
      </c>
    </row>
    <row r="2080" spans="1:7" x14ac:dyDescent="0.2">
      <c r="A2080" s="1" t="str">
        <f t="shared" si="42"/>
        <v>SINAPI 102911</v>
      </c>
      <c r="B2080" s="3" t="s">
        <v>6165</v>
      </c>
      <c r="C2080" s="3">
        <v>102911</v>
      </c>
      <c r="D2080" s="2" t="s">
        <v>8913</v>
      </c>
      <c r="E2080" s="3" t="s">
        <v>6151</v>
      </c>
      <c r="G2080" s="66">
        <v>0</v>
      </c>
    </row>
    <row r="2081" spans="1:7" x14ac:dyDescent="0.2">
      <c r="A2081" s="1" t="str">
        <f t="shared" si="42"/>
        <v>SINAPI 102910</v>
      </c>
      <c r="B2081" s="3" t="s">
        <v>6165</v>
      </c>
      <c r="C2081" s="3">
        <v>102910</v>
      </c>
      <c r="D2081" s="2" t="s">
        <v>8914</v>
      </c>
      <c r="E2081" s="3" t="s">
        <v>6150</v>
      </c>
      <c r="G2081" s="66">
        <v>0</v>
      </c>
    </row>
    <row r="2082" spans="1:7" x14ac:dyDescent="0.2">
      <c r="A2082" s="1" t="str">
        <f t="shared" si="42"/>
        <v>SINAPI 93440</v>
      </c>
      <c r="B2082" s="3" t="s">
        <v>6165</v>
      </c>
      <c r="C2082" s="3">
        <v>93440</v>
      </c>
      <c r="D2082" s="2" t="s">
        <v>591</v>
      </c>
      <c r="E2082" s="3" t="s">
        <v>6151</v>
      </c>
      <c r="G2082" s="66">
        <v>143.79</v>
      </c>
    </row>
    <row r="2083" spans="1:7" ht="22.5" x14ac:dyDescent="0.2">
      <c r="A2083" s="1" t="str">
        <f t="shared" si="42"/>
        <v>SINAPI 93439</v>
      </c>
      <c r="B2083" s="3" t="s">
        <v>6165</v>
      </c>
      <c r="C2083" s="3">
        <v>93439</v>
      </c>
      <c r="D2083" s="2" t="s">
        <v>454</v>
      </c>
      <c r="E2083" s="3" t="s">
        <v>6150</v>
      </c>
      <c r="G2083" s="66">
        <v>271.45999999999998</v>
      </c>
    </row>
    <row r="2084" spans="1:7" x14ac:dyDescent="0.2">
      <c r="A2084" s="1" t="str">
        <f t="shared" si="42"/>
        <v>SINAPI 100648</v>
      </c>
      <c r="B2084" s="3" t="s">
        <v>6165</v>
      </c>
      <c r="C2084" s="3">
        <v>100648</v>
      </c>
      <c r="D2084" s="2" t="s">
        <v>616</v>
      </c>
      <c r="E2084" s="3" t="s">
        <v>6151</v>
      </c>
      <c r="G2084" s="66">
        <v>594.94000000000005</v>
      </c>
    </row>
    <row r="2085" spans="1:7" x14ac:dyDescent="0.2">
      <c r="A2085" s="1" t="str">
        <f t="shared" si="42"/>
        <v>SINAPI 100647</v>
      </c>
      <c r="B2085" s="3" t="s">
        <v>6165</v>
      </c>
      <c r="C2085" s="3">
        <v>100647</v>
      </c>
      <c r="D2085" s="2" t="s">
        <v>479</v>
      </c>
      <c r="E2085" s="3" t="s">
        <v>6150</v>
      </c>
      <c r="G2085" s="66">
        <v>6895.98</v>
      </c>
    </row>
    <row r="2086" spans="1:7" x14ac:dyDescent="0.2">
      <c r="A2086" s="1" t="str">
        <f t="shared" si="42"/>
        <v>SINAPI 5829</v>
      </c>
      <c r="B2086" s="3" t="s">
        <v>6165</v>
      </c>
      <c r="C2086" s="3">
        <v>5829</v>
      </c>
      <c r="D2086" s="2" t="s">
        <v>489</v>
      </c>
      <c r="E2086" s="3" t="s">
        <v>6151</v>
      </c>
      <c r="G2086" s="66">
        <v>174.44</v>
      </c>
    </row>
    <row r="2087" spans="1:7" x14ac:dyDescent="0.2">
      <c r="A2087" s="1" t="str">
        <f t="shared" ref="A2087:A2150" si="43">CONCATENAR</f>
        <v>SINAPI 5823</v>
      </c>
      <c r="B2087" s="3" t="s">
        <v>6165</v>
      </c>
      <c r="C2087" s="3">
        <v>5823</v>
      </c>
      <c r="D2087" s="2" t="s">
        <v>352</v>
      </c>
      <c r="E2087" s="3" t="s">
        <v>6150</v>
      </c>
      <c r="G2087" s="66">
        <v>233.86</v>
      </c>
    </row>
    <row r="2088" spans="1:7" ht="22.5" x14ac:dyDescent="0.2">
      <c r="A2088" s="1" t="str">
        <f t="shared" si="43"/>
        <v>SINAPI 5884</v>
      </c>
      <c r="B2088" s="3" t="s">
        <v>6165</v>
      </c>
      <c r="C2088" s="3">
        <v>5884</v>
      </c>
      <c r="D2088" s="2" t="s">
        <v>500</v>
      </c>
      <c r="E2088" s="3" t="s">
        <v>6151</v>
      </c>
      <c r="G2088" s="66">
        <v>54.84</v>
      </c>
    </row>
    <row r="2089" spans="1:7" ht="22.5" x14ac:dyDescent="0.2">
      <c r="A2089" s="1" t="str">
        <f t="shared" si="43"/>
        <v>SINAPI 5882</v>
      </c>
      <c r="B2089" s="3" t="s">
        <v>6165</v>
      </c>
      <c r="C2089" s="3">
        <v>5882</v>
      </c>
      <c r="D2089" s="2" t="s">
        <v>364</v>
      </c>
      <c r="E2089" s="3" t="s">
        <v>6150</v>
      </c>
      <c r="G2089" s="66">
        <v>126.52</v>
      </c>
    </row>
    <row r="2090" spans="1:7" ht="22.5" x14ac:dyDescent="0.2">
      <c r="A2090" s="1" t="str">
        <f t="shared" si="43"/>
        <v>SINAPI 100642</v>
      </c>
      <c r="B2090" s="3" t="s">
        <v>6165</v>
      </c>
      <c r="C2090" s="3">
        <v>100642</v>
      </c>
      <c r="D2090" s="2" t="s">
        <v>615</v>
      </c>
      <c r="E2090" s="3" t="s">
        <v>6151</v>
      </c>
      <c r="G2090" s="66">
        <v>302.48</v>
      </c>
    </row>
    <row r="2091" spans="1:7" ht="22.5" x14ac:dyDescent="0.2">
      <c r="A2091" s="1" t="str">
        <f t="shared" si="43"/>
        <v>SINAPI 100641</v>
      </c>
      <c r="B2091" s="3" t="s">
        <v>6165</v>
      </c>
      <c r="C2091" s="3">
        <v>100641</v>
      </c>
      <c r="D2091" s="2" t="s">
        <v>478</v>
      </c>
      <c r="E2091" s="3" t="s">
        <v>6150</v>
      </c>
      <c r="G2091" s="66">
        <v>5066.8</v>
      </c>
    </row>
    <row r="2092" spans="1:7" x14ac:dyDescent="0.2">
      <c r="A2092" s="1" t="str">
        <f t="shared" si="43"/>
        <v>SINAPI 93434</v>
      </c>
      <c r="B2092" s="3" t="s">
        <v>6165</v>
      </c>
      <c r="C2092" s="3">
        <v>93434</v>
      </c>
      <c r="D2092" s="2" t="s">
        <v>590</v>
      </c>
      <c r="E2092" s="3" t="s">
        <v>6151</v>
      </c>
      <c r="G2092" s="66">
        <v>344.48</v>
      </c>
    </row>
    <row r="2093" spans="1:7" x14ac:dyDescent="0.2">
      <c r="A2093" s="1" t="str">
        <f t="shared" si="43"/>
        <v>SINAPI 93433</v>
      </c>
      <c r="B2093" s="3" t="s">
        <v>6165</v>
      </c>
      <c r="C2093" s="3">
        <v>93433</v>
      </c>
      <c r="D2093" s="2" t="s">
        <v>453</v>
      </c>
      <c r="E2093" s="3" t="s">
        <v>6150</v>
      </c>
      <c r="G2093" s="66">
        <v>2805.14</v>
      </c>
    </row>
    <row r="2094" spans="1:7" x14ac:dyDescent="0.2">
      <c r="A2094" s="1" t="str">
        <f t="shared" si="43"/>
        <v>SINAPI 95122</v>
      </c>
      <c r="B2094" s="3" t="s">
        <v>6165</v>
      </c>
      <c r="C2094" s="3">
        <v>95122</v>
      </c>
      <c r="D2094" s="2" t="s">
        <v>592</v>
      </c>
      <c r="E2094" s="3" t="s">
        <v>6151</v>
      </c>
      <c r="G2094" s="66">
        <v>229.45</v>
      </c>
    </row>
    <row r="2095" spans="1:7" x14ac:dyDescent="0.2">
      <c r="A2095" s="1" t="str">
        <f t="shared" si="43"/>
        <v>SINAPI 95121</v>
      </c>
      <c r="B2095" s="3" t="s">
        <v>6165</v>
      </c>
      <c r="C2095" s="3">
        <v>95121</v>
      </c>
      <c r="D2095" s="2" t="s">
        <v>455</v>
      </c>
      <c r="E2095" s="3" t="s">
        <v>6150</v>
      </c>
      <c r="G2095" s="66">
        <v>374.81</v>
      </c>
    </row>
    <row r="2096" spans="1:7" x14ac:dyDescent="0.2">
      <c r="A2096" s="1" t="str">
        <f t="shared" si="43"/>
        <v>SINAPI 103662</v>
      </c>
      <c r="B2096" s="3" t="s">
        <v>6165</v>
      </c>
      <c r="C2096" s="3">
        <v>103662</v>
      </c>
      <c r="D2096" s="2" t="s">
        <v>8915</v>
      </c>
      <c r="E2096" s="3" t="s">
        <v>6151</v>
      </c>
      <c r="G2096" s="66">
        <v>0</v>
      </c>
    </row>
    <row r="2097" spans="1:7" x14ac:dyDescent="0.2">
      <c r="A2097" s="1" t="str">
        <f t="shared" si="43"/>
        <v>SINAPI 103661</v>
      </c>
      <c r="B2097" s="3" t="s">
        <v>6165</v>
      </c>
      <c r="C2097" s="3">
        <v>103661</v>
      </c>
      <c r="D2097" s="2" t="s">
        <v>8916</v>
      </c>
      <c r="E2097" s="3" t="s">
        <v>6150</v>
      </c>
      <c r="G2097" s="66">
        <v>0</v>
      </c>
    </row>
    <row r="2098" spans="1:7" ht="22.5" x14ac:dyDescent="0.2">
      <c r="A2098" s="1" t="str">
        <f t="shared" si="43"/>
        <v>SINAPI 5841</v>
      </c>
      <c r="B2098" s="3" t="s">
        <v>6165</v>
      </c>
      <c r="C2098" s="3">
        <v>5841</v>
      </c>
      <c r="D2098" s="2" t="s">
        <v>491</v>
      </c>
      <c r="E2098" s="3" t="s">
        <v>6151</v>
      </c>
      <c r="G2098" s="66">
        <v>4.8499999999999996</v>
      </c>
    </row>
    <row r="2099" spans="1:7" ht="22.5" x14ac:dyDescent="0.2">
      <c r="A2099" s="1" t="str">
        <f t="shared" si="43"/>
        <v>SINAPI 5839</v>
      </c>
      <c r="B2099" s="3" t="s">
        <v>6165</v>
      </c>
      <c r="C2099" s="3">
        <v>5839</v>
      </c>
      <c r="D2099" s="2" t="s">
        <v>355</v>
      </c>
      <c r="E2099" s="3" t="s">
        <v>6150</v>
      </c>
      <c r="G2099" s="66">
        <v>9.65</v>
      </c>
    </row>
    <row r="2100" spans="1:7" ht="22.5" x14ac:dyDescent="0.2">
      <c r="A2100" s="1" t="str">
        <f t="shared" si="43"/>
        <v>SINAPI 90587</v>
      </c>
      <c r="B2100" s="3" t="s">
        <v>6165</v>
      </c>
      <c r="C2100" s="3">
        <v>90587</v>
      </c>
      <c r="D2100" s="2" t="s">
        <v>543</v>
      </c>
      <c r="E2100" s="3" t="s">
        <v>6151</v>
      </c>
      <c r="G2100" s="66">
        <v>0.53</v>
      </c>
    </row>
    <row r="2101" spans="1:7" ht="22.5" x14ac:dyDescent="0.2">
      <c r="A2101" s="1" t="str">
        <f t="shared" si="43"/>
        <v>SINAPI 90586</v>
      </c>
      <c r="B2101" s="3" t="s">
        <v>6165</v>
      </c>
      <c r="C2101" s="3">
        <v>90586</v>
      </c>
      <c r="D2101" s="2" t="s">
        <v>409</v>
      </c>
      <c r="E2101" s="3" t="s">
        <v>6150</v>
      </c>
      <c r="G2101" s="66">
        <v>1.38</v>
      </c>
    </row>
    <row r="2102" spans="1:7" ht="22.5" x14ac:dyDescent="0.2">
      <c r="A2102" s="1" t="str">
        <f t="shared" si="43"/>
        <v>SINAPI 5837</v>
      </c>
      <c r="B2102" s="3" t="s">
        <v>6165</v>
      </c>
      <c r="C2102" s="3">
        <v>5837</v>
      </c>
      <c r="D2102" s="2" t="s">
        <v>490</v>
      </c>
      <c r="E2102" s="3" t="s">
        <v>6151</v>
      </c>
      <c r="G2102" s="66">
        <v>144.1</v>
      </c>
    </row>
    <row r="2103" spans="1:7" ht="22.5" x14ac:dyDescent="0.2">
      <c r="A2103" s="1" t="str">
        <f t="shared" si="43"/>
        <v>SINAPI 5835</v>
      </c>
      <c r="B2103" s="3" t="s">
        <v>6165</v>
      </c>
      <c r="C2103" s="3">
        <v>5835</v>
      </c>
      <c r="D2103" s="2" t="s">
        <v>354</v>
      </c>
      <c r="E2103" s="3" t="s">
        <v>6150</v>
      </c>
      <c r="G2103" s="66">
        <v>370.29</v>
      </c>
    </row>
    <row r="2104" spans="1:7" ht="22.5" x14ac:dyDescent="0.2">
      <c r="A2104" s="1" t="str">
        <f t="shared" si="43"/>
        <v>SINAPI 89257</v>
      </c>
      <c r="B2104" s="3" t="s">
        <v>6165</v>
      </c>
      <c r="C2104" s="3">
        <v>89257</v>
      </c>
      <c r="D2104" s="2" t="s">
        <v>403</v>
      </c>
      <c r="E2104" s="3" t="s">
        <v>6150</v>
      </c>
      <c r="G2104" s="66">
        <v>321.67</v>
      </c>
    </row>
    <row r="2105" spans="1:7" ht="22.5" x14ac:dyDescent="0.2">
      <c r="A2105" s="1" t="str">
        <f t="shared" si="43"/>
        <v>SINAPI 89258</v>
      </c>
      <c r="B2105" s="3" t="s">
        <v>6165</v>
      </c>
      <c r="C2105" s="3">
        <v>89258</v>
      </c>
      <c r="D2105" s="2" t="s">
        <v>538</v>
      </c>
      <c r="E2105" s="3" t="s">
        <v>6151</v>
      </c>
      <c r="G2105" s="66">
        <v>123.92</v>
      </c>
    </row>
    <row r="2106" spans="1:7" x14ac:dyDescent="0.2">
      <c r="A2106" s="1" t="str">
        <f t="shared" si="43"/>
        <v>SINAPI 97621</v>
      </c>
      <c r="B2106" s="3" t="s">
        <v>6165</v>
      </c>
      <c r="C2106" s="3">
        <v>97621</v>
      </c>
      <c r="D2106" s="2" t="s">
        <v>5587</v>
      </c>
      <c r="E2106" s="3" t="s">
        <v>6154</v>
      </c>
      <c r="G2106" s="66">
        <v>124.65</v>
      </c>
    </row>
    <row r="2107" spans="1:7" x14ac:dyDescent="0.2">
      <c r="A2107" s="1" t="str">
        <f t="shared" si="43"/>
        <v>SINAPI 97622</v>
      </c>
      <c r="B2107" s="3" t="s">
        <v>6165</v>
      </c>
      <c r="C2107" s="3">
        <v>97622</v>
      </c>
      <c r="D2107" s="2" t="s">
        <v>5588</v>
      </c>
      <c r="E2107" s="3" t="s">
        <v>6154</v>
      </c>
      <c r="G2107" s="66">
        <v>60.76</v>
      </c>
    </row>
    <row r="2108" spans="1:7" x14ac:dyDescent="0.2">
      <c r="A2108" s="1" t="str">
        <f t="shared" si="43"/>
        <v>SINAPI 97623</v>
      </c>
      <c r="B2108" s="3" t="s">
        <v>6165</v>
      </c>
      <c r="C2108" s="3">
        <v>97623</v>
      </c>
      <c r="D2108" s="2" t="s">
        <v>5589</v>
      </c>
      <c r="E2108" s="3" t="s">
        <v>6154</v>
      </c>
      <c r="G2108" s="66">
        <v>186.11</v>
      </c>
    </row>
    <row r="2109" spans="1:7" x14ac:dyDescent="0.2">
      <c r="A2109" s="1" t="str">
        <f t="shared" si="43"/>
        <v>SINAPI 97624</v>
      </c>
      <c r="B2109" s="3" t="s">
        <v>6165</v>
      </c>
      <c r="C2109" s="3">
        <v>97624</v>
      </c>
      <c r="D2109" s="2" t="s">
        <v>5590</v>
      </c>
      <c r="E2109" s="3" t="s">
        <v>6154</v>
      </c>
      <c r="G2109" s="66">
        <v>114.22</v>
      </c>
    </row>
    <row r="2110" spans="1:7" ht="22.5" x14ac:dyDescent="0.2">
      <c r="A2110" s="1" t="str">
        <f t="shared" si="43"/>
        <v>SINAPI 97625</v>
      </c>
      <c r="B2110" s="3" t="s">
        <v>6165</v>
      </c>
      <c r="C2110" s="3">
        <v>97625</v>
      </c>
      <c r="D2110" s="2" t="s">
        <v>5591</v>
      </c>
      <c r="E2110" s="3" t="s">
        <v>6154</v>
      </c>
      <c r="G2110" s="66">
        <v>57.19</v>
      </c>
    </row>
    <row r="2111" spans="1:7" ht="22.5" x14ac:dyDescent="0.2">
      <c r="A2111" s="1" t="str">
        <f t="shared" si="43"/>
        <v>SINAPI 104791</v>
      </c>
      <c r="B2111" s="3" t="s">
        <v>6165</v>
      </c>
      <c r="C2111" s="3">
        <v>104791</v>
      </c>
      <c r="D2111" s="2" t="s">
        <v>5633</v>
      </c>
      <c r="E2111" s="3" t="s">
        <v>6149</v>
      </c>
      <c r="G2111" s="66">
        <v>6.75</v>
      </c>
    </row>
    <row r="2112" spans="1:7" x14ac:dyDescent="0.2">
      <c r="A2112" s="1" t="str">
        <f t="shared" si="43"/>
        <v>SINAPI 97631</v>
      </c>
      <c r="B2112" s="3" t="s">
        <v>6165</v>
      </c>
      <c r="C2112" s="3">
        <v>97631</v>
      </c>
      <c r="D2112" s="2" t="s">
        <v>5596</v>
      </c>
      <c r="E2112" s="3" t="s">
        <v>6149</v>
      </c>
      <c r="G2112" s="66">
        <v>12.35</v>
      </c>
    </row>
    <row r="2113" spans="1:7" ht="22.5" x14ac:dyDescent="0.2">
      <c r="A2113" s="1" t="str">
        <f t="shared" si="43"/>
        <v>SINAPI 97630</v>
      </c>
      <c r="B2113" s="3" t="s">
        <v>6165</v>
      </c>
      <c r="C2113" s="3">
        <v>97630</v>
      </c>
      <c r="D2113" s="2" t="s">
        <v>8917</v>
      </c>
      <c r="E2113" s="3" t="s">
        <v>6154</v>
      </c>
      <c r="G2113" s="66">
        <v>0</v>
      </c>
    </row>
    <row r="2114" spans="1:7" x14ac:dyDescent="0.2">
      <c r="A2114" s="1" t="str">
        <f t="shared" si="43"/>
        <v>SINAPI 104796</v>
      </c>
      <c r="B2114" s="3" t="s">
        <v>6165</v>
      </c>
      <c r="C2114" s="3">
        <v>104796</v>
      </c>
      <c r="D2114" s="2" t="s">
        <v>5638</v>
      </c>
      <c r="E2114" s="3" t="s">
        <v>6147</v>
      </c>
      <c r="G2114" s="66">
        <v>15.42</v>
      </c>
    </row>
    <row r="2115" spans="1:7" x14ac:dyDescent="0.2">
      <c r="A2115" s="1" t="str">
        <f t="shared" si="43"/>
        <v>SINAPI 97628</v>
      </c>
      <c r="B2115" s="3" t="s">
        <v>6165</v>
      </c>
      <c r="C2115" s="3">
        <v>97628</v>
      </c>
      <c r="D2115" s="2" t="s">
        <v>5594</v>
      </c>
      <c r="E2115" s="3" t="s">
        <v>6154</v>
      </c>
      <c r="G2115" s="66">
        <v>284.36</v>
      </c>
    </row>
    <row r="2116" spans="1:7" ht="22.5" x14ac:dyDescent="0.2">
      <c r="A2116" s="1" t="str">
        <f t="shared" si="43"/>
        <v>SINAPI 97629</v>
      </c>
      <c r="B2116" s="3" t="s">
        <v>6165</v>
      </c>
      <c r="C2116" s="3">
        <v>97629</v>
      </c>
      <c r="D2116" s="2" t="s">
        <v>5595</v>
      </c>
      <c r="E2116" s="3" t="s">
        <v>6154</v>
      </c>
      <c r="G2116" s="66">
        <v>94.82</v>
      </c>
    </row>
    <row r="2117" spans="1:7" ht="22.5" x14ac:dyDescent="0.2">
      <c r="A2117" s="1" t="str">
        <f t="shared" si="43"/>
        <v>SINAPI 97626</v>
      </c>
      <c r="B2117" s="3" t="s">
        <v>6165</v>
      </c>
      <c r="C2117" s="3">
        <v>97626</v>
      </c>
      <c r="D2117" s="2" t="s">
        <v>5592</v>
      </c>
      <c r="E2117" s="3" t="s">
        <v>6154</v>
      </c>
      <c r="G2117" s="66">
        <v>610.57000000000005</v>
      </c>
    </row>
    <row r="2118" spans="1:7" ht="22.5" x14ac:dyDescent="0.2">
      <c r="A2118" s="1" t="str">
        <f t="shared" si="43"/>
        <v>SINAPI 97627</v>
      </c>
      <c r="B2118" s="3" t="s">
        <v>6165</v>
      </c>
      <c r="C2118" s="3">
        <v>97627</v>
      </c>
      <c r="D2118" s="2" t="s">
        <v>5593</v>
      </c>
      <c r="E2118" s="3" t="s">
        <v>6154</v>
      </c>
      <c r="G2118" s="66">
        <v>203.61</v>
      </c>
    </row>
    <row r="2119" spans="1:7" x14ac:dyDescent="0.2">
      <c r="A2119" s="1" t="str">
        <f t="shared" si="43"/>
        <v>SINAPI 104789</v>
      </c>
      <c r="B2119" s="3" t="s">
        <v>6165</v>
      </c>
      <c r="C2119" s="3">
        <v>104789</v>
      </c>
      <c r="D2119" s="2" t="s">
        <v>5631</v>
      </c>
      <c r="E2119" s="3" t="s">
        <v>6154</v>
      </c>
      <c r="G2119" s="66">
        <v>213.81</v>
      </c>
    </row>
    <row r="2120" spans="1:7" ht="22.5" x14ac:dyDescent="0.2">
      <c r="A2120" s="1" t="str">
        <f t="shared" si="43"/>
        <v>SINAPI 104790</v>
      </c>
      <c r="B2120" s="3" t="s">
        <v>6165</v>
      </c>
      <c r="C2120" s="3">
        <v>104790</v>
      </c>
      <c r="D2120" s="2" t="s">
        <v>5632</v>
      </c>
      <c r="E2120" s="3" t="s">
        <v>6154</v>
      </c>
      <c r="G2120" s="66">
        <v>118.78</v>
      </c>
    </row>
    <row r="2121" spans="1:7" x14ac:dyDescent="0.2">
      <c r="A2121" s="1" t="str">
        <f t="shared" si="43"/>
        <v>SINAPI 97633</v>
      </c>
      <c r="B2121" s="3" t="s">
        <v>6165</v>
      </c>
      <c r="C2121" s="3">
        <v>97633</v>
      </c>
      <c r="D2121" s="2" t="s">
        <v>5598</v>
      </c>
      <c r="E2121" s="3" t="s">
        <v>6149</v>
      </c>
      <c r="G2121" s="66">
        <v>25.13</v>
      </c>
    </row>
    <row r="2122" spans="1:7" ht="22.5" x14ac:dyDescent="0.2">
      <c r="A2122" s="1" t="str">
        <f t="shared" si="43"/>
        <v>SINAPI 97634</v>
      </c>
      <c r="B2122" s="3" t="s">
        <v>6165</v>
      </c>
      <c r="C2122" s="3">
        <v>97634</v>
      </c>
      <c r="D2122" s="2" t="s">
        <v>5599</v>
      </c>
      <c r="E2122" s="3" t="s">
        <v>6149</v>
      </c>
      <c r="G2122" s="66">
        <v>7.58</v>
      </c>
    </row>
    <row r="2123" spans="1:7" x14ac:dyDescent="0.2">
      <c r="A2123" s="1" t="str">
        <f t="shared" si="43"/>
        <v>SINAPI 97632</v>
      </c>
      <c r="B2123" s="3" t="s">
        <v>6165</v>
      </c>
      <c r="C2123" s="3">
        <v>97632</v>
      </c>
      <c r="D2123" s="2" t="s">
        <v>5597</v>
      </c>
      <c r="E2123" s="3" t="s">
        <v>6147</v>
      </c>
      <c r="G2123" s="66">
        <v>2.88</v>
      </c>
    </row>
    <row r="2124" spans="1:7" x14ac:dyDescent="0.2">
      <c r="A2124" s="1" t="str">
        <f t="shared" si="43"/>
        <v>SINAPI 97636</v>
      </c>
      <c r="B2124" s="3" t="s">
        <v>6165</v>
      </c>
      <c r="C2124" s="3">
        <v>97636</v>
      </c>
      <c r="D2124" s="2" t="s">
        <v>5601</v>
      </c>
      <c r="E2124" s="3" t="s">
        <v>6149</v>
      </c>
      <c r="G2124" s="66">
        <v>23.89</v>
      </c>
    </row>
    <row r="2125" spans="1:7" ht="22.5" x14ac:dyDescent="0.2">
      <c r="A2125" s="1" t="str">
        <f t="shared" si="43"/>
        <v>SINAPI 104797</v>
      </c>
      <c r="B2125" s="3" t="s">
        <v>6165</v>
      </c>
      <c r="C2125" s="3">
        <v>104797</v>
      </c>
      <c r="D2125" s="2" t="s">
        <v>5639</v>
      </c>
      <c r="E2125" s="3" t="s">
        <v>6147</v>
      </c>
      <c r="G2125" s="66">
        <v>19.3</v>
      </c>
    </row>
    <row r="2126" spans="1:7" x14ac:dyDescent="0.2">
      <c r="A2126" s="1" t="str">
        <f t="shared" si="43"/>
        <v>SINAPI 104803</v>
      </c>
      <c r="B2126" s="3" t="s">
        <v>6165</v>
      </c>
      <c r="C2126" s="3">
        <v>104803</v>
      </c>
      <c r="D2126" s="2" t="s">
        <v>5645</v>
      </c>
      <c r="E2126" s="3" t="s">
        <v>6147</v>
      </c>
      <c r="G2126" s="66">
        <v>5.03</v>
      </c>
    </row>
    <row r="2127" spans="1:7" x14ac:dyDescent="0.2">
      <c r="A2127" s="1" t="str">
        <f t="shared" si="43"/>
        <v>SINAPI 97664</v>
      </c>
      <c r="B2127" s="3" t="s">
        <v>6165</v>
      </c>
      <c r="C2127" s="3">
        <v>97664</v>
      </c>
      <c r="D2127" s="2" t="s">
        <v>5628</v>
      </c>
      <c r="E2127" s="3" t="s">
        <v>6148</v>
      </c>
      <c r="G2127" s="66">
        <v>1.7</v>
      </c>
    </row>
    <row r="2128" spans="1:7" ht="22.5" x14ac:dyDescent="0.2">
      <c r="A2128" s="1" t="str">
        <f t="shared" si="43"/>
        <v>SINAPI 104801</v>
      </c>
      <c r="B2128" s="3" t="s">
        <v>6165</v>
      </c>
      <c r="C2128" s="3">
        <v>104801</v>
      </c>
      <c r="D2128" s="2" t="s">
        <v>5643</v>
      </c>
      <c r="E2128" s="3" t="s">
        <v>6149</v>
      </c>
      <c r="G2128" s="66">
        <v>15.66</v>
      </c>
    </row>
    <row r="2129" spans="1:7" x14ac:dyDescent="0.2">
      <c r="A2129" s="1" t="str">
        <f t="shared" si="43"/>
        <v>SINAPI 97661</v>
      </c>
      <c r="B2129" s="3" t="s">
        <v>6165</v>
      </c>
      <c r="C2129" s="3">
        <v>97661</v>
      </c>
      <c r="D2129" s="2" t="s">
        <v>5625</v>
      </c>
      <c r="E2129" s="3" t="s">
        <v>6147</v>
      </c>
      <c r="G2129" s="66">
        <v>0.77</v>
      </c>
    </row>
    <row r="2130" spans="1:7" x14ac:dyDescent="0.2">
      <c r="A2130" s="1" t="str">
        <f t="shared" si="43"/>
        <v>SINAPI 104794</v>
      </c>
      <c r="B2130" s="3" t="s">
        <v>6165</v>
      </c>
      <c r="C2130" s="3">
        <v>104794</v>
      </c>
      <c r="D2130" s="2" t="s">
        <v>5636</v>
      </c>
      <c r="E2130" s="3" t="s">
        <v>6147</v>
      </c>
      <c r="G2130" s="66">
        <v>1.04</v>
      </c>
    </row>
    <row r="2131" spans="1:7" x14ac:dyDescent="0.2">
      <c r="A2131" s="1" t="str">
        <f t="shared" si="43"/>
        <v>SINAPI 104795</v>
      </c>
      <c r="B2131" s="3" t="s">
        <v>6165</v>
      </c>
      <c r="C2131" s="3">
        <v>104795</v>
      </c>
      <c r="D2131" s="2" t="s">
        <v>5637</v>
      </c>
      <c r="E2131" s="3" t="s">
        <v>6147</v>
      </c>
      <c r="G2131" s="66">
        <v>1.46</v>
      </c>
    </row>
    <row r="2132" spans="1:7" ht="22.5" x14ac:dyDescent="0.2">
      <c r="A2132" s="1" t="str">
        <f t="shared" si="43"/>
        <v>SINAPI 104792</v>
      </c>
      <c r="B2132" s="3" t="s">
        <v>6165</v>
      </c>
      <c r="C2132" s="3">
        <v>104792</v>
      </c>
      <c r="D2132" s="2" t="s">
        <v>5634</v>
      </c>
      <c r="E2132" s="3" t="s">
        <v>6147</v>
      </c>
      <c r="G2132" s="66">
        <v>0.42</v>
      </c>
    </row>
    <row r="2133" spans="1:7" ht="22.5" x14ac:dyDescent="0.2">
      <c r="A2133" s="1" t="str">
        <f t="shared" si="43"/>
        <v>SINAPI 104793</v>
      </c>
      <c r="B2133" s="3" t="s">
        <v>6165</v>
      </c>
      <c r="C2133" s="3">
        <v>104793</v>
      </c>
      <c r="D2133" s="2" t="s">
        <v>5635</v>
      </c>
      <c r="E2133" s="3" t="s">
        <v>6147</v>
      </c>
      <c r="G2133" s="66">
        <v>0.57999999999999996</v>
      </c>
    </row>
    <row r="2134" spans="1:7" x14ac:dyDescent="0.2">
      <c r="A2134" s="1" t="str">
        <f t="shared" si="43"/>
        <v>SINAPI 104800</v>
      </c>
      <c r="B2134" s="3" t="s">
        <v>6165</v>
      </c>
      <c r="C2134" s="3">
        <v>104800</v>
      </c>
      <c r="D2134" s="2" t="s">
        <v>5642</v>
      </c>
      <c r="E2134" s="3" t="s">
        <v>6147</v>
      </c>
      <c r="G2134" s="66">
        <v>10.32</v>
      </c>
    </row>
    <row r="2135" spans="1:7" x14ac:dyDescent="0.2">
      <c r="A2135" s="1" t="str">
        <f t="shared" si="43"/>
        <v>SINAPI 97638</v>
      </c>
      <c r="B2135" s="3" t="s">
        <v>6165</v>
      </c>
      <c r="C2135" s="3">
        <v>97638</v>
      </c>
      <c r="D2135" s="2" t="s">
        <v>5603</v>
      </c>
      <c r="E2135" s="3" t="s">
        <v>6149</v>
      </c>
      <c r="G2135" s="66">
        <v>8.83</v>
      </c>
    </row>
    <row r="2136" spans="1:7" x14ac:dyDescent="0.2">
      <c r="A2136" s="1" t="str">
        <f t="shared" si="43"/>
        <v>SINAPI 97641</v>
      </c>
      <c r="B2136" s="3" t="s">
        <v>6165</v>
      </c>
      <c r="C2136" s="3">
        <v>97641</v>
      </c>
      <c r="D2136" s="2" t="s">
        <v>5606</v>
      </c>
      <c r="E2136" s="3" t="s">
        <v>6149</v>
      </c>
      <c r="G2136" s="66">
        <v>3.21</v>
      </c>
    </row>
    <row r="2137" spans="1:7" ht="22.5" x14ac:dyDescent="0.2">
      <c r="A2137" s="1" t="str">
        <f t="shared" si="43"/>
        <v>SINAPI 97640</v>
      </c>
      <c r="B2137" s="3" t="s">
        <v>6165</v>
      </c>
      <c r="C2137" s="3">
        <v>97640</v>
      </c>
      <c r="D2137" s="2" t="s">
        <v>5605</v>
      </c>
      <c r="E2137" s="3" t="s">
        <v>6149</v>
      </c>
      <c r="G2137" s="66">
        <v>2.06</v>
      </c>
    </row>
    <row r="2138" spans="1:7" x14ac:dyDescent="0.2">
      <c r="A2138" s="1" t="str">
        <f t="shared" si="43"/>
        <v>SINAPI 97660</v>
      </c>
      <c r="B2138" s="3" t="s">
        <v>6165</v>
      </c>
      <c r="C2138" s="3">
        <v>97660</v>
      </c>
      <c r="D2138" s="2" t="s">
        <v>5624</v>
      </c>
      <c r="E2138" s="3" t="s">
        <v>6148</v>
      </c>
      <c r="G2138" s="66">
        <v>0.72</v>
      </c>
    </row>
    <row r="2139" spans="1:7" x14ac:dyDescent="0.2">
      <c r="A2139" s="1" t="str">
        <f t="shared" si="43"/>
        <v>SINAPI 97645</v>
      </c>
      <c r="B2139" s="3" t="s">
        <v>6165</v>
      </c>
      <c r="C2139" s="3">
        <v>97645</v>
      </c>
      <c r="D2139" s="2" t="s">
        <v>5610</v>
      </c>
      <c r="E2139" s="3" t="s">
        <v>6149</v>
      </c>
      <c r="G2139" s="66">
        <v>26.72</v>
      </c>
    </row>
    <row r="2140" spans="1:7" x14ac:dyDescent="0.2">
      <c r="A2140" s="1" t="str">
        <f t="shared" si="43"/>
        <v>SINAPI 97663</v>
      </c>
      <c r="B2140" s="3" t="s">
        <v>6165</v>
      </c>
      <c r="C2140" s="3">
        <v>97663</v>
      </c>
      <c r="D2140" s="2" t="s">
        <v>5627</v>
      </c>
      <c r="E2140" s="3" t="s">
        <v>6148</v>
      </c>
      <c r="G2140" s="66">
        <v>13.68</v>
      </c>
    </row>
    <row r="2141" spans="1:7" x14ac:dyDescent="0.2">
      <c r="A2141" s="1" t="str">
        <f t="shared" si="43"/>
        <v>SINAPI 97665</v>
      </c>
      <c r="B2141" s="3" t="s">
        <v>6165</v>
      </c>
      <c r="C2141" s="3">
        <v>97665</v>
      </c>
      <c r="D2141" s="2" t="s">
        <v>5629</v>
      </c>
      <c r="E2141" s="3" t="s">
        <v>6148</v>
      </c>
      <c r="G2141" s="66">
        <v>1.95</v>
      </c>
    </row>
    <row r="2142" spans="1:7" x14ac:dyDescent="0.2">
      <c r="A2142" s="1" t="str">
        <f t="shared" si="43"/>
        <v>SINAPI 97666</v>
      </c>
      <c r="B2142" s="3" t="s">
        <v>6165</v>
      </c>
      <c r="C2142" s="3">
        <v>97666</v>
      </c>
      <c r="D2142" s="2" t="s">
        <v>5630</v>
      </c>
      <c r="E2142" s="3" t="s">
        <v>6148</v>
      </c>
      <c r="G2142" s="66">
        <v>9.9700000000000006</v>
      </c>
    </row>
    <row r="2143" spans="1:7" ht="22.5" x14ac:dyDescent="0.2">
      <c r="A2143" s="1" t="str">
        <f t="shared" si="43"/>
        <v>SINAPI 97635</v>
      </c>
      <c r="B2143" s="3" t="s">
        <v>6165</v>
      </c>
      <c r="C2143" s="3">
        <v>97635</v>
      </c>
      <c r="D2143" s="2" t="s">
        <v>5600</v>
      </c>
      <c r="E2143" s="3" t="s">
        <v>6149</v>
      </c>
      <c r="G2143" s="66">
        <v>16.32</v>
      </c>
    </row>
    <row r="2144" spans="1:7" x14ac:dyDescent="0.2">
      <c r="A2144" s="1" t="str">
        <f t="shared" si="43"/>
        <v>SINAPI 97643</v>
      </c>
      <c r="B2144" s="3" t="s">
        <v>6165</v>
      </c>
      <c r="C2144" s="3">
        <v>97643</v>
      </c>
      <c r="D2144" s="2" t="s">
        <v>5608</v>
      </c>
      <c r="E2144" s="3" t="s">
        <v>6149</v>
      </c>
      <c r="G2144" s="66">
        <v>27.38</v>
      </c>
    </row>
    <row r="2145" spans="1:7" x14ac:dyDescent="0.2">
      <c r="A2145" s="1" t="str">
        <f t="shared" si="43"/>
        <v>SINAPI 104799</v>
      </c>
      <c r="B2145" s="3" t="s">
        <v>6165</v>
      </c>
      <c r="C2145" s="3">
        <v>104799</v>
      </c>
      <c r="D2145" s="2" t="s">
        <v>5641</v>
      </c>
      <c r="E2145" s="3" t="s">
        <v>6149</v>
      </c>
      <c r="G2145" s="66">
        <v>11.4</v>
      </c>
    </row>
    <row r="2146" spans="1:7" x14ac:dyDescent="0.2">
      <c r="A2146" s="1" t="str">
        <f t="shared" si="43"/>
        <v>SINAPI 97639</v>
      </c>
      <c r="B2146" s="3" t="s">
        <v>6165</v>
      </c>
      <c r="C2146" s="3">
        <v>97639</v>
      </c>
      <c r="D2146" s="2" t="s">
        <v>5604</v>
      </c>
      <c r="E2146" s="3" t="s">
        <v>6149</v>
      </c>
      <c r="G2146" s="66">
        <v>22.34</v>
      </c>
    </row>
    <row r="2147" spans="1:7" x14ac:dyDescent="0.2">
      <c r="A2147" s="1" t="str">
        <f t="shared" si="43"/>
        <v>SINAPI 97644</v>
      </c>
      <c r="B2147" s="3" t="s">
        <v>6165</v>
      </c>
      <c r="C2147" s="3">
        <v>97644</v>
      </c>
      <c r="D2147" s="2" t="s">
        <v>5609</v>
      </c>
      <c r="E2147" s="3" t="s">
        <v>6149</v>
      </c>
      <c r="G2147" s="66">
        <v>10.35</v>
      </c>
    </row>
    <row r="2148" spans="1:7" ht="22.5" x14ac:dyDescent="0.2">
      <c r="A2148" s="1" t="str">
        <f t="shared" si="43"/>
        <v>SINAPI 97648</v>
      </c>
      <c r="B2148" s="3" t="s">
        <v>6165</v>
      </c>
      <c r="C2148" s="3">
        <v>97648</v>
      </c>
      <c r="D2148" s="2" t="s">
        <v>5612</v>
      </c>
      <c r="E2148" s="3" t="s">
        <v>6149</v>
      </c>
      <c r="G2148" s="66">
        <v>2.21</v>
      </c>
    </row>
    <row r="2149" spans="1:7" ht="22.5" x14ac:dyDescent="0.2">
      <c r="A2149" s="1" t="str">
        <f t="shared" si="43"/>
        <v>SINAPI 104798</v>
      </c>
      <c r="B2149" s="3" t="s">
        <v>6165</v>
      </c>
      <c r="C2149" s="3">
        <v>104798</v>
      </c>
      <c r="D2149" s="2" t="s">
        <v>5640</v>
      </c>
      <c r="E2149" s="3" t="s">
        <v>6148</v>
      </c>
      <c r="G2149" s="66">
        <v>14.52</v>
      </c>
    </row>
    <row r="2150" spans="1:7" ht="22.5" x14ac:dyDescent="0.2">
      <c r="A2150" s="1" t="str">
        <f t="shared" si="43"/>
        <v>SINAPI 97637</v>
      </c>
      <c r="B2150" s="3" t="s">
        <v>6165</v>
      </c>
      <c r="C2150" s="3">
        <v>97637</v>
      </c>
      <c r="D2150" s="2" t="s">
        <v>5602</v>
      </c>
      <c r="E2150" s="3" t="s">
        <v>6149</v>
      </c>
      <c r="G2150" s="66">
        <v>3.03</v>
      </c>
    </row>
    <row r="2151" spans="1:7" ht="22.5" x14ac:dyDescent="0.2">
      <c r="A2151" s="1" t="str">
        <f t="shared" ref="A2151:A2214" si="44">CONCATENAR</f>
        <v>SINAPI 104802</v>
      </c>
      <c r="B2151" s="3" t="s">
        <v>6165</v>
      </c>
      <c r="C2151" s="3">
        <v>104802</v>
      </c>
      <c r="D2151" s="2" t="s">
        <v>5644</v>
      </c>
      <c r="E2151" s="3" t="s">
        <v>6149</v>
      </c>
      <c r="G2151" s="66">
        <v>10.42</v>
      </c>
    </row>
    <row r="2152" spans="1:7" ht="22.5" x14ac:dyDescent="0.2">
      <c r="A2152" s="1" t="str">
        <f t="shared" si="44"/>
        <v>SINAPI 97647</v>
      </c>
      <c r="B2152" s="3" t="s">
        <v>6165</v>
      </c>
      <c r="C2152" s="3">
        <v>97647</v>
      </c>
      <c r="D2152" s="2" t="s">
        <v>5611</v>
      </c>
      <c r="E2152" s="3" t="s">
        <v>6149</v>
      </c>
      <c r="G2152" s="66">
        <v>3.85</v>
      </c>
    </row>
    <row r="2153" spans="1:7" ht="22.5" x14ac:dyDescent="0.2">
      <c r="A2153" s="1" t="str">
        <f t="shared" si="44"/>
        <v>SINAPI 97649</v>
      </c>
      <c r="B2153" s="3" t="s">
        <v>6165</v>
      </c>
      <c r="C2153" s="3">
        <v>97649</v>
      </c>
      <c r="D2153" s="2" t="s">
        <v>5613</v>
      </c>
      <c r="E2153" s="3" t="s">
        <v>6149</v>
      </c>
      <c r="G2153" s="66">
        <v>4.8499999999999996</v>
      </c>
    </row>
    <row r="2154" spans="1:7" ht="22.5" x14ac:dyDescent="0.2">
      <c r="A2154" s="1" t="str">
        <f t="shared" si="44"/>
        <v>SINAPI 97652</v>
      </c>
      <c r="B2154" s="3" t="s">
        <v>6165</v>
      </c>
      <c r="C2154" s="3">
        <v>97652</v>
      </c>
      <c r="D2154" s="2" t="s">
        <v>5616</v>
      </c>
      <c r="E2154" s="3" t="s">
        <v>6148</v>
      </c>
      <c r="G2154" s="66">
        <v>204.97</v>
      </c>
    </row>
    <row r="2155" spans="1:7" ht="22.5" x14ac:dyDescent="0.2">
      <c r="A2155" s="1" t="str">
        <f t="shared" si="44"/>
        <v>SINAPI 97654</v>
      </c>
      <c r="B2155" s="3" t="s">
        <v>6165</v>
      </c>
      <c r="C2155" s="3">
        <v>97654</v>
      </c>
      <c r="D2155" s="2" t="s">
        <v>5618</v>
      </c>
      <c r="E2155" s="3" t="s">
        <v>6148</v>
      </c>
      <c r="G2155" s="66">
        <v>186.9</v>
      </c>
    </row>
    <row r="2156" spans="1:7" ht="22.5" x14ac:dyDescent="0.2">
      <c r="A2156" s="1" t="str">
        <f t="shared" si="44"/>
        <v>SINAPI 97651</v>
      </c>
      <c r="B2156" s="3" t="s">
        <v>6165</v>
      </c>
      <c r="C2156" s="3">
        <v>97651</v>
      </c>
      <c r="D2156" s="2" t="s">
        <v>5615</v>
      </c>
      <c r="E2156" s="3" t="s">
        <v>6148</v>
      </c>
      <c r="G2156" s="66">
        <v>90.41</v>
      </c>
    </row>
    <row r="2157" spans="1:7" ht="22.5" x14ac:dyDescent="0.2">
      <c r="A2157" s="1" t="str">
        <f t="shared" si="44"/>
        <v>SINAPI 97653</v>
      </c>
      <c r="B2157" s="3" t="s">
        <v>6165</v>
      </c>
      <c r="C2157" s="3">
        <v>97653</v>
      </c>
      <c r="D2157" s="2" t="s">
        <v>5617</v>
      </c>
      <c r="E2157" s="3" t="s">
        <v>6148</v>
      </c>
      <c r="G2157" s="66">
        <v>149.41</v>
      </c>
    </row>
    <row r="2158" spans="1:7" ht="22.5" x14ac:dyDescent="0.2">
      <c r="A2158" s="1" t="str">
        <f t="shared" si="44"/>
        <v>SINAPI 97657</v>
      </c>
      <c r="B2158" s="3" t="s">
        <v>6165</v>
      </c>
      <c r="C2158" s="3">
        <v>97657</v>
      </c>
      <c r="D2158" s="2" t="s">
        <v>5621</v>
      </c>
      <c r="E2158" s="3" t="s">
        <v>6148</v>
      </c>
      <c r="G2158" s="66">
        <v>766.01</v>
      </c>
    </row>
    <row r="2159" spans="1:7" ht="22.5" x14ac:dyDescent="0.2">
      <c r="A2159" s="1" t="str">
        <f t="shared" si="44"/>
        <v>SINAPI 97659</v>
      </c>
      <c r="B2159" s="3" t="s">
        <v>6165</v>
      </c>
      <c r="C2159" s="3">
        <v>97659</v>
      </c>
      <c r="D2159" s="2" t="s">
        <v>5623</v>
      </c>
      <c r="E2159" s="3" t="s">
        <v>6148</v>
      </c>
      <c r="G2159" s="66">
        <v>338.09</v>
      </c>
    </row>
    <row r="2160" spans="1:7" ht="22.5" x14ac:dyDescent="0.2">
      <c r="A2160" s="1" t="str">
        <f t="shared" si="44"/>
        <v>SINAPI 97656</v>
      </c>
      <c r="B2160" s="3" t="s">
        <v>6165</v>
      </c>
      <c r="C2160" s="3">
        <v>97656</v>
      </c>
      <c r="D2160" s="2" t="s">
        <v>5620</v>
      </c>
      <c r="E2160" s="3" t="s">
        <v>6148</v>
      </c>
      <c r="G2160" s="66">
        <v>386.47</v>
      </c>
    </row>
    <row r="2161" spans="1:7" ht="22.5" x14ac:dyDescent="0.2">
      <c r="A2161" s="1" t="str">
        <f t="shared" si="44"/>
        <v>SINAPI 97658</v>
      </c>
      <c r="B2161" s="3" t="s">
        <v>6165</v>
      </c>
      <c r="C2161" s="3">
        <v>97658</v>
      </c>
      <c r="D2161" s="2" t="s">
        <v>5622</v>
      </c>
      <c r="E2161" s="3" t="s">
        <v>6148</v>
      </c>
      <c r="G2161" s="66">
        <v>240.64</v>
      </c>
    </row>
    <row r="2162" spans="1:7" x14ac:dyDescent="0.2">
      <c r="A2162" s="1" t="str">
        <f t="shared" si="44"/>
        <v>SINAPI 97650</v>
      </c>
      <c r="B2162" s="3" t="s">
        <v>6165</v>
      </c>
      <c r="C2162" s="3">
        <v>97650</v>
      </c>
      <c r="D2162" s="2" t="s">
        <v>5614</v>
      </c>
      <c r="E2162" s="3" t="s">
        <v>6149</v>
      </c>
      <c r="G2162" s="66">
        <v>8.3000000000000007</v>
      </c>
    </row>
    <row r="2163" spans="1:7" ht="22.5" x14ac:dyDescent="0.2">
      <c r="A2163" s="1" t="str">
        <f t="shared" si="44"/>
        <v>SINAPI 97642</v>
      </c>
      <c r="B2163" s="3" t="s">
        <v>6165</v>
      </c>
      <c r="C2163" s="3">
        <v>97642</v>
      </c>
      <c r="D2163" s="2" t="s">
        <v>5607</v>
      </c>
      <c r="E2163" s="3" t="s">
        <v>6149</v>
      </c>
      <c r="G2163" s="66">
        <v>2.95</v>
      </c>
    </row>
    <row r="2164" spans="1:7" x14ac:dyDescent="0.2">
      <c r="A2164" s="1" t="str">
        <f t="shared" si="44"/>
        <v>SINAPI 97655</v>
      </c>
      <c r="B2164" s="3" t="s">
        <v>6165</v>
      </c>
      <c r="C2164" s="3">
        <v>97655</v>
      </c>
      <c r="D2164" s="2" t="s">
        <v>5619</v>
      </c>
      <c r="E2164" s="3" t="s">
        <v>6149</v>
      </c>
      <c r="G2164" s="66">
        <v>42.85</v>
      </c>
    </row>
    <row r="2165" spans="1:7" ht="22.5" x14ac:dyDescent="0.2">
      <c r="A2165" s="1" t="str">
        <f t="shared" si="44"/>
        <v>SINAPI 97662</v>
      </c>
      <c r="B2165" s="3" t="s">
        <v>6165</v>
      </c>
      <c r="C2165" s="3">
        <v>97662</v>
      </c>
      <c r="D2165" s="2" t="s">
        <v>5626</v>
      </c>
      <c r="E2165" s="3" t="s">
        <v>6147</v>
      </c>
      <c r="G2165" s="66">
        <v>0.54</v>
      </c>
    </row>
    <row r="2166" spans="1:7" ht="22.5" x14ac:dyDescent="0.2">
      <c r="A2166" s="1" t="str">
        <f t="shared" si="44"/>
        <v>SINAPI 97646</v>
      </c>
      <c r="B2166" s="3" t="s">
        <v>6165</v>
      </c>
      <c r="C2166" s="3">
        <v>97646</v>
      </c>
      <c r="D2166" s="2" t="s">
        <v>8918</v>
      </c>
      <c r="E2166" s="3" t="s">
        <v>6149</v>
      </c>
      <c r="G2166" s="66">
        <v>0</v>
      </c>
    </row>
    <row r="2167" spans="1:7" ht="22.5" x14ac:dyDescent="0.2">
      <c r="A2167" s="1" t="str">
        <f t="shared" si="44"/>
        <v>SINAPI 92712</v>
      </c>
      <c r="B2167" s="3" t="s">
        <v>6165</v>
      </c>
      <c r="C2167" s="3">
        <v>92712</v>
      </c>
      <c r="D2167" s="2" t="s">
        <v>1009</v>
      </c>
      <c r="E2167" s="3" t="s">
        <v>6152</v>
      </c>
      <c r="G2167" s="66">
        <v>0.19</v>
      </c>
    </row>
    <row r="2168" spans="1:7" ht="22.5" x14ac:dyDescent="0.2">
      <c r="A2168" s="1" t="str">
        <f t="shared" si="44"/>
        <v>SINAPI 92713</v>
      </c>
      <c r="B2168" s="3" t="s">
        <v>6165</v>
      </c>
      <c r="C2168" s="3">
        <v>92713</v>
      </c>
      <c r="D2168" s="2" t="s">
        <v>1010</v>
      </c>
      <c r="E2168" s="3" t="s">
        <v>6152</v>
      </c>
      <c r="G2168" s="66">
        <v>0.04</v>
      </c>
    </row>
    <row r="2169" spans="1:7" ht="22.5" x14ac:dyDescent="0.2">
      <c r="A2169" s="1" t="str">
        <f t="shared" si="44"/>
        <v>SINAPI 92714</v>
      </c>
      <c r="B2169" s="3" t="s">
        <v>6165</v>
      </c>
      <c r="C2169" s="3">
        <v>92714</v>
      </c>
      <c r="D2169" s="2" t="s">
        <v>1011</v>
      </c>
      <c r="E2169" s="3" t="s">
        <v>6152</v>
      </c>
      <c r="G2169" s="66">
        <v>0.24</v>
      </c>
    </row>
    <row r="2170" spans="1:7" ht="22.5" x14ac:dyDescent="0.2">
      <c r="A2170" s="1" t="str">
        <f t="shared" si="44"/>
        <v>SINAPI 92715</v>
      </c>
      <c r="B2170" s="3" t="s">
        <v>6165</v>
      </c>
      <c r="C2170" s="3">
        <v>92715</v>
      </c>
      <c r="D2170" s="2" t="s">
        <v>1012</v>
      </c>
      <c r="E2170" s="3" t="s">
        <v>6152</v>
      </c>
      <c r="G2170" s="66">
        <v>129.33000000000001</v>
      </c>
    </row>
    <row r="2171" spans="1:7" ht="22.5" x14ac:dyDescent="0.2">
      <c r="A2171" s="1" t="str">
        <f t="shared" si="44"/>
        <v>SINAPI 103663</v>
      </c>
      <c r="B2171" s="3" t="s">
        <v>6165</v>
      </c>
      <c r="C2171" s="3">
        <v>103663</v>
      </c>
      <c r="D2171" s="2" t="s">
        <v>8919</v>
      </c>
      <c r="E2171" s="3" t="s">
        <v>6152</v>
      </c>
      <c r="G2171" s="66">
        <v>0</v>
      </c>
    </row>
    <row r="2172" spans="1:7" ht="22.5" x14ac:dyDescent="0.2">
      <c r="A2172" s="1" t="str">
        <f t="shared" si="44"/>
        <v>SINAPI 104390</v>
      </c>
      <c r="B2172" s="3" t="s">
        <v>6165</v>
      </c>
      <c r="C2172" s="3">
        <v>104390</v>
      </c>
      <c r="D2172" s="2" t="s">
        <v>8920</v>
      </c>
      <c r="E2172" s="3" t="s">
        <v>6152</v>
      </c>
      <c r="G2172" s="66">
        <v>0</v>
      </c>
    </row>
    <row r="2173" spans="1:7" ht="22.5" x14ac:dyDescent="0.2">
      <c r="A2173" s="1" t="str">
        <f t="shared" si="44"/>
        <v>SINAPI 103664</v>
      </c>
      <c r="B2173" s="3" t="s">
        <v>6165</v>
      </c>
      <c r="C2173" s="3">
        <v>103664</v>
      </c>
      <c r="D2173" s="2" t="s">
        <v>8921</v>
      </c>
      <c r="E2173" s="3" t="s">
        <v>6152</v>
      </c>
      <c r="G2173" s="66">
        <v>0</v>
      </c>
    </row>
    <row r="2174" spans="1:7" ht="22.5" x14ac:dyDescent="0.2">
      <c r="A2174" s="1" t="str">
        <f t="shared" si="44"/>
        <v>SINAPI 104451</v>
      </c>
      <c r="B2174" s="3" t="s">
        <v>6165</v>
      </c>
      <c r="C2174" s="3">
        <v>104451</v>
      </c>
      <c r="D2174" s="2" t="s">
        <v>8922</v>
      </c>
      <c r="E2174" s="3" t="s">
        <v>6152</v>
      </c>
      <c r="G2174" s="66">
        <v>0</v>
      </c>
    </row>
    <row r="2175" spans="1:7" ht="22.5" x14ac:dyDescent="0.2">
      <c r="A2175" s="1" t="str">
        <f t="shared" si="44"/>
        <v>SINAPI 103666</v>
      </c>
      <c r="B2175" s="3" t="s">
        <v>6165</v>
      </c>
      <c r="C2175" s="3">
        <v>103666</v>
      </c>
      <c r="D2175" s="2" t="s">
        <v>1209</v>
      </c>
      <c r="E2175" s="3" t="s">
        <v>6152</v>
      </c>
      <c r="G2175" s="66">
        <v>142.19999999999999</v>
      </c>
    </row>
    <row r="2176" spans="1:7" ht="22.5" x14ac:dyDescent="0.2">
      <c r="A2176" s="1" t="str">
        <f t="shared" si="44"/>
        <v>SINAPI 89212</v>
      </c>
      <c r="B2176" s="3" t="s">
        <v>6165</v>
      </c>
      <c r="C2176" s="3">
        <v>89212</v>
      </c>
      <c r="D2176" s="2" t="s">
        <v>792</v>
      </c>
      <c r="E2176" s="3" t="s">
        <v>6152</v>
      </c>
      <c r="G2176" s="66">
        <v>29.7</v>
      </c>
    </row>
    <row r="2177" spans="1:7" x14ac:dyDescent="0.2">
      <c r="A2177" s="1" t="str">
        <f t="shared" si="44"/>
        <v>SINAPI 89213</v>
      </c>
      <c r="B2177" s="3" t="s">
        <v>6165</v>
      </c>
      <c r="C2177" s="3">
        <v>89213</v>
      </c>
      <c r="D2177" s="2" t="s">
        <v>793</v>
      </c>
      <c r="E2177" s="3" t="s">
        <v>6152</v>
      </c>
      <c r="G2177" s="66">
        <v>9.16</v>
      </c>
    </row>
    <row r="2178" spans="1:7" ht="22.5" x14ac:dyDescent="0.2">
      <c r="A2178" s="1" t="str">
        <f t="shared" si="44"/>
        <v>SINAPI 89214</v>
      </c>
      <c r="B2178" s="3" t="s">
        <v>6165</v>
      </c>
      <c r="C2178" s="3">
        <v>89214</v>
      </c>
      <c r="D2178" s="2" t="s">
        <v>794</v>
      </c>
      <c r="E2178" s="3" t="s">
        <v>6152</v>
      </c>
      <c r="G2178" s="66">
        <v>27.88</v>
      </c>
    </row>
    <row r="2179" spans="1:7" ht="22.5" x14ac:dyDescent="0.2">
      <c r="A2179" s="1" t="str">
        <f t="shared" si="44"/>
        <v>SINAPI 89215</v>
      </c>
      <c r="B2179" s="3" t="s">
        <v>6165</v>
      </c>
      <c r="C2179" s="3">
        <v>89215</v>
      </c>
      <c r="D2179" s="2" t="s">
        <v>795</v>
      </c>
      <c r="E2179" s="3" t="s">
        <v>6152</v>
      </c>
      <c r="G2179" s="66">
        <v>97.31</v>
      </c>
    </row>
    <row r="2180" spans="1:7" ht="22.5" x14ac:dyDescent="0.2">
      <c r="A2180" s="1" t="str">
        <f t="shared" si="44"/>
        <v>SINAPI 87441</v>
      </c>
      <c r="B2180" s="3" t="s">
        <v>6165</v>
      </c>
      <c r="C2180" s="3">
        <v>87441</v>
      </c>
      <c r="D2180" s="2" t="s">
        <v>722</v>
      </c>
      <c r="E2180" s="3" t="s">
        <v>6152</v>
      </c>
      <c r="G2180" s="66">
        <v>0.55000000000000004</v>
      </c>
    </row>
    <row r="2181" spans="1:7" ht="22.5" x14ac:dyDescent="0.2">
      <c r="A2181" s="1" t="str">
        <f t="shared" si="44"/>
        <v>SINAPI 87442</v>
      </c>
      <c r="B2181" s="3" t="s">
        <v>6165</v>
      </c>
      <c r="C2181" s="3">
        <v>87442</v>
      </c>
      <c r="D2181" s="2" t="s">
        <v>723</v>
      </c>
      <c r="E2181" s="3" t="s">
        <v>6152</v>
      </c>
      <c r="G2181" s="66">
        <v>0.12</v>
      </c>
    </row>
    <row r="2182" spans="1:7" ht="22.5" x14ac:dyDescent="0.2">
      <c r="A2182" s="1" t="str">
        <f t="shared" si="44"/>
        <v>SINAPI 87443</v>
      </c>
      <c r="B2182" s="3" t="s">
        <v>6165</v>
      </c>
      <c r="C2182" s="3">
        <v>87443</v>
      </c>
      <c r="D2182" s="2" t="s">
        <v>724</v>
      </c>
      <c r="E2182" s="3" t="s">
        <v>6152</v>
      </c>
      <c r="G2182" s="66">
        <v>0.69</v>
      </c>
    </row>
    <row r="2183" spans="1:7" ht="22.5" x14ac:dyDescent="0.2">
      <c r="A2183" s="1" t="str">
        <f t="shared" si="44"/>
        <v>SINAPI 87444</v>
      </c>
      <c r="B2183" s="3" t="s">
        <v>6165</v>
      </c>
      <c r="C2183" s="3">
        <v>87444</v>
      </c>
      <c r="D2183" s="2" t="s">
        <v>725</v>
      </c>
      <c r="E2183" s="3" t="s">
        <v>6152</v>
      </c>
      <c r="G2183" s="66">
        <v>4.38</v>
      </c>
    </row>
    <row r="2184" spans="1:7" ht="22.5" x14ac:dyDescent="0.2">
      <c r="A2184" s="1" t="str">
        <f t="shared" si="44"/>
        <v>SINAPI 93229</v>
      </c>
      <c r="B2184" s="3" t="s">
        <v>6165</v>
      </c>
      <c r="C2184" s="3">
        <v>93229</v>
      </c>
      <c r="D2184" s="2" t="s">
        <v>1023</v>
      </c>
      <c r="E2184" s="3" t="s">
        <v>6152</v>
      </c>
      <c r="G2184" s="66">
        <v>0.51</v>
      </c>
    </row>
    <row r="2185" spans="1:7" ht="22.5" x14ac:dyDescent="0.2">
      <c r="A2185" s="1" t="str">
        <f t="shared" si="44"/>
        <v>SINAPI 93230</v>
      </c>
      <c r="B2185" s="3" t="s">
        <v>6165</v>
      </c>
      <c r="C2185" s="3">
        <v>93230</v>
      </c>
      <c r="D2185" s="2" t="s">
        <v>1024</v>
      </c>
      <c r="E2185" s="3" t="s">
        <v>6152</v>
      </c>
      <c r="G2185" s="66">
        <v>0.11</v>
      </c>
    </row>
    <row r="2186" spans="1:7" ht="22.5" x14ac:dyDescent="0.2">
      <c r="A2186" s="1" t="str">
        <f t="shared" si="44"/>
        <v>SINAPI 93231</v>
      </c>
      <c r="B2186" s="3" t="s">
        <v>6165</v>
      </c>
      <c r="C2186" s="3">
        <v>93231</v>
      </c>
      <c r="D2186" s="2" t="s">
        <v>1025</v>
      </c>
      <c r="E2186" s="3" t="s">
        <v>6152</v>
      </c>
      <c r="G2186" s="66">
        <v>0.64</v>
      </c>
    </row>
    <row r="2187" spans="1:7" ht="22.5" x14ac:dyDescent="0.2">
      <c r="A2187" s="1" t="str">
        <f t="shared" si="44"/>
        <v>SINAPI 93232</v>
      </c>
      <c r="B2187" s="3" t="s">
        <v>6165</v>
      </c>
      <c r="C2187" s="3">
        <v>93232</v>
      </c>
      <c r="D2187" s="2" t="s">
        <v>1026</v>
      </c>
      <c r="E2187" s="3" t="s">
        <v>6152</v>
      </c>
      <c r="G2187" s="66">
        <v>4.78</v>
      </c>
    </row>
    <row r="2188" spans="1:7" ht="22.5" x14ac:dyDescent="0.2">
      <c r="A2188" s="1" t="str">
        <f t="shared" si="44"/>
        <v>SINAPI 102948</v>
      </c>
      <c r="B2188" s="3" t="s">
        <v>6165</v>
      </c>
      <c r="C2188" s="3">
        <v>102948</v>
      </c>
      <c r="D2188" s="2" t="s">
        <v>8923</v>
      </c>
      <c r="E2188" s="3" t="s">
        <v>6152</v>
      </c>
      <c r="G2188" s="66">
        <v>0</v>
      </c>
    </row>
    <row r="2189" spans="1:7" ht="22.5" x14ac:dyDescent="0.2">
      <c r="A2189" s="1" t="str">
        <f t="shared" si="44"/>
        <v>SINAPI 102949</v>
      </c>
      <c r="B2189" s="3" t="s">
        <v>6165</v>
      </c>
      <c r="C2189" s="3">
        <v>102949</v>
      </c>
      <c r="D2189" s="2" t="s">
        <v>8924</v>
      </c>
      <c r="E2189" s="3" t="s">
        <v>6152</v>
      </c>
      <c r="G2189" s="66">
        <v>0</v>
      </c>
    </row>
    <row r="2190" spans="1:7" ht="22.5" x14ac:dyDescent="0.2">
      <c r="A2190" s="1" t="str">
        <f t="shared" si="44"/>
        <v>SINAPI 102950</v>
      </c>
      <c r="B2190" s="3" t="s">
        <v>6165</v>
      </c>
      <c r="C2190" s="3">
        <v>102950</v>
      </c>
      <c r="D2190" s="2" t="s">
        <v>8925</v>
      </c>
      <c r="E2190" s="3" t="s">
        <v>6152</v>
      </c>
      <c r="G2190" s="66">
        <v>0</v>
      </c>
    </row>
    <row r="2191" spans="1:7" ht="22.5" x14ac:dyDescent="0.2">
      <c r="A2191" s="1" t="str">
        <f t="shared" si="44"/>
        <v>SINAPI 102951</v>
      </c>
      <c r="B2191" s="3" t="s">
        <v>6165</v>
      </c>
      <c r="C2191" s="3">
        <v>102951</v>
      </c>
      <c r="D2191" s="2" t="s">
        <v>1194</v>
      </c>
      <c r="E2191" s="3" t="s">
        <v>6152</v>
      </c>
      <c r="G2191" s="66">
        <v>0.63</v>
      </c>
    </row>
    <row r="2192" spans="1:7" ht="22.5" x14ac:dyDescent="0.2">
      <c r="A2192" s="1" t="str">
        <f t="shared" si="44"/>
        <v>SINAPI 88826</v>
      </c>
      <c r="B2192" s="3" t="s">
        <v>6165</v>
      </c>
      <c r="C2192" s="3">
        <v>88826</v>
      </c>
      <c r="D2192" s="2" t="s">
        <v>748</v>
      </c>
      <c r="E2192" s="3" t="s">
        <v>6152</v>
      </c>
      <c r="G2192" s="66">
        <v>0.4</v>
      </c>
    </row>
    <row r="2193" spans="1:7" ht="22.5" x14ac:dyDescent="0.2">
      <c r="A2193" s="1" t="str">
        <f t="shared" si="44"/>
        <v>SINAPI 88827</v>
      </c>
      <c r="B2193" s="3" t="s">
        <v>6165</v>
      </c>
      <c r="C2193" s="3">
        <v>88827</v>
      </c>
      <c r="D2193" s="2" t="s">
        <v>749</v>
      </c>
      <c r="E2193" s="3" t="s">
        <v>6152</v>
      </c>
      <c r="G2193" s="66">
        <v>0.09</v>
      </c>
    </row>
    <row r="2194" spans="1:7" ht="22.5" x14ac:dyDescent="0.2">
      <c r="A2194" s="1" t="str">
        <f t="shared" si="44"/>
        <v>SINAPI 88828</v>
      </c>
      <c r="B2194" s="3" t="s">
        <v>6165</v>
      </c>
      <c r="C2194" s="3">
        <v>88828</v>
      </c>
      <c r="D2194" s="2" t="s">
        <v>750</v>
      </c>
      <c r="E2194" s="3" t="s">
        <v>6152</v>
      </c>
      <c r="G2194" s="66">
        <v>0.44</v>
      </c>
    </row>
    <row r="2195" spans="1:7" ht="22.5" x14ac:dyDescent="0.2">
      <c r="A2195" s="1" t="str">
        <f t="shared" si="44"/>
        <v>SINAPI 88829</v>
      </c>
      <c r="B2195" s="3" t="s">
        <v>6165</v>
      </c>
      <c r="C2195" s="3">
        <v>88829</v>
      </c>
      <c r="D2195" s="2" t="s">
        <v>751</v>
      </c>
      <c r="E2195" s="3" t="s">
        <v>6152</v>
      </c>
      <c r="G2195" s="66">
        <v>1.25</v>
      </c>
    </row>
    <row r="2196" spans="1:7" ht="22.5" x14ac:dyDescent="0.2">
      <c r="A2196" s="1" t="str">
        <f t="shared" si="44"/>
        <v>SINAPI 89221</v>
      </c>
      <c r="B2196" s="3" t="s">
        <v>6165</v>
      </c>
      <c r="C2196" s="3">
        <v>89221</v>
      </c>
      <c r="D2196" s="2" t="s">
        <v>796</v>
      </c>
      <c r="E2196" s="3" t="s">
        <v>6152</v>
      </c>
      <c r="G2196" s="66">
        <v>1.66</v>
      </c>
    </row>
    <row r="2197" spans="1:7" ht="22.5" x14ac:dyDescent="0.2">
      <c r="A2197" s="1" t="str">
        <f t="shared" si="44"/>
        <v>SINAPI 89222</v>
      </c>
      <c r="B2197" s="3" t="s">
        <v>6165</v>
      </c>
      <c r="C2197" s="3">
        <v>89222</v>
      </c>
      <c r="D2197" s="2" t="s">
        <v>797</v>
      </c>
      <c r="E2197" s="3" t="s">
        <v>6152</v>
      </c>
      <c r="G2197" s="66">
        <v>0.38</v>
      </c>
    </row>
    <row r="2198" spans="1:7" ht="22.5" x14ac:dyDescent="0.2">
      <c r="A2198" s="1" t="str">
        <f t="shared" si="44"/>
        <v>SINAPI 89223</v>
      </c>
      <c r="B2198" s="3" t="s">
        <v>6165</v>
      </c>
      <c r="C2198" s="3">
        <v>89223</v>
      </c>
      <c r="D2198" s="2" t="s">
        <v>798</v>
      </c>
      <c r="E2198" s="3" t="s">
        <v>6152</v>
      </c>
      <c r="G2198" s="66">
        <v>1.82</v>
      </c>
    </row>
    <row r="2199" spans="1:7" ht="22.5" x14ac:dyDescent="0.2">
      <c r="A2199" s="1" t="str">
        <f t="shared" si="44"/>
        <v>SINAPI 89224</v>
      </c>
      <c r="B2199" s="3" t="s">
        <v>6165</v>
      </c>
      <c r="C2199" s="3">
        <v>89224</v>
      </c>
      <c r="D2199" s="2" t="s">
        <v>799</v>
      </c>
      <c r="E2199" s="3" t="s">
        <v>6152</v>
      </c>
      <c r="G2199" s="66">
        <v>2.5</v>
      </c>
    </row>
    <row r="2200" spans="1:7" ht="22.5" x14ac:dyDescent="0.2">
      <c r="A2200" s="1" t="str">
        <f t="shared" si="44"/>
        <v>SINAPI 89274</v>
      </c>
      <c r="B2200" s="3" t="s">
        <v>6165</v>
      </c>
      <c r="C2200" s="3">
        <v>89274</v>
      </c>
      <c r="D2200" s="2" t="s">
        <v>831</v>
      </c>
      <c r="E2200" s="3" t="s">
        <v>6152</v>
      </c>
      <c r="G2200" s="66">
        <v>2.02</v>
      </c>
    </row>
    <row r="2201" spans="1:7" ht="22.5" x14ac:dyDescent="0.2">
      <c r="A2201" s="1" t="str">
        <f t="shared" si="44"/>
        <v>SINAPI 89275</v>
      </c>
      <c r="B2201" s="3" t="s">
        <v>6165</v>
      </c>
      <c r="C2201" s="3">
        <v>89275</v>
      </c>
      <c r="D2201" s="2" t="s">
        <v>832</v>
      </c>
      <c r="E2201" s="3" t="s">
        <v>6152</v>
      </c>
      <c r="G2201" s="66">
        <v>0.46</v>
      </c>
    </row>
    <row r="2202" spans="1:7" ht="22.5" x14ac:dyDescent="0.2">
      <c r="A2202" s="1" t="str">
        <f t="shared" si="44"/>
        <v>SINAPI 89276</v>
      </c>
      <c r="B2202" s="3" t="s">
        <v>6165</v>
      </c>
      <c r="C2202" s="3">
        <v>89276</v>
      </c>
      <c r="D2202" s="2" t="s">
        <v>833</v>
      </c>
      <c r="E2202" s="3" t="s">
        <v>6152</v>
      </c>
      <c r="G2202" s="66">
        <v>2.5299999999999998</v>
      </c>
    </row>
    <row r="2203" spans="1:7" ht="22.5" x14ac:dyDescent="0.2">
      <c r="A2203" s="1" t="str">
        <f t="shared" si="44"/>
        <v>SINAPI 89277</v>
      </c>
      <c r="B2203" s="3" t="s">
        <v>6165</v>
      </c>
      <c r="C2203" s="3">
        <v>89277</v>
      </c>
      <c r="D2203" s="2" t="s">
        <v>834</v>
      </c>
      <c r="E2203" s="3" t="s">
        <v>6152</v>
      </c>
      <c r="G2203" s="66">
        <v>8.77</v>
      </c>
    </row>
    <row r="2204" spans="1:7" ht="22.5" x14ac:dyDescent="0.2">
      <c r="A2204" s="1" t="str">
        <f t="shared" si="44"/>
        <v>SINAPI 90646</v>
      </c>
      <c r="B2204" s="3" t="s">
        <v>6165</v>
      </c>
      <c r="C2204" s="3">
        <v>90646</v>
      </c>
      <c r="D2204" s="2" t="s">
        <v>867</v>
      </c>
      <c r="E2204" s="3" t="s">
        <v>6152</v>
      </c>
      <c r="G2204" s="66">
        <v>1.05</v>
      </c>
    </row>
    <row r="2205" spans="1:7" ht="22.5" x14ac:dyDescent="0.2">
      <c r="A2205" s="1" t="str">
        <f t="shared" si="44"/>
        <v>SINAPI 90647</v>
      </c>
      <c r="B2205" s="3" t="s">
        <v>6165</v>
      </c>
      <c r="C2205" s="3">
        <v>90647</v>
      </c>
      <c r="D2205" s="2" t="s">
        <v>868</v>
      </c>
      <c r="E2205" s="3" t="s">
        <v>6152</v>
      </c>
      <c r="G2205" s="66">
        <v>0.24</v>
      </c>
    </row>
    <row r="2206" spans="1:7" ht="22.5" x14ac:dyDescent="0.2">
      <c r="A2206" s="1" t="str">
        <f t="shared" si="44"/>
        <v>SINAPI 90648</v>
      </c>
      <c r="B2206" s="3" t="s">
        <v>6165</v>
      </c>
      <c r="C2206" s="3">
        <v>90648</v>
      </c>
      <c r="D2206" s="2" t="s">
        <v>869</v>
      </c>
      <c r="E2206" s="3" t="s">
        <v>6152</v>
      </c>
      <c r="G2206" s="66">
        <v>1.1499999999999999</v>
      </c>
    </row>
    <row r="2207" spans="1:7" ht="22.5" x14ac:dyDescent="0.2">
      <c r="A2207" s="1" t="str">
        <f t="shared" si="44"/>
        <v>SINAPI 90649</v>
      </c>
      <c r="B2207" s="3" t="s">
        <v>6165</v>
      </c>
      <c r="C2207" s="3">
        <v>90649</v>
      </c>
      <c r="D2207" s="2" t="s">
        <v>870</v>
      </c>
      <c r="E2207" s="3" t="s">
        <v>6152</v>
      </c>
      <c r="G2207" s="66">
        <v>9.6999999999999993</v>
      </c>
    </row>
    <row r="2208" spans="1:7" x14ac:dyDescent="0.2">
      <c r="A2208" s="1" t="str">
        <f t="shared" si="44"/>
        <v>SINAPI 90652</v>
      </c>
      <c r="B2208" s="3" t="s">
        <v>6165</v>
      </c>
      <c r="C2208" s="3">
        <v>90652</v>
      </c>
      <c r="D2208" s="2" t="s">
        <v>871</v>
      </c>
      <c r="E2208" s="3" t="s">
        <v>6152</v>
      </c>
      <c r="G2208" s="66">
        <v>4.99</v>
      </c>
    </row>
    <row r="2209" spans="1:7" x14ac:dyDescent="0.2">
      <c r="A2209" s="1" t="str">
        <f t="shared" si="44"/>
        <v>SINAPI 90653</v>
      </c>
      <c r="B2209" s="3" t="s">
        <v>6165</v>
      </c>
      <c r="C2209" s="3">
        <v>90653</v>
      </c>
      <c r="D2209" s="2" t="s">
        <v>872</v>
      </c>
      <c r="E2209" s="3" t="s">
        <v>6152</v>
      </c>
      <c r="G2209" s="66">
        <v>1.1499999999999999</v>
      </c>
    </row>
    <row r="2210" spans="1:7" x14ac:dyDescent="0.2">
      <c r="A2210" s="1" t="str">
        <f t="shared" si="44"/>
        <v>SINAPI 90654</v>
      </c>
      <c r="B2210" s="3" t="s">
        <v>6165</v>
      </c>
      <c r="C2210" s="3">
        <v>90654</v>
      </c>
      <c r="D2210" s="2" t="s">
        <v>873</v>
      </c>
      <c r="E2210" s="3" t="s">
        <v>6152</v>
      </c>
      <c r="G2210" s="66">
        <v>5.46</v>
      </c>
    </row>
    <row r="2211" spans="1:7" x14ac:dyDescent="0.2">
      <c r="A2211" s="1" t="str">
        <f t="shared" si="44"/>
        <v>SINAPI 90655</v>
      </c>
      <c r="B2211" s="3" t="s">
        <v>6165</v>
      </c>
      <c r="C2211" s="3">
        <v>90655</v>
      </c>
      <c r="D2211" s="2" t="s">
        <v>874</v>
      </c>
      <c r="E2211" s="3" t="s">
        <v>6152</v>
      </c>
      <c r="G2211" s="66">
        <v>6.38</v>
      </c>
    </row>
    <row r="2212" spans="1:7" x14ac:dyDescent="0.2">
      <c r="A2212" s="1" t="str">
        <f t="shared" si="44"/>
        <v>SINAPI 90658</v>
      </c>
      <c r="B2212" s="3" t="s">
        <v>6165</v>
      </c>
      <c r="C2212" s="3">
        <v>90658</v>
      </c>
      <c r="D2212" s="2" t="s">
        <v>875</v>
      </c>
      <c r="E2212" s="3" t="s">
        <v>6152</v>
      </c>
      <c r="G2212" s="66">
        <v>5.34</v>
      </c>
    </row>
    <row r="2213" spans="1:7" x14ac:dyDescent="0.2">
      <c r="A2213" s="1" t="str">
        <f t="shared" si="44"/>
        <v>SINAPI 90659</v>
      </c>
      <c r="B2213" s="3" t="s">
        <v>6165</v>
      </c>
      <c r="C2213" s="3">
        <v>90659</v>
      </c>
      <c r="D2213" s="2" t="s">
        <v>876</v>
      </c>
      <c r="E2213" s="3" t="s">
        <v>6152</v>
      </c>
      <c r="G2213" s="66">
        <v>1.23</v>
      </c>
    </row>
    <row r="2214" spans="1:7" x14ac:dyDescent="0.2">
      <c r="A2214" s="1" t="str">
        <f t="shared" si="44"/>
        <v>SINAPI 90660</v>
      </c>
      <c r="B2214" s="3" t="s">
        <v>6165</v>
      </c>
      <c r="C2214" s="3">
        <v>90660</v>
      </c>
      <c r="D2214" s="2" t="s">
        <v>877</v>
      </c>
      <c r="E2214" s="3" t="s">
        <v>6152</v>
      </c>
      <c r="G2214" s="66">
        <v>5.85</v>
      </c>
    </row>
    <row r="2215" spans="1:7" x14ac:dyDescent="0.2">
      <c r="A2215" s="1" t="str">
        <f t="shared" ref="A2215:A2278" si="45">CONCATENAR</f>
        <v>SINAPI 90661</v>
      </c>
      <c r="B2215" s="3" t="s">
        <v>6165</v>
      </c>
      <c r="C2215" s="3">
        <v>90661</v>
      </c>
      <c r="D2215" s="2" t="s">
        <v>878</v>
      </c>
      <c r="E2215" s="3" t="s">
        <v>6152</v>
      </c>
      <c r="G2215" s="66">
        <v>6.38</v>
      </c>
    </row>
    <row r="2216" spans="1:7" ht="22.5" x14ac:dyDescent="0.2">
      <c r="A2216" s="1" t="str">
        <f t="shared" si="45"/>
        <v>SINAPI 89019</v>
      </c>
      <c r="B2216" s="3" t="s">
        <v>6165</v>
      </c>
      <c r="C2216" s="3">
        <v>89019</v>
      </c>
      <c r="D2216" s="2" t="s">
        <v>6535</v>
      </c>
      <c r="E2216" s="3" t="s">
        <v>6152</v>
      </c>
      <c r="G2216" s="66">
        <v>0.48</v>
      </c>
    </row>
    <row r="2217" spans="1:7" ht="22.5" x14ac:dyDescent="0.2">
      <c r="A2217" s="1" t="str">
        <f t="shared" si="45"/>
        <v>SINAPI 89020</v>
      </c>
      <c r="B2217" s="3" t="s">
        <v>6165</v>
      </c>
      <c r="C2217" s="3">
        <v>89020</v>
      </c>
      <c r="D2217" s="2" t="s">
        <v>6536</v>
      </c>
      <c r="E2217" s="3" t="s">
        <v>6152</v>
      </c>
      <c r="G2217" s="66">
        <v>0.11</v>
      </c>
    </row>
    <row r="2218" spans="1:7" ht="22.5" x14ac:dyDescent="0.2">
      <c r="A2218" s="1" t="str">
        <f t="shared" si="45"/>
        <v>SINAPI 5800</v>
      </c>
      <c r="B2218" s="3" t="s">
        <v>6165</v>
      </c>
      <c r="C2218" s="3">
        <v>5800</v>
      </c>
      <c r="D2218" s="2" t="s">
        <v>6531</v>
      </c>
      <c r="E2218" s="3" t="s">
        <v>6152</v>
      </c>
      <c r="G2218" s="66">
        <v>0.53</v>
      </c>
    </row>
    <row r="2219" spans="1:7" ht="22.5" x14ac:dyDescent="0.2">
      <c r="A2219" s="1" t="str">
        <f t="shared" si="45"/>
        <v>SINAPI 53866</v>
      </c>
      <c r="B2219" s="3" t="s">
        <v>6165</v>
      </c>
      <c r="C2219" s="3">
        <v>53866</v>
      </c>
      <c r="D2219" s="2" t="s">
        <v>6532</v>
      </c>
      <c r="E2219" s="3" t="s">
        <v>6152</v>
      </c>
      <c r="G2219" s="66">
        <v>1.91</v>
      </c>
    </row>
    <row r="2220" spans="1:7" ht="22.5" x14ac:dyDescent="0.2">
      <c r="A2220" s="1" t="str">
        <f t="shared" si="45"/>
        <v>SINAPI 90639</v>
      </c>
      <c r="B2220" s="3" t="s">
        <v>6165</v>
      </c>
      <c r="C2220" s="3">
        <v>90639</v>
      </c>
      <c r="D2220" s="2" t="s">
        <v>863</v>
      </c>
      <c r="E2220" s="3" t="s">
        <v>6152</v>
      </c>
      <c r="G2220" s="66">
        <v>7.66</v>
      </c>
    </row>
    <row r="2221" spans="1:7" ht="22.5" x14ac:dyDescent="0.2">
      <c r="A2221" s="1" t="str">
        <f t="shared" si="45"/>
        <v>SINAPI 90640</v>
      </c>
      <c r="B2221" s="3" t="s">
        <v>6165</v>
      </c>
      <c r="C2221" s="3">
        <v>90640</v>
      </c>
      <c r="D2221" s="2" t="s">
        <v>864</v>
      </c>
      <c r="E2221" s="3" t="s">
        <v>6152</v>
      </c>
      <c r="G2221" s="66">
        <v>1.77</v>
      </c>
    </row>
    <row r="2222" spans="1:7" ht="22.5" x14ac:dyDescent="0.2">
      <c r="A2222" s="1" t="str">
        <f t="shared" si="45"/>
        <v>SINAPI 90641</v>
      </c>
      <c r="B2222" s="3" t="s">
        <v>6165</v>
      </c>
      <c r="C2222" s="3">
        <v>90641</v>
      </c>
      <c r="D2222" s="2" t="s">
        <v>865</v>
      </c>
      <c r="E2222" s="3" t="s">
        <v>6152</v>
      </c>
      <c r="G2222" s="66">
        <v>8.3800000000000008</v>
      </c>
    </row>
    <row r="2223" spans="1:7" ht="22.5" x14ac:dyDescent="0.2">
      <c r="A2223" s="1" t="str">
        <f t="shared" si="45"/>
        <v>SINAPI 90642</v>
      </c>
      <c r="B2223" s="3" t="s">
        <v>6165</v>
      </c>
      <c r="C2223" s="3">
        <v>90642</v>
      </c>
      <c r="D2223" s="2" t="s">
        <v>866</v>
      </c>
      <c r="E2223" s="3" t="s">
        <v>6152</v>
      </c>
      <c r="G2223" s="66">
        <v>13.16</v>
      </c>
    </row>
    <row r="2224" spans="1:7" x14ac:dyDescent="0.2">
      <c r="A2224" s="1" t="str">
        <f t="shared" si="45"/>
        <v>SINAPI 102806</v>
      </c>
      <c r="B2224" s="3" t="s">
        <v>6165</v>
      </c>
      <c r="C2224" s="3">
        <v>102806</v>
      </c>
      <c r="D2224" s="2" t="s">
        <v>8926</v>
      </c>
      <c r="E2224" s="3" t="s">
        <v>6152</v>
      </c>
      <c r="G2224" s="66">
        <v>0</v>
      </c>
    </row>
    <row r="2225" spans="1:7" x14ac:dyDescent="0.2">
      <c r="A2225" s="1" t="str">
        <f t="shared" si="45"/>
        <v>SINAPI 102807</v>
      </c>
      <c r="B2225" s="3" t="s">
        <v>6165</v>
      </c>
      <c r="C2225" s="3">
        <v>102807</v>
      </c>
      <c r="D2225" s="2" t="s">
        <v>8927</v>
      </c>
      <c r="E2225" s="3" t="s">
        <v>6152</v>
      </c>
      <c r="G2225" s="66">
        <v>0</v>
      </c>
    </row>
    <row r="2226" spans="1:7" x14ac:dyDescent="0.2">
      <c r="A2226" s="1" t="str">
        <f t="shared" si="45"/>
        <v>SINAPI 102808</v>
      </c>
      <c r="B2226" s="3" t="s">
        <v>6165</v>
      </c>
      <c r="C2226" s="3">
        <v>102808</v>
      </c>
      <c r="D2226" s="2" t="s">
        <v>8928</v>
      </c>
      <c r="E2226" s="3" t="s">
        <v>6152</v>
      </c>
      <c r="G2226" s="66">
        <v>0</v>
      </c>
    </row>
    <row r="2227" spans="1:7" x14ac:dyDescent="0.2">
      <c r="A2227" s="1" t="str">
        <f t="shared" si="45"/>
        <v>SINAPI 102809</v>
      </c>
      <c r="B2227" s="3" t="s">
        <v>6165</v>
      </c>
      <c r="C2227" s="3">
        <v>102809</v>
      </c>
      <c r="D2227" s="2" t="s">
        <v>1173</v>
      </c>
      <c r="E2227" s="3" t="s">
        <v>6152</v>
      </c>
      <c r="G2227" s="66">
        <v>17.170000000000002</v>
      </c>
    </row>
    <row r="2228" spans="1:7" ht="22.5" x14ac:dyDescent="0.2">
      <c r="A2228" s="1" t="str">
        <f t="shared" si="45"/>
        <v>SINAPI 92140</v>
      </c>
      <c r="B2228" s="3" t="s">
        <v>6165</v>
      </c>
      <c r="C2228" s="3">
        <v>92140</v>
      </c>
      <c r="D2228" s="2" t="s">
        <v>999</v>
      </c>
      <c r="E2228" s="3" t="s">
        <v>6152</v>
      </c>
      <c r="G2228" s="66">
        <v>4.66</v>
      </c>
    </row>
    <row r="2229" spans="1:7" ht="22.5" x14ac:dyDescent="0.2">
      <c r="A2229" s="1" t="str">
        <f t="shared" si="45"/>
        <v>SINAPI 92142</v>
      </c>
      <c r="B2229" s="3" t="s">
        <v>6165</v>
      </c>
      <c r="C2229" s="3">
        <v>92142</v>
      </c>
      <c r="D2229" s="2" t="s">
        <v>1001</v>
      </c>
      <c r="E2229" s="3" t="s">
        <v>6152</v>
      </c>
      <c r="G2229" s="66">
        <v>0.57999999999999996</v>
      </c>
    </row>
    <row r="2230" spans="1:7" ht="22.5" x14ac:dyDescent="0.2">
      <c r="A2230" s="1" t="str">
        <f t="shared" si="45"/>
        <v>SINAPI 92141</v>
      </c>
      <c r="B2230" s="3" t="s">
        <v>6165</v>
      </c>
      <c r="C2230" s="3">
        <v>92141</v>
      </c>
      <c r="D2230" s="2" t="s">
        <v>1000</v>
      </c>
      <c r="E2230" s="3" t="s">
        <v>6152</v>
      </c>
      <c r="G2230" s="66">
        <v>1.43</v>
      </c>
    </row>
    <row r="2231" spans="1:7" ht="22.5" x14ac:dyDescent="0.2">
      <c r="A2231" s="1" t="str">
        <f t="shared" si="45"/>
        <v>SINAPI 92143</v>
      </c>
      <c r="B2231" s="3" t="s">
        <v>6165</v>
      </c>
      <c r="C2231" s="3">
        <v>92143</v>
      </c>
      <c r="D2231" s="2" t="s">
        <v>1002</v>
      </c>
      <c r="E2231" s="3" t="s">
        <v>6152</v>
      </c>
      <c r="G2231" s="66">
        <v>5.83</v>
      </c>
    </row>
    <row r="2232" spans="1:7" ht="22.5" x14ac:dyDescent="0.2">
      <c r="A2232" s="1" t="str">
        <f t="shared" si="45"/>
        <v>SINAPI 92144</v>
      </c>
      <c r="B2232" s="3" t="s">
        <v>6165</v>
      </c>
      <c r="C2232" s="3">
        <v>92144</v>
      </c>
      <c r="D2232" s="2" t="s">
        <v>1003</v>
      </c>
      <c r="E2232" s="3" t="s">
        <v>6152</v>
      </c>
      <c r="G2232" s="66">
        <v>41.61</v>
      </c>
    </row>
    <row r="2233" spans="1:7" x14ac:dyDescent="0.2">
      <c r="A2233" s="1" t="str">
        <f t="shared" si="45"/>
        <v>SINAPI 92133</v>
      </c>
      <c r="B2233" s="3" t="s">
        <v>6165</v>
      </c>
      <c r="C2233" s="3">
        <v>92133</v>
      </c>
      <c r="D2233" s="2" t="s">
        <v>994</v>
      </c>
      <c r="E2233" s="3" t="s">
        <v>6152</v>
      </c>
      <c r="G2233" s="66">
        <v>12.74</v>
      </c>
    </row>
    <row r="2234" spans="1:7" x14ac:dyDescent="0.2">
      <c r="A2234" s="1" t="str">
        <f t="shared" si="45"/>
        <v>SINAPI 92135</v>
      </c>
      <c r="B2234" s="3" t="s">
        <v>6165</v>
      </c>
      <c r="C2234" s="3">
        <v>92135</v>
      </c>
      <c r="D2234" s="2" t="s">
        <v>996</v>
      </c>
      <c r="E2234" s="3" t="s">
        <v>6152</v>
      </c>
      <c r="G2234" s="66">
        <v>1.59</v>
      </c>
    </row>
    <row r="2235" spans="1:7" x14ac:dyDescent="0.2">
      <c r="A2235" s="1" t="str">
        <f t="shared" si="45"/>
        <v>SINAPI 92134</v>
      </c>
      <c r="B2235" s="3" t="s">
        <v>6165</v>
      </c>
      <c r="C2235" s="3">
        <v>92134</v>
      </c>
      <c r="D2235" s="2" t="s">
        <v>995</v>
      </c>
      <c r="E2235" s="3" t="s">
        <v>6152</v>
      </c>
      <c r="G2235" s="66">
        <v>3.92</v>
      </c>
    </row>
    <row r="2236" spans="1:7" x14ac:dyDescent="0.2">
      <c r="A2236" s="1" t="str">
        <f t="shared" si="45"/>
        <v>SINAPI 92136</v>
      </c>
      <c r="B2236" s="3" t="s">
        <v>6165</v>
      </c>
      <c r="C2236" s="3">
        <v>92136</v>
      </c>
      <c r="D2236" s="2" t="s">
        <v>997</v>
      </c>
      <c r="E2236" s="3" t="s">
        <v>6152</v>
      </c>
      <c r="G2236" s="66">
        <v>15.92</v>
      </c>
    </row>
    <row r="2237" spans="1:7" ht="22.5" x14ac:dyDescent="0.2">
      <c r="A2237" s="1" t="str">
        <f t="shared" si="45"/>
        <v>SINAPI 92137</v>
      </c>
      <c r="B2237" s="3" t="s">
        <v>6165</v>
      </c>
      <c r="C2237" s="3">
        <v>92137</v>
      </c>
      <c r="D2237" s="2" t="s">
        <v>998</v>
      </c>
      <c r="E2237" s="3" t="s">
        <v>6152</v>
      </c>
      <c r="G2237" s="66">
        <v>36.93</v>
      </c>
    </row>
    <row r="2238" spans="1:7" ht="33.75" x14ac:dyDescent="0.2">
      <c r="A2238" s="1" t="str">
        <f t="shared" si="45"/>
        <v>SINAPI 91380</v>
      </c>
      <c r="B2238" s="3" t="s">
        <v>6165</v>
      </c>
      <c r="C2238" s="3">
        <v>91380</v>
      </c>
      <c r="D2238" s="2" t="s">
        <v>943</v>
      </c>
      <c r="E2238" s="3" t="s">
        <v>6152</v>
      </c>
      <c r="G2238" s="66">
        <v>28.46</v>
      </c>
    </row>
    <row r="2239" spans="1:7" ht="33.75" x14ac:dyDescent="0.2">
      <c r="A2239" s="1" t="str">
        <f t="shared" si="45"/>
        <v>SINAPI 91382</v>
      </c>
      <c r="B2239" s="3" t="s">
        <v>6165</v>
      </c>
      <c r="C2239" s="3">
        <v>91382</v>
      </c>
      <c r="D2239" s="2" t="s">
        <v>945</v>
      </c>
      <c r="E2239" s="3" t="s">
        <v>6152</v>
      </c>
      <c r="G2239" s="66">
        <v>4.3899999999999997</v>
      </c>
    </row>
    <row r="2240" spans="1:7" ht="22.5" x14ac:dyDescent="0.2">
      <c r="A2240" s="1" t="str">
        <f t="shared" si="45"/>
        <v>SINAPI 91381</v>
      </c>
      <c r="B2240" s="3" t="s">
        <v>6165</v>
      </c>
      <c r="C2240" s="3">
        <v>91381</v>
      </c>
      <c r="D2240" s="2" t="s">
        <v>944</v>
      </c>
      <c r="E2240" s="3" t="s">
        <v>6152</v>
      </c>
      <c r="G2240" s="66">
        <v>10.88</v>
      </c>
    </row>
    <row r="2241" spans="1:7" ht="33.75" x14ac:dyDescent="0.2">
      <c r="A2241" s="1" t="str">
        <f t="shared" si="45"/>
        <v>SINAPI 91383</v>
      </c>
      <c r="B2241" s="3" t="s">
        <v>6165</v>
      </c>
      <c r="C2241" s="3">
        <v>91383</v>
      </c>
      <c r="D2241" s="2" t="s">
        <v>946</v>
      </c>
      <c r="E2241" s="3" t="s">
        <v>6152</v>
      </c>
      <c r="G2241" s="66">
        <v>51.09</v>
      </c>
    </row>
    <row r="2242" spans="1:7" ht="33.75" x14ac:dyDescent="0.2">
      <c r="A2242" s="1" t="str">
        <f t="shared" si="45"/>
        <v>SINAPI 91384</v>
      </c>
      <c r="B2242" s="3" t="s">
        <v>6165</v>
      </c>
      <c r="C2242" s="3">
        <v>91384</v>
      </c>
      <c r="D2242" s="2" t="s">
        <v>947</v>
      </c>
      <c r="E2242" s="3" t="s">
        <v>6152</v>
      </c>
      <c r="G2242" s="66">
        <v>148.59</v>
      </c>
    </row>
    <row r="2243" spans="1:7" ht="22.5" x14ac:dyDescent="0.2">
      <c r="A2243" s="1" t="str">
        <f t="shared" si="45"/>
        <v>SINAPI 96030</v>
      </c>
      <c r="B2243" s="3" t="s">
        <v>6165</v>
      </c>
      <c r="C2243" s="3">
        <v>96030</v>
      </c>
      <c r="D2243" s="2" t="s">
        <v>1139</v>
      </c>
      <c r="E2243" s="3" t="s">
        <v>6152</v>
      </c>
      <c r="G2243" s="66">
        <v>34.93</v>
      </c>
    </row>
    <row r="2244" spans="1:7" ht="22.5" x14ac:dyDescent="0.2">
      <c r="A2244" s="1" t="str">
        <f t="shared" si="45"/>
        <v>SINAPI 96032</v>
      </c>
      <c r="B2244" s="3" t="s">
        <v>6165</v>
      </c>
      <c r="C2244" s="3">
        <v>96032</v>
      </c>
      <c r="D2244" s="2" t="s">
        <v>1141</v>
      </c>
      <c r="E2244" s="3" t="s">
        <v>6152</v>
      </c>
      <c r="G2244" s="66">
        <v>4.9000000000000004</v>
      </c>
    </row>
    <row r="2245" spans="1:7" ht="22.5" x14ac:dyDescent="0.2">
      <c r="A2245" s="1" t="str">
        <f t="shared" si="45"/>
        <v>SINAPI 96031</v>
      </c>
      <c r="B2245" s="3" t="s">
        <v>6165</v>
      </c>
      <c r="C2245" s="3">
        <v>96031</v>
      </c>
      <c r="D2245" s="2" t="s">
        <v>1140</v>
      </c>
      <c r="E2245" s="3" t="s">
        <v>6152</v>
      </c>
      <c r="G2245" s="66">
        <v>12.21</v>
      </c>
    </row>
    <row r="2246" spans="1:7" ht="22.5" x14ac:dyDescent="0.2">
      <c r="A2246" s="1" t="str">
        <f t="shared" si="45"/>
        <v>SINAPI 96033</v>
      </c>
      <c r="B2246" s="3" t="s">
        <v>6165</v>
      </c>
      <c r="C2246" s="3">
        <v>96033</v>
      </c>
      <c r="D2246" s="2" t="s">
        <v>1142</v>
      </c>
      <c r="E2246" s="3" t="s">
        <v>6152</v>
      </c>
      <c r="G2246" s="66">
        <v>56.48</v>
      </c>
    </row>
    <row r="2247" spans="1:7" ht="22.5" x14ac:dyDescent="0.2">
      <c r="A2247" s="1" t="str">
        <f t="shared" si="45"/>
        <v>SINAPI 96034</v>
      </c>
      <c r="B2247" s="3" t="s">
        <v>6165</v>
      </c>
      <c r="C2247" s="3">
        <v>96034</v>
      </c>
      <c r="D2247" s="2" t="s">
        <v>1143</v>
      </c>
      <c r="E2247" s="3" t="s">
        <v>6152</v>
      </c>
      <c r="G2247" s="66">
        <v>148.59</v>
      </c>
    </row>
    <row r="2248" spans="1:7" ht="22.5" x14ac:dyDescent="0.2">
      <c r="A2248" s="1" t="str">
        <f t="shared" si="45"/>
        <v>SINAPI 89870</v>
      </c>
      <c r="B2248" s="3" t="s">
        <v>6165</v>
      </c>
      <c r="C2248" s="3">
        <v>89870</v>
      </c>
      <c r="D2248" s="2" t="s">
        <v>837</v>
      </c>
      <c r="E2248" s="3" t="s">
        <v>6152</v>
      </c>
      <c r="G2248" s="66">
        <v>39.450000000000003</v>
      </c>
    </row>
    <row r="2249" spans="1:7" ht="33.75" x14ac:dyDescent="0.2">
      <c r="A2249" s="1" t="str">
        <f t="shared" si="45"/>
        <v>SINAPI 89872</v>
      </c>
      <c r="B2249" s="3" t="s">
        <v>6165</v>
      </c>
      <c r="C2249" s="3">
        <v>89872</v>
      </c>
      <c r="D2249" s="2" t="s">
        <v>839</v>
      </c>
      <c r="E2249" s="3" t="s">
        <v>6152</v>
      </c>
      <c r="G2249" s="66">
        <v>5.56</v>
      </c>
    </row>
    <row r="2250" spans="1:7" ht="22.5" x14ac:dyDescent="0.2">
      <c r="A2250" s="1" t="str">
        <f t="shared" si="45"/>
        <v>SINAPI 89871</v>
      </c>
      <c r="B2250" s="3" t="s">
        <v>6165</v>
      </c>
      <c r="C2250" s="3">
        <v>89871</v>
      </c>
      <c r="D2250" s="2" t="s">
        <v>838</v>
      </c>
      <c r="E2250" s="3" t="s">
        <v>6152</v>
      </c>
      <c r="G2250" s="66">
        <v>13.77</v>
      </c>
    </row>
    <row r="2251" spans="1:7" ht="22.5" x14ac:dyDescent="0.2">
      <c r="A2251" s="1" t="str">
        <f t="shared" si="45"/>
        <v>SINAPI 89873</v>
      </c>
      <c r="B2251" s="3" t="s">
        <v>6165</v>
      </c>
      <c r="C2251" s="3">
        <v>89873</v>
      </c>
      <c r="D2251" s="2" t="s">
        <v>840</v>
      </c>
      <c r="E2251" s="3" t="s">
        <v>6152</v>
      </c>
      <c r="G2251" s="66">
        <v>67.209999999999994</v>
      </c>
    </row>
    <row r="2252" spans="1:7" ht="33.75" x14ac:dyDescent="0.2">
      <c r="A2252" s="1" t="str">
        <f t="shared" si="45"/>
        <v>SINAPI 89874</v>
      </c>
      <c r="B2252" s="3" t="s">
        <v>6165</v>
      </c>
      <c r="C2252" s="3">
        <v>89874</v>
      </c>
      <c r="D2252" s="2" t="s">
        <v>841</v>
      </c>
      <c r="E2252" s="3" t="s">
        <v>6152</v>
      </c>
      <c r="G2252" s="66">
        <v>184.77</v>
      </c>
    </row>
    <row r="2253" spans="1:7" ht="22.5" x14ac:dyDescent="0.2">
      <c r="A2253" s="1" t="str">
        <f t="shared" si="45"/>
        <v>SINAPI 89878</v>
      </c>
      <c r="B2253" s="3" t="s">
        <v>6165</v>
      </c>
      <c r="C2253" s="3">
        <v>89878</v>
      </c>
      <c r="D2253" s="2" t="s">
        <v>842</v>
      </c>
      <c r="E2253" s="3" t="s">
        <v>6152</v>
      </c>
      <c r="G2253" s="66">
        <v>42.32</v>
      </c>
    </row>
    <row r="2254" spans="1:7" ht="33.75" x14ac:dyDescent="0.2">
      <c r="A2254" s="1" t="str">
        <f t="shared" si="45"/>
        <v>SINAPI 89880</v>
      </c>
      <c r="B2254" s="3" t="s">
        <v>6165</v>
      </c>
      <c r="C2254" s="3">
        <v>89880</v>
      </c>
      <c r="D2254" s="2" t="s">
        <v>844</v>
      </c>
      <c r="E2254" s="3" t="s">
        <v>6152</v>
      </c>
      <c r="G2254" s="66">
        <v>5.87</v>
      </c>
    </row>
    <row r="2255" spans="1:7" ht="22.5" x14ac:dyDescent="0.2">
      <c r="A2255" s="1" t="str">
        <f t="shared" si="45"/>
        <v>SINAPI 89879</v>
      </c>
      <c r="B2255" s="3" t="s">
        <v>6165</v>
      </c>
      <c r="C2255" s="3">
        <v>89879</v>
      </c>
      <c r="D2255" s="2" t="s">
        <v>843</v>
      </c>
      <c r="E2255" s="3" t="s">
        <v>6152</v>
      </c>
      <c r="G2255" s="66">
        <v>14.51</v>
      </c>
    </row>
    <row r="2256" spans="1:7" ht="22.5" x14ac:dyDescent="0.2">
      <c r="A2256" s="1" t="str">
        <f t="shared" si="45"/>
        <v>SINAPI 89881</v>
      </c>
      <c r="B2256" s="3" t="s">
        <v>6165</v>
      </c>
      <c r="C2256" s="3">
        <v>89881</v>
      </c>
      <c r="D2256" s="2" t="s">
        <v>845</v>
      </c>
      <c r="E2256" s="3" t="s">
        <v>6152</v>
      </c>
      <c r="G2256" s="66">
        <v>71.39</v>
      </c>
    </row>
    <row r="2257" spans="1:7" ht="33.75" x14ac:dyDescent="0.2">
      <c r="A2257" s="1" t="str">
        <f t="shared" si="45"/>
        <v>SINAPI 89882</v>
      </c>
      <c r="B2257" s="3" t="s">
        <v>6165</v>
      </c>
      <c r="C2257" s="3">
        <v>89882</v>
      </c>
      <c r="D2257" s="2" t="s">
        <v>846</v>
      </c>
      <c r="E2257" s="3" t="s">
        <v>6152</v>
      </c>
      <c r="G2257" s="66">
        <v>213.18</v>
      </c>
    </row>
    <row r="2258" spans="1:7" ht="22.5" x14ac:dyDescent="0.2">
      <c r="A2258" s="1" t="str">
        <f t="shared" si="45"/>
        <v>SINAPI 7058</v>
      </c>
      <c r="B2258" s="3" t="s">
        <v>6165</v>
      </c>
      <c r="C2258" s="3">
        <v>7058</v>
      </c>
      <c r="D2258" s="2" t="s">
        <v>676</v>
      </c>
      <c r="E2258" s="3" t="s">
        <v>6152</v>
      </c>
      <c r="G2258" s="66">
        <v>22.37</v>
      </c>
    </row>
    <row r="2259" spans="1:7" ht="22.5" x14ac:dyDescent="0.2">
      <c r="A2259" s="1" t="str">
        <f t="shared" si="45"/>
        <v>SINAPI 91402</v>
      </c>
      <c r="B2259" s="3" t="s">
        <v>6165</v>
      </c>
      <c r="C2259" s="3">
        <v>91402</v>
      </c>
      <c r="D2259" s="2" t="s">
        <v>954</v>
      </c>
      <c r="E2259" s="3" t="s">
        <v>6152</v>
      </c>
      <c r="G2259" s="66">
        <v>3.46</v>
      </c>
    </row>
    <row r="2260" spans="1:7" ht="22.5" x14ac:dyDescent="0.2">
      <c r="A2260" s="1" t="str">
        <f t="shared" si="45"/>
        <v>SINAPI 7059</v>
      </c>
      <c r="B2260" s="3" t="s">
        <v>6165</v>
      </c>
      <c r="C2260" s="3">
        <v>7059</v>
      </c>
      <c r="D2260" s="2" t="s">
        <v>677</v>
      </c>
      <c r="E2260" s="3" t="s">
        <v>6152</v>
      </c>
      <c r="G2260" s="66">
        <v>8.58</v>
      </c>
    </row>
    <row r="2261" spans="1:7" ht="22.5" x14ac:dyDescent="0.2">
      <c r="A2261" s="1" t="str">
        <f t="shared" si="45"/>
        <v>SINAPI 7060</v>
      </c>
      <c r="B2261" s="3" t="s">
        <v>6165</v>
      </c>
      <c r="C2261" s="3">
        <v>7060</v>
      </c>
      <c r="D2261" s="2" t="s">
        <v>678</v>
      </c>
      <c r="E2261" s="3" t="s">
        <v>6152</v>
      </c>
      <c r="G2261" s="66">
        <v>40.229999999999997</v>
      </c>
    </row>
    <row r="2262" spans="1:7" ht="22.5" x14ac:dyDescent="0.2">
      <c r="A2262" s="1" t="str">
        <f t="shared" si="45"/>
        <v>SINAPI 7061</v>
      </c>
      <c r="B2262" s="3" t="s">
        <v>6165</v>
      </c>
      <c r="C2262" s="3">
        <v>7061</v>
      </c>
      <c r="D2262" s="2" t="s">
        <v>679</v>
      </c>
      <c r="E2262" s="3" t="s">
        <v>6152</v>
      </c>
      <c r="G2262" s="66">
        <v>85.39</v>
      </c>
    </row>
    <row r="2263" spans="1:7" ht="22.5" x14ac:dyDescent="0.2">
      <c r="A2263" s="1" t="str">
        <f t="shared" si="45"/>
        <v>SINAPI 91367</v>
      </c>
      <c r="B2263" s="3" t="s">
        <v>6165</v>
      </c>
      <c r="C2263" s="3">
        <v>91367</v>
      </c>
      <c r="D2263" s="2" t="s">
        <v>937</v>
      </c>
      <c r="E2263" s="3" t="s">
        <v>6152</v>
      </c>
      <c r="G2263" s="66">
        <v>21.63</v>
      </c>
    </row>
    <row r="2264" spans="1:7" ht="22.5" x14ac:dyDescent="0.2">
      <c r="A2264" s="1" t="str">
        <f t="shared" si="45"/>
        <v>SINAPI 91369</v>
      </c>
      <c r="B2264" s="3" t="s">
        <v>6165</v>
      </c>
      <c r="C2264" s="3">
        <v>91369</v>
      </c>
      <c r="D2264" s="2" t="s">
        <v>939</v>
      </c>
      <c r="E2264" s="3" t="s">
        <v>6152</v>
      </c>
      <c r="G2264" s="66">
        <v>3.33</v>
      </c>
    </row>
    <row r="2265" spans="1:7" ht="22.5" x14ac:dyDescent="0.2">
      <c r="A2265" s="1" t="str">
        <f t="shared" si="45"/>
        <v>SINAPI 91368</v>
      </c>
      <c r="B2265" s="3" t="s">
        <v>6165</v>
      </c>
      <c r="C2265" s="3">
        <v>91368</v>
      </c>
      <c r="D2265" s="2" t="s">
        <v>938</v>
      </c>
      <c r="E2265" s="3" t="s">
        <v>6152</v>
      </c>
      <c r="G2265" s="66">
        <v>8.27</v>
      </c>
    </row>
    <row r="2266" spans="1:7" ht="22.5" x14ac:dyDescent="0.2">
      <c r="A2266" s="1" t="str">
        <f t="shared" si="45"/>
        <v>SINAPI 5695</v>
      </c>
      <c r="B2266" s="3" t="s">
        <v>6165</v>
      </c>
      <c r="C2266" s="3">
        <v>5695</v>
      </c>
      <c r="D2266" s="2" t="s">
        <v>631</v>
      </c>
      <c r="E2266" s="3" t="s">
        <v>6152</v>
      </c>
      <c r="G2266" s="66">
        <v>38.89</v>
      </c>
    </row>
    <row r="2267" spans="1:7" ht="22.5" x14ac:dyDescent="0.2">
      <c r="A2267" s="1" t="str">
        <f t="shared" si="45"/>
        <v>SINAPI 53792</v>
      </c>
      <c r="B2267" s="3" t="s">
        <v>6165</v>
      </c>
      <c r="C2267" s="3">
        <v>53792</v>
      </c>
      <c r="D2267" s="2" t="s">
        <v>686</v>
      </c>
      <c r="E2267" s="3" t="s">
        <v>6152</v>
      </c>
      <c r="G2267" s="66">
        <v>106.15</v>
      </c>
    </row>
    <row r="2268" spans="1:7" ht="33.75" x14ac:dyDescent="0.2">
      <c r="A2268" s="1" t="str">
        <f t="shared" si="45"/>
        <v>SINAPI 92237</v>
      </c>
      <c r="B2268" s="3" t="s">
        <v>6165</v>
      </c>
      <c r="C2268" s="3">
        <v>92237</v>
      </c>
      <c r="D2268" s="2" t="s">
        <v>1004</v>
      </c>
      <c r="E2268" s="3" t="s">
        <v>6152</v>
      </c>
      <c r="G2268" s="66">
        <v>29.04</v>
      </c>
    </row>
    <row r="2269" spans="1:7" ht="33.75" x14ac:dyDescent="0.2">
      <c r="A2269" s="1" t="str">
        <f t="shared" si="45"/>
        <v>SINAPI 92239</v>
      </c>
      <c r="B2269" s="3" t="s">
        <v>6165</v>
      </c>
      <c r="C2269" s="3">
        <v>92239</v>
      </c>
      <c r="D2269" s="2" t="s">
        <v>1006</v>
      </c>
      <c r="E2269" s="3" t="s">
        <v>6152</v>
      </c>
      <c r="G2269" s="66">
        <v>4.72</v>
      </c>
    </row>
    <row r="2270" spans="1:7" ht="33.75" x14ac:dyDescent="0.2">
      <c r="A2270" s="1" t="str">
        <f t="shared" si="45"/>
        <v>SINAPI 92238</v>
      </c>
      <c r="B2270" s="3" t="s">
        <v>6165</v>
      </c>
      <c r="C2270" s="3">
        <v>92238</v>
      </c>
      <c r="D2270" s="2" t="s">
        <v>1005</v>
      </c>
      <c r="E2270" s="3" t="s">
        <v>6152</v>
      </c>
      <c r="G2270" s="66">
        <v>11.68</v>
      </c>
    </row>
    <row r="2271" spans="1:7" ht="33.75" x14ac:dyDescent="0.2">
      <c r="A2271" s="1" t="str">
        <f t="shared" si="45"/>
        <v>SINAPI 92240</v>
      </c>
      <c r="B2271" s="3" t="s">
        <v>6165</v>
      </c>
      <c r="C2271" s="3">
        <v>92240</v>
      </c>
      <c r="D2271" s="2" t="s">
        <v>1007</v>
      </c>
      <c r="E2271" s="3" t="s">
        <v>6152</v>
      </c>
      <c r="G2271" s="66">
        <v>52.06</v>
      </c>
    </row>
    <row r="2272" spans="1:7" ht="33.75" x14ac:dyDescent="0.2">
      <c r="A2272" s="1" t="str">
        <f t="shared" si="45"/>
        <v>SINAPI 92241</v>
      </c>
      <c r="B2272" s="3" t="s">
        <v>6165</v>
      </c>
      <c r="C2272" s="3">
        <v>92241</v>
      </c>
      <c r="D2272" s="2" t="s">
        <v>1008</v>
      </c>
      <c r="E2272" s="3" t="s">
        <v>6152</v>
      </c>
      <c r="G2272" s="66">
        <v>289.36</v>
      </c>
    </row>
    <row r="2273" spans="1:7" ht="33.75" x14ac:dyDescent="0.2">
      <c r="A2273" s="1" t="str">
        <f t="shared" si="45"/>
        <v>SINAPI 91640</v>
      </c>
      <c r="B2273" s="3" t="s">
        <v>6165</v>
      </c>
      <c r="C2273" s="3">
        <v>91640</v>
      </c>
      <c r="D2273" s="2" t="s">
        <v>970</v>
      </c>
      <c r="E2273" s="3" t="s">
        <v>6152</v>
      </c>
      <c r="G2273" s="66">
        <v>39.86</v>
      </c>
    </row>
    <row r="2274" spans="1:7" ht="33.75" x14ac:dyDescent="0.2">
      <c r="A2274" s="1" t="str">
        <f t="shared" si="45"/>
        <v>SINAPI 91642</v>
      </c>
      <c r="B2274" s="3" t="s">
        <v>6165</v>
      </c>
      <c r="C2274" s="3">
        <v>91642</v>
      </c>
      <c r="D2274" s="2" t="s">
        <v>972</v>
      </c>
      <c r="E2274" s="3" t="s">
        <v>6152</v>
      </c>
      <c r="G2274" s="66">
        <v>6.5</v>
      </c>
    </row>
    <row r="2275" spans="1:7" ht="33.75" x14ac:dyDescent="0.2">
      <c r="A2275" s="1" t="str">
        <f t="shared" si="45"/>
        <v>SINAPI 91641</v>
      </c>
      <c r="B2275" s="3" t="s">
        <v>6165</v>
      </c>
      <c r="C2275" s="3">
        <v>91641</v>
      </c>
      <c r="D2275" s="2" t="s">
        <v>971</v>
      </c>
      <c r="E2275" s="3" t="s">
        <v>6152</v>
      </c>
      <c r="G2275" s="66">
        <v>16.079999999999998</v>
      </c>
    </row>
    <row r="2276" spans="1:7" ht="33.75" x14ac:dyDescent="0.2">
      <c r="A2276" s="1" t="str">
        <f t="shared" si="45"/>
        <v>SINAPI 91643</v>
      </c>
      <c r="B2276" s="3" t="s">
        <v>6165</v>
      </c>
      <c r="C2276" s="3">
        <v>91643</v>
      </c>
      <c r="D2276" s="2" t="s">
        <v>973</v>
      </c>
      <c r="E2276" s="3" t="s">
        <v>6152</v>
      </c>
      <c r="G2276" s="66">
        <v>71.790000000000006</v>
      </c>
    </row>
    <row r="2277" spans="1:7" ht="33.75" x14ac:dyDescent="0.2">
      <c r="A2277" s="1" t="str">
        <f t="shared" si="45"/>
        <v>SINAPI 91644</v>
      </c>
      <c r="B2277" s="3" t="s">
        <v>6165</v>
      </c>
      <c r="C2277" s="3">
        <v>91644</v>
      </c>
      <c r="D2277" s="2" t="s">
        <v>974</v>
      </c>
      <c r="E2277" s="3" t="s">
        <v>6152</v>
      </c>
      <c r="G2277" s="66">
        <v>315.63</v>
      </c>
    </row>
    <row r="2278" spans="1:7" ht="33.75" x14ac:dyDescent="0.2">
      <c r="A2278" s="1" t="str">
        <f t="shared" si="45"/>
        <v>SINAPI 92105</v>
      </c>
      <c r="B2278" s="3" t="s">
        <v>6165</v>
      </c>
      <c r="C2278" s="3">
        <v>92105</v>
      </c>
      <c r="D2278" s="2" t="s">
        <v>986</v>
      </c>
      <c r="E2278" s="3" t="s">
        <v>6152</v>
      </c>
      <c r="G2278" s="66">
        <v>201.64</v>
      </c>
    </row>
    <row r="2279" spans="1:7" ht="33.75" x14ac:dyDescent="0.2">
      <c r="A2279" s="1" t="str">
        <f t="shared" ref="A2279:A2342" si="46">CONCATENAR</f>
        <v>SINAPI 92101</v>
      </c>
      <c r="B2279" s="3" t="s">
        <v>6165</v>
      </c>
      <c r="C2279" s="3">
        <v>92101</v>
      </c>
      <c r="D2279" s="2" t="s">
        <v>982</v>
      </c>
      <c r="E2279" s="3" t="s">
        <v>6152</v>
      </c>
      <c r="G2279" s="66">
        <v>46.22</v>
      </c>
    </row>
    <row r="2280" spans="1:7" ht="33.75" x14ac:dyDescent="0.2">
      <c r="A2280" s="1" t="str">
        <f t="shared" si="46"/>
        <v>SINAPI 92103</v>
      </c>
      <c r="B2280" s="3" t="s">
        <v>6165</v>
      </c>
      <c r="C2280" s="3">
        <v>92103</v>
      </c>
      <c r="D2280" s="2" t="s">
        <v>984</v>
      </c>
      <c r="E2280" s="3" t="s">
        <v>6152</v>
      </c>
      <c r="G2280" s="66">
        <v>5.73</v>
      </c>
    </row>
    <row r="2281" spans="1:7" ht="33.75" x14ac:dyDescent="0.2">
      <c r="A2281" s="1" t="str">
        <f t="shared" si="46"/>
        <v>SINAPI 92102</v>
      </c>
      <c r="B2281" s="3" t="s">
        <v>6165</v>
      </c>
      <c r="C2281" s="3">
        <v>92102</v>
      </c>
      <c r="D2281" s="2" t="s">
        <v>983</v>
      </c>
      <c r="E2281" s="3" t="s">
        <v>6152</v>
      </c>
      <c r="G2281" s="66">
        <v>14.17</v>
      </c>
    </row>
    <row r="2282" spans="1:7" ht="33.75" x14ac:dyDescent="0.2">
      <c r="A2282" s="1" t="str">
        <f t="shared" si="46"/>
        <v>SINAPI 92104</v>
      </c>
      <c r="B2282" s="3" t="s">
        <v>6165</v>
      </c>
      <c r="C2282" s="3">
        <v>92104</v>
      </c>
      <c r="D2282" s="2" t="s">
        <v>985</v>
      </c>
      <c r="E2282" s="3" t="s">
        <v>6152</v>
      </c>
      <c r="G2282" s="66">
        <v>71.989999999999995</v>
      </c>
    </row>
    <row r="2283" spans="1:7" ht="33.75" x14ac:dyDescent="0.2">
      <c r="A2283" s="1" t="str">
        <f t="shared" si="46"/>
        <v>SINAPI 91396</v>
      </c>
      <c r="B2283" s="3" t="s">
        <v>6165</v>
      </c>
      <c r="C2283" s="3">
        <v>91396</v>
      </c>
      <c r="D2283" s="2" t="s">
        <v>951</v>
      </c>
      <c r="E2283" s="3" t="s">
        <v>6152</v>
      </c>
      <c r="G2283" s="66">
        <v>28.25</v>
      </c>
    </row>
    <row r="2284" spans="1:7" ht="33.75" x14ac:dyDescent="0.2">
      <c r="A2284" s="1" t="str">
        <f t="shared" si="46"/>
        <v>SINAPI 91398</v>
      </c>
      <c r="B2284" s="3" t="s">
        <v>6165</v>
      </c>
      <c r="C2284" s="3">
        <v>91398</v>
      </c>
      <c r="D2284" s="2" t="s">
        <v>953</v>
      </c>
      <c r="E2284" s="3" t="s">
        <v>6152</v>
      </c>
      <c r="G2284" s="66">
        <v>4.3899999999999997</v>
      </c>
    </row>
    <row r="2285" spans="1:7" ht="22.5" x14ac:dyDescent="0.2">
      <c r="A2285" s="1" t="str">
        <f t="shared" si="46"/>
        <v>SINAPI 91397</v>
      </c>
      <c r="B2285" s="3" t="s">
        <v>6165</v>
      </c>
      <c r="C2285" s="3">
        <v>91397</v>
      </c>
      <c r="D2285" s="2" t="s">
        <v>952</v>
      </c>
      <c r="E2285" s="3" t="s">
        <v>6152</v>
      </c>
      <c r="G2285" s="66">
        <v>10.9</v>
      </c>
    </row>
    <row r="2286" spans="1:7" ht="33.75" x14ac:dyDescent="0.2">
      <c r="A2286" s="1" t="str">
        <f t="shared" si="46"/>
        <v>SINAPI 5763</v>
      </c>
      <c r="B2286" s="3" t="s">
        <v>6165</v>
      </c>
      <c r="C2286" s="3">
        <v>5763</v>
      </c>
      <c r="D2286" s="2" t="s">
        <v>655</v>
      </c>
      <c r="E2286" s="3" t="s">
        <v>6152</v>
      </c>
      <c r="G2286" s="66">
        <v>50.02</v>
      </c>
    </row>
    <row r="2287" spans="1:7" ht="33.75" x14ac:dyDescent="0.2">
      <c r="A2287" s="1" t="str">
        <f t="shared" si="46"/>
        <v>SINAPI 53831</v>
      </c>
      <c r="B2287" s="3" t="s">
        <v>6165</v>
      </c>
      <c r="C2287" s="3">
        <v>53831</v>
      </c>
      <c r="D2287" s="2" t="s">
        <v>697</v>
      </c>
      <c r="E2287" s="3" t="s">
        <v>6152</v>
      </c>
      <c r="G2287" s="66">
        <v>201.64</v>
      </c>
    </row>
    <row r="2288" spans="1:7" ht="22.5" x14ac:dyDescent="0.2">
      <c r="A2288" s="1" t="str">
        <f t="shared" si="46"/>
        <v>SINAPI 91359</v>
      </c>
      <c r="B2288" s="3" t="s">
        <v>6165</v>
      </c>
      <c r="C2288" s="3">
        <v>91359</v>
      </c>
      <c r="D2288" s="2" t="s">
        <v>934</v>
      </c>
      <c r="E2288" s="3" t="s">
        <v>6152</v>
      </c>
      <c r="G2288" s="66">
        <v>20.39</v>
      </c>
    </row>
    <row r="2289" spans="1:7" ht="22.5" x14ac:dyDescent="0.2">
      <c r="A2289" s="1" t="str">
        <f t="shared" si="46"/>
        <v>SINAPI 91361</v>
      </c>
      <c r="B2289" s="3" t="s">
        <v>6165</v>
      </c>
      <c r="C2289" s="3">
        <v>91361</v>
      </c>
      <c r="D2289" s="2" t="s">
        <v>936</v>
      </c>
      <c r="E2289" s="3" t="s">
        <v>6152</v>
      </c>
      <c r="G2289" s="66">
        <v>3.14</v>
      </c>
    </row>
    <row r="2290" spans="1:7" ht="22.5" x14ac:dyDescent="0.2">
      <c r="A2290" s="1" t="str">
        <f t="shared" si="46"/>
        <v>SINAPI 91360</v>
      </c>
      <c r="B2290" s="3" t="s">
        <v>6165</v>
      </c>
      <c r="C2290" s="3">
        <v>91360</v>
      </c>
      <c r="D2290" s="2" t="s">
        <v>935</v>
      </c>
      <c r="E2290" s="3" t="s">
        <v>6152</v>
      </c>
      <c r="G2290" s="66">
        <v>7.79</v>
      </c>
    </row>
    <row r="2291" spans="1:7" ht="22.5" x14ac:dyDescent="0.2">
      <c r="A2291" s="1" t="str">
        <f t="shared" si="46"/>
        <v>SINAPI 53882</v>
      </c>
      <c r="B2291" s="3" t="s">
        <v>6165</v>
      </c>
      <c r="C2291" s="3">
        <v>53882</v>
      </c>
      <c r="D2291" s="2" t="s">
        <v>706</v>
      </c>
      <c r="E2291" s="3" t="s">
        <v>6152</v>
      </c>
      <c r="G2291" s="66">
        <v>35.76</v>
      </c>
    </row>
    <row r="2292" spans="1:7" ht="22.5" x14ac:dyDescent="0.2">
      <c r="A2292" s="1" t="str">
        <f t="shared" si="46"/>
        <v>SINAPI 5747</v>
      </c>
      <c r="B2292" s="3" t="s">
        <v>6165</v>
      </c>
      <c r="C2292" s="3">
        <v>5747</v>
      </c>
      <c r="D2292" s="2" t="s">
        <v>652</v>
      </c>
      <c r="E2292" s="3" t="s">
        <v>6152</v>
      </c>
      <c r="G2292" s="66">
        <v>165.71</v>
      </c>
    </row>
    <row r="2293" spans="1:7" ht="22.5" x14ac:dyDescent="0.2">
      <c r="A2293" s="1" t="str">
        <f t="shared" si="46"/>
        <v>SINAPI 104699</v>
      </c>
      <c r="B2293" s="3" t="s">
        <v>6165</v>
      </c>
      <c r="C2293" s="3">
        <v>104699</v>
      </c>
      <c r="D2293" s="2" t="s">
        <v>8929</v>
      </c>
      <c r="E2293" s="3" t="s">
        <v>6152</v>
      </c>
      <c r="G2293" s="66">
        <v>0</v>
      </c>
    </row>
    <row r="2294" spans="1:7" ht="22.5" x14ac:dyDescent="0.2">
      <c r="A2294" s="1" t="str">
        <f t="shared" si="46"/>
        <v>SINAPI 104702</v>
      </c>
      <c r="B2294" s="3" t="s">
        <v>6165</v>
      </c>
      <c r="C2294" s="3">
        <v>104702</v>
      </c>
      <c r="D2294" s="2" t="s">
        <v>8930</v>
      </c>
      <c r="E2294" s="3" t="s">
        <v>6152</v>
      </c>
      <c r="G2294" s="66">
        <v>0</v>
      </c>
    </row>
    <row r="2295" spans="1:7" ht="22.5" x14ac:dyDescent="0.2">
      <c r="A2295" s="1" t="str">
        <f t="shared" si="46"/>
        <v>SINAPI 104700</v>
      </c>
      <c r="B2295" s="3" t="s">
        <v>6165</v>
      </c>
      <c r="C2295" s="3">
        <v>104700</v>
      </c>
      <c r="D2295" s="2" t="s">
        <v>8931</v>
      </c>
      <c r="E2295" s="3" t="s">
        <v>6152</v>
      </c>
      <c r="G2295" s="66">
        <v>0</v>
      </c>
    </row>
    <row r="2296" spans="1:7" ht="22.5" x14ac:dyDescent="0.2">
      <c r="A2296" s="1" t="str">
        <f t="shared" si="46"/>
        <v>SINAPI 104701</v>
      </c>
      <c r="B2296" s="3" t="s">
        <v>6165</v>
      </c>
      <c r="C2296" s="3">
        <v>104701</v>
      </c>
      <c r="D2296" s="2" t="s">
        <v>8932</v>
      </c>
      <c r="E2296" s="3" t="s">
        <v>6152</v>
      </c>
      <c r="G2296" s="66">
        <v>0</v>
      </c>
    </row>
    <row r="2297" spans="1:7" ht="22.5" x14ac:dyDescent="0.2">
      <c r="A2297" s="1" t="str">
        <f t="shared" si="46"/>
        <v>SINAPI 104703</v>
      </c>
      <c r="B2297" s="3" t="s">
        <v>6165</v>
      </c>
      <c r="C2297" s="3">
        <v>104703</v>
      </c>
      <c r="D2297" s="2" t="s">
        <v>1224</v>
      </c>
      <c r="E2297" s="3" t="s">
        <v>6152</v>
      </c>
      <c r="G2297" s="66">
        <v>96.93</v>
      </c>
    </row>
    <row r="2298" spans="1:7" ht="33.75" x14ac:dyDescent="0.2">
      <c r="A2298" s="1" t="str">
        <f t="shared" si="46"/>
        <v>SINAPI 91390</v>
      </c>
      <c r="B2298" s="3" t="s">
        <v>6165</v>
      </c>
      <c r="C2298" s="3">
        <v>91390</v>
      </c>
      <c r="D2298" s="2" t="s">
        <v>948</v>
      </c>
      <c r="E2298" s="3" t="s">
        <v>6152</v>
      </c>
      <c r="G2298" s="66">
        <v>18.68</v>
      </c>
    </row>
    <row r="2299" spans="1:7" ht="33.75" x14ac:dyDescent="0.2">
      <c r="A2299" s="1" t="str">
        <f t="shared" si="46"/>
        <v>SINAPI 91392</v>
      </c>
      <c r="B2299" s="3" t="s">
        <v>6165</v>
      </c>
      <c r="C2299" s="3">
        <v>91392</v>
      </c>
      <c r="D2299" s="2" t="s">
        <v>950</v>
      </c>
      <c r="E2299" s="3" t="s">
        <v>6152</v>
      </c>
      <c r="G2299" s="66">
        <v>2.99</v>
      </c>
    </row>
    <row r="2300" spans="1:7" ht="33.75" x14ac:dyDescent="0.2">
      <c r="A2300" s="1" t="str">
        <f t="shared" si="46"/>
        <v>SINAPI 91391</v>
      </c>
      <c r="B2300" s="3" t="s">
        <v>6165</v>
      </c>
      <c r="C2300" s="3">
        <v>91391</v>
      </c>
      <c r="D2300" s="2" t="s">
        <v>949</v>
      </c>
      <c r="E2300" s="3" t="s">
        <v>6152</v>
      </c>
      <c r="G2300" s="66">
        <v>7.42</v>
      </c>
    </row>
    <row r="2301" spans="1:7" ht="33.75" x14ac:dyDescent="0.2">
      <c r="A2301" s="1" t="str">
        <f t="shared" si="46"/>
        <v>SINAPI 73335</v>
      </c>
      <c r="B2301" s="3" t="s">
        <v>6165</v>
      </c>
      <c r="C2301" s="3">
        <v>73335</v>
      </c>
      <c r="D2301" s="2" t="s">
        <v>714</v>
      </c>
      <c r="E2301" s="3" t="s">
        <v>6152</v>
      </c>
      <c r="G2301" s="66">
        <v>33.979999999999997</v>
      </c>
    </row>
    <row r="2302" spans="1:7" ht="33.75" x14ac:dyDescent="0.2">
      <c r="A2302" s="1" t="str">
        <f t="shared" si="46"/>
        <v>SINAPI 73340</v>
      </c>
      <c r="B2302" s="3" t="s">
        <v>6165</v>
      </c>
      <c r="C2302" s="3">
        <v>73340</v>
      </c>
      <c r="D2302" s="2" t="s">
        <v>715</v>
      </c>
      <c r="E2302" s="3" t="s">
        <v>6152</v>
      </c>
      <c r="G2302" s="66">
        <v>162.19999999999999</v>
      </c>
    </row>
    <row r="2303" spans="1:7" ht="33.75" x14ac:dyDescent="0.2">
      <c r="A2303" s="1" t="str">
        <f t="shared" si="46"/>
        <v>SINAPI 89264</v>
      </c>
      <c r="B2303" s="3" t="s">
        <v>6165</v>
      </c>
      <c r="C2303" s="3">
        <v>89264</v>
      </c>
      <c r="D2303" s="2" t="s">
        <v>823</v>
      </c>
      <c r="E2303" s="3" t="s">
        <v>6152</v>
      </c>
      <c r="G2303" s="66">
        <v>20.46</v>
      </c>
    </row>
    <row r="2304" spans="1:7" ht="33.75" x14ac:dyDescent="0.2">
      <c r="A2304" s="1" t="str">
        <f t="shared" si="46"/>
        <v>SINAPI 89266</v>
      </c>
      <c r="B2304" s="3" t="s">
        <v>6165</v>
      </c>
      <c r="C2304" s="3">
        <v>89266</v>
      </c>
      <c r="D2304" s="2" t="s">
        <v>825</v>
      </c>
      <c r="E2304" s="3" t="s">
        <v>6152</v>
      </c>
      <c r="G2304" s="66">
        <v>3.29</v>
      </c>
    </row>
    <row r="2305" spans="1:7" ht="33.75" x14ac:dyDescent="0.2">
      <c r="A2305" s="1" t="str">
        <f t="shared" si="46"/>
        <v>SINAPI 89265</v>
      </c>
      <c r="B2305" s="3" t="s">
        <v>6165</v>
      </c>
      <c r="C2305" s="3">
        <v>89265</v>
      </c>
      <c r="D2305" s="2" t="s">
        <v>824</v>
      </c>
      <c r="E2305" s="3" t="s">
        <v>6152</v>
      </c>
      <c r="G2305" s="66">
        <v>8.14</v>
      </c>
    </row>
    <row r="2306" spans="1:7" ht="33.75" x14ac:dyDescent="0.2">
      <c r="A2306" s="1" t="str">
        <f t="shared" si="46"/>
        <v>SINAPI 5705</v>
      </c>
      <c r="B2306" s="3" t="s">
        <v>6165</v>
      </c>
      <c r="C2306" s="3">
        <v>5705</v>
      </c>
      <c r="D2306" s="2" t="s">
        <v>633</v>
      </c>
      <c r="E2306" s="3" t="s">
        <v>6152</v>
      </c>
      <c r="G2306" s="66">
        <v>37.25</v>
      </c>
    </row>
    <row r="2307" spans="1:7" ht="33.75" x14ac:dyDescent="0.2">
      <c r="A2307" s="1" t="str">
        <f t="shared" si="46"/>
        <v>SINAPI 53797</v>
      </c>
      <c r="B2307" s="3" t="s">
        <v>6165</v>
      </c>
      <c r="C2307" s="3">
        <v>53797</v>
      </c>
      <c r="D2307" s="2" t="s">
        <v>688</v>
      </c>
      <c r="E2307" s="3" t="s">
        <v>6152</v>
      </c>
      <c r="G2307" s="66">
        <v>122.07</v>
      </c>
    </row>
    <row r="2308" spans="1:7" ht="22.5" x14ac:dyDescent="0.2">
      <c r="A2308" s="1" t="str">
        <f t="shared" si="46"/>
        <v>SINAPI 91354</v>
      </c>
      <c r="B2308" s="3" t="s">
        <v>6165</v>
      </c>
      <c r="C2308" s="3">
        <v>91354</v>
      </c>
      <c r="D2308" s="2" t="s">
        <v>931</v>
      </c>
      <c r="E2308" s="3" t="s">
        <v>6152</v>
      </c>
      <c r="G2308" s="66">
        <v>17</v>
      </c>
    </row>
    <row r="2309" spans="1:7" ht="22.5" x14ac:dyDescent="0.2">
      <c r="A2309" s="1" t="str">
        <f t="shared" si="46"/>
        <v>SINAPI 91356</v>
      </c>
      <c r="B2309" s="3" t="s">
        <v>6165</v>
      </c>
      <c r="C2309" s="3">
        <v>91356</v>
      </c>
      <c r="D2309" s="2" t="s">
        <v>933</v>
      </c>
      <c r="E2309" s="3" t="s">
        <v>6152</v>
      </c>
      <c r="G2309" s="66">
        <v>2.82</v>
      </c>
    </row>
    <row r="2310" spans="1:7" ht="22.5" x14ac:dyDescent="0.2">
      <c r="A2310" s="1" t="str">
        <f t="shared" si="46"/>
        <v>SINAPI 91355</v>
      </c>
      <c r="B2310" s="3" t="s">
        <v>6165</v>
      </c>
      <c r="C2310" s="3">
        <v>91355</v>
      </c>
      <c r="D2310" s="2" t="s">
        <v>932</v>
      </c>
      <c r="E2310" s="3" t="s">
        <v>6152</v>
      </c>
      <c r="G2310" s="66">
        <v>6.98</v>
      </c>
    </row>
    <row r="2311" spans="1:7" ht="22.5" x14ac:dyDescent="0.2">
      <c r="A2311" s="1" t="str">
        <f t="shared" si="46"/>
        <v>SINAPI 5751</v>
      </c>
      <c r="B2311" s="3" t="s">
        <v>6165</v>
      </c>
      <c r="C2311" s="3">
        <v>5751</v>
      </c>
      <c r="D2311" s="2" t="s">
        <v>653</v>
      </c>
      <c r="E2311" s="3" t="s">
        <v>6152</v>
      </c>
      <c r="G2311" s="66">
        <v>31.87</v>
      </c>
    </row>
    <row r="2312" spans="1:7" ht="22.5" x14ac:dyDescent="0.2">
      <c r="A2312" s="1" t="str">
        <f t="shared" si="46"/>
        <v>SINAPI 53827</v>
      </c>
      <c r="B2312" s="3" t="s">
        <v>6165</v>
      </c>
      <c r="C2312" s="3">
        <v>53827</v>
      </c>
      <c r="D2312" s="2" t="s">
        <v>695</v>
      </c>
      <c r="E2312" s="3" t="s">
        <v>6152</v>
      </c>
      <c r="G2312" s="66">
        <v>119.5</v>
      </c>
    </row>
    <row r="2313" spans="1:7" ht="22.5" x14ac:dyDescent="0.2">
      <c r="A2313" s="1" t="str">
        <f t="shared" si="46"/>
        <v>SINAPI 91375</v>
      </c>
      <c r="B2313" s="3" t="s">
        <v>6165</v>
      </c>
      <c r="C2313" s="3">
        <v>91375</v>
      </c>
      <c r="D2313" s="2" t="s">
        <v>940</v>
      </c>
      <c r="E2313" s="3" t="s">
        <v>6152</v>
      </c>
      <c r="G2313" s="66">
        <v>18.66</v>
      </c>
    </row>
    <row r="2314" spans="1:7" ht="22.5" x14ac:dyDescent="0.2">
      <c r="A2314" s="1" t="str">
        <f t="shared" si="46"/>
        <v>SINAPI 91377</v>
      </c>
      <c r="B2314" s="3" t="s">
        <v>6165</v>
      </c>
      <c r="C2314" s="3">
        <v>91377</v>
      </c>
      <c r="D2314" s="2" t="s">
        <v>942</v>
      </c>
      <c r="E2314" s="3" t="s">
        <v>6152</v>
      </c>
      <c r="G2314" s="66">
        <v>3.1</v>
      </c>
    </row>
    <row r="2315" spans="1:7" ht="22.5" x14ac:dyDescent="0.2">
      <c r="A2315" s="1" t="str">
        <f t="shared" si="46"/>
        <v>SINAPI 91376</v>
      </c>
      <c r="B2315" s="3" t="s">
        <v>6165</v>
      </c>
      <c r="C2315" s="3">
        <v>91376</v>
      </c>
      <c r="D2315" s="2" t="s">
        <v>941</v>
      </c>
      <c r="E2315" s="3" t="s">
        <v>6152</v>
      </c>
      <c r="G2315" s="66">
        <v>7.67</v>
      </c>
    </row>
    <row r="2316" spans="1:7" ht="22.5" x14ac:dyDescent="0.2">
      <c r="A2316" s="1" t="str">
        <f t="shared" si="46"/>
        <v>SINAPI 5754</v>
      </c>
      <c r="B2316" s="3" t="s">
        <v>6165</v>
      </c>
      <c r="C2316" s="3">
        <v>5754</v>
      </c>
      <c r="D2316" s="2" t="s">
        <v>654</v>
      </c>
      <c r="E2316" s="3" t="s">
        <v>6152</v>
      </c>
      <c r="G2316" s="66">
        <v>34.99</v>
      </c>
    </row>
    <row r="2317" spans="1:7" ht="22.5" x14ac:dyDescent="0.2">
      <c r="A2317" s="1" t="str">
        <f t="shared" si="46"/>
        <v>SINAPI 53829</v>
      </c>
      <c r="B2317" s="3" t="s">
        <v>6165</v>
      </c>
      <c r="C2317" s="3">
        <v>53829</v>
      </c>
      <c r="D2317" s="2" t="s">
        <v>696</v>
      </c>
      <c r="E2317" s="3" t="s">
        <v>6152</v>
      </c>
      <c r="G2317" s="66">
        <v>122.07</v>
      </c>
    </row>
    <row r="2318" spans="1:7" ht="22.5" x14ac:dyDescent="0.2">
      <c r="A2318" s="1" t="str">
        <f t="shared" si="46"/>
        <v>SINAPI 91026</v>
      </c>
      <c r="B2318" s="3" t="s">
        <v>6165</v>
      </c>
      <c r="C2318" s="3">
        <v>91026</v>
      </c>
      <c r="D2318" s="2" t="s">
        <v>918</v>
      </c>
      <c r="E2318" s="3" t="s">
        <v>6152</v>
      </c>
      <c r="G2318" s="66">
        <v>23.99</v>
      </c>
    </row>
    <row r="2319" spans="1:7" ht="22.5" x14ac:dyDescent="0.2">
      <c r="A2319" s="1" t="str">
        <f t="shared" si="46"/>
        <v>SINAPI 91028</v>
      </c>
      <c r="B2319" s="3" t="s">
        <v>6165</v>
      </c>
      <c r="C2319" s="3">
        <v>91028</v>
      </c>
      <c r="D2319" s="2" t="s">
        <v>920</v>
      </c>
      <c r="E2319" s="3" t="s">
        <v>6152</v>
      </c>
      <c r="G2319" s="66">
        <v>3.87</v>
      </c>
    </row>
    <row r="2320" spans="1:7" ht="22.5" x14ac:dyDescent="0.2">
      <c r="A2320" s="1" t="str">
        <f t="shared" si="46"/>
        <v>SINAPI 91027</v>
      </c>
      <c r="B2320" s="3" t="s">
        <v>6165</v>
      </c>
      <c r="C2320" s="3">
        <v>91027</v>
      </c>
      <c r="D2320" s="2" t="s">
        <v>919</v>
      </c>
      <c r="E2320" s="3" t="s">
        <v>6152</v>
      </c>
      <c r="G2320" s="66">
        <v>9.61</v>
      </c>
    </row>
    <row r="2321" spans="1:7" ht="22.5" x14ac:dyDescent="0.2">
      <c r="A2321" s="1" t="str">
        <f t="shared" si="46"/>
        <v>SINAPI 91029</v>
      </c>
      <c r="B2321" s="3" t="s">
        <v>6165</v>
      </c>
      <c r="C2321" s="3">
        <v>91029</v>
      </c>
      <c r="D2321" s="2" t="s">
        <v>921</v>
      </c>
      <c r="E2321" s="3" t="s">
        <v>6152</v>
      </c>
      <c r="G2321" s="66">
        <v>43.93</v>
      </c>
    </row>
    <row r="2322" spans="1:7" ht="22.5" x14ac:dyDescent="0.2">
      <c r="A2322" s="1" t="str">
        <f t="shared" si="46"/>
        <v>SINAPI 91030</v>
      </c>
      <c r="B2322" s="3" t="s">
        <v>6165</v>
      </c>
      <c r="C2322" s="3">
        <v>91030</v>
      </c>
      <c r="D2322" s="2" t="s">
        <v>922</v>
      </c>
      <c r="E2322" s="3" t="s">
        <v>6152</v>
      </c>
      <c r="G2322" s="66">
        <v>153.74</v>
      </c>
    </row>
    <row r="2323" spans="1:7" ht="33.75" x14ac:dyDescent="0.2">
      <c r="A2323" s="1" t="str">
        <f t="shared" si="46"/>
        <v>SINAPI 102812</v>
      </c>
      <c r="B2323" s="3" t="s">
        <v>6165</v>
      </c>
      <c r="C2323" s="3">
        <v>102812</v>
      </c>
      <c r="D2323" s="2" t="s">
        <v>8933</v>
      </c>
      <c r="E2323" s="3" t="s">
        <v>6152</v>
      </c>
      <c r="G2323" s="66">
        <v>0</v>
      </c>
    </row>
    <row r="2324" spans="1:7" ht="22.5" x14ac:dyDescent="0.2">
      <c r="A2324" s="1" t="str">
        <f t="shared" si="46"/>
        <v>SINAPI 102813</v>
      </c>
      <c r="B2324" s="3" t="s">
        <v>6165</v>
      </c>
      <c r="C2324" s="3">
        <v>102813</v>
      </c>
      <c r="D2324" s="2" t="s">
        <v>8934</v>
      </c>
      <c r="E2324" s="3" t="s">
        <v>6152</v>
      </c>
      <c r="G2324" s="66">
        <v>0</v>
      </c>
    </row>
    <row r="2325" spans="1:7" ht="33.75" x14ac:dyDescent="0.2">
      <c r="A2325" s="1" t="str">
        <f t="shared" si="46"/>
        <v>SINAPI 102814</v>
      </c>
      <c r="B2325" s="3" t="s">
        <v>6165</v>
      </c>
      <c r="C2325" s="3">
        <v>102814</v>
      </c>
      <c r="D2325" s="2" t="s">
        <v>8935</v>
      </c>
      <c r="E2325" s="3" t="s">
        <v>6152</v>
      </c>
      <c r="G2325" s="66">
        <v>0</v>
      </c>
    </row>
    <row r="2326" spans="1:7" ht="33.75" x14ac:dyDescent="0.2">
      <c r="A2326" s="1" t="str">
        <f t="shared" si="46"/>
        <v>SINAPI 102815</v>
      </c>
      <c r="B2326" s="3" t="s">
        <v>6165</v>
      </c>
      <c r="C2326" s="3">
        <v>102815</v>
      </c>
      <c r="D2326" s="2" t="s">
        <v>1174</v>
      </c>
      <c r="E2326" s="3" t="s">
        <v>6152</v>
      </c>
      <c r="G2326" s="66">
        <v>3.4</v>
      </c>
    </row>
    <row r="2327" spans="1:7" ht="22.5" x14ac:dyDescent="0.2">
      <c r="A2327" s="1" t="str">
        <f t="shared" si="46"/>
        <v>SINAPI 91529</v>
      </c>
      <c r="B2327" s="3" t="s">
        <v>6165</v>
      </c>
      <c r="C2327" s="3">
        <v>91529</v>
      </c>
      <c r="D2327" s="2" t="s">
        <v>961</v>
      </c>
      <c r="E2327" s="3" t="s">
        <v>6152</v>
      </c>
      <c r="G2327" s="66">
        <v>0.65</v>
      </c>
    </row>
    <row r="2328" spans="1:7" ht="22.5" x14ac:dyDescent="0.2">
      <c r="A2328" s="1" t="str">
        <f t="shared" si="46"/>
        <v>SINAPI 91530</v>
      </c>
      <c r="B2328" s="3" t="s">
        <v>6165</v>
      </c>
      <c r="C2328" s="3">
        <v>91530</v>
      </c>
      <c r="D2328" s="2" t="s">
        <v>962</v>
      </c>
      <c r="E2328" s="3" t="s">
        <v>6152</v>
      </c>
      <c r="G2328" s="66">
        <v>0.17</v>
      </c>
    </row>
    <row r="2329" spans="1:7" ht="22.5" x14ac:dyDescent="0.2">
      <c r="A2329" s="1" t="str">
        <f t="shared" si="46"/>
        <v>SINAPI 91531</v>
      </c>
      <c r="B2329" s="3" t="s">
        <v>6165</v>
      </c>
      <c r="C2329" s="3">
        <v>91531</v>
      </c>
      <c r="D2329" s="2" t="s">
        <v>963</v>
      </c>
      <c r="E2329" s="3" t="s">
        <v>6152</v>
      </c>
      <c r="G2329" s="66">
        <v>0.82</v>
      </c>
    </row>
    <row r="2330" spans="1:7" ht="22.5" x14ac:dyDescent="0.2">
      <c r="A2330" s="1" t="str">
        <f t="shared" si="46"/>
        <v>SINAPI 91532</v>
      </c>
      <c r="B2330" s="3" t="s">
        <v>6165</v>
      </c>
      <c r="C2330" s="3">
        <v>91532</v>
      </c>
      <c r="D2330" s="2" t="s">
        <v>964</v>
      </c>
      <c r="E2330" s="3" t="s">
        <v>6152</v>
      </c>
      <c r="G2330" s="66">
        <v>6.4</v>
      </c>
    </row>
    <row r="2331" spans="1:7" ht="22.5" x14ac:dyDescent="0.2">
      <c r="A2331" s="1" t="str">
        <f t="shared" si="46"/>
        <v>SINAPI 95260</v>
      </c>
      <c r="B2331" s="3" t="s">
        <v>6165</v>
      </c>
      <c r="C2331" s="3">
        <v>95260</v>
      </c>
      <c r="D2331" s="2" t="s">
        <v>1093</v>
      </c>
      <c r="E2331" s="3" t="s">
        <v>6152</v>
      </c>
      <c r="G2331" s="66">
        <v>0.53</v>
      </c>
    </row>
    <row r="2332" spans="1:7" x14ac:dyDescent="0.2">
      <c r="A2332" s="1" t="str">
        <f t="shared" si="46"/>
        <v>SINAPI 95261</v>
      </c>
      <c r="B2332" s="3" t="s">
        <v>6165</v>
      </c>
      <c r="C2332" s="3">
        <v>95261</v>
      </c>
      <c r="D2332" s="2" t="s">
        <v>1094</v>
      </c>
      <c r="E2332" s="3" t="s">
        <v>6152</v>
      </c>
      <c r="G2332" s="66">
        <v>0.14000000000000001</v>
      </c>
    </row>
    <row r="2333" spans="1:7" ht="22.5" x14ac:dyDescent="0.2">
      <c r="A2333" s="1" t="str">
        <f t="shared" si="46"/>
        <v>SINAPI 95262</v>
      </c>
      <c r="B2333" s="3" t="s">
        <v>6165</v>
      </c>
      <c r="C2333" s="3">
        <v>95262</v>
      </c>
      <c r="D2333" s="2" t="s">
        <v>1095</v>
      </c>
      <c r="E2333" s="3" t="s">
        <v>6152</v>
      </c>
      <c r="G2333" s="66">
        <v>0.66</v>
      </c>
    </row>
    <row r="2334" spans="1:7" ht="22.5" x14ac:dyDescent="0.2">
      <c r="A2334" s="1" t="str">
        <f t="shared" si="46"/>
        <v>SINAPI 95263</v>
      </c>
      <c r="B2334" s="3" t="s">
        <v>6165</v>
      </c>
      <c r="C2334" s="3">
        <v>95263</v>
      </c>
      <c r="D2334" s="2" t="s">
        <v>1096</v>
      </c>
      <c r="E2334" s="3" t="s">
        <v>6152</v>
      </c>
      <c r="G2334" s="66">
        <v>4.8499999999999996</v>
      </c>
    </row>
    <row r="2335" spans="1:7" ht="22.5" x14ac:dyDescent="0.2">
      <c r="A2335" s="1" t="str">
        <f t="shared" si="46"/>
        <v>SINAPI 90968</v>
      </c>
      <c r="B2335" s="3" t="s">
        <v>6165</v>
      </c>
      <c r="C2335" s="3">
        <v>90968</v>
      </c>
      <c r="D2335" s="2" t="s">
        <v>905</v>
      </c>
      <c r="E2335" s="3" t="s">
        <v>6152</v>
      </c>
      <c r="G2335" s="66">
        <v>7.03</v>
      </c>
    </row>
    <row r="2336" spans="1:7" ht="22.5" x14ac:dyDescent="0.2">
      <c r="A2336" s="1" t="str">
        <f t="shared" si="46"/>
        <v>SINAPI 90969</v>
      </c>
      <c r="B2336" s="3" t="s">
        <v>6165</v>
      </c>
      <c r="C2336" s="3">
        <v>90969</v>
      </c>
      <c r="D2336" s="2" t="s">
        <v>906</v>
      </c>
      <c r="E2336" s="3" t="s">
        <v>6152</v>
      </c>
      <c r="G2336" s="66">
        <v>1.88</v>
      </c>
    </row>
    <row r="2337" spans="1:7" ht="22.5" x14ac:dyDescent="0.2">
      <c r="A2337" s="1" t="str">
        <f t="shared" si="46"/>
        <v>SINAPI 90970</v>
      </c>
      <c r="B2337" s="3" t="s">
        <v>6165</v>
      </c>
      <c r="C2337" s="3">
        <v>90970</v>
      </c>
      <c r="D2337" s="2" t="s">
        <v>907</v>
      </c>
      <c r="E2337" s="3" t="s">
        <v>6152</v>
      </c>
      <c r="G2337" s="66">
        <v>8.8000000000000007</v>
      </c>
    </row>
    <row r="2338" spans="1:7" ht="22.5" x14ac:dyDescent="0.2">
      <c r="A2338" s="1" t="str">
        <f t="shared" si="46"/>
        <v>SINAPI 90971</v>
      </c>
      <c r="B2338" s="3" t="s">
        <v>6165</v>
      </c>
      <c r="C2338" s="3">
        <v>90971</v>
      </c>
      <c r="D2338" s="2" t="s">
        <v>908</v>
      </c>
      <c r="E2338" s="3" t="s">
        <v>6152</v>
      </c>
      <c r="G2338" s="66">
        <v>63.51</v>
      </c>
    </row>
    <row r="2339" spans="1:7" ht="22.5" x14ac:dyDescent="0.2">
      <c r="A2339" s="1" t="str">
        <f t="shared" si="46"/>
        <v>SINAPI 90992</v>
      </c>
      <c r="B2339" s="3" t="s">
        <v>6165</v>
      </c>
      <c r="C2339" s="3">
        <v>90992</v>
      </c>
      <c r="D2339" s="2" t="s">
        <v>913</v>
      </c>
      <c r="E2339" s="3" t="s">
        <v>6152</v>
      </c>
      <c r="G2339" s="66">
        <v>8.34</v>
      </c>
    </row>
    <row r="2340" spans="1:7" ht="22.5" x14ac:dyDescent="0.2">
      <c r="A2340" s="1" t="str">
        <f t="shared" si="46"/>
        <v>SINAPI 90993</v>
      </c>
      <c r="B2340" s="3" t="s">
        <v>6165</v>
      </c>
      <c r="C2340" s="3">
        <v>90993</v>
      </c>
      <c r="D2340" s="2" t="s">
        <v>914</v>
      </c>
      <c r="E2340" s="3" t="s">
        <v>6152</v>
      </c>
      <c r="G2340" s="66">
        <v>2.23</v>
      </c>
    </row>
    <row r="2341" spans="1:7" ht="22.5" x14ac:dyDescent="0.2">
      <c r="A2341" s="1" t="str">
        <f t="shared" si="46"/>
        <v>SINAPI 90994</v>
      </c>
      <c r="B2341" s="3" t="s">
        <v>6165</v>
      </c>
      <c r="C2341" s="3">
        <v>90994</v>
      </c>
      <c r="D2341" s="2" t="s">
        <v>915</v>
      </c>
      <c r="E2341" s="3" t="s">
        <v>6152</v>
      </c>
      <c r="G2341" s="66">
        <v>10.44</v>
      </c>
    </row>
    <row r="2342" spans="1:7" ht="22.5" x14ac:dyDescent="0.2">
      <c r="A2342" s="1" t="str">
        <f t="shared" si="46"/>
        <v>SINAPI 90995</v>
      </c>
      <c r="B2342" s="3" t="s">
        <v>6165</v>
      </c>
      <c r="C2342" s="3">
        <v>90995</v>
      </c>
      <c r="D2342" s="2" t="s">
        <v>916</v>
      </c>
      <c r="E2342" s="3" t="s">
        <v>6152</v>
      </c>
      <c r="G2342" s="66">
        <v>86.27</v>
      </c>
    </row>
    <row r="2343" spans="1:7" ht="22.5" x14ac:dyDescent="0.2">
      <c r="A2343" s="1" t="str">
        <f t="shared" ref="A2343:A2406" si="47">CONCATENAR</f>
        <v>SINAPI 90957</v>
      </c>
      <c r="B2343" s="3" t="s">
        <v>6165</v>
      </c>
      <c r="C2343" s="3">
        <v>90957</v>
      </c>
      <c r="D2343" s="2" t="s">
        <v>899</v>
      </c>
      <c r="E2343" s="3" t="s">
        <v>6152</v>
      </c>
      <c r="G2343" s="66">
        <v>5.25</v>
      </c>
    </row>
    <row r="2344" spans="1:7" ht="22.5" x14ac:dyDescent="0.2">
      <c r="A2344" s="1" t="str">
        <f t="shared" si="47"/>
        <v>SINAPI 90958</v>
      </c>
      <c r="B2344" s="3" t="s">
        <v>6165</v>
      </c>
      <c r="C2344" s="3">
        <v>90958</v>
      </c>
      <c r="D2344" s="2" t="s">
        <v>900</v>
      </c>
      <c r="E2344" s="3" t="s">
        <v>6152</v>
      </c>
      <c r="G2344" s="66">
        <v>1.4</v>
      </c>
    </row>
    <row r="2345" spans="1:7" ht="22.5" x14ac:dyDescent="0.2">
      <c r="A2345" s="1" t="str">
        <f t="shared" si="47"/>
        <v>SINAPI 5797</v>
      </c>
      <c r="B2345" s="3" t="s">
        <v>6165</v>
      </c>
      <c r="C2345" s="3">
        <v>5797</v>
      </c>
      <c r="D2345" s="2" t="s">
        <v>660</v>
      </c>
      <c r="E2345" s="3" t="s">
        <v>6152</v>
      </c>
      <c r="G2345" s="66">
        <v>6.57</v>
      </c>
    </row>
    <row r="2346" spans="1:7" ht="22.5" x14ac:dyDescent="0.2">
      <c r="A2346" s="1" t="str">
        <f t="shared" si="47"/>
        <v>SINAPI 53865</v>
      </c>
      <c r="B2346" s="3" t="s">
        <v>6165</v>
      </c>
      <c r="C2346" s="3">
        <v>53865</v>
      </c>
      <c r="D2346" s="2" t="s">
        <v>705</v>
      </c>
      <c r="E2346" s="3" t="s">
        <v>6152</v>
      </c>
      <c r="G2346" s="66">
        <v>49.4</v>
      </c>
    </row>
    <row r="2347" spans="1:7" ht="22.5" x14ac:dyDescent="0.2">
      <c r="A2347" s="1" t="str">
        <f t="shared" si="47"/>
        <v>SINAPI 90975</v>
      </c>
      <c r="B2347" s="3" t="s">
        <v>6165</v>
      </c>
      <c r="C2347" s="3">
        <v>90975</v>
      </c>
      <c r="D2347" s="2" t="s">
        <v>909</v>
      </c>
      <c r="E2347" s="3" t="s">
        <v>6152</v>
      </c>
      <c r="G2347" s="66">
        <v>17.86</v>
      </c>
    </row>
    <row r="2348" spans="1:7" ht="22.5" x14ac:dyDescent="0.2">
      <c r="A2348" s="1" t="str">
        <f t="shared" si="47"/>
        <v>SINAPI 90976</v>
      </c>
      <c r="B2348" s="3" t="s">
        <v>6165</v>
      </c>
      <c r="C2348" s="3">
        <v>90976</v>
      </c>
      <c r="D2348" s="2" t="s">
        <v>910</v>
      </c>
      <c r="E2348" s="3" t="s">
        <v>6152</v>
      </c>
      <c r="G2348" s="66">
        <v>4.79</v>
      </c>
    </row>
    <row r="2349" spans="1:7" ht="22.5" x14ac:dyDescent="0.2">
      <c r="A2349" s="1" t="str">
        <f t="shared" si="47"/>
        <v>SINAPI 90977</v>
      </c>
      <c r="B2349" s="3" t="s">
        <v>6165</v>
      </c>
      <c r="C2349" s="3">
        <v>90977</v>
      </c>
      <c r="D2349" s="2" t="s">
        <v>911</v>
      </c>
      <c r="E2349" s="3" t="s">
        <v>6152</v>
      </c>
      <c r="G2349" s="66">
        <v>22.35</v>
      </c>
    </row>
    <row r="2350" spans="1:7" ht="22.5" x14ac:dyDescent="0.2">
      <c r="A2350" s="1" t="str">
        <f t="shared" si="47"/>
        <v>SINAPI 90978</v>
      </c>
      <c r="B2350" s="3" t="s">
        <v>6165</v>
      </c>
      <c r="C2350" s="3">
        <v>90978</v>
      </c>
      <c r="D2350" s="2" t="s">
        <v>912</v>
      </c>
      <c r="E2350" s="3" t="s">
        <v>6152</v>
      </c>
      <c r="G2350" s="66">
        <v>164.77</v>
      </c>
    </row>
    <row r="2351" spans="1:7" ht="22.5" x14ac:dyDescent="0.2">
      <c r="A2351" s="1" t="str">
        <f t="shared" si="47"/>
        <v>SINAPI 90960</v>
      </c>
      <c r="B2351" s="3" t="s">
        <v>6165</v>
      </c>
      <c r="C2351" s="3">
        <v>90960</v>
      </c>
      <c r="D2351" s="2" t="s">
        <v>901</v>
      </c>
      <c r="E2351" s="3" t="s">
        <v>6152</v>
      </c>
      <c r="G2351" s="66">
        <v>7.01</v>
      </c>
    </row>
    <row r="2352" spans="1:7" ht="22.5" x14ac:dyDescent="0.2">
      <c r="A2352" s="1" t="str">
        <f t="shared" si="47"/>
        <v>SINAPI 90961</v>
      </c>
      <c r="B2352" s="3" t="s">
        <v>6165</v>
      </c>
      <c r="C2352" s="3">
        <v>90961</v>
      </c>
      <c r="D2352" s="2" t="s">
        <v>902</v>
      </c>
      <c r="E2352" s="3" t="s">
        <v>6152</v>
      </c>
      <c r="G2352" s="66">
        <v>1.88</v>
      </c>
    </row>
    <row r="2353" spans="1:7" ht="22.5" x14ac:dyDescent="0.2">
      <c r="A2353" s="1" t="str">
        <f t="shared" si="47"/>
        <v>SINAPI 90962</v>
      </c>
      <c r="B2353" s="3" t="s">
        <v>6165</v>
      </c>
      <c r="C2353" s="3">
        <v>90962</v>
      </c>
      <c r="D2353" s="2" t="s">
        <v>903</v>
      </c>
      <c r="E2353" s="3" t="s">
        <v>6152</v>
      </c>
      <c r="G2353" s="66">
        <v>8.7799999999999994</v>
      </c>
    </row>
    <row r="2354" spans="1:7" ht="22.5" x14ac:dyDescent="0.2">
      <c r="A2354" s="1" t="str">
        <f t="shared" si="47"/>
        <v>SINAPI 90963</v>
      </c>
      <c r="B2354" s="3" t="s">
        <v>6165</v>
      </c>
      <c r="C2354" s="3">
        <v>90963</v>
      </c>
      <c r="D2354" s="2" t="s">
        <v>904</v>
      </c>
      <c r="E2354" s="3" t="s">
        <v>6152</v>
      </c>
      <c r="G2354" s="66">
        <v>15.67</v>
      </c>
    </row>
    <row r="2355" spans="1:7" ht="22.5" x14ac:dyDescent="0.2">
      <c r="A2355" s="1" t="str">
        <f t="shared" si="47"/>
        <v>SINAPI 102966</v>
      </c>
      <c r="B2355" s="3" t="s">
        <v>6165</v>
      </c>
      <c r="C2355" s="3">
        <v>102966</v>
      </c>
      <c r="D2355" s="2" t="s">
        <v>8936</v>
      </c>
      <c r="E2355" s="3" t="s">
        <v>6152</v>
      </c>
      <c r="G2355" s="66">
        <v>0</v>
      </c>
    </row>
    <row r="2356" spans="1:7" ht="22.5" x14ac:dyDescent="0.2">
      <c r="A2356" s="1" t="str">
        <f t="shared" si="47"/>
        <v>SINAPI 102967</v>
      </c>
      <c r="B2356" s="3" t="s">
        <v>6165</v>
      </c>
      <c r="C2356" s="3">
        <v>102967</v>
      </c>
      <c r="D2356" s="2" t="s">
        <v>8937</v>
      </c>
      <c r="E2356" s="3" t="s">
        <v>6152</v>
      </c>
      <c r="G2356" s="66">
        <v>0</v>
      </c>
    </row>
    <row r="2357" spans="1:7" ht="22.5" x14ac:dyDescent="0.2">
      <c r="A2357" s="1" t="str">
        <f t="shared" si="47"/>
        <v>SINAPI 102968</v>
      </c>
      <c r="B2357" s="3" t="s">
        <v>6165</v>
      </c>
      <c r="C2357" s="3">
        <v>102968</v>
      </c>
      <c r="D2357" s="2" t="s">
        <v>8938</v>
      </c>
      <c r="E2357" s="3" t="s">
        <v>6152</v>
      </c>
      <c r="G2357" s="66">
        <v>0</v>
      </c>
    </row>
    <row r="2358" spans="1:7" ht="22.5" x14ac:dyDescent="0.2">
      <c r="A2358" s="1" t="str">
        <f t="shared" si="47"/>
        <v>SINAPI 102969</v>
      </c>
      <c r="B2358" s="3" t="s">
        <v>6165</v>
      </c>
      <c r="C2358" s="3">
        <v>102969</v>
      </c>
      <c r="D2358" s="2" t="s">
        <v>1197</v>
      </c>
      <c r="E2358" s="3" t="s">
        <v>6152</v>
      </c>
      <c r="G2358" s="66">
        <v>0.15</v>
      </c>
    </row>
    <row r="2359" spans="1:7" ht="22.5" x14ac:dyDescent="0.2">
      <c r="A2359" s="1" t="str">
        <f t="shared" si="47"/>
        <v>SINAPI 102818</v>
      </c>
      <c r="B2359" s="3" t="s">
        <v>6165</v>
      </c>
      <c r="C2359" s="3">
        <v>102818</v>
      </c>
      <c r="D2359" s="2" t="s">
        <v>8939</v>
      </c>
      <c r="E2359" s="3" t="s">
        <v>6152</v>
      </c>
      <c r="G2359" s="66">
        <v>0</v>
      </c>
    </row>
    <row r="2360" spans="1:7" ht="22.5" x14ac:dyDescent="0.2">
      <c r="A2360" s="1" t="str">
        <f t="shared" si="47"/>
        <v>SINAPI 102819</v>
      </c>
      <c r="B2360" s="3" t="s">
        <v>6165</v>
      </c>
      <c r="C2360" s="3">
        <v>102819</v>
      </c>
      <c r="D2360" s="2" t="s">
        <v>8940</v>
      </c>
      <c r="E2360" s="3" t="s">
        <v>6152</v>
      </c>
      <c r="G2360" s="66">
        <v>0</v>
      </c>
    </row>
    <row r="2361" spans="1:7" ht="22.5" x14ac:dyDescent="0.2">
      <c r="A2361" s="1" t="str">
        <f t="shared" si="47"/>
        <v>SINAPI 102820</v>
      </c>
      <c r="B2361" s="3" t="s">
        <v>6165</v>
      </c>
      <c r="C2361" s="3">
        <v>102820</v>
      </c>
      <c r="D2361" s="2" t="s">
        <v>8941</v>
      </c>
      <c r="E2361" s="3" t="s">
        <v>6152</v>
      </c>
      <c r="G2361" s="66">
        <v>0</v>
      </c>
    </row>
    <row r="2362" spans="1:7" ht="22.5" x14ac:dyDescent="0.2">
      <c r="A2362" s="1" t="str">
        <f t="shared" si="47"/>
        <v>SINAPI 102832</v>
      </c>
      <c r="B2362" s="3" t="s">
        <v>6165</v>
      </c>
      <c r="C2362" s="3">
        <v>102832</v>
      </c>
      <c r="D2362" s="2" t="s">
        <v>1176</v>
      </c>
      <c r="E2362" s="3" t="s">
        <v>6152</v>
      </c>
      <c r="G2362" s="66">
        <v>8.5</v>
      </c>
    </row>
    <row r="2363" spans="1:7" ht="22.5" x14ac:dyDescent="0.2">
      <c r="A2363" s="1" t="str">
        <f t="shared" si="47"/>
        <v>SINAPI 102823</v>
      </c>
      <c r="B2363" s="3" t="s">
        <v>6165</v>
      </c>
      <c r="C2363" s="3">
        <v>102823</v>
      </c>
      <c r="D2363" s="2" t="s">
        <v>8942</v>
      </c>
      <c r="E2363" s="3" t="s">
        <v>6152</v>
      </c>
      <c r="G2363" s="66">
        <v>0</v>
      </c>
    </row>
    <row r="2364" spans="1:7" ht="22.5" x14ac:dyDescent="0.2">
      <c r="A2364" s="1" t="str">
        <f t="shared" si="47"/>
        <v>SINAPI 102824</v>
      </c>
      <c r="B2364" s="3" t="s">
        <v>6165</v>
      </c>
      <c r="C2364" s="3">
        <v>102824</v>
      </c>
      <c r="D2364" s="2" t="s">
        <v>8943</v>
      </c>
      <c r="E2364" s="3" t="s">
        <v>6152</v>
      </c>
      <c r="G2364" s="66">
        <v>0</v>
      </c>
    </row>
    <row r="2365" spans="1:7" ht="22.5" x14ac:dyDescent="0.2">
      <c r="A2365" s="1" t="str">
        <f t="shared" si="47"/>
        <v>SINAPI 102825</v>
      </c>
      <c r="B2365" s="3" t="s">
        <v>6165</v>
      </c>
      <c r="C2365" s="3">
        <v>102825</v>
      </c>
      <c r="D2365" s="2" t="s">
        <v>8944</v>
      </c>
      <c r="E2365" s="3" t="s">
        <v>6152</v>
      </c>
      <c r="G2365" s="66">
        <v>0</v>
      </c>
    </row>
    <row r="2366" spans="1:7" ht="22.5" x14ac:dyDescent="0.2">
      <c r="A2366" s="1" t="str">
        <f t="shared" si="47"/>
        <v>SINAPI 102826</v>
      </c>
      <c r="B2366" s="3" t="s">
        <v>6165</v>
      </c>
      <c r="C2366" s="3">
        <v>102826</v>
      </c>
      <c r="D2366" s="2" t="s">
        <v>1175</v>
      </c>
      <c r="E2366" s="3" t="s">
        <v>6152</v>
      </c>
      <c r="G2366" s="66">
        <v>6.38</v>
      </c>
    </row>
    <row r="2367" spans="1:7" ht="22.5" x14ac:dyDescent="0.2">
      <c r="A2367" s="1" t="str">
        <f t="shared" si="47"/>
        <v>SINAPI 103934</v>
      </c>
      <c r="B2367" s="3" t="s">
        <v>6165</v>
      </c>
      <c r="C2367" s="3">
        <v>103934</v>
      </c>
      <c r="D2367" s="2" t="s">
        <v>8945</v>
      </c>
      <c r="E2367" s="3" t="s">
        <v>6152</v>
      </c>
      <c r="G2367" s="66">
        <v>0</v>
      </c>
    </row>
    <row r="2368" spans="1:7" ht="22.5" x14ac:dyDescent="0.2">
      <c r="A2368" s="1" t="str">
        <f t="shared" si="47"/>
        <v>SINAPI 103935</v>
      </c>
      <c r="B2368" s="3" t="s">
        <v>6165</v>
      </c>
      <c r="C2368" s="3">
        <v>103935</v>
      </c>
      <c r="D2368" s="2" t="s">
        <v>8946</v>
      </c>
      <c r="E2368" s="3" t="s">
        <v>6152</v>
      </c>
      <c r="G2368" s="66">
        <v>0</v>
      </c>
    </row>
    <row r="2369" spans="1:7" ht="22.5" x14ac:dyDescent="0.2">
      <c r="A2369" s="1" t="str">
        <f t="shared" si="47"/>
        <v>SINAPI 103936</v>
      </c>
      <c r="B2369" s="3" t="s">
        <v>6165</v>
      </c>
      <c r="C2369" s="3">
        <v>103936</v>
      </c>
      <c r="D2369" s="2" t="s">
        <v>8947</v>
      </c>
      <c r="E2369" s="3" t="s">
        <v>6152</v>
      </c>
      <c r="G2369" s="66">
        <v>0</v>
      </c>
    </row>
    <row r="2370" spans="1:7" ht="33.75" x14ac:dyDescent="0.2">
      <c r="A2370" s="1" t="str">
        <f t="shared" si="47"/>
        <v>SINAPI 103937</v>
      </c>
      <c r="B2370" s="3" t="s">
        <v>6165</v>
      </c>
      <c r="C2370" s="3">
        <v>103937</v>
      </c>
      <c r="D2370" s="2" t="s">
        <v>1210</v>
      </c>
      <c r="E2370" s="3" t="s">
        <v>6152</v>
      </c>
      <c r="G2370" s="66">
        <v>1.53</v>
      </c>
    </row>
    <row r="2371" spans="1:7" ht="22.5" x14ac:dyDescent="0.2">
      <c r="A2371" s="1" t="str">
        <f t="shared" si="47"/>
        <v>SINAPI 103940</v>
      </c>
      <c r="B2371" s="3" t="s">
        <v>6165</v>
      </c>
      <c r="C2371" s="3">
        <v>103940</v>
      </c>
      <c r="D2371" s="2" t="s">
        <v>8948</v>
      </c>
      <c r="E2371" s="3" t="s">
        <v>6152</v>
      </c>
      <c r="G2371" s="66">
        <v>0</v>
      </c>
    </row>
    <row r="2372" spans="1:7" ht="22.5" x14ac:dyDescent="0.2">
      <c r="A2372" s="1" t="str">
        <f t="shared" si="47"/>
        <v>SINAPI 103941</v>
      </c>
      <c r="B2372" s="3" t="s">
        <v>6165</v>
      </c>
      <c r="C2372" s="3">
        <v>103941</v>
      </c>
      <c r="D2372" s="2" t="s">
        <v>8949</v>
      </c>
      <c r="E2372" s="3" t="s">
        <v>6152</v>
      </c>
      <c r="G2372" s="66">
        <v>0</v>
      </c>
    </row>
    <row r="2373" spans="1:7" ht="22.5" x14ac:dyDescent="0.2">
      <c r="A2373" s="1" t="str">
        <f t="shared" si="47"/>
        <v>SINAPI 103942</v>
      </c>
      <c r="B2373" s="3" t="s">
        <v>6165</v>
      </c>
      <c r="C2373" s="3">
        <v>103942</v>
      </c>
      <c r="D2373" s="2" t="s">
        <v>8950</v>
      </c>
      <c r="E2373" s="3" t="s">
        <v>6152</v>
      </c>
      <c r="G2373" s="66">
        <v>0</v>
      </c>
    </row>
    <row r="2374" spans="1:7" ht="33.75" x14ac:dyDescent="0.2">
      <c r="A2374" s="1" t="str">
        <f t="shared" si="47"/>
        <v>SINAPI 103943</v>
      </c>
      <c r="B2374" s="3" t="s">
        <v>6165</v>
      </c>
      <c r="C2374" s="3">
        <v>103943</v>
      </c>
      <c r="D2374" s="2" t="s">
        <v>1211</v>
      </c>
      <c r="E2374" s="3" t="s">
        <v>6152</v>
      </c>
      <c r="G2374" s="66">
        <v>1.53</v>
      </c>
    </row>
    <row r="2375" spans="1:7" ht="22.5" x14ac:dyDescent="0.2">
      <c r="A2375" s="1" t="str">
        <f t="shared" si="47"/>
        <v>SINAPI 91279</v>
      </c>
      <c r="B2375" s="3" t="s">
        <v>6165</v>
      </c>
      <c r="C2375" s="3">
        <v>91279</v>
      </c>
      <c r="D2375" s="2" t="s">
        <v>927</v>
      </c>
      <c r="E2375" s="3" t="s">
        <v>6152</v>
      </c>
      <c r="G2375" s="66">
        <v>0.73</v>
      </c>
    </row>
    <row r="2376" spans="1:7" ht="22.5" x14ac:dyDescent="0.2">
      <c r="A2376" s="1" t="str">
        <f t="shared" si="47"/>
        <v>SINAPI 91280</v>
      </c>
      <c r="B2376" s="3" t="s">
        <v>6165</v>
      </c>
      <c r="C2376" s="3">
        <v>91280</v>
      </c>
      <c r="D2376" s="2" t="s">
        <v>928</v>
      </c>
      <c r="E2376" s="3" t="s">
        <v>6152</v>
      </c>
      <c r="G2376" s="66">
        <v>0.16</v>
      </c>
    </row>
    <row r="2377" spans="1:7" ht="22.5" x14ac:dyDescent="0.2">
      <c r="A2377" s="1" t="str">
        <f t="shared" si="47"/>
        <v>SINAPI 91281</v>
      </c>
      <c r="B2377" s="3" t="s">
        <v>6165</v>
      </c>
      <c r="C2377" s="3">
        <v>91281</v>
      </c>
      <c r="D2377" s="2" t="s">
        <v>929</v>
      </c>
      <c r="E2377" s="3" t="s">
        <v>6152</v>
      </c>
      <c r="G2377" s="66">
        <v>0.91</v>
      </c>
    </row>
    <row r="2378" spans="1:7" ht="33.75" x14ac:dyDescent="0.2">
      <c r="A2378" s="1" t="str">
        <f t="shared" si="47"/>
        <v>SINAPI 91282</v>
      </c>
      <c r="B2378" s="3" t="s">
        <v>6165</v>
      </c>
      <c r="C2378" s="3">
        <v>91282</v>
      </c>
      <c r="D2378" s="2" t="s">
        <v>930</v>
      </c>
      <c r="E2378" s="3" t="s">
        <v>6152</v>
      </c>
      <c r="G2378" s="66">
        <v>9.01</v>
      </c>
    </row>
    <row r="2379" spans="1:7" ht="22.5" x14ac:dyDescent="0.2">
      <c r="A2379" s="1" t="str">
        <f t="shared" si="47"/>
        <v>SINAPI 95281</v>
      </c>
      <c r="B2379" s="3" t="s">
        <v>6165</v>
      </c>
      <c r="C2379" s="3">
        <v>95281</v>
      </c>
      <c r="D2379" s="2" t="s">
        <v>1107</v>
      </c>
      <c r="E2379" s="3" t="s">
        <v>6152</v>
      </c>
      <c r="G2379" s="66">
        <v>8.9499999999999993</v>
      </c>
    </row>
    <row r="2380" spans="1:7" ht="22.5" x14ac:dyDescent="0.2">
      <c r="A2380" s="1" t="str">
        <f t="shared" si="47"/>
        <v>SINAPI 95278</v>
      </c>
      <c r="B2380" s="3" t="s">
        <v>6165</v>
      </c>
      <c r="C2380" s="3">
        <v>95278</v>
      </c>
      <c r="D2380" s="2" t="s">
        <v>1104</v>
      </c>
      <c r="E2380" s="3" t="s">
        <v>6152</v>
      </c>
      <c r="G2380" s="66">
        <v>0.67</v>
      </c>
    </row>
    <row r="2381" spans="1:7" x14ac:dyDescent="0.2">
      <c r="A2381" s="1" t="str">
        <f t="shared" si="47"/>
        <v>SINAPI 95279</v>
      </c>
      <c r="B2381" s="3" t="s">
        <v>6165</v>
      </c>
      <c r="C2381" s="3">
        <v>95279</v>
      </c>
      <c r="D2381" s="2" t="s">
        <v>1105</v>
      </c>
      <c r="E2381" s="3" t="s">
        <v>6152</v>
      </c>
      <c r="G2381" s="66">
        <v>0.13</v>
      </c>
    </row>
    <row r="2382" spans="1:7" ht="22.5" x14ac:dyDescent="0.2">
      <c r="A2382" s="1" t="str">
        <f t="shared" si="47"/>
        <v>SINAPI 95280</v>
      </c>
      <c r="B2382" s="3" t="s">
        <v>6165</v>
      </c>
      <c r="C2382" s="3">
        <v>95280</v>
      </c>
      <c r="D2382" s="2" t="s">
        <v>1106</v>
      </c>
      <c r="E2382" s="3" t="s">
        <v>6152</v>
      </c>
      <c r="G2382" s="66">
        <v>0.65</v>
      </c>
    </row>
    <row r="2383" spans="1:7" x14ac:dyDescent="0.2">
      <c r="A2383" s="1" t="str">
        <f t="shared" si="47"/>
        <v>SINAPI 95124</v>
      </c>
      <c r="B2383" s="3" t="s">
        <v>6165</v>
      </c>
      <c r="C2383" s="3">
        <v>95124</v>
      </c>
      <c r="D2383" s="2" t="s">
        <v>1076</v>
      </c>
      <c r="E2383" s="3" t="s">
        <v>6152</v>
      </c>
      <c r="G2383" s="66">
        <v>5.51</v>
      </c>
    </row>
    <row r="2384" spans="1:7" x14ac:dyDescent="0.2">
      <c r="A2384" s="1" t="str">
        <f t="shared" si="47"/>
        <v>SINAPI 95123</v>
      </c>
      <c r="B2384" s="3" t="s">
        <v>6165</v>
      </c>
      <c r="C2384" s="3">
        <v>95123</v>
      </c>
      <c r="D2384" s="2" t="s">
        <v>1075</v>
      </c>
      <c r="E2384" s="3" t="s">
        <v>6152</v>
      </c>
      <c r="G2384" s="66">
        <v>17.87</v>
      </c>
    </row>
    <row r="2385" spans="1:7" x14ac:dyDescent="0.2">
      <c r="A2385" s="1" t="str">
        <f t="shared" si="47"/>
        <v>SINAPI 95125</v>
      </c>
      <c r="B2385" s="3" t="s">
        <v>6165</v>
      </c>
      <c r="C2385" s="3">
        <v>95125</v>
      </c>
      <c r="D2385" s="2" t="s">
        <v>1077</v>
      </c>
      <c r="E2385" s="3" t="s">
        <v>6152</v>
      </c>
      <c r="G2385" s="66">
        <v>19.559999999999999</v>
      </c>
    </row>
    <row r="2386" spans="1:7" ht="22.5" x14ac:dyDescent="0.2">
      <c r="A2386" s="1" t="str">
        <f t="shared" si="47"/>
        <v>SINAPI 95126</v>
      </c>
      <c r="B2386" s="3" t="s">
        <v>6165</v>
      </c>
      <c r="C2386" s="3">
        <v>95126</v>
      </c>
      <c r="D2386" s="2" t="s">
        <v>6543</v>
      </c>
      <c r="E2386" s="3" t="s">
        <v>6152</v>
      </c>
      <c r="G2386" s="66">
        <v>154.30000000000001</v>
      </c>
    </row>
    <row r="2387" spans="1:7" ht="22.5" x14ac:dyDescent="0.2">
      <c r="A2387" s="1" t="str">
        <f t="shared" si="47"/>
        <v>SINAPI 92040</v>
      </c>
      <c r="B2387" s="3" t="s">
        <v>6165</v>
      </c>
      <c r="C2387" s="3">
        <v>92040</v>
      </c>
      <c r="D2387" s="2" t="s">
        <v>979</v>
      </c>
      <c r="E2387" s="3" t="s">
        <v>6152</v>
      </c>
      <c r="G2387" s="66">
        <v>6.47</v>
      </c>
    </row>
    <row r="2388" spans="1:7" ht="22.5" x14ac:dyDescent="0.2">
      <c r="A2388" s="1" t="str">
        <f t="shared" si="47"/>
        <v>SINAPI 92041</v>
      </c>
      <c r="B2388" s="3" t="s">
        <v>6165</v>
      </c>
      <c r="C2388" s="3">
        <v>92041</v>
      </c>
      <c r="D2388" s="2" t="s">
        <v>980</v>
      </c>
      <c r="E2388" s="3" t="s">
        <v>6152</v>
      </c>
      <c r="G2388" s="66">
        <v>1.33</v>
      </c>
    </row>
    <row r="2389" spans="1:7" ht="22.5" x14ac:dyDescent="0.2">
      <c r="A2389" s="1" t="str">
        <f t="shared" si="47"/>
        <v>SINAPI 92042</v>
      </c>
      <c r="B2389" s="3" t="s">
        <v>6165</v>
      </c>
      <c r="C2389" s="3">
        <v>92042</v>
      </c>
      <c r="D2389" s="2" t="s">
        <v>981</v>
      </c>
      <c r="E2389" s="3" t="s">
        <v>6152</v>
      </c>
      <c r="G2389" s="66">
        <v>5.39</v>
      </c>
    </row>
    <row r="2390" spans="1:7" x14ac:dyDescent="0.2">
      <c r="A2390" s="1" t="str">
        <f t="shared" si="47"/>
        <v>SINAPI 102829</v>
      </c>
      <c r="B2390" s="3" t="s">
        <v>6165</v>
      </c>
      <c r="C2390" s="3">
        <v>102829</v>
      </c>
      <c r="D2390" s="2" t="s">
        <v>8951</v>
      </c>
      <c r="E2390" s="3" t="s">
        <v>6152</v>
      </c>
      <c r="G2390" s="66">
        <v>0</v>
      </c>
    </row>
    <row r="2391" spans="1:7" x14ac:dyDescent="0.2">
      <c r="A2391" s="1" t="str">
        <f t="shared" si="47"/>
        <v>SINAPI 102830</v>
      </c>
      <c r="B2391" s="3" t="s">
        <v>6165</v>
      </c>
      <c r="C2391" s="3">
        <v>102830</v>
      </c>
      <c r="D2391" s="2" t="s">
        <v>8952</v>
      </c>
      <c r="E2391" s="3" t="s">
        <v>6152</v>
      </c>
      <c r="G2391" s="66">
        <v>0</v>
      </c>
    </row>
    <row r="2392" spans="1:7" x14ac:dyDescent="0.2">
      <c r="A2392" s="1" t="str">
        <f t="shared" si="47"/>
        <v>SINAPI 102831</v>
      </c>
      <c r="B2392" s="3" t="s">
        <v>6165</v>
      </c>
      <c r="C2392" s="3">
        <v>102831</v>
      </c>
      <c r="D2392" s="2" t="s">
        <v>8953</v>
      </c>
      <c r="E2392" s="3" t="s">
        <v>6152</v>
      </c>
      <c r="G2392" s="66">
        <v>0</v>
      </c>
    </row>
    <row r="2393" spans="1:7" x14ac:dyDescent="0.2">
      <c r="A2393" s="1" t="str">
        <f t="shared" si="47"/>
        <v>SINAPI 92114</v>
      </c>
      <c r="B2393" s="3" t="s">
        <v>6165</v>
      </c>
      <c r="C2393" s="3">
        <v>92114</v>
      </c>
      <c r="D2393" s="2" t="s">
        <v>991</v>
      </c>
      <c r="E2393" s="3" t="s">
        <v>6152</v>
      </c>
      <c r="G2393" s="66">
        <v>0.3</v>
      </c>
    </row>
    <row r="2394" spans="1:7" x14ac:dyDescent="0.2">
      <c r="A2394" s="1" t="str">
        <f t="shared" si="47"/>
        <v>SINAPI 92115</v>
      </c>
      <c r="B2394" s="3" t="s">
        <v>6165</v>
      </c>
      <c r="C2394" s="3">
        <v>92115</v>
      </c>
      <c r="D2394" s="2" t="s">
        <v>992</v>
      </c>
      <c r="E2394" s="3" t="s">
        <v>6152</v>
      </c>
      <c r="G2394" s="66">
        <v>0.06</v>
      </c>
    </row>
    <row r="2395" spans="1:7" x14ac:dyDescent="0.2">
      <c r="A2395" s="1" t="str">
        <f t="shared" si="47"/>
        <v>SINAPI 92116</v>
      </c>
      <c r="B2395" s="3" t="s">
        <v>6165</v>
      </c>
      <c r="C2395" s="3">
        <v>92116</v>
      </c>
      <c r="D2395" s="2" t="s">
        <v>993</v>
      </c>
      <c r="E2395" s="3" t="s">
        <v>6152</v>
      </c>
      <c r="G2395" s="66">
        <v>0.21</v>
      </c>
    </row>
    <row r="2396" spans="1:7" x14ac:dyDescent="0.2">
      <c r="A2396" s="1" t="str">
        <f t="shared" si="47"/>
        <v>SINAPI 102912</v>
      </c>
      <c r="B2396" s="3" t="s">
        <v>6165</v>
      </c>
      <c r="C2396" s="3">
        <v>102912</v>
      </c>
      <c r="D2396" s="2" t="s">
        <v>8954</v>
      </c>
      <c r="E2396" s="3" t="s">
        <v>6152</v>
      </c>
      <c r="G2396" s="66">
        <v>0</v>
      </c>
    </row>
    <row r="2397" spans="1:7" x14ac:dyDescent="0.2">
      <c r="A2397" s="1" t="str">
        <f t="shared" si="47"/>
        <v>SINAPI 102913</v>
      </c>
      <c r="B2397" s="3" t="s">
        <v>6165</v>
      </c>
      <c r="C2397" s="3">
        <v>102913</v>
      </c>
      <c r="D2397" s="2" t="s">
        <v>8955</v>
      </c>
      <c r="E2397" s="3" t="s">
        <v>6152</v>
      </c>
      <c r="G2397" s="66">
        <v>0</v>
      </c>
    </row>
    <row r="2398" spans="1:7" x14ac:dyDescent="0.2">
      <c r="A2398" s="1" t="str">
        <f t="shared" si="47"/>
        <v>SINAPI 102914</v>
      </c>
      <c r="B2398" s="3" t="s">
        <v>6165</v>
      </c>
      <c r="C2398" s="3">
        <v>102914</v>
      </c>
      <c r="D2398" s="2" t="s">
        <v>8956</v>
      </c>
      <c r="E2398" s="3" t="s">
        <v>6152</v>
      </c>
      <c r="G2398" s="66">
        <v>0</v>
      </c>
    </row>
    <row r="2399" spans="1:7" x14ac:dyDescent="0.2">
      <c r="A2399" s="1" t="str">
        <f t="shared" si="47"/>
        <v>SINAPI 102915</v>
      </c>
      <c r="B2399" s="3" t="s">
        <v>6165</v>
      </c>
      <c r="C2399" s="3">
        <v>102915</v>
      </c>
      <c r="D2399" s="2" t="s">
        <v>1189</v>
      </c>
      <c r="E2399" s="3" t="s">
        <v>6152</v>
      </c>
      <c r="G2399" s="66">
        <v>0.63</v>
      </c>
    </row>
    <row r="2400" spans="1:7" ht="33.75" x14ac:dyDescent="0.2">
      <c r="A2400" s="1" t="str">
        <f t="shared" si="47"/>
        <v>SINAPI 95716</v>
      </c>
      <c r="B2400" s="3" t="s">
        <v>6165</v>
      </c>
      <c r="C2400" s="3">
        <v>95716</v>
      </c>
      <c r="D2400" s="2" t="s">
        <v>1119</v>
      </c>
      <c r="E2400" s="3" t="s">
        <v>6152</v>
      </c>
      <c r="G2400" s="66">
        <v>61.34</v>
      </c>
    </row>
    <row r="2401" spans="1:7" ht="33.75" x14ac:dyDescent="0.2">
      <c r="A2401" s="1" t="str">
        <f t="shared" si="47"/>
        <v>SINAPI 95717</v>
      </c>
      <c r="B2401" s="3" t="s">
        <v>6165</v>
      </c>
      <c r="C2401" s="3">
        <v>95717</v>
      </c>
      <c r="D2401" s="2" t="s">
        <v>1120</v>
      </c>
      <c r="E2401" s="3" t="s">
        <v>6152</v>
      </c>
      <c r="G2401" s="66">
        <v>16.21</v>
      </c>
    </row>
    <row r="2402" spans="1:7" ht="33.75" x14ac:dyDescent="0.2">
      <c r="A2402" s="1" t="str">
        <f t="shared" si="47"/>
        <v>SINAPI 95718</v>
      </c>
      <c r="B2402" s="3" t="s">
        <v>6165</v>
      </c>
      <c r="C2402" s="3">
        <v>95718</v>
      </c>
      <c r="D2402" s="2" t="s">
        <v>1121</v>
      </c>
      <c r="E2402" s="3" t="s">
        <v>6152</v>
      </c>
      <c r="G2402" s="66">
        <v>76.680000000000007</v>
      </c>
    </row>
    <row r="2403" spans="1:7" ht="33.75" x14ac:dyDescent="0.2">
      <c r="A2403" s="1" t="str">
        <f t="shared" si="47"/>
        <v>SINAPI 95719</v>
      </c>
      <c r="B2403" s="3" t="s">
        <v>6165</v>
      </c>
      <c r="C2403" s="3">
        <v>95719</v>
      </c>
      <c r="D2403" s="2" t="s">
        <v>1122</v>
      </c>
      <c r="E2403" s="3" t="s">
        <v>6152</v>
      </c>
      <c r="G2403" s="66">
        <v>94.23</v>
      </c>
    </row>
    <row r="2404" spans="1:7" ht="22.5" x14ac:dyDescent="0.2">
      <c r="A2404" s="1" t="str">
        <f t="shared" si="47"/>
        <v>SINAPI 104715</v>
      </c>
      <c r="B2404" s="3" t="s">
        <v>6165</v>
      </c>
      <c r="C2404" s="3">
        <v>104715</v>
      </c>
      <c r="D2404" s="2" t="s">
        <v>1226</v>
      </c>
      <c r="E2404" s="3" t="s">
        <v>6152</v>
      </c>
      <c r="G2404" s="66">
        <v>94.23</v>
      </c>
    </row>
    <row r="2405" spans="1:7" ht="22.5" x14ac:dyDescent="0.2">
      <c r="A2405" s="1" t="str">
        <f t="shared" si="47"/>
        <v>SINAPI 104712</v>
      </c>
      <c r="B2405" s="3" t="s">
        <v>6165</v>
      </c>
      <c r="C2405" s="3">
        <v>104712</v>
      </c>
      <c r="D2405" s="2" t="s">
        <v>6582</v>
      </c>
      <c r="E2405" s="3" t="s">
        <v>6152</v>
      </c>
      <c r="G2405" s="66">
        <v>57.66</v>
      </c>
    </row>
    <row r="2406" spans="1:7" ht="22.5" x14ac:dyDescent="0.2">
      <c r="A2406" s="1" t="str">
        <f t="shared" si="47"/>
        <v>SINAPI 104713</v>
      </c>
      <c r="B2406" s="3" t="s">
        <v>6165</v>
      </c>
      <c r="C2406" s="3">
        <v>104713</v>
      </c>
      <c r="D2406" s="2" t="s">
        <v>6583</v>
      </c>
      <c r="E2406" s="3" t="s">
        <v>6152</v>
      </c>
      <c r="G2406" s="66">
        <v>15.23</v>
      </c>
    </row>
    <row r="2407" spans="1:7" ht="22.5" x14ac:dyDescent="0.2">
      <c r="A2407" s="1" t="str">
        <f t="shared" ref="A2407:A2470" si="48">CONCATENAR</f>
        <v>SINAPI 104714</v>
      </c>
      <c r="B2407" s="3" t="s">
        <v>6165</v>
      </c>
      <c r="C2407" s="3">
        <v>104714</v>
      </c>
      <c r="D2407" s="2" t="s">
        <v>6584</v>
      </c>
      <c r="E2407" s="3" t="s">
        <v>6152</v>
      </c>
      <c r="G2407" s="66">
        <v>72.069999999999993</v>
      </c>
    </row>
    <row r="2408" spans="1:7" ht="22.5" x14ac:dyDescent="0.2">
      <c r="A2408" s="1" t="str">
        <f t="shared" si="48"/>
        <v>SINAPI 102894</v>
      </c>
      <c r="B2408" s="3" t="s">
        <v>6165</v>
      </c>
      <c r="C2408" s="3">
        <v>102894</v>
      </c>
      <c r="D2408" s="2" t="s">
        <v>8957</v>
      </c>
      <c r="E2408" s="3" t="s">
        <v>6152</v>
      </c>
      <c r="G2408" s="66">
        <v>0</v>
      </c>
    </row>
    <row r="2409" spans="1:7" ht="22.5" x14ac:dyDescent="0.2">
      <c r="A2409" s="1" t="str">
        <f t="shared" si="48"/>
        <v>SINAPI 104161</v>
      </c>
      <c r="B2409" s="3" t="s">
        <v>6165</v>
      </c>
      <c r="C2409" s="3">
        <v>104161</v>
      </c>
      <c r="D2409" s="2" t="s">
        <v>8958</v>
      </c>
      <c r="E2409" s="3" t="s">
        <v>6152</v>
      </c>
      <c r="G2409" s="66">
        <v>0</v>
      </c>
    </row>
    <row r="2410" spans="1:7" ht="22.5" x14ac:dyDescent="0.2">
      <c r="A2410" s="1" t="str">
        <f t="shared" si="48"/>
        <v>SINAPI 102896</v>
      </c>
      <c r="B2410" s="3" t="s">
        <v>6165</v>
      </c>
      <c r="C2410" s="3">
        <v>102896</v>
      </c>
      <c r="D2410" s="2" t="s">
        <v>8959</v>
      </c>
      <c r="E2410" s="3" t="s">
        <v>6152</v>
      </c>
      <c r="G2410" s="66">
        <v>0</v>
      </c>
    </row>
    <row r="2411" spans="1:7" ht="22.5" x14ac:dyDescent="0.2">
      <c r="A2411" s="1" t="str">
        <f t="shared" si="48"/>
        <v>SINAPI 102897</v>
      </c>
      <c r="B2411" s="3" t="s">
        <v>6165</v>
      </c>
      <c r="C2411" s="3">
        <v>102897</v>
      </c>
      <c r="D2411" s="2" t="s">
        <v>1186</v>
      </c>
      <c r="E2411" s="3" t="s">
        <v>6152</v>
      </c>
      <c r="G2411" s="66">
        <v>94.23</v>
      </c>
    </row>
    <row r="2412" spans="1:7" ht="22.5" x14ac:dyDescent="0.2">
      <c r="A2412" s="1" t="str">
        <f t="shared" si="48"/>
        <v>SINAPI 5627</v>
      </c>
      <c r="B2412" s="3" t="s">
        <v>6165</v>
      </c>
      <c r="C2412" s="3">
        <v>5627</v>
      </c>
      <c r="D2412" s="2" t="s">
        <v>621</v>
      </c>
      <c r="E2412" s="3" t="s">
        <v>6152</v>
      </c>
      <c r="G2412" s="66">
        <v>44.3</v>
      </c>
    </row>
    <row r="2413" spans="1:7" ht="22.5" x14ac:dyDescent="0.2">
      <c r="A2413" s="1" t="str">
        <f t="shared" si="48"/>
        <v>SINAPI 5628</v>
      </c>
      <c r="B2413" s="3" t="s">
        <v>6165</v>
      </c>
      <c r="C2413" s="3">
        <v>5628</v>
      </c>
      <c r="D2413" s="2" t="s">
        <v>622</v>
      </c>
      <c r="E2413" s="3" t="s">
        <v>6152</v>
      </c>
      <c r="G2413" s="66">
        <v>11.7</v>
      </c>
    </row>
    <row r="2414" spans="1:7" ht="22.5" x14ac:dyDescent="0.2">
      <c r="A2414" s="1" t="str">
        <f t="shared" si="48"/>
        <v>SINAPI 5629</v>
      </c>
      <c r="B2414" s="3" t="s">
        <v>6165</v>
      </c>
      <c r="C2414" s="3">
        <v>5629</v>
      </c>
      <c r="D2414" s="2" t="s">
        <v>623</v>
      </c>
      <c r="E2414" s="3" t="s">
        <v>6152</v>
      </c>
      <c r="G2414" s="66">
        <v>55.37</v>
      </c>
    </row>
    <row r="2415" spans="1:7" ht="22.5" x14ac:dyDescent="0.2">
      <c r="A2415" s="1" t="str">
        <f t="shared" si="48"/>
        <v>SINAPI 5630</v>
      </c>
      <c r="B2415" s="3" t="s">
        <v>6165</v>
      </c>
      <c r="C2415" s="3">
        <v>5630</v>
      </c>
      <c r="D2415" s="2" t="s">
        <v>624</v>
      </c>
      <c r="E2415" s="3" t="s">
        <v>6152</v>
      </c>
      <c r="G2415" s="66">
        <v>67.52</v>
      </c>
    </row>
    <row r="2416" spans="1:7" ht="22.5" x14ac:dyDescent="0.2">
      <c r="A2416" s="1" t="str">
        <f t="shared" si="48"/>
        <v>SINAPI 88900</v>
      </c>
      <c r="B2416" s="3" t="s">
        <v>6165</v>
      </c>
      <c r="C2416" s="3">
        <v>88900</v>
      </c>
      <c r="D2416" s="2" t="s">
        <v>764</v>
      </c>
      <c r="E2416" s="3" t="s">
        <v>6152</v>
      </c>
      <c r="G2416" s="66">
        <v>50.12</v>
      </c>
    </row>
    <row r="2417" spans="1:7" ht="22.5" x14ac:dyDescent="0.2">
      <c r="A2417" s="1" t="str">
        <f t="shared" si="48"/>
        <v>SINAPI 88902</v>
      </c>
      <c r="B2417" s="3" t="s">
        <v>6165</v>
      </c>
      <c r="C2417" s="3">
        <v>88902</v>
      </c>
      <c r="D2417" s="2" t="s">
        <v>765</v>
      </c>
      <c r="E2417" s="3" t="s">
        <v>6152</v>
      </c>
      <c r="G2417" s="66">
        <v>13.24</v>
      </c>
    </row>
    <row r="2418" spans="1:7" ht="22.5" x14ac:dyDescent="0.2">
      <c r="A2418" s="1" t="str">
        <f t="shared" si="48"/>
        <v>SINAPI 88903</v>
      </c>
      <c r="B2418" s="3" t="s">
        <v>6165</v>
      </c>
      <c r="C2418" s="3">
        <v>88903</v>
      </c>
      <c r="D2418" s="2" t="s">
        <v>766</v>
      </c>
      <c r="E2418" s="3" t="s">
        <v>6152</v>
      </c>
      <c r="G2418" s="66">
        <v>62.66</v>
      </c>
    </row>
    <row r="2419" spans="1:7" ht="22.5" x14ac:dyDescent="0.2">
      <c r="A2419" s="1" t="str">
        <f t="shared" si="48"/>
        <v>SINAPI 88904</v>
      </c>
      <c r="B2419" s="3" t="s">
        <v>6165</v>
      </c>
      <c r="C2419" s="3">
        <v>88904</v>
      </c>
      <c r="D2419" s="2" t="s">
        <v>767</v>
      </c>
      <c r="E2419" s="3" t="s">
        <v>6152</v>
      </c>
      <c r="G2419" s="66">
        <v>94.23</v>
      </c>
    </row>
    <row r="2420" spans="1:7" ht="22.5" x14ac:dyDescent="0.2">
      <c r="A2420" s="1" t="str">
        <f t="shared" si="48"/>
        <v>SINAPI 88569</v>
      </c>
      <c r="B2420" s="3" t="s">
        <v>6165</v>
      </c>
      <c r="C2420" s="3">
        <v>88569</v>
      </c>
      <c r="D2420" s="2" t="s">
        <v>746</v>
      </c>
      <c r="E2420" s="3" t="s">
        <v>6152</v>
      </c>
      <c r="G2420" s="66">
        <v>3.71</v>
      </c>
    </row>
    <row r="2421" spans="1:7" ht="22.5" x14ac:dyDescent="0.2">
      <c r="A2421" s="1" t="str">
        <f t="shared" si="48"/>
        <v>SINAPI 88570</v>
      </c>
      <c r="B2421" s="3" t="s">
        <v>6165</v>
      </c>
      <c r="C2421" s="3">
        <v>88570</v>
      </c>
      <c r="D2421" s="2" t="s">
        <v>747</v>
      </c>
      <c r="E2421" s="3" t="s">
        <v>6152</v>
      </c>
      <c r="G2421" s="66">
        <v>1.28</v>
      </c>
    </row>
    <row r="2422" spans="1:7" ht="22.5" x14ac:dyDescent="0.2">
      <c r="A2422" s="1" t="str">
        <f t="shared" si="48"/>
        <v>SINAPI 5765</v>
      </c>
      <c r="B2422" s="3" t="s">
        <v>6165</v>
      </c>
      <c r="C2422" s="3">
        <v>5765</v>
      </c>
      <c r="D2422" s="2" t="s">
        <v>656</v>
      </c>
      <c r="E2422" s="3" t="s">
        <v>6152</v>
      </c>
      <c r="G2422" s="66">
        <v>4.6399999999999997</v>
      </c>
    </row>
    <row r="2423" spans="1:7" ht="22.5" x14ac:dyDescent="0.2">
      <c r="A2423" s="1" t="str">
        <f t="shared" si="48"/>
        <v>SINAPI 5766</v>
      </c>
      <c r="B2423" s="3" t="s">
        <v>6165</v>
      </c>
      <c r="C2423" s="3">
        <v>5766</v>
      </c>
      <c r="D2423" s="2" t="s">
        <v>657</v>
      </c>
      <c r="E2423" s="3" t="s">
        <v>6152</v>
      </c>
      <c r="G2423" s="66">
        <v>2.98</v>
      </c>
    </row>
    <row r="2424" spans="1:7" ht="33.75" x14ac:dyDescent="0.2">
      <c r="A2424" s="1" t="str">
        <f t="shared" si="48"/>
        <v>SINAPI 91468</v>
      </c>
      <c r="B2424" s="3" t="s">
        <v>6165</v>
      </c>
      <c r="C2424" s="3">
        <v>91468</v>
      </c>
      <c r="D2424" s="2" t="s">
        <v>957</v>
      </c>
      <c r="E2424" s="3" t="s">
        <v>6152</v>
      </c>
      <c r="G2424" s="66">
        <v>24.87</v>
      </c>
    </row>
    <row r="2425" spans="1:7" ht="33.75" x14ac:dyDescent="0.2">
      <c r="A2425" s="1" t="str">
        <f t="shared" si="48"/>
        <v>SINAPI 91484</v>
      </c>
      <c r="B2425" s="3" t="s">
        <v>6165</v>
      </c>
      <c r="C2425" s="3">
        <v>91484</v>
      </c>
      <c r="D2425" s="2" t="s">
        <v>959</v>
      </c>
      <c r="E2425" s="3" t="s">
        <v>6152</v>
      </c>
      <c r="G2425" s="66">
        <v>3.92</v>
      </c>
    </row>
    <row r="2426" spans="1:7" ht="33.75" x14ac:dyDescent="0.2">
      <c r="A2426" s="1" t="str">
        <f t="shared" si="48"/>
        <v>SINAPI 91469</v>
      </c>
      <c r="B2426" s="3" t="s">
        <v>6165</v>
      </c>
      <c r="C2426" s="3">
        <v>91469</v>
      </c>
      <c r="D2426" s="2" t="s">
        <v>958</v>
      </c>
      <c r="E2426" s="3" t="s">
        <v>6152</v>
      </c>
      <c r="G2426" s="66">
        <v>9.7100000000000009</v>
      </c>
    </row>
    <row r="2427" spans="1:7" ht="33.75" x14ac:dyDescent="0.2">
      <c r="A2427" s="1" t="str">
        <f t="shared" si="48"/>
        <v>SINAPI 83361</v>
      </c>
      <c r="B2427" s="3" t="s">
        <v>6165</v>
      </c>
      <c r="C2427" s="3">
        <v>83361</v>
      </c>
      <c r="D2427" s="2" t="s">
        <v>716</v>
      </c>
      <c r="E2427" s="3" t="s">
        <v>6152</v>
      </c>
      <c r="G2427" s="66">
        <v>41.66</v>
      </c>
    </row>
    <row r="2428" spans="1:7" ht="33.75" x14ac:dyDescent="0.2">
      <c r="A2428" s="1" t="str">
        <f t="shared" si="48"/>
        <v>SINAPI 91485</v>
      </c>
      <c r="B2428" s="3" t="s">
        <v>6165</v>
      </c>
      <c r="C2428" s="3">
        <v>91485</v>
      </c>
      <c r="D2428" s="2" t="s">
        <v>960</v>
      </c>
      <c r="E2428" s="3" t="s">
        <v>6152</v>
      </c>
      <c r="G2428" s="66">
        <v>162.19999999999999</v>
      </c>
    </row>
    <row r="2429" spans="1:7" ht="22.5" x14ac:dyDescent="0.2">
      <c r="A2429" s="1" t="str">
        <f t="shared" si="48"/>
        <v>SINAPI 102835</v>
      </c>
      <c r="B2429" s="3" t="s">
        <v>6165</v>
      </c>
      <c r="C2429" s="3">
        <v>102835</v>
      </c>
      <c r="D2429" s="2" t="s">
        <v>8960</v>
      </c>
      <c r="E2429" s="3" t="s">
        <v>6152</v>
      </c>
      <c r="G2429" s="66">
        <v>0</v>
      </c>
    </row>
    <row r="2430" spans="1:7" ht="22.5" x14ac:dyDescent="0.2">
      <c r="A2430" s="1" t="str">
        <f t="shared" si="48"/>
        <v>SINAPI 102836</v>
      </c>
      <c r="B2430" s="3" t="s">
        <v>6165</v>
      </c>
      <c r="C2430" s="3">
        <v>102836</v>
      </c>
      <c r="D2430" s="2" t="s">
        <v>8961</v>
      </c>
      <c r="E2430" s="3" t="s">
        <v>6152</v>
      </c>
      <c r="G2430" s="66">
        <v>0</v>
      </c>
    </row>
    <row r="2431" spans="1:7" ht="22.5" x14ac:dyDescent="0.2">
      <c r="A2431" s="1" t="str">
        <f t="shared" si="48"/>
        <v>SINAPI 102837</v>
      </c>
      <c r="B2431" s="3" t="s">
        <v>6165</v>
      </c>
      <c r="C2431" s="3">
        <v>102837</v>
      </c>
      <c r="D2431" s="2" t="s">
        <v>8962</v>
      </c>
      <c r="E2431" s="3" t="s">
        <v>6152</v>
      </c>
      <c r="G2431" s="66">
        <v>0</v>
      </c>
    </row>
    <row r="2432" spans="1:7" ht="22.5" x14ac:dyDescent="0.2">
      <c r="A2432" s="1" t="str">
        <f t="shared" si="48"/>
        <v>SINAPI 89230</v>
      </c>
      <c r="B2432" s="3" t="s">
        <v>6165</v>
      </c>
      <c r="C2432" s="3">
        <v>89230</v>
      </c>
      <c r="D2432" s="2" t="s">
        <v>802</v>
      </c>
      <c r="E2432" s="3" t="s">
        <v>6152</v>
      </c>
      <c r="G2432" s="66">
        <v>115.32</v>
      </c>
    </row>
    <row r="2433" spans="1:7" ht="22.5" x14ac:dyDescent="0.2">
      <c r="A2433" s="1" t="str">
        <f t="shared" si="48"/>
        <v>SINAPI 89231</v>
      </c>
      <c r="B2433" s="3" t="s">
        <v>6165</v>
      </c>
      <c r="C2433" s="3">
        <v>89231</v>
      </c>
      <c r="D2433" s="2" t="s">
        <v>803</v>
      </c>
      <c r="E2433" s="3" t="s">
        <v>6152</v>
      </c>
      <c r="G2433" s="66">
        <v>35.31</v>
      </c>
    </row>
    <row r="2434" spans="1:7" ht="22.5" x14ac:dyDescent="0.2">
      <c r="A2434" s="1" t="str">
        <f t="shared" si="48"/>
        <v>SINAPI 89232</v>
      </c>
      <c r="B2434" s="3" t="s">
        <v>6165</v>
      </c>
      <c r="C2434" s="3">
        <v>89232</v>
      </c>
      <c r="D2434" s="2" t="s">
        <v>804</v>
      </c>
      <c r="E2434" s="3" t="s">
        <v>6152</v>
      </c>
      <c r="G2434" s="66">
        <v>205.71</v>
      </c>
    </row>
    <row r="2435" spans="1:7" ht="22.5" x14ac:dyDescent="0.2">
      <c r="A2435" s="1" t="str">
        <f t="shared" si="48"/>
        <v>SINAPI 89233</v>
      </c>
      <c r="B2435" s="3" t="s">
        <v>6165</v>
      </c>
      <c r="C2435" s="3">
        <v>89233</v>
      </c>
      <c r="D2435" s="2" t="s">
        <v>805</v>
      </c>
      <c r="E2435" s="3" t="s">
        <v>6152</v>
      </c>
      <c r="G2435" s="66">
        <v>175.12</v>
      </c>
    </row>
    <row r="2436" spans="1:7" ht="22.5" x14ac:dyDescent="0.2">
      <c r="A2436" s="1" t="str">
        <f t="shared" si="48"/>
        <v>SINAPI 89236</v>
      </c>
      <c r="B2436" s="3" t="s">
        <v>6165</v>
      </c>
      <c r="C2436" s="3">
        <v>89236</v>
      </c>
      <c r="D2436" s="2" t="s">
        <v>806</v>
      </c>
      <c r="E2436" s="3" t="s">
        <v>6152</v>
      </c>
      <c r="G2436" s="66">
        <v>269.39999999999998</v>
      </c>
    </row>
    <row r="2437" spans="1:7" ht="22.5" x14ac:dyDescent="0.2">
      <c r="A2437" s="1" t="str">
        <f t="shared" si="48"/>
        <v>SINAPI 89237</v>
      </c>
      <c r="B2437" s="3" t="s">
        <v>6165</v>
      </c>
      <c r="C2437" s="3">
        <v>89237</v>
      </c>
      <c r="D2437" s="2" t="s">
        <v>807</v>
      </c>
      <c r="E2437" s="3" t="s">
        <v>6152</v>
      </c>
      <c r="G2437" s="66">
        <v>82.49</v>
      </c>
    </row>
    <row r="2438" spans="1:7" ht="22.5" x14ac:dyDescent="0.2">
      <c r="A2438" s="1" t="str">
        <f t="shared" si="48"/>
        <v>SINAPI 89238</v>
      </c>
      <c r="B2438" s="3" t="s">
        <v>6165</v>
      </c>
      <c r="C2438" s="3">
        <v>89238</v>
      </c>
      <c r="D2438" s="2" t="s">
        <v>808</v>
      </c>
      <c r="E2438" s="3" t="s">
        <v>6152</v>
      </c>
      <c r="G2438" s="66">
        <v>480.53</v>
      </c>
    </row>
    <row r="2439" spans="1:7" ht="22.5" x14ac:dyDescent="0.2">
      <c r="A2439" s="1" t="str">
        <f t="shared" si="48"/>
        <v>SINAPI 89239</v>
      </c>
      <c r="B2439" s="3" t="s">
        <v>6165</v>
      </c>
      <c r="C2439" s="3">
        <v>89239</v>
      </c>
      <c r="D2439" s="2" t="s">
        <v>809</v>
      </c>
      <c r="E2439" s="3" t="s">
        <v>6152</v>
      </c>
      <c r="G2439" s="66">
        <v>463.1</v>
      </c>
    </row>
    <row r="2440" spans="1:7" ht="33.75" x14ac:dyDescent="0.2">
      <c r="A2440" s="1" t="str">
        <f t="shared" si="48"/>
        <v>SINAPI 102930</v>
      </c>
      <c r="B2440" s="3" t="s">
        <v>6165</v>
      </c>
      <c r="C2440" s="3">
        <v>102930</v>
      </c>
      <c r="D2440" s="2" t="s">
        <v>8963</v>
      </c>
      <c r="E2440" s="3" t="s">
        <v>6152</v>
      </c>
      <c r="G2440" s="66">
        <v>0</v>
      </c>
    </row>
    <row r="2441" spans="1:7" ht="33.75" x14ac:dyDescent="0.2">
      <c r="A2441" s="1" t="str">
        <f t="shared" si="48"/>
        <v>SINAPI 102931</v>
      </c>
      <c r="B2441" s="3" t="s">
        <v>6165</v>
      </c>
      <c r="C2441" s="3">
        <v>102931</v>
      </c>
      <c r="D2441" s="2" t="s">
        <v>8964</v>
      </c>
      <c r="E2441" s="3" t="s">
        <v>6152</v>
      </c>
      <c r="G2441" s="66">
        <v>0</v>
      </c>
    </row>
    <row r="2442" spans="1:7" ht="33.75" x14ac:dyDescent="0.2">
      <c r="A2442" s="1" t="str">
        <f t="shared" si="48"/>
        <v>SINAPI 102932</v>
      </c>
      <c r="B2442" s="3" t="s">
        <v>6165</v>
      </c>
      <c r="C2442" s="3">
        <v>102932</v>
      </c>
      <c r="D2442" s="2" t="s">
        <v>8965</v>
      </c>
      <c r="E2442" s="3" t="s">
        <v>6152</v>
      </c>
      <c r="G2442" s="66">
        <v>0</v>
      </c>
    </row>
    <row r="2443" spans="1:7" ht="33.75" x14ac:dyDescent="0.2">
      <c r="A2443" s="1" t="str">
        <f t="shared" si="48"/>
        <v>SINAPI 102933</v>
      </c>
      <c r="B2443" s="3" t="s">
        <v>6165</v>
      </c>
      <c r="C2443" s="3">
        <v>102933</v>
      </c>
      <c r="D2443" s="2" t="s">
        <v>1191</v>
      </c>
      <c r="E2443" s="3" t="s">
        <v>6152</v>
      </c>
      <c r="G2443" s="66">
        <v>0.94</v>
      </c>
    </row>
    <row r="2444" spans="1:7" ht="22.5" x14ac:dyDescent="0.2">
      <c r="A2444" s="1" t="str">
        <f t="shared" si="48"/>
        <v>SINAPI 93411</v>
      </c>
      <c r="B2444" s="3" t="s">
        <v>6165</v>
      </c>
      <c r="C2444" s="3">
        <v>93411</v>
      </c>
      <c r="D2444" s="2" t="s">
        <v>1048</v>
      </c>
      <c r="E2444" s="3" t="s">
        <v>6152</v>
      </c>
      <c r="G2444" s="66">
        <v>0.36</v>
      </c>
    </row>
    <row r="2445" spans="1:7" ht="22.5" x14ac:dyDescent="0.2">
      <c r="A2445" s="1" t="str">
        <f t="shared" si="48"/>
        <v>SINAPI 93412</v>
      </c>
      <c r="B2445" s="3" t="s">
        <v>6165</v>
      </c>
      <c r="C2445" s="3">
        <v>93412</v>
      </c>
      <c r="D2445" s="2" t="s">
        <v>1049</v>
      </c>
      <c r="E2445" s="3" t="s">
        <v>6152</v>
      </c>
      <c r="G2445" s="66">
        <v>0.13</v>
      </c>
    </row>
    <row r="2446" spans="1:7" ht="22.5" x14ac:dyDescent="0.2">
      <c r="A2446" s="1" t="str">
        <f t="shared" si="48"/>
        <v>SINAPI 93413</v>
      </c>
      <c r="B2446" s="3" t="s">
        <v>6165</v>
      </c>
      <c r="C2446" s="3">
        <v>93413</v>
      </c>
      <c r="D2446" s="2" t="s">
        <v>1050</v>
      </c>
      <c r="E2446" s="3" t="s">
        <v>6152</v>
      </c>
      <c r="G2446" s="66">
        <v>0.32</v>
      </c>
    </row>
    <row r="2447" spans="1:7" ht="22.5" x14ac:dyDescent="0.2">
      <c r="A2447" s="1" t="str">
        <f t="shared" si="48"/>
        <v>SINAPI 93414</v>
      </c>
      <c r="B2447" s="3" t="s">
        <v>6165</v>
      </c>
      <c r="C2447" s="3">
        <v>93414</v>
      </c>
      <c r="D2447" s="2" t="s">
        <v>1051</v>
      </c>
      <c r="E2447" s="3" t="s">
        <v>6152</v>
      </c>
      <c r="G2447" s="66">
        <v>11.32</v>
      </c>
    </row>
    <row r="2448" spans="1:7" ht="22.5" x14ac:dyDescent="0.2">
      <c r="A2448" s="1" t="str">
        <f t="shared" si="48"/>
        <v>SINAPI 88855</v>
      </c>
      <c r="B2448" s="3" t="s">
        <v>6165</v>
      </c>
      <c r="C2448" s="3">
        <v>88855</v>
      </c>
      <c r="D2448" s="2" t="s">
        <v>6533</v>
      </c>
      <c r="E2448" s="3" t="s">
        <v>6152</v>
      </c>
      <c r="G2448" s="66">
        <v>3.33</v>
      </c>
    </row>
    <row r="2449" spans="1:7" ht="22.5" x14ac:dyDescent="0.2">
      <c r="A2449" s="1" t="str">
        <f t="shared" si="48"/>
        <v>SINAPI 88856</v>
      </c>
      <c r="B2449" s="3" t="s">
        <v>6165</v>
      </c>
      <c r="C2449" s="3">
        <v>88856</v>
      </c>
      <c r="D2449" s="2" t="s">
        <v>6534</v>
      </c>
      <c r="E2449" s="3" t="s">
        <v>6152</v>
      </c>
      <c r="G2449" s="66">
        <v>0.91</v>
      </c>
    </row>
    <row r="2450" spans="1:7" ht="22.5" x14ac:dyDescent="0.2">
      <c r="A2450" s="1" t="str">
        <f t="shared" si="48"/>
        <v>SINAPI 5658</v>
      </c>
      <c r="B2450" s="3" t="s">
        <v>6165</v>
      </c>
      <c r="C2450" s="3">
        <v>5658</v>
      </c>
      <c r="D2450" s="2" t="s">
        <v>6530</v>
      </c>
      <c r="E2450" s="3" t="s">
        <v>6152</v>
      </c>
      <c r="G2450" s="66">
        <v>2.31</v>
      </c>
    </row>
    <row r="2451" spans="1:7" ht="22.5" x14ac:dyDescent="0.2">
      <c r="A2451" s="1" t="str">
        <f t="shared" si="48"/>
        <v>SINAPI 53840</v>
      </c>
      <c r="B2451" s="3" t="s">
        <v>6165</v>
      </c>
      <c r="C2451" s="3">
        <v>53840</v>
      </c>
      <c r="D2451" s="2" t="s">
        <v>698</v>
      </c>
      <c r="E2451" s="3" t="s">
        <v>6152</v>
      </c>
      <c r="G2451" s="66">
        <v>2.61</v>
      </c>
    </row>
    <row r="2452" spans="1:7" x14ac:dyDescent="0.2">
      <c r="A2452" s="1" t="str">
        <f t="shared" si="48"/>
        <v>SINAPI 87026</v>
      </c>
      <c r="B2452" s="3" t="s">
        <v>6165</v>
      </c>
      <c r="C2452" s="3">
        <v>87026</v>
      </c>
      <c r="D2452" s="2" t="s">
        <v>721</v>
      </c>
      <c r="E2452" s="3" t="s">
        <v>6152</v>
      </c>
      <c r="G2452" s="66">
        <v>0.71</v>
      </c>
    </row>
    <row r="2453" spans="1:7" ht="22.5" x14ac:dyDescent="0.2">
      <c r="A2453" s="1" t="str">
        <f t="shared" si="48"/>
        <v>SINAPI 53841</v>
      </c>
      <c r="B2453" s="3" t="s">
        <v>6165</v>
      </c>
      <c r="C2453" s="3">
        <v>53841</v>
      </c>
      <c r="D2453" s="2" t="s">
        <v>699</v>
      </c>
      <c r="E2453" s="3" t="s">
        <v>6152</v>
      </c>
      <c r="G2453" s="66">
        <v>1.81</v>
      </c>
    </row>
    <row r="2454" spans="1:7" x14ac:dyDescent="0.2">
      <c r="A2454" s="1" t="str">
        <f t="shared" si="48"/>
        <v>SINAPI 95209</v>
      </c>
      <c r="B2454" s="3" t="s">
        <v>6165</v>
      </c>
      <c r="C2454" s="3">
        <v>95209</v>
      </c>
      <c r="D2454" s="2" t="s">
        <v>1086</v>
      </c>
      <c r="E2454" s="3" t="s">
        <v>6152</v>
      </c>
      <c r="G2454" s="66">
        <v>12.39</v>
      </c>
    </row>
    <row r="2455" spans="1:7" x14ac:dyDescent="0.2">
      <c r="A2455" s="1" t="str">
        <f t="shared" si="48"/>
        <v>SINAPI 95210</v>
      </c>
      <c r="B2455" s="3" t="s">
        <v>6165</v>
      </c>
      <c r="C2455" s="3">
        <v>95210</v>
      </c>
      <c r="D2455" s="2" t="s">
        <v>1087</v>
      </c>
      <c r="E2455" s="3" t="s">
        <v>6152</v>
      </c>
      <c r="G2455" s="66">
        <v>58.62</v>
      </c>
    </row>
    <row r="2456" spans="1:7" ht="22.5" x14ac:dyDescent="0.2">
      <c r="A2456" s="1" t="str">
        <f t="shared" si="48"/>
        <v>SINAPI 95211</v>
      </c>
      <c r="B2456" s="3" t="s">
        <v>6165</v>
      </c>
      <c r="C2456" s="3">
        <v>95211</v>
      </c>
      <c r="D2456" s="2" t="s">
        <v>1088</v>
      </c>
      <c r="E2456" s="3" t="s">
        <v>6152</v>
      </c>
      <c r="G2456" s="66">
        <v>9.35</v>
      </c>
    </row>
    <row r="2457" spans="1:7" x14ac:dyDescent="0.2">
      <c r="A2457" s="1" t="str">
        <f t="shared" si="48"/>
        <v>SINAPI 93267</v>
      </c>
      <c r="B2457" s="3" t="s">
        <v>6165</v>
      </c>
      <c r="C2457" s="3">
        <v>93267</v>
      </c>
      <c r="D2457" s="2" t="s">
        <v>1031</v>
      </c>
      <c r="E2457" s="3" t="s">
        <v>6152</v>
      </c>
      <c r="G2457" s="66">
        <v>26.61</v>
      </c>
    </row>
    <row r="2458" spans="1:7" x14ac:dyDescent="0.2">
      <c r="A2458" s="1" t="str">
        <f t="shared" si="48"/>
        <v>SINAPI 93269</v>
      </c>
      <c r="B2458" s="3" t="s">
        <v>6165</v>
      </c>
      <c r="C2458" s="3">
        <v>93269</v>
      </c>
      <c r="D2458" s="2" t="s">
        <v>1032</v>
      </c>
      <c r="E2458" s="3" t="s">
        <v>6152</v>
      </c>
      <c r="G2458" s="66">
        <v>9.9700000000000006</v>
      </c>
    </row>
    <row r="2459" spans="1:7" x14ac:dyDescent="0.2">
      <c r="A2459" s="1" t="str">
        <f t="shared" si="48"/>
        <v>SINAPI 93270</v>
      </c>
      <c r="B2459" s="3" t="s">
        <v>6165</v>
      </c>
      <c r="C2459" s="3">
        <v>93270</v>
      </c>
      <c r="D2459" s="2" t="s">
        <v>1033</v>
      </c>
      <c r="E2459" s="3" t="s">
        <v>6152</v>
      </c>
      <c r="G2459" s="66">
        <v>25.87</v>
      </c>
    </row>
    <row r="2460" spans="1:7" ht="22.5" x14ac:dyDescent="0.2">
      <c r="A2460" s="1" t="str">
        <f t="shared" si="48"/>
        <v>SINAPI 93271</v>
      </c>
      <c r="B2460" s="3" t="s">
        <v>6165</v>
      </c>
      <c r="C2460" s="3">
        <v>93271</v>
      </c>
      <c r="D2460" s="2" t="s">
        <v>1034</v>
      </c>
      <c r="E2460" s="3" t="s">
        <v>6152</v>
      </c>
      <c r="G2460" s="66">
        <v>9.35</v>
      </c>
    </row>
    <row r="2461" spans="1:7" x14ac:dyDescent="0.2">
      <c r="A2461" s="1" t="str">
        <f t="shared" si="48"/>
        <v>SINAPI 95208</v>
      </c>
      <c r="B2461" s="3" t="s">
        <v>6165</v>
      </c>
      <c r="C2461" s="3">
        <v>95208</v>
      </c>
      <c r="D2461" s="2" t="s">
        <v>1085</v>
      </c>
      <c r="E2461" s="3" t="s">
        <v>6152</v>
      </c>
      <c r="G2461" s="66">
        <v>53.6</v>
      </c>
    </row>
    <row r="2462" spans="1:7" ht="22.5" x14ac:dyDescent="0.2">
      <c r="A2462" s="1" t="str">
        <f t="shared" si="48"/>
        <v>SINAPI 83761</v>
      </c>
      <c r="B2462" s="3" t="s">
        <v>6165</v>
      </c>
      <c r="C2462" s="3">
        <v>83761</v>
      </c>
      <c r="D2462" s="2" t="s">
        <v>717</v>
      </c>
      <c r="E2462" s="3" t="s">
        <v>6152</v>
      </c>
      <c r="G2462" s="66">
        <v>10.210000000000001</v>
      </c>
    </row>
    <row r="2463" spans="1:7" ht="22.5" x14ac:dyDescent="0.2">
      <c r="A2463" s="1" t="str">
        <f t="shared" si="48"/>
        <v>SINAPI 83764</v>
      </c>
      <c r="B2463" s="3" t="s">
        <v>6165</v>
      </c>
      <c r="C2463" s="3">
        <v>83764</v>
      </c>
      <c r="D2463" s="2" t="s">
        <v>720</v>
      </c>
      <c r="E2463" s="3" t="s">
        <v>6152</v>
      </c>
      <c r="G2463" s="66">
        <v>3.6</v>
      </c>
    </row>
    <row r="2464" spans="1:7" ht="22.5" x14ac:dyDescent="0.2">
      <c r="A2464" s="1" t="str">
        <f t="shared" si="48"/>
        <v>SINAPI 83762</v>
      </c>
      <c r="B2464" s="3" t="s">
        <v>6165</v>
      </c>
      <c r="C2464" s="3">
        <v>83762</v>
      </c>
      <c r="D2464" s="2" t="s">
        <v>718</v>
      </c>
      <c r="E2464" s="3" t="s">
        <v>6152</v>
      </c>
      <c r="G2464" s="66">
        <v>9.11</v>
      </c>
    </row>
    <row r="2465" spans="1:7" ht="22.5" x14ac:dyDescent="0.2">
      <c r="A2465" s="1" t="str">
        <f t="shared" si="48"/>
        <v>SINAPI 83763</v>
      </c>
      <c r="B2465" s="3" t="s">
        <v>6165</v>
      </c>
      <c r="C2465" s="3">
        <v>83763</v>
      </c>
      <c r="D2465" s="2" t="s">
        <v>719</v>
      </c>
      <c r="E2465" s="3" t="s">
        <v>6152</v>
      </c>
      <c r="G2465" s="66">
        <v>52.6</v>
      </c>
    </row>
    <row r="2466" spans="1:7" ht="22.5" x14ac:dyDescent="0.2">
      <c r="A2466" s="1" t="str">
        <f t="shared" si="48"/>
        <v>SINAPI 95874</v>
      </c>
      <c r="B2466" s="3" t="s">
        <v>6165</v>
      </c>
      <c r="C2466" s="3">
        <v>95874</v>
      </c>
      <c r="D2466" s="2" t="s">
        <v>1126</v>
      </c>
      <c r="E2466" s="3" t="s">
        <v>6152</v>
      </c>
      <c r="G2466" s="66">
        <v>10.91</v>
      </c>
    </row>
    <row r="2467" spans="1:7" x14ac:dyDescent="0.2">
      <c r="A2467" s="1" t="str">
        <f t="shared" si="48"/>
        <v>SINAPI 95869</v>
      </c>
      <c r="B2467" s="3" t="s">
        <v>6165</v>
      </c>
      <c r="C2467" s="3">
        <v>95869</v>
      </c>
      <c r="D2467" s="2" t="s">
        <v>1123</v>
      </c>
      <c r="E2467" s="3" t="s">
        <v>6152</v>
      </c>
      <c r="G2467" s="66">
        <v>3.84</v>
      </c>
    </row>
    <row r="2468" spans="1:7" ht="22.5" x14ac:dyDescent="0.2">
      <c r="A2468" s="1" t="str">
        <f t="shared" si="48"/>
        <v>SINAPI 95870</v>
      </c>
      <c r="B2468" s="3" t="s">
        <v>6165</v>
      </c>
      <c r="C2468" s="3">
        <v>95870</v>
      </c>
      <c r="D2468" s="2" t="s">
        <v>1124</v>
      </c>
      <c r="E2468" s="3" t="s">
        <v>6152</v>
      </c>
      <c r="G2468" s="66">
        <v>9.73</v>
      </c>
    </row>
    <row r="2469" spans="1:7" ht="22.5" x14ac:dyDescent="0.2">
      <c r="A2469" s="1" t="str">
        <f t="shared" si="48"/>
        <v>SINAPI 95871</v>
      </c>
      <c r="B2469" s="3" t="s">
        <v>6165</v>
      </c>
      <c r="C2469" s="3">
        <v>95871</v>
      </c>
      <c r="D2469" s="2" t="s">
        <v>1125</v>
      </c>
      <c r="E2469" s="3" t="s">
        <v>6152</v>
      </c>
      <c r="G2469" s="66">
        <v>286.16000000000003</v>
      </c>
    </row>
    <row r="2470" spans="1:7" ht="22.5" x14ac:dyDescent="0.2">
      <c r="A2470" s="1" t="str">
        <f t="shared" si="48"/>
        <v>SINAPI 104684</v>
      </c>
      <c r="B2470" s="3" t="s">
        <v>6165</v>
      </c>
      <c r="C2470" s="3">
        <v>104684</v>
      </c>
      <c r="D2470" s="2" t="s">
        <v>8966</v>
      </c>
      <c r="E2470" s="3" t="s">
        <v>6152</v>
      </c>
      <c r="G2470" s="66">
        <v>0</v>
      </c>
    </row>
    <row r="2471" spans="1:7" ht="22.5" x14ac:dyDescent="0.2">
      <c r="A2471" s="1" t="str">
        <f t="shared" ref="A2471:A2534" si="49">CONCATENAR</f>
        <v>SINAPI 104685</v>
      </c>
      <c r="B2471" s="3" t="s">
        <v>6165</v>
      </c>
      <c r="C2471" s="3">
        <v>104685</v>
      </c>
      <c r="D2471" s="2" t="s">
        <v>8967</v>
      </c>
      <c r="E2471" s="3" t="s">
        <v>6152</v>
      </c>
      <c r="G2471" s="66">
        <v>0</v>
      </c>
    </row>
    <row r="2472" spans="1:7" ht="22.5" x14ac:dyDescent="0.2">
      <c r="A2472" s="1" t="str">
        <f t="shared" si="49"/>
        <v>SINAPI 104686</v>
      </c>
      <c r="B2472" s="3" t="s">
        <v>6165</v>
      </c>
      <c r="C2472" s="3">
        <v>104686</v>
      </c>
      <c r="D2472" s="2" t="s">
        <v>8968</v>
      </c>
      <c r="E2472" s="3" t="s">
        <v>6152</v>
      </c>
      <c r="G2472" s="66">
        <v>0</v>
      </c>
    </row>
    <row r="2473" spans="1:7" ht="22.5" x14ac:dyDescent="0.2">
      <c r="A2473" s="1" t="str">
        <f t="shared" si="49"/>
        <v>SINAPI 104687</v>
      </c>
      <c r="B2473" s="3" t="s">
        <v>6165</v>
      </c>
      <c r="C2473" s="3">
        <v>104687</v>
      </c>
      <c r="D2473" s="2" t="s">
        <v>1222</v>
      </c>
      <c r="E2473" s="3" t="s">
        <v>6152</v>
      </c>
      <c r="G2473" s="66">
        <v>471</v>
      </c>
    </row>
    <row r="2474" spans="1:7" x14ac:dyDescent="0.2">
      <c r="A2474" s="1" t="str">
        <f t="shared" si="49"/>
        <v>SINAPI 73303</v>
      </c>
      <c r="B2474" s="3" t="s">
        <v>6165</v>
      </c>
      <c r="C2474" s="3">
        <v>73303</v>
      </c>
      <c r="D2474" s="2" t="s">
        <v>708</v>
      </c>
      <c r="E2474" s="3" t="s">
        <v>6152</v>
      </c>
      <c r="G2474" s="66">
        <v>7.66</v>
      </c>
    </row>
    <row r="2475" spans="1:7" x14ac:dyDescent="0.2">
      <c r="A2475" s="1" t="str">
        <f t="shared" si="49"/>
        <v>SINAPI 93235</v>
      </c>
      <c r="B2475" s="3" t="s">
        <v>6165</v>
      </c>
      <c r="C2475" s="3">
        <v>93235</v>
      </c>
      <c r="D2475" s="2" t="s">
        <v>1027</v>
      </c>
      <c r="E2475" s="3" t="s">
        <v>6152</v>
      </c>
      <c r="G2475" s="66">
        <v>2.7</v>
      </c>
    </row>
    <row r="2476" spans="1:7" x14ac:dyDescent="0.2">
      <c r="A2476" s="1" t="str">
        <f t="shared" si="49"/>
        <v>SINAPI 73307</v>
      </c>
      <c r="B2476" s="3" t="s">
        <v>6165</v>
      </c>
      <c r="C2476" s="3">
        <v>73307</v>
      </c>
      <c r="D2476" s="2" t="s">
        <v>709</v>
      </c>
      <c r="E2476" s="3" t="s">
        <v>6152</v>
      </c>
      <c r="G2476" s="66">
        <v>6.84</v>
      </c>
    </row>
    <row r="2477" spans="1:7" x14ac:dyDescent="0.2">
      <c r="A2477" s="1" t="str">
        <f t="shared" si="49"/>
        <v>SINAPI 73311</v>
      </c>
      <c r="B2477" s="3" t="s">
        <v>6165</v>
      </c>
      <c r="C2477" s="3">
        <v>73311</v>
      </c>
      <c r="D2477" s="2" t="s">
        <v>711</v>
      </c>
      <c r="E2477" s="3" t="s">
        <v>6152</v>
      </c>
      <c r="G2477" s="66">
        <v>186.65</v>
      </c>
    </row>
    <row r="2478" spans="1:7" x14ac:dyDescent="0.2">
      <c r="A2478" s="1" t="str">
        <f t="shared" si="49"/>
        <v>SINAPI 93423</v>
      </c>
      <c r="B2478" s="3" t="s">
        <v>6165</v>
      </c>
      <c r="C2478" s="3">
        <v>93423</v>
      </c>
      <c r="D2478" s="2" t="s">
        <v>1056</v>
      </c>
      <c r="E2478" s="3" t="s">
        <v>6152</v>
      </c>
      <c r="G2478" s="66">
        <v>6.82</v>
      </c>
    </row>
    <row r="2479" spans="1:7" x14ac:dyDescent="0.2">
      <c r="A2479" s="1" t="str">
        <f t="shared" si="49"/>
        <v>SINAPI 93424</v>
      </c>
      <c r="B2479" s="3" t="s">
        <v>6165</v>
      </c>
      <c r="C2479" s="3">
        <v>93424</v>
      </c>
      <c r="D2479" s="2" t="s">
        <v>1057</v>
      </c>
      <c r="E2479" s="3" t="s">
        <v>6152</v>
      </c>
      <c r="G2479" s="66">
        <v>2.4</v>
      </c>
    </row>
    <row r="2480" spans="1:7" x14ac:dyDescent="0.2">
      <c r="A2480" s="1" t="str">
        <f t="shared" si="49"/>
        <v>SINAPI 93425</v>
      </c>
      <c r="B2480" s="3" t="s">
        <v>6165</v>
      </c>
      <c r="C2480" s="3">
        <v>93425</v>
      </c>
      <c r="D2480" s="2" t="s">
        <v>1058</v>
      </c>
      <c r="E2480" s="3" t="s">
        <v>6152</v>
      </c>
      <c r="G2480" s="66">
        <v>6.09</v>
      </c>
    </row>
    <row r="2481" spans="1:7" x14ac:dyDescent="0.2">
      <c r="A2481" s="1" t="str">
        <f t="shared" si="49"/>
        <v>SINAPI 93426</v>
      </c>
      <c r="B2481" s="3" t="s">
        <v>6165</v>
      </c>
      <c r="C2481" s="3">
        <v>93426</v>
      </c>
      <c r="D2481" s="2" t="s">
        <v>1059</v>
      </c>
      <c r="E2481" s="3" t="s">
        <v>6152</v>
      </c>
      <c r="G2481" s="66">
        <v>167.97</v>
      </c>
    </row>
    <row r="2482" spans="1:7" x14ac:dyDescent="0.2">
      <c r="A2482" s="1" t="str">
        <f t="shared" si="49"/>
        <v>SINAPI 93417</v>
      </c>
      <c r="B2482" s="3" t="s">
        <v>6165</v>
      </c>
      <c r="C2482" s="3">
        <v>93417</v>
      </c>
      <c r="D2482" s="2" t="s">
        <v>1052</v>
      </c>
      <c r="E2482" s="3" t="s">
        <v>6152</v>
      </c>
      <c r="G2482" s="66">
        <v>4.82</v>
      </c>
    </row>
    <row r="2483" spans="1:7" x14ac:dyDescent="0.2">
      <c r="A2483" s="1" t="str">
        <f t="shared" si="49"/>
        <v>SINAPI 93418</v>
      </c>
      <c r="B2483" s="3" t="s">
        <v>6165</v>
      </c>
      <c r="C2483" s="3">
        <v>93418</v>
      </c>
      <c r="D2483" s="2" t="s">
        <v>1053</v>
      </c>
      <c r="E2483" s="3" t="s">
        <v>6152</v>
      </c>
      <c r="G2483" s="66">
        <v>1.7</v>
      </c>
    </row>
    <row r="2484" spans="1:7" x14ac:dyDescent="0.2">
      <c r="A2484" s="1" t="str">
        <f t="shared" si="49"/>
        <v>SINAPI 93419</v>
      </c>
      <c r="B2484" s="3" t="s">
        <v>6165</v>
      </c>
      <c r="C2484" s="3">
        <v>93419</v>
      </c>
      <c r="D2484" s="2" t="s">
        <v>1054</v>
      </c>
      <c r="E2484" s="3" t="s">
        <v>6152</v>
      </c>
      <c r="G2484" s="66">
        <v>4.3</v>
      </c>
    </row>
    <row r="2485" spans="1:7" x14ac:dyDescent="0.2">
      <c r="A2485" s="1" t="str">
        <f t="shared" si="49"/>
        <v>SINAPI 93420</v>
      </c>
      <c r="B2485" s="3" t="s">
        <v>6165</v>
      </c>
      <c r="C2485" s="3">
        <v>93420</v>
      </c>
      <c r="D2485" s="2" t="s">
        <v>1055</v>
      </c>
      <c r="E2485" s="3" t="s">
        <v>6152</v>
      </c>
      <c r="G2485" s="66">
        <v>70.28</v>
      </c>
    </row>
    <row r="2486" spans="1:7" ht="22.5" x14ac:dyDescent="0.2">
      <c r="A2486" s="1" t="str">
        <f t="shared" si="49"/>
        <v>SINAPI 93277</v>
      </c>
      <c r="B2486" s="3" t="s">
        <v>6165</v>
      </c>
      <c r="C2486" s="3">
        <v>93277</v>
      </c>
      <c r="D2486" s="2" t="s">
        <v>1035</v>
      </c>
      <c r="E2486" s="3" t="s">
        <v>6152</v>
      </c>
      <c r="G2486" s="66">
        <v>0.24</v>
      </c>
    </row>
    <row r="2487" spans="1:7" ht="22.5" x14ac:dyDescent="0.2">
      <c r="A2487" s="1" t="str">
        <f t="shared" si="49"/>
        <v>SINAPI 93278</v>
      </c>
      <c r="B2487" s="3" t="s">
        <v>6165</v>
      </c>
      <c r="C2487" s="3">
        <v>93278</v>
      </c>
      <c r="D2487" s="2" t="s">
        <v>1036</v>
      </c>
      <c r="E2487" s="3" t="s">
        <v>6152</v>
      </c>
      <c r="G2487" s="66">
        <v>0.05</v>
      </c>
    </row>
    <row r="2488" spans="1:7" ht="22.5" x14ac:dyDescent="0.2">
      <c r="A2488" s="1" t="str">
        <f t="shared" si="49"/>
        <v>SINAPI 93279</v>
      </c>
      <c r="B2488" s="3" t="s">
        <v>6165</v>
      </c>
      <c r="C2488" s="3">
        <v>93279</v>
      </c>
      <c r="D2488" s="2" t="s">
        <v>1037</v>
      </c>
      <c r="E2488" s="3" t="s">
        <v>6152</v>
      </c>
      <c r="G2488" s="66">
        <v>0.22</v>
      </c>
    </row>
    <row r="2489" spans="1:7" ht="22.5" x14ac:dyDescent="0.2">
      <c r="A2489" s="1" t="str">
        <f t="shared" si="49"/>
        <v>SINAPI 93280</v>
      </c>
      <c r="B2489" s="3" t="s">
        <v>6165</v>
      </c>
      <c r="C2489" s="3">
        <v>93280</v>
      </c>
      <c r="D2489" s="2" t="s">
        <v>1038</v>
      </c>
      <c r="E2489" s="3" t="s">
        <v>6152</v>
      </c>
      <c r="G2489" s="66">
        <v>0.78</v>
      </c>
    </row>
    <row r="2490" spans="1:7" x14ac:dyDescent="0.2">
      <c r="A2490" s="1" t="str">
        <f t="shared" si="49"/>
        <v>SINAPI 104909</v>
      </c>
      <c r="B2490" s="3" t="s">
        <v>6165</v>
      </c>
      <c r="C2490" s="3">
        <v>104909</v>
      </c>
      <c r="D2490" s="2" t="s">
        <v>8969</v>
      </c>
      <c r="E2490" s="3" t="s">
        <v>6152</v>
      </c>
      <c r="G2490" s="66">
        <v>0</v>
      </c>
    </row>
    <row r="2491" spans="1:7" x14ac:dyDescent="0.2">
      <c r="A2491" s="1" t="str">
        <f t="shared" si="49"/>
        <v>SINAPI 104910</v>
      </c>
      <c r="B2491" s="3" t="s">
        <v>6165</v>
      </c>
      <c r="C2491" s="3">
        <v>104910</v>
      </c>
      <c r="D2491" s="2" t="s">
        <v>8970</v>
      </c>
      <c r="E2491" s="3" t="s">
        <v>6152</v>
      </c>
      <c r="G2491" s="66">
        <v>0</v>
      </c>
    </row>
    <row r="2492" spans="1:7" x14ac:dyDescent="0.2">
      <c r="A2492" s="1" t="str">
        <f t="shared" si="49"/>
        <v>SINAPI 104911</v>
      </c>
      <c r="B2492" s="3" t="s">
        <v>6165</v>
      </c>
      <c r="C2492" s="3">
        <v>104911</v>
      </c>
      <c r="D2492" s="2" t="s">
        <v>8971</v>
      </c>
      <c r="E2492" s="3" t="s">
        <v>6152</v>
      </c>
      <c r="G2492" s="66">
        <v>0</v>
      </c>
    </row>
    <row r="2493" spans="1:7" ht="22.5" x14ac:dyDescent="0.2">
      <c r="A2493" s="1" t="str">
        <f t="shared" si="49"/>
        <v>SINAPI 104912</v>
      </c>
      <c r="B2493" s="3" t="s">
        <v>6165</v>
      </c>
      <c r="C2493" s="3">
        <v>104912</v>
      </c>
      <c r="D2493" s="2" t="s">
        <v>1228</v>
      </c>
      <c r="E2493" s="3" t="s">
        <v>6152</v>
      </c>
      <c r="G2493" s="66">
        <v>38.25</v>
      </c>
    </row>
    <row r="2494" spans="1:7" ht="22.5" x14ac:dyDescent="0.2">
      <c r="A2494" s="1" t="str">
        <f t="shared" si="49"/>
        <v>SINAPI 102840</v>
      </c>
      <c r="B2494" s="3" t="s">
        <v>6165</v>
      </c>
      <c r="C2494" s="3">
        <v>102840</v>
      </c>
      <c r="D2494" s="2" t="s">
        <v>8972</v>
      </c>
      <c r="E2494" s="3" t="s">
        <v>6152</v>
      </c>
      <c r="G2494" s="66">
        <v>0</v>
      </c>
    </row>
    <row r="2495" spans="1:7" ht="22.5" x14ac:dyDescent="0.2">
      <c r="A2495" s="1" t="str">
        <f t="shared" si="49"/>
        <v>SINAPI 102841</v>
      </c>
      <c r="B2495" s="3" t="s">
        <v>6165</v>
      </c>
      <c r="C2495" s="3">
        <v>102841</v>
      </c>
      <c r="D2495" s="2" t="s">
        <v>8973</v>
      </c>
      <c r="E2495" s="3" t="s">
        <v>6152</v>
      </c>
      <c r="G2495" s="66">
        <v>0</v>
      </c>
    </row>
    <row r="2496" spans="1:7" ht="22.5" x14ac:dyDescent="0.2">
      <c r="A2496" s="1" t="str">
        <f t="shared" si="49"/>
        <v>SINAPI 102842</v>
      </c>
      <c r="B2496" s="3" t="s">
        <v>6165</v>
      </c>
      <c r="C2496" s="3">
        <v>102842</v>
      </c>
      <c r="D2496" s="2" t="s">
        <v>8974</v>
      </c>
      <c r="E2496" s="3" t="s">
        <v>6152</v>
      </c>
      <c r="G2496" s="66">
        <v>0</v>
      </c>
    </row>
    <row r="2497" spans="1:7" ht="22.5" x14ac:dyDescent="0.2">
      <c r="A2497" s="1" t="str">
        <f t="shared" si="49"/>
        <v>SINAPI 102843</v>
      </c>
      <c r="B2497" s="3" t="s">
        <v>6165</v>
      </c>
      <c r="C2497" s="3">
        <v>102843</v>
      </c>
      <c r="D2497" s="2" t="s">
        <v>1177</v>
      </c>
      <c r="E2497" s="3" t="s">
        <v>6152</v>
      </c>
      <c r="G2497" s="66">
        <v>141.07</v>
      </c>
    </row>
    <row r="2498" spans="1:7" ht="22.5" x14ac:dyDescent="0.2">
      <c r="A2498" s="1" t="str">
        <f t="shared" si="49"/>
        <v>SINAPI 89267</v>
      </c>
      <c r="B2498" s="3" t="s">
        <v>6165</v>
      </c>
      <c r="C2498" s="3">
        <v>89267</v>
      </c>
      <c r="D2498" s="2" t="s">
        <v>826</v>
      </c>
      <c r="E2498" s="3" t="s">
        <v>6152</v>
      </c>
      <c r="G2498" s="66">
        <v>51.7</v>
      </c>
    </row>
    <row r="2499" spans="1:7" ht="22.5" x14ac:dyDescent="0.2">
      <c r="A2499" s="1" t="str">
        <f t="shared" si="49"/>
        <v>SINAPI 89269</v>
      </c>
      <c r="B2499" s="3" t="s">
        <v>6165</v>
      </c>
      <c r="C2499" s="3">
        <v>89269</v>
      </c>
      <c r="D2499" s="2" t="s">
        <v>828</v>
      </c>
      <c r="E2499" s="3" t="s">
        <v>6152</v>
      </c>
      <c r="G2499" s="66">
        <v>7.36</v>
      </c>
    </row>
    <row r="2500" spans="1:7" ht="22.5" x14ac:dyDescent="0.2">
      <c r="A2500" s="1" t="str">
        <f t="shared" si="49"/>
        <v>SINAPI 89268</v>
      </c>
      <c r="B2500" s="3" t="s">
        <v>6165</v>
      </c>
      <c r="C2500" s="3">
        <v>89268</v>
      </c>
      <c r="D2500" s="2" t="s">
        <v>827</v>
      </c>
      <c r="E2500" s="3" t="s">
        <v>6152</v>
      </c>
      <c r="G2500" s="66">
        <v>18.22</v>
      </c>
    </row>
    <row r="2501" spans="1:7" ht="22.5" x14ac:dyDescent="0.2">
      <c r="A2501" s="1" t="str">
        <f t="shared" si="49"/>
        <v>SINAPI 89270</v>
      </c>
      <c r="B2501" s="3" t="s">
        <v>6165</v>
      </c>
      <c r="C2501" s="3">
        <v>89270</v>
      </c>
      <c r="D2501" s="2" t="s">
        <v>829</v>
      </c>
      <c r="E2501" s="3" t="s">
        <v>6152</v>
      </c>
      <c r="G2501" s="66">
        <v>83.11</v>
      </c>
    </row>
    <row r="2502" spans="1:7" ht="22.5" x14ac:dyDescent="0.2">
      <c r="A2502" s="1" t="str">
        <f t="shared" si="49"/>
        <v>SINAPI 89271</v>
      </c>
      <c r="B2502" s="3" t="s">
        <v>6165</v>
      </c>
      <c r="C2502" s="3">
        <v>89271</v>
      </c>
      <c r="D2502" s="2" t="s">
        <v>830</v>
      </c>
      <c r="E2502" s="3" t="s">
        <v>6152</v>
      </c>
      <c r="G2502" s="66">
        <v>30.4</v>
      </c>
    </row>
    <row r="2503" spans="1:7" ht="22.5" x14ac:dyDescent="0.2">
      <c r="A2503" s="1" t="str">
        <f t="shared" si="49"/>
        <v>SINAPI 93283</v>
      </c>
      <c r="B2503" s="3" t="s">
        <v>6165</v>
      </c>
      <c r="C2503" s="3">
        <v>93283</v>
      </c>
      <c r="D2503" s="2" t="s">
        <v>1039</v>
      </c>
      <c r="E2503" s="3" t="s">
        <v>6152</v>
      </c>
      <c r="G2503" s="66">
        <v>99.43</v>
      </c>
    </row>
    <row r="2504" spans="1:7" ht="22.5" x14ac:dyDescent="0.2">
      <c r="A2504" s="1" t="str">
        <f t="shared" si="49"/>
        <v>SINAPI 93296</v>
      </c>
      <c r="B2504" s="3" t="s">
        <v>6165</v>
      </c>
      <c r="C2504" s="3">
        <v>93296</v>
      </c>
      <c r="D2504" s="2" t="s">
        <v>1043</v>
      </c>
      <c r="E2504" s="3" t="s">
        <v>6152</v>
      </c>
      <c r="G2504" s="66">
        <v>14.16</v>
      </c>
    </row>
    <row r="2505" spans="1:7" ht="22.5" x14ac:dyDescent="0.2">
      <c r="A2505" s="1" t="str">
        <f t="shared" si="49"/>
        <v>SINAPI 93284</v>
      </c>
      <c r="B2505" s="3" t="s">
        <v>6165</v>
      </c>
      <c r="C2505" s="3">
        <v>93284</v>
      </c>
      <c r="D2505" s="2" t="s">
        <v>1040</v>
      </c>
      <c r="E2505" s="3" t="s">
        <v>6152</v>
      </c>
      <c r="G2505" s="66">
        <v>35.049999999999997</v>
      </c>
    </row>
    <row r="2506" spans="1:7" ht="22.5" x14ac:dyDescent="0.2">
      <c r="A2506" s="1" t="str">
        <f t="shared" si="49"/>
        <v>SINAPI 93285</v>
      </c>
      <c r="B2506" s="3" t="s">
        <v>6165</v>
      </c>
      <c r="C2506" s="3">
        <v>93285</v>
      </c>
      <c r="D2506" s="2" t="s">
        <v>1041</v>
      </c>
      <c r="E2506" s="3" t="s">
        <v>6152</v>
      </c>
      <c r="G2506" s="66">
        <v>159.83000000000001</v>
      </c>
    </row>
    <row r="2507" spans="1:7" ht="22.5" x14ac:dyDescent="0.2">
      <c r="A2507" s="1" t="str">
        <f t="shared" si="49"/>
        <v>SINAPI 93286</v>
      </c>
      <c r="B2507" s="3" t="s">
        <v>6165</v>
      </c>
      <c r="C2507" s="3">
        <v>93286</v>
      </c>
      <c r="D2507" s="2" t="s">
        <v>1042</v>
      </c>
      <c r="E2507" s="3" t="s">
        <v>6152</v>
      </c>
      <c r="G2507" s="66">
        <v>13</v>
      </c>
    </row>
    <row r="2508" spans="1:7" ht="22.5" x14ac:dyDescent="0.2">
      <c r="A2508" s="1" t="str">
        <f t="shared" si="49"/>
        <v>SINAPI 104706</v>
      </c>
      <c r="B2508" s="3" t="s">
        <v>6165</v>
      </c>
      <c r="C2508" s="3">
        <v>104706</v>
      </c>
      <c r="D2508" s="2" t="s">
        <v>8975</v>
      </c>
      <c r="E2508" s="3" t="s">
        <v>6152</v>
      </c>
      <c r="G2508" s="66">
        <v>0</v>
      </c>
    </row>
    <row r="2509" spans="1:7" ht="22.5" x14ac:dyDescent="0.2">
      <c r="A2509" s="1" t="str">
        <f t="shared" si="49"/>
        <v>SINAPI 104707</v>
      </c>
      <c r="B2509" s="3" t="s">
        <v>6165</v>
      </c>
      <c r="C2509" s="3">
        <v>104707</v>
      </c>
      <c r="D2509" s="2" t="s">
        <v>8976</v>
      </c>
      <c r="E2509" s="3" t="s">
        <v>6152</v>
      </c>
      <c r="G2509" s="66">
        <v>0</v>
      </c>
    </row>
    <row r="2510" spans="1:7" ht="22.5" x14ac:dyDescent="0.2">
      <c r="A2510" s="1" t="str">
        <f t="shared" si="49"/>
        <v>SINAPI 104708</v>
      </c>
      <c r="B2510" s="3" t="s">
        <v>6165</v>
      </c>
      <c r="C2510" s="3">
        <v>104708</v>
      </c>
      <c r="D2510" s="2" t="s">
        <v>8977</v>
      </c>
      <c r="E2510" s="3" t="s">
        <v>6152</v>
      </c>
      <c r="G2510" s="66">
        <v>0</v>
      </c>
    </row>
    <row r="2511" spans="1:7" ht="33.75" x14ac:dyDescent="0.2">
      <c r="A2511" s="1" t="str">
        <f t="shared" si="49"/>
        <v>SINAPI 104709</v>
      </c>
      <c r="B2511" s="3" t="s">
        <v>6165</v>
      </c>
      <c r="C2511" s="3">
        <v>104709</v>
      </c>
      <c r="D2511" s="2" t="s">
        <v>1225</v>
      </c>
      <c r="E2511" s="3" t="s">
        <v>6152</v>
      </c>
      <c r="G2511" s="66">
        <v>1225.78</v>
      </c>
    </row>
    <row r="2512" spans="1:7" ht="22.5" x14ac:dyDescent="0.2">
      <c r="A2512" s="1" t="str">
        <f t="shared" si="49"/>
        <v>SINAPI 104903</v>
      </c>
      <c r="B2512" s="3" t="s">
        <v>6165</v>
      </c>
      <c r="C2512" s="3">
        <v>104903</v>
      </c>
      <c r="D2512" s="2" t="s">
        <v>8978</v>
      </c>
      <c r="E2512" s="3" t="s">
        <v>6152</v>
      </c>
      <c r="G2512" s="66">
        <v>0</v>
      </c>
    </row>
    <row r="2513" spans="1:7" ht="22.5" x14ac:dyDescent="0.2">
      <c r="A2513" s="1" t="str">
        <f t="shared" si="49"/>
        <v>SINAPI 104904</v>
      </c>
      <c r="B2513" s="3" t="s">
        <v>6165</v>
      </c>
      <c r="C2513" s="3">
        <v>104904</v>
      </c>
      <c r="D2513" s="2" t="s">
        <v>8979</v>
      </c>
      <c r="E2513" s="3" t="s">
        <v>6152</v>
      </c>
      <c r="G2513" s="66">
        <v>0</v>
      </c>
    </row>
    <row r="2514" spans="1:7" ht="22.5" x14ac:dyDescent="0.2">
      <c r="A2514" s="1" t="str">
        <f t="shared" si="49"/>
        <v>SINAPI 104905</v>
      </c>
      <c r="B2514" s="3" t="s">
        <v>6165</v>
      </c>
      <c r="C2514" s="3">
        <v>104905</v>
      </c>
      <c r="D2514" s="2" t="s">
        <v>8980</v>
      </c>
      <c r="E2514" s="3" t="s">
        <v>6152</v>
      </c>
      <c r="G2514" s="66">
        <v>0</v>
      </c>
    </row>
    <row r="2515" spans="1:7" ht="22.5" x14ac:dyDescent="0.2">
      <c r="A2515" s="1" t="str">
        <f t="shared" si="49"/>
        <v>SINAPI 104906</v>
      </c>
      <c r="B2515" s="3" t="s">
        <v>6165</v>
      </c>
      <c r="C2515" s="3">
        <v>104906</v>
      </c>
      <c r="D2515" s="2" t="s">
        <v>1227</v>
      </c>
      <c r="E2515" s="3" t="s">
        <v>6152</v>
      </c>
      <c r="G2515" s="66">
        <v>103.45</v>
      </c>
    </row>
    <row r="2516" spans="1:7" x14ac:dyDescent="0.2">
      <c r="A2516" s="1" t="str">
        <f t="shared" si="49"/>
        <v>SINAPI 102846</v>
      </c>
      <c r="B2516" s="3" t="s">
        <v>6165</v>
      </c>
      <c r="C2516" s="3">
        <v>102846</v>
      </c>
      <c r="D2516" s="2" t="s">
        <v>8981</v>
      </c>
      <c r="E2516" s="3" t="s">
        <v>6152</v>
      </c>
      <c r="G2516" s="66">
        <v>0</v>
      </c>
    </row>
    <row r="2517" spans="1:7" x14ac:dyDescent="0.2">
      <c r="A2517" s="1" t="str">
        <f t="shared" si="49"/>
        <v>SINAPI 102847</v>
      </c>
      <c r="B2517" s="3" t="s">
        <v>6165</v>
      </c>
      <c r="C2517" s="3">
        <v>102847</v>
      </c>
      <c r="D2517" s="2" t="s">
        <v>8982</v>
      </c>
      <c r="E2517" s="3" t="s">
        <v>6152</v>
      </c>
      <c r="G2517" s="66">
        <v>0</v>
      </c>
    </row>
    <row r="2518" spans="1:7" x14ac:dyDescent="0.2">
      <c r="A2518" s="1" t="str">
        <f t="shared" si="49"/>
        <v>SINAPI 102848</v>
      </c>
      <c r="B2518" s="3" t="s">
        <v>6165</v>
      </c>
      <c r="C2518" s="3">
        <v>102848</v>
      </c>
      <c r="D2518" s="2" t="s">
        <v>8983</v>
      </c>
      <c r="E2518" s="3" t="s">
        <v>6152</v>
      </c>
      <c r="G2518" s="66">
        <v>0</v>
      </c>
    </row>
    <row r="2519" spans="1:7" ht="22.5" x14ac:dyDescent="0.2">
      <c r="A2519" s="1" t="str">
        <f t="shared" si="49"/>
        <v>SINAPI 102849</v>
      </c>
      <c r="B2519" s="3" t="s">
        <v>6165</v>
      </c>
      <c r="C2519" s="3">
        <v>102849</v>
      </c>
      <c r="D2519" s="2" t="s">
        <v>1178</v>
      </c>
      <c r="E2519" s="3" t="s">
        <v>6152</v>
      </c>
      <c r="G2519" s="66">
        <v>68.97</v>
      </c>
    </row>
    <row r="2520" spans="1:7" ht="22.5" x14ac:dyDescent="0.2">
      <c r="A2520" s="1" t="str">
        <f t="shared" si="49"/>
        <v>SINAPI 102852</v>
      </c>
      <c r="B2520" s="3" t="s">
        <v>6165</v>
      </c>
      <c r="C2520" s="3">
        <v>102852</v>
      </c>
      <c r="D2520" s="2" t="s">
        <v>8984</v>
      </c>
      <c r="E2520" s="3" t="s">
        <v>6152</v>
      </c>
      <c r="G2520" s="66">
        <v>0</v>
      </c>
    </row>
    <row r="2521" spans="1:7" ht="22.5" x14ac:dyDescent="0.2">
      <c r="A2521" s="1" t="str">
        <f t="shared" si="49"/>
        <v>SINAPI 102853</v>
      </c>
      <c r="B2521" s="3" t="s">
        <v>6165</v>
      </c>
      <c r="C2521" s="3">
        <v>102853</v>
      </c>
      <c r="D2521" s="2" t="s">
        <v>8985</v>
      </c>
      <c r="E2521" s="3" t="s">
        <v>6152</v>
      </c>
      <c r="G2521" s="66">
        <v>0</v>
      </c>
    </row>
    <row r="2522" spans="1:7" ht="22.5" x14ac:dyDescent="0.2">
      <c r="A2522" s="1" t="str">
        <f t="shared" si="49"/>
        <v>SINAPI 102854</v>
      </c>
      <c r="B2522" s="3" t="s">
        <v>6165</v>
      </c>
      <c r="C2522" s="3">
        <v>102854</v>
      </c>
      <c r="D2522" s="2" t="s">
        <v>8986</v>
      </c>
      <c r="E2522" s="3" t="s">
        <v>6152</v>
      </c>
      <c r="G2522" s="66">
        <v>0</v>
      </c>
    </row>
    <row r="2523" spans="1:7" ht="22.5" x14ac:dyDescent="0.2">
      <c r="A2523" s="1" t="str">
        <f t="shared" si="49"/>
        <v>SINAPI 102855</v>
      </c>
      <c r="B2523" s="3" t="s">
        <v>6165</v>
      </c>
      <c r="C2523" s="3">
        <v>102855</v>
      </c>
      <c r="D2523" s="2" t="s">
        <v>1179</v>
      </c>
      <c r="E2523" s="3" t="s">
        <v>6152</v>
      </c>
      <c r="G2523" s="66">
        <v>68.97</v>
      </c>
    </row>
    <row r="2524" spans="1:7" ht="33.75" x14ac:dyDescent="0.2">
      <c r="A2524" s="1" t="str">
        <f t="shared" si="49"/>
        <v>SINAPI 93397</v>
      </c>
      <c r="B2524" s="3" t="s">
        <v>6165</v>
      </c>
      <c r="C2524" s="3">
        <v>93397</v>
      </c>
      <c r="D2524" s="2" t="s">
        <v>1044</v>
      </c>
      <c r="E2524" s="3" t="s">
        <v>6152</v>
      </c>
      <c r="G2524" s="66">
        <v>24.27</v>
      </c>
    </row>
    <row r="2525" spans="1:7" ht="33.75" x14ac:dyDescent="0.2">
      <c r="A2525" s="1" t="str">
        <f t="shared" si="49"/>
        <v>SINAPI 93399</v>
      </c>
      <c r="B2525" s="3" t="s">
        <v>6165</v>
      </c>
      <c r="C2525" s="3">
        <v>93399</v>
      </c>
      <c r="D2525" s="2" t="s">
        <v>6538</v>
      </c>
      <c r="E2525" s="3" t="s">
        <v>6152</v>
      </c>
      <c r="G2525" s="66">
        <v>3.69</v>
      </c>
    </row>
    <row r="2526" spans="1:7" ht="33.75" x14ac:dyDescent="0.2">
      <c r="A2526" s="1" t="str">
        <f t="shared" si="49"/>
        <v>SINAPI 93398</v>
      </c>
      <c r="B2526" s="3" t="s">
        <v>6165</v>
      </c>
      <c r="C2526" s="3">
        <v>93398</v>
      </c>
      <c r="D2526" s="2" t="s">
        <v>1045</v>
      </c>
      <c r="E2526" s="3" t="s">
        <v>6152</v>
      </c>
      <c r="G2526" s="66">
        <v>9.1300000000000008</v>
      </c>
    </row>
    <row r="2527" spans="1:7" ht="33.75" x14ac:dyDescent="0.2">
      <c r="A2527" s="1" t="str">
        <f t="shared" si="49"/>
        <v>SINAPI 93400</v>
      </c>
      <c r="B2527" s="3" t="s">
        <v>6165</v>
      </c>
      <c r="C2527" s="3">
        <v>93400</v>
      </c>
      <c r="D2527" s="2" t="s">
        <v>1046</v>
      </c>
      <c r="E2527" s="3" t="s">
        <v>6152</v>
      </c>
      <c r="G2527" s="66">
        <v>42.01</v>
      </c>
    </row>
    <row r="2528" spans="1:7" ht="33.75" x14ac:dyDescent="0.2">
      <c r="A2528" s="1" t="str">
        <f t="shared" si="49"/>
        <v>SINAPI 93401</v>
      </c>
      <c r="B2528" s="3" t="s">
        <v>6165</v>
      </c>
      <c r="C2528" s="3">
        <v>93401</v>
      </c>
      <c r="D2528" s="2" t="s">
        <v>1047</v>
      </c>
      <c r="E2528" s="3" t="s">
        <v>6152</v>
      </c>
      <c r="G2528" s="66">
        <v>165.71</v>
      </c>
    </row>
    <row r="2529" spans="1:7" ht="33.75" x14ac:dyDescent="0.2">
      <c r="A2529" s="1" t="str">
        <f t="shared" si="49"/>
        <v>SINAPI 89259</v>
      </c>
      <c r="B2529" s="3" t="s">
        <v>6165</v>
      </c>
      <c r="C2529" s="3">
        <v>89259</v>
      </c>
      <c r="D2529" s="2" t="s">
        <v>820</v>
      </c>
      <c r="E2529" s="3" t="s">
        <v>6152</v>
      </c>
      <c r="G2529" s="66">
        <v>26.56</v>
      </c>
    </row>
    <row r="2530" spans="1:7" ht="33.75" x14ac:dyDescent="0.2">
      <c r="A2530" s="1" t="str">
        <f t="shared" si="49"/>
        <v>SINAPI 91466</v>
      </c>
      <c r="B2530" s="3" t="s">
        <v>6165</v>
      </c>
      <c r="C2530" s="3">
        <v>91466</v>
      </c>
      <c r="D2530" s="2" t="s">
        <v>955</v>
      </c>
      <c r="E2530" s="3" t="s">
        <v>6152</v>
      </c>
      <c r="G2530" s="66">
        <v>3.93</v>
      </c>
    </row>
    <row r="2531" spans="1:7" ht="33.75" x14ac:dyDescent="0.2">
      <c r="A2531" s="1" t="str">
        <f t="shared" si="49"/>
        <v>SINAPI 89260</v>
      </c>
      <c r="B2531" s="3" t="s">
        <v>6165</v>
      </c>
      <c r="C2531" s="3">
        <v>89260</v>
      </c>
      <c r="D2531" s="2" t="s">
        <v>821</v>
      </c>
      <c r="E2531" s="3" t="s">
        <v>6152</v>
      </c>
      <c r="G2531" s="66">
        <v>9.73</v>
      </c>
    </row>
    <row r="2532" spans="1:7" ht="33.75" x14ac:dyDescent="0.2">
      <c r="A2532" s="1" t="str">
        <f t="shared" si="49"/>
        <v>SINAPI 89262</v>
      </c>
      <c r="B2532" s="3" t="s">
        <v>6165</v>
      </c>
      <c r="C2532" s="3">
        <v>89262</v>
      </c>
      <c r="D2532" s="2" t="s">
        <v>822</v>
      </c>
      <c r="E2532" s="3" t="s">
        <v>6152</v>
      </c>
      <c r="G2532" s="66">
        <v>44.87</v>
      </c>
    </row>
    <row r="2533" spans="1:7" ht="33.75" x14ac:dyDescent="0.2">
      <c r="A2533" s="1" t="str">
        <f t="shared" si="49"/>
        <v>SINAPI 91467</v>
      </c>
      <c r="B2533" s="3" t="s">
        <v>6165</v>
      </c>
      <c r="C2533" s="3">
        <v>91467</v>
      </c>
      <c r="D2533" s="2" t="s">
        <v>956</v>
      </c>
      <c r="E2533" s="3" t="s">
        <v>6152</v>
      </c>
      <c r="G2533" s="66">
        <v>165.71</v>
      </c>
    </row>
    <row r="2534" spans="1:7" ht="33.75" x14ac:dyDescent="0.2">
      <c r="A2534" s="1" t="str">
        <f t="shared" si="49"/>
        <v>SINAPI 105839</v>
      </c>
      <c r="B2534" s="3" t="s">
        <v>6165</v>
      </c>
      <c r="C2534" s="3">
        <v>105839</v>
      </c>
      <c r="D2534" s="2" t="s">
        <v>8987</v>
      </c>
      <c r="E2534" s="3" t="s">
        <v>6152</v>
      </c>
      <c r="G2534" s="66">
        <v>0</v>
      </c>
    </row>
    <row r="2535" spans="1:7" ht="33.75" x14ac:dyDescent="0.2">
      <c r="A2535" s="1" t="str">
        <f t="shared" ref="A2535:A2598" si="50">CONCATENAR</f>
        <v>SINAPI 105842</v>
      </c>
      <c r="B2535" s="3" t="s">
        <v>6165</v>
      </c>
      <c r="C2535" s="3">
        <v>105842</v>
      </c>
      <c r="D2535" s="2" t="s">
        <v>8988</v>
      </c>
      <c r="E2535" s="3" t="s">
        <v>6152</v>
      </c>
      <c r="G2535" s="66">
        <v>0</v>
      </c>
    </row>
    <row r="2536" spans="1:7" ht="33.75" x14ac:dyDescent="0.2">
      <c r="A2536" s="1" t="str">
        <f t="shared" si="50"/>
        <v>SINAPI 105840</v>
      </c>
      <c r="B2536" s="3" t="s">
        <v>6165</v>
      </c>
      <c r="C2536" s="3">
        <v>105840</v>
      </c>
      <c r="D2536" s="2" t="s">
        <v>8989</v>
      </c>
      <c r="E2536" s="3" t="s">
        <v>6152</v>
      </c>
      <c r="G2536" s="66">
        <v>0</v>
      </c>
    </row>
    <row r="2537" spans="1:7" ht="33.75" x14ac:dyDescent="0.2">
      <c r="A2537" s="1" t="str">
        <f t="shared" si="50"/>
        <v>SINAPI 105841</v>
      </c>
      <c r="B2537" s="3" t="s">
        <v>6165</v>
      </c>
      <c r="C2537" s="3">
        <v>105841</v>
      </c>
      <c r="D2537" s="2" t="s">
        <v>8990</v>
      </c>
      <c r="E2537" s="3" t="s">
        <v>6152</v>
      </c>
      <c r="G2537" s="66">
        <v>0</v>
      </c>
    </row>
    <row r="2538" spans="1:7" ht="33.75" x14ac:dyDescent="0.2">
      <c r="A2538" s="1" t="str">
        <f t="shared" si="50"/>
        <v>SINAPI 105843</v>
      </c>
      <c r="B2538" s="3" t="s">
        <v>6165</v>
      </c>
      <c r="C2538" s="3">
        <v>105843</v>
      </c>
      <c r="D2538" s="2" t="s">
        <v>8991</v>
      </c>
      <c r="E2538" s="3" t="s">
        <v>6152</v>
      </c>
      <c r="G2538" s="66">
        <v>87.21</v>
      </c>
    </row>
    <row r="2539" spans="1:7" ht="33.75" x14ac:dyDescent="0.2">
      <c r="A2539" s="1" t="str">
        <f t="shared" si="50"/>
        <v>SINAPI 91629</v>
      </c>
      <c r="B2539" s="3" t="s">
        <v>6165</v>
      </c>
      <c r="C2539" s="3">
        <v>91629</v>
      </c>
      <c r="D2539" s="2" t="s">
        <v>965</v>
      </c>
      <c r="E2539" s="3" t="s">
        <v>6152</v>
      </c>
      <c r="G2539" s="66">
        <v>21.01</v>
      </c>
    </row>
    <row r="2540" spans="1:7" ht="33.75" x14ac:dyDescent="0.2">
      <c r="A2540" s="1" t="str">
        <f t="shared" si="50"/>
        <v>SINAPI 91631</v>
      </c>
      <c r="B2540" s="3" t="s">
        <v>6165</v>
      </c>
      <c r="C2540" s="3">
        <v>91631</v>
      </c>
      <c r="D2540" s="2" t="s">
        <v>967</v>
      </c>
      <c r="E2540" s="3" t="s">
        <v>6152</v>
      </c>
      <c r="G2540" s="66">
        <v>3.15</v>
      </c>
    </row>
    <row r="2541" spans="1:7" ht="33.75" x14ac:dyDescent="0.2">
      <c r="A2541" s="1" t="str">
        <f t="shared" si="50"/>
        <v>SINAPI 91630</v>
      </c>
      <c r="B2541" s="3" t="s">
        <v>6165</v>
      </c>
      <c r="C2541" s="3">
        <v>91630</v>
      </c>
      <c r="D2541" s="2" t="s">
        <v>966</v>
      </c>
      <c r="E2541" s="3" t="s">
        <v>6152</v>
      </c>
      <c r="G2541" s="66">
        <v>7.79</v>
      </c>
    </row>
    <row r="2542" spans="1:7" ht="33.75" x14ac:dyDescent="0.2">
      <c r="A2542" s="1" t="str">
        <f t="shared" si="50"/>
        <v>SINAPI 91632</v>
      </c>
      <c r="B2542" s="3" t="s">
        <v>6165</v>
      </c>
      <c r="C2542" s="3">
        <v>91632</v>
      </c>
      <c r="D2542" s="2" t="s">
        <v>968</v>
      </c>
      <c r="E2542" s="3" t="s">
        <v>6152</v>
      </c>
      <c r="G2542" s="66">
        <v>35.9</v>
      </c>
    </row>
    <row r="2543" spans="1:7" ht="33.75" x14ac:dyDescent="0.2">
      <c r="A2543" s="1" t="str">
        <f t="shared" si="50"/>
        <v>SINAPI 91633</v>
      </c>
      <c r="B2543" s="3" t="s">
        <v>6165</v>
      </c>
      <c r="C2543" s="3">
        <v>91633</v>
      </c>
      <c r="D2543" s="2" t="s">
        <v>969</v>
      </c>
      <c r="E2543" s="3" t="s">
        <v>6152</v>
      </c>
      <c r="G2543" s="66">
        <v>140.25</v>
      </c>
    </row>
    <row r="2544" spans="1:7" ht="22.5" x14ac:dyDescent="0.2">
      <c r="A2544" s="1" t="str">
        <f t="shared" si="50"/>
        <v>SINAPI 98760</v>
      </c>
      <c r="B2544" s="3" t="s">
        <v>6165</v>
      </c>
      <c r="C2544" s="3">
        <v>98760</v>
      </c>
      <c r="D2544" s="2" t="s">
        <v>1153</v>
      </c>
      <c r="E2544" s="3" t="s">
        <v>6152</v>
      </c>
      <c r="G2544" s="66">
        <v>7.0000000000000007E-2</v>
      </c>
    </row>
    <row r="2545" spans="1:7" ht="22.5" x14ac:dyDescent="0.2">
      <c r="A2545" s="1" t="str">
        <f t="shared" si="50"/>
        <v>SINAPI 98761</v>
      </c>
      <c r="B2545" s="3" t="s">
        <v>6165</v>
      </c>
      <c r="C2545" s="3">
        <v>98761</v>
      </c>
      <c r="D2545" s="2" t="s">
        <v>1154</v>
      </c>
      <c r="E2545" s="3" t="s">
        <v>6152</v>
      </c>
      <c r="G2545" s="66">
        <v>0.01</v>
      </c>
    </row>
    <row r="2546" spans="1:7" ht="22.5" x14ac:dyDescent="0.2">
      <c r="A2546" s="1" t="str">
        <f t="shared" si="50"/>
        <v>SINAPI 98762</v>
      </c>
      <c r="B2546" s="3" t="s">
        <v>6165</v>
      </c>
      <c r="C2546" s="3">
        <v>98762</v>
      </c>
      <c r="D2546" s="2" t="s">
        <v>1155</v>
      </c>
      <c r="E2546" s="3" t="s">
        <v>6152</v>
      </c>
      <c r="G2546" s="66">
        <v>0.09</v>
      </c>
    </row>
    <row r="2547" spans="1:7" ht="22.5" x14ac:dyDescent="0.2">
      <c r="A2547" s="1" t="str">
        <f t="shared" si="50"/>
        <v>SINAPI 98763</v>
      </c>
      <c r="B2547" s="3" t="s">
        <v>6165</v>
      </c>
      <c r="C2547" s="3">
        <v>98763</v>
      </c>
      <c r="D2547" s="2" t="s">
        <v>1156</v>
      </c>
      <c r="E2547" s="3" t="s">
        <v>6152</v>
      </c>
      <c r="G2547" s="66">
        <v>4.59</v>
      </c>
    </row>
    <row r="2548" spans="1:7" ht="22.5" x14ac:dyDescent="0.2">
      <c r="A2548" s="1" t="str">
        <f t="shared" si="50"/>
        <v>SINAPI 99829</v>
      </c>
      <c r="B2548" s="3" t="s">
        <v>6165</v>
      </c>
      <c r="C2548" s="3">
        <v>99829</v>
      </c>
      <c r="D2548" s="2" t="s">
        <v>1157</v>
      </c>
      <c r="E2548" s="3" t="s">
        <v>6152</v>
      </c>
      <c r="G2548" s="66">
        <v>0.18</v>
      </c>
    </row>
    <row r="2549" spans="1:7" ht="22.5" x14ac:dyDescent="0.2">
      <c r="A2549" s="1" t="str">
        <f t="shared" si="50"/>
        <v>SINAPI 99830</v>
      </c>
      <c r="B2549" s="3" t="s">
        <v>6165</v>
      </c>
      <c r="C2549" s="3">
        <v>99830</v>
      </c>
      <c r="D2549" s="2" t="s">
        <v>1158</v>
      </c>
      <c r="E2549" s="3" t="s">
        <v>6152</v>
      </c>
      <c r="G2549" s="66">
        <v>0.03</v>
      </c>
    </row>
    <row r="2550" spans="1:7" ht="22.5" x14ac:dyDescent="0.2">
      <c r="A2550" s="1" t="str">
        <f t="shared" si="50"/>
        <v>SINAPI 99831</v>
      </c>
      <c r="B2550" s="3" t="s">
        <v>6165</v>
      </c>
      <c r="C2550" s="3">
        <v>99831</v>
      </c>
      <c r="D2550" s="2" t="s">
        <v>1159</v>
      </c>
      <c r="E2550" s="3" t="s">
        <v>6152</v>
      </c>
      <c r="G2550" s="66">
        <v>0.13</v>
      </c>
    </row>
    <row r="2551" spans="1:7" ht="22.5" x14ac:dyDescent="0.2">
      <c r="A2551" s="1" t="str">
        <f t="shared" si="50"/>
        <v>SINAPI 99832</v>
      </c>
      <c r="B2551" s="3" t="s">
        <v>6165</v>
      </c>
      <c r="C2551" s="3">
        <v>99832</v>
      </c>
      <c r="D2551" s="2" t="s">
        <v>1160</v>
      </c>
      <c r="E2551" s="3" t="s">
        <v>6152</v>
      </c>
      <c r="G2551" s="66">
        <v>4.42</v>
      </c>
    </row>
    <row r="2552" spans="1:7" ht="22.5" x14ac:dyDescent="0.2">
      <c r="A2552" s="1" t="str">
        <f t="shared" si="50"/>
        <v>SINAPI 104516</v>
      </c>
      <c r="B2552" s="3" t="s">
        <v>6165</v>
      </c>
      <c r="C2552" s="3">
        <v>104516</v>
      </c>
      <c r="D2552" s="2" t="s">
        <v>8992</v>
      </c>
      <c r="E2552" s="3" t="s">
        <v>6152</v>
      </c>
      <c r="G2552" s="66">
        <v>0</v>
      </c>
    </row>
    <row r="2553" spans="1:7" ht="22.5" x14ac:dyDescent="0.2">
      <c r="A2553" s="1" t="str">
        <f t="shared" si="50"/>
        <v>SINAPI 104517</v>
      </c>
      <c r="B2553" s="3" t="s">
        <v>6165</v>
      </c>
      <c r="C2553" s="3">
        <v>104517</v>
      </c>
      <c r="D2553" s="2" t="s">
        <v>8993</v>
      </c>
      <c r="E2553" s="3" t="s">
        <v>6152</v>
      </c>
      <c r="G2553" s="66">
        <v>0</v>
      </c>
    </row>
    <row r="2554" spans="1:7" ht="22.5" x14ac:dyDescent="0.2">
      <c r="A2554" s="1" t="str">
        <f t="shared" si="50"/>
        <v>SINAPI 104518</v>
      </c>
      <c r="B2554" s="3" t="s">
        <v>6165</v>
      </c>
      <c r="C2554" s="3">
        <v>104518</v>
      </c>
      <c r="D2554" s="2" t="s">
        <v>8994</v>
      </c>
      <c r="E2554" s="3" t="s">
        <v>6152</v>
      </c>
      <c r="G2554" s="66">
        <v>0</v>
      </c>
    </row>
    <row r="2555" spans="1:7" ht="22.5" x14ac:dyDescent="0.2">
      <c r="A2555" s="1" t="str">
        <f t="shared" si="50"/>
        <v>SINAPI 104519</v>
      </c>
      <c r="B2555" s="3" t="s">
        <v>6165</v>
      </c>
      <c r="C2555" s="3">
        <v>104519</v>
      </c>
      <c r="D2555" s="2" t="s">
        <v>1220</v>
      </c>
      <c r="E2555" s="3" t="s">
        <v>6152</v>
      </c>
      <c r="G2555" s="66">
        <v>0.64</v>
      </c>
    </row>
    <row r="2556" spans="1:7" ht="22.5" x14ac:dyDescent="0.2">
      <c r="A2556" s="1" t="str">
        <f t="shared" si="50"/>
        <v>SINAPI 90682</v>
      </c>
      <c r="B2556" s="3" t="s">
        <v>6165</v>
      </c>
      <c r="C2556" s="3">
        <v>90682</v>
      </c>
      <c r="D2556" s="2" t="s">
        <v>891</v>
      </c>
      <c r="E2556" s="3" t="s">
        <v>6152</v>
      </c>
      <c r="G2556" s="66">
        <v>37.15</v>
      </c>
    </row>
    <row r="2557" spans="1:7" ht="22.5" x14ac:dyDescent="0.2">
      <c r="A2557" s="1" t="str">
        <f t="shared" si="50"/>
        <v>SINAPI 90683</v>
      </c>
      <c r="B2557" s="3" t="s">
        <v>6165</v>
      </c>
      <c r="C2557" s="3">
        <v>90683</v>
      </c>
      <c r="D2557" s="2" t="s">
        <v>892</v>
      </c>
      <c r="E2557" s="3" t="s">
        <v>6152</v>
      </c>
      <c r="G2557" s="66">
        <v>8.59</v>
      </c>
    </row>
    <row r="2558" spans="1:7" ht="22.5" x14ac:dyDescent="0.2">
      <c r="A2558" s="1" t="str">
        <f t="shared" si="50"/>
        <v>SINAPI 90684</v>
      </c>
      <c r="B2558" s="3" t="s">
        <v>6165</v>
      </c>
      <c r="C2558" s="3">
        <v>90684</v>
      </c>
      <c r="D2558" s="2" t="s">
        <v>893</v>
      </c>
      <c r="E2558" s="3" t="s">
        <v>6152</v>
      </c>
      <c r="G2558" s="66">
        <v>40.64</v>
      </c>
    </row>
    <row r="2559" spans="1:7" ht="22.5" x14ac:dyDescent="0.2">
      <c r="A2559" s="1" t="str">
        <f t="shared" si="50"/>
        <v>SINAPI 90685</v>
      </c>
      <c r="B2559" s="3" t="s">
        <v>6165</v>
      </c>
      <c r="C2559" s="3">
        <v>90685</v>
      </c>
      <c r="D2559" s="2" t="s">
        <v>894</v>
      </c>
      <c r="E2559" s="3" t="s">
        <v>6152</v>
      </c>
      <c r="G2559" s="66">
        <v>59.62</v>
      </c>
    </row>
    <row r="2560" spans="1:7" x14ac:dyDescent="0.2">
      <c r="A2560" s="1" t="str">
        <f t="shared" si="50"/>
        <v>SINAPI 95114</v>
      </c>
      <c r="B2560" s="3" t="s">
        <v>6165</v>
      </c>
      <c r="C2560" s="3">
        <v>95114</v>
      </c>
      <c r="D2560" s="2" t="s">
        <v>1068</v>
      </c>
      <c r="E2560" s="3" t="s">
        <v>6152</v>
      </c>
      <c r="G2560" s="66">
        <v>1.75</v>
      </c>
    </row>
    <row r="2561" spans="1:7" x14ac:dyDescent="0.2">
      <c r="A2561" s="1" t="str">
        <f t="shared" si="50"/>
        <v>SINAPI 95115</v>
      </c>
      <c r="B2561" s="3" t="s">
        <v>6165</v>
      </c>
      <c r="C2561" s="3">
        <v>95115</v>
      </c>
      <c r="D2561" s="2" t="s">
        <v>1069</v>
      </c>
      <c r="E2561" s="3" t="s">
        <v>6152</v>
      </c>
      <c r="G2561" s="66">
        <v>0.4</v>
      </c>
    </row>
    <row r="2562" spans="1:7" x14ac:dyDescent="0.2">
      <c r="A2562" s="1" t="str">
        <f t="shared" si="50"/>
        <v>SINAPI 53863</v>
      </c>
      <c r="B2562" s="3" t="s">
        <v>6165</v>
      </c>
      <c r="C2562" s="3">
        <v>53863</v>
      </c>
      <c r="D2562" s="2" t="s">
        <v>704</v>
      </c>
      <c r="E2562" s="3" t="s">
        <v>6152</v>
      </c>
      <c r="G2562" s="66">
        <v>2.1800000000000002</v>
      </c>
    </row>
    <row r="2563" spans="1:7" x14ac:dyDescent="0.2">
      <c r="A2563" s="1" t="str">
        <f t="shared" si="50"/>
        <v>SINAPI 104652</v>
      </c>
      <c r="B2563" s="3" t="s">
        <v>6165</v>
      </c>
      <c r="C2563" s="3">
        <v>104652</v>
      </c>
      <c r="D2563" s="2" t="s">
        <v>8995</v>
      </c>
      <c r="E2563" s="3" t="s">
        <v>6152</v>
      </c>
      <c r="G2563" s="66">
        <v>0</v>
      </c>
    </row>
    <row r="2564" spans="1:7" x14ac:dyDescent="0.2">
      <c r="A2564" s="1" t="str">
        <f t="shared" si="50"/>
        <v>SINAPI 104653</v>
      </c>
      <c r="B2564" s="3" t="s">
        <v>6165</v>
      </c>
      <c r="C2564" s="3">
        <v>104653</v>
      </c>
      <c r="D2564" s="2" t="s">
        <v>8996</v>
      </c>
      <c r="E2564" s="3" t="s">
        <v>6152</v>
      </c>
      <c r="G2564" s="66">
        <v>0</v>
      </c>
    </row>
    <row r="2565" spans="1:7" x14ac:dyDescent="0.2">
      <c r="A2565" s="1" t="str">
        <f t="shared" si="50"/>
        <v>SINAPI 104654</v>
      </c>
      <c r="B2565" s="3" t="s">
        <v>6165</v>
      </c>
      <c r="C2565" s="3">
        <v>104654</v>
      </c>
      <c r="D2565" s="2" t="s">
        <v>8997</v>
      </c>
      <c r="E2565" s="3" t="s">
        <v>6152</v>
      </c>
      <c r="G2565" s="66">
        <v>0</v>
      </c>
    </row>
    <row r="2566" spans="1:7" x14ac:dyDescent="0.2">
      <c r="A2566" s="1" t="str">
        <f t="shared" si="50"/>
        <v>SINAPI 104655</v>
      </c>
      <c r="B2566" s="3" t="s">
        <v>6165</v>
      </c>
      <c r="C2566" s="3">
        <v>104655</v>
      </c>
      <c r="D2566" s="2" t="s">
        <v>1221</v>
      </c>
      <c r="E2566" s="3" t="s">
        <v>6152</v>
      </c>
      <c r="G2566" s="66">
        <v>0.68</v>
      </c>
    </row>
    <row r="2567" spans="1:7" ht="22.5" x14ac:dyDescent="0.2">
      <c r="A2567" s="1" t="str">
        <f t="shared" si="50"/>
        <v>SINAPI 102270</v>
      </c>
      <c r="B2567" s="3" t="s">
        <v>6165</v>
      </c>
      <c r="C2567" s="3">
        <v>102270</v>
      </c>
      <c r="D2567" s="2" t="s">
        <v>1169</v>
      </c>
      <c r="E2567" s="3" t="s">
        <v>6152</v>
      </c>
      <c r="G2567" s="66">
        <v>0.76</v>
      </c>
    </row>
    <row r="2568" spans="1:7" ht="22.5" x14ac:dyDescent="0.2">
      <c r="A2568" s="1" t="str">
        <f t="shared" si="50"/>
        <v>SINAPI 102271</v>
      </c>
      <c r="B2568" s="3" t="s">
        <v>6165</v>
      </c>
      <c r="C2568" s="3">
        <v>102271</v>
      </c>
      <c r="D2568" s="2" t="s">
        <v>1170</v>
      </c>
      <c r="E2568" s="3" t="s">
        <v>6152</v>
      </c>
      <c r="G2568" s="66">
        <v>0.17</v>
      </c>
    </row>
    <row r="2569" spans="1:7" ht="22.5" x14ac:dyDescent="0.2">
      <c r="A2569" s="1" t="str">
        <f t="shared" si="50"/>
        <v>SINAPI 102272</v>
      </c>
      <c r="B2569" s="3" t="s">
        <v>6165</v>
      </c>
      <c r="C2569" s="3">
        <v>102272</v>
      </c>
      <c r="D2569" s="2" t="s">
        <v>1171</v>
      </c>
      <c r="E2569" s="3" t="s">
        <v>6152</v>
      </c>
      <c r="G2569" s="66">
        <v>0.96</v>
      </c>
    </row>
    <row r="2570" spans="1:7" ht="22.5" x14ac:dyDescent="0.2">
      <c r="A2570" s="1" t="str">
        <f t="shared" si="50"/>
        <v>SINAPI 102273</v>
      </c>
      <c r="B2570" s="3" t="s">
        <v>6165</v>
      </c>
      <c r="C2570" s="3">
        <v>102273</v>
      </c>
      <c r="D2570" s="2" t="s">
        <v>1172</v>
      </c>
      <c r="E2570" s="3" t="s">
        <v>6152</v>
      </c>
      <c r="G2570" s="66">
        <v>1.7</v>
      </c>
    </row>
    <row r="2571" spans="1:7" x14ac:dyDescent="0.2">
      <c r="A2571" s="1" t="str">
        <f t="shared" si="50"/>
        <v>SINAPI 95255</v>
      </c>
      <c r="B2571" s="3" t="s">
        <v>6165</v>
      </c>
      <c r="C2571" s="3">
        <v>95255</v>
      </c>
      <c r="D2571" s="2" t="s">
        <v>1090</v>
      </c>
      <c r="E2571" s="3" t="s">
        <v>6152</v>
      </c>
      <c r="G2571" s="66">
        <v>1.55</v>
      </c>
    </row>
    <row r="2572" spans="1:7" x14ac:dyDescent="0.2">
      <c r="A2572" s="1" t="str">
        <f t="shared" si="50"/>
        <v>SINAPI 95256</v>
      </c>
      <c r="B2572" s="3" t="s">
        <v>6165</v>
      </c>
      <c r="C2572" s="3">
        <v>95256</v>
      </c>
      <c r="D2572" s="2" t="s">
        <v>1091</v>
      </c>
      <c r="E2572" s="3" t="s">
        <v>6152</v>
      </c>
      <c r="G2572" s="66">
        <v>0.35</v>
      </c>
    </row>
    <row r="2573" spans="1:7" x14ac:dyDescent="0.2">
      <c r="A2573" s="1" t="str">
        <f t="shared" si="50"/>
        <v>SINAPI 95257</v>
      </c>
      <c r="B2573" s="3" t="s">
        <v>6165</v>
      </c>
      <c r="C2573" s="3">
        <v>95257</v>
      </c>
      <c r="D2573" s="2" t="s">
        <v>1092</v>
      </c>
      <c r="E2573" s="3" t="s">
        <v>6152</v>
      </c>
      <c r="G2573" s="66">
        <v>1.94</v>
      </c>
    </row>
    <row r="2574" spans="1:7" x14ac:dyDescent="0.2">
      <c r="A2574" s="1" t="str">
        <f t="shared" si="50"/>
        <v>SINAPI 105913</v>
      </c>
      <c r="B2574" s="3" t="s">
        <v>6165</v>
      </c>
      <c r="C2574" s="3">
        <v>105913</v>
      </c>
      <c r="D2574" s="2" t="s">
        <v>8998</v>
      </c>
      <c r="E2574" s="3" t="s">
        <v>6152</v>
      </c>
      <c r="G2574" s="66">
        <v>0</v>
      </c>
    </row>
    <row r="2575" spans="1:7" x14ac:dyDescent="0.2">
      <c r="A2575" s="1" t="str">
        <f t="shared" si="50"/>
        <v>SINAPI 105914</v>
      </c>
      <c r="B2575" s="3" t="s">
        <v>6165</v>
      </c>
      <c r="C2575" s="3">
        <v>105914</v>
      </c>
      <c r="D2575" s="2" t="s">
        <v>8999</v>
      </c>
      <c r="E2575" s="3" t="s">
        <v>6152</v>
      </c>
      <c r="G2575" s="66">
        <v>0</v>
      </c>
    </row>
    <row r="2576" spans="1:7" x14ac:dyDescent="0.2">
      <c r="A2576" s="1" t="str">
        <f t="shared" si="50"/>
        <v>SINAPI 105915</v>
      </c>
      <c r="B2576" s="3" t="s">
        <v>6165</v>
      </c>
      <c r="C2576" s="3">
        <v>105915</v>
      </c>
      <c r="D2576" s="2" t="s">
        <v>9000</v>
      </c>
      <c r="E2576" s="3" t="s">
        <v>6152</v>
      </c>
      <c r="G2576" s="66">
        <v>0</v>
      </c>
    </row>
    <row r="2577" spans="1:7" x14ac:dyDescent="0.2">
      <c r="A2577" s="1" t="str">
        <f t="shared" si="50"/>
        <v>SINAPI 92963</v>
      </c>
      <c r="B2577" s="3" t="s">
        <v>6165</v>
      </c>
      <c r="C2577" s="3">
        <v>92963</v>
      </c>
      <c r="D2577" s="2" t="s">
        <v>1017</v>
      </c>
      <c r="E2577" s="3" t="s">
        <v>6152</v>
      </c>
      <c r="G2577" s="66">
        <v>1.8</v>
      </c>
    </row>
    <row r="2578" spans="1:7" x14ac:dyDescent="0.2">
      <c r="A2578" s="1" t="str">
        <f t="shared" si="50"/>
        <v>SINAPI 92964</v>
      </c>
      <c r="B2578" s="3" t="s">
        <v>6165</v>
      </c>
      <c r="C2578" s="3">
        <v>92964</v>
      </c>
      <c r="D2578" s="2" t="s">
        <v>1018</v>
      </c>
      <c r="E2578" s="3" t="s">
        <v>6152</v>
      </c>
      <c r="G2578" s="66">
        <v>0.41</v>
      </c>
    </row>
    <row r="2579" spans="1:7" x14ac:dyDescent="0.2">
      <c r="A2579" s="1" t="str">
        <f t="shared" si="50"/>
        <v>SINAPI 92965</v>
      </c>
      <c r="B2579" s="3" t="s">
        <v>6165</v>
      </c>
      <c r="C2579" s="3">
        <v>92965</v>
      </c>
      <c r="D2579" s="2" t="s">
        <v>1019</v>
      </c>
      <c r="E2579" s="3" t="s">
        <v>6152</v>
      </c>
      <c r="G2579" s="66">
        <v>2.25</v>
      </c>
    </row>
    <row r="2580" spans="1:7" ht="33.75" x14ac:dyDescent="0.2">
      <c r="A2580" s="1" t="str">
        <f t="shared" si="50"/>
        <v>SINAPI 103792</v>
      </c>
      <c r="B2580" s="3" t="s">
        <v>6165</v>
      </c>
      <c r="C2580" s="3">
        <v>103792</v>
      </c>
      <c r="D2580" s="2" t="s">
        <v>6578</v>
      </c>
      <c r="E2580" s="3" t="s">
        <v>6152</v>
      </c>
      <c r="G2580" s="66">
        <v>4.68</v>
      </c>
    </row>
    <row r="2581" spans="1:7" ht="33.75" x14ac:dyDescent="0.2">
      <c r="A2581" s="1" t="str">
        <f t="shared" si="50"/>
        <v>SINAPI 103789</v>
      </c>
      <c r="B2581" s="3" t="s">
        <v>6165</v>
      </c>
      <c r="C2581" s="3">
        <v>103789</v>
      </c>
      <c r="D2581" s="2" t="s">
        <v>9001</v>
      </c>
      <c r="E2581" s="3" t="s">
        <v>6152</v>
      </c>
      <c r="G2581" s="66">
        <v>0</v>
      </c>
    </row>
    <row r="2582" spans="1:7" ht="33.75" x14ac:dyDescent="0.2">
      <c r="A2582" s="1" t="str">
        <f t="shared" si="50"/>
        <v>SINAPI 103790</v>
      </c>
      <c r="B2582" s="3" t="s">
        <v>6165</v>
      </c>
      <c r="C2582" s="3">
        <v>103790</v>
      </c>
      <c r="D2582" s="2" t="s">
        <v>9002</v>
      </c>
      <c r="E2582" s="3" t="s">
        <v>6152</v>
      </c>
      <c r="G2582" s="66">
        <v>0</v>
      </c>
    </row>
    <row r="2583" spans="1:7" ht="33.75" x14ac:dyDescent="0.2">
      <c r="A2583" s="1" t="str">
        <f t="shared" si="50"/>
        <v>SINAPI 103791</v>
      </c>
      <c r="B2583" s="3" t="s">
        <v>6165</v>
      </c>
      <c r="C2583" s="3">
        <v>103791</v>
      </c>
      <c r="D2583" s="2" t="s">
        <v>9003</v>
      </c>
      <c r="E2583" s="3" t="s">
        <v>6152</v>
      </c>
      <c r="G2583" s="66">
        <v>0</v>
      </c>
    </row>
    <row r="2584" spans="1:7" ht="22.5" x14ac:dyDescent="0.2">
      <c r="A2584" s="1" t="str">
        <f t="shared" si="50"/>
        <v>SINAPI 96054</v>
      </c>
      <c r="B2584" s="3" t="s">
        <v>6165</v>
      </c>
      <c r="C2584" s="3">
        <v>96054</v>
      </c>
      <c r="D2584" s="2" t="s">
        <v>1145</v>
      </c>
      <c r="E2584" s="3" t="s">
        <v>6152</v>
      </c>
      <c r="G2584" s="66">
        <v>27.84</v>
      </c>
    </row>
    <row r="2585" spans="1:7" ht="22.5" x14ac:dyDescent="0.2">
      <c r="A2585" s="1" t="str">
        <f t="shared" si="50"/>
        <v>SINAPI 96060</v>
      </c>
      <c r="B2585" s="3" t="s">
        <v>6165</v>
      </c>
      <c r="C2585" s="3">
        <v>96060</v>
      </c>
      <c r="D2585" s="2" t="s">
        <v>1149</v>
      </c>
      <c r="E2585" s="3" t="s">
        <v>6152</v>
      </c>
      <c r="G2585" s="66">
        <v>5.75</v>
      </c>
    </row>
    <row r="2586" spans="1:7" ht="22.5" x14ac:dyDescent="0.2">
      <c r="A2586" s="1" t="str">
        <f t="shared" si="50"/>
        <v>SINAPI 96061</v>
      </c>
      <c r="B2586" s="3" t="s">
        <v>6165</v>
      </c>
      <c r="C2586" s="3">
        <v>96061</v>
      </c>
      <c r="D2586" s="2" t="s">
        <v>1150</v>
      </c>
      <c r="E2586" s="3" t="s">
        <v>6152</v>
      </c>
      <c r="G2586" s="66">
        <v>34.799999999999997</v>
      </c>
    </row>
    <row r="2587" spans="1:7" ht="22.5" x14ac:dyDescent="0.2">
      <c r="A2587" s="1" t="str">
        <f t="shared" si="50"/>
        <v>SINAPI 96062</v>
      </c>
      <c r="B2587" s="3" t="s">
        <v>6165</v>
      </c>
      <c r="C2587" s="3">
        <v>96062</v>
      </c>
      <c r="D2587" s="2" t="s">
        <v>1151</v>
      </c>
      <c r="E2587" s="3" t="s">
        <v>6152</v>
      </c>
      <c r="G2587" s="66">
        <v>41.75</v>
      </c>
    </row>
    <row r="2588" spans="1:7" ht="22.5" x14ac:dyDescent="0.2">
      <c r="A2588" s="1" t="str">
        <f t="shared" si="50"/>
        <v>SINAPI 90688</v>
      </c>
      <c r="B2588" s="3" t="s">
        <v>6165</v>
      </c>
      <c r="C2588" s="3">
        <v>90688</v>
      </c>
      <c r="D2588" s="2" t="s">
        <v>895</v>
      </c>
      <c r="E2588" s="3" t="s">
        <v>6152</v>
      </c>
      <c r="G2588" s="66">
        <v>24</v>
      </c>
    </row>
    <row r="2589" spans="1:7" ht="22.5" x14ac:dyDescent="0.2">
      <c r="A2589" s="1" t="str">
        <f t="shared" si="50"/>
        <v>SINAPI 90689</v>
      </c>
      <c r="B2589" s="3" t="s">
        <v>6165</v>
      </c>
      <c r="C2589" s="3">
        <v>90689</v>
      </c>
      <c r="D2589" s="2" t="s">
        <v>896</v>
      </c>
      <c r="E2589" s="3" t="s">
        <v>6152</v>
      </c>
      <c r="G2589" s="66">
        <v>4.74</v>
      </c>
    </row>
    <row r="2590" spans="1:7" ht="22.5" x14ac:dyDescent="0.2">
      <c r="A2590" s="1" t="str">
        <f t="shared" si="50"/>
        <v>SINAPI 90690</v>
      </c>
      <c r="B2590" s="3" t="s">
        <v>6165</v>
      </c>
      <c r="C2590" s="3">
        <v>90690</v>
      </c>
      <c r="D2590" s="2" t="s">
        <v>897</v>
      </c>
      <c r="E2590" s="3" t="s">
        <v>6152</v>
      </c>
      <c r="G2590" s="66">
        <v>30</v>
      </c>
    </row>
    <row r="2591" spans="1:7" ht="22.5" x14ac:dyDescent="0.2">
      <c r="A2591" s="1" t="str">
        <f t="shared" si="50"/>
        <v>SINAPI 90691</v>
      </c>
      <c r="B2591" s="3" t="s">
        <v>6165</v>
      </c>
      <c r="C2591" s="3">
        <v>90691</v>
      </c>
      <c r="D2591" s="2" t="s">
        <v>898</v>
      </c>
      <c r="E2591" s="3" t="s">
        <v>6152</v>
      </c>
      <c r="G2591" s="66">
        <v>41.75</v>
      </c>
    </row>
    <row r="2592" spans="1:7" ht="22.5" x14ac:dyDescent="0.2">
      <c r="A2592" s="1" t="str">
        <f t="shared" si="50"/>
        <v>SINAPI 96241</v>
      </c>
      <c r="B2592" s="3" t="s">
        <v>6165</v>
      </c>
      <c r="C2592" s="3">
        <v>96241</v>
      </c>
      <c r="D2592" s="2" t="s">
        <v>6549</v>
      </c>
      <c r="E2592" s="3" t="s">
        <v>6152</v>
      </c>
      <c r="G2592" s="66">
        <v>25.5</v>
      </c>
    </row>
    <row r="2593" spans="1:7" ht="22.5" x14ac:dyDescent="0.2">
      <c r="A2593" s="1" t="str">
        <f t="shared" si="50"/>
        <v>SINAPI 96242</v>
      </c>
      <c r="B2593" s="3" t="s">
        <v>6165</v>
      </c>
      <c r="C2593" s="3">
        <v>96242</v>
      </c>
      <c r="D2593" s="2" t="s">
        <v>6550</v>
      </c>
      <c r="E2593" s="3" t="s">
        <v>6152</v>
      </c>
      <c r="G2593" s="66">
        <v>6.73</v>
      </c>
    </row>
    <row r="2594" spans="1:7" ht="22.5" x14ac:dyDescent="0.2">
      <c r="A2594" s="1" t="str">
        <f t="shared" si="50"/>
        <v>SINAPI 96243</v>
      </c>
      <c r="B2594" s="3" t="s">
        <v>6165</v>
      </c>
      <c r="C2594" s="3">
        <v>96243</v>
      </c>
      <c r="D2594" s="2" t="s">
        <v>6551</v>
      </c>
      <c r="E2594" s="3" t="s">
        <v>6152</v>
      </c>
      <c r="G2594" s="66">
        <v>31.87</v>
      </c>
    </row>
    <row r="2595" spans="1:7" ht="22.5" x14ac:dyDescent="0.2">
      <c r="A2595" s="1" t="str">
        <f t="shared" si="50"/>
        <v>SINAPI 96244</v>
      </c>
      <c r="B2595" s="3" t="s">
        <v>6165</v>
      </c>
      <c r="C2595" s="3">
        <v>96244</v>
      </c>
      <c r="D2595" s="2" t="s">
        <v>6552</v>
      </c>
      <c r="E2595" s="3" t="s">
        <v>6152</v>
      </c>
      <c r="G2595" s="66">
        <v>18.239999999999998</v>
      </c>
    </row>
    <row r="2596" spans="1:7" ht="22.5" x14ac:dyDescent="0.2">
      <c r="A2596" s="1" t="str">
        <f t="shared" si="50"/>
        <v>SINAPI 88400</v>
      </c>
      <c r="B2596" s="3" t="s">
        <v>6165</v>
      </c>
      <c r="C2596" s="3">
        <v>88400</v>
      </c>
      <c r="D2596" s="2" t="s">
        <v>734</v>
      </c>
      <c r="E2596" s="3" t="s">
        <v>6152</v>
      </c>
      <c r="G2596" s="66">
        <v>1.02</v>
      </c>
    </row>
    <row r="2597" spans="1:7" ht="22.5" x14ac:dyDescent="0.2">
      <c r="A2597" s="1" t="str">
        <f t="shared" si="50"/>
        <v>SINAPI 88401</v>
      </c>
      <c r="B2597" s="3" t="s">
        <v>6165</v>
      </c>
      <c r="C2597" s="3">
        <v>88401</v>
      </c>
      <c r="D2597" s="2" t="s">
        <v>735</v>
      </c>
      <c r="E2597" s="3" t="s">
        <v>6152</v>
      </c>
      <c r="G2597" s="66">
        <v>0.23</v>
      </c>
    </row>
    <row r="2598" spans="1:7" ht="22.5" x14ac:dyDescent="0.2">
      <c r="A2598" s="1" t="str">
        <f t="shared" si="50"/>
        <v>SINAPI 88402</v>
      </c>
      <c r="B2598" s="3" t="s">
        <v>6165</v>
      </c>
      <c r="C2598" s="3">
        <v>88402</v>
      </c>
      <c r="D2598" s="2" t="s">
        <v>736</v>
      </c>
      <c r="E2598" s="3" t="s">
        <v>6152</v>
      </c>
      <c r="G2598" s="66">
        <v>1.1200000000000001</v>
      </c>
    </row>
    <row r="2599" spans="1:7" ht="22.5" x14ac:dyDescent="0.2">
      <c r="A2599" s="1" t="str">
        <f t="shared" ref="A2599:A2662" si="51">CONCATENAR</f>
        <v>SINAPI 88403</v>
      </c>
      <c r="B2599" s="3" t="s">
        <v>6165</v>
      </c>
      <c r="C2599" s="3">
        <v>88403</v>
      </c>
      <c r="D2599" s="2" t="s">
        <v>737</v>
      </c>
      <c r="E2599" s="3" t="s">
        <v>6152</v>
      </c>
      <c r="G2599" s="66">
        <v>1.88</v>
      </c>
    </row>
    <row r="2600" spans="1:7" ht="22.5" x14ac:dyDescent="0.2">
      <c r="A2600" s="1" t="str">
        <f t="shared" si="51"/>
        <v>SINAPI 88387</v>
      </c>
      <c r="B2600" s="3" t="s">
        <v>6165</v>
      </c>
      <c r="C2600" s="3">
        <v>88387</v>
      </c>
      <c r="D2600" s="2" t="s">
        <v>726</v>
      </c>
      <c r="E2600" s="3" t="s">
        <v>6152</v>
      </c>
      <c r="G2600" s="66">
        <v>1.08</v>
      </c>
    </row>
    <row r="2601" spans="1:7" ht="22.5" x14ac:dyDescent="0.2">
      <c r="A2601" s="1" t="str">
        <f t="shared" si="51"/>
        <v>SINAPI 88389</v>
      </c>
      <c r="B2601" s="3" t="s">
        <v>6165</v>
      </c>
      <c r="C2601" s="3">
        <v>88389</v>
      </c>
      <c r="D2601" s="2" t="s">
        <v>727</v>
      </c>
      <c r="E2601" s="3" t="s">
        <v>6152</v>
      </c>
      <c r="G2601" s="66">
        <v>0.25</v>
      </c>
    </row>
    <row r="2602" spans="1:7" ht="22.5" x14ac:dyDescent="0.2">
      <c r="A2602" s="1" t="str">
        <f t="shared" si="51"/>
        <v>SINAPI 88390</v>
      </c>
      <c r="B2602" s="3" t="s">
        <v>6165</v>
      </c>
      <c r="C2602" s="3">
        <v>88390</v>
      </c>
      <c r="D2602" s="2" t="s">
        <v>728</v>
      </c>
      <c r="E2602" s="3" t="s">
        <v>6152</v>
      </c>
      <c r="G2602" s="66">
        <v>1.18</v>
      </c>
    </row>
    <row r="2603" spans="1:7" ht="22.5" x14ac:dyDescent="0.2">
      <c r="A2603" s="1" t="str">
        <f t="shared" si="51"/>
        <v>SINAPI 88391</v>
      </c>
      <c r="B2603" s="3" t="s">
        <v>6165</v>
      </c>
      <c r="C2603" s="3">
        <v>88391</v>
      </c>
      <c r="D2603" s="2" t="s">
        <v>729</v>
      </c>
      <c r="E2603" s="3" t="s">
        <v>6152</v>
      </c>
      <c r="G2603" s="66">
        <v>3.13</v>
      </c>
    </row>
    <row r="2604" spans="1:7" ht="22.5" x14ac:dyDescent="0.2">
      <c r="A2604" s="1" t="str">
        <f t="shared" si="51"/>
        <v>SINAPI 88394</v>
      </c>
      <c r="B2604" s="3" t="s">
        <v>6165</v>
      </c>
      <c r="C2604" s="3">
        <v>88394</v>
      </c>
      <c r="D2604" s="2" t="s">
        <v>730</v>
      </c>
      <c r="E2604" s="3" t="s">
        <v>6152</v>
      </c>
      <c r="G2604" s="66">
        <v>1.29</v>
      </c>
    </row>
    <row r="2605" spans="1:7" ht="22.5" x14ac:dyDescent="0.2">
      <c r="A2605" s="1" t="str">
        <f t="shared" si="51"/>
        <v>SINAPI 88395</v>
      </c>
      <c r="B2605" s="3" t="s">
        <v>6165</v>
      </c>
      <c r="C2605" s="3">
        <v>88395</v>
      </c>
      <c r="D2605" s="2" t="s">
        <v>731</v>
      </c>
      <c r="E2605" s="3" t="s">
        <v>6152</v>
      </c>
      <c r="G2605" s="66">
        <v>0.28999999999999998</v>
      </c>
    </row>
    <row r="2606" spans="1:7" ht="22.5" x14ac:dyDescent="0.2">
      <c r="A2606" s="1" t="str">
        <f t="shared" si="51"/>
        <v>SINAPI 88396</v>
      </c>
      <c r="B2606" s="3" t="s">
        <v>6165</v>
      </c>
      <c r="C2606" s="3">
        <v>88396</v>
      </c>
      <c r="D2606" s="2" t="s">
        <v>732</v>
      </c>
      <c r="E2606" s="3" t="s">
        <v>6152</v>
      </c>
      <c r="G2606" s="66">
        <v>1.41</v>
      </c>
    </row>
    <row r="2607" spans="1:7" ht="22.5" x14ac:dyDescent="0.2">
      <c r="A2607" s="1" t="str">
        <f t="shared" si="51"/>
        <v>SINAPI 88397</v>
      </c>
      <c r="B2607" s="3" t="s">
        <v>6165</v>
      </c>
      <c r="C2607" s="3">
        <v>88397</v>
      </c>
      <c r="D2607" s="2" t="s">
        <v>733</v>
      </c>
      <c r="E2607" s="3" t="s">
        <v>6152</v>
      </c>
      <c r="G2607" s="66">
        <v>4.6900000000000004</v>
      </c>
    </row>
    <row r="2608" spans="1:7" ht="22.5" x14ac:dyDescent="0.2">
      <c r="A2608" s="1" t="str">
        <f t="shared" si="51"/>
        <v>SINAPI 90633</v>
      </c>
      <c r="B2608" s="3" t="s">
        <v>6165</v>
      </c>
      <c r="C2608" s="3">
        <v>90633</v>
      </c>
      <c r="D2608" s="2" t="s">
        <v>859</v>
      </c>
      <c r="E2608" s="3" t="s">
        <v>6152</v>
      </c>
      <c r="G2608" s="66">
        <v>5.13</v>
      </c>
    </row>
    <row r="2609" spans="1:7" ht="22.5" x14ac:dyDescent="0.2">
      <c r="A2609" s="1" t="str">
        <f t="shared" si="51"/>
        <v>SINAPI 90634</v>
      </c>
      <c r="B2609" s="3" t="s">
        <v>6165</v>
      </c>
      <c r="C2609" s="3">
        <v>90634</v>
      </c>
      <c r="D2609" s="2" t="s">
        <v>860</v>
      </c>
      <c r="E2609" s="3" t="s">
        <v>6152</v>
      </c>
      <c r="G2609" s="66">
        <v>1.18</v>
      </c>
    </row>
    <row r="2610" spans="1:7" ht="22.5" x14ac:dyDescent="0.2">
      <c r="A2610" s="1" t="str">
        <f t="shared" si="51"/>
        <v>SINAPI 90635</v>
      </c>
      <c r="B2610" s="3" t="s">
        <v>6165</v>
      </c>
      <c r="C2610" s="3">
        <v>90635</v>
      </c>
      <c r="D2610" s="2" t="s">
        <v>861</v>
      </c>
      <c r="E2610" s="3" t="s">
        <v>6152</v>
      </c>
      <c r="G2610" s="66">
        <v>5.61</v>
      </c>
    </row>
    <row r="2611" spans="1:7" ht="22.5" x14ac:dyDescent="0.2">
      <c r="A2611" s="1" t="str">
        <f t="shared" si="51"/>
        <v>SINAPI 90636</v>
      </c>
      <c r="B2611" s="3" t="s">
        <v>6165</v>
      </c>
      <c r="C2611" s="3">
        <v>90636</v>
      </c>
      <c r="D2611" s="2" t="s">
        <v>862</v>
      </c>
      <c r="E2611" s="3" t="s">
        <v>6152</v>
      </c>
      <c r="G2611" s="66">
        <v>6.26</v>
      </c>
    </row>
    <row r="2612" spans="1:7" ht="22.5" x14ac:dyDescent="0.2">
      <c r="A2612" s="1" t="str">
        <f t="shared" si="51"/>
        <v>SINAPI 103238</v>
      </c>
      <c r="B2612" s="3" t="s">
        <v>6165</v>
      </c>
      <c r="C2612" s="3">
        <v>103238</v>
      </c>
      <c r="D2612" s="2" t="s">
        <v>9004</v>
      </c>
      <c r="E2612" s="3" t="s">
        <v>6152</v>
      </c>
      <c r="G2612" s="66">
        <v>0</v>
      </c>
    </row>
    <row r="2613" spans="1:7" ht="22.5" x14ac:dyDescent="0.2">
      <c r="A2613" s="1" t="str">
        <f t="shared" si="51"/>
        <v>SINAPI 103239</v>
      </c>
      <c r="B2613" s="3" t="s">
        <v>6165</v>
      </c>
      <c r="C2613" s="3">
        <v>103239</v>
      </c>
      <c r="D2613" s="2" t="s">
        <v>9005</v>
      </c>
      <c r="E2613" s="3" t="s">
        <v>6152</v>
      </c>
      <c r="G2613" s="66">
        <v>0</v>
      </c>
    </row>
    <row r="2614" spans="1:7" ht="22.5" x14ac:dyDescent="0.2">
      <c r="A2614" s="1" t="str">
        <f t="shared" si="51"/>
        <v>SINAPI 103240</v>
      </c>
      <c r="B2614" s="3" t="s">
        <v>6165</v>
      </c>
      <c r="C2614" s="3">
        <v>103240</v>
      </c>
      <c r="D2614" s="2" t="s">
        <v>9006</v>
      </c>
      <c r="E2614" s="3" t="s">
        <v>6152</v>
      </c>
      <c r="G2614" s="66">
        <v>0</v>
      </c>
    </row>
    <row r="2615" spans="1:7" ht="22.5" x14ac:dyDescent="0.2">
      <c r="A2615" s="1" t="str">
        <f t="shared" si="51"/>
        <v>SINAPI 103241</v>
      </c>
      <c r="B2615" s="3" t="s">
        <v>6165</v>
      </c>
      <c r="C2615" s="3">
        <v>103241</v>
      </c>
      <c r="D2615" s="2" t="s">
        <v>1207</v>
      </c>
      <c r="E2615" s="3" t="s">
        <v>6152</v>
      </c>
      <c r="G2615" s="66">
        <v>11.73</v>
      </c>
    </row>
    <row r="2616" spans="1:7" ht="22.5" x14ac:dyDescent="0.2">
      <c r="A2616" s="1" t="str">
        <f t="shared" si="51"/>
        <v>SINAPI 88853</v>
      </c>
      <c r="B2616" s="3" t="s">
        <v>6165</v>
      </c>
      <c r="C2616" s="3">
        <v>88853</v>
      </c>
      <c r="D2616" s="2" t="s">
        <v>758</v>
      </c>
      <c r="E2616" s="3" t="s">
        <v>6152</v>
      </c>
      <c r="G2616" s="66">
        <v>0.3</v>
      </c>
    </row>
    <row r="2617" spans="1:7" ht="22.5" x14ac:dyDescent="0.2">
      <c r="A2617" s="1" t="str">
        <f t="shared" si="51"/>
        <v>SINAPI 88854</v>
      </c>
      <c r="B2617" s="3" t="s">
        <v>6165</v>
      </c>
      <c r="C2617" s="3">
        <v>88854</v>
      </c>
      <c r="D2617" s="2" t="s">
        <v>759</v>
      </c>
      <c r="E2617" s="3" t="s">
        <v>6152</v>
      </c>
      <c r="G2617" s="66">
        <v>0.06</v>
      </c>
    </row>
    <row r="2618" spans="1:7" ht="22.5" x14ac:dyDescent="0.2">
      <c r="A2618" s="1" t="str">
        <f t="shared" si="51"/>
        <v>SINAPI 5692</v>
      </c>
      <c r="B2618" s="3" t="s">
        <v>6165</v>
      </c>
      <c r="C2618" s="3">
        <v>5692</v>
      </c>
      <c r="D2618" s="2" t="s">
        <v>629</v>
      </c>
      <c r="E2618" s="3" t="s">
        <v>6152</v>
      </c>
      <c r="G2618" s="66">
        <v>0.33</v>
      </c>
    </row>
    <row r="2619" spans="1:7" ht="22.5" x14ac:dyDescent="0.2">
      <c r="A2619" s="1" t="str">
        <f t="shared" si="51"/>
        <v>SINAPI 5693</v>
      </c>
      <c r="B2619" s="3" t="s">
        <v>6165</v>
      </c>
      <c r="C2619" s="3">
        <v>5693</v>
      </c>
      <c r="D2619" s="2" t="s">
        <v>630</v>
      </c>
      <c r="E2619" s="3" t="s">
        <v>6152</v>
      </c>
      <c r="G2619" s="66">
        <v>21.39</v>
      </c>
    </row>
    <row r="2620" spans="1:7" ht="22.5" x14ac:dyDescent="0.2">
      <c r="A2620" s="1" t="str">
        <f t="shared" si="51"/>
        <v>SINAPI 7044</v>
      </c>
      <c r="B2620" s="3" t="s">
        <v>6165</v>
      </c>
      <c r="C2620" s="3">
        <v>7044</v>
      </c>
      <c r="D2620" s="2" t="s">
        <v>668</v>
      </c>
      <c r="E2620" s="3" t="s">
        <v>6152</v>
      </c>
      <c r="G2620" s="66">
        <v>0.37</v>
      </c>
    </row>
    <row r="2621" spans="1:7" ht="22.5" x14ac:dyDescent="0.2">
      <c r="A2621" s="1" t="str">
        <f t="shared" si="51"/>
        <v>SINAPI 7045</v>
      </c>
      <c r="B2621" s="3" t="s">
        <v>6165</v>
      </c>
      <c r="C2621" s="3">
        <v>7045</v>
      </c>
      <c r="D2621" s="2" t="s">
        <v>669</v>
      </c>
      <c r="E2621" s="3" t="s">
        <v>6152</v>
      </c>
      <c r="G2621" s="66">
        <v>0.08</v>
      </c>
    </row>
    <row r="2622" spans="1:7" ht="22.5" x14ac:dyDescent="0.2">
      <c r="A2622" s="1" t="str">
        <f t="shared" si="51"/>
        <v>SINAPI 7046</v>
      </c>
      <c r="B2622" s="3" t="s">
        <v>6165</v>
      </c>
      <c r="C2622" s="3">
        <v>7046</v>
      </c>
      <c r="D2622" s="2" t="s">
        <v>670</v>
      </c>
      <c r="E2622" s="3" t="s">
        <v>6152</v>
      </c>
      <c r="G2622" s="66">
        <v>0.4</v>
      </c>
    </row>
    <row r="2623" spans="1:7" ht="22.5" x14ac:dyDescent="0.2">
      <c r="A2623" s="1" t="str">
        <f t="shared" si="51"/>
        <v>SINAPI 7047</v>
      </c>
      <c r="B2623" s="3" t="s">
        <v>6165</v>
      </c>
      <c r="C2623" s="3">
        <v>7047</v>
      </c>
      <c r="D2623" s="2" t="s">
        <v>671</v>
      </c>
      <c r="E2623" s="3" t="s">
        <v>6152</v>
      </c>
      <c r="G2623" s="66">
        <v>25.25</v>
      </c>
    </row>
    <row r="2624" spans="1:7" ht="22.5" x14ac:dyDescent="0.2">
      <c r="A2624" s="1" t="str">
        <f t="shared" si="51"/>
        <v>SINAPI 89228</v>
      </c>
      <c r="B2624" s="3" t="s">
        <v>6165</v>
      </c>
      <c r="C2624" s="3">
        <v>89228</v>
      </c>
      <c r="D2624" s="2" t="s">
        <v>800</v>
      </c>
      <c r="E2624" s="3" t="s">
        <v>6152</v>
      </c>
      <c r="G2624" s="66">
        <v>46.05</v>
      </c>
    </row>
    <row r="2625" spans="1:7" ht="22.5" x14ac:dyDescent="0.2">
      <c r="A2625" s="1" t="str">
        <f t="shared" si="51"/>
        <v>SINAPI 89229</v>
      </c>
      <c r="B2625" s="3" t="s">
        <v>6165</v>
      </c>
      <c r="C2625" s="3">
        <v>89229</v>
      </c>
      <c r="D2625" s="2" t="s">
        <v>801</v>
      </c>
      <c r="E2625" s="3" t="s">
        <v>6152</v>
      </c>
      <c r="G2625" s="66">
        <v>16.23</v>
      </c>
    </row>
    <row r="2626" spans="1:7" ht="22.5" x14ac:dyDescent="0.2">
      <c r="A2626" s="1" t="str">
        <f t="shared" si="51"/>
        <v>SINAPI 5779</v>
      </c>
      <c r="B2626" s="3" t="s">
        <v>6165</v>
      </c>
      <c r="C2626" s="3">
        <v>5779</v>
      </c>
      <c r="D2626" s="2" t="s">
        <v>658</v>
      </c>
      <c r="E2626" s="3" t="s">
        <v>6152</v>
      </c>
      <c r="G2626" s="66">
        <v>74.03</v>
      </c>
    </row>
    <row r="2627" spans="1:7" ht="22.5" x14ac:dyDescent="0.2">
      <c r="A2627" s="1" t="str">
        <f t="shared" si="51"/>
        <v>SINAPI 53849</v>
      </c>
      <c r="B2627" s="3" t="s">
        <v>6165</v>
      </c>
      <c r="C2627" s="3">
        <v>53849</v>
      </c>
      <c r="D2627" s="2" t="s">
        <v>700</v>
      </c>
      <c r="E2627" s="3" t="s">
        <v>6152</v>
      </c>
      <c r="G2627" s="66">
        <v>87.71</v>
      </c>
    </row>
    <row r="2628" spans="1:7" ht="22.5" x14ac:dyDescent="0.2">
      <c r="A2628" s="1" t="str">
        <f t="shared" si="51"/>
        <v>SINAPI 95129</v>
      </c>
      <c r="B2628" s="3" t="s">
        <v>6165</v>
      </c>
      <c r="C2628" s="3">
        <v>95129</v>
      </c>
      <c r="D2628" s="2" t="s">
        <v>1078</v>
      </c>
      <c r="E2628" s="3" t="s">
        <v>6152</v>
      </c>
      <c r="G2628" s="66">
        <v>47.9</v>
      </c>
    </row>
    <row r="2629" spans="1:7" x14ac:dyDescent="0.2">
      <c r="A2629" s="1" t="str">
        <f t="shared" si="51"/>
        <v>SINAPI 95130</v>
      </c>
      <c r="B2629" s="3" t="s">
        <v>6165</v>
      </c>
      <c r="C2629" s="3">
        <v>95130</v>
      </c>
      <c r="D2629" s="2" t="s">
        <v>1079</v>
      </c>
      <c r="E2629" s="3" t="s">
        <v>6152</v>
      </c>
      <c r="G2629" s="66">
        <v>17.36</v>
      </c>
    </row>
    <row r="2630" spans="1:7" ht="22.5" x14ac:dyDescent="0.2">
      <c r="A2630" s="1" t="str">
        <f t="shared" si="51"/>
        <v>SINAPI 95131</v>
      </c>
      <c r="B2630" s="3" t="s">
        <v>6165</v>
      </c>
      <c r="C2630" s="3">
        <v>95131</v>
      </c>
      <c r="D2630" s="2" t="s">
        <v>1080</v>
      </c>
      <c r="E2630" s="3" t="s">
        <v>6152</v>
      </c>
      <c r="G2630" s="66">
        <v>56.38</v>
      </c>
    </row>
    <row r="2631" spans="1:7" ht="22.5" x14ac:dyDescent="0.2">
      <c r="A2631" s="1" t="str">
        <f t="shared" si="51"/>
        <v>SINAPI 95132</v>
      </c>
      <c r="B2631" s="3" t="s">
        <v>6165</v>
      </c>
      <c r="C2631" s="3">
        <v>95132</v>
      </c>
      <c r="D2631" s="2" t="s">
        <v>1081</v>
      </c>
      <c r="E2631" s="3" t="s">
        <v>6152</v>
      </c>
      <c r="G2631" s="66">
        <v>33.79</v>
      </c>
    </row>
    <row r="2632" spans="1:7" ht="22.5" x14ac:dyDescent="0.2">
      <c r="A2632" s="1" t="str">
        <f t="shared" si="51"/>
        <v>SINAPI 102982</v>
      </c>
      <c r="B2632" s="3" t="s">
        <v>6165</v>
      </c>
      <c r="C2632" s="3">
        <v>102982</v>
      </c>
      <c r="D2632" s="2" t="s">
        <v>9007</v>
      </c>
      <c r="E2632" s="3" t="s">
        <v>6152</v>
      </c>
      <c r="G2632" s="66">
        <v>0</v>
      </c>
    </row>
    <row r="2633" spans="1:7" ht="22.5" x14ac:dyDescent="0.2">
      <c r="A2633" s="1" t="str">
        <f t="shared" si="51"/>
        <v>SINAPI 102983</v>
      </c>
      <c r="B2633" s="3" t="s">
        <v>6165</v>
      </c>
      <c r="C2633" s="3">
        <v>102983</v>
      </c>
      <c r="D2633" s="2" t="s">
        <v>9008</v>
      </c>
      <c r="E2633" s="3" t="s">
        <v>6152</v>
      </c>
      <c r="G2633" s="66">
        <v>0</v>
      </c>
    </row>
    <row r="2634" spans="1:7" ht="22.5" x14ac:dyDescent="0.2">
      <c r="A2634" s="1" t="str">
        <f t="shared" si="51"/>
        <v>SINAPI 102984</v>
      </c>
      <c r="B2634" s="3" t="s">
        <v>6165</v>
      </c>
      <c r="C2634" s="3">
        <v>102984</v>
      </c>
      <c r="D2634" s="2" t="s">
        <v>9009</v>
      </c>
      <c r="E2634" s="3" t="s">
        <v>6152</v>
      </c>
      <c r="G2634" s="66">
        <v>0</v>
      </c>
    </row>
    <row r="2635" spans="1:7" ht="22.5" x14ac:dyDescent="0.2">
      <c r="A2635" s="1" t="str">
        <f t="shared" si="51"/>
        <v>SINAPI 102985</v>
      </c>
      <c r="B2635" s="3" t="s">
        <v>6165</v>
      </c>
      <c r="C2635" s="3">
        <v>102985</v>
      </c>
      <c r="D2635" s="2" t="s">
        <v>1198</v>
      </c>
      <c r="E2635" s="3" t="s">
        <v>6152</v>
      </c>
      <c r="G2635" s="66">
        <v>15.67</v>
      </c>
    </row>
    <row r="2636" spans="1:7" ht="22.5" x14ac:dyDescent="0.2">
      <c r="A2636" s="1" t="str">
        <f t="shared" si="51"/>
        <v>SINAPI 92956</v>
      </c>
      <c r="B2636" s="3" t="s">
        <v>6165</v>
      </c>
      <c r="C2636" s="3">
        <v>92956</v>
      </c>
      <c r="D2636" s="2" t="s">
        <v>1013</v>
      </c>
      <c r="E2636" s="3" t="s">
        <v>6152</v>
      </c>
      <c r="G2636" s="66">
        <v>4.41</v>
      </c>
    </row>
    <row r="2637" spans="1:7" ht="22.5" x14ac:dyDescent="0.2">
      <c r="A2637" s="1" t="str">
        <f t="shared" si="51"/>
        <v>SINAPI 92957</v>
      </c>
      <c r="B2637" s="3" t="s">
        <v>6165</v>
      </c>
      <c r="C2637" s="3">
        <v>92957</v>
      </c>
      <c r="D2637" s="2" t="s">
        <v>1014</v>
      </c>
      <c r="E2637" s="3" t="s">
        <v>6152</v>
      </c>
      <c r="G2637" s="66">
        <v>1.02</v>
      </c>
    </row>
    <row r="2638" spans="1:7" ht="22.5" x14ac:dyDescent="0.2">
      <c r="A2638" s="1" t="str">
        <f t="shared" si="51"/>
        <v>SINAPI 92958</v>
      </c>
      <c r="B2638" s="3" t="s">
        <v>6165</v>
      </c>
      <c r="C2638" s="3">
        <v>92958</v>
      </c>
      <c r="D2638" s="2" t="s">
        <v>1015</v>
      </c>
      <c r="E2638" s="3" t="s">
        <v>6152</v>
      </c>
      <c r="G2638" s="66">
        <v>4.83</v>
      </c>
    </row>
    <row r="2639" spans="1:7" ht="22.5" x14ac:dyDescent="0.2">
      <c r="A2639" s="1" t="str">
        <f t="shared" si="51"/>
        <v>SINAPI 92959</v>
      </c>
      <c r="B2639" s="3" t="s">
        <v>6165</v>
      </c>
      <c r="C2639" s="3">
        <v>92959</v>
      </c>
      <c r="D2639" s="2" t="s">
        <v>1016</v>
      </c>
      <c r="E2639" s="3" t="s">
        <v>6152</v>
      </c>
      <c r="G2639" s="66">
        <v>9.7100000000000009</v>
      </c>
    </row>
    <row r="2640" spans="1:7" ht="22.5" x14ac:dyDescent="0.2">
      <c r="A2640" s="1" t="str">
        <f t="shared" si="51"/>
        <v>SINAPI 102858</v>
      </c>
      <c r="B2640" s="3" t="s">
        <v>6165</v>
      </c>
      <c r="C2640" s="3">
        <v>102858</v>
      </c>
      <c r="D2640" s="2" t="s">
        <v>9010</v>
      </c>
      <c r="E2640" s="3" t="s">
        <v>6152</v>
      </c>
      <c r="G2640" s="66">
        <v>0</v>
      </c>
    </row>
    <row r="2641" spans="1:7" ht="22.5" x14ac:dyDescent="0.2">
      <c r="A2641" s="1" t="str">
        <f t="shared" si="51"/>
        <v>SINAPI 102859</v>
      </c>
      <c r="B2641" s="3" t="s">
        <v>6165</v>
      </c>
      <c r="C2641" s="3">
        <v>102859</v>
      </c>
      <c r="D2641" s="2" t="s">
        <v>9011</v>
      </c>
      <c r="E2641" s="3" t="s">
        <v>6152</v>
      </c>
      <c r="G2641" s="66">
        <v>0</v>
      </c>
    </row>
    <row r="2642" spans="1:7" ht="22.5" x14ac:dyDescent="0.2">
      <c r="A2642" s="1" t="str">
        <f t="shared" si="51"/>
        <v>SINAPI 102860</v>
      </c>
      <c r="B2642" s="3" t="s">
        <v>6165</v>
      </c>
      <c r="C2642" s="3">
        <v>102860</v>
      </c>
      <c r="D2642" s="2" t="s">
        <v>9012</v>
      </c>
      <c r="E2642" s="3" t="s">
        <v>6152</v>
      </c>
      <c r="G2642" s="66">
        <v>0</v>
      </c>
    </row>
    <row r="2643" spans="1:7" ht="22.5" x14ac:dyDescent="0.2">
      <c r="A2643" s="1" t="str">
        <f t="shared" si="51"/>
        <v>SINAPI 102861</v>
      </c>
      <c r="B2643" s="3" t="s">
        <v>6165</v>
      </c>
      <c r="C2643" s="3">
        <v>102861</v>
      </c>
      <c r="D2643" s="2" t="s">
        <v>1180</v>
      </c>
      <c r="E2643" s="3" t="s">
        <v>6152</v>
      </c>
      <c r="G2643" s="66">
        <v>1.25</v>
      </c>
    </row>
    <row r="2644" spans="1:7" ht="33.75" x14ac:dyDescent="0.2">
      <c r="A2644" s="1" t="str">
        <f t="shared" si="51"/>
        <v>SINAPI 93404</v>
      </c>
      <c r="B2644" s="3" t="s">
        <v>6165</v>
      </c>
      <c r="C2644" s="3">
        <v>93404</v>
      </c>
      <c r="D2644" s="2" t="s">
        <v>6539</v>
      </c>
      <c r="E2644" s="3" t="s">
        <v>6152</v>
      </c>
      <c r="G2644" s="66">
        <v>7.74</v>
      </c>
    </row>
    <row r="2645" spans="1:7" ht="33.75" x14ac:dyDescent="0.2">
      <c r="A2645" s="1" t="str">
        <f t="shared" si="51"/>
        <v>SINAPI 93405</v>
      </c>
      <c r="B2645" s="3" t="s">
        <v>6165</v>
      </c>
      <c r="C2645" s="3">
        <v>93405</v>
      </c>
      <c r="D2645" s="2" t="s">
        <v>6540</v>
      </c>
      <c r="E2645" s="3" t="s">
        <v>6152</v>
      </c>
      <c r="G2645" s="66">
        <v>1.97</v>
      </c>
    </row>
    <row r="2646" spans="1:7" ht="33.75" x14ac:dyDescent="0.2">
      <c r="A2646" s="1" t="str">
        <f t="shared" si="51"/>
        <v>SINAPI 93406</v>
      </c>
      <c r="B2646" s="3" t="s">
        <v>6165</v>
      </c>
      <c r="C2646" s="3">
        <v>93406</v>
      </c>
      <c r="D2646" s="2" t="s">
        <v>6541</v>
      </c>
      <c r="E2646" s="3" t="s">
        <v>6152</v>
      </c>
      <c r="G2646" s="66">
        <v>9.2899999999999991</v>
      </c>
    </row>
    <row r="2647" spans="1:7" ht="33.75" x14ac:dyDescent="0.2">
      <c r="A2647" s="1" t="str">
        <f t="shared" si="51"/>
        <v>SINAPI 93407</v>
      </c>
      <c r="B2647" s="3" t="s">
        <v>6165</v>
      </c>
      <c r="C2647" s="3">
        <v>93407</v>
      </c>
      <c r="D2647" s="2" t="s">
        <v>6542</v>
      </c>
      <c r="E2647" s="3" t="s">
        <v>6152</v>
      </c>
      <c r="G2647" s="66">
        <v>49.4</v>
      </c>
    </row>
    <row r="2648" spans="1:7" x14ac:dyDescent="0.2">
      <c r="A2648" s="1" t="str">
        <f t="shared" si="51"/>
        <v>SINAPI 102936</v>
      </c>
      <c r="B2648" s="3" t="s">
        <v>6165</v>
      </c>
      <c r="C2648" s="3">
        <v>102936</v>
      </c>
      <c r="D2648" s="2" t="s">
        <v>9013</v>
      </c>
      <c r="E2648" s="3" t="s">
        <v>6152</v>
      </c>
      <c r="G2648" s="66">
        <v>0</v>
      </c>
    </row>
    <row r="2649" spans="1:7" x14ac:dyDescent="0.2">
      <c r="A2649" s="1" t="str">
        <f t="shared" si="51"/>
        <v>SINAPI 102937</v>
      </c>
      <c r="B2649" s="3" t="s">
        <v>6165</v>
      </c>
      <c r="C2649" s="3">
        <v>102937</v>
      </c>
      <c r="D2649" s="2" t="s">
        <v>9014</v>
      </c>
      <c r="E2649" s="3" t="s">
        <v>6152</v>
      </c>
      <c r="G2649" s="66">
        <v>0</v>
      </c>
    </row>
    <row r="2650" spans="1:7" x14ac:dyDescent="0.2">
      <c r="A2650" s="1" t="str">
        <f t="shared" si="51"/>
        <v>SINAPI 102938</v>
      </c>
      <c r="B2650" s="3" t="s">
        <v>6165</v>
      </c>
      <c r="C2650" s="3">
        <v>102938</v>
      </c>
      <c r="D2650" s="2" t="s">
        <v>9015</v>
      </c>
      <c r="E2650" s="3" t="s">
        <v>6152</v>
      </c>
      <c r="G2650" s="66">
        <v>0</v>
      </c>
    </row>
    <row r="2651" spans="1:7" x14ac:dyDescent="0.2">
      <c r="A2651" s="1" t="str">
        <f t="shared" si="51"/>
        <v>SINAPI 102939</v>
      </c>
      <c r="B2651" s="3" t="s">
        <v>6165</v>
      </c>
      <c r="C2651" s="3">
        <v>102939</v>
      </c>
      <c r="D2651" s="2" t="s">
        <v>1192</v>
      </c>
      <c r="E2651" s="3" t="s">
        <v>6152</v>
      </c>
      <c r="G2651" s="66">
        <v>9.35</v>
      </c>
    </row>
    <row r="2652" spans="1:7" ht="22.5" x14ac:dyDescent="0.2">
      <c r="A2652" s="1" t="str">
        <f t="shared" si="51"/>
        <v>SINAPI 103159</v>
      </c>
      <c r="B2652" s="3" t="s">
        <v>6165</v>
      </c>
      <c r="C2652" s="3">
        <v>103159</v>
      </c>
      <c r="D2652" s="2" t="s">
        <v>9016</v>
      </c>
      <c r="E2652" s="3" t="s">
        <v>6152</v>
      </c>
      <c r="G2652" s="66">
        <v>0</v>
      </c>
    </row>
    <row r="2653" spans="1:7" ht="22.5" x14ac:dyDescent="0.2">
      <c r="A2653" s="1" t="str">
        <f t="shared" si="51"/>
        <v>SINAPI 103160</v>
      </c>
      <c r="B2653" s="3" t="s">
        <v>6165</v>
      </c>
      <c r="C2653" s="3">
        <v>103160</v>
      </c>
      <c r="D2653" s="2" t="s">
        <v>9017</v>
      </c>
      <c r="E2653" s="3" t="s">
        <v>6152</v>
      </c>
      <c r="G2653" s="66">
        <v>0</v>
      </c>
    </row>
    <row r="2654" spans="1:7" ht="22.5" x14ac:dyDescent="0.2">
      <c r="A2654" s="1" t="str">
        <f t="shared" si="51"/>
        <v>SINAPI 103161</v>
      </c>
      <c r="B2654" s="3" t="s">
        <v>6165</v>
      </c>
      <c r="C2654" s="3">
        <v>103161</v>
      </c>
      <c r="D2654" s="2" t="s">
        <v>9018</v>
      </c>
      <c r="E2654" s="3" t="s">
        <v>6152</v>
      </c>
      <c r="G2654" s="66">
        <v>0</v>
      </c>
    </row>
    <row r="2655" spans="1:7" ht="22.5" x14ac:dyDescent="0.2">
      <c r="A2655" s="1" t="str">
        <f t="shared" si="51"/>
        <v>SINAPI 103162</v>
      </c>
      <c r="B2655" s="3" t="s">
        <v>6165</v>
      </c>
      <c r="C2655" s="3">
        <v>103162</v>
      </c>
      <c r="D2655" s="2" t="s">
        <v>1200</v>
      </c>
      <c r="E2655" s="3" t="s">
        <v>6152</v>
      </c>
      <c r="G2655" s="66">
        <v>0.67</v>
      </c>
    </row>
    <row r="2656" spans="1:7" ht="22.5" x14ac:dyDescent="0.2">
      <c r="A2656" s="1" t="str">
        <f t="shared" si="51"/>
        <v>SINAPI 103153</v>
      </c>
      <c r="B2656" s="3" t="s">
        <v>6165</v>
      </c>
      <c r="C2656" s="3">
        <v>103153</v>
      </c>
      <c r="D2656" s="2" t="s">
        <v>9019</v>
      </c>
      <c r="E2656" s="3" t="s">
        <v>6152</v>
      </c>
      <c r="G2656" s="66">
        <v>0</v>
      </c>
    </row>
    <row r="2657" spans="1:7" ht="22.5" x14ac:dyDescent="0.2">
      <c r="A2657" s="1" t="str">
        <f t="shared" si="51"/>
        <v>SINAPI 103154</v>
      </c>
      <c r="B2657" s="3" t="s">
        <v>6165</v>
      </c>
      <c r="C2657" s="3">
        <v>103154</v>
      </c>
      <c r="D2657" s="2" t="s">
        <v>9020</v>
      </c>
      <c r="E2657" s="3" t="s">
        <v>6152</v>
      </c>
      <c r="G2657" s="66">
        <v>0</v>
      </c>
    </row>
    <row r="2658" spans="1:7" ht="22.5" x14ac:dyDescent="0.2">
      <c r="A2658" s="1" t="str">
        <f t="shared" si="51"/>
        <v>SINAPI 103155</v>
      </c>
      <c r="B2658" s="3" t="s">
        <v>6165</v>
      </c>
      <c r="C2658" s="3">
        <v>103155</v>
      </c>
      <c r="D2658" s="2" t="s">
        <v>9021</v>
      </c>
      <c r="E2658" s="3" t="s">
        <v>6152</v>
      </c>
      <c r="G2658" s="66">
        <v>0</v>
      </c>
    </row>
    <row r="2659" spans="1:7" ht="22.5" x14ac:dyDescent="0.2">
      <c r="A2659" s="1" t="str">
        <f t="shared" si="51"/>
        <v>SINAPI 103156</v>
      </c>
      <c r="B2659" s="3" t="s">
        <v>6165</v>
      </c>
      <c r="C2659" s="3">
        <v>103156</v>
      </c>
      <c r="D2659" s="2" t="s">
        <v>1199</v>
      </c>
      <c r="E2659" s="3" t="s">
        <v>6152</v>
      </c>
      <c r="G2659" s="66">
        <v>2.38</v>
      </c>
    </row>
    <row r="2660" spans="1:7" ht="22.5" x14ac:dyDescent="0.2">
      <c r="A2660" s="1" t="str">
        <f t="shared" si="51"/>
        <v>SINAPI 103171</v>
      </c>
      <c r="B2660" s="3" t="s">
        <v>6165</v>
      </c>
      <c r="C2660" s="3">
        <v>103171</v>
      </c>
      <c r="D2660" s="2" t="s">
        <v>9022</v>
      </c>
      <c r="E2660" s="3" t="s">
        <v>6152</v>
      </c>
      <c r="G2660" s="66">
        <v>0</v>
      </c>
    </row>
    <row r="2661" spans="1:7" ht="22.5" x14ac:dyDescent="0.2">
      <c r="A2661" s="1" t="str">
        <f t="shared" si="51"/>
        <v>SINAPI 103172</v>
      </c>
      <c r="B2661" s="3" t="s">
        <v>6165</v>
      </c>
      <c r="C2661" s="3">
        <v>103172</v>
      </c>
      <c r="D2661" s="2" t="s">
        <v>9023</v>
      </c>
      <c r="E2661" s="3" t="s">
        <v>6152</v>
      </c>
      <c r="G2661" s="66">
        <v>0</v>
      </c>
    </row>
    <row r="2662" spans="1:7" ht="22.5" x14ac:dyDescent="0.2">
      <c r="A2662" s="1" t="str">
        <f t="shared" si="51"/>
        <v>SINAPI 103173</v>
      </c>
      <c r="B2662" s="3" t="s">
        <v>6165</v>
      </c>
      <c r="C2662" s="3">
        <v>103173</v>
      </c>
      <c r="D2662" s="2" t="s">
        <v>9024</v>
      </c>
      <c r="E2662" s="3" t="s">
        <v>6152</v>
      </c>
      <c r="G2662" s="66">
        <v>0</v>
      </c>
    </row>
    <row r="2663" spans="1:7" ht="22.5" x14ac:dyDescent="0.2">
      <c r="A2663" s="1" t="str">
        <f t="shared" ref="A2663:A2726" si="52">CONCATENAR</f>
        <v>SINAPI 103174</v>
      </c>
      <c r="B2663" s="3" t="s">
        <v>6165</v>
      </c>
      <c r="C2663" s="3">
        <v>103174</v>
      </c>
      <c r="D2663" s="2" t="s">
        <v>1202</v>
      </c>
      <c r="E2663" s="3" t="s">
        <v>6152</v>
      </c>
      <c r="G2663" s="66">
        <v>1.9</v>
      </c>
    </row>
    <row r="2664" spans="1:7" ht="22.5" x14ac:dyDescent="0.2">
      <c r="A2664" s="1" t="str">
        <f t="shared" si="52"/>
        <v>SINAPI 103177</v>
      </c>
      <c r="B2664" s="3" t="s">
        <v>6165</v>
      </c>
      <c r="C2664" s="3">
        <v>103177</v>
      </c>
      <c r="D2664" s="2" t="s">
        <v>9025</v>
      </c>
      <c r="E2664" s="3" t="s">
        <v>6152</v>
      </c>
      <c r="G2664" s="66">
        <v>0</v>
      </c>
    </row>
    <row r="2665" spans="1:7" ht="22.5" x14ac:dyDescent="0.2">
      <c r="A2665" s="1" t="str">
        <f t="shared" si="52"/>
        <v>SINAPI 103178</v>
      </c>
      <c r="B2665" s="3" t="s">
        <v>6165</v>
      </c>
      <c r="C2665" s="3">
        <v>103178</v>
      </c>
      <c r="D2665" s="2" t="s">
        <v>9026</v>
      </c>
      <c r="E2665" s="3" t="s">
        <v>6152</v>
      </c>
      <c r="G2665" s="66">
        <v>0</v>
      </c>
    </row>
    <row r="2666" spans="1:7" ht="22.5" x14ac:dyDescent="0.2">
      <c r="A2666" s="1" t="str">
        <f t="shared" si="52"/>
        <v>SINAPI 103179</v>
      </c>
      <c r="B2666" s="3" t="s">
        <v>6165</v>
      </c>
      <c r="C2666" s="3">
        <v>103179</v>
      </c>
      <c r="D2666" s="2" t="s">
        <v>9027</v>
      </c>
      <c r="E2666" s="3" t="s">
        <v>6152</v>
      </c>
      <c r="G2666" s="66">
        <v>0</v>
      </c>
    </row>
    <row r="2667" spans="1:7" ht="22.5" x14ac:dyDescent="0.2">
      <c r="A2667" s="1" t="str">
        <f t="shared" si="52"/>
        <v>SINAPI 103180</v>
      </c>
      <c r="B2667" s="3" t="s">
        <v>6165</v>
      </c>
      <c r="C2667" s="3">
        <v>103180</v>
      </c>
      <c r="D2667" s="2" t="s">
        <v>1203</v>
      </c>
      <c r="E2667" s="3" t="s">
        <v>6152</v>
      </c>
      <c r="G2667" s="66">
        <v>4.37</v>
      </c>
    </row>
    <row r="2668" spans="1:7" ht="22.5" x14ac:dyDescent="0.2">
      <c r="A2668" s="1" t="str">
        <f t="shared" si="52"/>
        <v>SINAPI 103165</v>
      </c>
      <c r="B2668" s="3" t="s">
        <v>6165</v>
      </c>
      <c r="C2668" s="3">
        <v>103165</v>
      </c>
      <c r="D2668" s="2" t="s">
        <v>9028</v>
      </c>
      <c r="E2668" s="3" t="s">
        <v>6152</v>
      </c>
      <c r="G2668" s="66">
        <v>0</v>
      </c>
    </row>
    <row r="2669" spans="1:7" ht="22.5" x14ac:dyDescent="0.2">
      <c r="A2669" s="1" t="str">
        <f t="shared" si="52"/>
        <v>SINAPI 103166</v>
      </c>
      <c r="B2669" s="3" t="s">
        <v>6165</v>
      </c>
      <c r="C2669" s="3">
        <v>103166</v>
      </c>
      <c r="D2669" s="2" t="s">
        <v>9029</v>
      </c>
      <c r="E2669" s="3" t="s">
        <v>6152</v>
      </c>
      <c r="G2669" s="66">
        <v>0</v>
      </c>
    </row>
    <row r="2670" spans="1:7" ht="22.5" x14ac:dyDescent="0.2">
      <c r="A2670" s="1" t="str">
        <f t="shared" si="52"/>
        <v>SINAPI 103167</v>
      </c>
      <c r="B2670" s="3" t="s">
        <v>6165</v>
      </c>
      <c r="C2670" s="3">
        <v>103167</v>
      </c>
      <c r="D2670" s="2" t="s">
        <v>9030</v>
      </c>
      <c r="E2670" s="3" t="s">
        <v>6152</v>
      </c>
      <c r="G2670" s="66">
        <v>0</v>
      </c>
    </row>
    <row r="2671" spans="1:7" ht="22.5" x14ac:dyDescent="0.2">
      <c r="A2671" s="1" t="str">
        <f t="shared" si="52"/>
        <v>SINAPI 103168</v>
      </c>
      <c r="B2671" s="3" t="s">
        <v>6165</v>
      </c>
      <c r="C2671" s="3">
        <v>103168</v>
      </c>
      <c r="D2671" s="2" t="s">
        <v>1201</v>
      </c>
      <c r="E2671" s="3" t="s">
        <v>6152</v>
      </c>
      <c r="G2671" s="66">
        <v>0.76</v>
      </c>
    </row>
    <row r="2672" spans="1:7" ht="22.5" x14ac:dyDescent="0.2">
      <c r="A2672" s="1" t="str">
        <f t="shared" si="52"/>
        <v>SINAPI 102864</v>
      </c>
      <c r="B2672" s="3" t="s">
        <v>6165</v>
      </c>
      <c r="C2672" s="3">
        <v>102864</v>
      </c>
      <c r="D2672" s="2" t="s">
        <v>9031</v>
      </c>
      <c r="E2672" s="3" t="s">
        <v>6152</v>
      </c>
      <c r="G2672" s="66">
        <v>0</v>
      </c>
    </row>
    <row r="2673" spans="1:7" x14ac:dyDescent="0.2">
      <c r="A2673" s="1" t="str">
        <f t="shared" si="52"/>
        <v>SINAPI 102865</v>
      </c>
      <c r="B2673" s="3" t="s">
        <v>6165</v>
      </c>
      <c r="C2673" s="3">
        <v>102865</v>
      </c>
      <c r="D2673" s="2" t="s">
        <v>9032</v>
      </c>
      <c r="E2673" s="3" t="s">
        <v>6152</v>
      </c>
      <c r="G2673" s="66">
        <v>0</v>
      </c>
    </row>
    <row r="2674" spans="1:7" ht="22.5" x14ac:dyDescent="0.2">
      <c r="A2674" s="1" t="str">
        <f t="shared" si="52"/>
        <v>SINAPI 102866</v>
      </c>
      <c r="B2674" s="3" t="s">
        <v>6165</v>
      </c>
      <c r="C2674" s="3">
        <v>102866</v>
      </c>
      <c r="D2674" s="2" t="s">
        <v>9033</v>
      </c>
      <c r="E2674" s="3" t="s">
        <v>6152</v>
      </c>
      <c r="G2674" s="66">
        <v>0</v>
      </c>
    </row>
    <row r="2675" spans="1:7" ht="22.5" x14ac:dyDescent="0.2">
      <c r="A2675" s="1" t="str">
        <f t="shared" si="52"/>
        <v>SINAPI 102867</v>
      </c>
      <c r="B2675" s="3" t="s">
        <v>6165</v>
      </c>
      <c r="C2675" s="3">
        <v>102867</v>
      </c>
      <c r="D2675" s="2" t="s">
        <v>1181</v>
      </c>
      <c r="E2675" s="3" t="s">
        <v>6152</v>
      </c>
      <c r="G2675" s="66">
        <v>0.68</v>
      </c>
    </row>
    <row r="2676" spans="1:7" ht="22.5" x14ac:dyDescent="0.2">
      <c r="A2676" s="1" t="str">
        <f t="shared" si="52"/>
        <v>SINAPI 92108</v>
      </c>
      <c r="B2676" s="3" t="s">
        <v>6165</v>
      </c>
      <c r="C2676" s="3">
        <v>92108</v>
      </c>
      <c r="D2676" s="2" t="s">
        <v>987</v>
      </c>
      <c r="E2676" s="3" t="s">
        <v>6152</v>
      </c>
      <c r="G2676" s="66">
        <v>1.2</v>
      </c>
    </row>
    <row r="2677" spans="1:7" ht="22.5" x14ac:dyDescent="0.2">
      <c r="A2677" s="1" t="str">
        <f t="shared" si="52"/>
        <v>SINAPI 92109</v>
      </c>
      <c r="B2677" s="3" t="s">
        <v>6165</v>
      </c>
      <c r="C2677" s="3">
        <v>92109</v>
      </c>
      <c r="D2677" s="2" t="s">
        <v>988</v>
      </c>
      <c r="E2677" s="3" t="s">
        <v>6152</v>
      </c>
      <c r="G2677" s="66">
        <v>0.27</v>
      </c>
    </row>
    <row r="2678" spans="1:7" ht="22.5" x14ac:dyDescent="0.2">
      <c r="A2678" s="1" t="str">
        <f t="shared" si="52"/>
        <v>SINAPI 92110</v>
      </c>
      <c r="B2678" s="3" t="s">
        <v>6165</v>
      </c>
      <c r="C2678" s="3">
        <v>92110</v>
      </c>
      <c r="D2678" s="2" t="s">
        <v>989</v>
      </c>
      <c r="E2678" s="3" t="s">
        <v>6152</v>
      </c>
      <c r="G2678" s="66">
        <v>1.5</v>
      </c>
    </row>
    <row r="2679" spans="1:7" ht="22.5" x14ac:dyDescent="0.2">
      <c r="A2679" s="1" t="str">
        <f t="shared" si="52"/>
        <v>SINAPI 92111</v>
      </c>
      <c r="B2679" s="3" t="s">
        <v>6165</v>
      </c>
      <c r="C2679" s="3">
        <v>92111</v>
      </c>
      <c r="D2679" s="2" t="s">
        <v>990</v>
      </c>
      <c r="E2679" s="3" t="s">
        <v>6152</v>
      </c>
      <c r="G2679" s="66">
        <v>1.25</v>
      </c>
    </row>
    <row r="2680" spans="1:7" ht="33.75" x14ac:dyDescent="0.2">
      <c r="A2680" s="1" t="str">
        <f t="shared" si="52"/>
        <v>SINAPI 90670</v>
      </c>
      <c r="B2680" s="3" t="s">
        <v>6165</v>
      </c>
      <c r="C2680" s="3">
        <v>90670</v>
      </c>
      <c r="D2680" s="2" t="s">
        <v>883</v>
      </c>
      <c r="E2680" s="3" t="s">
        <v>6152</v>
      </c>
      <c r="G2680" s="66">
        <v>227.92</v>
      </c>
    </row>
    <row r="2681" spans="1:7" ht="33.75" x14ac:dyDescent="0.2">
      <c r="A2681" s="1" t="str">
        <f t="shared" si="52"/>
        <v>SINAPI 90671</v>
      </c>
      <c r="B2681" s="3" t="s">
        <v>6165</v>
      </c>
      <c r="C2681" s="3">
        <v>90671</v>
      </c>
      <c r="D2681" s="2" t="s">
        <v>884</v>
      </c>
      <c r="E2681" s="3" t="s">
        <v>6152</v>
      </c>
      <c r="G2681" s="66">
        <v>61.15</v>
      </c>
    </row>
    <row r="2682" spans="1:7" ht="33.75" x14ac:dyDescent="0.2">
      <c r="A2682" s="1" t="str">
        <f t="shared" si="52"/>
        <v>SINAPI 90672</v>
      </c>
      <c r="B2682" s="3" t="s">
        <v>6165</v>
      </c>
      <c r="C2682" s="3">
        <v>90672</v>
      </c>
      <c r="D2682" s="2" t="s">
        <v>885</v>
      </c>
      <c r="E2682" s="3" t="s">
        <v>6152</v>
      </c>
      <c r="G2682" s="66">
        <v>285.23</v>
      </c>
    </row>
    <row r="2683" spans="1:7" ht="33.75" x14ac:dyDescent="0.2">
      <c r="A2683" s="1" t="str">
        <f t="shared" si="52"/>
        <v>SINAPI 90673</v>
      </c>
      <c r="B2683" s="3" t="s">
        <v>6165</v>
      </c>
      <c r="C2683" s="3">
        <v>90673</v>
      </c>
      <c r="D2683" s="2" t="s">
        <v>886</v>
      </c>
      <c r="E2683" s="3" t="s">
        <v>6152</v>
      </c>
      <c r="G2683" s="66">
        <v>125.33</v>
      </c>
    </row>
    <row r="2684" spans="1:7" ht="33.75" x14ac:dyDescent="0.2">
      <c r="A2684" s="1" t="str">
        <f t="shared" si="52"/>
        <v>SINAPI 93220</v>
      </c>
      <c r="B2684" s="3" t="s">
        <v>6165</v>
      </c>
      <c r="C2684" s="3">
        <v>93220</v>
      </c>
      <c r="D2684" s="2" t="s">
        <v>1020</v>
      </c>
      <c r="E2684" s="3" t="s">
        <v>6152</v>
      </c>
      <c r="G2684" s="66">
        <v>349.48</v>
      </c>
    </row>
    <row r="2685" spans="1:7" ht="33.75" x14ac:dyDescent="0.2">
      <c r="A2685" s="1" t="str">
        <f t="shared" si="52"/>
        <v>SINAPI 93221</v>
      </c>
      <c r="B2685" s="3" t="s">
        <v>6165</v>
      </c>
      <c r="C2685" s="3">
        <v>93221</v>
      </c>
      <c r="D2685" s="2" t="s">
        <v>1021</v>
      </c>
      <c r="E2685" s="3" t="s">
        <v>6152</v>
      </c>
      <c r="G2685" s="66">
        <v>93.76</v>
      </c>
    </row>
    <row r="2686" spans="1:7" ht="33.75" x14ac:dyDescent="0.2">
      <c r="A2686" s="1" t="str">
        <f t="shared" si="52"/>
        <v>SINAPI 93222</v>
      </c>
      <c r="B2686" s="3" t="s">
        <v>6165</v>
      </c>
      <c r="C2686" s="3">
        <v>93222</v>
      </c>
      <c r="D2686" s="2" t="s">
        <v>1022</v>
      </c>
      <c r="E2686" s="3" t="s">
        <v>6152</v>
      </c>
      <c r="G2686" s="66">
        <v>437.35</v>
      </c>
    </row>
    <row r="2687" spans="1:7" ht="33.75" x14ac:dyDescent="0.2">
      <c r="A2687" s="1" t="str">
        <f t="shared" si="52"/>
        <v>SINAPI 93223</v>
      </c>
      <c r="B2687" s="3" t="s">
        <v>6165</v>
      </c>
      <c r="C2687" s="3">
        <v>93223</v>
      </c>
      <c r="D2687" s="2" t="s">
        <v>6537</v>
      </c>
      <c r="E2687" s="3" t="s">
        <v>6152</v>
      </c>
      <c r="G2687" s="66">
        <v>163.69999999999999</v>
      </c>
    </row>
    <row r="2688" spans="1:7" ht="22.5" x14ac:dyDescent="0.2">
      <c r="A2688" s="1" t="str">
        <f t="shared" si="52"/>
        <v>SINAPI 104691</v>
      </c>
      <c r="B2688" s="3" t="s">
        <v>6165</v>
      </c>
      <c r="C2688" s="3">
        <v>104691</v>
      </c>
      <c r="D2688" s="2" t="s">
        <v>6579</v>
      </c>
      <c r="E2688" s="3" t="s">
        <v>6152</v>
      </c>
      <c r="G2688" s="66">
        <v>0.9</v>
      </c>
    </row>
    <row r="2689" spans="1:7" ht="22.5" x14ac:dyDescent="0.2">
      <c r="A2689" s="1" t="str">
        <f t="shared" si="52"/>
        <v>SINAPI 104692</v>
      </c>
      <c r="B2689" s="3" t="s">
        <v>6165</v>
      </c>
      <c r="C2689" s="3">
        <v>104692</v>
      </c>
      <c r="D2689" s="2" t="s">
        <v>6580</v>
      </c>
      <c r="E2689" s="3" t="s">
        <v>6152</v>
      </c>
      <c r="G2689" s="66">
        <v>0.21</v>
      </c>
    </row>
    <row r="2690" spans="1:7" ht="22.5" x14ac:dyDescent="0.2">
      <c r="A2690" s="1" t="str">
        <f t="shared" si="52"/>
        <v>SINAPI 104693</v>
      </c>
      <c r="B2690" s="3" t="s">
        <v>6165</v>
      </c>
      <c r="C2690" s="3">
        <v>104693</v>
      </c>
      <c r="D2690" s="2" t="s">
        <v>6581</v>
      </c>
      <c r="E2690" s="3" t="s">
        <v>6152</v>
      </c>
      <c r="G2690" s="66">
        <v>1.1299999999999999</v>
      </c>
    </row>
    <row r="2691" spans="1:7" ht="22.5" x14ac:dyDescent="0.2">
      <c r="A2691" s="1" t="str">
        <f t="shared" si="52"/>
        <v>SINAPI 104694</v>
      </c>
      <c r="B2691" s="3" t="s">
        <v>6165</v>
      </c>
      <c r="C2691" s="3">
        <v>104694</v>
      </c>
      <c r="D2691" s="2" t="s">
        <v>1223</v>
      </c>
      <c r="E2691" s="3" t="s">
        <v>6152</v>
      </c>
      <c r="G2691" s="66">
        <v>2.13</v>
      </c>
    </row>
    <row r="2692" spans="1:7" ht="33.75" x14ac:dyDescent="0.2">
      <c r="A2692" s="1" t="str">
        <f t="shared" si="52"/>
        <v>SINAPI 90676</v>
      </c>
      <c r="B2692" s="3" t="s">
        <v>6165</v>
      </c>
      <c r="C2692" s="3">
        <v>90676</v>
      </c>
      <c r="D2692" s="2" t="s">
        <v>887</v>
      </c>
      <c r="E2692" s="3" t="s">
        <v>6152</v>
      </c>
      <c r="G2692" s="66">
        <v>93.4</v>
      </c>
    </row>
    <row r="2693" spans="1:7" ht="33.75" x14ac:dyDescent="0.2">
      <c r="A2693" s="1" t="str">
        <f t="shared" si="52"/>
        <v>SINAPI 91021</v>
      </c>
      <c r="B2693" s="3" t="s">
        <v>6165</v>
      </c>
      <c r="C2693" s="3">
        <v>91021</v>
      </c>
      <c r="D2693" s="2" t="s">
        <v>917</v>
      </c>
      <c r="E2693" s="3" t="s">
        <v>6152</v>
      </c>
      <c r="G2693" s="66">
        <v>11.44</v>
      </c>
    </row>
    <row r="2694" spans="1:7" ht="33.75" x14ac:dyDescent="0.2">
      <c r="A2694" s="1" t="str">
        <f t="shared" si="52"/>
        <v>SINAPI 90677</v>
      </c>
      <c r="B2694" s="3" t="s">
        <v>6165</v>
      </c>
      <c r="C2694" s="3">
        <v>90677</v>
      </c>
      <c r="D2694" s="2" t="s">
        <v>888</v>
      </c>
      <c r="E2694" s="3" t="s">
        <v>6152</v>
      </c>
      <c r="G2694" s="66">
        <v>28.26</v>
      </c>
    </row>
    <row r="2695" spans="1:7" ht="33.75" x14ac:dyDescent="0.2">
      <c r="A2695" s="1" t="str">
        <f t="shared" si="52"/>
        <v>SINAPI 90678</v>
      </c>
      <c r="B2695" s="3" t="s">
        <v>6165</v>
      </c>
      <c r="C2695" s="3">
        <v>90678</v>
      </c>
      <c r="D2695" s="2" t="s">
        <v>889</v>
      </c>
      <c r="E2695" s="3" t="s">
        <v>6152</v>
      </c>
      <c r="G2695" s="66">
        <v>130.81</v>
      </c>
    </row>
    <row r="2696" spans="1:7" ht="33.75" x14ac:dyDescent="0.2">
      <c r="A2696" s="1" t="str">
        <f t="shared" si="52"/>
        <v>SINAPI 90679</v>
      </c>
      <c r="B2696" s="3" t="s">
        <v>6165</v>
      </c>
      <c r="C2696" s="3">
        <v>90679</v>
      </c>
      <c r="D2696" s="2" t="s">
        <v>890</v>
      </c>
      <c r="E2696" s="3" t="s">
        <v>6152</v>
      </c>
      <c r="G2696" s="66">
        <v>96.11</v>
      </c>
    </row>
    <row r="2697" spans="1:7" ht="22.5" x14ac:dyDescent="0.2">
      <c r="A2697" s="1" t="str">
        <f t="shared" si="52"/>
        <v>SINAPI 102870</v>
      </c>
      <c r="B2697" s="3" t="s">
        <v>6165</v>
      </c>
      <c r="C2697" s="3">
        <v>102870</v>
      </c>
      <c r="D2697" s="2" t="s">
        <v>6557</v>
      </c>
      <c r="E2697" s="3" t="s">
        <v>6152</v>
      </c>
      <c r="G2697" s="66">
        <v>332.4</v>
      </c>
    </row>
    <row r="2698" spans="1:7" ht="22.5" x14ac:dyDescent="0.2">
      <c r="A2698" s="1" t="str">
        <f t="shared" si="52"/>
        <v>SINAPI 102871</v>
      </c>
      <c r="B2698" s="3" t="s">
        <v>6165</v>
      </c>
      <c r="C2698" s="3">
        <v>102871</v>
      </c>
      <c r="D2698" s="2" t="s">
        <v>6558</v>
      </c>
      <c r="E2698" s="3" t="s">
        <v>6152</v>
      </c>
      <c r="G2698" s="66">
        <v>89.8</v>
      </c>
    </row>
    <row r="2699" spans="1:7" ht="22.5" x14ac:dyDescent="0.2">
      <c r="A2699" s="1" t="str">
        <f t="shared" si="52"/>
        <v>SINAPI 102872</v>
      </c>
      <c r="B2699" s="3" t="s">
        <v>6165</v>
      </c>
      <c r="C2699" s="3">
        <v>102872</v>
      </c>
      <c r="D2699" s="2" t="s">
        <v>6559</v>
      </c>
      <c r="E2699" s="3" t="s">
        <v>6152</v>
      </c>
      <c r="G2699" s="66">
        <v>415.97</v>
      </c>
    </row>
    <row r="2700" spans="1:7" ht="22.5" x14ac:dyDescent="0.2">
      <c r="A2700" s="1" t="str">
        <f t="shared" si="52"/>
        <v>SINAPI 102873</v>
      </c>
      <c r="B2700" s="3" t="s">
        <v>6165</v>
      </c>
      <c r="C2700" s="3">
        <v>102873</v>
      </c>
      <c r="D2700" s="2" t="s">
        <v>1182</v>
      </c>
      <c r="E2700" s="3" t="s">
        <v>6152</v>
      </c>
      <c r="G2700" s="66">
        <v>125.33</v>
      </c>
    </row>
    <row r="2701" spans="1:7" ht="22.5" x14ac:dyDescent="0.2">
      <c r="A2701" s="1" t="str">
        <f t="shared" si="52"/>
        <v>SINAPI 102960</v>
      </c>
      <c r="B2701" s="3" t="s">
        <v>6165</v>
      </c>
      <c r="C2701" s="3">
        <v>102960</v>
      </c>
      <c r="D2701" s="2" t="s">
        <v>6563</v>
      </c>
      <c r="E2701" s="3" t="s">
        <v>6152</v>
      </c>
      <c r="G2701" s="66">
        <v>161.32</v>
      </c>
    </row>
    <row r="2702" spans="1:7" ht="22.5" x14ac:dyDescent="0.2">
      <c r="A2702" s="1" t="str">
        <f t="shared" si="52"/>
        <v>SINAPI 102961</v>
      </c>
      <c r="B2702" s="3" t="s">
        <v>6165</v>
      </c>
      <c r="C2702" s="3">
        <v>102961</v>
      </c>
      <c r="D2702" s="2" t="s">
        <v>6564</v>
      </c>
      <c r="E2702" s="3" t="s">
        <v>6152</v>
      </c>
      <c r="G2702" s="66">
        <v>43.58</v>
      </c>
    </row>
    <row r="2703" spans="1:7" ht="22.5" x14ac:dyDescent="0.2">
      <c r="A2703" s="1" t="str">
        <f t="shared" si="52"/>
        <v>SINAPI 102962</v>
      </c>
      <c r="B2703" s="3" t="s">
        <v>6165</v>
      </c>
      <c r="C2703" s="3">
        <v>102962</v>
      </c>
      <c r="D2703" s="2" t="s">
        <v>6565</v>
      </c>
      <c r="E2703" s="3" t="s">
        <v>6152</v>
      </c>
      <c r="G2703" s="66">
        <v>151.33000000000001</v>
      </c>
    </row>
    <row r="2704" spans="1:7" ht="22.5" x14ac:dyDescent="0.2">
      <c r="A2704" s="1" t="str">
        <f t="shared" si="52"/>
        <v>SINAPI 102963</v>
      </c>
      <c r="B2704" s="3" t="s">
        <v>6165</v>
      </c>
      <c r="C2704" s="3">
        <v>102963</v>
      </c>
      <c r="D2704" s="2" t="s">
        <v>1196</v>
      </c>
      <c r="E2704" s="3" t="s">
        <v>6152</v>
      </c>
      <c r="G2704" s="66">
        <v>88.84</v>
      </c>
    </row>
    <row r="2705" spans="1:7" ht="22.5" x14ac:dyDescent="0.2">
      <c r="A2705" s="1" t="str">
        <f t="shared" si="52"/>
        <v>SINAPI 95698</v>
      </c>
      <c r="B2705" s="3" t="s">
        <v>6165</v>
      </c>
      <c r="C2705" s="3">
        <v>95698</v>
      </c>
      <c r="D2705" s="2" t="s">
        <v>1115</v>
      </c>
      <c r="E2705" s="3" t="s">
        <v>6152</v>
      </c>
      <c r="G2705" s="66">
        <v>5.17</v>
      </c>
    </row>
    <row r="2706" spans="1:7" ht="22.5" x14ac:dyDescent="0.2">
      <c r="A2706" s="1" t="str">
        <f t="shared" si="52"/>
        <v>SINAPI 95699</v>
      </c>
      <c r="B2706" s="3" t="s">
        <v>6165</v>
      </c>
      <c r="C2706" s="3">
        <v>95699</v>
      </c>
      <c r="D2706" s="2" t="s">
        <v>1116</v>
      </c>
      <c r="E2706" s="3" t="s">
        <v>6152</v>
      </c>
      <c r="G2706" s="66">
        <v>1.19</v>
      </c>
    </row>
    <row r="2707" spans="1:7" ht="22.5" x14ac:dyDescent="0.2">
      <c r="A2707" s="1" t="str">
        <f t="shared" si="52"/>
        <v>SINAPI 95700</v>
      </c>
      <c r="B2707" s="3" t="s">
        <v>6165</v>
      </c>
      <c r="C2707" s="3">
        <v>95700</v>
      </c>
      <c r="D2707" s="2" t="s">
        <v>1117</v>
      </c>
      <c r="E2707" s="3" t="s">
        <v>6152</v>
      </c>
      <c r="G2707" s="66">
        <v>6.46</v>
      </c>
    </row>
    <row r="2708" spans="1:7" ht="22.5" x14ac:dyDescent="0.2">
      <c r="A2708" s="1" t="str">
        <f t="shared" si="52"/>
        <v>SINAPI 95701</v>
      </c>
      <c r="B2708" s="3" t="s">
        <v>6165</v>
      </c>
      <c r="C2708" s="3">
        <v>95701</v>
      </c>
      <c r="D2708" s="2" t="s">
        <v>1118</v>
      </c>
      <c r="E2708" s="3" t="s">
        <v>6152</v>
      </c>
      <c r="G2708" s="66">
        <v>3.13</v>
      </c>
    </row>
    <row r="2709" spans="1:7" ht="22.5" x14ac:dyDescent="0.2">
      <c r="A2709" s="1" t="str">
        <f t="shared" si="52"/>
        <v>SINAPI 90621</v>
      </c>
      <c r="B2709" s="3" t="s">
        <v>6165</v>
      </c>
      <c r="C2709" s="3">
        <v>90621</v>
      </c>
      <c r="D2709" s="2" t="s">
        <v>851</v>
      </c>
      <c r="E2709" s="3" t="s">
        <v>6152</v>
      </c>
      <c r="G2709" s="66">
        <v>2.33</v>
      </c>
    </row>
    <row r="2710" spans="1:7" x14ac:dyDescent="0.2">
      <c r="A2710" s="1" t="str">
        <f t="shared" si="52"/>
        <v>SINAPI 90622</v>
      </c>
      <c r="B2710" s="3" t="s">
        <v>6165</v>
      </c>
      <c r="C2710" s="3">
        <v>90622</v>
      </c>
      <c r="D2710" s="2" t="s">
        <v>852</v>
      </c>
      <c r="E2710" s="3" t="s">
        <v>6152</v>
      </c>
      <c r="G2710" s="66">
        <v>0.53</v>
      </c>
    </row>
    <row r="2711" spans="1:7" ht="22.5" x14ac:dyDescent="0.2">
      <c r="A2711" s="1" t="str">
        <f t="shared" si="52"/>
        <v>SINAPI 90623</v>
      </c>
      <c r="B2711" s="3" t="s">
        <v>6165</v>
      </c>
      <c r="C2711" s="3">
        <v>90623</v>
      </c>
      <c r="D2711" s="2" t="s">
        <v>853</v>
      </c>
      <c r="E2711" s="3" t="s">
        <v>6152</v>
      </c>
      <c r="G2711" s="66">
        <v>2.91</v>
      </c>
    </row>
    <row r="2712" spans="1:7" ht="22.5" x14ac:dyDescent="0.2">
      <c r="A2712" s="1" t="str">
        <f t="shared" si="52"/>
        <v>SINAPI 90624</v>
      </c>
      <c r="B2712" s="3" t="s">
        <v>6165</v>
      </c>
      <c r="C2712" s="3">
        <v>90624</v>
      </c>
      <c r="D2712" s="2" t="s">
        <v>854</v>
      </c>
      <c r="E2712" s="3" t="s">
        <v>6152</v>
      </c>
      <c r="G2712" s="66">
        <v>3.13</v>
      </c>
    </row>
    <row r="2713" spans="1:7" ht="22.5" x14ac:dyDescent="0.2">
      <c r="A2713" s="1" t="str">
        <f t="shared" si="52"/>
        <v>SINAPI 102876</v>
      </c>
      <c r="B2713" s="3" t="s">
        <v>6165</v>
      </c>
      <c r="C2713" s="3">
        <v>102876</v>
      </c>
      <c r="D2713" s="2" t="s">
        <v>6560</v>
      </c>
      <c r="E2713" s="3" t="s">
        <v>6152</v>
      </c>
      <c r="G2713" s="66">
        <v>461.93</v>
      </c>
    </row>
    <row r="2714" spans="1:7" ht="22.5" x14ac:dyDescent="0.2">
      <c r="A2714" s="1" t="str">
        <f t="shared" si="52"/>
        <v>SINAPI 102877</v>
      </c>
      <c r="B2714" s="3" t="s">
        <v>6165</v>
      </c>
      <c r="C2714" s="3">
        <v>102877</v>
      </c>
      <c r="D2714" s="2" t="s">
        <v>6561</v>
      </c>
      <c r="E2714" s="3" t="s">
        <v>6152</v>
      </c>
      <c r="G2714" s="66">
        <v>124.8</v>
      </c>
    </row>
    <row r="2715" spans="1:7" ht="22.5" x14ac:dyDescent="0.2">
      <c r="A2715" s="1" t="str">
        <f t="shared" si="52"/>
        <v>SINAPI 102878</v>
      </c>
      <c r="B2715" s="3" t="s">
        <v>6165</v>
      </c>
      <c r="C2715" s="3">
        <v>102878</v>
      </c>
      <c r="D2715" s="2" t="s">
        <v>6562</v>
      </c>
      <c r="E2715" s="3" t="s">
        <v>6152</v>
      </c>
      <c r="G2715" s="66">
        <v>578.05999999999995</v>
      </c>
    </row>
    <row r="2716" spans="1:7" ht="22.5" x14ac:dyDescent="0.2">
      <c r="A2716" s="1" t="str">
        <f t="shared" si="52"/>
        <v>SINAPI 102879</v>
      </c>
      <c r="B2716" s="3" t="s">
        <v>6165</v>
      </c>
      <c r="C2716" s="3">
        <v>102879</v>
      </c>
      <c r="D2716" s="2" t="s">
        <v>1183</v>
      </c>
      <c r="E2716" s="3" t="s">
        <v>6152</v>
      </c>
      <c r="G2716" s="66">
        <v>188.1</v>
      </c>
    </row>
    <row r="2717" spans="1:7" ht="22.5" x14ac:dyDescent="0.2">
      <c r="A2717" s="1" t="str">
        <f t="shared" si="52"/>
        <v>SINAPI 103220</v>
      </c>
      <c r="B2717" s="3" t="s">
        <v>6165</v>
      </c>
      <c r="C2717" s="3">
        <v>103220</v>
      </c>
      <c r="D2717" s="2" t="s">
        <v>6569</v>
      </c>
      <c r="E2717" s="3" t="s">
        <v>6152</v>
      </c>
      <c r="G2717" s="66">
        <v>141.27000000000001</v>
      </c>
    </row>
    <row r="2718" spans="1:7" ht="22.5" x14ac:dyDescent="0.2">
      <c r="A2718" s="1" t="str">
        <f t="shared" si="52"/>
        <v>SINAPI 103221</v>
      </c>
      <c r="B2718" s="3" t="s">
        <v>6165</v>
      </c>
      <c r="C2718" s="3">
        <v>103221</v>
      </c>
      <c r="D2718" s="2" t="s">
        <v>6570</v>
      </c>
      <c r="E2718" s="3" t="s">
        <v>6152</v>
      </c>
      <c r="G2718" s="66">
        <v>38.159999999999997</v>
      </c>
    </row>
    <row r="2719" spans="1:7" ht="22.5" x14ac:dyDescent="0.2">
      <c r="A2719" s="1" t="str">
        <f t="shared" si="52"/>
        <v>SINAPI 103222</v>
      </c>
      <c r="B2719" s="3" t="s">
        <v>6165</v>
      </c>
      <c r="C2719" s="3">
        <v>103222</v>
      </c>
      <c r="D2719" s="2" t="s">
        <v>6571</v>
      </c>
      <c r="E2719" s="3" t="s">
        <v>6152</v>
      </c>
      <c r="G2719" s="66">
        <v>176.78</v>
      </c>
    </row>
    <row r="2720" spans="1:7" ht="22.5" x14ac:dyDescent="0.2">
      <c r="A2720" s="1" t="str">
        <f t="shared" si="52"/>
        <v>SINAPI 103223</v>
      </c>
      <c r="B2720" s="3" t="s">
        <v>6165</v>
      </c>
      <c r="C2720" s="3">
        <v>103223</v>
      </c>
      <c r="D2720" s="2" t="s">
        <v>1204</v>
      </c>
      <c r="E2720" s="3" t="s">
        <v>6152</v>
      </c>
      <c r="G2720" s="66">
        <v>36.74</v>
      </c>
    </row>
    <row r="2721" spans="1:7" ht="22.5" x14ac:dyDescent="0.2">
      <c r="A2721" s="1" t="str">
        <f t="shared" si="52"/>
        <v>SINAPI 103232</v>
      </c>
      <c r="B2721" s="3" t="s">
        <v>6165</v>
      </c>
      <c r="C2721" s="3">
        <v>103232</v>
      </c>
      <c r="D2721" s="2" t="s">
        <v>6575</v>
      </c>
      <c r="E2721" s="3" t="s">
        <v>6152</v>
      </c>
      <c r="G2721" s="66">
        <v>443.21</v>
      </c>
    </row>
    <row r="2722" spans="1:7" ht="22.5" x14ac:dyDescent="0.2">
      <c r="A2722" s="1" t="str">
        <f t="shared" si="52"/>
        <v>SINAPI 103233</v>
      </c>
      <c r="B2722" s="3" t="s">
        <v>6165</v>
      </c>
      <c r="C2722" s="3">
        <v>103233</v>
      </c>
      <c r="D2722" s="2" t="s">
        <v>6576</v>
      </c>
      <c r="E2722" s="3" t="s">
        <v>6152</v>
      </c>
      <c r="G2722" s="66">
        <v>119.74</v>
      </c>
    </row>
    <row r="2723" spans="1:7" ht="22.5" x14ac:dyDescent="0.2">
      <c r="A2723" s="1" t="str">
        <f t="shared" si="52"/>
        <v>SINAPI 103234</v>
      </c>
      <c r="B2723" s="3" t="s">
        <v>6165</v>
      </c>
      <c r="C2723" s="3">
        <v>103234</v>
      </c>
      <c r="D2723" s="2" t="s">
        <v>6577</v>
      </c>
      <c r="E2723" s="3" t="s">
        <v>6152</v>
      </c>
      <c r="G2723" s="66">
        <v>582.08000000000004</v>
      </c>
    </row>
    <row r="2724" spans="1:7" ht="22.5" x14ac:dyDescent="0.2">
      <c r="A2724" s="1" t="str">
        <f t="shared" si="52"/>
        <v>SINAPI 103235</v>
      </c>
      <c r="B2724" s="3" t="s">
        <v>6165</v>
      </c>
      <c r="C2724" s="3">
        <v>103235</v>
      </c>
      <c r="D2724" s="2" t="s">
        <v>1206</v>
      </c>
      <c r="E2724" s="3" t="s">
        <v>6152</v>
      </c>
      <c r="G2724" s="66">
        <v>107.58</v>
      </c>
    </row>
    <row r="2725" spans="1:7" ht="22.5" x14ac:dyDescent="0.2">
      <c r="A2725" s="1" t="str">
        <f t="shared" si="52"/>
        <v>SINAPI 103228</v>
      </c>
      <c r="B2725" s="3" t="s">
        <v>6165</v>
      </c>
      <c r="C2725" s="3">
        <v>103228</v>
      </c>
      <c r="D2725" s="2" t="s">
        <v>6574</v>
      </c>
      <c r="E2725" s="3" t="s">
        <v>6152</v>
      </c>
      <c r="G2725" s="66">
        <v>405.58</v>
      </c>
    </row>
    <row r="2726" spans="1:7" ht="22.5" x14ac:dyDescent="0.2">
      <c r="A2726" s="1" t="str">
        <f t="shared" si="52"/>
        <v>SINAPI 103226</v>
      </c>
      <c r="B2726" s="3" t="s">
        <v>6165</v>
      </c>
      <c r="C2726" s="3">
        <v>103226</v>
      </c>
      <c r="D2726" s="2" t="s">
        <v>6572</v>
      </c>
      <c r="E2726" s="3" t="s">
        <v>6152</v>
      </c>
      <c r="G2726" s="66">
        <v>324.10000000000002</v>
      </c>
    </row>
    <row r="2727" spans="1:7" ht="22.5" x14ac:dyDescent="0.2">
      <c r="A2727" s="1" t="str">
        <f t="shared" ref="A2727:A2790" si="53">CONCATENAR</f>
        <v>SINAPI 103227</v>
      </c>
      <c r="B2727" s="3" t="s">
        <v>6165</v>
      </c>
      <c r="C2727" s="3">
        <v>103227</v>
      </c>
      <c r="D2727" s="2" t="s">
        <v>6573</v>
      </c>
      <c r="E2727" s="3" t="s">
        <v>6152</v>
      </c>
      <c r="G2727" s="66">
        <v>87.56</v>
      </c>
    </row>
    <row r="2728" spans="1:7" ht="22.5" x14ac:dyDescent="0.2">
      <c r="A2728" s="1" t="str">
        <f t="shared" si="53"/>
        <v>SINAPI 103229</v>
      </c>
      <c r="B2728" s="3" t="s">
        <v>6165</v>
      </c>
      <c r="C2728" s="3">
        <v>103229</v>
      </c>
      <c r="D2728" s="2" t="s">
        <v>1205</v>
      </c>
      <c r="E2728" s="3" t="s">
        <v>6152</v>
      </c>
      <c r="G2728" s="66">
        <v>91.22</v>
      </c>
    </row>
    <row r="2729" spans="1:7" ht="22.5" x14ac:dyDescent="0.2">
      <c r="A2729" s="1" t="str">
        <f t="shared" si="53"/>
        <v>SINAPI 95617</v>
      </c>
      <c r="B2729" s="3" t="s">
        <v>6165</v>
      </c>
      <c r="C2729" s="3">
        <v>95617</v>
      </c>
      <c r="D2729" s="2" t="s">
        <v>1108</v>
      </c>
      <c r="E2729" s="3" t="s">
        <v>6152</v>
      </c>
      <c r="G2729" s="66">
        <v>1.27</v>
      </c>
    </row>
    <row r="2730" spans="1:7" ht="22.5" x14ac:dyDescent="0.2">
      <c r="A2730" s="1" t="str">
        <f t="shared" si="53"/>
        <v>SINAPI 95618</v>
      </c>
      <c r="B2730" s="3" t="s">
        <v>6165</v>
      </c>
      <c r="C2730" s="3">
        <v>95618</v>
      </c>
      <c r="D2730" s="2" t="s">
        <v>1109</v>
      </c>
      <c r="E2730" s="3" t="s">
        <v>6152</v>
      </c>
      <c r="G2730" s="66">
        <v>0.28999999999999998</v>
      </c>
    </row>
    <row r="2731" spans="1:7" ht="22.5" x14ac:dyDescent="0.2">
      <c r="A2731" s="1" t="str">
        <f t="shared" si="53"/>
        <v>SINAPI 95619</v>
      </c>
      <c r="B2731" s="3" t="s">
        <v>6165</v>
      </c>
      <c r="C2731" s="3">
        <v>95619</v>
      </c>
      <c r="D2731" s="2" t="s">
        <v>1110</v>
      </c>
      <c r="E2731" s="3" t="s">
        <v>6152</v>
      </c>
      <c r="G2731" s="66">
        <v>1.59</v>
      </c>
    </row>
    <row r="2732" spans="1:7" ht="22.5" x14ac:dyDescent="0.2">
      <c r="A2732" s="1" t="str">
        <f t="shared" si="53"/>
        <v>SINAPI 102972</v>
      </c>
      <c r="B2732" s="3" t="s">
        <v>6165</v>
      </c>
      <c r="C2732" s="3">
        <v>102972</v>
      </c>
      <c r="D2732" s="2" t="s">
        <v>6566</v>
      </c>
      <c r="E2732" s="3" t="s">
        <v>6152</v>
      </c>
      <c r="G2732" s="66">
        <v>86.1</v>
      </c>
    </row>
    <row r="2733" spans="1:7" ht="22.5" x14ac:dyDescent="0.2">
      <c r="A2733" s="1" t="str">
        <f t="shared" si="53"/>
        <v>SINAPI 102973</v>
      </c>
      <c r="B2733" s="3" t="s">
        <v>6165</v>
      </c>
      <c r="C2733" s="3">
        <v>102973</v>
      </c>
      <c r="D2733" s="2" t="s">
        <v>6567</v>
      </c>
      <c r="E2733" s="3" t="s">
        <v>6152</v>
      </c>
      <c r="G2733" s="66">
        <v>23.9</v>
      </c>
    </row>
    <row r="2734" spans="1:7" ht="22.5" x14ac:dyDescent="0.2">
      <c r="A2734" s="1" t="str">
        <f t="shared" si="53"/>
        <v>SINAPI 102974</v>
      </c>
      <c r="B2734" s="3" t="s">
        <v>6165</v>
      </c>
      <c r="C2734" s="3">
        <v>102974</v>
      </c>
      <c r="D2734" s="2" t="s">
        <v>6568</v>
      </c>
      <c r="E2734" s="3" t="s">
        <v>6152</v>
      </c>
      <c r="G2734" s="66">
        <v>80.77</v>
      </c>
    </row>
    <row r="2735" spans="1:7" ht="22.5" x14ac:dyDescent="0.2">
      <c r="A2735" s="1" t="str">
        <f t="shared" si="53"/>
        <v>SINAPI 96301</v>
      </c>
      <c r="B2735" s="3" t="s">
        <v>6165</v>
      </c>
      <c r="C2735" s="3">
        <v>96301</v>
      </c>
      <c r="D2735" s="2" t="s">
        <v>1152</v>
      </c>
      <c r="E2735" s="3" t="s">
        <v>6152</v>
      </c>
      <c r="G2735" s="66">
        <v>51.47</v>
      </c>
    </row>
    <row r="2736" spans="1:7" ht="22.5" x14ac:dyDescent="0.2">
      <c r="A2736" s="1" t="str">
        <f t="shared" si="53"/>
        <v>SINAPI 90627</v>
      </c>
      <c r="B2736" s="3" t="s">
        <v>6165</v>
      </c>
      <c r="C2736" s="3">
        <v>90627</v>
      </c>
      <c r="D2736" s="2" t="s">
        <v>855</v>
      </c>
      <c r="E2736" s="3" t="s">
        <v>6152</v>
      </c>
      <c r="G2736" s="66">
        <v>50.52</v>
      </c>
    </row>
    <row r="2737" spans="1:7" ht="22.5" x14ac:dyDescent="0.2">
      <c r="A2737" s="1" t="str">
        <f t="shared" si="53"/>
        <v>SINAPI 90628</v>
      </c>
      <c r="B2737" s="3" t="s">
        <v>6165</v>
      </c>
      <c r="C2737" s="3">
        <v>90628</v>
      </c>
      <c r="D2737" s="2" t="s">
        <v>856</v>
      </c>
      <c r="E2737" s="3" t="s">
        <v>6152</v>
      </c>
      <c r="G2737" s="66">
        <v>13.55</v>
      </c>
    </row>
    <row r="2738" spans="1:7" ht="22.5" x14ac:dyDescent="0.2">
      <c r="A2738" s="1" t="str">
        <f t="shared" si="53"/>
        <v>SINAPI 90629</v>
      </c>
      <c r="B2738" s="3" t="s">
        <v>6165</v>
      </c>
      <c r="C2738" s="3">
        <v>90629</v>
      </c>
      <c r="D2738" s="2" t="s">
        <v>857</v>
      </c>
      <c r="E2738" s="3" t="s">
        <v>6152</v>
      </c>
      <c r="G2738" s="66">
        <v>63.22</v>
      </c>
    </row>
    <row r="2739" spans="1:7" ht="22.5" x14ac:dyDescent="0.2">
      <c r="A2739" s="1" t="str">
        <f t="shared" si="53"/>
        <v>SINAPI 90630</v>
      </c>
      <c r="B2739" s="3" t="s">
        <v>6165</v>
      </c>
      <c r="C2739" s="3">
        <v>90630</v>
      </c>
      <c r="D2739" s="2" t="s">
        <v>858</v>
      </c>
      <c r="E2739" s="3" t="s">
        <v>6152</v>
      </c>
      <c r="G2739" s="66">
        <v>1.49</v>
      </c>
    </row>
    <row r="2740" spans="1:7" ht="22.5" x14ac:dyDescent="0.2">
      <c r="A2740" s="1" t="str">
        <f t="shared" si="53"/>
        <v>SINAPI 95704</v>
      </c>
      <c r="B2740" s="3" t="s">
        <v>6165</v>
      </c>
      <c r="C2740" s="3">
        <v>95704</v>
      </c>
      <c r="D2740" s="2" t="s">
        <v>6545</v>
      </c>
      <c r="E2740" s="3" t="s">
        <v>6152</v>
      </c>
      <c r="G2740" s="66">
        <v>51.01</v>
      </c>
    </row>
    <row r="2741" spans="1:7" ht="22.5" x14ac:dyDescent="0.2">
      <c r="A2741" s="1" t="str">
        <f t="shared" si="53"/>
        <v>SINAPI 95705</v>
      </c>
      <c r="B2741" s="3" t="s">
        <v>6165</v>
      </c>
      <c r="C2741" s="3">
        <v>95705</v>
      </c>
      <c r="D2741" s="2" t="s">
        <v>6546</v>
      </c>
      <c r="E2741" s="3" t="s">
        <v>6152</v>
      </c>
      <c r="G2741" s="66">
        <v>13.68</v>
      </c>
    </row>
    <row r="2742" spans="1:7" ht="22.5" x14ac:dyDescent="0.2">
      <c r="A2742" s="1" t="str">
        <f t="shared" si="53"/>
        <v>SINAPI 95706</v>
      </c>
      <c r="B2742" s="3" t="s">
        <v>6165</v>
      </c>
      <c r="C2742" s="3">
        <v>95706</v>
      </c>
      <c r="D2742" s="2" t="s">
        <v>6547</v>
      </c>
      <c r="E2742" s="3" t="s">
        <v>6152</v>
      </c>
      <c r="G2742" s="66">
        <v>63.84</v>
      </c>
    </row>
    <row r="2743" spans="1:7" ht="22.5" x14ac:dyDescent="0.2">
      <c r="A2743" s="1" t="str">
        <f t="shared" si="53"/>
        <v>SINAPI 95707</v>
      </c>
      <c r="B2743" s="3" t="s">
        <v>6165</v>
      </c>
      <c r="C2743" s="3">
        <v>95707</v>
      </c>
      <c r="D2743" s="2" t="s">
        <v>6548</v>
      </c>
      <c r="E2743" s="3" t="s">
        <v>6152</v>
      </c>
      <c r="G2743" s="66">
        <v>4.0999999999999996</v>
      </c>
    </row>
    <row r="2744" spans="1:7" ht="22.5" x14ac:dyDescent="0.2">
      <c r="A2744" s="1" t="str">
        <f t="shared" si="53"/>
        <v>SINAPI 91273</v>
      </c>
      <c r="B2744" s="3" t="s">
        <v>6165</v>
      </c>
      <c r="C2744" s="3">
        <v>91273</v>
      </c>
      <c r="D2744" s="2" t="s">
        <v>923</v>
      </c>
      <c r="E2744" s="3" t="s">
        <v>6152</v>
      </c>
      <c r="G2744" s="66">
        <v>0.44</v>
      </c>
    </row>
    <row r="2745" spans="1:7" ht="22.5" x14ac:dyDescent="0.2">
      <c r="A2745" s="1" t="str">
        <f t="shared" si="53"/>
        <v>SINAPI 91274</v>
      </c>
      <c r="B2745" s="3" t="s">
        <v>6165</v>
      </c>
      <c r="C2745" s="3">
        <v>91274</v>
      </c>
      <c r="D2745" s="2" t="s">
        <v>924</v>
      </c>
      <c r="E2745" s="3" t="s">
        <v>6152</v>
      </c>
      <c r="G2745" s="66">
        <v>0.11</v>
      </c>
    </row>
    <row r="2746" spans="1:7" ht="22.5" x14ac:dyDescent="0.2">
      <c r="A2746" s="1" t="str">
        <f t="shared" si="53"/>
        <v>SINAPI 91275</v>
      </c>
      <c r="B2746" s="3" t="s">
        <v>6165</v>
      </c>
      <c r="C2746" s="3">
        <v>91275</v>
      </c>
      <c r="D2746" s="2" t="s">
        <v>925</v>
      </c>
      <c r="E2746" s="3" t="s">
        <v>6152</v>
      </c>
      <c r="G2746" s="66">
        <v>0.55000000000000004</v>
      </c>
    </row>
    <row r="2747" spans="1:7" ht="22.5" x14ac:dyDescent="0.2">
      <c r="A2747" s="1" t="str">
        <f t="shared" si="53"/>
        <v>SINAPI 91276</v>
      </c>
      <c r="B2747" s="3" t="s">
        <v>6165</v>
      </c>
      <c r="C2747" s="3">
        <v>91276</v>
      </c>
      <c r="D2747" s="2" t="s">
        <v>926</v>
      </c>
      <c r="E2747" s="3" t="s">
        <v>6152</v>
      </c>
      <c r="G2747" s="66">
        <v>8.9499999999999993</v>
      </c>
    </row>
    <row r="2748" spans="1:7" x14ac:dyDescent="0.2">
      <c r="A2748" s="1" t="str">
        <f t="shared" si="53"/>
        <v>SINAPI 102882</v>
      </c>
      <c r="B2748" s="3" t="s">
        <v>6165</v>
      </c>
      <c r="C2748" s="3">
        <v>102882</v>
      </c>
      <c r="D2748" s="2" t="s">
        <v>9034</v>
      </c>
      <c r="E2748" s="3" t="s">
        <v>6152</v>
      </c>
      <c r="G2748" s="66">
        <v>0</v>
      </c>
    </row>
    <row r="2749" spans="1:7" x14ac:dyDescent="0.2">
      <c r="A2749" s="1" t="str">
        <f t="shared" si="53"/>
        <v>SINAPI 102883</v>
      </c>
      <c r="B2749" s="3" t="s">
        <v>6165</v>
      </c>
      <c r="C2749" s="3">
        <v>102883</v>
      </c>
      <c r="D2749" s="2" t="s">
        <v>9035</v>
      </c>
      <c r="E2749" s="3" t="s">
        <v>6152</v>
      </c>
      <c r="G2749" s="66">
        <v>0</v>
      </c>
    </row>
    <row r="2750" spans="1:7" x14ac:dyDescent="0.2">
      <c r="A2750" s="1" t="str">
        <f t="shared" si="53"/>
        <v>SINAPI 102884</v>
      </c>
      <c r="B2750" s="3" t="s">
        <v>6165</v>
      </c>
      <c r="C2750" s="3">
        <v>102884</v>
      </c>
      <c r="D2750" s="2" t="s">
        <v>9036</v>
      </c>
      <c r="E2750" s="3" t="s">
        <v>6152</v>
      </c>
      <c r="G2750" s="66">
        <v>0</v>
      </c>
    </row>
    <row r="2751" spans="1:7" x14ac:dyDescent="0.2">
      <c r="A2751" s="1" t="str">
        <f t="shared" si="53"/>
        <v>SINAPI 102885</v>
      </c>
      <c r="B2751" s="3" t="s">
        <v>6165</v>
      </c>
      <c r="C2751" s="3">
        <v>102885</v>
      </c>
      <c r="D2751" s="2" t="s">
        <v>1184</v>
      </c>
      <c r="E2751" s="3" t="s">
        <v>6152</v>
      </c>
      <c r="G2751" s="66">
        <v>1.28</v>
      </c>
    </row>
    <row r="2752" spans="1:7" ht="22.5" x14ac:dyDescent="0.2">
      <c r="A2752" s="1" t="str">
        <f t="shared" si="53"/>
        <v>SINAPI 95272</v>
      </c>
      <c r="B2752" s="3" t="s">
        <v>6165</v>
      </c>
      <c r="C2752" s="3">
        <v>95272</v>
      </c>
      <c r="D2752" s="2" t="s">
        <v>1100</v>
      </c>
      <c r="E2752" s="3" t="s">
        <v>6152</v>
      </c>
      <c r="G2752" s="66">
        <v>0.55000000000000004</v>
      </c>
    </row>
    <row r="2753" spans="1:7" ht="22.5" x14ac:dyDescent="0.2">
      <c r="A2753" s="1" t="str">
        <f t="shared" si="53"/>
        <v>SINAPI 95273</v>
      </c>
      <c r="B2753" s="3" t="s">
        <v>6165</v>
      </c>
      <c r="C2753" s="3">
        <v>95273</v>
      </c>
      <c r="D2753" s="2" t="s">
        <v>1101</v>
      </c>
      <c r="E2753" s="3" t="s">
        <v>6152</v>
      </c>
      <c r="G2753" s="66">
        <v>0.12</v>
      </c>
    </row>
    <row r="2754" spans="1:7" ht="22.5" x14ac:dyDescent="0.2">
      <c r="A2754" s="1" t="str">
        <f t="shared" si="53"/>
        <v>SINAPI 95274</v>
      </c>
      <c r="B2754" s="3" t="s">
        <v>6165</v>
      </c>
      <c r="C2754" s="3">
        <v>95274</v>
      </c>
      <c r="D2754" s="2" t="s">
        <v>1102</v>
      </c>
      <c r="E2754" s="3" t="s">
        <v>6152</v>
      </c>
      <c r="G2754" s="66">
        <v>0.43</v>
      </c>
    </row>
    <row r="2755" spans="1:7" ht="22.5" x14ac:dyDescent="0.2">
      <c r="A2755" s="1" t="str">
        <f t="shared" si="53"/>
        <v>SINAPI 95275</v>
      </c>
      <c r="B2755" s="3" t="s">
        <v>6165</v>
      </c>
      <c r="C2755" s="3">
        <v>95275</v>
      </c>
      <c r="D2755" s="2" t="s">
        <v>1103</v>
      </c>
      <c r="E2755" s="3" t="s">
        <v>6152</v>
      </c>
      <c r="G2755" s="66">
        <v>2.54</v>
      </c>
    </row>
    <row r="2756" spans="1:7" ht="22.5" x14ac:dyDescent="0.2">
      <c r="A2756" s="1" t="str">
        <f t="shared" si="53"/>
        <v>SINAPI 88419</v>
      </c>
      <c r="B2756" s="3" t="s">
        <v>6165</v>
      </c>
      <c r="C2756" s="3">
        <v>88419</v>
      </c>
      <c r="D2756" s="2" t="s">
        <v>738</v>
      </c>
      <c r="E2756" s="3" t="s">
        <v>6152</v>
      </c>
      <c r="G2756" s="66">
        <v>6.67</v>
      </c>
    </row>
    <row r="2757" spans="1:7" ht="22.5" x14ac:dyDescent="0.2">
      <c r="A2757" s="1" t="str">
        <f t="shared" si="53"/>
        <v>SINAPI 88422</v>
      </c>
      <c r="B2757" s="3" t="s">
        <v>6165</v>
      </c>
      <c r="C2757" s="3">
        <v>88422</v>
      </c>
      <c r="D2757" s="2" t="s">
        <v>739</v>
      </c>
      <c r="E2757" s="3" t="s">
        <v>6152</v>
      </c>
      <c r="G2757" s="66">
        <v>1.54</v>
      </c>
    </row>
    <row r="2758" spans="1:7" ht="22.5" x14ac:dyDescent="0.2">
      <c r="A2758" s="1" t="str">
        <f t="shared" si="53"/>
        <v>SINAPI 88425</v>
      </c>
      <c r="B2758" s="3" t="s">
        <v>6165</v>
      </c>
      <c r="C2758" s="3">
        <v>88425</v>
      </c>
      <c r="D2758" s="2" t="s">
        <v>740</v>
      </c>
      <c r="E2758" s="3" t="s">
        <v>6152</v>
      </c>
      <c r="G2758" s="66">
        <v>8.34</v>
      </c>
    </row>
    <row r="2759" spans="1:7" ht="22.5" x14ac:dyDescent="0.2">
      <c r="A2759" s="1" t="str">
        <f t="shared" si="53"/>
        <v>SINAPI 88427</v>
      </c>
      <c r="B2759" s="3" t="s">
        <v>6165</v>
      </c>
      <c r="C2759" s="3">
        <v>88427</v>
      </c>
      <c r="D2759" s="2" t="s">
        <v>741</v>
      </c>
      <c r="E2759" s="3" t="s">
        <v>6152</v>
      </c>
      <c r="G2759" s="66">
        <v>1.06</v>
      </c>
    </row>
    <row r="2760" spans="1:7" ht="22.5" x14ac:dyDescent="0.2">
      <c r="A2760" s="1" t="str">
        <f t="shared" si="53"/>
        <v>SINAPI 88434</v>
      </c>
      <c r="B2760" s="3" t="s">
        <v>6165</v>
      </c>
      <c r="C2760" s="3">
        <v>88434</v>
      </c>
      <c r="D2760" s="2" t="s">
        <v>742</v>
      </c>
      <c r="E2760" s="3" t="s">
        <v>6152</v>
      </c>
      <c r="G2760" s="66">
        <v>8.85</v>
      </c>
    </row>
    <row r="2761" spans="1:7" ht="22.5" x14ac:dyDescent="0.2">
      <c r="A2761" s="1" t="str">
        <f t="shared" si="53"/>
        <v>SINAPI 88435</v>
      </c>
      <c r="B2761" s="3" t="s">
        <v>6165</v>
      </c>
      <c r="C2761" s="3">
        <v>88435</v>
      </c>
      <c r="D2761" s="2" t="s">
        <v>743</v>
      </c>
      <c r="E2761" s="3" t="s">
        <v>6152</v>
      </c>
      <c r="G2761" s="66">
        <v>2.04</v>
      </c>
    </row>
    <row r="2762" spans="1:7" ht="22.5" x14ac:dyDescent="0.2">
      <c r="A2762" s="1" t="str">
        <f t="shared" si="53"/>
        <v>SINAPI 88436</v>
      </c>
      <c r="B2762" s="3" t="s">
        <v>6165</v>
      </c>
      <c r="C2762" s="3">
        <v>88436</v>
      </c>
      <c r="D2762" s="2" t="s">
        <v>744</v>
      </c>
      <c r="E2762" s="3" t="s">
        <v>6152</v>
      </c>
      <c r="G2762" s="66">
        <v>11.06</v>
      </c>
    </row>
    <row r="2763" spans="1:7" ht="22.5" x14ac:dyDescent="0.2">
      <c r="A2763" s="1" t="str">
        <f t="shared" si="53"/>
        <v>SINAPI 88437</v>
      </c>
      <c r="B2763" s="3" t="s">
        <v>6165</v>
      </c>
      <c r="C2763" s="3">
        <v>88437</v>
      </c>
      <c r="D2763" s="2" t="s">
        <v>745</v>
      </c>
      <c r="E2763" s="3" t="s">
        <v>6152</v>
      </c>
      <c r="G2763" s="66">
        <v>1.06</v>
      </c>
    </row>
    <row r="2764" spans="1:7" ht="22.5" x14ac:dyDescent="0.2">
      <c r="A2764" s="1" t="str">
        <f t="shared" si="53"/>
        <v>SINAPI 90664</v>
      </c>
      <c r="B2764" s="3" t="s">
        <v>6165</v>
      </c>
      <c r="C2764" s="3">
        <v>90664</v>
      </c>
      <c r="D2764" s="2" t="s">
        <v>879</v>
      </c>
      <c r="E2764" s="3" t="s">
        <v>6152</v>
      </c>
      <c r="G2764" s="66">
        <v>7.06</v>
      </c>
    </row>
    <row r="2765" spans="1:7" ht="22.5" x14ac:dyDescent="0.2">
      <c r="A2765" s="1" t="str">
        <f t="shared" si="53"/>
        <v>SINAPI 90665</v>
      </c>
      <c r="B2765" s="3" t="s">
        <v>6165</v>
      </c>
      <c r="C2765" s="3">
        <v>90665</v>
      </c>
      <c r="D2765" s="2" t="s">
        <v>880</v>
      </c>
      <c r="E2765" s="3" t="s">
        <v>6152</v>
      </c>
      <c r="G2765" s="66">
        <v>1.88</v>
      </c>
    </row>
    <row r="2766" spans="1:7" ht="22.5" x14ac:dyDescent="0.2">
      <c r="A2766" s="1" t="str">
        <f t="shared" si="53"/>
        <v>SINAPI 90666</v>
      </c>
      <c r="B2766" s="3" t="s">
        <v>6165</v>
      </c>
      <c r="C2766" s="3">
        <v>90666</v>
      </c>
      <c r="D2766" s="2" t="s">
        <v>881</v>
      </c>
      <c r="E2766" s="3" t="s">
        <v>6152</v>
      </c>
      <c r="G2766" s="66">
        <v>8.84</v>
      </c>
    </row>
    <row r="2767" spans="1:7" ht="33.75" x14ac:dyDescent="0.2">
      <c r="A2767" s="1" t="str">
        <f t="shared" si="53"/>
        <v>SINAPI 90667</v>
      </c>
      <c r="B2767" s="3" t="s">
        <v>6165</v>
      </c>
      <c r="C2767" s="3">
        <v>90667</v>
      </c>
      <c r="D2767" s="2" t="s">
        <v>882</v>
      </c>
      <c r="E2767" s="3" t="s">
        <v>6152</v>
      </c>
      <c r="G2767" s="66">
        <v>15.67</v>
      </c>
    </row>
    <row r="2768" spans="1:7" x14ac:dyDescent="0.2">
      <c r="A2768" s="1" t="str">
        <f t="shared" si="53"/>
        <v>SINAPI 102977</v>
      </c>
      <c r="B2768" s="3" t="s">
        <v>6165</v>
      </c>
      <c r="C2768" s="3">
        <v>102977</v>
      </c>
      <c r="D2768" s="2" t="s">
        <v>9037</v>
      </c>
      <c r="E2768" s="3" t="s">
        <v>6152</v>
      </c>
      <c r="G2768" s="66">
        <v>0</v>
      </c>
    </row>
    <row r="2769" spans="1:7" x14ac:dyDescent="0.2">
      <c r="A2769" s="1" t="str">
        <f t="shared" si="53"/>
        <v>SINAPI 102978</v>
      </c>
      <c r="B2769" s="3" t="s">
        <v>6165</v>
      </c>
      <c r="C2769" s="3">
        <v>102978</v>
      </c>
      <c r="D2769" s="2" t="s">
        <v>9038</v>
      </c>
      <c r="E2769" s="3" t="s">
        <v>6152</v>
      </c>
      <c r="G2769" s="66">
        <v>0</v>
      </c>
    </row>
    <row r="2770" spans="1:7" x14ac:dyDescent="0.2">
      <c r="A2770" s="1" t="str">
        <f t="shared" si="53"/>
        <v>SINAPI 102979</v>
      </c>
      <c r="B2770" s="3" t="s">
        <v>6165</v>
      </c>
      <c r="C2770" s="3">
        <v>102979</v>
      </c>
      <c r="D2770" s="2" t="s">
        <v>9039</v>
      </c>
      <c r="E2770" s="3" t="s">
        <v>6152</v>
      </c>
      <c r="G2770" s="66">
        <v>0</v>
      </c>
    </row>
    <row r="2771" spans="1:7" ht="22.5" x14ac:dyDescent="0.2">
      <c r="A2771" s="1" t="str">
        <f t="shared" si="53"/>
        <v>SINAPI 95217</v>
      </c>
      <c r="B2771" s="3" t="s">
        <v>6165</v>
      </c>
      <c r="C2771" s="3">
        <v>95217</v>
      </c>
      <c r="D2771" s="2" t="s">
        <v>1089</v>
      </c>
      <c r="E2771" s="3" t="s">
        <v>6152</v>
      </c>
      <c r="G2771" s="66">
        <v>0.63</v>
      </c>
    </row>
    <row r="2772" spans="1:7" ht="22.5" x14ac:dyDescent="0.2">
      <c r="A2772" s="1" t="str">
        <f t="shared" si="53"/>
        <v>SINAPI 89130</v>
      </c>
      <c r="B2772" s="3" t="s">
        <v>6165</v>
      </c>
      <c r="C2772" s="3">
        <v>89130</v>
      </c>
      <c r="D2772" s="2" t="s">
        <v>788</v>
      </c>
      <c r="E2772" s="3" t="s">
        <v>6152</v>
      </c>
      <c r="G2772" s="66">
        <v>59.51</v>
      </c>
    </row>
    <row r="2773" spans="1:7" ht="22.5" x14ac:dyDescent="0.2">
      <c r="A2773" s="1" t="str">
        <f t="shared" si="53"/>
        <v>SINAPI 89131</v>
      </c>
      <c r="B2773" s="3" t="s">
        <v>6165</v>
      </c>
      <c r="C2773" s="3">
        <v>89131</v>
      </c>
      <c r="D2773" s="2" t="s">
        <v>789</v>
      </c>
      <c r="E2773" s="3" t="s">
        <v>6152</v>
      </c>
      <c r="G2773" s="66">
        <v>15.72</v>
      </c>
    </row>
    <row r="2774" spans="1:7" ht="22.5" x14ac:dyDescent="0.2">
      <c r="A2774" s="1" t="str">
        <f t="shared" si="53"/>
        <v>SINAPI 53861</v>
      </c>
      <c r="B2774" s="3" t="s">
        <v>6165</v>
      </c>
      <c r="C2774" s="3">
        <v>53861</v>
      </c>
      <c r="D2774" s="2" t="s">
        <v>703</v>
      </c>
      <c r="E2774" s="3" t="s">
        <v>6152</v>
      </c>
      <c r="G2774" s="66">
        <v>74.39</v>
      </c>
    </row>
    <row r="2775" spans="1:7" ht="22.5" x14ac:dyDescent="0.2">
      <c r="A2775" s="1" t="str">
        <f t="shared" si="53"/>
        <v>SINAPI 5787</v>
      </c>
      <c r="B2775" s="3" t="s">
        <v>6165</v>
      </c>
      <c r="C2775" s="3">
        <v>5787</v>
      </c>
      <c r="D2775" s="2" t="s">
        <v>659</v>
      </c>
      <c r="E2775" s="3" t="s">
        <v>6152</v>
      </c>
      <c r="G2775" s="66">
        <v>73.73</v>
      </c>
    </row>
    <row r="2776" spans="1:7" ht="22.5" x14ac:dyDescent="0.2">
      <c r="A2776" s="1" t="str">
        <f t="shared" si="53"/>
        <v>SINAPI 89128</v>
      </c>
      <c r="B2776" s="3" t="s">
        <v>6165</v>
      </c>
      <c r="C2776" s="3">
        <v>89128</v>
      </c>
      <c r="D2776" s="2" t="s">
        <v>786</v>
      </c>
      <c r="E2776" s="3" t="s">
        <v>6152</v>
      </c>
      <c r="G2776" s="66">
        <v>42.91</v>
      </c>
    </row>
    <row r="2777" spans="1:7" ht="22.5" x14ac:dyDescent="0.2">
      <c r="A2777" s="1" t="str">
        <f t="shared" si="53"/>
        <v>SINAPI 89129</v>
      </c>
      <c r="B2777" s="3" t="s">
        <v>6165</v>
      </c>
      <c r="C2777" s="3">
        <v>89129</v>
      </c>
      <c r="D2777" s="2" t="s">
        <v>787</v>
      </c>
      <c r="E2777" s="3" t="s">
        <v>6152</v>
      </c>
      <c r="G2777" s="66">
        <v>11.34</v>
      </c>
    </row>
    <row r="2778" spans="1:7" ht="22.5" x14ac:dyDescent="0.2">
      <c r="A2778" s="1" t="str">
        <f t="shared" si="53"/>
        <v>SINAPI 53857</v>
      </c>
      <c r="B2778" s="3" t="s">
        <v>6165</v>
      </c>
      <c r="C2778" s="3">
        <v>53857</v>
      </c>
      <c r="D2778" s="2" t="s">
        <v>701</v>
      </c>
      <c r="E2778" s="3" t="s">
        <v>6152</v>
      </c>
      <c r="G2778" s="66">
        <v>53.64</v>
      </c>
    </row>
    <row r="2779" spans="1:7" ht="22.5" x14ac:dyDescent="0.2">
      <c r="A2779" s="1" t="str">
        <f t="shared" si="53"/>
        <v>SINAPI 53858</v>
      </c>
      <c r="B2779" s="3" t="s">
        <v>6165</v>
      </c>
      <c r="C2779" s="3">
        <v>53858</v>
      </c>
      <c r="D2779" s="2" t="s">
        <v>702</v>
      </c>
      <c r="E2779" s="3" t="s">
        <v>6152</v>
      </c>
      <c r="G2779" s="66">
        <v>47.9</v>
      </c>
    </row>
    <row r="2780" spans="1:7" x14ac:dyDescent="0.2">
      <c r="A2780" s="1" t="str">
        <f t="shared" si="53"/>
        <v>SINAPI 102888</v>
      </c>
      <c r="B2780" s="3" t="s">
        <v>6165</v>
      </c>
      <c r="C2780" s="3">
        <v>102888</v>
      </c>
      <c r="D2780" s="2" t="s">
        <v>9040</v>
      </c>
      <c r="E2780" s="3" t="s">
        <v>6152</v>
      </c>
      <c r="G2780" s="66">
        <v>0</v>
      </c>
    </row>
    <row r="2781" spans="1:7" x14ac:dyDescent="0.2">
      <c r="A2781" s="1" t="str">
        <f t="shared" si="53"/>
        <v>SINAPI 102889</v>
      </c>
      <c r="B2781" s="3" t="s">
        <v>6165</v>
      </c>
      <c r="C2781" s="3">
        <v>102889</v>
      </c>
      <c r="D2781" s="2" t="s">
        <v>9041</v>
      </c>
      <c r="E2781" s="3" t="s">
        <v>6152</v>
      </c>
      <c r="G2781" s="66">
        <v>0</v>
      </c>
    </row>
    <row r="2782" spans="1:7" x14ac:dyDescent="0.2">
      <c r="A2782" s="1" t="str">
        <f t="shared" si="53"/>
        <v>SINAPI 102890</v>
      </c>
      <c r="B2782" s="3" t="s">
        <v>6165</v>
      </c>
      <c r="C2782" s="3">
        <v>102890</v>
      </c>
      <c r="D2782" s="2" t="s">
        <v>9042</v>
      </c>
      <c r="E2782" s="3" t="s">
        <v>6152</v>
      </c>
      <c r="G2782" s="66">
        <v>0</v>
      </c>
    </row>
    <row r="2783" spans="1:7" x14ac:dyDescent="0.2">
      <c r="A2783" s="1" t="str">
        <f t="shared" si="53"/>
        <v>SINAPI 102891</v>
      </c>
      <c r="B2783" s="3" t="s">
        <v>6165</v>
      </c>
      <c r="C2783" s="3">
        <v>102891</v>
      </c>
      <c r="D2783" s="2" t="s">
        <v>1185</v>
      </c>
      <c r="E2783" s="3" t="s">
        <v>6152</v>
      </c>
      <c r="G2783" s="66">
        <v>1.28</v>
      </c>
    </row>
    <row r="2784" spans="1:7" ht="22.5" x14ac:dyDescent="0.2">
      <c r="A2784" s="1" t="str">
        <f t="shared" si="53"/>
        <v>SINAPI 89246</v>
      </c>
      <c r="B2784" s="3" t="s">
        <v>6165</v>
      </c>
      <c r="C2784" s="3">
        <v>89246</v>
      </c>
      <c r="D2784" s="2" t="s">
        <v>812</v>
      </c>
      <c r="E2784" s="3" t="s">
        <v>6152</v>
      </c>
      <c r="G2784" s="66">
        <v>234.09</v>
      </c>
    </row>
    <row r="2785" spans="1:7" ht="22.5" x14ac:dyDescent="0.2">
      <c r="A2785" s="1" t="str">
        <f t="shared" si="53"/>
        <v>SINAPI 89247</v>
      </c>
      <c r="B2785" s="3" t="s">
        <v>6165</v>
      </c>
      <c r="C2785" s="3">
        <v>89247</v>
      </c>
      <c r="D2785" s="2" t="s">
        <v>813</v>
      </c>
      <c r="E2785" s="3" t="s">
        <v>6152</v>
      </c>
      <c r="G2785" s="66">
        <v>71.680000000000007</v>
      </c>
    </row>
    <row r="2786" spans="1:7" ht="22.5" x14ac:dyDescent="0.2">
      <c r="A2786" s="1" t="str">
        <f t="shared" si="53"/>
        <v>SINAPI 89248</v>
      </c>
      <c r="B2786" s="3" t="s">
        <v>6165</v>
      </c>
      <c r="C2786" s="3">
        <v>89248</v>
      </c>
      <c r="D2786" s="2" t="s">
        <v>814</v>
      </c>
      <c r="E2786" s="3" t="s">
        <v>6152</v>
      </c>
      <c r="G2786" s="66">
        <v>417.55</v>
      </c>
    </row>
    <row r="2787" spans="1:7" ht="22.5" x14ac:dyDescent="0.2">
      <c r="A2787" s="1" t="str">
        <f t="shared" si="53"/>
        <v>SINAPI 89249</v>
      </c>
      <c r="B2787" s="3" t="s">
        <v>6165</v>
      </c>
      <c r="C2787" s="3">
        <v>89249</v>
      </c>
      <c r="D2787" s="2" t="s">
        <v>815</v>
      </c>
      <c r="E2787" s="3" t="s">
        <v>6152</v>
      </c>
      <c r="G2787" s="66">
        <v>394.75</v>
      </c>
    </row>
    <row r="2788" spans="1:7" ht="22.5" x14ac:dyDescent="0.2">
      <c r="A2788" s="1" t="str">
        <f t="shared" si="53"/>
        <v>SINAPI 102954</v>
      </c>
      <c r="B2788" s="3" t="s">
        <v>6165</v>
      </c>
      <c r="C2788" s="3">
        <v>102954</v>
      </c>
      <c r="D2788" s="2" t="s">
        <v>9043</v>
      </c>
      <c r="E2788" s="3" t="s">
        <v>6152</v>
      </c>
      <c r="G2788" s="66">
        <v>0</v>
      </c>
    </row>
    <row r="2789" spans="1:7" ht="22.5" x14ac:dyDescent="0.2">
      <c r="A2789" s="1" t="str">
        <f t="shared" si="53"/>
        <v>SINAPI 102956</v>
      </c>
      <c r="B2789" s="3" t="s">
        <v>6165</v>
      </c>
      <c r="C2789" s="3">
        <v>102956</v>
      </c>
      <c r="D2789" s="2" t="s">
        <v>9044</v>
      </c>
      <c r="E2789" s="3" t="s">
        <v>6152</v>
      </c>
      <c r="G2789" s="66">
        <v>0</v>
      </c>
    </row>
    <row r="2790" spans="1:7" ht="22.5" x14ac:dyDescent="0.2">
      <c r="A2790" s="1" t="str">
        <f t="shared" si="53"/>
        <v>SINAPI 102957</v>
      </c>
      <c r="B2790" s="3" t="s">
        <v>6165</v>
      </c>
      <c r="C2790" s="3">
        <v>102957</v>
      </c>
      <c r="D2790" s="2" t="s">
        <v>1195</v>
      </c>
      <c r="E2790" s="3" t="s">
        <v>6152</v>
      </c>
      <c r="G2790" s="66">
        <v>41.19</v>
      </c>
    </row>
    <row r="2791" spans="1:7" ht="22.5" x14ac:dyDescent="0.2">
      <c r="A2791" s="1" t="str">
        <f t="shared" ref="A2791:A2854" si="54">CONCATENAR</f>
        <v>SINAPI 104727</v>
      </c>
      <c r="B2791" s="3" t="s">
        <v>6165</v>
      </c>
      <c r="C2791" s="3">
        <v>104727</v>
      </c>
      <c r="D2791" s="2" t="s">
        <v>9045</v>
      </c>
      <c r="E2791" s="3" t="s">
        <v>6152</v>
      </c>
      <c r="G2791" s="66">
        <v>0</v>
      </c>
    </row>
    <row r="2792" spans="1:7" ht="33.75" x14ac:dyDescent="0.2">
      <c r="A2792" s="1" t="str">
        <f t="shared" si="54"/>
        <v>SINAPI 88859</v>
      </c>
      <c r="B2792" s="3" t="s">
        <v>6165</v>
      </c>
      <c r="C2792" s="3">
        <v>88859</v>
      </c>
      <c r="D2792" s="2" t="s">
        <v>762</v>
      </c>
      <c r="E2792" s="3" t="s">
        <v>6152</v>
      </c>
      <c r="G2792" s="66">
        <v>24.26</v>
      </c>
    </row>
    <row r="2793" spans="1:7" ht="33.75" x14ac:dyDescent="0.2">
      <c r="A2793" s="1" t="str">
        <f t="shared" si="54"/>
        <v>SINAPI 88860</v>
      </c>
      <c r="B2793" s="3" t="s">
        <v>6165</v>
      </c>
      <c r="C2793" s="3">
        <v>88860</v>
      </c>
      <c r="D2793" s="2" t="s">
        <v>763</v>
      </c>
      <c r="E2793" s="3" t="s">
        <v>6152</v>
      </c>
      <c r="G2793" s="66">
        <v>6.41</v>
      </c>
    </row>
    <row r="2794" spans="1:7" ht="33.75" x14ac:dyDescent="0.2">
      <c r="A2794" s="1" t="str">
        <f t="shared" si="54"/>
        <v>SINAPI 5667</v>
      </c>
      <c r="B2794" s="3" t="s">
        <v>6165</v>
      </c>
      <c r="C2794" s="3">
        <v>5667</v>
      </c>
      <c r="D2794" s="2" t="s">
        <v>626</v>
      </c>
      <c r="E2794" s="3" t="s">
        <v>6152</v>
      </c>
      <c r="G2794" s="66">
        <v>30.33</v>
      </c>
    </row>
    <row r="2795" spans="1:7" ht="33.75" x14ac:dyDescent="0.2">
      <c r="A2795" s="1" t="str">
        <f t="shared" si="54"/>
        <v>SINAPI 5668</v>
      </c>
      <c r="B2795" s="3" t="s">
        <v>6165</v>
      </c>
      <c r="C2795" s="3">
        <v>5668</v>
      </c>
      <c r="D2795" s="2" t="s">
        <v>627</v>
      </c>
      <c r="E2795" s="3" t="s">
        <v>6152</v>
      </c>
      <c r="G2795" s="66">
        <v>48.02</v>
      </c>
    </row>
    <row r="2796" spans="1:7" ht="33.75" x14ac:dyDescent="0.2">
      <c r="A2796" s="1" t="str">
        <f t="shared" si="54"/>
        <v>SINAPI 89011</v>
      </c>
      <c r="B2796" s="3" t="s">
        <v>6165</v>
      </c>
      <c r="C2796" s="3">
        <v>89011</v>
      </c>
      <c r="D2796" s="2" t="s">
        <v>770</v>
      </c>
      <c r="E2796" s="3" t="s">
        <v>6152</v>
      </c>
      <c r="G2796" s="66">
        <v>26.32</v>
      </c>
    </row>
    <row r="2797" spans="1:7" ht="33.75" x14ac:dyDescent="0.2">
      <c r="A2797" s="1" t="str">
        <f t="shared" si="54"/>
        <v>SINAPI 89012</v>
      </c>
      <c r="B2797" s="3" t="s">
        <v>6165</v>
      </c>
      <c r="C2797" s="3">
        <v>89012</v>
      </c>
      <c r="D2797" s="2" t="s">
        <v>771</v>
      </c>
      <c r="E2797" s="3" t="s">
        <v>6152</v>
      </c>
      <c r="G2797" s="66">
        <v>6.95</v>
      </c>
    </row>
    <row r="2798" spans="1:7" ht="33.75" x14ac:dyDescent="0.2">
      <c r="A2798" s="1" t="str">
        <f t="shared" si="54"/>
        <v>SINAPI 5735</v>
      </c>
      <c r="B2798" s="3" t="s">
        <v>6165</v>
      </c>
      <c r="C2798" s="3">
        <v>5735</v>
      </c>
      <c r="D2798" s="2" t="s">
        <v>646</v>
      </c>
      <c r="E2798" s="3" t="s">
        <v>6152</v>
      </c>
      <c r="G2798" s="66">
        <v>32.9</v>
      </c>
    </row>
    <row r="2799" spans="1:7" ht="33.75" x14ac:dyDescent="0.2">
      <c r="A2799" s="1" t="str">
        <f t="shared" si="54"/>
        <v>SINAPI 5736</v>
      </c>
      <c r="B2799" s="3" t="s">
        <v>6165</v>
      </c>
      <c r="C2799" s="3">
        <v>5736</v>
      </c>
      <c r="D2799" s="2" t="s">
        <v>647</v>
      </c>
      <c r="E2799" s="3" t="s">
        <v>6152</v>
      </c>
      <c r="G2799" s="66">
        <v>43.76</v>
      </c>
    </row>
    <row r="2800" spans="1:7" ht="33.75" x14ac:dyDescent="0.2">
      <c r="A2800" s="1" t="str">
        <f t="shared" si="54"/>
        <v>SINAPI 88857</v>
      </c>
      <c r="B2800" s="3" t="s">
        <v>6165</v>
      </c>
      <c r="C2800" s="3">
        <v>88857</v>
      </c>
      <c r="D2800" s="2" t="s">
        <v>760</v>
      </c>
      <c r="E2800" s="3" t="s">
        <v>6152</v>
      </c>
      <c r="G2800" s="66">
        <v>27.28</v>
      </c>
    </row>
    <row r="2801" spans="1:7" ht="33.75" x14ac:dyDescent="0.2">
      <c r="A2801" s="1" t="str">
        <f t="shared" si="54"/>
        <v>SINAPI 88858</v>
      </c>
      <c r="B2801" s="3" t="s">
        <v>6165</v>
      </c>
      <c r="C2801" s="3">
        <v>88858</v>
      </c>
      <c r="D2801" s="2" t="s">
        <v>761</v>
      </c>
      <c r="E2801" s="3" t="s">
        <v>6152</v>
      </c>
      <c r="G2801" s="66">
        <v>7.21</v>
      </c>
    </row>
    <row r="2802" spans="1:7" ht="33.75" x14ac:dyDescent="0.2">
      <c r="A2802" s="1" t="str">
        <f t="shared" si="54"/>
        <v>SINAPI 5664</v>
      </c>
      <c r="B2802" s="3" t="s">
        <v>6165</v>
      </c>
      <c r="C2802" s="3">
        <v>5664</v>
      </c>
      <c r="D2802" s="2" t="s">
        <v>625</v>
      </c>
      <c r="E2802" s="3" t="s">
        <v>6152</v>
      </c>
      <c r="G2802" s="66">
        <v>34.1</v>
      </c>
    </row>
    <row r="2803" spans="1:7" ht="33.75" x14ac:dyDescent="0.2">
      <c r="A2803" s="1" t="str">
        <f t="shared" si="54"/>
        <v>SINAPI 53786</v>
      </c>
      <c r="B2803" s="3" t="s">
        <v>6165</v>
      </c>
      <c r="C2803" s="3">
        <v>53786</v>
      </c>
      <c r="D2803" s="2" t="s">
        <v>684</v>
      </c>
      <c r="E2803" s="3" t="s">
        <v>6152</v>
      </c>
      <c r="G2803" s="66">
        <v>53.48</v>
      </c>
    </row>
    <row r="2804" spans="1:7" ht="22.5" x14ac:dyDescent="0.2">
      <c r="A2804" s="1" t="str">
        <f t="shared" si="54"/>
        <v>SINAPI 7038</v>
      </c>
      <c r="B2804" s="3" t="s">
        <v>6165</v>
      </c>
      <c r="C2804" s="3">
        <v>7038</v>
      </c>
      <c r="D2804" s="2" t="s">
        <v>665</v>
      </c>
      <c r="E2804" s="3" t="s">
        <v>6152</v>
      </c>
      <c r="G2804" s="66">
        <v>52.82</v>
      </c>
    </row>
    <row r="2805" spans="1:7" ht="22.5" x14ac:dyDescent="0.2">
      <c r="A2805" s="1" t="str">
        <f t="shared" si="54"/>
        <v>SINAPI 7039</v>
      </c>
      <c r="B2805" s="3" t="s">
        <v>6165</v>
      </c>
      <c r="C2805" s="3">
        <v>7039</v>
      </c>
      <c r="D2805" s="2" t="s">
        <v>666</v>
      </c>
      <c r="E2805" s="3" t="s">
        <v>6152</v>
      </c>
      <c r="G2805" s="66">
        <v>14.17</v>
      </c>
    </row>
    <row r="2806" spans="1:7" ht="22.5" x14ac:dyDescent="0.2">
      <c r="A2806" s="1" t="str">
        <f t="shared" si="54"/>
        <v>SINAPI 7040</v>
      </c>
      <c r="B2806" s="3" t="s">
        <v>6165</v>
      </c>
      <c r="C2806" s="3">
        <v>7040</v>
      </c>
      <c r="D2806" s="2" t="s">
        <v>667</v>
      </c>
      <c r="E2806" s="3" t="s">
        <v>6152</v>
      </c>
      <c r="G2806" s="66">
        <v>66.09</v>
      </c>
    </row>
    <row r="2807" spans="1:7" ht="22.5" x14ac:dyDescent="0.2">
      <c r="A2807" s="1" t="str">
        <f t="shared" si="54"/>
        <v>SINAPI 55263</v>
      </c>
      <c r="B2807" s="3" t="s">
        <v>6165</v>
      </c>
      <c r="C2807" s="3">
        <v>55263</v>
      </c>
      <c r="D2807" s="2" t="s">
        <v>707</v>
      </c>
      <c r="E2807" s="3" t="s">
        <v>6152</v>
      </c>
      <c r="G2807" s="66">
        <v>67.52</v>
      </c>
    </row>
    <row r="2808" spans="1:7" ht="22.5" x14ac:dyDescent="0.2">
      <c r="A2808" s="1" t="str">
        <f t="shared" si="54"/>
        <v>SINAPI 96460</v>
      </c>
      <c r="B2808" s="3" t="s">
        <v>6165</v>
      </c>
      <c r="C2808" s="3">
        <v>96460</v>
      </c>
      <c r="D2808" s="2" t="s">
        <v>6556</v>
      </c>
      <c r="E2808" s="3" t="s">
        <v>6152</v>
      </c>
      <c r="G2808" s="66">
        <v>56.06</v>
      </c>
    </row>
    <row r="2809" spans="1:7" ht="22.5" x14ac:dyDescent="0.2">
      <c r="A2809" s="1" t="str">
        <f t="shared" si="54"/>
        <v>SINAPI 96459</v>
      </c>
      <c r="B2809" s="3" t="s">
        <v>6165</v>
      </c>
      <c r="C2809" s="3">
        <v>96459</v>
      </c>
      <c r="D2809" s="2" t="s">
        <v>6555</v>
      </c>
      <c r="E2809" s="3" t="s">
        <v>6152</v>
      </c>
      <c r="G2809" s="66">
        <v>15.04</v>
      </c>
    </row>
    <row r="2810" spans="1:7" ht="22.5" x14ac:dyDescent="0.2">
      <c r="A2810" s="1" t="str">
        <f t="shared" si="54"/>
        <v>SINAPI 96458</v>
      </c>
      <c r="B2810" s="3" t="s">
        <v>6165</v>
      </c>
      <c r="C2810" s="3">
        <v>96458</v>
      </c>
      <c r="D2810" s="2" t="s">
        <v>6554</v>
      </c>
      <c r="E2810" s="3" t="s">
        <v>6152</v>
      </c>
      <c r="G2810" s="66">
        <v>70.16</v>
      </c>
    </row>
    <row r="2811" spans="1:7" ht="22.5" x14ac:dyDescent="0.2">
      <c r="A2811" s="1" t="str">
        <f t="shared" si="54"/>
        <v>SINAPI 96457</v>
      </c>
      <c r="B2811" s="3" t="s">
        <v>6165</v>
      </c>
      <c r="C2811" s="3">
        <v>96457</v>
      </c>
      <c r="D2811" s="2" t="s">
        <v>6553</v>
      </c>
      <c r="E2811" s="3" t="s">
        <v>6152</v>
      </c>
      <c r="G2811" s="66">
        <v>66.900000000000006</v>
      </c>
    </row>
    <row r="2812" spans="1:7" ht="22.5" x14ac:dyDescent="0.2">
      <c r="A2812" s="1" t="str">
        <f t="shared" si="54"/>
        <v>SINAPI 7051</v>
      </c>
      <c r="B2812" s="3" t="s">
        <v>6165</v>
      </c>
      <c r="C2812" s="3">
        <v>7051</v>
      </c>
      <c r="D2812" s="2" t="s">
        <v>672</v>
      </c>
      <c r="E2812" s="3" t="s">
        <v>6152</v>
      </c>
      <c r="G2812" s="66">
        <v>46.85</v>
      </c>
    </row>
    <row r="2813" spans="1:7" ht="22.5" x14ac:dyDescent="0.2">
      <c r="A2813" s="1" t="str">
        <f t="shared" si="54"/>
        <v>SINAPI 7052</v>
      </c>
      <c r="B2813" s="3" t="s">
        <v>6165</v>
      </c>
      <c r="C2813" s="3">
        <v>7052</v>
      </c>
      <c r="D2813" s="2" t="s">
        <v>673</v>
      </c>
      <c r="E2813" s="3" t="s">
        <v>6152</v>
      </c>
      <c r="G2813" s="66">
        <v>12.65</v>
      </c>
    </row>
    <row r="2814" spans="1:7" ht="22.5" x14ac:dyDescent="0.2">
      <c r="A2814" s="1" t="str">
        <f t="shared" si="54"/>
        <v>SINAPI 7053</v>
      </c>
      <c r="B2814" s="3" t="s">
        <v>6165</v>
      </c>
      <c r="C2814" s="3">
        <v>7053</v>
      </c>
      <c r="D2814" s="2" t="s">
        <v>674</v>
      </c>
      <c r="E2814" s="3" t="s">
        <v>6152</v>
      </c>
      <c r="G2814" s="66">
        <v>58.62</v>
      </c>
    </row>
    <row r="2815" spans="1:7" ht="22.5" x14ac:dyDescent="0.2">
      <c r="A2815" s="1" t="str">
        <f t="shared" si="54"/>
        <v>SINAPI 7054</v>
      </c>
      <c r="B2815" s="3" t="s">
        <v>6165</v>
      </c>
      <c r="C2815" s="3">
        <v>7054</v>
      </c>
      <c r="D2815" s="2" t="s">
        <v>675</v>
      </c>
      <c r="E2815" s="3" t="s">
        <v>6152</v>
      </c>
      <c r="G2815" s="66">
        <v>93.54</v>
      </c>
    </row>
    <row r="2816" spans="1:7" ht="22.5" x14ac:dyDescent="0.2">
      <c r="A2816" s="1" t="str">
        <f t="shared" si="54"/>
        <v>SINAPI 95627</v>
      </c>
      <c r="B2816" s="3" t="s">
        <v>6165</v>
      </c>
      <c r="C2816" s="3">
        <v>95627</v>
      </c>
      <c r="D2816" s="2" t="s">
        <v>1111</v>
      </c>
      <c r="E2816" s="3" t="s">
        <v>6152</v>
      </c>
      <c r="G2816" s="66">
        <v>50.55</v>
      </c>
    </row>
    <row r="2817" spans="1:7" ht="22.5" x14ac:dyDescent="0.2">
      <c r="A2817" s="1" t="str">
        <f t="shared" si="54"/>
        <v>SINAPI 95628</v>
      </c>
      <c r="B2817" s="3" t="s">
        <v>6165</v>
      </c>
      <c r="C2817" s="3">
        <v>95628</v>
      </c>
      <c r="D2817" s="2" t="s">
        <v>1112</v>
      </c>
      <c r="E2817" s="3" t="s">
        <v>6152</v>
      </c>
      <c r="G2817" s="66">
        <v>13.56</v>
      </c>
    </row>
    <row r="2818" spans="1:7" ht="22.5" x14ac:dyDescent="0.2">
      <c r="A2818" s="1" t="str">
        <f t="shared" si="54"/>
        <v>SINAPI 95629</v>
      </c>
      <c r="B2818" s="3" t="s">
        <v>6165</v>
      </c>
      <c r="C2818" s="3">
        <v>95629</v>
      </c>
      <c r="D2818" s="2" t="s">
        <v>1113</v>
      </c>
      <c r="E2818" s="3" t="s">
        <v>6152</v>
      </c>
      <c r="G2818" s="66">
        <v>63.26</v>
      </c>
    </row>
    <row r="2819" spans="1:7" ht="22.5" x14ac:dyDescent="0.2">
      <c r="A2819" s="1" t="str">
        <f t="shared" si="54"/>
        <v>SINAPI 95630</v>
      </c>
      <c r="B2819" s="3" t="s">
        <v>6165</v>
      </c>
      <c r="C2819" s="3">
        <v>95630</v>
      </c>
      <c r="D2819" s="2" t="s">
        <v>1114</v>
      </c>
      <c r="E2819" s="3" t="s">
        <v>6152</v>
      </c>
      <c r="G2819" s="66">
        <v>93.54</v>
      </c>
    </row>
    <row r="2820" spans="1:7" ht="22.5" x14ac:dyDescent="0.2">
      <c r="A2820" s="1" t="str">
        <f t="shared" si="54"/>
        <v>SINAPI 89210</v>
      </c>
      <c r="B2820" s="3" t="s">
        <v>6165</v>
      </c>
      <c r="C2820" s="3">
        <v>89210</v>
      </c>
      <c r="D2820" s="2" t="s">
        <v>790</v>
      </c>
      <c r="E2820" s="3" t="s">
        <v>6152</v>
      </c>
      <c r="G2820" s="66">
        <v>33.79</v>
      </c>
    </row>
    <row r="2821" spans="1:7" ht="22.5" x14ac:dyDescent="0.2">
      <c r="A2821" s="1" t="str">
        <f t="shared" si="54"/>
        <v>SINAPI 89211</v>
      </c>
      <c r="B2821" s="3" t="s">
        <v>6165</v>
      </c>
      <c r="C2821" s="3">
        <v>89211</v>
      </c>
      <c r="D2821" s="2" t="s">
        <v>791</v>
      </c>
      <c r="E2821" s="3" t="s">
        <v>6152</v>
      </c>
      <c r="G2821" s="66">
        <v>9.06</v>
      </c>
    </row>
    <row r="2822" spans="1:7" ht="22.5" x14ac:dyDescent="0.2">
      <c r="A2822" s="1" t="str">
        <f t="shared" si="54"/>
        <v>SINAPI 5674</v>
      </c>
      <c r="B2822" s="3" t="s">
        <v>6165</v>
      </c>
      <c r="C2822" s="3">
        <v>5674</v>
      </c>
      <c r="D2822" s="2" t="s">
        <v>628</v>
      </c>
      <c r="E2822" s="3" t="s">
        <v>6152</v>
      </c>
      <c r="G2822" s="66">
        <v>42.29</v>
      </c>
    </row>
    <row r="2823" spans="1:7" ht="22.5" x14ac:dyDescent="0.2">
      <c r="A2823" s="1" t="str">
        <f t="shared" si="54"/>
        <v>SINAPI 53788</v>
      </c>
      <c r="B2823" s="3" t="s">
        <v>6165</v>
      </c>
      <c r="C2823" s="3">
        <v>53788</v>
      </c>
      <c r="D2823" s="2" t="s">
        <v>685</v>
      </c>
      <c r="E2823" s="3" t="s">
        <v>6152</v>
      </c>
      <c r="G2823" s="66">
        <v>59.87</v>
      </c>
    </row>
    <row r="2824" spans="1:7" ht="22.5" x14ac:dyDescent="0.2">
      <c r="A2824" s="1" t="str">
        <f t="shared" si="54"/>
        <v>SINAPI 73309</v>
      </c>
      <c r="B2824" s="3" t="s">
        <v>6165</v>
      </c>
      <c r="C2824" s="3">
        <v>73309</v>
      </c>
      <c r="D2824" s="2" t="s">
        <v>710</v>
      </c>
      <c r="E2824" s="3" t="s">
        <v>6152</v>
      </c>
      <c r="G2824" s="66">
        <v>35.130000000000003</v>
      </c>
    </row>
    <row r="2825" spans="1:7" ht="22.5" x14ac:dyDescent="0.2">
      <c r="A2825" s="1" t="str">
        <f t="shared" si="54"/>
        <v>SINAPI 73313</v>
      </c>
      <c r="B2825" s="3" t="s">
        <v>6165</v>
      </c>
      <c r="C2825" s="3">
        <v>73313</v>
      </c>
      <c r="D2825" s="2" t="s">
        <v>712</v>
      </c>
      <c r="E2825" s="3" t="s">
        <v>6152</v>
      </c>
      <c r="G2825" s="66">
        <v>9.49</v>
      </c>
    </row>
    <row r="2826" spans="1:7" ht="22.5" x14ac:dyDescent="0.2">
      <c r="A2826" s="1" t="str">
        <f t="shared" si="54"/>
        <v>SINAPI 5089</v>
      </c>
      <c r="B2826" s="3" t="s">
        <v>6165</v>
      </c>
      <c r="C2826" s="3">
        <v>5089</v>
      </c>
      <c r="D2826" s="2" t="s">
        <v>620</v>
      </c>
      <c r="E2826" s="3" t="s">
        <v>6152</v>
      </c>
      <c r="G2826" s="66">
        <v>43.97</v>
      </c>
    </row>
    <row r="2827" spans="1:7" ht="22.5" x14ac:dyDescent="0.2">
      <c r="A2827" s="1" t="str">
        <f t="shared" si="54"/>
        <v>SINAPI 73315</v>
      </c>
      <c r="B2827" s="3" t="s">
        <v>6165</v>
      </c>
      <c r="C2827" s="3">
        <v>73315</v>
      </c>
      <c r="D2827" s="2" t="s">
        <v>713</v>
      </c>
      <c r="E2827" s="3" t="s">
        <v>6152</v>
      </c>
      <c r="G2827" s="66">
        <v>59.87</v>
      </c>
    </row>
    <row r="2828" spans="1:7" ht="22.5" x14ac:dyDescent="0.2">
      <c r="A2828" s="1" t="str">
        <f t="shared" si="54"/>
        <v>SINAPI 5738</v>
      </c>
      <c r="B2828" s="3" t="s">
        <v>6165</v>
      </c>
      <c r="C2828" s="3">
        <v>5738</v>
      </c>
      <c r="D2828" s="2" t="s">
        <v>648</v>
      </c>
      <c r="E2828" s="3" t="s">
        <v>6152</v>
      </c>
      <c r="G2828" s="66">
        <v>46.18</v>
      </c>
    </row>
    <row r="2829" spans="1:7" ht="22.5" x14ac:dyDescent="0.2">
      <c r="A2829" s="1" t="str">
        <f t="shared" si="54"/>
        <v>SINAPI 93239</v>
      </c>
      <c r="B2829" s="3" t="s">
        <v>6165</v>
      </c>
      <c r="C2829" s="3">
        <v>93239</v>
      </c>
      <c r="D2829" s="2" t="s">
        <v>1029</v>
      </c>
      <c r="E2829" s="3" t="s">
        <v>6152</v>
      </c>
      <c r="G2829" s="66">
        <v>12.38</v>
      </c>
    </row>
    <row r="2830" spans="1:7" ht="22.5" x14ac:dyDescent="0.2">
      <c r="A2830" s="1" t="str">
        <f t="shared" si="54"/>
        <v>SINAPI 5739</v>
      </c>
      <c r="B2830" s="3" t="s">
        <v>6165</v>
      </c>
      <c r="C2830" s="3">
        <v>5739</v>
      </c>
      <c r="D2830" s="2" t="s">
        <v>649</v>
      </c>
      <c r="E2830" s="3" t="s">
        <v>6152</v>
      </c>
      <c r="G2830" s="66">
        <v>57.79</v>
      </c>
    </row>
    <row r="2831" spans="1:7" ht="22.5" x14ac:dyDescent="0.2">
      <c r="A2831" s="1" t="str">
        <f t="shared" si="54"/>
        <v>SINAPI 93240</v>
      </c>
      <c r="B2831" s="3" t="s">
        <v>6165</v>
      </c>
      <c r="C2831" s="3">
        <v>93240</v>
      </c>
      <c r="D2831" s="2" t="s">
        <v>1030</v>
      </c>
      <c r="E2831" s="3" t="s">
        <v>6152</v>
      </c>
      <c r="G2831" s="66">
        <v>12.54</v>
      </c>
    </row>
    <row r="2832" spans="1:7" ht="22.5" x14ac:dyDescent="0.2">
      <c r="A2832" s="1" t="str">
        <f t="shared" si="54"/>
        <v>SINAPI 53818</v>
      </c>
      <c r="B2832" s="3" t="s">
        <v>6165</v>
      </c>
      <c r="C2832" s="3">
        <v>53818</v>
      </c>
      <c r="D2832" s="2" t="s">
        <v>694</v>
      </c>
      <c r="E2832" s="3" t="s">
        <v>6152</v>
      </c>
      <c r="G2832" s="66">
        <v>10.199999999999999</v>
      </c>
    </row>
    <row r="2833" spans="1:7" ht="22.5" x14ac:dyDescent="0.2">
      <c r="A2833" s="1" t="str">
        <f t="shared" si="54"/>
        <v>SINAPI 93238</v>
      </c>
      <c r="B2833" s="3" t="s">
        <v>6165</v>
      </c>
      <c r="C2833" s="3">
        <v>93238</v>
      </c>
      <c r="D2833" s="2" t="s">
        <v>1028</v>
      </c>
      <c r="E2833" s="3" t="s">
        <v>6152</v>
      </c>
      <c r="G2833" s="66">
        <v>2.73</v>
      </c>
    </row>
    <row r="2834" spans="1:7" ht="22.5" x14ac:dyDescent="0.2">
      <c r="A2834" s="1" t="str">
        <f t="shared" si="54"/>
        <v>SINAPI 5727</v>
      </c>
      <c r="B2834" s="3" t="s">
        <v>6165</v>
      </c>
      <c r="C2834" s="3">
        <v>5727</v>
      </c>
      <c r="D2834" s="2" t="s">
        <v>643</v>
      </c>
      <c r="E2834" s="3" t="s">
        <v>6152</v>
      </c>
      <c r="G2834" s="66">
        <v>12.76</v>
      </c>
    </row>
    <row r="2835" spans="1:7" ht="22.5" x14ac:dyDescent="0.2">
      <c r="A2835" s="1" t="str">
        <f t="shared" si="54"/>
        <v>SINAPI 89280</v>
      </c>
      <c r="B2835" s="3" t="s">
        <v>6165</v>
      </c>
      <c r="C2835" s="3">
        <v>89280</v>
      </c>
      <c r="D2835" s="2" t="s">
        <v>835</v>
      </c>
      <c r="E2835" s="3" t="s">
        <v>6152</v>
      </c>
      <c r="G2835" s="66">
        <v>41.5</v>
      </c>
    </row>
    <row r="2836" spans="1:7" ht="22.5" x14ac:dyDescent="0.2">
      <c r="A2836" s="1" t="str">
        <f t="shared" si="54"/>
        <v>SINAPI 89281</v>
      </c>
      <c r="B2836" s="3" t="s">
        <v>6165</v>
      </c>
      <c r="C2836" s="3">
        <v>89281</v>
      </c>
      <c r="D2836" s="2" t="s">
        <v>836</v>
      </c>
      <c r="E2836" s="3" t="s">
        <v>6152</v>
      </c>
      <c r="G2836" s="66">
        <v>11.13</v>
      </c>
    </row>
    <row r="2837" spans="1:7" ht="22.5" x14ac:dyDescent="0.2">
      <c r="A2837" s="1" t="str">
        <f t="shared" si="54"/>
        <v>SINAPI 5729</v>
      </c>
      <c r="B2837" s="3" t="s">
        <v>6165</v>
      </c>
      <c r="C2837" s="3">
        <v>5729</v>
      </c>
      <c r="D2837" s="2" t="s">
        <v>644</v>
      </c>
      <c r="E2837" s="3" t="s">
        <v>6152</v>
      </c>
      <c r="G2837" s="66">
        <v>51.93</v>
      </c>
    </row>
    <row r="2838" spans="1:7" ht="22.5" x14ac:dyDescent="0.2">
      <c r="A2838" s="1" t="str">
        <f t="shared" si="54"/>
        <v>SINAPI 5730</v>
      </c>
      <c r="B2838" s="3" t="s">
        <v>6165</v>
      </c>
      <c r="C2838" s="3">
        <v>5730</v>
      </c>
      <c r="D2838" s="2" t="s">
        <v>645</v>
      </c>
      <c r="E2838" s="3" t="s">
        <v>6152</v>
      </c>
      <c r="G2838" s="66">
        <v>42.82</v>
      </c>
    </row>
    <row r="2839" spans="1:7" ht="22.5" x14ac:dyDescent="0.2">
      <c r="A2839" s="1" t="str">
        <f t="shared" si="54"/>
        <v>SINAPI 95266</v>
      </c>
      <c r="B2839" s="3" t="s">
        <v>6165</v>
      </c>
      <c r="C2839" s="3">
        <v>95266</v>
      </c>
      <c r="D2839" s="2" t="s">
        <v>1097</v>
      </c>
      <c r="E2839" s="3" t="s">
        <v>6152</v>
      </c>
      <c r="G2839" s="66">
        <v>0.56000000000000005</v>
      </c>
    </row>
    <row r="2840" spans="1:7" ht="22.5" x14ac:dyDescent="0.2">
      <c r="A2840" s="1" t="str">
        <f t="shared" si="54"/>
        <v>SINAPI 95267</v>
      </c>
      <c r="B2840" s="3" t="s">
        <v>6165</v>
      </c>
      <c r="C2840" s="3">
        <v>95267</v>
      </c>
      <c r="D2840" s="2" t="s">
        <v>1098</v>
      </c>
      <c r="E2840" s="3" t="s">
        <v>6152</v>
      </c>
      <c r="G2840" s="66">
        <v>0.11</v>
      </c>
    </row>
    <row r="2841" spans="1:7" ht="22.5" x14ac:dyDescent="0.2">
      <c r="A2841" s="1" t="str">
        <f t="shared" si="54"/>
        <v>SINAPI 95268</v>
      </c>
      <c r="B2841" s="3" t="s">
        <v>6165</v>
      </c>
      <c r="C2841" s="3">
        <v>95268</v>
      </c>
      <c r="D2841" s="2" t="s">
        <v>1099</v>
      </c>
      <c r="E2841" s="3" t="s">
        <v>6152</v>
      </c>
      <c r="G2841" s="66">
        <v>0.55000000000000004</v>
      </c>
    </row>
    <row r="2842" spans="1:7" ht="22.5" x14ac:dyDescent="0.2">
      <c r="A2842" s="1" t="str">
        <f t="shared" si="54"/>
        <v>SINAPI 95269</v>
      </c>
      <c r="B2842" s="3" t="s">
        <v>6165</v>
      </c>
      <c r="C2842" s="3">
        <v>95269</v>
      </c>
      <c r="D2842" s="2" t="s">
        <v>6544</v>
      </c>
      <c r="E2842" s="3" t="s">
        <v>6152</v>
      </c>
      <c r="G2842" s="66">
        <v>8.9499999999999993</v>
      </c>
    </row>
    <row r="2843" spans="1:7" ht="22.5" x14ac:dyDescent="0.2">
      <c r="A2843" s="1" t="str">
        <f t="shared" si="54"/>
        <v>SINAPI 91688</v>
      </c>
      <c r="B2843" s="3" t="s">
        <v>6165</v>
      </c>
      <c r="C2843" s="3">
        <v>91688</v>
      </c>
      <c r="D2843" s="2" t="s">
        <v>975</v>
      </c>
      <c r="E2843" s="3" t="s">
        <v>6152</v>
      </c>
      <c r="G2843" s="66">
        <v>0.08</v>
      </c>
    </row>
    <row r="2844" spans="1:7" ht="22.5" x14ac:dyDescent="0.2">
      <c r="A2844" s="1" t="str">
        <f t="shared" si="54"/>
        <v>SINAPI 91689</v>
      </c>
      <c r="B2844" s="3" t="s">
        <v>6165</v>
      </c>
      <c r="C2844" s="3">
        <v>91689</v>
      </c>
      <c r="D2844" s="2" t="s">
        <v>976</v>
      </c>
      <c r="E2844" s="3" t="s">
        <v>6152</v>
      </c>
      <c r="G2844" s="66">
        <v>0.01</v>
      </c>
    </row>
    <row r="2845" spans="1:7" ht="22.5" x14ac:dyDescent="0.2">
      <c r="A2845" s="1" t="str">
        <f t="shared" si="54"/>
        <v>SINAPI 91690</v>
      </c>
      <c r="B2845" s="3" t="s">
        <v>6165</v>
      </c>
      <c r="C2845" s="3">
        <v>91690</v>
      </c>
      <c r="D2845" s="2" t="s">
        <v>977</v>
      </c>
      <c r="E2845" s="3" t="s">
        <v>6152</v>
      </c>
      <c r="G2845" s="66">
        <v>0.06</v>
      </c>
    </row>
    <row r="2846" spans="1:7" ht="22.5" x14ac:dyDescent="0.2">
      <c r="A2846" s="1" t="str">
        <f t="shared" si="54"/>
        <v>SINAPI 91691</v>
      </c>
      <c r="B2846" s="3" t="s">
        <v>6165</v>
      </c>
      <c r="C2846" s="3">
        <v>91691</v>
      </c>
      <c r="D2846" s="2" t="s">
        <v>978</v>
      </c>
      <c r="E2846" s="3" t="s">
        <v>6152</v>
      </c>
      <c r="G2846" s="66">
        <v>1.36</v>
      </c>
    </row>
    <row r="2847" spans="1:7" ht="22.5" x14ac:dyDescent="0.2">
      <c r="A2847" s="1" t="str">
        <f t="shared" si="54"/>
        <v>SINAPI 102924</v>
      </c>
      <c r="B2847" s="3" t="s">
        <v>6165</v>
      </c>
      <c r="C2847" s="3">
        <v>102924</v>
      </c>
      <c r="D2847" s="2" t="s">
        <v>9046</v>
      </c>
      <c r="E2847" s="3" t="s">
        <v>6152</v>
      </c>
      <c r="G2847" s="66">
        <v>0</v>
      </c>
    </row>
    <row r="2848" spans="1:7" ht="22.5" x14ac:dyDescent="0.2">
      <c r="A2848" s="1" t="str">
        <f t="shared" si="54"/>
        <v>SINAPI 102925</v>
      </c>
      <c r="B2848" s="3" t="s">
        <v>6165</v>
      </c>
      <c r="C2848" s="3">
        <v>102925</v>
      </c>
      <c r="D2848" s="2" t="s">
        <v>9047</v>
      </c>
      <c r="E2848" s="3" t="s">
        <v>6152</v>
      </c>
      <c r="G2848" s="66">
        <v>0</v>
      </c>
    </row>
    <row r="2849" spans="1:7" ht="22.5" x14ac:dyDescent="0.2">
      <c r="A2849" s="1" t="str">
        <f t="shared" si="54"/>
        <v>SINAPI 102926</v>
      </c>
      <c r="B2849" s="3" t="s">
        <v>6165</v>
      </c>
      <c r="C2849" s="3">
        <v>102926</v>
      </c>
      <c r="D2849" s="2" t="s">
        <v>9048</v>
      </c>
      <c r="E2849" s="3" t="s">
        <v>6152</v>
      </c>
      <c r="G2849" s="66">
        <v>0</v>
      </c>
    </row>
    <row r="2850" spans="1:7" ht="22.5" x14ac:dyDescent="0.2">
      <c r="A2850" s="1" t="str">
        <f t="shared" si="54"/>
        <v>SINAPI 102927</v>
      </c>
      <c r="B2850" s="3" t="s">
        <v>6165</v>
      </c>
      <c r="C2850" s="3">
        <v>102927</v>
      </c>
      <c r="D2850" s="2" t="s">
        <v>1190</v>
      </c>
      <c r="E2850" s="3" t="s">
        <v>6152</v>
      </c>
      <c r="G2850" s="66">
        <v>0.94</v>
      </c>
    </row>
    <row r="2851" spans="1:7" x14ac:dyDescent="0.2">
      <c r="A2851" s="1" t="str">
        <f t="shared" si="54"/>
        <v>SINAPI 95136</v>
      </c>
      <c r="B2851" s="3" t="s">
        <v>6165</v>
      </c>
      <c r="C2851" s="3">
        <v>95136</v>
      </c>
      <c r="D2851" s="2" t="s">
        <v>1082</v>
      </c>
      <c r="E2851" s="3" t="s">
        <v>6152</v>
      </c>
      <c r="G2851" s="66">
        <v>0.02</v>
      </c>
    </row>
    <row r="2852" spans="1:7" x14ac:dyDescent="0.2">
      <c r="A2852" s="1" t="str">
        <f t="shared" si="54"/>
        <v>SINAPI 95137</v>
      </c>
      <c r="B2852" s="3" t="s">
        <v>6165</v>
      </c>
      <c r="C2852" s="3">
        <v>95137</v>
      </c>
      <c r="D2852" s="2" t="s">
        <v>1083</v>
      </c>
      <c r="E2852" s="3" t="s">
        <v>6152</v>
      </c>
      <c r="G2852" s="66">
        <v>0.01</v>
      </c>
    </row>
    <row r="2853" spans="1:7" x14ac:dyDescent="0.2">
      <c r="A2853" s="1" t="str">
        <f t="shared" si="54"/>
        <v>SINAPI 95138</v>
      </c>
      <c r="B2853" s="3" t="s">
        <v>6165</v>
      </c>
      <c r="C2853" s="3">
        <v>95138</v>
      </c>
      <c r="D2853" s="2" t="s">
        <v>1084</v>
      </c>
      <c r="E2853" s="3" t="s">
        <v>6152</v>
      </c>
      <c r="G2853" s="66">
        <v>0.02</v>
      </c>
    </row>
    <row r="2854" spans="1:7" x14ac:dyDescent="0.2">
      <c r="A2854" s="1" t="str">
        <f t="shared" si="54"/>
        <v>SINAPI 89023</v>
      </c>
      <c r="B2854" s="3" t="s">
        <v>6165</v>
      </c>
      <c r="C2854" s="3">
        <v>89023</v>
      </c>
      <c r="D2854" s="2" t="s">
        <v>778</v>
      </c>
      <c r="E2854" s="3" t="s">
        <v>6152</v>
      </c>
      <c r="G2854" s="66">
        <v>3.82</v>
      </c>
    </row>
    <row r="2855" spans="1:7" x14ac:dyDescent="0.2">
      <c r="A2855" s="1" t="str">
        <f t="shared" ref="A2855:A2918" si="55">CONCATENAR</f>
        <v>SINAPI 89024</v>
      </c>
      <c r="B2855" s="3" t="s">
        <v>6165</v>
      </c>
      <c r="C2855" s="3">
        <v>89024</v>
      </c>
      <c r="D2855" s="2" t="s">
        <v>779</v>
      </c>
      <c r="E2855" s="3" t="s">
        <v>6152</v>
      </c>
      <c r="G2855" s="66">
        <v>1.32</v>
      </c>
    </row>
    <row r="2856" spans="1:7" x14ac:dyDescent="0.2">
      <c r="A2856" s="1" t="str">
        <f t="shared" si="55"/>
        <v>SINAPI 89025</v>
      </c>
      <c r="B2856" s="3" t="s">
        <v>6165</v>
      </c>
      <c r="C2856" s="3">
        <v>89025</v>
      </c>
      <c r="D2856" s="2" t="s">
        <v>780</v>
      </c>
      <c r="E2856" s="3" t="s">
        <v>6152</v>
      </c>
      <c r="G2856" s="66">
        <v>4.78</v>
      </c>
    </row>
    <row r="2857" spans="1:7" x14ac:dyDescent="0.2">
      <c r="A2857" s="1" t="str">
        <f t="shared" si="55"/>
        <v>SINAPI 89026</v>
      </c>
      <c r="B2857" s="3" t="s">
        <v>6165</v>
      </c>
      <c r="C2857" s="3">
        <v>89026</v>
      </c>
      <c r="D2857" s="2" t="s">
        <v>781</v>
      </c>
      <c r="E2857" s="3" t="s">
        <v>6152</v>
      </c>
      <c r="G2857" s="66">
        <v>179.16</v>
      </c>
    </row>
    <row r="2858" spans="1:7" x14ac:dyDescent="0.2">
      <c r="A2858" s="1" t="str">
        <f t="shared" si="55"/>
        <v>SINAPI 7032</v>
      </c>
      <c r="B2858" s="3" t="s">
        <v>6165</v>
      </c>
      <c r="C2858" s="3">
        <v>7032</v>
      </c>
      <c r="D2858" s="2" t="s">
        <v>661</v>
      </c>
      <c r="E2858" s="3" t="s">
        <v>6152</v>
      </c>
      <c r="G2858" s="66">
        <v>4.7</v>
      </c>
    </row>
    <row r="2859" spans="1:7" x14ac:dyDescent="0.2">
      <c r="A2859" s="1" t="str">
        <f t="shared" si="55"/>
        <v>SINAPI 7033</v>
      </c>
      <c r="B2859" s="3" t="s">
        <v>6165</v>
      </c>
      <c r="C2859" s="3">
        <v>7033</v>
      </c>
      <c r="D2859" s="2" t="s">
        <v>662</v>
      </c>
      <c r="E2859" s="3" t="s">
        <v>6152</v>
      </c>
      <c r="G2859" s="66">
        <v>1.63</v>
      </c>
    </row>
    <row r="2860" spans="1:7" x14ac:dyDescent="0.2">
      <c r="A2860" s="1" t="str">
        <f t="shared" si="55"/>
        <v>SINAPI 7034</v>
      </c>
      <c r="B2860" s="3" t="s">
        <v>6165</v>
      </c>
      <c r="C2860" s="3">
        <v>7034</v>
      </c>
      <c r="D2860" s="2" t="s">
        <v>663</v>
      </c>
      <c r="E2860" s="3" t="s">
        <v>6152</v>
      </c>
      <c r="G2860" s="66">
        <v>5.88</v>
      </c>
    </row>
    <row r="2861" spans="1:7" ht="22.5" x14ac:dyDescent="0.2">
      <c r="A2861" s="1" t="str">
        <f t="shared" si="55"/>
        <v>SINAPI 7035</v>
      </c>
      <c r="B2861" s="3" t="s">
        <v>6165</v>
      </c>
      <c r="C2861" s="3">
        <v>7035</v>
      </c>
      <c r="D2861" s="2" t="s">
        <v>664</v>
      </c>
      <c r="E2861" s="3" t="s">
        <v>6152</v>
      </c>
      <c r="G2861" s="66">
        <v>268.74</v>
      </c>
    </row>
    <row r="2862" spans="1:7" ht="22.5" x14ac:dyDescent="0.2">
      <c r="A2862" s="1" t="str">
        <f t="shared" si="55"/>
        <v>SINAPI 102942</v>
      </c>
      <c r="B2862" s="3" t="s">
        <v>6165</v>
      </c>
      <c r="C2862" s="3">
        <v>102942</v>
      </c>
      <c r="D2862" s="2" t="s">
        <v>9049</v>
      </c>
      <c r="E2862" s="3" t="s">
        <v>6152</v>
      </c>
      <c r="G2862" s="66">
        <v>0</v>
      </c>
    </row>
    <row r="2863" spans="1:7" ht="22.5" x14ac:dyDescent="0.2">
      <c r="A2863" s="1" t="str">
        <f t="shared" si="55"/>
        <v>SINAPI 102943</v>
      </c>
      <c r="B2863" s="3" t="s">
        <v>6165</v>
      </c>
      <c r="C2863" s="3">
        <v>102943</v>
      </c>
      <c r="D2863" s="2" t="s">
        <v>9050</v>
      </c>
      <c r="E2863" s="3" t="s">
        <v>6152</v>
      </c>
      <c r="G2863" s="66">
        <v>0</v>
      </c>
    </row>
    <row r="2864" spans="1:7" ht="22.5" x14ac:dyDescent="0.2">
      <c r="A2864" s="1" t="str">
        <f t="shared" si="55"/>
        <v>SINAPI 102944</v>
      </c>
      <c r="B2864" s="3" t="s">
        <v>6165</v>
      </c>
      <c r="C2864" s="3">
        <v>102944</v>
      </c>
      <c r="D2864" s="2" t="s">
        <v>9051</v>
      </c>
      <c r="E2864" s="3" t="s">
        <v>6152</v>
      </c>
      <c r="G2864" s="66">
        <v>0</v>
      </c>
    </row>
    <row r="2865" spans="1:7" ht="22.5" x14ac:dyDescent="0.2">
      <c r="A2865" s="1" t="str">
        <f t="shared" si="55"/>
        <v>SINAPI 102945</v>
      </c>
      <c r="B2865" s="3" t="s">
        <v>6165</v>
      </c>
      <c r="C2865" s="3">
        <v>102945</v>
      </c>
      <c r="D2865" s="2" t="s">
        <v>1193</v>
      </c>
      <c r="E2865" s="3" t="s">
        <v>6152</v>
      </c>
      <c r="G2865" s="66">
        <v>0.02</v>
      </c>
    </row>
    <row r="2866" spans="1:7" ht="22.5" x14ac:dyDescent="0.2">
      <c r="A2866" s="1" t="str">
        <f t="shared" si="55"/>
        <v>SINAPI 104087</v>
      </c>
      <c r="B2866" s="3" t="s">
        <v>6165</v>
      </c>
      <c r="C2866" s="3">
        <v>104087</v>
      </c>
      <c r="D2866" s="2" t="s">
        <v>1212</v>
      </c>
      <c r="E2866" s="3" t="s">
        <v>6152</v>
      </c>
      <c r="G2866" s="66">
        <v>0.05</v>
      </c>
    </row>
    <row r="2867" spans="1:7" ht="22.5" x14ac:dyDescent="0.2">
      <c r="A2867" s="1" t="str">
        <f t="shared" si="55"/>
        <v>SINAPI 104088</v>
      </c>
      <c r="B2867" s="3" t="s">
        <v>6165</v>
      </c>
      <c r="C2867" s="3">
        <v>104088</v>
      </c>
      <c r="D2867" s="2" t="s">
        <v>1213</v>
      </c>
      <c r="E2867" s="3" t="s">
        <v>6152</v>
      </c>
      <c r="G2867" s="66">
        <v>0.01</v>
      </c>
    </row>
    <row r="2868" spans="1:7" ht="22.5" x14ac:dyDescent="0.2">
      <c r="A2868" s="1" t="str">
        <f t="shared" si="55"/>
        <v>SINAPI 104089</v>
      </c>
      <c r="B2868" s="3" t="s">
        <v>6165</v>
      </c>
      <c r="C2868" s="3">
        <v>104089</v>
      </c>
      <c r="D2868" s="2" t="s">
        <v>1214</v>
      </c>
      <c r="E2868" s="3" t="s">
        <v>6152</v>
      </c>
      <c r="G2868" s="66">
        <v>7.0000000000000007E-2</v>
      </c>
    </row>
    <row r="2869" spans="1:7" ht="22.5" x14ac:dyDescent="0.2">
      <c r="A2869" s="1" t="str">
        <f t="shared" si="55"/>
        <v>SINAPI 104090</v>
      </c>
      <c r="B2869" s="3" t="s">
        <v>6165</v>
      </c>
      <c r="C2869" s="3">
        <v>104090</v>
      </c>
      <c r="D2869" s="2" t="s">
        <v>1215</v>
      </c>
      <c r="E2869" s="3" t="s">
        <v>6152</v>
      </c>
      <c r="G2869" s="66">
        <v>0.68</v>
      </c>
    </row>
    <row r="2870" spans="1:7" ht="22.5" x14ac:dyDescent="0.2">
      <c r="A2870" s="1" t="str">
        <f t="shared" si="55"/>
        <v>SINAPI 104093</v>
      </c>
      <c r="B2870" s="3" t="s">
        <v>6165</v>
      </c>
      <c r="C2870" s="3">
        <v>104093</v>
      </c>
      <c r="D2870" s="2" t="s">
        <v>1216</v>
      </c>
      <c r="E2870" s="3" t="s">
        <v>6152</v>
      </c>
      <c r="G2870" s="66">
        <v>0.08</v>
      </c>
    </row>
    <row r="2871" spans="1:7" ht="22.5" x14ac:dyDescent="0.2">
      <c r="A2871" s="1" t="str">
        <f t="shared" si="55"/>
        <v>SINAPI 104094</v>
      </c>
      <c r="B2871" s="3" t="s">
        <v>6165</v>
      </c>
      <c r="C2871" s="3">
        <v>104094</v>
      </c>
      <c r="D2871" s="2" t="s">
        <v>1217</v>
      </c>
      <c r="E2871" s="3" t="s">
        <v>6152</v>
      </c>
      <c r="G2871" s="66">
        <v>0.01</v>
      </c>
    </row>
    <row r="2872" spans="1:7" ht="22.5" x14ac:dyDescent="0.2">
      <c r="A2872" s="1" t="str">
        <f t="shared" si="55"/>
        <v>SINAPI 104095</v>
      </c>
      <c r="B2872" s="3" t="s">
        <v>6165</v>
      </c>
      <c r="C2872" s="3">
        <v>104095</v>
      </c>
      <c r="D2872" s="2" t="s">
        <v>1218</v>
      </c>
      <c r="E2872" s="3" t="s">
        <v>6152</v>
      </c>
      <c r="G2872" s="66">
        <v>0.1</v>
      </c>
    </row>
    <row r="2873" spans="1:7" ht="22.5" x14ac:dyDescent="0.2">
      <c r="A2873" s="1" t="str">
        <f t="shared" si="55"/>
        <v>SINAPI 104096</v>
      </c>
      <c r="B2873" s="3" t="s">
        <v>6165</v>
      </c>
      <c r="C2873" s="3">
        <v>104096</v>
      </c>
      <c r="D2873" s="2" t="s">
        <v>1219</v>
      </c>
      <c r="E2873" s="3" t="s">
        <v>6152</v>
      </c>
      <c r="G2873" s="66">
        <v>0.94</v>
      </c>
    </row>
    <row r="2874" spans="1:7" ht="22.5" x14ac:dyDescent="0.2">
      <c r="A2874" s="1" t="str">
        <f t="shared" si="55"/>
        <v>SINAPI 102900</v>
      </c>
      <c r="B2874" s="3" t="s">
        <v>6165</v>
      </c>
      <c r="C2874" s="3">
        <v>102900</v>
      </c>
      <c r="D2874" s="2" t="s">
        <v>9052</v>
      </c>
      <c r="E2874" s="3" t="s">
        <v>6152</v>
      </c>
      <c r="G2874" s="66">
        <v>0</v>
      </c>
    </row>
    <row r="2875" spans="1:7" ht="22.5" x14ac:dyDescent="0.2">
      <c r="A2875" s="1" t="str">
        <f t="shared" si="55"/>
        <v>SINAPI 102901</v>
      </c>
      <c r="B2875" s="3" t="s">
        <v>6165</v>
      </c>
      <c r="C2875" s="3">
        <v>102901</v>
      </c>
      <c r="D2875" s="2" t="s">
        <v>9053</v>
      </c>
      <c r="E2875" s="3" t="s">
        <v>6152</v>
      </c>
      <c r="G2875" s="66">
        <v>0</v>
      </c>
    </row>
    <row r="2876" spans="1:7" ht="22.5" x14ac:dyDescent="0.2">
      <c r="A2876" s="1" t="str">
        <f t="shared" si="55"/>
        <v>SINAPI 102902</v>
      </c>
      <c r="B2876" s="3" t="s">
        <v>6165</v>
      </c>
      <c r="C2876" s="3">
        <v>102902</v>
      </c>
      <c r="D2876" s="2" t="s">
        <v>9054</v>
      </c>
      <c r="E2876" s="3" t="s">
        <v>6152</v>
      </c>
      <c r="G2876" s="66">
        <v>0</v>
      </c>
    </row>
    <row r="2877" spans="1:7" ht="22.5" x14ac:dyDescent="0.2">
      <c r="A2877" s="1" t="str">
        <f t="shared" si="55"/>
        <v>SINAPI 102903</v>
      </c>
      <c r="B2877" s="3" t="s">
        <v>6165</v>
      </c>
      <c r="C2877" s="3">
        <v>102903</v>
      </c>
      <c r="D2877" s="2" t="s">
        <v>1187</v>
      </c>
      <c r="E2877" s="3" t="s">
        <v>6152</v>
      </c>
      <c r="G2877" s="66">
        <v>12.22</v>
      </c>
    </row>
    <row r="2878" spans="1:7" ht="22.5" x14ac:dyDescent="0.2">
      <c r="A2878" s="1" t="str">
        <f t="shared" si="55"/>
        <v>SINAPI 89029</v>
      </c>
      <c r="B2878" s="3" t="s">
        <v>6165</v>
      </c>
      <c r="C2878" s="3">
        <v>89029</v>
      </c>
      <c r="D2878" s="2" t="s">
        <v>782</v>
      </c>
      <c r="E2878" s="3" t="s">
        <v>6152</v>
      </c>
      <c r="G2878" s="66">
        <v>33.35</v>
      </c>
    </row>
    <row r="2879" spans="1:7" x14ac:dyDescent="0.2">
      <c r="A2879" s="1" t="str">
        <f t="shared" si="55"/>
        <v>SINAPI 89030</v>
      </c>
      <c r="B2879" s="3" t="s">
        <v>6165</v>
      </c>
      <c r="C2879" s="3">
        <v>89030</v>
      </c>
      <c r="D2879" s="2" t="s">
        <v>783</v>
      </c>
      <c r="E2879" s="3" t="s">
        <v>6152</v>
      </c>
      <c r="G2879" s="66">
        <v>14.69</v>
      </c>
    </row>
    <row r="2880" spans="1:7" ht="22.5" x14ac:dyDescent="0.2">
      <c r="A2880" s="1" t="str">
        <f t="shared" si="55"/>
        <v>SINAPI 5724</v>
      </c>
      <c r="B2880" s="3" t="s">
        <v>6165</v>
      </c>
      <c r="C2880" s="3">
        <v>5724</v>
      </c>
      <c r="D2880" s="2" t="s">
        <v>642</v>
      </c>
      <c r="E2880" s="3" t="s">
        <v>6152</v>
      </c>
      <c r="G2880" s="66">
        <v>59.62</v>
      </c>
    </row>
    <row r="2881" spans="1:7" ht="22.5" x14ac:dyDescent="0.2">
      <c r="A2881" s="1" t="str">
        <f t="shared" si="55"/>
        <v>SINAPI 53817</v>
      </c>
      <c r="B2881" s="3" t="s">
        <v>6165</v>
      </c>
      <c r="C2881" s="3">
        <v>53817</v>
      </c>
      <c r="D2881" s="2" t="s">
        <v>693</v>
      </c>
      <c r="E2881" s="3" t="s">
        <v>6152</v>
      </c>
      <c r="G2881" s="66">
        <v>65.45</v>
      </c>
    </row>
    <row r="2882" spans="1:7" ht="22.5" x14ac:dyDescent="0.2">
      <c r="A2882" s="1" t="str">
        <f t="shared" si="55"/>
        <v>SINAPI 88839</v>
      </c>
      <c r="B2882" s="3" t="s">
        <v>6165</v>
      </c>
      <c r="C2882" s="3">
        <v>88839</v>
      </c>
      <c r="D2882" s="2" t="s">
        <v>752</v>
      </c>
      <c r="E2882" s="3" t="s">
        <v>6152</v>
      </c>
      <c r="G2882" s="66">
        <v>34.9</v>
      </c>
    </row>
    <row r="2883" spans="1:7" x14ac:dyDescent="0.2">
      <c r="A2883" s="1" t="str">
        <f t="shared" si="55"/>
        <v>SINAPI 88840</v>
      </c>
      <c r="B2883" s="3" t="s">
        <v>6165</v>
      </c>
      <c r="C2883" s="3">
        <v>88840</v>
      </c>
      <c r="D2883" s="2" t="s">
        <v>753</v>
      </c>
      <c r="E2883" s="3" t="s">
        <v>6152</v>
      </c>
      <c r="G2883" s="66">
        <v>15.37</v>
      </c>
    </row>
    <row r="2884" spans="1:7" ht="22.5" x14ac:dyDescent="0.2">
      <c r="A2884" s="1" t="str">
        <f t="shared" si="55"/>
        <v>SINAPI 88841</v>
      </c>
      <c r="B2884" s="3" t="s">
        <v>6165</v>
      </c>
      <c r="C2884" s="3">
        <v>88841</v>
      </c>
      <c r="D2884" s="2" t="s">
        <v>754</v>
      </c>
      <c r="E2884" s="3" t="s">
        <v>6152</v>
      </c>
      <c r="G2884" s="66">
        <v>62.4</v>
      </c>
    </row>
    <row r="2885" spans="1:7" ht="22.5" x14ac:dyDescent="0.2">
      <c r="A2885" s="1" t="str">
        <f t="shared" si="55"/>
        <v>SINAPI 88842</v>
      </c>
      <c r="B2885" s="3" t="s">
        <v>6165</v>
      </c>
      <c r="C2885" s="3">
        <v>88842</v>
      </c>
      <c r="D2885" s="2" t="s">
        <v>755</v>
      </c>
      <c r="E2885" s="3" t="s">
        <v>6152</v>
      </c>
      <c r="G2885" s="66">
        <v>81.88</v>
      </c>
    </row>
    <row r="2886" spans="1:7" ht="22.5" x14ac:dyDescent="0.2">
      <c r="A2886" s="1" t="str">
        <f t="shared" si="55"/>
        <v>SINAPI 89009</v>
      </c>
      <c r="B2886" s="3" t="s">
        <v>6165</v>
      </c>
      <c r="C2886" s="3">
        <v>89009</v>
      </c>
      <c r="D2886" s="2" t="s">
        <v>768</v>
      </c>
      <c r="E2886" s="3" t="s">
        <v>6152</v>
      </c>
      <c r="G2886" s="66">
        <v>43.23</v>
      </c>
    </row>
    <row r="2887" spans="1:7" ht="22.5" x14ac:dyDescent="0.2">
      <c r="A2887" s="1" t="str">
        <f t="shared" si="55"/>
        <v>SINAPI 89010</v>
      </c>
      <c r="B2887" s="3" t="s">
        <v>6165</v>
      </c>
      <c r="C2887" s="3">
        <v>89010</v>
      </c>
      <c r="D2887" s="2" t="s">
        <v>769</v>
      </c>
      <c r="E2887" s="3" t="s">
        <v>6152</v>
      </c>
      <c r="G2887" s="66">
        <v>19.04</v>
      </c>
    </row>
    <row r="2888" spans="1:7" ht="22.5" x14ac:dyDescent="0.2">
      <c r="A2888" s="1" t="str">
        <f t="shared" si="55"/>
        <v>SINAPI 53810</v>
      </c>
      <c r="B2888" s="3" t="s">
        <v>6165</v>
      </c>
      <c r="C2888" s="3">
        <v>53810</v>
      </c>
      <c r="D2888" s="2" t="s">
        <v>691</v>
      </c>
      <c r="E2888" s="3" t="s">
        <v>6152</v>
      </c>
      <c r="G2888" s="66">
        <v>77.290000000000006</v>
      </c>
    </row>
    <row r="2889" spans="1:7" ht="22.5" x14ac:dyDescent="0.2">
      <c r="A2889" s="1" t="str">
        <f t="shared" si="55"/>
        <v>SINAPI 5721</v>
      </c>
      <c r="B2889" s="3" t="s">
        <v>6165</v>
      </c>
      <c r="C2889" s="3">
        <v>5721</v>
      </c>
      <c r="D2889" s="2" t="s">
        <v>640</v>
      </c>
      <c r="E2889" s="3" t="s">
        <v>6152</v>
      </c>
      <c r="G2889" s="66">
        <v>98.25</v>
      </c>
    </row>
    <row r="2890" spans="1:7" x14ac:dyDescent="0.2">
      <c r="A2890" s="1" t="str">
        <f t="shared" si="55"/>
        <v>SINAPI 89017</v>
      </c>
      <c r="B2890" s="3" t="s">
        <v>6165</v>
      </c>
      <c r="C2890" s="3">
        <v>89017</v>
      </c>
      <c r="D2890" s="2" t="s">
        <v>776</v>
      </c>
      <c r="E2890" s="3" t="s">
        <v>6152</v>
      </c>
      <c r="G2890" s="66">
        <v>42.97</v>
      </c>
    </row>
    <row r="2891" spans="1:7" x14ac:dyDescent="0.2">
      <c r="A2891" s="1" t="str">
        <f t="shared" si="55"/>
        <v>SINAPI 89018</v>
      </c>
      <c r="B2891" s="3" t="s">
        <v>6165</v>
      </c>
      <c r="C2891" s="3">
        <v>89018</v>
      </c>
      <c r="D2891" s="2" t="s">
        <v>777</v>
      </c>
      <c r="E2891" s="3" t="s">
        <v>6152</v>
      </c>
      <c r="G2891" s="66">
        <v>18.920000000000002</v>
      </c>
    </row>
    <row r="2892" spans="1:7" x14ac:dyDescent="0.2">
      <c r="A2892" s="1" t="str">
        <f t="shared" si="55"/>
        <v>SINAPI 53806</v>
      </c>
      <c r="B2892" s="3" t="s">
        <v>6165</v>
      </c>
      <c r="C2892" s="3">
        <v>53806</v>
      </c>
      <c r="D2892" s="2" t="s">
        <v>690</v>
      </c>
      <c r="E2892" s="3" t="s">
        <v>6152</v>
      </c>
      <c r="G2892" s="66">
        <v>76.819999999999993</v>
      </c>
    </row>
    <row r="2893" spans="1:7" ht="22.5" x14ac:dyDescent="0.2">
      <c r="A2893" s="1" t="str">
        <f t="shared" si="55"/>
        <v>SINAPI 5718</v>
      </c>
      <c r="B2893" s="3" t="s">
        <v>6165</v>
      </c>
      <c r="C2893" s="3">
        <v>5718</v>
      </c>
      <c r="D2893" s="2" t="s">
        <v>639</v>
      </c>
      <c r="E2893" s="3" t="s">
        <v>6152</v>
      </c>
      <c r="G2893" s="66">
        <v>111.35</v>
      </c>
    </row>
    <row r="2894" spans="1:7" ht="22.5" x14ac:dyDescent="0.2">
      <c r="A2894" s="1" t="str">
        <f t="shared" si="55"/>
        <v>SINAPI 89013</v>
      </c>
      <c r="B2894" s="3" t="s">
        <v>6165</v>
      </c>
      <c r="C2894" s="3">
        <v>89013</v>
      </c>
      <c r="D2894" s="2" t="s">
        <v>772</v>
      </c>
      <c r="E2894" s="3" t="s">
        <v>6152</v>
      </c>
      <c r="G2894" s="66">
        <v>141.61000000000001</v>
      </c>
    </row>
    <row r="2895" spans="1:7" x14ac:dyDescent="0.2">
      <c r="A2895" s="1" t="str">
        <f t="shared" si="55"/>
        <v>SINAPI 89014</v>
      </c>
      <c r="B2895" s="3" t="s">
        <v>6165</v>
      </c>
      <c r="C2895" s="3">
        <v>89014</v>
      </c>
      <c r="D2895" s="2" t="s">
        <v>773</v>
      </c>
      <c r="E2895" s="3" t="s">
        <v>6152</v>
      </c>
      <c r="G2895" s="66">
        <v>62.38</v>
      </c>
    </row>
    <row r="2896" spans="1:7" ht="22.5" x14ac:dyDescent="0.2">
      <c r="A2896" s="1" t="str">
        <f t="shared" si="55"/>
        <v>SINAPI 53814</v>
      </c>
      <c r="B2896" s="3" t="s">
        <v>6165</v>
      </c>
      <c r="C2896" s="3">
        <v>53814</v>
      </c>
      <c r="D2896" s="2" t="s">
        <v>692</v>
      </c>
      <c r="E2896" s="3" t="s">
        <v>6152</v>
      </c>
      <c r="G2896" s="66">
        <v>253.18</v>
      </c>
    </row>
    <row r="2897" spans="1:7" ht="22.5" x14ac:dyDescent="0.2">
      <c r="A2897" s="1" t="str">
        <f t="shared" si="55"/>
        <v>SINAPI 5722</v>
      </c>
      <c r="B2897" s="3" t="s">
        <v>6165</v>
      </c>
      <c r="C2897" s="3">
        <v>5722</v>
      </c>
      <c r="D2897" s="2" t="s">
        <v>641</v>
      </c>
      <c r="E2897" s="3" t="s">
        <v>6152</v>
      </c>
      <c r="G2897" s="66">
        <v>227.22</v>
      </c>
    </row>
    <row r="2898" spans="1:7" ht="22.5" x14ac:dyDescent="0.2">
      <c r="A2898" s="1" t="str">
        <f t="shared" si="55"/>
        <v>SINAPI 96015</v>
      </c>
      <c r="B2898" s="3" t="s">
        <v>6165</v>
      </c>
      <c r="C2898" s="3">
        <v>96015</v>
      </c>
      <c r="D2898" s="2" t="s">
        <v>1131</v>
      </c>
      <c r="E2898" s="3" t="s">
        <v>6152</v>
      </c>
      <c r="G2898" s="66">
        <v>24.54</v>
      </c>
    </row>
    <row r="2899" spans="1:7" x14ac:dyDescent="0.2">
      <c r="A2899" s="1" t="str">
        <f t="shared" si="55"/>
        <v>SINAPI 96016</v>
      </c>
      <c r="B2899" s="3" t="s">
        <v>6165</v>
      </c>
      <c r="C2899" s="3">
        <v>96016</v>
      </c>
      <c r="D2899" s="2" t="s">
        <v>1132</v>
      </c>
      <c r="E2899" s="3" t="s">
        <v>6152</v>
      </c>
      <c r="G2899" s="66">
        <v>6.57</v>
      </c>
    </row>
    <row r="2900" spans="1:7" ht="22.5" x14ac:dyDescent="0.2">
      <c r="A2900" s="1" t="str">
        <f t="shared" si="55"/>
        <v>SINAPI 96018</v>
      </c>
      <c r="B2900" s="3" t="s">
        <v>6165</v>
      </c>
      <c r="C2900" s="3">
        <v>96018</v>
      </c>
      <c r="D2900" s="2" t="s">
        <v>1133</v>
      </c>
      <c r="E2900" s="3" t="s">
        <v>6152</v>
      </c>
      <c r="G2900" s="66">
        <v>26.83</v>
      </c>
    </row>
    <row r="2901" spans="1:7" ht="22.5" x14ac:dyDescent="0.2">
      <c r="A2901" s="1" t="str">
        <f t="shared" si="55"/>
        <v>SINAPI 96019</v>
      </c>
      <c r="B2901" s="3" t="s">
        <v>6165</v>
      </c>
      <c r="C2901" s="3">
        <v>96019</v>
      </c>
      <c r="D2901" s="2" t="s">
        <v>1134</v>
      </c>
      <c r="E2901" s="3" t="s">
        <v>6152</v>
      </c>
      <c r="G2901" s="66">
        <v>101.32</v>
      </c>
    </row>
    <row r="2902" spans="1:7" ht="22.5" x14ac:dyDescent="0.2">
      <c r="A2902" s="1" t="str">
        <f t="shared" si="55"/>
        <v>SINAPI 96008</v>
      </c>
      <c r="B2902" s="3" t="s">
        <v>6165</v>
      </c>
      <c r="C2902" s="3">
        <v>96008</v>
      </c>
      <c r="D2902" s="2" t="s">
        <v>1127</v>
      </c>
      <c r="E2902" s="3" t="s">
        <v>6152</v>
      </c>
      <c r="G2902" s="66">
        <v>24.75</v>
      </c>
    </row>
    <row r="2903" spans="1:7" ht="22.5" x14ac:dyDescent="0.2">
      <c r="A2903" s="1" t="str">
        <f t="shared" si="55"/>
        <v>SINAPI 96009</v>
      </c>
      <c r="B2903" s="3" t="s">
        <v>6165</v>
      </c>
      <c r="C2903" s="3">
        <v>96009</v>
      </c>
      <c r="D2903" s="2" t="s">
        <v>1128</v>
      </c>
      <c r="E2903" s="3" t="s">
        <v>6152</v>
      </c>
      <c r="G2903" s="66">
        <v>6.63</v>
      </c>
    </row>
    <row r="2904" spans="1:7" ht="22.5" x14ac:dyDescent="0.2">
      <c r="A2904" s="1" t="str">
        <f t="shared" si="55"/>
        <v>SINAPI 96011</v>
      </c>
      <c r="B2904" s="3" t="s">
        <v>6165</v>
      </c>
      <c r="C2904" s="3">
        <v>96011</v>
      </c>
      <c r="D2904" s="2" t="s">
        <v>1129</v>
      </c>
      <c r="E2904" s="3" t="s">
        <v>6152</v>
      </c>
      <c r="G2904" s="66">
        <v>27.06</v>
      </c>
    </row>
    <row r="2905" spans="1:7" ht="22.5" x14ac:dyDescent="0.2">
      <c r="A2905" s="1" t="str">
        <f t="shared" si="55"/>
        <v>SINAPI 96012</v>
      </c>
      <c r="B2905" s="3" t="s">
        <v>6165</v>
      </c>
      <c r="C2905" s="3">
        <v>96012</v>
      </c>
      <c r="D2905" s="2" t="s">
        <v>1130</v>
      </c>
      <c r="E2905" s="3" t="s">
        <v>6152</v>
      </c>
      <c r="G2905" s="66">
        <v>101.32</v>
      </c>
    </row>
    <row r="2906" spans="1:7" ht="22.5" x14ac:dyDescent="0.2">
      <c r="A2906" s="1" t="str">
        <f t="shared" si="55"/>
        <v>SINAPI 96023</v>
      </c>
      <c r="B2906" s="3" t="s">
        <v>6165</v>
      </c>
      <c r="C2906" s="3">
        <v>96023</v>
      </c>
      <c r="D2906" s="2" t="s">
        <v>1135</v>
      </c>
      <c r="E2906" s="3" t="s">
        <v>6152</v>
      </c>
      <c r="G2906" s="66">
        <v>18.899999999999999</v>
      </c>
    </row>
    <row r="2907" spans="1:7" x14ac:dyDescent="0.2">
      <c r="A2907" s="1" t="str">
        <f t="shared" si="55"/>
        <v>SINAPI 96024</v>
      </c>
      <c r="B2907" s="3" t="s">
        <v>6165</v>
      </c>
      <c r="C2907" s="3">
        <v>96024</v>
      </c>
      <c r="D2907" s="2" t="s">
        <v>1136</v>
      </c>
      <c r="E2907" s="3" t="s">
        <v>6152</v>
      </c>
      <c r="G2907" s="66">
        <v>5.0599999999999996</v>
      </c>
    </row>
    <row r="2908" spans="1:7" ht="22.5" x14ac:dyDescent="0.2">
      <c r="A2908" s="1" t="str">
        <f t="shared" si="55"/>
        <v>SINAPI 96026</v>
      </c>
      <c r="B2908" s="3" t="s">
        <v>6165</v>
      </c>
      <c r="C2908" s="3">
        <v>96026</v>
      </c>
      <c r="D2908" s="2" t="s">
        <v>1137</v>
      </c>
      <c r="E2908" s="3" t="s">
        <v>6152</v>
      </c>
      <c r="G2908" s="66">
        <v>20.67</v>
      </c>
    </row>
    <row r="2909" spans="1:7" ht="22.5" x14ac:dyDescent="0.2">
      <c r="A2909" s="1" t="str">
        <f t="shared" si="55"/>
        <v>SINAPI 96027</v>
      </c>
      <c r="B2909" s="3" t="s">
        <v>6165</v>
      </c>
      <c r="C2909" s="3">
        <v>96027</v>
      </c>
      <c r="D2909" s="2" t="s">
        <v>1138</v>
      </c>
      <c r="E2909" s="3" t="s">
        <v>6152</v>
      </c>
      <c r="G2909" s="66">
        <v>70.599999999999994</v>
      </c>
    </row>
    <row r="2910" spans="1:7" ht="22.5" x14ac:dyDescent="0.2">
      <c r="A2910" s="1" t="str">
        <f t="shared" si="55"/>
        <v>SINAPI 96053</v>
      </c>
      <c r="B2910" s="3" t="s">
        <v>6165</v>
      </c>
      <c r="C2910" s="3">
        <v>96053</v>
      </c>
      <c r="D2910" s="2" t="s">
        <v>1144</v>
      </c>
      <c r="E2910" s="3" t="s">
        <v>6152</v>
      </c>
      <c r="G2910" s="66">
        <v>19.11</v>
      </c>
    </row>
    <row r="2911" spans="1:7" ht="22.5" x14ac:dyDescent="0.2">
      <c r="A2911" s="1" t="str">
        <f t="shared" si="55"/>
        <v>SINAPI 96055</v>
      </c>
      <c r="B2911" s="3" t="s">
        <v>6165</v>
      </c>
      <c r="C2911" s="3">
        <v>96055</v>
      </c>
      <c r="D2911" s="2" t="s">
        <v>1146</v>
      </c>
      <c r="E2911" s="3" t="s">
        <v>6152</v>
      </c>
      <c r="G2911" s="66">
        <v>5.12</v>
      </c>
    </row>
    <row r="2912" spans="1:7" ht="22.5" x14ac:dyDescent="0.2">
      <c r="A2912" s="1" t="str">
        <f t="shared" si="55"/>
        <v>SINAPI 96056</v>
      </c>
      <c r="B2912" s="3" t="s">
        <v>6165</v>
      </c>
      <c r="C2912" s="3">
        <v>96056</v>
      </c>
      <c r="D2912" s="2" t="s">
        <v>1147</v>
      </c>
      <c r="E2912" s="3" t="s">
        <v>6152</v>
      </c>
      <c r="G2912" s="66">
        <v>20.9</v>
      </c>
    </row>
    <row r="2913" spans="1:7" ht="22.5" x14ac:dyDescent="0.2">
      <c r="A2913" s="1" t="str">
        <f t="shared" si="55"/>
        <v>SINAPI 96057</v>
      </c>
      <c r="B2913" s="3" t="s">
        <v>6165</v>
      </c>
      <c r="C2913" s="3">
        <v>96057</v>
      </c>
      <c r="D2913" s="2" t="s">
        <v>1148</v>
      </c>
      <c r="E2913" s="3" t="s">
        <v>6152</v>
      </c>
      <c r="G2913" s="66">
        <v>70.599999999999994</v>
      </c>
    </row>
    <row r="2914" spans="1:7" x14ac:dyDescent="0.2">
      <c r="A2914" s="1" t="str">
        <f t="shared" si="55"/>
        <v>SINAPI 7063</v>
      </c>
      <c r="B2914" s="3" t="s">
        <v>6165</v>
      </c>
      <c r="C2914" s="3">
        <v>7063</v>
      </c>
      <c r="D2914" s="2" t="s">
        <v>680</v>
      </c>
      <c r="E2914" s="3" t="s">
        <v>6152</v>
      </c>
      <c r="G2914" s="66">
        <v>21.09</v>
      </c>
    </row>
    <row r="2915" spans="1:7" x14ac:dyDescent="0.2">
      <c r="A2915" s="1" t="str">
        <f t="shared" si="55"/>
        <v>SINAPI 7064</v>
      </c>
      <c r="B2915" s="3" t="s">
        <v>6165</v>
      </c>
      <c r="C2915" s="3">
        <v>7064</v>
      </c>
      <c r="D2915" s="2" t="s">
        <v>681</v>
      </c>
      <c r="E2915" s="3" t="s">
        <v>6152</v>
      </c>
      <c r="G2915" s="66">
        <v>5.69</v>
      </c>
    </row>
    <row r="2916" spans="1:7" x14ac:dyDescent="0.2">
      <c r="A2916" s="1" t="str">
        <f t="shared" si="55"/>
        <v>SINAPI 7065</v>
      </c>
      <c r="B2916" s="3" t="s">
        <v>6165</v>
      </c>
      <c r="C2916" s="3">
        <v>7065</v>
      </c>
      <c r="D2916" s="2" t="s">
        <v>682</v>
      </c>
      <c r="E2916" s="3" t="s">
        <v>6152</v>
      </c>
      <c r="G2916" s="66">
        <v>23.06</v>
      </c>
    </row>
    <row r="2917" spans="1:7" ht="22.5" x14ac:dyDescent="0.2">
      <c r="A2917" s="1" t="str">
        <f t="shared" si="55"/>
        <v>SINAPI 7066</v>
      </c>
      <c r="B2917" s="3" t="s">
        <v>6165</v>
      </c>
      <c r="C2917" s="3">
        <v>7066</v>
      </c>
      <c r="D2917" s="2" t="s">
        <v>683</v>
      </c>
      <c r="E2917" s="3" t="s">
        <v>6152</v>
      </c>
      <c r="G2917" s="66">
        <v>101.32</v>
      </c>
    </row>
    <row r="2918" spans="1:7" x14ac:dyDescent="0.2">
      <c r="A2918" s="1" t="str">
        <f t="shared" si="55"/>
        <v>SINAPI 89033</v>
      </c>
      <c r="B2918" s="3" t="s">
        <v>6165</v>
      </c>
      <c r="C2918" s="3">
        <v>89033</v>
      </c>
      <c r="D2918" s="2" t="s">
        <v>784</v>
      </c>
      <c r="E2918" s="3" t="s">
        <v>6152</v>
      </c>
      <c r="G2918" s="66">
        <v>15.45</v>
      </c>
    </row>
    <row r="2919" spans="1:7" x14ac:dyDescent="0.2">
      <c r="A2919" s="1" t="str">
        <f t="shared" ref="A2919:A2982" si="56">CONCATENAR</f>
        <v>SINAPI 89034</v>
      </c>
      <c r="B2919" s="3" t="s">
        <v>6165</v>
      </c>
      <c r="C2919" s="3">
        <v>89034</v>
      </c>
      <c r="D2919" s="2" t="s">
        <v>785</v>
      </c>
      <c r="E2919" s="3" t="s">
        <v>6152</v>
      </c>
      <c r="G2919" s="66">
        <v>4.1399999999999997</v>
      </c>
    </row>
    <row r="2920" spans="1:7" x14ac:dyDescent="0.2">
      <c r="A2920" s="1" t="str">
        <f t="shared" si="56"/>
        <v>SINAPI 5714</v>
      </c>
      <c r="B2920" s="3" t="s">
        <v>6165</v>
      </c>
      <c r="C2920" s="3">
        <v>5714</v>
      </c>
      <c r="D2920" s="2" t="s">
        <v>637</v>
      </c>
      <c r="E2920" s="3" t="s">
        <v>6152</v>
      </c>
      <c r="G2920" s="66">
        <v>16.899999999999999</v>
      </c>
    </row>
    <row r="2921" spans="1:7" ht="22.5" x14ac:dyDescent="0.2">
      <c r="A2921" s="1" t="str">
        <f t="shared" si="56"/>
        <v>SINAPI 5715</v>
      </c>
      <c r="B2921" s="3" t="s">
        <v>6165</v>
      </c>
      <c r="C2921" s="3">
        <v>5715</v>
      </c>
      <c r="D2921" s="2" t="s">
        <v>638</v>
      </c>
      <c r="E2921" s="3" t="s">
        <v>6152</v>
      </c>
      <c r="G2921" s="66">
        <v>70.599999999999994</v>
      </c>
    </row>
    <row r="2922" spans="1:7" x14ac:dyDescent="0.2">
      <c r="A2922" s="1" t="str">
        <f t="shared" si="56"/>
        <v>SINAPI 102906</v>
      </c>
      <c r="B2922" s="3" t="s">
        <v>6165</v>
      </c>
      <c r="C2922" s="3">
        <v>102906</v>
      </c>
      <c r="D2922" s="2" t="s">
        <v>9055</v>
      </c>
      <c r="E2922" s="3" t="s">
        <v>6152</v>
      </c>
      <c r="G2922" s="66">
        <v>0</v>
      </c>
    </row>
    <row r="2923" spans="1:7" x14ac:dyDescent="0.2">
      <c r="A2923" s="1" t="str">
        <f t="shared" si="56"/>
        <v>SINAPI 102907</v>
      </c>
      <c r="B2923" s="3" t="s">
        <v>6165</v>
      </c>
      <c r="C2923" s="3">
        <v>102907</v>
      </c>
      <c r="D2923" s="2" t="s">
        <v>9056</v>
      </c>
      <c r="E2923" s="3" t="s">
        <v>6152</v>
      </c>
      <c r="G2923" s="66">
        <v>0</v>
      </c>
    </row>
    <row r="2924" spans="1:7" x14ac:dyDescent="0.2">
      <c r="A2924" s="1" t="str">
        <f t="shared" si="56"/>
        <v>SINAPI 102908</v>
      </c>
      <c r="B2924" s="3" t="s">
        <v>6165</v>
      </c>
      <c r="C2924" s="3">
        <v>102908</v>
      </c>
      <c r="D2924" s="2" t="s">
        <v>9057</v>
      </c>
      <c r="E2924" s="3" t="s">
        <v>6152</v>
      </c>
      <c r="G2924" s="66">
        <v>0</v>
      </c>
    </row>
    <row r="2925" spans="1:7" x14ac:dyDescent="0.2">
      <c r="A2925" s="1" t="str">
        <f t="shared" si="56"/>
        <v>SINAPI 102909</v>
      </c>
      <c r="B2925" s="3" t="s">
        <v>6165</v>
      </c>
      <c r="C2925" s="3">
        <v>102909</v>
      </c>
      <c r="D2925" s="2" t="s">
        <v>1188</v>
      </c>
      <c r="E2925" s="3" t="s">
        <v>6152</v>
      </c>
      <c r="G2925" s="66">
        <v>4.08</v>
      </c>
    </row>
    <row r="2926" spans="1:7" ht="22.5" x14ac:dyDescent="0.2">
      <c r="A2926" s="1" t="str">
        <f t="shared" si="56"/>
        <v>SINAPI 93435</v>
      </c>
      <c r="B2926" s="3" t="s">
        <v>6165</v>
      </c>
      <c r="C2926" s="3">
        <v>93435</v>
      </c>
      <c r="D2926" s="2" t="s">
        <v>1064</v>
      </c>
      <c r="E2926" s="3" t="s">
        <v>6152</v>
      </c>
      <c r="G2926" s="66">
        <v>9.1300000000000008</v>
      </c>
    </row>
    <row r="2927" spans="1:7" x14ac:dyDescent="0.2">
      <c r="A2927" s="1" t="str">
        <f t="shared" si="56"/>
        <v>SINAPI 93436</v>
      </c>
      <c r="B2927" s="3" t="s">
        <v>6165</v>
      </c>
      <c r="C2927" s="3">
        <v>93436</v>
      </c>
      <c r="D2927" s="2" t="s">
        <v>1065</v>
      </c>
      <c r="E2927" s="3" t="s">
        <v>6152</v>
      </c>
      <c r="G2927" s="66">
        <v>2.81</v>
      </c>
    </row>
    <row r="2928" spans="1:7" ht="22.5" x14ac:dyDescent="0.2">
      <c r="A2928" s="1" t="str">
        <f t="shared" si="56"/>
        <v>SINAPI 93437</v>
      </c>
      <c r="B2928" s="3" t="s">
        <v>6165</v>
      </c>
      <c r="C2928" s="3">
        <v>93437</v>
      </c>
      <c r="D2928" s="2" t="s">
        <v>1066</v>
      </c>
      <c r="E2928" s="3" t="s">
        <v>6152</v>
      </c>
      <c r="G2928" s="66">
        <v>9.99</v>
      </c>
    </row>
    <row r="2929" spans="1:7" ht="22.5" x14ac:dyDescent="0.2">
      <c r="A2929" s="1" t="str">
        <f t="shared" si="56"/>
        <v>SINAPI 93438</v>
      </c>
      <c r="B2929" s="3" t="s">
        <v>6165</v>
      </c>
      <c r="C2929" s="3">
        <v>93438</v>
      </c>
      <c r="D2929" s="2" t="s">
        <v>1067</v>
      </c>
      <c r="E2929" s="3" t="s">
        <v>6152</v>
      </c>
      <c r="G2929" s="66">
        <v>117.68</v>
      </c>
    </row>
    <row r="2930" spans="1:7" x14ac:dyDescent="0.2">
      <c r="A2930" s="1" t="str">
        <f t="shared" si="56"/>
        <v>SINAPI 100643</v>
      </c>
      <c r="B2930" s="3" t="s">
        <v>6165</v>
      </c>
      <c r="C2930" s="3">
        <v>100643</v>
      </c>
      <c r="D2930" s="2" t="s">
        <v>1165</v>
      </c>
      <c r="E2930" s="3" t="s">
        <v>6152</v>
      </c>
      <c r="G2930" s="66">
        <v>409.36</v>
      </c>
    </row>
    <row r="2931" spans="1:7" x14ac:dyDescent="0.2">
      <c r="A2931" s="1" t="str">
        <f t="shared" si="56"/>
        <v>SINAPI 100644</v>
      </c>
      <c r="B2931" s="3" t="s">
        <v>6165</v>
      </c>
      <c r="C2931" s="3">
        <v>100644</v>
      </c>
      <c r="D2931" s="2" t="s">
        <v>1166</v>
      </c>
      <c r="E2931" s="3" t="s">
        <v>6152</v>
      </c>
      <c r="G2931" s="66">
        <v>144.29</v>
      </c>
    </row>
    <row r="2932" spans="1:7" x14ac:dyDescent="0.2">
      <c r="A2932" s="1" t="str">
        <f t="shared" si="56"/>
        <v>SINAPI 100645</v>
      </c>
      <c r="B2932" s="3" t="s">
        <v>6165</v>
      </c>
      <c r="C2932" s="3">
        <v>100645</v>
      </c>
      <c r="D2932" s="2" t="s">
        <v>1167</v>
      </c>
      <c r="E2932" s="3" t="s">
        <v>6152</v>
      </c>
      <c r="G2932" s="66">
        <v>658.04</v>
      </c>
    </row>
    <row r="2933" spans="1:7" x14ac:dyDescent="0.2">
      <c r="A2933" s="1" t="str">
        <f t="shared" si="56"/>
        <v>SINAPI 100646</v>
      </c>
      <c r="B2933" s="3" t="s">
        <v>6165</v>
      </c>
      <c r="C2933" s="3">
        <v>100646</v>
      </c>
      <c r="D2933" s="2" t="s">
        <v>1168</v>
      </c>
      <c r="E2933" s="3" t="s">
        <v>6152</v>
      </c>
      <c r="G2933" s="66">
        <v>5643</v>
      </c>
    </row>
    <row r="2934" spans="1:7" x14ac:dyDescent="0.2">
      <c r="A2934" s="1" t="str">
        <f t="shared" si="56"/>
        <v>SINAPI 95116</v>
      </c>
      <c r="B2934" s="3" t="s">
        <v>6165</v>
      </c>
      <c r="C2934" s="3">
        <v>95116</v>
      </c>
      <c r="D2934" s="2" t="s">
        <v>1070</v>
      </c>
      <c r="E2934" s="3" t="s">
        <v>6152</v>
      </c>
      <c r="G2934" s="66">
        <v>32.549999999999997</v>
      </c>
    </row>
    <row r="2935" spans="1:7" x14ac:dyDescent="0.2">
      <c r="A2935" s="1" t="str">
        <f t="shared" si="56"/>
        <v>SINAPI 95117</v>
      </c>
      <c r="B2935" s="3" t="s">
        <v>6165</v>
      </c>
      <c r="C2935" s="3">
        <v>95117</v>
      </c>
      <c r="D2935" s="2" t="s">
        <v>1071</v>
      </c>
      <c r="E2935" s="3" t="s">
        <v>6152</v>
      </c>
      <c r="G2935" s="66">
        <v>10.039999999999999</v>
      </c>
    </row>
    <row r="2936" spans="1:7" x14ac:dyDescent="0.2">
      <c r="A2936" s="1" t="str">
        <f t="shared" si="56"/>
        <v>SINAPI 53794</v>
      </c>
      <c r="B2936" s="3" t="s">
        <v>6165</v>
      </c>
      <c r="C2936" s="3">
        <v>53794</v>
      </c>
      <c r="D2936" s="2" t="s">
        <v>687</v>
      </c>
      <c r="E2936" s="3" t="s">
        <v>6152</v>
      </c>
      <c r="G2936" s="66">
        <v>35.619999999999997</v>
      </c>
    </row>
    <row r="2937" spans="1:7" ht="22.5" x14ac:dyDescent="0.2">
      <c r="A2937" s="1" t="str">
        <f t="shared" si="56"/>
        <v>SINAPI 5703</v>
      </c>
      <c r="B2937" s="3" t="s">
        <v>6165</v>
      </c>
      <c r="C2937" s="3">
        <v>5703</v>
      </c>
      <c r="D2937" s="2" t="s">
        <v>632</v>
      </c>
      <c r="E2937" s="3" t="s">
        <v>6152</v>
      </c>
      <c r="G2937" s="66">
        <v>23.8</v>
      </c>
    </row>
    <row r="2938" spans="1:7" ht="22.5" x14ac:dyDescent="0.2">
      <c r="A2938" s="1" t="str">
        <f t="shared" si="56"/>
        <v>SINAPI 88847</v>
      </c>
      <c r="B2938" s="3" t="s">
        <v>6165</v>
      </c>
      <c r="C2938" s="3">
        <v>88847</v>
      </c>
      <c r="D2938" s="2" t="s">
        <v>756</v>
      </c>
      <c r="E2938" s="3" t="s">
        <v>6152</v>
      </c>
      <c r="G2938" s="66">
        <v>22.82</v>
      </c>
    </row>
    <row r="2939" spans="1:7" ht="22.5" x14ac:dyDescent="0.2">
      <c r="A2939" s="1" t="str">
        <f t="shared" si="56"/>
        <v>SINAPI 88848</v>
      </c>
      <c r="B2939" s="3" t="s">
        <v>6165</v>
      </c>
      <c r="C2939" s="3">
        <v>88848</v>
      </c>
      <c r="D2939" s="2" t="s">
        <v>757</v>
      </c>
      <c r="E2939" s="3" t="s">
        <v>6152</v>
      </c>
      <c r="G2939" s="66">
        <v>9.3800000000000008</v>
      </c>
    </row>
    <row r="2940" spans="1:7" ht="22.5" x14ac:dyDescent="0.2">
      <c r="A2940" s="1" t="str">
        <f t="shared" si="56"/>
        <v>SINAPI 5741</v>
      </c>
      <c r="B2940" s="3" t="s">
        <v>6165</v>
      </c>
      <c r="C2940" s="3">
        <v>5741</v>
      </c>
      <c r="D2940" s="2" t="s">
        <v>650</v>
      </c>
      <c r="E2940" s="3" t="s">
        <v>6152</v>
      </c>
      <c r="G2940" s="66">
        <v>42.78</v>
      </c>
    </row>
    <row r="2941" spans="1:7" ht="33.75" x14ac:dyDescent="0.2">
      <c r="A2941" s="1" t="str">
        <f t="shared" si="56"/>
        <v>SINAPI 5742</v>
      </c>
      <c r="B2941" s="3" t="s">
        <v>6165</v>
      </c>
      <c r="C2941" s="3">
        <v>5742</v>
      </c>
      <c r="D2941" s="2" t="s">
        <v>651</v>
      </c>
      <c r="E2941" s="3" t="s">
        <v>6152</v>
      </c>
      <c r="G2941" s="66">
        <v>28.9</v>
      </c>
    </row>
    <row r="2942" spans="1:7" ht="22.5" x14ac:dyDescent="0.2">
      <c r="A2942" s="1" t="str">
        <f t="shared" si="56"/>
        <v>SINAPI 100637</v>
      </c>
      <c r="B2942" s="3" t="s">
        <v>6165</v>
      </c>
      <c r="C2942" s="3">
        <v>100637</v>
      </c>
      <c r="D2942" s="2" t="s">
        <v>1161</v>
      </c>
      <c r="E2942" s="3" t="s">
        <v>6152</v>
      </c>
      <c r="G2942" s="66">
        <v>199.78</v>
      </c>
    </row>
    <row r="2943" spans="1:7" x14ac:dyDescent="0.2">
      <c r="A2943" s="1" t="str">
        <f t="shared" si="56"/>
        <v>SINAPI 100638</v>
      </c>
      <c r="B2943" s="3" t="s">
        <v>6165</v>
      </c>
      <c r="C2943" s="3">
        <v>100638</v>
      </c>
      <c r="D2943" s="2" t="s">
        <v>1162</v>
      </c>
      <c r="E2943" s="3" t="s">
        <v>6152</v>
      </c>
      <c r="G2943" s="66">
        <v>61.41</v>
      </c>
    </row>
    <row r="2944" spans="1:7" ht="22.5" x14ac:dyDescent="0.2">
      <c r="A2944" s="1" t="str">
        <f t="shared" si="56"/>
        <v>SINAPI 100639</v>
      </c>
      <c r="B2944" s="3" t="s">
        <v>6165</v>
      </c>
      <c r="C2944" s="3">
        <v>100639</v>
      </c>
      <c r="D2944" s="2" t="s">
        <v>1163</v>
      </c>
      <c r="E2944" s="3" t="s">
        <v>6152</v>
      </c>
      <c r="G2944" s="66">
        <v>249.92</v>
      </c>
    </row>
    <row r="2945" spans="1:7" ht="22.5" x14ac:dyDescent="0.2">
      <c r="A2945" s="1" t="str">
        <f t="shared" si="56"/>
        <v>SINAPI 100640</v>
      </c>
      <c r="B2945" s="3" t="s">
        <v>6165</v>
      </c>
      <c r="C2945" s="3">
        <v>100640</v>
      </c>
      <c r="D2945" s="2" t="s">
        <v>1164</v>
      </c>
      <c r="E2945" s="3" t="s">
        <v>6152</v>
      </c>
      <c r="G2945" s="66">
        <v>4514.3999999999996</v>
      </c>
    </row>
    <row r="2946" spans="1:7" ht="22.5" x14ac:dyDescent="0.2">
      <c r="A2946" s="1" t="str">
        <f t="shared" si="56"/>
        <v>SINAPI 93429</v>
      </c>
      <c r="B2946" s="3" t="s">
        <v>6165</v>
      </c>
      <c r="C2946" s="3">
        <v>93429</v>
      </c>
      <c r="D2946" s="2" t="s">
        <v>1060</v>
      </c>
      <c r="E2946" s="3" t="s">
        <v>6152</v>
      </c>
      <c r="G2946" s="66">
        <v>162.63999999999999</v>
      </c>
    </row>
    <row r="2947" spans="1:7" x14ac:dyDescent="0.2">
      <c r="A2947" s="1" t="str">
        <f t="shared" si="56"/>
        <v>SINAPI 93430</v>
      </c>
      <c r="B2947" s="3" t="s">
        <v>6165</v>
      </c>
      <c r="C2947" s="3">
        <v>93430</v>
      </c>
      <c r="D2947" s="2" t="s">
        <v>1061</v>
      </c>
      <c r="E2947" s="3" t="s">
        <v>6152</v>
      </c>
      <c r="G2947" s="66">
        <v>49.99</v>
      </c>
    </row>
    <row r="2948" spans="1:7" ht="22.5" x14ac:dyDescent="0.2">
      <c r="A2948" s="1" t="str">
        <f t="shared" si="56"/>
        <v>SINAPI 93431</v>
      </c>
      <c r="B2948" s="3" t="s">
        <v>6165</v>
      </c>
      <c r="C2948" s="3">
        <v>93431</v>
      </c>
      <c r="D2948" s="2" t="s">
        <v>1062</v>
      </c>
      <c r="E2948" s="3" t="s">
        <v>6152</v>
      </c>
      <c r="G2948" s="66">
        <v>203.46</v>
      </c>
    </row>
    <row r="2949" spans="1:7" ht="22.5" x14ac:dyDescent="0.2">
      <c r="A2949" s="1" t="str">
        <f t="shared" si="56"/>
        <v>SINAPI 93432</v>
      </c>
      <c r="B2949" s="3" t="s">
        <v>6165</v>
      </c>
      <c r="C2949" s="3">
        <v>93432</v>
      </c>
      <c r="D2949" s="2" t="s">
        <v>1063</v>
      </c>
      <c r="E2949" s="3" t="s">
        <v>6152</v>
      </c>
      <c r="G2949" s="66">
        <v>2257.1999999999998</v>
      </c>
    </row>
    <row r="2950" spans="1:7" x14ac:dyDescent="0.2">
      <c r="A2950" s="1" t="str">
        <f t="shared" si="56"/>
        <v>SINAPI 95118</v>
      </c>
      <c r="B2950" s="3" t="s">
        <v>6165</v>
      </c>
      <c r="C2950" s="3">
        <v>95118</v>
      </c>
      <c r="D2950" s="2" t="s">
        <v>1072</v>
      </c>
      <c r="E2950" s="3" t="s">
        <v>6152</v>
      </c>
      <c r="G2950" s="66">
        <v>74.59</v>
      </c>
    </row>
    <row r="2951" spans="1:7" x14ac:dyDescent="0.2">
      <c r="A2951" s="1" t="str">
        <f t="shared" si="56"/>
        <v>SINAPI 95119</v>
      </c>
      <c r="B2951" s="3" t="s">
        <v>6165</v>
      </c>
      <c r="C2951" s="3">
        <v>95119</v>
      </c>
      <c r="D2951" s="2" t="s">
        <v>1073</v>
      </c>
      <c r="E2951" s="3" t="s">
        <v>6152</v>
      </c>
      <c r="G2951" s="66">
        <v>23.01</v>
      </c>
    </row>
    <row r="2952" spans="1:7" x14ac:dyDescent="0.2">
      <c r="A2952" s="1" t="str">
        <f t="shared" si="56"/>
        <v>SINAPI 5707</v>
      </c>
      <c r="B2952" s="3" t="s">
        <v>6165</v>
      </c>
      <c r="C2952" s="3">
        <v>5707</v>
      </c>
      <c r="D2952" s="2" t="s">
        <v>634</v>
      </c>
      <c r="E2952" s="3" t="s">
        <v>6152</v>
      </c>
      <c r="G2952" s="66">
        <v>81.61</v>
      </c>
    </row>
    <row r="2953" spans="1:7" ht="22.5" x14ac:dyDescent="0.2">
      <c r="A2953" s="1" t="str">
        <f t="shared" si="56"/>
        <v>SINAPI 95120</v>
      </c>
      <c r="B2953" s="3" t="s">
        <v>6165</v>
      </c>
      <c r="C2953" s="3">
        <v>95120</v>
      </c>
      <c r="D2953" s="2" t="s">
        <v>1074</v>
      </c>
      <c r="E2953" s="3" t="s">
        <v>6152</v>
      </c>
      <c r="G2953" s="66">
        <v>63.75</v>
      </c>
    </row>
    <row r="2954" spans="1:7" x14ac:dyDescent="0.2">
      <c r="A2954" s="1" t="str">
        <f t="shared" si="56"/>
        <v>SINAPI 103657</v>
      </c>
      <c r="B2954" s="3" t="s">
        <v>6165</v>
      </c>
      <c r="C2954" s="3">
        <v>103657</v>
      </c>
      <c r="D2954" s="2" t="s">
        <v>9058</v>
      </c>
      <c r="E2954" s="3" t="s">
        <v>6152</v>
      </c>
      <c r="G2954" s="66">
        <v>0</v>
      </c>
    </row>
    <row r="2955" spans="1:7" x14ac:dyDescent="0.2">
      <c r="A2955" s="1" t="str">
        <f t="shared" si="56"/>
        <v>SINAPI 103658</v>
      </c>
      <c r="B2955" s="3" t="s">
        <v>6165</v>
      </c>
      <c r="C2955" s="3">
        <v>103658</v>
      </c>
      <c r="D2955" s="2" t="s">
        <v>9059</v>
      </c>
      <c r="E2955" s="3" t="s">
        <v>6152</v>
      </c>
      <c r="G2955" s="66">
        <v>0</v>
      </c>
    </row>
    <row r="2956" spans="1:7" x14ac:dyDescent="0.2">
      <c r="A2956" s="1" t="str">
        <f t="shared" si="56"/>
        <v>SINAPI 103659</v>
      </c>
      <c r="B2956" s="3" t="s">
        <v>6165</v>
      </c>
      <c r="C2956" s="3">
        <v>103659</v>
      </c>
      <c r="D2956" s="2" t="s">
        <v>9060</v>
      </c>
      <c r="E2956" s="3" t="s">
        <v>6152</v>
      </c>
      <c r="G2956" s="66">
        <v>0</v>
      </c>
    </row>
    <row r="2957" spans="1:7" x14ac:dyDescent="0.2">
      <c r="A2957" s="1" t="str">
        <f t="shared" si="56"/>
        <v>SINAPI 103660</v>
      </c>
      <c r="B2957" s="3" t="s">
        <v>6165</v>
      </c>
      <c r="C2957" s="3">
        <v>103660</v>
      </c>
      <c r="D2957" s="2" t="s">
        <v>1208</v>
      </c>
      <c r="E2957" s="3" t="s">
        <v>6152</v>
      </c>
      <c r="G2957" s="66">
        <v>12.06</v>
      </c>
    </row>
    <row r="2958" spans="1:7" ht="22.5" x14ac:dyDescent="0.2">
      <c r="A2958" s="1" t="str">
        <f t="shared" si="56"/>
        <v>SINAPI 89015</v>
      </c>
      <c r="B2958" s="3" t="s">
        <v>6165</v>
      </c>
      <c r="C2958" s="3">
        <v>89015</v>
      </c>
      <c r="D2958" s="2" t="s">
        <v>774</v>
      </c>
      <c r="E2958" s="3" t="s">
        <v>6152</v>
      </c>
      <c r="G2958" s="66">
        <v>3.84</v>
      </c>
    </row>
    <row r="2959" spans="1:7" ht="22.5" x14ac:dyDescent="0.2">
      <c r="A2959" s="1" t="str">
        <f t="shared" si="56"/>
        <v>SINAPI 89016</v>
      </c>
      <c r="B2959" s="3" t="s">
        <v>6165</v>
      </c>
      <c r="C2959" s="3">
        <v>89016</v>
      </c>
      <c r="D2959" s="2" t="s">
        <v>775</v>
      </c>
      <c r="E2959" s="3" t="s">
        <v>6152</v>
      </c>
      <c r="G2959" s="66">
        <v>1.01</v>
      </c>
    </row>
    <row r="2960" spans="1:7" ht="22.5" x14ac:dyDescent="0.2">
      <c r="A2960" s="1" t="str">
        <f t="shared" si="56"/>
        <v>SINAPI 53804</v>
      </c>
      <c r="B2960" s="3" t="s">
        <v>6165</v>
      </c>
      <c r="C2960" s="3">
        <v>53804</v>
      </c>
      <c r="D2960" s="2" t="s">
        <v>689</v>
      </c>
      <c r="E2960" s="3" t="s">
        <v>6152</v>
      </c>
      <c r="G2960" s="66">
        <v>4.8</v>
      </c>
    </row>
    <row r="2961" spans="1:7" ht="22.5" x14ac:dyDescent="0.2">
      <c r="A2961" s="1" t="str">
        <f t="shared" si="56"/>
        <v>SINAPI 90582</v>
      </c>
      <c r="B2961" s="3" t="s">
        <v>6165</v>
      </c>
      <c r="C2961" s="3">
        <v>90582</v>
      </c>
      <c r="D2961" s="2" t="s">
        <v>847</v>
      </c>
      <c r="E2961" s="3" t="s">
        <v>6152</v>
      </c>
      <c r="G2961" s="66">
        <v>0.43</v>
      </c>
    </row>
    <row r="2962" spans="1:7" ht="22.5" x14ac:dyDescent="0.2">
      <c r="A2962" s="1" t="str">
        <f t="shared" si="56"/>
        <v>SINAPI 90583</v>
      </c>
      <c r="B2962" s="3" t="s">
        <v>6165</v>
      </c>
      <c r="C2962" s="3">
        <v>90583</v>
      </c>
      <c r="D2962" s="2" t="s">
        <v>848</v>
      </c>
      <c r="E2962" s="3" t="s">
        <v>6152</v>
      </c>
      <c r="G2962" s="66">
        <v>0.1</v>
      </c>
    </row>
    <row r="2963" spans="1:7" ht="22.5" x14ac:dyDescent="0.2">
      <c r="A2963" s="1" t="str">
        <f t="shared" si="56"/>
        <v>SINAPI 90584</v>
      </c>
      <c r="B2963" s="3" t="s">
        <v>6165</v>
      </c>
      <c r="C2963" s="3">
        <v>90584</v>
      </c>
      <c r="D2963" s="2" t="s">
        <v>849</v>
      </c>
      <c r="E2963" s="3" t="s">
        <v>6152</v>
      </c>
      <c r="G2963" s="66">
        <v>0.33</v>
      </c>
    </row>
    <row r="2964" spans="1:7" ht="22.5" x14ac:dyDescent="0.2">
      <c r="A2964" s="1" t="str">
        <f t="shared" si="56"/>
        <v>SINAPI 90585</v>
      </c>
      <c r="B2964" s="3" t="s">
        <v>6165</v>
      </c>
      <c r="C2964" s="3">
        <v>90585</v>
      </c>
      <c r="D2964" s="2" t="s">
        <v>850</v>
      </c>
      <c r="E2964" s="3" t="s">
        <v>6152</v>
      </c>
      <c r="G2964" s="66">
        <v>0.52</v>
      </c>
    </row>
    <row r="2965" spans="1:7" ht="22.5" x14ac:dyDescent="0.2">
      <c r="A2965" s="1" t="str">
        <f t="shared" si="56"/>
        <v>SINAPI 89240</v>
      </c>
      <c r="B2965" s="3" t="s">
        <v>6165</v>
      </c>
      <c r="C2965" s="3">
        <v>89240</v>
      </c>
      <c r="D2965" s="2" t="s">
        <v>810</v>
      </c>
      <c r="E2965" s="3" t="s">
        <v>6152</v>
      </c>
      <c r="G2965" s="66">
        <v>82.67</v>
      </c>
    </row>
    <row r="2966" spans="1:7" ht="22.5" x14ac:dyDescent="0.2">
      <c r="A2966" s="1" t="str">
        <f t="shared" si="56"/>
        <v>SINAPI 89241</v>
      </c>
      <c r="B2966" s="3" t="s">
        <v>6165</v>
      </c>
      <c r="C2966" s="3">
        <v>89241</v>
      </c>
      <c r="D2966" s="2" t="s">
        <v>811</v>
      </c>
      <c r="E2966" s="3" t="s">
        <v>6152</v>
      </c>
      <c r="G2966" s="66">
        <v>29.14</v>
      </c>
    </row>
    <row r="2967" spans="1:7" ht="22.5" x14ac:dyDescent="0.2">
      <c r="A2967" s="1" t="str">
        <f t="shared" si="56"/>
        <v>SINAPI 5710</v>
      </c>
      <c r="B2967" s="3" t="s">
        <v>6165</v>
      </c>
      <c r="C2967" s="3">
        <v>5710</v>
      </c>
      <c r="D2967" s="2" t="s">
        <v>635</v>
      </c>
      <c r="E2967" s="3" t="s">
        <v>6152</v>
      </c>
      <c r="G2967" s="66">
        <v>132.9</v>
      </c>
    </row>
    <row r="2968" spans="1:7" ht="22.5" x14ac:dyDescent="0.2">
      <c r="A2968" s="1" t="str">
        <f t="shared" si="56"/>
        <v>SINAPI 5711</v>
      </c>
      <c r="B2968" s="3" t="s">
        <v>6165</v>
      </c>
      <c r="C2968" s="3">
        <v>5711</v>
      </c>
      <c r="D2968" s="2" t="s">
        <v>636</v>
      </c>
      <c r="E2968" s="3" t="s">
        <v>6152</v>
      </c>
      <c r="G2968" s="66">
        <v>93.29</v>
      </c>
    </row>
    <row r="2969" spans="1:7" ht="22.5" x14ac:dyDescent="0.2">
      <c r="A2969" s="1" t="str">
        <f t="shared" si="56"/>
        <v>SINAPI 89253</v>
      </c>
      <c r="B2969" s="3" t="s">
        <v>6165</v>
      </c>
      <c r="C2969" s="3">
        <v>89253</v>
      </c>
      <c r="D2969" s="2" t="s">
        <v>816</v>
      </c>
      <c r="E2969" s="3" t="s">
        <v>6152</v>
      </c>
      <c r="G2969" s="66">
        <v>67.75</v>
      </c>
    </row>
    <row r="2970" spans="1:7" ht="22.5" x14ac:dyDescent="0.2">
      <c r="A2970" s="1" t="str">
        <f t="shared" si="56"/>
        <v>SINAPI 89254</v>
      </c>
      <c r="B2970" s="3" t="s">
        <v>6165</v>
      </c>
      <c r="C2970" s="3">
        <v>89254</v>
      </c>
      <c r="D2970" s="2" t="s">
        <v>817</v>
      </c>
      <c r="E2970" s="3" t="s">
        <v>6152</v>
      </c>
      <c r="G2970" s="66">
        <v>23.88</v>
      </c>
    </row>
    <row r="2971" spans="1:7" ht="22.5" x14ac:dyDescent="0.2">
      <c r="A2971" s="1" t="str">
        <f t="shared" si="56"/>
        <v>SINAPI 89255</v>
      </c>
      <c r="B2971" s="3" t="s">
        <v>6165</v>
      </c>
      <c r="C2971" s="3">
        <v>89255</v>
      </c>
      <c r="D2971" s="2" t="s">
        <v>818</v>
      </c>
      <c r="E2971" s="3" t="s">
        <v>6152</v>
      </c>
      <c r="G2971" s="66">
        <v>108.91</v>
      </c>
    </row>
    <row r="2972" spans="1:7" ht="22.5" x14ac:dyDescent="0.2">
      <c r="A2972" s="1" t="str">
        <f t="shared" si="56"/>
        <v>SINAPI 89256</v>
      </c>
      <c r="B2972" s="3" t="s">
        <v>6165</v>
      </c>
      <c r="C2972" s="3">
        <v>89256</v>
      </c>
      <c r="D2972" s="2" t="s">
        <v>819</v>
      </c>
      <c r="E2972" s="3" t="s">
        <v>6152</v>
      </c>
      <c r="G2972" s="66">
        <v>88.84</v>
      </c>
    </row>
    <row r="2973" spans="1:7" x14ac:dyDescent="0.2">
      <c r="A2973" s="1" t="str">
        <f t="shared" si="56"/>
        <v>SINAPI 103797</v>
      </c>
      <c r="B2973" s="3" t="s">
        <v>6165</v>
      </c>
      <c r="C2973" s="3">
        <v>103797</v>
      </c>
      <c r="D2973" s="2" t="s">
        <v>6753</v>
      </c>
      <c r="E2973" s="3" t="s">
        <v>6153</v>
      </c>
      <c r="G2973" s="66">
        <v>16.739999999999998</v>
      </c>
    </row>
    <row r="2974" spans="1:7" ht="33.75" x14ac:dyDescent="0.2">
      <c r="A2974" s="1" t="str">
        <f t="shared" si="56"/>
        <v>SINAPI 103930</v>
      </c>
      <c r="B2974" s="3" t="s">
        <v>6165</v>
      </c>
      <c r="C2974" s="3">
        <v>103930</v>
      </c>
      <c r="D2974" s="2" t="s">
        <v>2299</v>
      </c>
      <c r="E2974" s="3" t="s">
        <v>6154</v>
      </c>
      <c r="G2974" s="66">
        <v>825.27</v>
      </c>
    </row>
    <row r="2975" spans="1:7" ht="33.75" x14ac:dyDescent="0.2">
      <c r="A2975" s="1" t="str">
        <f t="shared" si="56"/>
        <v>SINAPI 103931</v>
      </c>
      <c r="B2975" s="3" t="s">
        <v>6165</v>
      </c>
      <c r="C2975" s="3">
        <v>103931</v>
      </c>
      <c r="D2975" s="2" t="s">
        <v>2300</v>
      </c>
      <c r="E2975" s="3" t="s">
        <v>6154</v>
      </c>
      <c r="G2975" s="66">
        <v>619.13</v>
      </c>
    </row>
    <row r="2976" spans="1:7" ht="33.75" x14ac:dyDescent="0.2">
      <c r="A2976" s="1" t="str">
        <f t="shared" si="56"/>
        <v>SINAPI 103932</v>
      </c>
      <c r="B2976" s="3" t="s">
        <v>6165</v>
      </c>
      <c r="C2976" s="3">
        <v>103932</v>
      </c>
      <c r="D2976" s="2" t="s">
        <v>2301</v>
      </c>
      <c r="E2976" s="3" t="s">
        <v>6154</v>
      </c>
      <c r="G2976" s="66">
        <v>588.92999999999995</v>
      </c>
    </row>
    <row r="2977" spans="1:7" ht="22.5" x14ac:dyDescent="0.2">
      <c r="A2977" s="1" t="str">
        <f t="shared" si="56"/>
        <v>SINAPI 103929</v>
      </c>
      <c r="B2977" s="3" t="s">
        <v>6165</v>
      </c>
      <c r="C2977" s="3">
        <v>103929</v>
      </c>
      <c r="D2977" s="2" t="s">
        <v>2298</v>
      </c>
      <c r="E2977" s="3" t="s">
        <v>6154</v>
      </c>
      <c r="G2977" s="66">
        <v>1303.19</v>
      </c>
    </row>
    <row r="2978" spans="1:7" ht="22.5" x14ac:dyDescent="0.2">
      <c r="A2978" s="1" t="str">
        <f t="shared" si="56"/>
        <v>SINAPI 103928</v>
      </c>
      <c r="B2978" s="3" t="s">
        <v>6165</v>
      </c>
      <c r="C2978" s="3">
        <v>103928</v>
      </c>
      <c r="D2978" s="2" t="s">
        <v>2297</v>
      </c>
      <c r="E2978" s="3" t="s">
        <v>6154</v>
      </c>
      <c r="G2978" s="66">
        <v>554.4</v>
      </c>
    </row>
    <row r="2979" spans="1:7" ht="22.5" x14ac:dyDescent="0.2">
      <c r="A2979" s="1" t="str">
        <f t="shared" si="56"/>
        <v>SINAPI 103798</v>
      </c>
      <c r="B2979" s="3" t="s">
        <v>6165</v>
      </c>
      <c r="C2979" s="3">
        <v>103798</v>
      </c>
      <c r="D2979" s="2" t="s">
        <v>2293</v>
      </c>
      <c r="E2979" s="3" t="s">
        <v>6154</v>
      </c>
      <c r="G2979" s="66">
        <v>723.44</v>
      </c>
    </row>
    <row r="2980" spans="1:7" ht="22.5" x14ac:dyDescent="0.2">
      <c r="A2980" s="1" t="str">
        <f t="shared" si="56"/>
        <v>SINAPI 103801</v>
      </c>
      <c r="B2980" s="3" t="s">
        <v>6165</v>
      </c>
      <c r="C2980" s="3">
        <v>103801</v>
      </c>
      <c r="D2980" s="2" t="s">
        <v>2296</v>
      </c>
      <c r="E2980" s="3" t="s">
        <v>6154</v>
      </c>
      <c r="G2980" s="66">
        <v>695.73</v>
      </c>
    </row>
    <row r="2981" spans="1:7" ht="22.5" x14ac:dyDescent="0.2">
      <c r="A2981" s="1" t="str">
        <f t="shared" si="56"/>
        <v>SINAPI 103933</v>
      </c>
      <c r="B2981" s="3" t="s">
        <v>6165</v>
      </c>
      <c r="C2981" s="3">
        <v>103933</v>
      </c>
      <c r="D2981" s="2" t="s">
        <v>2302</v>
      </c>
      <c r="E2981" s="3" t="s">
        <v>6154</v>
      </c>
      <c r="G2981" s="66">
        <v>1631.89</v>
      </c>
    </row>
    <row r="2982" spans="1:7" ht="33.75" x14ac:dyDescent="0.2">
      <c r="A2982" s="1" t="str">
        <f t="shared" si="56"/>
        <v>SINAPI 103925</v>
      </c>
      <c r="B2982" s="3" t="s">
        <v>6165</v>
      </c>
      <c r="C2982" s="3">
        <v>103925</v>
      </c>
      <c r="D2982" s="2" t="s">
        <v>6754</v>
      </c>
      <c r="E2982" s="3" t="s">
        <v>6154</v>
      </c>
      <c r="G2982" s="66">
        <v>1811.27</v>
      </c>
    </row>
    <row r="2983" spans="1:7" ht="33.75" x14ac:dyDescent="0.2">
      <c r="A2983" s="1" t="str">
        <f t="shared" ref="A2983:A3046" si="57">CONCATENAR</f>
        <v>SINAPI 103926</v>
      </c>
      <c r="B2983" s="3" t="s">
        <v>6165</v>
      </c>
      <c r="C2983" s="3">
        <v>103926</v>
      </c>
      <c r="D2983" s="2" t="s">
        <v>6755</v>
      </c>
      <c r="E2983" s="3" t="s">
        <v>6154</v>
      </c>
      <c r="G2983" s="66">
        <v>1472.73</v>
      </c>
    </row>
    <row r="2984" spans="1:7" ht="22.5" x14ac:dyDescent="0.2">
      <c r="A2984" s="1" t="str">
        <f t="shared" si="57"/>
        <v>SINAPI 103796</v>
      </c>
      <c r="B2984" s="3" t="s">
        <v>6165</v>
      </c>
      <c r="C2984" s="3">
        <v>103796</v>
      </c>
      <c r="D2984" s="2" t="s">
        <v>2292</v>
      </c>
      <c r="E2984" s="3" t="s">
        <v>6149</v>
      </c>
      <c r="G2984" s="66">
        <v>60.74</v>
      </c>
    </row>
    <row r="2985" spans="1:7" ht="22.5" x14ac:dyDescent="0.2">
      <c r="A2985" s="1" t="str">
        <f t="shared" si="57"/>
        <v>SINAPI 103795</v>
      </c>
      <c r="B2985" s="3" t="s">
        <v>6165</v>
      </c>
      <c r="C2985" s="3">
        <v>103795</v>
      </c>
      <c r="D2985" s="2" t="s">
        <v>2291</v>
      </c>
      <c r="E2985" s="3" t="s">
        <v>6149</v>
      </c>
      <c r="G2985" s="66">
        <v>89.57</v>
      </c>
    </row>
    <row r="2986" spans="1:7" ht="22.5" x14ac:dyDescent="0.2">
      <c r="A2986" s="1" t="str">
        <f t="shared" si="57"/>
        <v>SINAPI 103800</v>
      </c>
      <c r="B2986" s="3" t="s">
        <v>6165</v>
      </c>
      <c r="C2986" s="3">
        <v>103800</v>
      </c>
      <c r="D2986" s="2" t="s">
        <v>2295</v>
      </c>
      <c r="E2986" s="3" t="s">
        <v>6154</v>
      </c>
      <c r="G2986" s="66">
        <v>554.4</v>
      </c>
    </row>
    <row r="2987" spans="1:7" ht="33.75" x14ac:dyDescent="0.2">
      <c r="A2987" s="1" t="str">
        <f t="shared" si="57"/>
        <v>SINAPI 103799</v>
      </c>
      <c r="B2987" s="3" t="s">
        <v>6165</v>
      </c>
      <c r="C2987" s="3">
        <v>103799</v>
      </c>
      <c r="D2987" s="2" t="s">
        <v>2294</v>
      </c>
      <c r="E2987" s="3" t="s">
        <v>6154</v>
      </c>
      <c r="G2987" s="66">
        <v>471.27</v>
      </c>
    </row>
    <row r="2988" spans="1:7" ht="22.5" x14ac:dyDescent="0.2">
      <c r="A2988" s="1" t="str">
        <f t="shared" si="57"/>
        <v>SINAPI 104950</v>
      </c>
      <c r="B2988" s="3" t="s">
        <v>6165</v>
      </c>
      <c r="C2988" s="3">
        <v>104950</v>
      </c>
      <c r="D2988" s="2" t="s">
        <v>9061</v>
      </c>
      <c r="E2988" s="3" t="s">
        <v>6154</v>
      </c>
      <c r="G2988" s="66">
        <v>0</v>
      </c>
    </row>
    <row r="2989" spans="1:7" ht="22.5" x14ac:dyDescent="0.2">
      <c r="A2989" s="1" t="str">
        <f t="shared" si="57"/>
        <v>SINAPI 104948</v>
      </c>
      <c r="B2989" s="3" t="s">
        <v>6165</v>
      </c>
      <c r="C2989" s="3">
        <v>104948</v>
      </c>
      <c r="D2989" s="2" t="s">
        <v>7256</v>
      </c>
      <c r="E2989" s="3" t="s">
        <v>6154</v>
      </c>
      <c r="G2989" s="66">
        <v>5.37</v>
      </c>
    </row>
    <row r="2990" spans="1:7" ht="22.5" x14ac:dyDescent="0.2">
      <c r="A2990" s="1" t="str">
        <f t="shared" si="57"/>
        <v>SINAPI 104949</v>
      </c>
      <c r="B2990" s="3" t="s">
        <v>6165</v>
      </c>
      <c r="C2990" s="3">
        <v>104949</v>
      </c>
      <c r="D2990" s="2" t="s">
        <v>7257</v>
      </c>
      <c r="E2990" s="3" t="s">
        <v>6154</v>
      </c>
      <c r="G2990" s="66">
        <v>9.9700000000000006</v>
      </c>
    </row>
    <row r="2991" spans="1:7" ht="22.5" x14ac:dyDescent="0.2">
      <c r="A2991" s="1" t="str">
        <f t="shared" si="57"/>
        <v>SINAPI 104947</v>
      </c>
      <c r="B2991" s="3" t="s">
        <v>6165</v>
      </c>
      <c r="C2991" s="3">
        <v>104947</v>
      </c>
      <c r="D2991" s="2" t="s">
        <v>7255</v>
      </c>
      <c r="E2991" s="3" t="s">
        <v>6154</v>
      </c>
      <c r="G2991" s="66">
        <v>13.06</v>
      </c>
    </row>
    <row r="2992" spans="1:7" x14ac:dyDescent="0.2">
      <c r="A2992" s="1" t="str">
        <f t="shared" si="57"/>
        <v>SINAPI 104325</v>
      </c>
      <c r="B2992" s="3" t="s">
        <v>6165</v>
      </c>
      <c r="C2992" s="3">
        <v>104325</v>
      </c>
      <c r="D2992" s="2" t="s">
        <v>9062</v>
      </c>
      <c r="E2992" s="3" t="s">
        <v>6148</v>
      </c>
      <c r="G2992" s="66">
        <v>0</v>
      </c>
    </row>
    <row r="2993" spans="1:7" ht="22.5" x14ac:dyDescent="0.2">
      <c r="A2993" s="1" t="str">
        <f t="shared" si="57"/>
        <v>SINAPI 104318</v>
      </c>
      <c r="B2993" s="3" t="s">
        <v>6165</v>
      </c>
      <c r="C2993" s="3">
        <v>104318</v>
      </c>
      <c r="D2993" s="2" t="s">
        <v>4131</v>
      </c>
      <c r="E2993" s="3" t="s">
        <v>6148</v>
      </c>
      <c r="G2993" s="66">
        <v>7.62</v>
      </c>
    </row>
    <row r="2994" spans="1:7" ht="22.5" x14ac:dyDescent="0.2">
      <c r="A2994" s="1" t="str">
        <f t="shared" si="57"/>
        <v>SINAPI 89867</v>
      </c>
      <c r="B2994" s="3" t="s">
        <v>6165</v>
      </c>
      <c r="C2994" s="3">
        <v>89867</v>
      </c>
      <c r="D2994" s="2" t="s">
        <v>3477</v>
      </c>
      <c r="E2994" s="3" t="s">
        <v>6148</v>
      </c>
      <c r="G2994" s="66">
        <v>8.48</v>
      </c>
    </row>
    <row r="2995" spans="1:7" ht="22.5" x14ac:dyDescent="0.2">
      <c r="A2995" s="1" t="str">
        <f t="shared" si="57"/>
        <v>SINAPI 104320</v>
      </c>
      <c r="B2995" s="3" t="s">
        <v>6165</v>
      </c>
      <c r="C2995" s="3">
        <v>104320</v>
      </c>
      <c r="D2995" s="2" t="s">
        <v>4133</v>
      </c>
      <c r="E2995" s="3" t="s">
        <v>6148</v>
      </c>
      <c r="G2995" s="66">
        <v>11.75</v>
      </c>
    </row>
    <row r="2996" spans="1:7" ht="22.5" x14ac:dyDescent="0.2">
      <c r="A2996" s="1" t="str">
        <f t="shared" si="57"/>
        <v>SINAPI 104317</v>
      </c>
      <c r="B2996" s="3" t="s">
        <v>6165</v>
      </c>
      <c r="C2996" s="3">
        <v>104317</v>
      </c>
      <c r="D2996" s="2" t="s">
        <v>4130</v>
      </c>
      <c r="E2996" s="3" t="s">
        <v>6148</v>
      </c>
      <c r="G2996" s="66">
        <v>7.11</v>
      </c>
    </row>
    <row r="2997" spans="1:7" ht="22.5" x14ac:dyDescent="0.2">
      <c r="A2997" s="1" t="str">
        <f t="shared" si="57"/>
        <v>SINAPI 89866</v>
      </c>
      <c r="B2997" s="3" t="s">
        <v>6165</v>
      </c>
      <c r="C2997" s="3">
        <v>89866</v>
      </c>
      <c r="D2997" s="2" t="s">
        <v>3476</v>
      </c>
      <c r="E2997" s="3" t="s">
        <v>6148</v>
      </c>
      <c r="G2997" s="66">
        <v>7.75</v>
      </c>
    </row>
    <row r="2998" spans="1:7" ht="22.5" x14ac:dyDescent="0.2">
      <c r="A2998" s="1" t="str">
        <f t="shared" si="57"/>
        <v>SINAPI 104319</v>
      </c>
      <c r="B2998" s="3" t="s">
        <v>6165</v>
      </c>
      <c r="C2998" s="3">
        <v>104319</v>
      </c>
      <c r="D2998" s="2" t="s">
        <v>4132</v>
      </c>
      <c r="E2998" s="3" t="s">
        <v>6148</v>
      </c>
      <c r="G2998" s="66">
        <v>10.130000000000001</v>
      </c>
    </row>
    <row r="2999" spans="1:7" ht="22.5" x14ac:dyDescent="0.2">
      <c r="A2999" s="1" t="str">
        <f t="shared" si="57"/>
        <v>SINAPI 104321</v>
      </c>
      <c r="B2999" s="3" t="s">
        <v>6165</v>
      </c>
      <c r="C2999" s="3">
        <v>104321</v>
      </c>
      <c r="D2999" s="2" t="s">
        <v>4134</v>
      </c>
      <c r="E2999" s="3" t="s">
        <v>6148</v>
      </c>
      <c r="G2999" s="66">
        <v>5.35</v>
      </c>
    </row>
    <row r="3000" spans="1:7" ht="22.5" x14ac:dyDescent="0.2">
      <c r="A3000" s="1" t="str">
        <f t="shared" si="57"/>
        <v>SINAPI 89868</v>
      </c>
      <c r="B3000" s="3" t="s">
        <v>6165</v>
      </c>
      <c r="C3000" s="3">
        <v>89868</v>
      </c>
      <c r="D3000" s="2" t="s">
        <v>3478</v>
      </c>
      <c r="E3000" s="3" t="s">
        <v>6148</v>
      </c>
      <c r="G3000" s="66">
        <v>5.8</v>
      </c>
    </row>
    <row r="3001" spans="1:7" ht="22.5" x14ac:dyDescent="0.2">
      <c r="A3001" s="1" t="str">
        <f t="shared" si="57"/>
        <v>SINAPI 104322</v>
      </c>
      <c r="B3001" s="3" t="s">
        <v>6165</v>
      </c>
      <c r="C3001" s="3">
        <v>104322</v>
      </c>
      <c r="D3001" s="2" t="s">
        <v>4135</v>
      </c>
      <c r="E3001" s="3" t="s">
        <v>6148</v>
      </c>
      <c r="G3001" s="66">
        <v>7.55</v>
      </c>
    </row>
    <row r="3002" spans="1:7" ht="22.5" x14ac:dyDescent="0.2">
      <c r="A3002" s="1" t="str">
        <f t="shared" si="57"/>
        <v>SINAPI 104323</v>
      </c>
      <c r="B3002" s="3" t="s">
        <v>6165</v>
      </c>
      <c r="C3002" s="3">
        <v>104323</v>
      </c>
      <c r="D3002" s="2" t="s">
        <v>4136</v>
      </c>
      <c r="E3002" s="3" t="s">
        <v>6148</v>
      </c>
      <c r="G3002" s="66">
        <v>9.8699999999999992</v>
      </c>
    </row>
    <row r="3003" spans="1:7" ht="22.5" x14ac:dyDescent="0.2">
      <c r="A3003" s="1" t="str">
        <f t="shared" si="57"/>
        <v>SINAPI 89869</v>
      </c>
      <c r="B3003" s="3" t="s">
        <v>6165</v>
      </c>
      <c r="C3003" s="3">
        <v>89869</v>
      </c>
      <c r="D3003" s="2" t="s">
        <v>3479</v>
      </c>
      <c r="E3003" s="3" t="s">
        <v>6148</v>
      </c>
      <c r="G3003" s="66">
        <v>10.72</v>
      </c>
    </row>
    <row r="3004" spans="1:7" ht="22.5" x14ac:dyDescent="0.2">
      <c r="A3004" s="1" t="str">
        <f t="shared" si="57"/>
        <v>SINAPI 104324</v>
      </c>
      <c r="B3004" s="3" t="s">
        <v>6165</v>
      </c>
      <c r="C3004" s="3">
        <v>104324</v>
      </c>
      <c r="D3004" s="2" t="s">
        <v>4137</v>
      </c>
      <c r="E3004" s="3" t="s">
        <v>6148</v>
      </c>
      <c r="G3004" s="66">
        <v>14.25</v>
      </c>
    </row>
    <row r="3005" spans="1:7" ht="22.5" x14ac:dyDescent="0.2">
      <c r="A3005" s="1" t="str">
        <f t="shared" si="57"/>
        <v>SINAPI 104315</v>
      </c>
      <c r="B3005" s="3" t="s">
        <v>6165</v>
      </c>
      <c r="C3005" s="3">
        <v>104315</v>
      </c>
      <c r="D3005" s="2" t="s">
        <v>6892</v>
      </c>
      <c r="E3005" s="3" t="s">
        <v>6147</v>
      </c>
      <c r="G3005" s="66">
        <v>17.02</v>
      </c>
    </row>
    <row r="3006" spans="1:7" ht="22.5" x14ac:dyDescent="0.2">
      <c r="A3006" s="1" t="str">
        <f t="shared" si="57"/>
        <v>SINAPI 89865</v>
      </c>
      <c r="B3006" s="3" t="s">
        <v>6165</v>
      </c>
      <c r="C3006" s="3">
        <v>89865</v>
      </c>
      <c r="D3006" s="2" t="s">
        <v>6840</v>
      </c>
      <c r="E3006" s="3" t="s">
        <v>6147</v>
      </c>
      <c r="G3006" s="66">
        <v>18.18</v>
      </c>
    </row>
    <row r="3007" spans="1:7" ht="22.5" x14ac:dyDescent="0.2">
      <c r="A3007" s="1" t="str">
        <f t="shared" si="57"/>
        <v>SINAPI 104316</v>
      </c>
      <c r="B3007" s="3" t="s">
        <v>6165</v>
      </c>
      <c r="C3007" s="3">
        <v>104316</v>
      </c>
      <c r="D3007" s="2" t="s">
        <v>6893</v>
      </c>
      <c r="E3007" s="3" t="s">
        <v>6147</v>
      </c>
      <c r="G3007" s="66">
        <v>23.94</v>
      </c>
    </row>
    <row r="3008" spans="1:7" x14ac:dyDescent="0.2">
      <c r="A3008" s="1" t="str">
        <f t="shared" si="57"/>
        <v>SINAPI 102724</v>
      </c>
      <c r="B3008" s="3" t="s">
        <v>6165</v>
      </c>
      <c r="C3008" s="3">
        <v>102724</v>
      </c>
      <c r="D3008" s="2" t="s">
        <v>1409</v>
      </c>
      <c r="E3008" s="3" t="s">
        <v>6148</v>
      </c>
      <c r="G3008" s="66">
        <v>30.01</v>
      </c>
    </row>
    <row r="3009" spans="1:7" x14ac:dyDescent="0.2">
      <c r="A3009" s="1" t="str">
        <f t="shared" si="57"/>
        <v>SINAPI 102726</v>
      </c>
      <c r="B3009" s="3" t="s">
        <v>6165</v>
      </c>
      <c r="C3009" s="3">
        <v>102726</v>
      </c>
      <c r="D3009" s="2" t="s">
        <v>1411</v>
      </c>
      <c r="E3009" s="3" t="s">
        <v>6148</v>
      </c>
      <c r="G3009" s="66">
        <v>27.54</v>
      </c>
    </row>
    <row r="3010" spans="1:7" x14ac:dyDescent="0.2">
      <c r="A3010" s="1" t="str">
        <f t="shared" si="57"/>
        <v>SINAPI 102725</v>
      </c>
      <c r="B3010" s="3" t="s">
        <v>6165</v>
      </c>
      <c r="C3010" s="3">
        <v>102725</v>
      </c>
      <c r="D3010" s="2" t="s">
        <v>1410</v>
      </c>
      <c r="E3010" s="3" t="s">
        <v>6148</v>
      </c>
      <c r="G3010" s="66">
        <v>29.42</v>
      </c>
    </row>
    <row r="3011" spans="1:7" ht="22.5" x14ac:dyDescent="0.2">
      <c r="A3011" s="1" t="str">
        <f t="shared" si="57"/>
        <v>SINAPI 102722</v>
      </c>
      <c r="B3011" s="3" t="s">
        <v>6165</v>
      </c>
      <c r="C3011" s="3">
        <v>102722</v>
      </c>
      <c r="D3011" s="2" t="s">
        <v>1407</v>
      </c>
      <c r="E3011" s="3" t="s">
        <v>6147</v>
      </c>
      <c r="G3011" s="66">
        <v>54.74</v>
      </c>
    </row>
    <row r="3012" spans="1:7" ht="22.5" x14ac:dyDescent="0.2">
      <c r="A3012" s="1" t="str">
        <f t="shared" si="57"/>
        <v>SINAPI 102721</v>
      </c>
      <c r="B3012" s="3" t="s">
        <v>6165</v>
      </c>
      <c r="C3012" s="3">
        <v>102721</v>
      </c>
      <c r="D3012" s="2" t="s">
        <v>9063</v>
      </c>
      <c r="E3012" s="3" t="s">
        <v>6147</v>
      </c>
      <c r="G3012" s="66">
        <v>0</v>
      </c>
    </row>
    <row r="3013" spans="1:7" ht="22.5" x14ac:dyDescent="0.2">
      <c r="A3013" s="1" t="str">
        <f t="shared" si="57"/>
        <v>SINAPI 102723</v>
      </c>
      <c r="B3013" s="3" t="s">
        <v>6165</v>
      </c>
      <c r="C3013" s="3">
        <v>102723</v>
      </c>
      <c r="D3013" s="2" t="s">
        <v>1408</v>
      </c>
      <c r="E3013" s="3" t="s">
        <v>6147</v>
      </c>
      <c r="G3013" s="66">
        <v>103.91</v>
      </c>
    </row>
    <row r="3014" spans="1:7" ht="22.5" x14ac:dyDescent="0.2">
      <c r="A3014" s="1" t="str">
        <f t="shared" si="57"/>
        <v>SINAPI 102690</v>
      </c>
      <c r="B3014" s="3" t="s">
        <v>6165</v>
      </c>
      <c r="C3014" s="3">
        <v>102690</v>
      </c>
      <c r="D3014" s="2" t="s">
        <v>1388</v>
      </c>
      <c r="E3014" s="3" t="s">
        <v>6147</v>
      </c>
      <c r="G3014" s="66">
        <v>68.38</v>
      </c>
    </row>
    <row r="3015" spans="1:7" ht="22.5" x14ac:dyDescent="0.2">
      <c r="A3015" s="1" t="str">
        <f t="shared" si="57"/>
        <v>SINAPI 102688</v>
      </c>
      <c r="B3015" s="3" t="s">
        <v>6165</v>
      </c>
      <c r="C3015" s="3">
        <v>102688</v>
      </c>
      <c r="D3015" s="2" t="s">
        <v>1386</v>
      </c>
      <c r="E3015" s="3" t="s">
        <v>6147</v>
      </c>
      <c r="G3015" s="66">
        <v>47.91</v>
      </c>
    </row>
    <row r="3016" spans="1:7" ht="22.5" x14ac:dyDescent="0.2">
      <c r="A3016" s="1" t="str">
        <f t="shared" si="57"/>
        <v>SINAPI 102689</v>
      </c>
      <c r="B3016" s="3" t="s">
        <v>6165</v>
      </c>
      <c r="C3016" s="3">
        <v>102689</v>
      </c>
      <c r="D3016" s="2" t="s">
        <v>1387</v>
      </c>
      <c r="E3016" s="3" t="s">
        <v>6147</v>
      </c>
      <c r="G3016" s="66">
        <v>98.29</v>
      </c>
    </row>
    <row r="3017" spans="1:7" ht="22.5" x14ac:dyDescent="0.2">
      <c r="A3017" s="1" t="str">
        <f t="shared" si="57"/>
        <v>SINAPI 102693</v>
      </c>
      <c r="B3017" s="3" t="s">
        <v>6165</v>
      </c>
      <c r="C3017" s="3">
        <v>102693</v>
      </c>
      <c r="D3017" s="2" t="s">
        <v>1389</v>
      </c>
      <c r="E3017" s="3" t="s">
        <v>6147</v>
      </c>
      <c r="G3017" s="66">
        <v>118.77</v>
      </c>
    </row>
    <row r="3018" spans="1:7" ht="22.5" x14ac:dyDescent="0.2">
      <c r="A3018" s="1" t="str">
        <f t="shared" si="57"/>
        <v>SINAPI 102694</v>
      </c>
      <c r="B3018" s="3" t="s">
        <v>6165</v>
      </c>
      <c r="C3018" s="3">
        <v>102694</v>
      </c>
      <c r="D3018" s="2" t="s">
        <v>1390</v>
      </c>
      <c r="E3018" s="3" t="s">
        <v>6147</v>
      </c>
      <c r="G3018" s="66">
        <v>94.19</v>
      </c>
    </row>
    <row r="3019" spans="1:7" ht="22.5" x14ac:dyDescent="0.2">
      <c r="A3019" s="1" t="str">
        <f t="shared" si="57"/>
        <v>SINAPI 102697</v>
      </c>
      <c r="B3019" s="3" t="s">
        <v>6165</v>
      </c>
      <c r="C3019" s="3">
        <v>102697</v>
      </c>
      <c r="D3019" s="2" t="s">
        <v>1392</v>
      </c>
      <c r="E3019" s="3" t="s">
        <v>6147</v>
      </c>
      <c r="G3019" s="66">
        <v>122.06</v>
      </c>
    </row>
    <row r="3020" spans="1:7" ht="22.5" x14ac:dyDescent="0.2">
      <c r="A3020" s="1" t="str">
        <f t="shared" si="57"/>
        <v>SINAPI 102696</v>
      </c>
      <c r="B3020" s="3" t="s">
        <v>6165</v>
      </c>
      <c r="C3020" s="3">
        <v>102696</v>
      </c>
      <c r="D3020" s="2" t="s">
        <v>1391</v>
      </c>
      <c r="E3020" s="3" t="s">
        <v>6147</v>
      </c>
      <c r="G3020" s="66">
        <v>144.75</v>
      </c>
    </row>
    <row r="3021" spans="1:7" ht="22.5" x14ac:dyDescent="0.2">
      <c r="A3021" s="1" t="str">
        <f t="shared" si="57"/>
        <v>SINAPI 102703</v>
      </c>
      <c r="B3021" s="3" t="s">
        <v>6165</v>
      </c>
      <c r="C3021" s="3">
        <v>102703</v>
      </c>
      <c r="D3021" s="2" t="s">
        <v>1393</v>
      </c>
      <c r="E3021" s="3" t="s">
        <v>6147</v>
      </c>
      <c r="G3021" s="66">
        <v>172.63</v>
      </c>
    </row>
    <row r="3022" spans="1:7" ht="22.5" x14ac:dyDescent="0.2">
      <c r="A3022" s="1" t="str">
        <f t="shared" si="57"/>
        <v>SINAPI 102678</v>
      </c>
      <c r="B3022" s="3" t="s">
        <v>6165</v>
      </c>
      <c r="C3022" s="3">
        <v>102678</v>
      </c>
      <c r="D3022" s="2" t="s">
        <v>1378</v>
      </c>
      <c r="E3022" s="3" t="s">
        <v>6147</v>
      </c>
      <c r="G3022" s="66">
        <v>154.35</v>
      </c>
    </row>
    <row r="3023" spans="1:7" ht="22.5" x14ac:dyDescent="0.2">
      <c r="A3023" s="1" t="str">
        <f t="shared" si="57"/>
        <v>SINAPI 102679</v>
      </c>
      <c r="B3023" s="3" t="s">
        <v>6165</v>
      </c>
      <c r="C3023" s="3">
        <v>102679</v>
      </c>
      <c r="D3023" s="2" t="s">
        <v>1379</v>
      </c>
      <c r="E3023" s="3" t="s">
        <v>6147</v>
      </c>
      <c r="G3023" s="66">
        <v>171.3</v>
      </c>
    </row>
    <row r="3024" spans="1:7" ht="22.5" x14ac:dyDescent="0.2">
      <c r="A3024" s="1" t="str">
        <f t="shared" si="57"/>
        <v>SINAPI 102673</v>
      </c>
      <c r="B3024" s="3" t="s">
        <v>6165</v>
      </c>
      <c r="C3024" s="3">
        <v>102673</v>
      </c>
      <c r="D3024" s="2" t="s">
        <v>1374</v>
      </c>
      <c r="E3024" s="3" t="s">
        <v>6147</v>
      </c>
      <c r="G3024" s="66">
        <v>208.33</v>
      </c>
    </row>
    <row r="3025" spans="1:7" ht="22.5" x14ac:dyDescent="0.2">
      <c r="A3025" s="1" t="str">
        <f t="shared" si="57"/>
        <v>SINAPI 102677</v>
      </c>
      <c r="B3025" s="3" t="s">
        <v>6165</v>
      </c>
      <c r="C3025" s="3">
        <v>102677</v>
      </c>
      <c r="D3025" s="2" t="s">
        <v>1377</v>
      </c>
      <c r="E3025" s="3" t="s">
        <v>6147</v>
      </c>
      <c r="G3025" s="66">
        <v>198.87</v>
      </c>
    </row>
    <row r="3026" spans="1:7" ht="22.5" x14ac:dyDescent="0.2">
      <c r="A3026" s="1" t="str">
        <f t="shared" si="57"/>
        <v>SINAPI 102683</v>
      </c>
      <c r="B3026" s="3" t="s">
        <v>6165</v>
      </c>
      <c r="C3026" s="3">
        <v>102683</v>
      </c>
      <c r="D3026" s="2" t="s">
        <v>1382</v>
      </c>
      <c r="E3026" s="3" t="s">
        <v>6147</v>
      </c>
      <c r="G3026" s="66">
        <v>227.34</v>
      </c>
    </row>
    <row r="3027" spans="1:7" ht="22.5" x14ac:dyDescent="0.2">
      <c r="A3027" s="1" t="str">
        <f t="shared" si="57"/>
        <v>SINAPI 102687</v>
      </c>
      <c r="B3027" s="3" t="s">
        <v>6165</v>
      </c>
      <c r="C3027" s="3">
        <v>102687</v>
      </c>
      <c r="D3027" s="2" t="s">
        <v>1385</v>
      </c>
      <c r="E3027" s="3" t="s">
        <v>6147</v>
      </c>
      <c r="G3027" s="66">
        <v>239.28</v>
      </c>
    </row>
    <row r="3028" spans="1:7" ht="22.5" x14ac:dyDescent="0.2">
      <c r="A3028" s="1" t="str">
        <f t="shared" si="57"/>
        <v>SINAPI 102670</v>
      </c>
      <c r="B3028" s="3" t="s">
        <v>6165</v>
      </c>
      <c r="C3028" s="3">
        <v>102670</v>
      </c>
      <c r="D3028" s="2" t="s">
        <v>1372</v>
      </c>
      <c r="E3028" s="3" t="s">
        <v>6147</v>
      </c>
      <c r="G3028" s="66">
        <v>129.83000000000001</v>
      </c>
    </row>
    <row r="3029" spans="1:7" ht="22.5" x14ac:dyDescent="0.2">
      <c r="A3029" s="1" t="str">
        <f t="shared" si="57"/>
        <v>SINAPI 102674</v>
      </c>
      <c r="B3029" s="3" t="s">
        <v>6165</v>
      </c>
      <c r="C3029" s="3">
        <v>102674</v>
      </c>
      <c r="D3029" s="2" t="s">
        <v>1375</v>
      </c>
      <c r="E3029" s="3" t="s">
        <v>6147</v>
      </c>
      <c r="G3029" s="66">
        <v>143.58000000000001</v>
      </c>
    </row>
    <row r="3030" spans="1:7" ht="22.5" x14ac:dyDescent="0.2">
      <c r="A3030" s="1" t="str">
        <f t="shared" si="57"/>
        <v>SINAPI 102680</v>
      </c>
      <c r="B3030" s="3" t="s">
        <v>6165</v>
      </c>
      <c r="C3030" s="3">
        <v>102680</v>
      </c>
      <c r="D3030" s="2" t="s">
        <v>1380</v>
      </c>
      <c r="E3030" s="3" t="s">
        <v>6147</v>
      </c>
      <c r="G3030" s="66">
        <v>166.99</v>
      </c>
    </row>
    <row r="3031" spans="1:7" ht="22.5" x14ac:dyDescent="0.2">
      <c r="A3031" s="1" t="str">
        <f t="shared" si="57"/>
        <v>SINAPI 102684</v>
      </c>
      <c r="B3031" s="3" t="s">
        <v>6165</v>
      </c>
      <c r="C3031" s="3">
        <v>102684</v>
      </c>
      <c r="D3031" s="2" t="s">
        <v>1383</v>
      </c>
      <c r="E3031" s="3" t="s">
        <v>6147</v>
      </c>
      <c r="G3031" s="66">
        <v>183.92</v>
      </c>
    </row>
    <row r="3032" spans="1:7" ht="22.5" x14ac:dyDescent="0.2">
      <c r="A3032" s="1" t="str">
        <f t="shared" si="57"/>
        <v>SINAPI 102672</v>
      </c>
      <c r="B3032" s="3" t="s">
        <v>6165</v>
      </c>
      <c r="C3032" s="3">
        <v>102672</v>
      </c>
      <c r="D3032" s="2" t="s">
        <v>1373</v>
      </c>
      <c r="E3032" s="3" t="s">
        <v>6147</v>
      </c>
      <c r="G3032" s="66">
        <v>197.58</v>
      </c>
    </row>
    <row r="3033" spans="1:7" ht="22.5" x14ac:dyDescent="0.2">
      <c r="A3033" s="1" t="str">
        <f t="shared" si="57"/>
        <v>SINAPI 102676</v>
      </c>
      <c r="B3033" s="3" t="s">
        <v>6165</v>
      </c>
      <c r="C3033" s="3">
        <v>102676</v>
      </c>
      <c r="D3033" s="2" t="s">
        <v>1376</v>
      </c>
      <c r="E3033" s="3" t="s">
        <v>6147</v>
      </c>
      <c r="G3033" s="66">
        <v>200.75</v>
      </c>
    </row>
    <row r="3034" spans="1:7" ht="22.5" x14ac:dyDescent="0.2">
      <c r="A3034" s="1" t="str">
        <f t="shared" si="57"/>
        <v>SINAPI 102681</v>
      </c>
      <c r="B3034" s="3" t="s">
        <v>6165</v>
      </c>
      <c r="C3034" s="3">
        <v>102681</v>
      </c>
      <c r="D3034" s="2" t="s">
        <v>1381</v>
      </c>
      <c r="E3034" s="3" t="s">
        <v>6147</v>
      </c>
      <c r="G3034" s="66">
        <v>224.18</v>
      </c>
    </row>
    <row r="3035" spans="1:7" ht="22.5" x14ac:dyDescent="0.2">
      <c r="A3035" s="1" t="str">
        <f t="shared" si="57"/>
        <v>SINAPI 102685</v>
      </c>
      <c r="B3035" s="3" t="s">
        <v>6165</v>
      </c>
      <c r="C3035" s="3">
        <v>102685</v>
      </c>
      <c r="D3035" s="2" t="s">
        <v>1384</v>
      </c>
      <c r="E3035" s="3" t="s">
        <v>6147</v>
      </c>
      <c r="G3035" s="66">
        <v>241.11</v>
      </c>
    </row>
    <row r="3036" spans="1:7" ht="22.5" x14ac:dyDescent="0.2">
      <c r="A3036" s="1" t="str">
        <f t="shared" si="57"/>
        <v>SINAPI 102664</v>
      </c>
      <c r="B3036" s="3" t="s">
        <v>6165</v>
      </c>
      <c r="C3036" s="3">
        <v>102664</v>
      </c>
      <c r="D3036" s="2" t="s">
        <v>1367</v>
      </c>
      <c r="E3036" s="3" t="s">
        <v>6147</v>
      </c>
      <c r="G3036" s="66">
        <v>50.93</v>
      </c>
    </row>
    <row r="3037" spans="1:7" x14ac:dyDescent="0.2">
      <c r="A3037" s="1" t="str">
        <f t="shared" si="57"/>
        <v>SINAPI 102665</v>
      </c>
      <c r="B3037" s="3" t="s">
        <v>6165</v>
      </c>
      <c r="C3037" s="3">
        <v>102665</v>
      </c>
      <c r="D3037" s="2" t="s">
        <v>1368</v>
      </c>
      <c r="E3037" s="3" t="s">
        <v>6147</v>
      </c>
      <c r="G3037" s="66">
        <v>30.17</v>
      </c>
    </row>
    <row r="3038" spans="1:7" ht="22.5" x14ac:dyDescent="0.2">
      <c r="A3038" s="1" t="str">
        <f t="shared" si="57"/>
        <v>SINAPI 102663</v>
      </c>
      <c r="B3038" s="3" t="s">
        <v>6165</v>
      </c>
      <c r="C3038" s="3">
        <v>102663</v>
      </c>
      <c r="D3038" s="2" t="s">
        <v>1366</v>
      </c>
      <c r="E3038" s="3" t="s">
        <v>6147</v>
      </c>
      <c r="G3038" s="66">
        <v>89.9</v>
      </c>
    </row>
    <row r="3039" spans="1:7" ht="22.5" x14ac:dyDescent="0.2">
      <c r="A3039" s="1" t="str">
        <f t="shared" si="57"/>
        <v>SINAPI 102669</v>
      </c>
      <c r="B3039" s="3" t="s">
        <v>6165</v>
      </c>
      <c r="C3039" s="3">
        <v>102669</v>
      </c>
      <c r="D3039" s="2" t="s">
        <v>1371</v>
      </c>
      <c r="E3039" s="3" t="s">
        <v>6147</v>
      </c>
      <c r="G3039" s="66">
        <v>110.42</v>
      </c>
    </row>
    <row r="3040" spans="1:7" ht="22.5" x14ac:dyDescent="0.2">
      <c r="A3040" s="1" t="str">
        <f t="shared" si="57"/>
        <v>SINAPI 102661</v>
      </c>
      <c r="B3040" s="3" t="s">
        <v>6165</v>
      </c>
      <c r="C3040" s="3">
        <v>102661</v>
      </c>
      <c r="D3040" s="2" t="s">
        <v>1364</v>
      </c>
      <c r="E3040" s="3" t="s">
        <v>6147</v>
      </c>
      <c r="G3040" s="66">
        <v>41.68</v>
      </c>
    </row>
    <row r="3041" spans="1:7" ht="22.5" x14ac:dyDescent="0.2">
      <c r="A3041" s="1" t="str">
        <f t="shared" si="57"/>
        <v>SINAPI 102666</v>
      </c>
      <c r="B3041" s="3" t="s">
        <v>6165</v>
      </c>
      <c r="C3041" s="3">
        <v>102666</v>
      </c>
      <c r="D3041" s="2" t="s">
        <v>1369</v>
      </c>
      <c r="E3041" s="3" t="s">
        <v>6147</v>
      </c>
      <c r="G3041" s="66">
        <v>62.16</v>
      </c>
    </row>
    <row r="3042" spans="1:7" ht="22.5" x14ac:dyDescent="0.2">
      <c r="A3042" s="1" t="str">
        <f t="shared" si="57"/>
        <v>SINAPI 102662</v>
      </c>
      <c r="B3042" s="3" t="s">
        <v>6165</v>
      </c>
      <c r="C3042" s="3">
        <v>102662</v>
      </c>
      <c r="D3042" s="2" t="s">
        <v>1365</v>
      </c>
      <c r="E3042" s="3" t="s">
        <v>6147</v>
      </c>
      <c r="G3042" s="66">
        <v>94.71</v>
      </c>
    </row>
    <row r="3043" spans="1:7" ht="22.5" x14ac:dyDescent="0.2">
      <c r="A3043" s="1" t="str">
        <f t="shared" si="57"/>
        <v>SINAPI 102668</v>
      </c>
      <c r="B3043" s="3" t="s">
        <v>6165</v>
      </c>
      <c r="C3043" s="3">
        <v>102668</v>
      </c>
      <c r="D3043" s="2" t="s">
        <v>1370</v>
      </c>
      <c r="E3043" s="3" t="s">
        <v>6147</v>
      </c>
      <c r="G3043" s="66">
        <v>115.18</v>
      </c>
    </row>
    <row r="3044" spans="1:7" x14ac:dyDescent="0.2">
      <c r="A3044" s="1" t="str">
        <f t="shared" si="57"/>
        <v>SINAPI 102718</v>
      </c>
      <c r="B3044" s="3" t="s">
        <v>6165</v>
      </c>
      <c r="C3044" s="3">
        <v>102718</v>
      </c>
      <c r="D3044" s="2" t="s">
        <v>1405</v>
      </c>
      <c r="E3044" s="3" t="s">
        <v>6154</v>
      </c>
      <c r="G3044" s="66">
        <v>181.63</v>
      </c>
    </row>
    <row r="3045" spans="1:7" x14ac:dyDescent="0.2">
      <c r="A3045" s="1" t="str">
        <f t="shared" si="57"/>
        <v>SINAPI 102716</v>
      </c>
      <c r="B3045" s="3" t="s">
        <v>6165</v>
      </c>
      <c r="C3045" s="3">
        <v>102716</v>
      </c>
      <c r="D3045" s="2" t="s">
        <v>1403</v>
      </c>
      <c r="E3045" s="3" t="s">
        <v>6154</v>
      </c>
      <c r="G3045" s="66">
        <v>172.79</v>
      </c>
    </row>
    <row r="3046" spans="1:7" x14ac:dyDescent="0.2">
      <c r="A3046" s="1" t="str">
        <f t="shared" si="57"/>
        <v>SINAPI 102719</v>
      </c>
      <c r="B3046" s="3" t="s">
        <v>6165</v>
      </c>
      <c r="C3046" s="3">
        <v>102719</v>
      </c>
      <c r="D3046" s="2" t="s">
        <v>1406</v>
      </c>
      <c r="E3046" s="3" t="s">
        <v>6154</v>
      </c>
      <c r="G3046" s="66">
        <v>179.7</v>
      </c>
    </row>
    <row r="3047" spans="1:7" x14ac:dyDescent="0.2">
      <c r="A3047" s="1" t="str">
        <f t="shared" ref="A3047:A3110" si="58">CONCATENAR</f>
        <v>SINAPI 102717</v>
      </c>
      <c r="B3047" s="3" t="s">
        <v>6165</v>
      </c>
      <c r="C3047" s="3">
        <v>102717</v>
      </c>
      <c r="D3047" s="2" t="s">
        <v>1404</v>
      </c>
      <c r="E3047" s="3" t="s">
        <v>6154</v>
      </c>
      <c r="G3047" s="66">
        <v>170.86</v>
      </c>
    </row>
    <row r="3048" spans="1:7" x14ac:dyDescent="0.2">
      <c r="A3048" s="1" t="str">
        <f t="shared" si="58"/>
        <v>SINAPI 102720</v>
      </c>
      <c r="B3048" s="3" t="s">
        <v>6165</v>
      </c>
      <c r="C3048" s="3">
        <v>102720</v>
      </c>
      <c r="D3048" s="2" t="s">
        <v>9064</v>
      </c>
      <c r="E3048" s="3" t="s">
        <v>6149</v>
      </c>
      <c r="G3048" s="66">
        <v>0</v>
      </c>
    </row>
    <row r="3049" spans="1:7" ht="22.5" x14ac:dyDescent="0.2">
      <c r="A3049" s="1" t="str">
        <f t="shared" si="58"/>
        <v>SINAPI 102713</v>
      </c>
      <c r="B3049" s="3" t="s">
        <v>6165</v>
      </c>
      <c r="C3049" s="3">
        <v>102713</v>
      </c>
      <c r="D3049" s="2" t="s">
        <v>1401</v>
      </c>
      <c r="E3049" s="3" t="s">
        <v>6149</v>
      </c>
      <c r="G3049" s="66">
        <v>11.15</v>
      </c>
    </row>
    <row r="3050" spans="1:7" ht="22.5" x14ac:dyDescent="0.2">
      <c r="A3050" s="1" t="str">
        <f t="shared" si="58"/>
        <v>SINAPI 102715</v>
      </c>
      <c r="B3050" s="3" t="s">
        <v>6165</v>
      </c>
      <c r="C3050" s="3">
        <v>102715</v>
      </c>
      <c r="D3050" s="2" t="s">
        <v>1402</v>
      </c>
      <c r="E3050" s="3" t="s">
        <v>6149</v>
      </c>
      <c r="G3050" s="66">
        <v>22</v>
      </c>
    </row>
    <row r="3051" spans="1:7" ht="22.5" x14ac:dyDescent="0.2">
      <c r="A3051" s="1" t="str">
        <f t="shared" si="58"/>
        <v>SINAPI 103653</v>
      </c>
      <c r="B3051" s="3" t="s">
        <v>6165</v>
      </c>
      <c r="C3051" s="3">
        <v>103653</v>
      </c>
      <c r="D3051" s="2" t="s">
        <v>1412</v>
      </c>
      <c r="E3051" s="3" t="s">
        <v>6149</v>
      </c>
      <c r="G3051" s="66">
        <v>26.25</v>
      </c>
    </row>
    <row r="3052" spans="1:7" ht="22.5" x14ac:dyDescent="0.2">
      <c r="A3052" s="1" t="str">
        <f t="shared" si="58"/>
        <v>SINAPI 102712</v>
      </c>
      <c r="B3052" s="3" t="s">
        <v>6165</v>
      </c>
      <c r="C3052" s="3">
        <v>102712</v>
      </c>
      <c r="D3052" s="2" t="s">
        <v>1400</v>
      </c>
      <c r="E3052" s="3" t="s">
        <v>6149</v>
      </c>
      <c r="G3052" s="66">
        <v>8.14</v>
      </c>
    </row>
    <row r="3053" spans="1:7" ht="22.5" x14ac:dyDescent="0.2">
      <c r="A3053" s="1" t="str">
        <f t="shared" si="58"/>
        <v>SINAPI 102711</v>
      </c>
      <c r="B3053" s="3" t="s">
        <v>6165</v>
      </c>
      <c r="C3053" s="3">
        <v>102711</v>
      </c>
      <c r="D3053" s="2" t="s">
        <v>1399</v>
      </c>
      <c r="E3053" s="3" t="s">
        <v>6148</v>
      </c>
      <c r="G3053" s="66">
        <v>79.52</v>
      </c>
    </row>
    <row r="3054" spans="1:7" ht="22.5" x14ac:dyDescent="0.2">
      <c r="A3054" s="1" t="str">
        <f t="shared" si="58"/>
        <v>SINAPI 102710</v>
      </c>
      <c r="B3054" s="3" t="s">
        <v>6165</v>
      </c>
      <c r="C3054" s="3">
        <v>102710</v>
      </c>
      <c r="D3054" s="2" t="s">
        <v>1398</v>
      </c>
      <c r="E3054" s="3" t="s">
        <v>6148</v>
      </c>
      <c r="G3054" s="66">
        <v>61.76</v>
      </c>
    </row>
    <row r="3055" spans="1:7" x14ac:dyDescent="0.2">
      <c r="A3055" s="1" t="str">
        <f t="shared" si="58"/>
        <v>SINAPI 102709</v>
      </c>
      <c r="B3055" s="3" t="s">
        <v>6165</v>
      </c>
      <c r="C3055" s="3">
        <v>102709</v>
      </c>
      <c r="D3055" s="2" t="s">
        <v>9065</v>
      </c>
      <c r="E3055" s="3" t="s">
        <v>6148</v>
      </c>
      <c r="G3055" s="66">
        <v>0</v>
      </c>
    </row>
    <row r="3056" spans="1:7" ht="22.5" x14ac:dyDescent="0.2">
      <c r="A3056" s="1" t="str">
        <f t="shared" si="58"/>
        <v>SINAPI 102708</v>
      </c>
      <c r="B3056" s="3" t="s">
        <v>6165</v>
      </c>
      <c r="C3056" s="3">
        <v>102708</v>
      </c>
      <c r="D3056" s="2" t="s">
        <v>1397</v>
      </c>
      <c r="E3056" s="3" t="s">
        <v>6148</v>
      </c>
      <c r="G3056" s="66">
        <v>25.45</v>
      </c>
    </row>
    <row r="3057" spans="1:7" x14ac:dyDescent="0.2">
      <c r="A3057" s="1" t="str">
        <f t="shared" si="58"/>
        <v>SINAPI 102707</v>
      </c>
      <c r="B3057" s="3" t="s">
        <v>6165</v>
      </c>
      <c r="C3057" s="3">
        <v>102707</v>
      </c>
      <c r="D3057" s="2" t="s">
        <v>1396</v>
      </c>
      <c r="E3057" s="3" t="s">
        <v>6147</v>
      </c>
      <c r="G3057" s="66">
        <v>65.12</v>
      </c>
    </row>
    <row r="3058" spans="1:7" ht="22.5" x14ac:dyDescent="0.2">
      <c r="A3058" s="1" t="str">
        <f t="shared" si="58"/>
        <v>SINAPI 102704</v>
      </c>
      <c r="B3058" s="3" t="s">
        <v>6165</v>
      </c>
      <c r="C3058" s="3">
        <v>102704</v>
      </c>
      <c r="D3058" s="2" t="s">
        <v>1394</v>
      </c>
      <c r="E3058" s="3" t="s">
        <v>6147</v>
      </c>
      <c r="G3058" s="66">
        <v>12.23</v>
      </c>
    </row>
    <row r="3059" spans="1:7" ht="22.5" x14ac:dyDescent="0.2">
      <c r="A3059" s="1" t="str">
        <f t="shared" si="58"/>
        <v>SINAPI 102705</v>
      </c>
      <c r="B3059" s="3" t="s">
        <v>6165</v>
      </c>
      <c r="C3059" s="3">
        <v>102705</v>
      </c>
      <c r="D3059" s="2" t="s">
        <v>1395</v>
      </c>
      <c r="E3059" s="3" t="s">
        <v>6147</v>
      </c>
      <c r="G3059" s="66">
        <v>61.4</v>
      </c>
    </row>
    <row r="3060" spans="1:7" ht="22.5" x14ac:dyDescent="0.2">
      <c r="A3060" s="1" t="str">
        <f t="shared" si="58"/>
        <v>SINAPI 98333</v>
      </c>
      <c r="B3060" s="3" t="s">
        <v>6165</v>
      </c>
      <c r="C3060" s="3">
        <v>98333</v>
      </c>
      <c r="D3060" s="2" t="s">
        <v>9066</v>
      </c>
      <c r="E3060" s="3" t="s">
        <v>6149</v>
      </c>
      <c r="G3060" s="66">
        <v>0</v>
      </c>
    </row>
    <row r="3061" spans="1:7" ht="22.5" x14ac:dyDescent="0.2">
      <c r="A3061" s="1" t="str">
        <f t="shared" si="58"/>
        <v>SINAPI 98332</v>
      </c>
      <c r="B3061" s="3" t="s">
        <v>6165</v>
      </c>
      <c r="C3061" s="3">
        <v>98332</v>
      </c>
      <c r="D3061" s="2" t="s">
        <v>9067</v>
      </c>
      <c r="E3061" s="3" t="s">
        <v>6149</v>
      </c>
      <c r="G3061" s="66">
        <v>0</v>
      </c>
    </row>
    <row r="3062" spans="1:7" ht="22.5" x14ac:dyDescent="0.2">
      <c r="A3062" s="1" t="str">
        <f t="shared" si="58"/>
        <v>SINAPI 98331</v>
      </c>
      <c r="B3062" s="3" t="s">
        <v>6165</v>
      </c>
      <c r="C3062" s="3">
        <v>98331</v>
      </c>
      <c r="D3062" s="2" t="s">
        <v>9068</v>
      </c>
      <c r="E3062" s="3" t="s">
        <v>6149</v>
      </c>
      <c r="G3062" s="66">
        <v>0</v>
      </c>
    </row>
    <row r="3063" spans="1:7" ht="22.5" x14ac:dyDescent="0.2">
      <c r="A3063" s="1" t="str">
        <f t="shared" si="58"/>
        <v>SINAPI 98327</v>
      </c>
      <c r="B3063" s="3" t="s">
        <v>6165</v>
      </c>
      <c r="C3063" s="3">
        <v>98327</v>
      </c>
      <c r="D3063" s="2" t="s">
        <v>9069</v>
      </c>
      <c r="E3063" s="3" t="s">
        <v>6149</v>
      </c>
      <c r="G3063" s="66">
        <v>0</v>
      </c>
    </row>
    <row r="3064" spans="1:7" ht="22.5" x14ac:dyDescent="0.2">
      <c r="A3064" s="1" t="str">
        <f t="shared" si="58"/>
        <v>SINAPI 98326</v>
      </c>
      <c r="B3064" s="3" t="s">
        <v>6165</v>
      </c>
      <c r="C3064" s="3">
        <v>98326</v>
      </c>
      <c r="D3064" s="2" t="s">
        <v>9070</v>
      </c>
      <c r="E3064" s="3" t="s">
        <v>6149</v>
      </c>
      <c r="G3064" s="66">
        <v>0</v>
      </c>
    </row>
    <row r="3065" spans="1:7" ht="22.5" x14ac:dyDescent="0.2">
      <c r="A3065" s="1" t="str">
        <f t="shared" si="58"/>
        <v>SINAPI 98325</v>
      </c>
      <c r="B3065" s="3" t="s">
        <v>6165</v>
      </c>
      <c r="C3065" s="3">
        <v>98325</v>
      </c>
      <c r="D3065" s="2" t="s">
        <v>9071</v>
      </c>
      <c r="E3065" s="3" t="s">
        <v>6149</v>
      </c>
      <c r="G3065" s="66">
        <v>0</v>
      </c>
    </row>
    <row r="3066" spans="1:7" x14ac:dyDescent="0.2">
      <c r="A3066" s="1" t="str">
        <f t="shared" si="58"/>
        <v>SINAPI 98370</v>
      </c>
      <c r="B3066" s="3" t="s">
        <v>6165</v>
      </c>
      <c r="C3066" s="3">
        <v>98370</v>
      </c>
      <c r="D3066" s="2" t="s">
        <v>9072</v>
      </c>
      <c r="E3066" s="3" t="s">
        <v>6149</v>
      </c>
      <c r="G3066" s="66">
        <v>0</v>
      </c>
    </row>
    <row r="3067" spans="1:7" ht="22.5" x14ac:dyDescent="0.2">
      <c r="A3067" s="1" t="str">
        <f t="shared" si="58"/>
        <v>SINAPI 98389</v>
      </c>
      <c r="B3067" s="3" t="s">
        <v>6165</v>
      </c>
      <c r="C3067" s="3">
        <v>98389</v>
      </c>
      <c r="D3067" s="2" t="s">
        <v>9073</v>
      </c>
      <c r="E3067" s="3" t="s">
        <v>6148</v>
      </c>
      <c r="G3067" s="66">
        <v>0</v>
      </c>
    </row>
    <row r="3068" spans="1:7" ht="22.5" x14ac:dyDescent="0.2">
      <c r="A3068" s="1" t="str">
        <f t="shared" si="58"/>
        <v>SINAPI 98390</v>
      </c>
      <c r="B3068" s="3" t="s">
        <v>6165</v>
      </c>
      <c r="C3068" s="3">
        <v>98390</v>
      </c>
      <c r="D3068" s="2" t="s">
        <v>9074</v>
      </c>
      <c r="E3068" s="3" t="s">
        <v>6148</v>
      </c>
      <c r="G3068" s="66">
        <v>0</v>
      </c>
    </row>
    <row r="3069" spans="1:7" ht="22.5" x14ac:dyDescent="0.2">
      <c r="A3069" s="1" t="str">
        <f t="shared" si="58"/>
        <v>SINAPI 98391</v>
      </c>
      <c r="B3069" s="3" t="s">
        <v>6165</v>
      </c>
      <c r="C3069" s="3">
        <v>98391</v>
      </c>
      <c r="D3069" s="2" t="s">
        <v>9075</v>
      </c>
      <c r="E3069" s="3" t="s">
        <v>6148</v>
      </c>
      <c r="G3069" s="66">
        <v>0</v>
      </c>
    </row>
    <row r="3070" spans="1:7" ht="22.5" x14ac:dyDescent="0.2">
      <c r="A3070" s="1" t="str">
        <f t="shared" si="58"/>
        <v>SINAPI 98392</v>
      </c>
      <c r="B3070" s="3" t="s">
        <v>6165</v>
      </c>
      <c r="C3070" s="3">
        <v>98392</v>
      </c>
      <c r="D3070" s="2" t="s">
        <v>9076</v>
      </c>
      <c r="E3070" s="3" t="s">
        <v>6148</v>
      </c>
      <c r="G3070" s="66">
        <v>0</v>
      </c>
    </row>
    <row r="3071" spans="1:7" ht="22.5" x14ac:dyDescent="0.2">
      <c r="A3071" s="1" t="str">
        <f t="shared" si="58"/>
        <v>SINAPI 98393</v>
      </c>
      <c r="B3071" s="3" t="s">
        <v>6165</v>
      </c>
      <c r="C3071" s="3">
        <v>98393</v>
      </c>
      <c r="D3071" s="2" t="s">
        <v>9077</v>
      </c>
      <c r="E3071" s="3" t="s">
        <v>6148</v>
      </c>
      <c r="G3071" s="66">
        <v>0</v>
      </c>
    </row>
    <row r="3072" spans="1:7" ht="22.5" x14ac:dyDescent="0.2">
      <c r="A3072" s="1" t="str">
        <f t="shared" si="58"/>
        <v>SINAPI 98394</v>
      </c>
      <c r="B3072" s="3" t="s">
        <v>6165</v>
      </c>
      <c r="C3072" s="3">
        <v>98394</v>
      </c>
      <c r="D3072" s="2" t="s">
        <v>9078</v>
      </c>
      <c r="E3072" s="3" t="s">
        <v>6148</v>
      </c>
      <c r="G3072" s="66">
        <v>0</v>
      </c>
    </row>
    <row r="3073" spans="1:7" ht="22.5" x14ac:dyDescent="0.2">
      <c r="A3073" s="1" t="str">
        <f t="shared" si="58"/>
        <v>SINAPI 98395</v>
      </c>
      <c r="B3073" s="3" t="s">
        <v>6165</v>
      </c>
      <c r="C3073" s="3">
        <v>98395</v>
      </c>
      <c r="D3073" s="2" t="s">
        <v>9079</v>
      </c>
      <c r="E3073" s="3" t="s">
        <v>6148</v>
      </c>
      <c r="G3073" s="66">
        <v>0</v>
      </c>
    </row>
    <row r="3074" spans="1:7" ht="22.5" x14ac:dyDescent="0.2">
      <c r="A3074" s="1" t="str">
        <f t="shared" si="58"/>
        <v>SINAPI 98396</v>
      </c>
      <c r="B3074" s="3" t="s">
        <v>6165</v>
      </c>
      <c r="C3074" s="3">
        <v>98396</v>
      </c>
      <c r="D3074" s="2" t="s">
        <v>9080</v>
      </c>
      <c r="E3074" s="3" t="s">
        <v>6148</v>
      </c>
      <c r="G3074" s="66">
        <v>0</v>
      </c>
    </row>
    <row r="3075" spans="1:7" ht="22.5" x14ac:dyDescent="0.2">
      <c r="A3075" s="1" t="str">
        <f t="shared" si="58"/>
        <v>SINAPI 98369</v>
      </c>
      <c r="B3075" s="3" t="s">
        <v>6165</v>
      </c>
      <c r="C3075" s="3">
        <v>98369</v>
      </c>
      <c r="D3075" s="2" t="s">
        <v>9081</v>
      </c>
      <c r="E3075" s="3" t="s">
        <v>6149</v>
      </c>
      <c r="G3075" s="66">
        <v>0</v>
      </c>
    </row>
    <row r="3076" spans="1:7" ht="22.5" x14ac:dyDescent="0.2">
      <c r="A3076" s="1" t="str">
        <f t="shared" si="58"/>
        <v>SINAPI 98360</v>
      </c>
      <c r="B3076" s="3" t="s">
        <v>6165</v>
      </c>
      <c r="C3076" s="3">
        <v>98360</v>
      </c>
      <c r="D3076" s="2" t="s">
        <v>9082</v>
      </c>
      <c r="E3076" s="3" t="s">
        <v>6149</v>
      </c>
      <c r="G3076" s="66">
        <v>0</v>
      </c>
    </row>
    <row r="3077" spans="1:7" ht="22.5" x14ac:dyDescent="0.2">
      <c r="A3077" s="1" t="str">
        <f t="shared" si="58"/>
        <v>SINAPI 98368</v>
      </c>
      <c r="B3077" s="3" t="s">
        <v>6165</v>
      </c>
      <c r="C3077" s="3">
        <v>98368</v>
      </c>
      <c r="D3077" s="2" t="s">
        <v>9083</v>
      </c>
      <c r="E3077" s="3" t="s">
        <v>6149</v>
      </c>
      <c r="G3077" s="66">
        <v>0</v>
      </c>
    </row>
    <row r="3078" spans="1:7" ht="22.5" x14ac:dyDescent="0.2">
      <c r="A3078" s="1" t="str">
        <f t="shared" si="58"/>
        <v>SINAPI 98359</v>
      </c>
      <c r="B3078" s="3" t="s">
        <v>6165</v>
      </c>
      <c r="C3078" s="3">
        <v>98359</v>
      </c>
      <c r="D3078" s="2" t="s">
        <v>9084</v>
      </c>
      <c r="E3078" s="3" t="s">
        <v>6149</v>
      </c>
      <c r="G3078" s="66">
        <v>0</v>
      </c>
    </row>
    <row r="3079" spans="1:7" ht="22.5" x14ac:dyDescent="0.2">
      <c r="A3079" s="1" t="str">
        <f t="shared" si="58"/>
        <v>SINAPI 98367</v>
      </c>
      <c r="B3079" s="3" t="s">
        <v>6165</v>
      </c>
      <c r="C3079" s="3">
        <v>98367</v>
      </c>
      <c r="D3079" s="2" t="s">
        <v>9085</v>
      </c>
      <c r="E3079" s="3" t="s">
        <v>6149</v>
      </c>
      <c r="G3079" s="66">
        <v>0</v>
      </c>
    </row>
    <row r="3080" spans="1:7" ht="22.5" x14ac:dyDescent="0.2">
      <c r="A3080" s="1" t="str">
        <f t="shared" si="58"/>
        <v>SINAPI 98358</v>
      </c>
      <c r="B3080" s="3" t="s">
        <v>6165</v>
      </c>
      <c r="C3080" s="3">
        <v>98358</v>
      </c>
      <c r="D3080" s="2" t="s">
        <v>9086</v>
      </c>
      <c r="E3080" s="3" t="s">
        <v>6149</v>
      </c>
      <c r="G3080" s="66">
        <v>0</v>
      </c>
    </row>
    <row r="3081" spans="1:7" ht="22.5" x14ac:dyDescent="0.2">
      <c r="A3081" s="1" t="str">
        <f t="shared" si="58"/>
        <v>SINAPI 98352</v>
      </c>
      <c r="B3081" s="3" t="s">
        <v>6165</v>
      </c>
      <c r="C3081" s="3">
        <v>98352</v>
      </c>
      <c r="D3081" s="2" t="s">
        <v>9087</v>
      </c>
      <c r="E3081" s="3" t="s">
        <v>6149</v>
      </c>
      <c r="G3081" s="66">
        <v>0</v>
      </c>
    </row>
    <row r="3082" spans="1:7" ht="22.5" x14ac:dyDescent="0.2">
      <c r="A3082" s="1" t="str">
        <f t="shared" si="58"/>
        <v>SINAPI 98343</v>
      </c>
      <c r="B3082" s="3" t="s">
        <v>6165</v>
      </c>
      <c r="C3082" s="3">
        <v>98343</v>
      </c>
      <c r="D3082" s="2" t="s">
        <v>9088</v>
      </c>
      <c r="E3082" s="3" t="s">
        <v>6149</v>
      </c>
      <c r="G3082" s="66">
        <v>0</v>
      </c>
    </row>
    <row r="3083" spans="1:7" ht="22.5" x14ac:dyDescent="0.2">
      <c r="A3083" s="1" t="str">
        <f t="shared" si="58"/>
        <v>SINAPI 98351</v>
      </c>
      <c r="B3083" s="3" t="s">
        <v>6165</v>
      </c>
      <c r="C3083" s="3">
        <v>98351</v>
      </c>
      <c r="D3083" s="2" t="s">
        <v>9089</v>
      </c>
      <c r="E3083" s="3" t="s">
        <v>6149</v>
      </c>
      <c r="G3083" s="66">
        <v>0</v>
      </c>
    </row>
    <row r="3084" spans="1:7" ht="22.5" x14ac:dyDescent="0.2">
      <c r="A3084" s="1" t="str">
        <f t="shared" si="58"/>
        <v>SINAPI 98342</v>
      </c>
      <c r="B3084" s="3" t="s">
        <v>6165</v>
      </c>
      <c r="C3084" s="3">
        <v>98342</v>
      </c>
      <c r="D3084" s="2" t="s">
        <v>9090</v>
      </c>
      <c r="E3084" s="3" t="s">
        <v>6149</v>
      </c>
      <c r="G3084" s="66">
        <v>0</v>
      </c>
    </row>
    <row r="3085" spans="1:7" ht="22.5" x14ac:dyDescent="0.2">
      <c r="A3085" s="1" t="str">
        <f t="shared" si="58"/>
        <v>SINAPI 98350</v>
      </c>
      <c r="B3085" s="3" t="s">
        <v>6165</v>
      </c>
      <c r="C3085" s="3">
        <v>98350</v>
      </c>
      <c r="D3085" s="2" t="s">
        <v>9091</v>
      </c>
      <c r="E3085" s="3" t="s">
        <v>6149</v>
      </c>
      <c r="G3085" s="66">
        <v>0</v>
      </c>
    </row>
    <row r="3086" spans="1:7" ht="22.5" x14ac:dyDescent="0.2">
      <c r="A3086" s="1" t="str">
        <f t="shared" si="58"/>
        <v>SINAPI 98341</v>
      </c>
      <c r="B3086" s="3" t="s">
        <v>6165</v>
      </c>
      <c r="C3086" s="3">
        <v>98341</v>
      </c>
      <c r="D3086" s="2" t="s">
        <v>9092</v>
      </c>
      <c r="E3086" s="3" t="s">
        <v>6149</v>
      </c>
      <c r="G3086" s="66">
        <v>0</v>
      </c>
    </row>
    <row r="3087" spans="1:7" ht="22.5" x14ac:dyDescent="0.2">
      <c r="A3087" s="1" t="str">
        <f t="shared" si="58"/>
        <v>SINAPI 98381</v>
      </c>
      <c r="B3087" s="3" t="s">
        <v>6165</v>
      </c>
      <c r="C3087" s="3">
        <v>98381</v>
      </c>
      <c r="D3087" s="2" t="s">
        <v>9093</v>
      </c>
      <c r="E3087" s="3" t="s">
        <v>6147</v>
      </c>
      <c r="G3087" s="66">
        <v>0</v>
      </c>
    </row>
    <row r="3088" spans="1:7" ht="22.5" x14ac:dyDescent="0.2">
      <c r="A3088" s="1" t="str">
        <f t="shared" si="58"/>
        <v>SINAPI 98382</v>
      </c>
      <c r="B3088" s="3" t="s">
        <v>6165</v>
      </c>
      <c r="C3088" s="3">
        <v>98382</v>
      </c>
      <c r="D3088" s="2" t="s">
        <v>9094</v>
      </c>
      <c r="E3088" s="3" t="s">
        <v>6147</v>
      </c>
      <c r="G3088" s="66">
        <v>0</v>
      </c>
    </row>
    <row r="3089" spans="1:7" ht="22.5" x14ac:dyDescent="0.2">
      <c r="A3089" s="1" t="str">
        <f t="shared" si="58"/>
        <v>SINAPI 98383</v>
      </c>
      <c r="B3089" s="3" t="s">
        <v>6165</v>
      </c>
      <c r="C3089" s="3">
        <v>98383</v>
      </c>
      <c r="D3089" s="2" t="s">
        <v>9095</v>
      </c>
      <c r="E3089" s="3" t="s">
        <v>6147</v>
      </c>
      <c r="G3089" s="66">
        <v>0</v>
      </c>
    </row>
    <row r="3090" spans="1:7" ht="22.5" x14ac:dyDescent="0.2">
      <c r="A3090" s="1" t="str">
        <f t="shared" si="58"/>
        <v>SINAPI 98384</v>
      </c>
      <c r="B3090" s="3" t="s">
        <v>6165</v>
      </c>
      <c r="C3090" s="3">
        <v>98384</v>
      </c>
      <c r="D3090" s="2" t="s">
        <v>9096</v>
      </c>
      <c r="E3090" s="3" t="s">
        <v>6147</v>
      </c>
      <c r="G3090" s="66">
        <v>0</v>
      </c>
    </row>
    <row r="3091" spans="1:7" ht="22.5" x14ac:dyDescent="0.2">
      <c r="A3091" s="1" t="str">
        <f t="shared" si="58"/>
        <v>SINAPI 98385</v>
      </c>
      <c r="B3091" s="3" t="s">
        <v>6165</v>
      </c>
      <c r="C3091" s="3">
        <v>98385</v>
      </c>
      <c r="D3091" s="2" t="s">
        <v>9097</v>
      </c>
      <c r="E3091" s="3" t="s">
        <v>6147</v>
      </c>
      <c r="G3091" s="66">
        <v>0</v>
      </c>
    </row>
    <row r="3092" spans="1:7" ht="22.5" x14ac:dyDescent="0.2">
      <c r="A3092" s="1" t="str">
        <f t="shared" si="58"/>
        <v>SINAPI 98386</v>
      </c>
      <c r="B3092" s="3" t="s">
        <v>6165</v>
      </c>
      <c r="C3092" s="3">
        <v>98386</v>
      </c>
      <c r="D3092" s="2" t="s">
        <v>9098</v>
      </c>
      <c r="E3092" s="3" t="s">
        <v>6147</v>
      </c>
      <c r="G3092" s="66">
        <v>0</v>
      </c>
    </row>
    <row r="3093" spans="1:7" ht="22.5" x14ac:dyDescent="0.2">
      <c r="A3093" s="1" t="str">
        <f t="shared" si="58"/>
        <v>SINAPI 98387</v>
      </c>
      <c r="B3093" s="3" t="s">
        <v>6165</v>
      </c>
      <c r="C3093" s="3">
        <v>98387</v>
      </c>
      <c r="D3093" s="2" t="s">
        <v>9099</v>
      </c>
      <c r="E3093" s="3" t="s">
        <v>6147</v>
      </c>
      <c r="G3093" s="66">
        <v>0</v>
      </c>
    </row>
    <row r="3094" spans="1:7" ht="22.5" x14ac:dyDescent="0.2">
      <c r="A3094" s="1" t="str">
        <f t="shared" si="58"/>
        <v>SINAPI 98388</v>
      </c>
      <c r="B3094" s="3" t="s">
        <v>6165</v>
      </c>
      <c r="C3094" s="3">
        <v>98388</v>
      </c>
      <c r="D3094" s="2" t="s">
        <v>9100</v>
      </c>
      <c r="E3094" s="3" t="s">
        <v>6147</v>
      </c>
      <c r="G3094" s="66">
        <v>0</v>
      </c>
    </row>
    <row r="3095" spans="1:7" ht="22.5" x14ac:dyDescent="0.2">
      <c r="A3095" s="1" t="str">
        <f t="shared" si="58"/>
        <v>SINAPI 98346</v>
      </c>
      <c r="B3095" s="3" t="s">
        <v>6165</v>
      </c>
      <c r="C3095" s="3">
        <v>98346</v>
      </c>
      <c r="D3095" s="2" t="s">
        <v>9101</v>
      </c>
      <c r="E3095" s="3" t="s">
        <v>6149</v>
      </c>
      <c r="G3095" s="66">
        <v>0</v>
      </c>
    </row>
    <row r="3096" spans="1:7" ht="22.5" x14ac:dyDescent="0.2">
      <c r="A3096" s="1" t="str">
        <f t="shared" si="58"/>
        <v>SINAPI 98363</v>
      </c>
      <c r="B3096" s="3" t="s">
        <v>6165</v>
      </c>
      <c r="C3096" s="3">
        <v>98363</v>
      </c>
      <c r="D3096" s="2" t="s">
        <v>9102</v>
      </c>
      <c r="E3096" s="3" t="s">
        <v>6149</v>
      </c>
      <c r="G3096" s="66">
        <v>0</v>
      </c>
    </row>
    <row r="3097" spans="1:7" ht="22.5" x14ac:dyDescent="0.2">
      <c r="A3097" s="1" t="str">
        <f t="shared" si="58"/>
        <v>SINAPI 98354</v>
      </c>
      <c r="B3097" s="3" t="s">
        <v>6165</v>
      </c>
      <c r="C3097" s="3">
        <v>98354</v>
      </c>
      <c r="D3097" s="2" t="s">
        <v>9103</v>
      </c>
      <c r="E3097" s="3" t="s">
        <v>6149</v>
      </c>
      <c r="G3097" s="66">
        <v>0</v>
      </c>
    </row>
    <row r="3098" spans="1:7" ht="22.5" x14ac:dyDescent="0.2">
      <c r="A3098" s="1" t="str">
        <f t="shared" si="58"/>
        <v>SINAPI 98337</v>
      </c>
      <c r="B3098" s="3" t="s">
        <v>6165</v>
      </c>
      <c r="C3098" s="3">
        <v>98337</v>
      </c>
      <c r="D3098" s="2" t="s">
        <v>9104</v>
      </c>
      <c r="E3098" s="3" t="s">
        <v>6149</v>
      </c>
      <c r="G3098" s="66">
        <v>0</v>
      </c>
    </row>
    <row r="3099" spans="1:7" ht="22.5" x14ac:dyDescent="0.2">
      <c r="A3099" s="1" t="str">
        <f t="shared" si="58"/>
        <v>SINAPI 98345</v>
      </c>
      <c r="B3099" s="3" t="s">
        <v>6165</v>
      </c>
      <c r="C3099" s="3">
        <v>98345</v>
      </c>
      <c r="D3099" s="2" t="s">
        <v>9105</v>
      </c>
      <c r="E3099" s="3" t="s">
        <v>6149</v>
      </c>
      <c r="G3099" s="66">
        <v>0</v>
      </c>
    </row>
    <row r="3100" spans="1:7" ht="22.5" x14ac:dyDescent="0.2">
      <c r="A3100" s="1" t="str">
        <f t="shared" si="58"/>
        <v>SINAPI 98362</v>
      </c>
      <c r="B3100" s="3" t="s">
        <v>6165</v>
      </c>
      <c r="C3100" s="3">
        <v>98362</v>
      </c>
      <c r="D3100" s="2" t="s">
        <v>9106</v>
      </c>
      <c r="E3100" s="3" t="s">
        <v>6149</v>
      </c>
      <c r="G3100" s="66">
        <v>0</v>
      </c>
    </row>
    <row r="3101" spans="1:7" ht="22.5" x14ac:dyDescent="0.2">
      <c r="A3101" s="1" t="str">
        <f t="shared" si="58"/>
        <v>SINAPI 98403</v>
      </c>
      <c r="B3101" s="3" t="s">
        <v>6165</v>
      </c>
      <c r="C3101" s="3">
        <v>98403</v>
      </c>
      <c r="D3101" s="2" t="s">
        <v>9107</v>
      </c>
      <c r="E3101" s="3" t="s">
        <v>6149</v>
      </c>
      <c r="G3101" s="66">
        <v>0</v>
      </c>
    </row>
    <row r="3102" spans="1:7" ht="22.5" x14ac:dyDescent="0.2">
      <c r="A3102" s="1" t="str">
        <f t="shared" si="58"/>
        <v>SINAPI 98335</v>
      </c>
      <c r="B3102" s="3" t="s">
        <v>6165</v>
      </c>
      <c r="C3102" s="3">
        <v>98335</v>
      </c>
      <c r="D3102" s="2" t="s">
        <v>9108</v>
      </c>
      <c r="E3102" s="3" t="s">
        <v>6149</v>
      </c>
      <c r="G3102" s="66">
        <v>0</v>
      </c>
    </row>
    <row r="3103" spans="1:7" ht="22.5" x14ac:dyDescent="0.2">
      <c r="A3103" s="1" t="str">
        <f t="shared" si="58"/>
        <v>SINAPI 98344</v>
      </c>
      <c r="B3103" s="3" t="s">
        <v>6165</v>
      </c>
      <c r="C3103" s="3">
        <v>98344</v>
      </c>
      <c r="D3103" s="2" t="s">
        <v>9109</v>
      </c>
      <c r="E3103" s="3" t="s">
        <v>6149</v>
      </c>
      <c r="G3103" s="66">
        <v>0</v>
      </c>
    </row>
    <row r="3104" spans="1:7" ht="22.5" x14ac:dyDescent="0.2">
      <c r="A3104" s="1" t="str">
        <f t="shared" si="58"/>
        <v>SINAPI 98361</v>
      </c>
      <c r="B3104" s="3" t="s">
        <v>6165</v>
      </c>
      <c r="C3104" s="3">
        <v>98361</v>
      </c>
      <c r="D3104" s="2" t="s">
        <v>9110</v>
      </c>
      <c r="E3104" s="3" t="s">
        <v>6149</v>
      </c>
      <c r="G3104" s="66">
        <v>0</v>
      </c>
    </row>
    <row r="3105" spans="1:7" ht="22.5" x14ac:dyDescent="0.2">
      <c r="A3105" s="1" t="str">
        <f t="shared" si="58"/>
        <v>SINAPI 98353</v>
      </c>
      <c r="B3105" s="3" t="s">
        <v>6165</v>
      </c>
      <c r="C3105" s="3">
        <v>98353</v>
      </c>
      <c r="D3105" s="2" t="s">
        <v>9111</v>
      </c>
      <c r="E3105" s="3" t="s">
        <v>6149</v>
      </c>
      <c r="G3105" s="66">
        <v>0</v>
      </c>
    </row>
    <row r="3106" spans="1:7" ht="22.5" x14ac:dyDescent="0.2">
      <c r="A3106" s="1" t="str">
        <f t="shared" si="58"/>
        <v>SINAPI 98334</v>
      </c>
      <c r="B3106" s="3" t="s">
        <v>6165</v>
      </c>
      <c r="C3106" s="3">
        <v>98334</v>
      </c>
      <c r="D3106" s="2" t="s">
        <v>9112</v>
      </c>
      <c r="E3106" s="3" t="s">
        <v>6149</v>
      </c>
      <c r="G3106" s="66">
        <v>0</v>
      </c>
    </row>
    <row r="3107" spans="1:7" ht="22.5" x14ac:dyDescent="0.2">
      <c r="A3107" s="1" t="str">
        <f t="shared" si="58"/>
        <v>SINAPI 98371</v>
      </c>
      <c r="B3107" s="3" t="s">
        <v>6165</v>
      </c>
      <c r="C3107" s="3">
        <v>98371</v>
      </c>
      <c r="D3107" s="2" t="s">
        <v>9113</v>
      </c>
      <c r="E3107" s="3" t="s">
        <v>6149</v>
      </c>
      <c r="G3107" s="66">
        <v>0</v>
      </c>
    </row>
    <row r="3108" spans="1:7" x14ac:dyDescent="0.2">
      <c r="A3108" s="1" t="str">
        <f t="shared" si="58"/>
        <v>SINAPI 98397</v>
      </c>
      <c r="B3108" s="3" t="s">
        <v>6165</v>
      </c>
      <c r="C3108" s="3">
        <v>98397</v>
      </c>
      <c r="D3108" s="2" t="s">
        <v>6817</v>
      </c>
      <c r="E3108" s="3" t="s">
        <v>6149</v>
      </c>
      <c r="G3108" s="66">
        <v>14.08</v>
      </c>
    </row>
    <row r="3109" spans="1:7" ht="22.5" x14ac:dyDescent="0.2">
      <c r="A3109" s="1" t="str">
        <f t="shared" si="58"/>
        <v>SINAPI 97280</v>
      </c>
      <c r="B3109" s="3" t="s">
        <v>6165</v>
      </c>
      <c r="C3109" s="3">
        <v>97280</v>
      </c>
      <c r="D3109" s="2" t="s">
        <v>9114</v>
      </c>
      <c r="E3109" s="3" t="s">
        <v>6148</v>
      </c>
      <c r="G3109" s="66">
        <v>0</v>
      </c>
    </row>
    <row r="3110" spans="1:7" ht="22.5" x14ac:dyDescent="0.2">
      <c r="A3110" s="1" t="str">
        <f t="shared" si="58"/>
        <v>SINAPI 97275</v>
      </c>
      <c r="B3110" s="3" t="s">
        <v>6165</v>
      </c>
      <c r="C3110" s="3">
        <v>97275</v>
      </c>
      <c r="D3110" s="2" t="s">
        <v>9115</v>
      </c>
      <c r="E3110" s="3" t="s">
        <v>6148</v>
      </c>
      <c r="G3110" s="66">
        <v>0</v>
      </c>
    </row>
    <row r="3111" spans="1:7" ht="22.5" x14ac:dyDescent="0.2">
      <c r="A3111" s="1" t="str">
        <f t="shared" ref="A3111:A3174" si="59">CONCATENAR</f>
        <v>SINAPI 97279</v>
      </c>
      <c r="B3111" s="3" t="s">
        <v>6165</v>
      </c>
      <c r="C3111" s="3">
        <v>97279</v>
      </c>
      <c r="D3111" s="2" t="s">
        <v>9116</v>
      </c>
      <c r="E3111" s="3" t="s">
        <v>6148</v>
      </c>
      <c r="G3111" s="66">
        <v>0</v>
      </c>
    </row>
    <row r="3112" spans="1:7" ht="22.5" x14ac:dyDescent="0.2">
      <c r="A3112" s="1" t="str">
        <f t="shared" si="59"/>
        <v>SINAPI 97285</v>
      </c>
      <c r="B3112" s="3" t="s">
        <v>6165</v>
      </c>
      <c r="C3112" s="3">
        <v>97285</v>
      </c>
      <c r="D3112" s="2" t="s">
        <v>9117</v>
      </c>
      <c r="E3112" s="3" t="s">
        <v>6148</v>
      </c>
      <c r="G3112" s="66">
        <v>0</v>
      </c>
    </row>
    <row r="3113" spans="1:7" ht="22.5" x14ac:dyDescent="0.2">
      <c r="A3113" s="1" t="str">
        <f t="shared" si="59"/>
        <v>SINAPI 97286</v>
      </c>
      <c r="B3113" s="3" t="s">
        <v>6165</v>
      </c>
      <c r="C3113" s="3">
        <v>97286</v>
      </c>
      <c r="D3113" s="2" t="s">
        <v>9118</v>
      </c>
      <c r="E3113" s="3" t="s">
        <v>6148</v>
      </c>
      <c r="G3113" s="66">
        <v>0</v>
      </c>
    </row>
    <row r="3114" spans="1:7" ht="22.5" x14ac:dyDescent="0.2">
      <c r="A3114" s="1" t="str">
        <f t="shared" si="59"/>
        <v>SINAPI 97291</v>
      </c>
      <c r="B3114" s="3" t="s">
        <v>6165</v>
      </c>
      <c r="C3114" s="3">
        <v>97291</v>
      </c>
      <c r="D3114" s="2" t="s">
        <v>9119</v>
      </c>
      <c r="E3114" s="3" t="s">
        <v>6148</v>
      </c>
      <c r="G3114" s="66">
        <v>0</v>
      </c>
    </row>
    <row r="3115" spans="1:7" ht="22.5" x14ac:dyDescent="0.2">
      <c r="A3115" s="1" t="str">
        <f t="shared" si="59"/>
        <v>SINAPI 97292</v>
      </c>
      <c r="B3115" s="3" t="s">
        <v>6165</v>
      </c>
      <c r="C3115" s="3">
        <v>97292</v>
      </c>
      <c r="D3115" s="2" t="s">
        <v>9120</v>
      </c>
      <c r="E3115" s="3" t="s">
        <v>6148</v>
      </c>
      <c r="G3115" s="66">
        <v>0</v>
      </c>
    </row>
    <row r="3116" spans="1:7" ht="22.5" x14ac:dyDescent="0.2">
      <c r="A3116" s="1" t="str">
        <f t="shared" si="59"/>
        <v>SINAPI 97297</v>
      </c>
      <c r="B3116" s="3" t="s">
        <v>6165</v>
      </c>
      <c r="C3116" s="3">
        <v>97297</v>
      </c>
      <c r="D3116" s="2" t="s">
        <v>9121</v>
      </c>
      <c r="E3116" s="3" t="s">
        <v>6148</v>
      </c>
      <c r="G3116" s="66">
        <v>0</v>
      </c>
    </row>
    <row r="3117" spans="1:7" ht="22.5" x14ac:dyDescent="0.2">
      <c r="A3117" s="1" t="str">
        <f t="shared" si="59"/>
        <v>SINAPI 97298</v>
      </c>
      <c r="B3117" s="3" t="s">
        <v>6165</v>
      </c>
      <c r="C3117" s="3">
        <v>97298</v>
      </c>
      <c r="D3117" s="2" t="s">
        <v>9122</v>
      </c>
      <c r="E3117" s="3" t="s">
        <v>6148</v>
      </c>
      <c r="G3117" s="66">
        <v>0</v>
      </c>
    </row>
    <row r="3118" spans="1:7" ht="22.5" x14ac:dyDescent="0.2">
      <c r="A3118" s="1" t="str">
        <f t="shared" si="59"/>
        <v>SINAPI 97303</v>
      </c>
      <c r="B3118" s="3" t="s">
        <v>6165</v>
      </c>
      <c r="C3118" s="3">
        <v>97303</v>
      </c>
      <c r="D3118" s="2" t="s">
        <v>9123</v>
      </c>
      <c r="E3118" s="3" t="s">
        <v>6148</v>
      </c>
      <c r="G3118" s="66">
        <v>0</v>
      </c>
    </row>
    <row r="3119" spans="1:7" ht="22.5" x14ac:dyDescent="0.2">
      <c r="A3119" s="1" t="str">
        <f t="shared" si="59"/>
        <v>SINAPI 97304</v>
      </c>
      <c r="B3119" s="3" t="s">
        <v>6165</v>
      </c>
      <c r="C3119" s="3">
        <v>97304</v>
      </c>
      <c r="D3119" s="2" t="s">
        <v>9124</v>
      </c>
      <c r="E3119" s="3" t="s">
        <v>6148</v>
      </c>
      <c r="G3119" s="66">
        <v>0</v>
      </c>
    </row>
    <row r="3120" spans="1:7" ht="22.5" x14ac:dyDescent="0.2">
      <c r="A3120" s="1" t="str">
        <f t="shared" si="59"/>
        <v>SINAPI 97309</v>
      </c>
      <c r="B3120" s="3" t="s">
        <v>6165</v>
      </c>
      <c r="C3120" s="3">
        <v>97309</v>
      </c>
      <c r="D3120" s="2" t="s">
        <v>9125</v>
      </c>
      <c r="E3120" s="3" t="s">
        <v>6148</v>
      </c>
      <c r="G3120" s="66">
        <v>0</v>
      </c>
    </row>
    <row r="3121" spans="1:7" ht="22.5" x14ac:dyDescent="0.2">
      <c r="A3121" s="1" t="str">
        <f t="shared" si="59"/>
        <v>SINAPI 97310</v>
      </c>
      <c r="B3121" s="3" t="s">
        <v>6165</v>
      </c>
      <c r="C3121" s="3">
        <v>97310</v>
      </c>
      <c r="D3121" s="2" t="s">
        <v>9126</v>
      </c>
      <c r="E3121" s="3" t="s">
        <v>6148</v>
      </c>
      <c r="G3121" s="66">
        <v>0</v>
      </c>
    </row>
    <row r="3122" spans="1:7" ht="22.5" x14ac:dyDescent="0.2">
      <c r="A3122" s="1" t="str">
        <f t="shared" si="59"/>
        <v>SINAPI 97282</v>
      </c>
      <c r="B3122" s="3" t="s">
        <v>6165</v>
      </c>
      <c r="C3122" s="3">
        <v>97282</v>
      </c>
      <c r="D3122" s="2" t="s">
        <v>9127</v>
      </c>
      <c r="E3122" s="3" t="s">
        <v>6148</v>
      </c>
      <c r="G3122" s="66">
        <v>0</v>
      </c>
    </row>
    <row r="3123" spans="1:7" ht="22.5" x14ac:dyDescent="0.2">
      <c r="A3123" s="1" t="str">
        <f t="shared" si="59"/>
        <v>SINAPI 97276</v>
      </c>
      <c r="B3123" s="3" t="s">
        <v>6165</v>
      </c>
      <c r="C3123" s="3">
        <v>97276</v>
      </c>
      <c r="D3123" s="2" t="s">
        <v>9128</v>
      </c>
      <c r="E3123" s="3" t="s">
        <v>6148</v>
      </c>
      <c r="G3123" s="66">
        <v>0</v>
      </c>
    </row>
    <row r="3124" spans="1:7" ht="22.5" x14ac:dyDescent="0.2">
      <c r="A3124" s="1" t="str">
        <f t="shared" si="59"/>
        <v>SINAPI 97281</v>
      </c>
      <c r="B3124" s="3" t="s">
        <v>6165</v>
      </c>
      <c r="C3124" s="3">
        <v>97281</v>
      </c>
      <c r="D3124" s="2" t="s">
        <v>9129</v>
      </c>
      <c r="E3124" s="3" t="s">
        <v>6148</v>
      </c>
      <c r="G3124" s="66">
        <v>0</v>
      </c>
    </row>
    <row r="3125" spans="1:7" ht="22.5" x14ac:dyDescent="0.2">
      <c r="A3125" s="1" t="str">
        <f t="shared" si="59"/>
        <v>SINAPI 97287</v>
      </c>
      <c r="B3125" s="3" t="s">
        <v>6165</v>
      </c>
      <c r="C3125" s="3">
        <v>97287</v>
      </c>
      <c r="D3125" s="2" t="s">
        <v>9130</v>
      </c>
      <c r="E3125" s="3" t="s">
        <v>6148</v>
      </c>
      <c r="G3125" s="66">
        <v>0</v>
      </c>
    </row>
    <row r="3126" spans="1:7" ht="22.5" x14ac:dyDescent="0.2">
      <c r="A3126" s="1" t="str">
        <f t="shared" si="59"/>
        <v>SINAPI 97288</v>
      </c>
      <c r="B3126" s="3" t="s">
        <v>6165</v>
      </c>
      <c r="C3126" s="3">
        <v>97288</v>
      </c>
      <c r="D3126" s="2" t="s">
        <v>9131</v>
      </c>
      <c r="E3126" s="3" t="s">
        <v>6148</v>
      </c>
      <c r="G3126" s="66">
        <v>0</v>
      </c>
    </row>
    <row r="3127" spans="1:7" ht="22.5" x14ac:dyDescent="0.2">
      <c r="A3127" s="1" t="str">
        <f t="shared" si="59"/>
        <v>SINAPI 97293</v>
      </c>
      <c r="B3127" s="3" t="s">
        <v>6165</v>
      </c>
      <c r="C3127" s="3">
        <v>97293</v>
      </c>
      <c r="D3127" s="2" t="s">
        <v>9132</v>
      </c>
      <c r="E3127" s="3" t="s">
        <v>6148</v>
      </c>
      <c r="G3127" s="66">
        <v>0</v>
      </c>
    </row>
    <row r="3128" spans="1:7" ht="22.5" x14ac:dyDescent="0.2">
      <c r="A3128" s="1" t="str">
        <f t="shared" si="59"/>
        <v>SINAPI 97294</v>
      </c>
      <c r="B3128" s="3" t="s">
        <v>6165</v>
      </c>
      <c r="C3128" s="3">
        <v>97294</v>
      </c>
      <c r="D3128" s="2" t="s">
        <v>9133</v>
      </c>
      <c r="E3128" s="3" t="s">
        <v>6148</v>
      </c>
      <c r="G3128" s="66">
        <v>0</v>
      </c>
    </row>
    <row r="3129" spans="1:7" ht="22.5" x14ac:dyDescent="0.2">
      <c r="A3129" s="1" t="str">
        <f t="shared" si="59"/>
        <v>SINAPI 97299</v>
      </c>
      <c r="B3129" s="3" t="s">
        <v>6165</v>
      </c>
      <c r="C3129" s="3">
        <v>97299</v>
      </c>
      <c r="D3129" s="2" t="s">
        <v>9134</v>
      </c>
      <c r="E3129" s="3" t="s">
        <v>6148</v>
      </c>
      <c r="G3129" s="66">
        <v>0</v>
      </c>
    </row>
    <row r="3130" spans="1:7" ht="22.5" x14ac:dyDescent="0.2">
      <c r="A3130" s="1" t="str">
        <f t="shared" si="59"/>
        <v>SINAPI 97300</v>
      </c>
      <c r="B3130" s="3" t="s">
        <v>6165</v>
      </c>
      <c r="C3130" s="3">
        <v>97300</v>
      </c>
      <c r="D3130" s="2" t="s">
        <v>9135</v>
      </c>
      <c r="E3130" s="3" t="s">
        <v>6148</v>
      </c>
      <c r="G3130" s="66">
        <v>0</v>
      </c>
    </row>
    <row r="3131" spans="1:7" ht="22.5" x14ac:dyDescent="0.2">
      <c r="A3131" s="1" t="str">
        <f t="shared" si="59"/>
        <v>SINAPI 97305</v>
      </c>
      <c r="B3131" s="3" t="s">
        <v>6165</v>
      </c>
      <c r="C3131" s="3">
        <v>97305</v>
      </c>
      <c r="D3131" s="2" t="s">
        <v>9136</v>
      </c>
      <c r="E3131" s="3" t="s">
        <v>6148</v>
      </c>
      <c r="G3131" s="66">
        <v>0</v>
      </c>
    </row>
    <row r="3132" spans="1:7" ht="22.5" x14ac:dyDescent="0.2">
      <c r="A3132" s="1" t="str">
        <f t="shared" si="59"/>
        <v>SINAPI 97306</v>
      </c>
      <c r="B3132" s="3" t="s">
        <v>6165</v>
      </c>
      <c r="C3132" s="3">
        <v>97306</v>
      </c>
      <c r="D3132" s="2" t="s">
        <v>9137</v>
      </c>
      <c r="E3132" s="3" t="s">
        <v>6148</v>
      </c>
      <c r="G3132" s="66">
        <v>0</v>
      </c>
    </row>
    <row r="3133" spans="1:7" ht="22.5" x14ac:dyDescent="0.2">
      <c r="A3133" s="1" t="str">
        <f t="shared" si="59"/>
        <v>SINAPI 97311</v>
      </c>
      <c r="B3133" s="3" t="s">
        <v>6165</v>
      </c>
      <c r="C3133" s="3">
        <v>97311</v>
      </c>
      <c r="D3133" s="2" t="s">
        <v>9138</v>
      </c>
      <c r="E3133" s="3" t="s">
        <v>6148</v>
      </c>
      <c r="G3133" s="66">
        <v>0</v>
      </c>
    </row>
    <row r="3134" spans="1:7" ht="22.5" x14ac:dyDescent="0.2">
      <c r="A3134" s="1" t="str">
        <f t="shared" si="59"/>
        <v>SINAPI 97312</v>
      </c>
      <c r="B3134" s="3" t="s">
        <v>6165</v>
      </c>
      <c r="C3134" s="3">
        <v>97312</v>
      </c>
      <c r="D3134" s="2" t="s">
        <v>9139</v>
      </c>
      <c r="E3134" s="3" t="s">
        <v>6148</v>
      </c>
      <c r="G3134" s="66">
        <v>0</v>
      </c>
    </row>
    <row r="3135" spans="1:7" ht="22.5" x14ac:dyDescent="0.2">
      <c r="A3135" s="1" t="str">
        <f t="shared" si="59"/>
        <v>SINAPI 97278</v>
      </c>
      <c r="B3135" s="3" t="s">
        <v>6165</v>
      </c>
      <c r="C3135" s="3">
        <v>97278</v>
      </c>
      <c r="D3135" s="2" t="s">
        <v>9140</v>
      </c>
      <c r="E3135" s="3" t="s">
        <v>6148</v>
      </c>
      <c r="G3135" s="66">
        <v>0</v>
      </c>
    </row>
    <row r="3136" spans="1:7" ht="22.5" x14ac:dyDescent="0.2">
      <c r="A3136" s="1" t="str">
        <f t="shared" si="59"/>
        <v>SINAPI 97274</v>
      </c>
      <c r="B3136" s="3" t="s">
        <v>6165</v>
      </c>
      <c r="C3136" s="3">
        <v>97274</v>
      </c>
      <c r="D3136" s="2" t="s">
        <v>9141</v>
      </c>
      <c r="E3136" s="3" t="s">
        <v>6148</v>
      </c>
      <c r="G3136" s="66">
        <v>0</v>
      </c>
    </row>
    <row r="3137" spans="1:7" ht="22.5" x14ac:dyDescent="0.2">
      <c r="A3137" s="1" t="str">
        <f t="shared" si="59"/>
        <v>SINAPI 97283</v>
      </c>
      <c r="B3137" s="3" t="s">
        <v>6165</v>
      </c>
      <c r="C3137" s="3">
        <v>97283</v>
      </c>
      <c r="D3137" s="2" t="s">
        <v>9142</v>
      </c>
      <c r="E3137" s="3" t="s">
        <v>6148</v>
      </c>
      <c r="G3137" s="66">
        <v>0</v>
      </c>
    </row>
    <row r="3138" spans="1:7" ht="22.5" x14ac:dyDescent="0.2">
      <c r="A3138" s="1" t="str">
        <f t="shared" si="59"/>
        <v>SINAPI 97284</v>
      </c>
      <c r="B3138" s="3" t="s">
        <v>6165</v>
      </c>
      <c r="C3138" s="3">
        <v>97284</v>
      </c>
      <c r="D3138" s="2" t="s">
        <v>9143</v>
      </c>
      <c r="E3138" s="3" t="s">
        <v>6148</v>
      </c>
      <c r="G3138" s="66">
        <v>0</v>
      </c>
    </row>
    <row r="3139" spans="1:7" ht="22.5" x14ac:dyDescent="0.2">
      <c r="A3139" s="1" t="str">
        <f t="shared" si="59"/>
        <v>SINAPI 97289</v>
      </c>
      <c r="B3139" s="3" t="s">
        <v>6165</v>
      </c>
      <c r="C3139" s="3">
        <v>97289</v>
      </c>
      <c r="D3139" s="2" t="s">
        <v>9144</v>
      </c>
      <c r="E3139" s="3" t="s">
        <v>6148</v>
      </c>
      <c r="G3139" s="66">
        <v>0</v>
      </c>
    </row>
    <row r="3140" spans="1:7" ht="22.5" x14ac:dyDescent="0.2">
      <c r="A3140" s="1" t="str">
        <f t="shared" si="59"/>
        <v>SINAPI 97290</v>
      </c>
      <c r="B3140" s="3" t="s">
        <v>6165</v>
      </c>
      <c r="C3140" s="3">
        <v>97290</v>
      </c>
      <c r="D3140" s="2" t="s">
        <v>9145</v>
      </c>
      <c r="E3140" s="3" t="s">
        <v>6148</v>
      </c>
      <c r="G3140" s="66">
        <v>0</v>
      </c>
    </row>
    <row r="3141" spans="1:7" ht="22.5" x14ac:dyDescent="0.2">
      <c r="A3141" s="1" t="str">
        <f t="shared" si="59"/>
        <v>SINAPI 97295</v>
      </c>
      <c r="B3141" s="3" t="s">
        <v>6165</v>
      </c>
      <c r="C3141" s="3">
        <v>97295</v>
      </c>
      <c r="D3141" s="2" t="s">
        <v>9146</v>
      </c>
      <c r="E3141" s="3" t="s">
        <v>6148</v>
      </c>
      <c r="G3141" s="66">
        <v>0</v>
      </c>
    </row>
    <row r="3142" spans="1:7" ht="22.5" x14ac:dyDescent="0.2">
      <c r="A3142" s="1" t="str">
        <f t="shared" si="59"/>
        <v>SINAPI 97296</v>
      </c>
      <c r="B3142" s="3" t="s">
        <v>6165</v>
      </c>
      <c r="C3142" s="3">
        <v>97296</v>
      </c>
      <c r="D3142" s="2" t="s">
        <v>9147</v>
      </c>
      <c r="E3142" s="3" t="s">
        <v>6148</v>
      </c>
      <c r="G3142" s="66">
        <v>0</v>
      </c>
    </row>
    <row r="3143" spans="1:7" ht="22.5" x14ac:dyDescent="0.2">
      <c r="A3143" s="1" t="str">
        <f t="shared" si="59"/>
        <v>SINAPI 97301</v>
      </c>
      <c r="B3143" s="3" t="s">
        <v>6165</v>
      </c>
      <c r="C3143" s="3">
        <v>97301</v>
      </c>
      <c r="D3143" s="2" t="s">
        <v>9148</v>
      </c>
      <c r="E3143" s="3" t="s">
        <v>6148</v>
      </c>
      <c r="G3143" s="66">
        <v>0</v>
      </c>
    </row>
    <row r="3144" spans="1:7" ht="22.5" x14ac:dyDescent="0.2">
      <c r="A3144" s="1" t="str">
        <f t="shared" si="59"/>
        <v>SINAPI 97302</v>
      </c>
      <c r="B3144" s="3" t="s">
        <v>6165</v>
      </c>
      <c r="C3144" s="3">
        <v>97302</v>
      </c>
      <c r="D3144" s="2" t="s">
        <v>9149</v>
      </c>
      <c r="E3144" s="3" t="s">
        <v>6148</v>
      </c>
      <c r="G3144" s="66">
        <v>0</v>
      </c>
    </row>
    <row r="3145" spans="1:7" ht="22.5" x14ac:dyDescent="0.2">
      <c r="A3145" s="1" t="str">
        <f t="shared" si="59"/>
        <v>SINAPI 97307</v>
      </c>
      <c r="B3145" s="3" t="s">
        <v>6165</v>
      </c>
      <c r="C3145" s="3">
        <v>97307</v>
      </c>
      <c r="D3145" s="2" t="s">
        <v>9150</v>
      </c>
      <c r="E3145" s="3" t="s">
        <v>6148</v>
      </c>
      <c r="G3145" s="66">
        <v>0</v>
      </c>
    </row>
    <row r="3146" spans="1:7" ht="22.5" x14ac:dyDescent="0.2">
      <c r="A3146" s="1" t="str">
        <f t="shared" si="59"/>
        <v>SINAPI 97277</v>
      </c>
      <c r="B3146" s="3" t="s">
        <v>6165</v>
      </c>
      <c r="C3146" s="3">
        <v>97277</v>
      </c>
      <c r="D3146" s="2" t="s">
        <v>9151</v>
      </c>
      <c r="E3146" s="3" t="s">
        <v>6148</v>
      </c>
      <c r="G3146" s="66">
        <v>0</v>
      </c>
    </row>
    <row r="3147" spans="1:7" ht="22.5" x14ac:dyDescent="0.2">
      <c r="A3147" s="1" t="str">
        <f t="shared" si="59"/>
        <v>SINAPI 97308</v>
      </c>
      <c r="B3147" s="3" t="s">
        <v>6165</v>
      </c>
      <c r="C3147" s="3">
        <v>97308</v>
      </c>
      <c r="D3147" s="2" t="s">
        <v>9152</v>
      </c>
      <c r="E3147" s="3" t="s">
        <v>6148</v>
      </c>
      <c r="G3147" s="66">
        <v>0</v>
      </c>
    </row>
    <row r="3148" spans="1:7" ht="22.5" x14ac:dyDescent="0.2">
      <c r="A3148" s="1" t="str">
        <f t="shared" si="59"/>
        <v>SINAPI 97238</v>
      </c>
      <c r="B3148" s="3" t="s">
        <v>6165</v>
      </c>
      <c r="C3148" s="3">
        <v>97238</v>
      </c>
      <c r="D3148" s="2" t="s">
        <v>9153</v>
      </c>
      <c r="E3148" s="3" t="s">
        <v>6147</v>
      </c>
      <c r="G3148" s="66">
        <v>0</v>
      </c>
    </row>
    <row r="3149" spans="1:7" ht="22.5" x14ac:dyDescent="0.2">
      <c r="A3149" s="1" t="str">
        <f t="shared" si="59"/>
        <v>SINAPI 97239</v>
      </c>
      <c r="B3149" s="3" t="s">
        <v>6165</v>
      </c>
      <c r="C3149" s="3">
        <v>97239</v>
      </c>
      <c r="D3149" s="2" t="s">
        <v>9154</v>
      </c>
      <c r="E3149" s="3" t="s">
        <v>6147</v>
      </c>
      <c r="G3149" s="66">
        <v>0</v>
      </c>
    </row>
    <row r="3150" spans="1:7" ht="22.5" x14ac:dyDescent="0.2">
      <c r="A3150" s="1" t="str">
        <f t="shared" si="59"/>
        <v>SINAPI 97240</v>
      </c>
      <c r="B3150" s="3" t="s">
        <v>6165</v>
      </c>
      <c r="C3150" s="3">
        <v>97240</v>
      </c>
      <c r="D3150" s="2" t="s">
        <v>9155</v>
      </c>
      <c r="E3150" s="3" t="s">
        <v>6147</v>
      </c>
      <c r="G3150" s="66">
        <v>0</v>
      </c>
    </row>
    <row r="3151" spans="1:7" ht="22.5" x14ac:dyDescent="0.2">
      <c r="A3151" s="1" t="str">
        <f t="shared" si="59"/>
        <v>SINAPI 97241</v>
      </c>
      <c r="B3151" s="3" t="s">
        <v>6165</v>
      </c>
      <c r="C3151" s="3">
        <v>97241</v>
      </c>
      <c r="D3151" s="2" t="s">
        <v>9156</v>
      </c>
      <c r="E3151" s="3" t="s">
        <v>6147</v>
      </c>
      <c r="G3151" s="66">
        <v>0</v>
      </c>
    </row>
    <row r="3152" spans="1:7" ht="22.5" x14ac:dyDescent="0.2">
      <c r="A3152" s="1" t="str">
        <f t="shared" si="59"/>
        <v>SINAPI 97242</v>
      </c>
      <c r="B3152" s="3" t="s">
        <v>6165</v>
      </c>
      <c r="C3152" s="3">
        <v>97242</v>
      </c>
      <c r="D3152" s="2" t="s">
        <v>9157</v>
      </c>
      <c r="E3152" s="3" t="s">
        <v>6147</v>
      </c>
      <c r="G3152" s="66">
        <v>0</v>
      </c>
    </row>
    <row r="3153" spans="1:7" ht="22.5" x14ac:dyDescent="0.2">
      <c r="A3153" s="1" t="str">
        <f t="shared" si="59"/>
        <v>SINAPI 97243</v>
      </c>
      <c r="B3153" s="3" t="s">
        <v>6165</v>
      </c>
      <c r="C3153" s="3">
        <v>97243</v>
      </c>
      <c r="D3153" s="2" t="s">
        <v>9158</v>
      </c>
      <c r="E3153" s="3" t="s">
        <v>6147</v>
      </c>
      <c r="G3153" s="66">
        <v>0</v>
      </c>
    </row>
    <row r="3154" spans="1:7" ht="22.5" x14ac:dyDescent="0.2">
      <c r="A3154" s="1" t="str">
        <f t="shared" si="59"/>
        <v>SINAPI 97244</v>
      </c>
      <c r="B3154" s="3" t="s">
        <v>6165</v>
      </c>
      <c r="C3154" s="3">
        <v>97244</v>
      </c>
      <c r="D3154" s="2" t="s">
        <v>9159</v>
      </c>
      <c r="E3154" s="3" t="s">
        <v>6147</v>
      </c>
      <c r="G3154" s="66">
        <v>0</v>
      </c>
    </row>
    <row r="3155" spans="1:7" ht="22.5" x14ac:dyDescent="0.2">
      <c r="A3155" s="1" t="str">
        <f t="shared" si="59"/>
        <v>SINAPI 97245</v>
      </c>
      <c r="B3155" s="3" t="s">
        <v>6165</v>
      </c>
      <c r="C3155" s="3">
        <v>97245</v>
      </c>
      <c r="D3155" s="2" t="s">
        <v>9160</v>
      </c>
      <c r="E3155" s="3" t="s">
        <v>6147</v>
      </c>
      <c r="G3155" s="66">
        <v>0</v>
      </c>
    </row>
    <row r="3156" spans="1:7" ht="22.5" x14ac:dyDescent="0.2">
      <c r="A3156" s="1" t="str">
        <f t="shared" si="59"/>
        <v>SINAPI 97236</v>
      </c>
      <c r="B3156" s="3" t="s">
        <v>6165</v>
      </c>
      <c r="C3156" s="3">
        <v>97236</v>
      </c>
      <c r="D3156" s="2" t="s">
        <v>9161</v>
      </c>
      <c r="E3156" s="3" t="s">
        <v>6147</v>
      </c>
      <c r="G3156" s="66">
        <v>0</v>
      </c>
    </row>
    <row r="3157" spans="1:7" ht="22.5" x14ac:dyDescent="0.2">
      <c r="A3157" s="1" t="str">
        <f t="shared" si="59"/>
        <v>SINAPI 97246</v>
      </c>
      <c r="B3157" s="3" t="s">
        <v>6165</v>
      </c>
      <c r="C3157" s="3">
        <v>97246</v>
      </c>
      <c r="D3157" s="2" t="s">
        <v>9162</v>
      </c>
      <c r="E3157" s="3" t="s">
        <v>6147</v>
      </c>
      <c r="G3157" s="66">
        <v>0</v>
      </c>
    </row>
    <row r="3158" spans="1:7" ht="22.5" x14ac:dyDescent="0.2">
      <c r="A3158" s="1" t="str">
        <f t="shared" si="59"/>
        <v>SINAPI 97247</v>
      </c>
      <c r="B3158" s="3" t="s">
        <v>6165</v>
      </c>
      <c r="C3158" s="3">
        <v>97247</v>
      </c>
      <c r="D3158" s="2" t="s">
        <v>9163</v>
      </c>
      <c r="E3158" s="3" t="s">
        <v>6147</v>
      </c>
      <c r="G3158" s="66">
        <v>0</v>
      </c>
    </row>
    <row r="3159" spans="1:7" ht="22.5" x14ac:dyDescent="0.2">
      <c r="A3159" s="1" t="str">
        <f t="shared" si="59"/>
        <v>SINAPI 97237</v>
      </c>
      <c r="B3159" s="3" t="s">
        <v>6165</v>
      </c>
      <c r="C3159" s="3">
        <v>97237</v>
      </c>
      <c r="D3159" s="2" t="s">
        <v>9164</v>
      </c>
      <c r="E3159" s="3" t="s">
        <v>6147</v>
      </c>
      <c r="G3159" s="66">
        <v>0</v>
      </c>
    </row>
    <row r="3160" spans="1:7" ht="22.5" x14ac:dyDescent="0.2">
      <c r="A3160" s="1" t="str">
        <f t="shared" si="59"/>
        <v>SINAPI 97248</v>
      </c>
      <c r="B3160" s="3" t="s">
        <v>6165</v>
      </c>
      <c r="C3160" s="3">
        <v>97248</v>
      </c>
      <c r="D3160" s="2" t="s">
        <v>9165</v>
      </c>
      <c r="E3160" s="3" t="s">
        <v>6147</v>
      </c>
      <c r="G3160" s="66">
        <v>0</v>
      </c>
    </row>
    <row r="3161" spans="1:7" ht="22.5" x14ac:dyDescent="0.2">
      <c r="A3161" s="1" t="str">
        <f t="shared" si="59"/>
        <v>SINAPI 97251</v>
      </c>
      <c r="B3161" s="3" t="s">
        <v>6165</v>
      </c>
      <c r="C3161" s="3">
        <v>97251</v>
      </c>
      <c r="D3161" s="2" t="s">
        <v>9166</v>
      </c>
      <c r="E3161" s="3" t="s">
        <v>6148</v>
      </c>
      <c r="G3161" s="66">
        <v>0</v>
      </c>
    </row>
    <row r="3162" spans="1:7" ht="22.5" x14ac:dyDescent="0.2">
      <c r="A3162" s="1" t="str">
        <f t="shared" si="59"/>
        <v>SINAPI 97254</v>
      </c>
      <c r="B3162" s="3" t="s">
        <v>6165</v>
      </c>
      <c r="C3162" s="3">
        <v>97254</v>
      </c>
      <c r="D3162" s="2" t="s">
        <v>9167</v>
      </c>
      <c r="E3162" s="3" t="s">
        <v>6148</v>
      </c>
      <c r="G3162" s="66">
        <v>0</v>
      </c>
    </row>
    <row r="3163" spans="1:7" ht="22.5" x14ac:dyDescent="0.2">
      <c r="A3163" s="1" t="str">
        <f t="shared" si="59"/>
        <v>SINAPI 97255</v>
      </c>
      <c r="B3163" s="3" t="s">
        <v>6165</v>
      </c>
      <c r="C3163" s="3">
        <v>97255</v>
      </c>
      <c r="D3163" s="2" t="s">
        <v>9168</v>
      </c>
      <c r="E3163" s="3" t="s">
        <v>6148</v>
      </c>
      <c r="G3163" s="66">
        <v>0</v>
      </c>
    </row>
    <row r="3164" spans="1:7" ht="22.5" x14ac:dyDescent="0.2">
      <c r="A3164" s="1" t="str">
        <f t="shared" si="59"/>
        <v>SINAPI 97249</v>
      </c>
      <c r="B3164" s="3" t="s">
        <v>6165</v>
      </c>
      <c r="C3164" s="3">
        <v>97249</v>
      </c>
      <c r="D3164" s="2" t="s">
        <v>9169</v>
      </c>
      <c r="E3164" s="3" t="s">
        <v>6148</v>
      </c>
      <c r="G3164" s="66">
        <v>0</v>
      </c>
    </row>
    <row r="3165" spans="1:7" ht="22.5" x14ac:dyDescent="0.2">
      <c r="A3165" s="1" t="str">
        <f t="shared" si="59"/>
        <v>SINAPI 97250</v>
      </c>
      <c r="B3165" s="3" t="s">
        <v>6165</v>
      </c>
      <c r="C3165" s="3">
        <v>97250</v>
      </c>
      <c r="D3165" s="2" t="s">
        <v>9170</v>
      </c>
      <c r="E3165" s="3" t="s">
        <v>6148</v>
      </c>
      <c r="G3165" s="66">
        <v>0</v>
      </c>
    </row>
    <row r="3166" spans="1:7" ht="22.5" x14ac:dyDescent="0.2">
      <c r="A3166" s="1" t="str">
        <f t="shared" si="59"/>
        <v>SINAPI 97258</v>
      </c>
      <c r="B3166" s="3" t="s">
        <v>6165</v>
      </c>
      <c r="C3166" s="3">
        <v>97258</v>
      </c>
      <c r="D3166" s="2" t="s">
        <v>9171</v>
      </c>
      <c r="E3166" s="3" t="s">
        <v>6148</v>
      </c>
      <c r="G3166" s="66">
        <v>0</v>
      </c>
    </row>
    <row r="3167" spans="1:7" ht="22.5" x14ac:dyDescent="0.2">
      <c r="A3167" s="1" t="str">
        <f t="shared" si="59"/>
        <v>SINAPI 97259</v>
      </c>
      <c r="B3167" s="3" t="s">
        <v>6165</v>
      </c>
      <c r="C3167" s="3">
        <v>97259</v>
      </c>
      <c r="D3167" s="2" t="s">
        <v>9172</v>
      </c>
      <c r="E3167" s="3" t="s">
        <v>6148</v>
      </c>
      <c r="G3167" s="66">
        <v>0</v>
      </c>
    </row>
    <row r="3168" spans="1:7" ht="22.5" x14ac:dyDescent="0.2">
      <c r="A3168" s="1" t="str">
        <f t="shared" si="59"/>
        <v>SINAPI 97262</v>
      </c>
      <c r="B3168" s="3" t="s">
        <v>6165</v>
      </c>
      <c r="C3168" s="3">
        <v>97262</v>
      </c>
      <c r="D3168" s="2" t="s">
        <v>9173</v>
      </c>
      <c r="E3168" s="3" t="s">
        <v>6148</v>
      </c>
      <c r="G3168" s="66">
        <v>0</v>
      </c>
    </row>
    <row r="3169" spans="1:7" ht="22.5" x14ac:dyDescent="0.2">
      <c r="A3169" s="1" t="str">
        <f t="shared" si="59"/>
        <v>SINAPI 97263</v>
      </c>
      <c r="B3169" s="3" t="s">
        <v>6165</v>
      </c>
      <c r="C3169" s="3">
        <v>97263</v>
      </c>
      <c r="D3169" s="2" t="s">
        <v>9174</v>
      </c>
      <c r="E3169" s="3" t="s">
        <v>6148</v>
      </c>
      <c r="G3169" s="66">
        <v>0</v>
      </c>
    </row>
    <row r="3170" spans="1:7" ht="22.5" x14ac:dyDescent="0.2">
      <c r="A3170" s="1" t="str">
        <f t="shared" si="59"/>
        <v>SINAPI 97266</v>
      </c>
      <c r="B3170" s="3" t="s">
        <v>6165</v>
      </c>
      <c r="C3170" s="3">
        <v>97266</v>
      </c>
      <c r="D3170" s="2" t="s">
        <v>9175</v>
      </c>
      <c r="E3170" s="3" t="s">
        <v>6148</v>
      </c>
      <c r="G3170" s="66">
        <v>0</v>
      </c>
    </row>
    <row r="3171" spans="1:7" ht="22.5" x14ac:dyDescent="0.2">
      <c r="A3171" s="1" t="str">
        <f t="shared" si="59"/>
        <v>SINAPI 97267</v>
      </c>
      <c r="B3171" s="3" t="s">
        <v>6165</v>
      </c>
      <c r="C3171" s="3">
        <v>97267</v>
      </c>
      <c r="D3171" s="2" t="s">
        <v>9176</v>
      </c>
      <c r="E3171" s="3" t="s">
        <v>6148</v>
      </c>
      <c r="G3171" s="66">
        <v>0</v>
      </c>
    </row>
    <row r="3172" spans="1:7" ht="22.5" x14ac:dyDescent="0.2">
      <c r="A3172" s="1" t="str">
        <f t="shared" si="59"/>
        <v>SINAPI 97270</v>
      </c>
      <c r="B3172" s="3" t="s">
        <v>6165</v>
      </c>
      <c r="C3172" s="3">
        <v>97270</v>
      </c>
      <c r="D3172" s="2" t="s">
        <v>9177</v>
      </c>
      <c r="E3172" s="3" t="s">
        <v>6148</v>
      </c>
      <c r="G3172" s="66">
        <v>0</v>
      </c>
    </row>
    <row r="3173" spans="1:7" ht="22.5" x14ac:dyDescent="0.2">
      <c r="A3173" s="1" t="str">
        <f t="shared" si="59"/>
        <v>SINAPI 97271</v>
      </c>
      <c r="B3173" s="3" t="s">
        <v>6165</v>
      </c>
      <c r="C3173" s="3">
        <v>97271</v>
      </c>
      <c r="D3173" s="2" t="s">
        <v>9178</v>
      </c>
      <c r="E3173" s="3" t="s">
        <v>6148</v>
      </c>
      <c r="G3173" s="66">
        <v>0</v>
      </c>
    </row>
    <row r="3174" spans="1:7" ht="22.5" x14ac:dyDescent="0.2">
      <c r="A3174" s="1" t="str">
        <f t="shared" si="59"/>
        <v>SINAPI 97252</v>
      </c>
      <c r="B3174" s="3" t="s">
        <v>6165</v>
      </c>
      <c r="C3174" s="3">
        <v>97252</v>
      </c>
      <c r="D3174" s="2" t="s">
        <v>9179</v>
      </c>
      <c r="E3174" s="3" t="s">
        <v>6148</v>
      </c>
      <c r="G3174" s="66">
        <v>0</v>
      </c>
    </row>
    <row r="3175" spans="1:7" ht="22.5" x14ac:dyDescent="0.2">
      <c r="A3175" s="1" t="str">
        <f t="shared" ref="A3175:A3238" si="60">CONCATENAR</f>
        <v>SINAPI 97257</v>
      </c>
      <c r="B3175" s="3" t="s">
        <v>6165</v>
      </c>
      <c r="C3175" s="3">
        <v>97257</v>
      </c>
      <c r="D3175" s="2" t="s">
        <v>9180</v>
      </c>
      <c r="E3175" s="3" t="s">
        <v>6148</v>
      </c>
      <c r="G3175" s="66">
        <v>0</v>
      </c>
    </row>
    <row r="3176" spans="1:7" ht="22.5" x14ac:dyDescent="0.2">
      <c r="A3176" s="1" t="str">
        <f t="shared" si="60"/>
        <v>SINAPI 97256</v>
      </c>
      <c r="B3176" s="3" t="s">
        <v>6165</v>
      </c>
      <c r="C3176" s="3">
        <v>97256</v>
      </c>
      <c r="D3176" s="2" t="s">
        <v>9181</v>
      </c>
      <c r="E3176" s="3" t="s">
        <v>6148</v>
      </c>
      <c r="G3176" s="66">
        <v>0</v>
      </c>
    </row>
    <row r="3177" spans="1:7" ht="22.5" x14ac:dyDescent="0.2">
      <c r="A3177" s="1" t="str">
        <f t="shared" si="60"/>
        <v>SINAPI 97253</v>
      </c>
      <c r="B3177" s="3" t="s">
        <v>6165</v>
      </c>
      <c r="C3177" s="3">
        <v>97253</v>
      </c>
      <c r="D3177" s="2" t="s">
        <v>9182</v>
      </c>
      <c r="E3177" s="3" t="s">
        <v>6148</v>
      </c>
      <c r="G3177" s="66">
        <v>0</v>
      </c>
    </row>
    <row r="3178" spans="1:7" ht="22.5" x14ac:dyDescent="0.2">
      <c r="A3178" s="1" t="str">
        <f t="shared" si="60"/>
        <v>SINAPI 97261</v>
      </c>
      <c r="B3178" s="3" t="s">
        <v>6165</v>
      </c>
      <c r="C3178" s="3">
        <v>97261</v>
      </c>
      <c r="D3178" s="2" t="s">
        <v>9183</v>
      </c>
      <c r="E3178" s="3" t="s">
        <v>6148</v>
      </c>
      <c r="G3178" s="66">
        <v>0</v>
      </c>
    </row>
    <row r="3179" spans="1:7" ht="22.5" x14ac:dyDescent="0.2">
      <c r="A3179" s="1" t="str">
        <f t="shared" si="60"/>
        <v>SINAPI 97260</v>
      </c>
      <c r="B3179" s="3" t="s">
        <v>6165</v>
      </c>
      <c r="C3179" s="3">
        <v>97260</v>
      </c>
      <c r="D3179" s="2" t="s">
        <v>9184</v>
      </c>
      <c r="E3179" s="3" t="s">
        <v>6148</v>
      </c>
      <c r="G3179" s="66">
        <v>0</v>
      </c>
    </row>
    <row r="3180" spans="1:7" ht="22.5" x14ac:dyDescent="0.2">
      <c r="A3180" s="1" t="str">
        <f t="shared" si="60"/>
        <v>SINAPI 97265</v>
      </c>
      <c r="B3180" s="3" t="s">
        <v>6165</v>
      </c>
      <c r="C3180" s="3">
        <v>97265</v>
      </c>
      <c r="D3180" s="2" t="s">
        <v>9185</v>
      </c>
      <c r="E3180" s="3" t="s">
        <v>6148</v>
      </c>
      <c r="G3180" s="66">
        <v>0</v>
      </c>
    </row>
    <row r="3181" spans="1:7" ht="22.5" x14ac:dyDescent="0.2">
      <c r="A3181" s="1" t="str">
        <f t="shared" si="60"/>
        <v>SINAPI 97264</v>
      </c>
      <c r="B3181" s="3" t="s">
        <v>6165</v>
      </c>
      <c r="C3181" s="3">
        <v>97264</v>
      </c>
      <c r="D3181" s="2" t="s">
        <v>9186</v>
      </c>
      <c r="E3181" s="3" t="s">
        <v>6148</v>
      </c>
      <c r="G3181" s="66">
        <v>0</v>
      </c>
    </row>
    <row r="3182" spans="1:7" ht="22.5" x14ac:dyDescent="0.2">
      <c r="A3182" s="1" t="str">
        <f t="shared" si="60"/>
        <v>SINAPI 97269</v>
      </c>
      <c r="B3182" s="3" t="s">
        <v>6165</v>
      </c>
      <c r="C3182" s="3">
        <v>97269</v>
      </c>
      <c r="D3182" s="2" t="s">
        <v>9187</v>
      </c>
      <c r="E3182" s="3" t="s">
        <v>6148</v>
      </c>
      <c r="G3182" s="66">
        <v>0</v>
      </c>
    </row>
    <row r="3183" spans="1:7" ht="22.5" x14ac:dyDescent="0.2">
      <c r="A3183" s="1" t="str">
        <f t="shared" si="60"/>
        <v>SINAPI 97268</v>
      </c>
      <c r="B3183" s="3" t="s">
        <v>6165</v>
      </c>
      <c r="C3183" s="3">
        <v>97268</v>
      </c>
      <c r="D3183" s="2" t="s">
        <v>9188</v>
      </c>
      <c r="E3183" s="3" t="s">
        <v>6148</v>
      </c>
      <c r="G3183" s="66">
        <v>0</v>
      </c>
    </row>
    <row r="3184" spans="1:7" ht="22.5" x14ac:dyDescent="0.2">
      <c r="A3184" s="1" t="str">
        <f t="shared" si="60"/>
        <v>SINAPI 97273</v>
      </c>
      <c r="B3184" s="3" t="s">
        <v>6165</v>
      </c>
      <c r="C3184" s="3">
        <v>97273</v>
      </c>
      <c r="D3184" s="2" t="s">
        <v>9189</v>
      </c>
      <c r="E3184" s="3" t="s">
        <v>6148</v>
      </c>
      <c r="G3184" s="66">
        <v>0</v>
      </c>
    </row>
    <row r="3185" spans="1:7" ht="22.5" x14ac:dyDescent="0.2">
      <c r="A3185" s="1" t="str">
        <f t="shared" si="60"/>
        <v>SINAPI 97272</v>
      </c>
      <c r="B3185" s="3" t="s">
        <v>6165</v>
      </c>
      <c r="C3185" s="3">
        <v>97272</v>
      </c>
      <c r="D3185" s="2" t="s">
        <v>9190</v>
      </c>
      <c r="E3185" s="3" t="s">
        <v>6148</v>
      </c>
      <c r="G3185" s="66">
        <v>0</v>
      </c>
    </row>
    <row r="3186" spans="1:7" ht="22.5" x14ac:dyDescent="0.2">
      <c r="A3186" s="1" t="str">
        <f t="shared" si="60"/>
        <v>SINAPI 97315</v>
      </c>
      <c r="B3186" s="3" t="s">
        <v>6165</v>
      </c>
      <c r="C3186" s="3">
        <v>97315</v>
      </c>
      <c r="D3186" s="2" t="s">
        <v>9191</v>
      </c>
      <c r="E3186" s="3" t="s">
        <v>6148</v>
      </c>
      <c r="G3186" s="66">
        <v>0</v>
      </c>
    </row>
    <row r="3187" spans="1:7" ht="22.5" x14ac:dyDescent="0.2">
      <c r="A3187" s="1" t="str">
        <f t="shared" si="60"/>
        <v>SINAPI 97316</v>
      </c>
      <c r="B3187" s="3" t="s">
        <v>6165</v>
      </c>
      <c r="C3187" s="3">
        <v>97316</v>
      </c>
      <c r="D3187" s="2" t="s">
        <v>9192</v>
      </c>
      <c r="E3187" s="3" t="s">
        <v>6148</v>
      </c>
      <c r="G3187" s="66">
        <v>0</v>
      </c>
    </row>
    <row r="3188" spans="1:7" ht="22.5" x14ac:dyDescent="0.2">
      <c r="A3188" s="1" t="str">
        <f t="shared" si="60"/>
        <v>SINAPI 97317</v>
      </c>
      <c r="B3188" s="3" t="s">
        <v>6165</v>
      </c>
      <c r="C3188" s="3">
        <v>97317</v>
      </c>
      <c r="D3188" s="2" t="s">
        <v>9193</v>
      </c>
      <c r="E3188" s="3" t="s">
        <v>6148</v>
      </c>
      <c r="G3188" s="66">
        <v>0</v>
      </c>
    </row>
    <row r="3189" spans="1:7" ht="22.5" x14ac:dyDescent="0.2">
      <c r="A3189" s="1" t="str">
        <f t="shared" si="60"/>
        <v>SINAPI 97318</v>
      </c>
      <c r="B3189" s="3" t="s">
        <v>6165</v>
      </c>
      <c r="C3189" s="3">
        <v>97318</v>
      </c>
      <c r="D3189" s="2" t="s">
        <v>9194</v>
      </c>
      <c r="E3189" s="3" t="s">
        <v>6148</v>
      </c>
      <c r="G3189" s="66">
        <v>0</v>
      </c>
    </row>
    <row r="3190" spans="1:7" ht="22.5" x14ac:dyDescent="0.2">
      <c r="A3190" s="1" t="str">
        <f t="shared" si="60"/>
        <v>SINAPI 97319</v>
      </c>
      <c r="B3190" s="3" t="s">
        <v>6165</v>
      </c>
      <c r="C3190" s="3">
        <v>97319</v>
      </c>
      <c r="D3190" s="2" t="s">
        <v>9195</v>
      </c>
      <c r="E3190" s="3" t="s">
        <v>6148</v>
      </c>
      <c r="G3190" s="66">
        <v>0</v>
      </c>
    </row>
    <row r="3191" spans="1:7" ht="22.5" x14ac:dyDescent="0.2">
      <c r="A3191" s="1" t="str">
        <f t="shared" si="60"/>
        <v>SINAPI 97320</v>
      </c>
      <c r="B3191" s="3" t="s">
        <v>6165</v>
      </c>
      <c r="C3191" s="3">
        <v>97320</v>
      </c>
      <c r="D3191" s="2" t="s">
        <v>9196</v>
      </c>
      <c r="E3191" s="3" t="s">
        <v>6148</v>
      </c>
      <c r="G3191" s="66">
        <v>0</v>
      </c>
    </row>
    <row r="3192" spans="1:7" ht="22.5" x14ac:dyDescent="0.2">
      <c r="A3192" s="1" t="str">
        <f t="shared" si="60"/>
        <v>SINAPI 97321</v>
      </c>
      <c r="B3192" s="3" t="s">
        <v>6165</v>
      </c>
      <c r="C3192" s="3">
        <v>97321</v>
      </c>
      <c r="D3192" s="2" t="s">
        <v>9197</v>
      </c>
      <c r="E3192" s="3" t="s">
        <v>6148</v>
      </c>
      <c r="G3192" s="66">
        <v>0</v>
      </c>
    </row>
    <row r="3193" spans="1:7" ht="22.5" x14ac:dyDescent="0.2">
      <c r="A3193" s="1" t="str">
        <f t="shared" si="60"/>
        <v>SINAPI 97322</v>
      </c>
      <c r="B3193" s="3" t="s">
        <v>6165</v>
      </c>
      <c r="C3193" s="3">
        <v>97322</v>
      </c>
      <c r="D3193" s="2" t="s">
        <v>9198</v>
      </c>
      <c r="E3193" s="3" t="s">
        <v>6148</v>
      </c>
      <c r="G3193" s="66">
        <v>0</v>
      </c>
    </row>
    <row r="3194" spans="1:7" ht="22.5" x14ac:dyDescent="0.2">
      <c r="A3194" s="1" t="str">
        <f t="shared" si="60"/>
        <v>SINAPI 97313</v>
      </c>
      <c r="B3194" s="3" t="s">
        <v>6165</v>
      </c>
      <c r="C3194" s="3">
        <v>97313</v>
      </c>
      <c r="D3194" s="2" t="s">
        <v>9199</v>
      </c>
      <c r="E3194" s="3" t="s">
        <v>6148</v>
      </c>
      <c r="G3194" s="66">
        <v>0</v>
      </c>
    </row>
    <row r="3195" spans="1:7" ht="22.5" x14ac:dyDescent="0.2">
      <c r="A3195" s="1" t="str">
        <f t="shared" si="60"/>
        <v>SINAPI 97323</v>
      </c>
      <c r="B3195" s="3" t="s">
        <v>6165</v>
      </c>
      <c r="C3195" s="3">
        <v>97323</v>
      </c>
      <c r="D3195" s="2" t="s">
        <v>9200</v>
      </c>
      <c r="E3195" s="3" t="s">
        <v>6148</v>
      </c>
      <c r="G3195" s="66">
        <v>0</v>
      </c>
    </row>
    <row r="3196" spans="1:7" ht="22.5" x14ac:dyDescent="0.2">
      <c r="A3196" s="1" t="str">
        <f t="shared" si="60"/>
        <v>SINAPI 97324</v>
      </c>
      <c r="B3196" s="3" t="s">
        <v>6165</v>
      </c>
      <c r="C3196" s="3">
        <v>97324</v>
      </c>
      <c r="D3196" s="2" t="s">
        <v>9201</v>
      </c>
      <c r="E3196" s="3" t="s">
        <v>6148</v>
      </c>
      <c r="G3196" s="66">
        <v>0</v>
      </c>
    </row>
    <row r="3197" spans="1:7" ht="22.5" x14ac:dyDescent="0.2">
      <c r="A3197" s="1" t="str">
        <f t="shared" si="60"/>
        <v>SINAPI 97314</v>
      </c>
      <c r="B3197" s="3" t="s">
        <v>6165</v>
      </c>
      <c r="C3197" s="3">
        <v>97314</v>
      </c>
      <c r="D3197" s="2" t="s">
        <v>9202</v>
      </c>
      <c r="E3197" s="3" t="s">
        <v>6148</v>
      </c>
      <c r="G3197" s="66">
        <v>0</v>
      </c>
    </row>
    <row r="3198" spans="1:7" ht="22.5" x14ac:dyDescent="0.2">
      <c r="A3198" s="1" t="str">
        <f t="shared" si="60"/>
        <v>SINAPI 97325</v>
      </c>
      <c r="B3198" s="3" t="s">
        <v>6165</v>
      </c>
      <c r="C3198" s="3">
        <v>97325</v>
      </c>
      <c r="D3198" s="2" t="s">
        <v>9203</v>
      </c>
      <c r="E3198" s="3" t="s">
        <v>6148</v>
      </c>
      <c r="G3198" s="66">
        <v>0</v>
      </c>
    </row>
    <row r="3199" spans="1:7" ht="22.5" x14ac:dyDescent="0.2">
      <c r="A3199" s="1" t="str">
        <f t="shared" si="60"/>
        <v>SINAPI 103517</v>
      </c>
      <c r="B3199" s="3" t="s">
        <v>6165</v>
      </c>
      <c r="C3199" s="3">
        <v>103517</v>
      </c>
      <c r="D3199" s="2" t="s">
        <v>4505</v>
      </c>
      <c r="E3199" s="3" t="s">
        <v>6148</v>
      </c>
      <c r="G3199" s="66">
        <v>2912.07</v>
      </c>
    </row>
    <row r="3200" spans="1:7" ht="22.5" x14ac:dyDescent="0.2">
      <c r="A3200" s="1" t="str">
        <f t="shared" si="60"/>
        <v>SINAPI 103518</v>
      </c>
      <c r="B3200" s="3" t="s">
        <v>6165</v>
      </c>
      <c r="C3200" s="3">
        <v>103518</v>
      </c>
      <c r="D3200" s="2" t="s">
        <v>9204</v>
      </c>
      <c r="E3200" s="3" t="s">
        <v>6148</v>
      </c>
      <c r="G3200" s="66">
        <v>0</v>
      </c>
    </row>
    <row r="3201" spans="1:7" ht="22.5" x14ac:dyDescent="0.2">
      <c r="A3201" s="1" t="str">
        <f t="shared" si="60"/>
        <v>SINAPI 103519</v>
      </c>
      <c r="B3201" s="3" t="s">
        <v>6165</v>
      </c>
      <c r="C3201" s="3">
        <v>103519</v>
      </c>
      <c r="D3201" s="2" t="s">
        <v>4506</v>
      </c>
      <c r="E3201" s="3" t="s">
        <v>6148</v>
      </c>
      <c r="G3201" s="66">
        <v>11.32</v>
      </c>
    </row>
    <row r="3202" spans="1:7" x14ac:dyDescent="0.2">
      <c r="A3202" s="1" t="str">
        <f t="shared" si="60"/>
        <v>SINAPI 103515</v>
      </c>
      <c r="B3202" s="3" t="s">
        <v>6165</v>
      </c>
      <c r="C3202" s="3">
        <v>103515</v>
      </c>
      <c r="D3202" s="2" t="s">
        <v>9205</v>
      </c>
      <c r="E3202" s="3" t="s">
        <v>6148</v>
      </c>
      <c r="G3202" s="66">
        <v>0</v>
      </c>
    </row>
    <row r="3203" spans="1:7" x14ac:dyDescent="0.2">
      <c r="A3203" s="1" t="str">
        <f t="shared" si="60"/>
        <v>SINAPI 103502</v>
      </c>
      <c r="B3203" s="3" t="s">
        <v>6165</v>
      </c>
      <c r="C3203" s="3">
        <v>103502</v>
      </c>
      <c r="D3203" s="2" t="s">
        <v>9206</v>
      </c>
      <c r="E3203" s="3" t="s">
        <v>6147</v>
      </c>
      <c r="G3203" s="66">
        <v>0</v>
      </c>
    </row>
    <row r="3204" spans="1:7" x14ac:dyDescent="0.2">
      <c r="A3204" s="1" t="str">
        <f t="shared" si="60"/>
        <v>SINAPI 103504</v>
      </c>
      <c r="B3204" s="3" t="s">
        <v>6165</v>
      </c>
      <c r="C3204" s="3">
        <v>103504</v>
      </c>
      <c r="D3204" s="2" t="s">
        <v>9207</v>
      </c>
      <c r="E3204" s="3" t="s">
        <v>6147</v>
      </c>
      <c r="G3204" s="66">
        <v>0</v>
      </c>
    </row>
    <row r="3205" spans="1:7" x14ac:dyDescent="0.2">
      <c r="A3205" s="1" t="str">
        <f t="shared" si="60"/>
        <v>SINAPI 103503</v>
      </c>
      <c r="B3205" s="3" t="s">
        <v>6165</v>
      </c>
      <c r="C3205" s="3">
        <v>103503</v>
      </c>
      <c r="D3205" s="2" t="s">
        <v>9208</v>
      </c>
      <c r="E3205" s="3" t="s">
        <v>6147</v>
      </c>
      <c r="G3205" s="66">
        <v>0</v>
      </c>
    </row>
    <row r="3206" spans="1:7" x14ac:dyDescent="0.2">
      <c r="A3206" s="1" t="str">
        <f t="shared" si="60"/>
        <v>SINAPI 103505</v>
      </c>
      <c r="B3206" s="3" t="s">
        <v>6165</v>
      </c>
      <c r="C3206" s="3">
        <v>103505</v>
      </c>
      <c r="D3206" s="2" t="s">
        <v>9209</v>
      </c>
      <c r="E3206" s="3" t="s">
        <v>6147</v>
      </c>
      <c r="G3206" s="66">
        <v>0</v>
      </c>
    </row>
    <row r="3207" spans="1:7" ht="22.5" x14ac:dyDescent="0.2">
      <c r="A3207" s="1" t="str">
        <f t="shared" si="60"/>
        <v>SINAPI 103499</v>
      </c>
      <c r="B3207" s="3" t="s">
        <v>6165</v>
      </c>
      <c r="C3207" s="3">
        <v>103499</v>
      </c>
      <c r="D3207" s="2" t="s">
        <v>9210</v>
      </c>
      <c r="E3207" s="3" t="s">
        <v>6148</v>
      </c>
      <c r="G3207" s="66">
        <v>0</v>
      </c>
    </row>
    <row r="3208" spans="1:7" ht="22.5" x14ac:dyDescent="0.2">
      <c r="A3208" s="1" t="str">
        <f t="shared" si="60"/>
        <v>SINAPI 103501</v>
      </c>
      <c r="B3208" s="3" t="s">
        <v>6165</v>
      </c>
      <c r="C3208" s="3">
        <v>103501</v>
      </c>
      <c r="D3208" s="2" t="s">
        <v>9211</v>
      </c>
      <c r="E3208" s="3" t="s">
        <v>6148</v>
      </c>
      <c r="G3208" s="66">
        <v>0</v>
      </c>
    </row>
    <row r="3209" spans="1:7" ht="22.5" x14ac:dyDescent="0.2">
      <c r="A3209" s="1" t="str">
        <f t="shared" si="60"/>
        <v>SINAPI 103500</v>
      </c>
      <c r="B3209" s="3" t="s">
        <v>6165</v>
      </c>
      <c r="C3209" s="3">
        <v>103500</v>
      </c>
      <c r="D3209" s="2" t="s">
        <v>9212</v>
      </c>
      <c r="E3209" s="3" t="s">
        <v>6148</v>
      </c>
      <c r="G3209" s="66">
        <v>0</v>
      </c>
    </row>
    <row r="3210" spans="1:7" ht="22.5" x14ac:dyDescent="0.2">
      <c r="A3210" s="1" t="str">
        <f t="shared" si="60"/>
        <v>SINAPI 103496</v>
      </c>
      <c r="B3210" s="3" t="s">
        <v>6165</v>
      </c>
      <c r="C3210" s="3">
        <v>103496</v>
      </c>
      <c r="D3210" s="2" t="s">
        <v>9213</v>
      </c>
      <c r="E3210" s="3" t="s">
        <v>6148</v>
      </c>
      <c r="G3210" s="66">
        <v>0</v>
      </c>
    </row>
    <row r="3211" spans="1:7" ht="22.5" x14ac:dyDescent="0.2">
      <c r="A3211" s="1" t="str">
        <f t="shared" si="60"/>
        <v>SINAPI 103498</v>
      </c>
      <c r="B3211" s="3" t="s">
        <v>6165</v>
      </c>
      <c r="C3211" s="3">
        <v>103498</v>
      </c>
      <c r="D3211" s="2" t="s">
        <v>9214</v>
      </c>
      <c r="E3211" s="3" t="s">
        <v>6148</v>
      </c>
      <c r="G3211" s="66">
        <v>0</v>
      </c>
    </row>
    <row r="3212" spans="1:7" ht="22.5" x14ac:dyDescent="0.2">
      <c r="A3212" s="1" t="str">
        <f t="shared" si="60"/>
        <v>SINAPI 103497</v>
      </c>
      <c r="B3212" s="3" t="s">
        <v>6165</v>
      </c>
      <c r="C3212" s="3">
        <v>103497</v>
      </c>
      <c r="D3212" s="2" t="s">
        <v>9215</v>
      </c>
      <c r="E3212" s="3" t="s">
        <v>6148</v>
      </c>
      <c r="G3212" s="66">
        <v>0</v>
      </c>
    </row>
    <row r="3213" spans="1:7" x14ac:dyDescent="0.2">
      <c r="A3213" s="1" t="str">
        <f t="shared" si="60"/>
        <v>SINAPI 103516</v>
      </c>
      <c r="B3213" s="3" t="s">
        <v>6165</v>
      </c>
      <c r="C3213" s="3">
        <v>103516</v>
      </c>
      <c r="D3213" s="2" t="s">
        <v>9216</v>
      </c>
      <c r="E3213" s="3" t="s">
        <v>6148</v>
      </c>
      <c r="G3213" s="66">
        <v>0</v>
      </c>
    </row>
    <row r="3214" spans="1:7" x14ac:dyDescent="0.2">
      <c r="A3214" s="1" t="str">
        <f t="shared" si="60"/>
        <v>SINAPI 103506</v>
      </c>
      <c r="B3214" s="3" t="s">
        <v>6165</v>
      </c>
      <c r="C3214" s="3">
        <v>103506</v>
      </c>
      <c r="D3214" s="2" t="s">
        <v>9217</v>
      </c>
      <c r="E3214" s="3" t="s">
        <v>6148</v>
      </c>
      <c r="G3214" s="66">
        <v>0</v>
      </c>
    </row>
    <row r="3215" spans="1:7" x14ac:dyDescent="0.2">
      <c r="A3215" s="1" t="str">
        <f t="shared" si="60"/>
        <v>SINAPI 103507</v>
      </c>
      <c r="B3215" s="3" t="s">
        <v>6165</v>
      </c>
      <c r="C3215" s="3">
        <v>103507</v>
      </c>
      <c r="D3215" s="2" t="s">
        <v>9218</v>
      </c>
      <c r="E3215" s="3" t="s">
        <v>6148</v>
      </c>
      <c r="G3215" s="66">
        <v>0</v>
      </c>
    </row>
    <row r="3216" spans="1:7" ht="22.5" x14ac:dyDescent="0.2">
      <c r="A3216" s="1" t="str">
        <f t="shared" si="60"/>
        <v>SINAPI 103493</v>
      </c>
      <c r="B3216" s="3" t="s">
        <v>6165</v>
      </c>
      <c r="C3216" s="3">
        <v>103493</v>
      </c>
      <c r="D3216" s="2" t="s">
        <v>9219</v>
      </c>
      <c r="E3216" s="3" t="s">
        <v>6148</v>
      </c>
      <c r="G3216" s="66">
        <v>0</v>
      </c>
    </row>
    <row r="3217" spans="1:7" ht="22.5" x14ac:dyDescent="0.2">
      <c r="A3217" s="1" t="str">
        <f t="shared" si="60"/>
        <v>SINAPI 103495</v>
      </c>
      <c r="B3217" s="3" t="s">
        <v>6165</v>
      </c>
      <c r="C3217" s="3">
        <v>103495</v>
      </c>
      <c r="D3217" s="2" t="s">
        <v>9220</v>
      </c>
      <c r="E3217" s="3" t="s">
        <v>6148</v>
      </c>
      <c r="G3217" s="66">
        <v>0</v>
      </c>
    </row>
    <row r="3218" spans="1:7" ht="22.5" x14ac:dyDescent="0.2">
      <c r="A3218" s="1" t="str">
        <f t="shared" si="60"/>
        <v>SINAPI 103494</v>
      </c>
      <c r="B3218" s="3" t="s">
        <v>6165</v>
      </c>
      <c r="C3218" s="3">
        <v>103494</v>
      </c>
      <c r="D3218" s="2" t="s">
        <v>9221</v>
      </c>
      <c r="E3218" s="3" t="s">
        <v>6148</v>
      </c>
      <c r="G3218" s="66">
        <v>0</v>
      </c>
    </row>
    <row r="3219" spans="1:7" x14ac:dyDescent="0.2">
      <c r="A3219" s="1" t="str">
        <f t="shared" si="60"/>
        <v>SINAPI 103513</v>
      </c>
      <c r="B3219" s="3" t="s">
        <v>6165</v>
      </c>
      <c r="C3219" s="3">
        <v>103513</v>
      </c>
      <c r="D3219" s="2" t="s">
        <v>9222</v>
      </c>
      <c r="E3219" s="3" t="s">
        <v>6148</v>
      </c>
      <c r="G3219" s="66">
        <v>0</v>
      </c>
    </row>
    <row r="3220" spans="1:7" ht="22.5" x14ac:dyDescent="0.2">
      <c r="A3220" s="1" t="str">
        <f t="shared" si="60"/>
        <v>SINAPI 103523</v>
      </c>
      <c r="B3220" s="3" t="s">
        <v>6165</v>
      </c>
      <c r="C3220" s="3">
        <v>103523</v>
      </c>
      <c r="D3220" s="2" t="s">
        <v>4510</v>
      </c>
      <c r="E3220" s="3" t="s">
        <v>6148</v>
      </c>
      <c r="G3220" s="66">
        <v>9742.4599999999991</v>
      </c>
    </row>
    <row r="3221" spans="1:7" x14ac:dyDescent="0.2">
      <c r="A3221" s="1" t="str">
        <f t="shared" si="60"/>
        <v>SINAPI 103509</v>
      </c>
      <c r="B3221" s="3" t="s">
        <v>6165</v>
      </c>
      <c r="C3221" s="3">
        <v>103509</v>
      </c>
      <c r="D3221" s="2" t="s">
        <v>9223</v>
      </c>
      <c r="E3221" s="3" t="s">
        <v>6148</v>
      </c>
      <c r="G3221" s="66">
        <v>0</v>
      </c>
    </row>
    <row r="3222" spans="1:7" x14ac:dyDescent="0.2">
      <c r="A3222" s="1" t="str">
        <f t="shared" si="60"/>
        <v>SINAPI 103514</v>
      </c>
      <c r="B3222" s="3" t="s">
        <v>6165</v>
      </c>
      <c r="C3222" s="3">
        <v>103514</v>
      </c>
      <c r="D3222" s="2" t="s">
        <v>9224</v>
      </c>
      <c r="E3222" s="3" t="s">
        <v>6148</v>
      </c>
      <c r="G3222" s="66">
        <v>0</v>
      </c>
    </row>
    <row r="3223" spans="1:7" x14ac:dyDescent="0.2">
      <c r="A3223" s="1" t="str">
        <f t="shared" si="60"/>
        <v>SINAPI 103510</v>
      </c>
      <c r="B3223" s="3" t="s">
        <v>6165</v>
      </c>
      <c r="C3223" s="3">
        <v>103510</v>
      </c>
      <c r="D3223" s="2" t="s">
        <v>9225</v>
      </c>
      <c r="E3223" s="3" t="s">
        <v>6148</v>
      </c>
      <c r="G3223" s="66">
        <v>0</v>
      </c>
    </row>
    <row r="3224" spans="1:7" ht="22.5" x14ac:dyDescent="0.2">
      <c r="A3224" s="1" t="str">
        <f t="shared" si="60"/>
        <v>SINAPI 103520</v>
      </c>
      <c r="B3224" s="3" t="s">
        <v>6165</v>
      </c>
      <c r="C3224" s="3">
        <v>103520</v>
      </c>
      <c r="D3224" s="2" t="s">
        <v>4507</v>
      </c>
      <c r="E3224" s="3" t="s">
        <v>6148</v>
      </c>
      <c r="G3224" s="66">
        <v>4760.13</v>
      </c>
    </row>
    <row r="3225" spans="1:7" x14ac:dyDescent="0.2">
      <c r="A3225" s="1" t="str">
        <f t="shared" si="60"/>
        <v>SINAPI 103511</v>
      </c>
      <c r="B3225" s="3" t="s">
        <v>6165</v>
      </c>
      <c r="C3225" s="3">
        <v>103511</v>
      </c>
      <c r="D3225" s="2" t="s">
        <v>9226</v>
      </c>
      <c r="E3225" s="3" t="s">
        <v>6148</v>
      </c>
      <c r="G3225" s="66">
        <v>0</v>
      </c>
    </row>
    <row r="3226" spans="1:7" ht="22.5" x14ac:dyDescent="0.2">
      <c r="A3226" s="1" t="str">
        <f t="shared" si="60"/>
        <v>SINAPI 103521</v>
      </c>
      <c r="B3226" s="3" t="s">
        <v>6165</v>
      </c>
      <c r="C3226" s="3">
        <v>103521</v>
      </c>
      <c r="D3226" s="2" t="s">
        <v>4508</v>
      </c>
      <c r="E3226" s="3" t="s">
        <v>6148</v>
      </c>
      <c r="G3226" s="66">
        <v>6321.4</v>
      </c>
    </row>
    <row r="3227" spans="1:7" x14ac:dyDescent="0.2">
      <c r="A3227" s="1" t="str">
        <f t="shared" si="60"/>
        <v>SINAPI 103512</v>
      </c>
      <c r="B3227" s="3" t="s">
        <v>6165</v>
      </c>
      <c r="C3227" s="3">
        <v>103512</v>
      </c>
      <c r="D3227" s="2" t="s">
        <v>9227</v>
      </c>
      <c r="E3227" s="3" t="s">
        <v>6148</v>
      </c>
      <c r="G3227" s="66">
        <v>0</v>
      </c>
    </row>
    <row r="3228" spans="1:7" ht="22.5" x14ac:dyDescent="0.2">
      <c r="A3228" s="1" t="str">
        <f t="shared" si="60"/>
        <v>SINAPI 103522</v>
      </c>
      <c r="B3228" s="3" t="s">
        <v>6165</v>
      </c>
      <c r="C3228" s="3">
        <v>103522</v>
      </c>
      <c r="D3228" s="2" t="s">
        <v>4509</v>
      </c>
      <c r="E3228" s="3" t="s">
        <v>6148</v>
      </c>
      <c r="G3228" s="66">
        <v>6529.37</v>
      </c>
    </row>
    <row r="3229" spans="1:7" x14ac:dyDescent="0.2">
      <c r="A3229" s="1" t="str">
        <f t="shared" si="60"/>
        <v>SINAPI 103508</v>
      </c>
      <c r="B3229" s="3" t="s">
        <v>6165</v>
      </c>
      <c r="C3229" s="3">
        <v>103508</v>
      </c>
      <c r="D3229" s="2" t="s">
        <v>9228</v>
      </c>
      <c r="E3229" s="3" t="s">
        <v>6148</v>
      </c>
      <c r="G3229" s="66">
        <v>0</v>
      </c>
    </row>
    <row r="3230" spans="1:7" x14ac:dyDescent="0.2">
      <c r="A3230" s="1" t="str">
        <f t="shared" si="60"/>
        <v>SINAPI 103524</v>
      </c>
      <c r="B3230" s="3" t="s">
        <v>6165</v>
      </c>
      <c r="C3230" s="3">
        <v>103524</v>
      </c>
      <c r="D3230" s="2" t="s">
        <v>9229</v>
      </c>
      <c r="E3230" s="3" t="s">
        <v>6148</v>
      </c>
      <c r="G3230" s="66">
        <v>0</v>
      </c>
    </row>
    <row r="3231" spans="1:7" x14ac:dyDescent="0.2">
      <c r="A3231" s="1" t="str">
        <f t="shared" si="60"/>
        <v>SINAPI 103526</v>
      </c>
      <c r="B3231" s="3" t="s">
        <v>6165</v>
      </c>
      <c r="C3231" s="3">
        <v>103526</v>
      </c>
      <c r="D3231" s="2" t="s">
        <v>9230</v>
      </c>
      <c r="E3231" s="3" t="s">
        <v>6148</v>
      </c>
      <c r="G3231" s="66">
        <v>0</v>
      </c>
    </row>
    <row r="3232" spans="1:7" x14ac:dyDescent="0.2">
      <c r="A3232" s="1" t="str">
        <f t="shared" si="60"/>
        <v>SINAPI 103525</v>
      </c>
      <c r="B3232" s="3" t="s">
        <v>6165</v>
      </c>
      <c r="C3232" s="3">
        <v>103525</v>
      </c>
      <c r="D3232" s="2" t="s">
        <v>9231</v>
      </c>
      <c r="E3232" s="3" t="s">
        <v>6148</v>
      </c>
      <c r="G3232" s="66">
        <v>0</v>
      </c>
    </row>
    <row r="3233" spans="1:7" x14ac:dyDescent="0.2">
      <c r="A3233" s="1" t="str">
        <f t="shared" si="60"/>
        <v>SINAPI 97062</v>
      </c>
      <c r="B3233" s="3" t="s">
        <v>6165</v>
      </c>
      <c r="C3233" s="3">
        <v>97062</v>
      </c>
      <c r="D3233" s="2" t="s">
        <v>7694</v>
      </c>
      <c r="E3233" s="3" t="s">
        <v>6149</v>
      </c>
      <c r="G3233" s="66">
        <v>6.39</v>
      </c>
    </row>
    <row r="3234" spans="1:7" x14ac:dyDescent="0.2">
      <c r="A3234" s="1" t="str">
        <f t="shared" si="60"/>
        <v>SINAPI 97061</v>
      </c>
      <c r="B3234" s="3" t="s">
        <v>6165</v>
      </c>
      <c r="C3234" s="3">
        <v>97061</v>
      </c>
      <c r="D3234" s="2" t="s">
        <v>9232</v>
      </c>
      <c r="E3234" s="3" t="s">
        <v>6149</v>
      </c>
      <c r="G3234" s="66">
        <v>0</v>
      </c>
    </row>
    <row r="3235" spans="1:7" ht="22.5" x14ac:dyDescent="0.2">
      <c r="A3235" s="1" t="str">
        <f t="shared" si="60"/>
        <v>SINAPI 104988</v>
      </c>
      <c r="B3235" s="3" t="s">
        <v>6165</v>
      </c>
      <c r="C3235" s="3">
        <v>104988</v>
      </c>
      <c r="D3235" s="2" t="s">
        <v>9233</v>
      </c>
      <c r="E3235" s="3" t="s">
        <v>6149</v>
      </c>
      <c r="G3235" s="66">
        <v>0</v>
      </c>
    </row>
    <row r="3236" spans="1:7" x14ac:dyDescent="0.2">
      <c r="A3236" s="1" t="str">
        <f t="shared" si="60"/>
        <v>SINAPI 104979</v>
      </c>
      <c r="B3236" s="3" t="s">
        <v>6165</v>
      </c>
      <c r="C3236" s="3">
        <v>104979</v>
      </c>
      <c r="D3236" s="2" t="s">
        <v>9234</v>
      </c>
      <c r="E3236" s="3" t="s">
        <v>6149</v>
      </c>
      <c r="G3236" s="66">
        <v>0</v>
      </c>
    </row>
    <row r="3237" spans="1:7" x14ac:dyDescent="0.2">
      <c r="A3237" s="1" t="str">
        <f t="shared" si="60"/>
        <v>SINAPI 97040</v>
      </c>
      <c r="B3237" s="3" t="s">
        <v>6165</v>
      </c>
      <c r="C3237" s="3">
        <v>97040</v>
      </c>
      <c r="D3237" s="2" t="s">
        <v>7688</v>
      </c>
      <c r="E3237" s="3" t="s">
        <v>6149</v>
      </c>
      <c r="G3237" s="66">
        <v>19.97</v>
      </c>
    </row>
    <row r="3238" spans="1:7" x14ac:dyDescent="0.2">
      <c r="A3238" s="1" t="str">
        <f t="shared" si="60"/>
        <v>SINAPI 97041</v>
      </c>
      <c r="B3238" s="3" t="s">
        <v>6165</v>
      </c>
      <c r="C3238" s="3">
        <v>97041</v>
      </c>
      <c r="D3238" s="2" t="s">
        <v>7689</v>
      </c>
      <c r="E3238" s="3" t="s">
        <v>6149</v>
      </c>
      <c r="G3238" s="66">
        <v>151.15</v>
      </c>
    </row>
    <row r="3239" spans="1:7" ht="22.5" x14ac:dyDescent="0.2">
      <c r="A3239" s="1" t="str">
        <f t="shared" ref="A3239:A3302" si="61">CONCATENAR</f>
        <v>SINAPI 97039</v>
      </c>
      <c r="B3239" s="3" t="s">
        <v>6165</v>
      </c>
      <c r="C3239" s="3">
        <v>97039</v>
      </c>
      <c r="D3239" s="2" t="s">
        <v>7687</v>
      </c>
      <c r="E3239" s="3" t="s">
        <v>6149</v>
      </c>
      <c r="G3239" s="66">
        <v>84.93</v>
      </c>
    </row>
    <row r="3240" spans="1:7" x14ac:dyDescent="0.2">
      <c r="A3240" s="1" t="str">
        <f t="shared" si="61"/>
        <v>SINAPI 102655</v>
      </c>
      <c r="B3240" s="3" t="s">
        <v>6165</v>
      </c>
      <c r="C3240" s="3">
        <v>102655</v>
      </c>
      <c r="D3240" s="2" t="s">
        <v>9235</v>
      </c>
      <c r="E3240" s="3" t="s">
        <v>6147</v>
      </c>
      <c r="G3240" s="66">
        <v>0</v>
      </c>
    </row>
    <row r="3241" spans="1:7" ht="22.5" x14ac:dyDescent="0.2">
      <c r="A3241" s="1" t="str">
        <f t="shared" si="61"/>
        <v>SINAPI 104987</v>
      </c>
      <c r="B3241" s="3" t="s">
        <v>6165</v>
      </c>
      <c r="C3241" s="3">
        <v>104987</v>
      </c>
      <c r="D3241" s="2" t="s">
        <v>9236</v>
      </c>
      <c r="E3241" s="3" t="s">
        <v>6147</v>
      </c>
      <c r="G3241" s="66">
        <v>0</v>
      </c>
    </row>
    <row r="3242" spans="1:7" ht="22.5" x14ac:dyDescent="0.2">
      <c r="A3242" s="1" t="str">
        <f t="shared" si="61"/>
        <v>SINAPI 104986</v>
      </c>
      <c r="B3242" s="3" t="s">
        <v>6165</v>
      </c>
      <c r="C3242" s="3">
        <v>104986</v>
      </c>
      <c r="D3242" s="2" t="s">
        <v>9237</v>
      </c>
      <c r="E3242" s="3" t="s">
        <v>6147</v>
      </c>
      <c r="G3242" s="66">
        <v>0</v>
      </c>
    </row>
    <row r="3243" spans="1:7" ht="22.5" x14ac:dyDescent="0.2">
      <c r="A3243" s="1" t="str">
        <f t="shared" si="61"/>
        <v>SINAPI 104984</v>
      </c>
      <c r="B3243" s="3" t="s">
        <v>6165</v>
      </c>
      <c r="C3243" s="3">
        <v>104984</v>
      </c>
      <c r="D3243" s="2" t="s">
        <v>9238</v>
      </c>
      <c r="E3243" s="3" t="s">
        <v>6147</v>
      </c>
      <c r="G3243" s="66">
        <v>0</v>
      </c>
    </row>
    <row r="3244" spans="1:7" ht="22.5" x14ac:dyDescent="0.2">
      <c r="A3244" s="1" t="str">
        <f t="shared" si="61"/>
        <v>SINAPI 104985</v>
      </c>
      <c r="B3244" s="3" t="s">
        <v>6165</v>
      </c>
      <c r="C3244" s="3">
        <v>104985</v>
      </c>
      <c r="D3244" s="2" t="s">
        <v>9239</v>
      </c>
      <c r="E3244" s="3" t="s">
        <v>6147</v>
      </c>
      <c r="G3244" s="66">
        <v>0</v>
      </c>
    </row>
    <row r="3245" spans="1:7" ht="22.5" x14ac:dyDescent="0.2">
      <c r="A3245" s="1" t="str">
        <f t="shared" si="61"/>
        <v>SINAPI 97026</v>
      </c>
      <c r="B3245" s="3" t="s">
        <v>6165</v>
      </c>
      <c r="C3245" s="3">
        <v>97026</v>
      </c>
      <c r="D3245" s="2" t="s">
        <v>9240</v>
      </c>
      <c r="E3245" s="3" t="s">
        <v>6147</v>
      </c>
      <c r="G3245" s="66">
        <v>0</v>
      </c>
    </row>
    <row r="3246" spans="1:7" ht="22.5" x14ac:dyDescent="0.2">
      <c r="A3246" s="1" t="str">
        <f t="shared" si="61"/>
        <v>SINAPI 97025</v>
      </c>
      <c r="B3246" s="3" t="s">
        <v>6165</v>
      </c>
      <c r="C3246" s="3">
        <v>97025</v>
      </c>
      <c r="D3246" s="2" t="s">
        <v>9241</v>
      </c>
      <c r="E3246" s="3" t="s">
        <v>6147</v>
      </c>
      <c r="G3246" s="66">
        <v>0</v>
      </c>
    </row>
    <row r="3247" spans="1:7" ht="33.75" x14ac:dyDescent="0.2">
      <c r="A3247" s="1" t="str">
        <f t="shared" si="61"/>
        <v>SINAPI 97032</v>
      </c>
      <c r="B3247" s="3" t="s">
        <v>6165</v>
      </c>
      <c r="C3247" s="3">
        <v>97032</v>
      </c>
      <c r="D3247" s="2" t="s">
        <v>7684</v>
      </c>
      <c r="E3247" s="3" t="s">
        <v>6147</v>
      </c>
      <c r="G3247" s="66">
        <v>68.459999999999994</v>
      </c>
    </row>
    <row r="3248" spans="1:7" ht="33.75" x14ac:dyDescent="0.2">
      <c r="A3248" s="1" t="str">
        <f t="shared" si="61"/>
        <v>SINAPI 97031</v>
      </c>
      <c r="B3248" s="3" t="s">
        <v>6165</v>
      </c>
      <c r="C3248" s="3">
        <v>97031</v>
      </c>
      <c r="D3248" s="2" t="s">
        <v>7683</v>
      </c>
      <c r="E3248" s="3" t="s">
        <v>6147</v>
      </c>
      <c r="G3248" s="66">
        <v>113.85</v>
      </c>
    </row>
    <row r="3249" spans="1:7" ht="22.5" x14ac:dyDescent="0.2">
      <c r="A3249" s="1" t="str">
        <f t="shared" si="61"/>
        <v>SINAPI 97036</v>
      </c>
      <c r="B3249" s="3" t="s">
        <v>6165</v>
      </c>
      <c r="C3249" s="3">
        <v>97036</v>
      </c>
      <c r="D3249" s="2" t="s">
        <v>9242</v>
      </c>
      <c r="E3249" s="3" t="s">
        <v>6147</v>
      </c>
      <c r="G3249" s="66">
        <v>0</v>
      </c>
    </row>
    <row r="3250" spans="1:7" ht="22.5" x14ac:dyDescent="0.2">
      <c r="A3250" s="1" t="str">
        <f t="shared" si="61"/>
        <v>SINAPI 97035</v>
      </c>
      <c r="B3250" s="3" t="s">
        <v>6165</v>
      </c>
      <c r="C3250" s="3">
        <v>97035</v>
      </c>
      <c r="D3250" s="2" t="s">
        <v>9243</v>
      </c>
      <c r="E3250" s="3" t="s">
        <v>6147</v>
      </c>
      <c r="G3250" s="66">
        <v>0</v>
      </c>
    </row>
    <row r="3251" spans="1:7" ht="33.75" x14ac:dyDescent="0.2">
      <c r="A3251" s="1" t="str">
        <f t="shared" si="61"/>
        <v>SINAPI 97034</v>
      </c>
      <c r="B3251" s="3" t="s">
        <v>6165</v>
      </c>
      <c r="C3251" s="3">
        <v>97034</v>
      </c>
      <c r="D3251" s="2" t="s">
        <v>7686</v>
      </c>
      <c r="E3251" s="3" t="s">
        <v>6147</v>
      </c>
      <c r="G3251" s="66">
        <v>67.86</v>
      </c>
    </row>
    <row r="3252" spans="1:7" ht="33.75" x14ac:dyDescent="0.2">
      <c r="A3252" s="1" t="str">
        <f t="shared" si="61"/>
        <v>SINAPI 97033</v>
      </c>
      <c r="B3252" s="3" t="s">
        <v>6165</v>
      </c>
      <c r="C3252" s="3">
        <v>97033</v>
      </c>
      <c r="D3252" s="2" t="s">
        <v>7685</v>
      </c>
      <c r="E3252" s="3" t="s">
        <v>6147</v>
      </c>
      <c r="G3252" s="66">
        <v>106.76</v>
      </c>
    </row>
    <row r="3253" spans="1:7" ht="33.75" x14ac:dyDescent="0.2">
      <c r="A3253" s="1" t="str">
        <f t="shared" si="61"/>
        <v>SINAPI 97030</v>
      </c>
      <c r="B3253" s="3" t="s">
        <v>6165</v>
      </c>
      <c r="C3253" s="3">
        <v>97030</v>
      </c>
      <c r="D3253" s="2" t="s">
        <v>9244</v>
      </c>
      <c r="E3253" s="3" t="s">
        <v>6147</v>
      </c>
      <c r="G3253" s="66">
        <v>0</v>
      </c>
    </row>
    <row r="3254" spans="1:7" ht="33.75" x14ac:dyDescent="0.2">
      <c r="A3254" s="1" t="str">
        <f t="shared" si="61"/>
        <v>SINAPI 97029</v>
      </c>
      <c r="B3254" s="3" t="s">
        <v>6165</v>
      </c>
      <c r="C3254" s="3">
        <v>97029</v>
      </c>
      <c r="D3254" s="2" t="s">
        <v>9245</v>
      </c>
      <c r="E3254" s="3" t="s">
        <v>6147</v>
      </c>
      <c r="G3254" s="66">
        <v>0</v>
      </c>
    </row>
    <row r="3255" spans="1:7" ht="33.75" x14ac:dyDescent="0.2">
      <c r="A3255" s="1" t="str">
        <f t="shared" si="61"/>
        <v>SINAPI 97028</v>
      </c>
      <c r="B3255" s="3" t="s">
        <v>6165</v>
      </c>
      <c r="C3255" s="3">
        <v>97028</v>
      </c>
      <c r="D3255" s="2" t="s">
        <v>9246</v>
      </c>
      <c r="E3255" s="3" t="s">
        <v>6147</v>
      </c>
      <c r="G3255" s="66">
        <v>0</v>
      </c>
    </row>
    <row r="3256" spans="1:7" ht="33.75" x14ac:dyDescent="0.2">
      <c r="A3256" s="1" t="str">
        <f t="shared" si="61"/>
        <v>SINAPI 97027</v>
      </c>
      <c r="B3256" s="3" t="s">
        <v>6165</v>
      </c>
      <c r="C3256" s="3">
        <v>97027</v>
      </c>
      <c r="D3256" s="2" t="s">
        <v>9247</v>
      </c>
      <c r="E3256" s="3" t="s">
        <v>6147</v>
      </c>
      <c r="G3256" s="66">
        <v>0</v>
      </c>
    </row>
    <row r="3257" spans="1:7" ht="22.5" x14ac:dyDescent="0.2">
      <c r="A3257" s="1" t="str">
        <f t="shared" si="61"/>
        <v>SINAPI 97038</v>
      </c>
      <c r="B3257" s="3" t="s">
        <v>6165</v>
      </c>
      <c r="C3257" s="3">
        <v>97038</v>
      </c>
      <c r="D3257" s="2" t="s">
        <v>9248</v>
      </c>
      <c r="E3257" s="3" t="s">
        <v>6147</v>
      </c>
      <c r="G3257" s="66">
        <v>0</v>
      </c>
    </row>
    <row r="3258" spans="1:7" ht="33.75" x14ac:dyDescent="0.2">
      <c r="A3258" s="1" t="str">
        <f t="shared" si="61"/>
        <v>SINAPI 97037</v>
      </c>
      <c r="B3258" s="3" t="s">
        <v>6165</v>
      </c>
      <c r="C3258" s="3">
        <v>97037</v>
      </c>
      <c r="D3258" s="2" t="s">
        <v>9249</v>
      </c>
      <c r="E3258" s="3" t="s">
        <v>6147</v>
      </c>
      <c r="G3258" s="66">
        <v>0</v>
      </c>
    </row>
    <row r="3259" spans="1:7" ht="22.5" x14ac:dyDescent="0.2">
      <c r="A3259" s="1" t="str">
        <f t="shared" si="61"/>
        <v>SINAPI 97014</v>
      </c>
      <c r="B3259" s="3" t="s">
        <v>6165</v>
      </c>
      <c r="C3259" s="3">
        <v>97014</v>
      </c>
      <c r="D3259" s="2" t="s">
        <v>7678</v>
      </c>
      <c r="E3259" s="3" t="s">
        <v>6147</v>
      </c>
      <c r="G3259" s="66">
        <v>74.290000000000006</v>
      </c>
    </row>
    <row r="3260" spans="1:7" ht="22.5" x14ac:dyDescent="0.2">
      <c r="A3260" s="1" t="str">
        <f t="shared" si="61"/>
        <v>SINAPI 97015</v>
      </c>
      <c r="B3260" s="3" t="s">
        <v>6165</v>
      </c>
      <c r="C3260" s="3">
        <v>97015</v>
      </c>
      <c r="D3260" s="2" t="s">
        <v>7679</v>
      </c>
      <c r="E3260" s="3" t="s">
        <v>6147</v>
      </c>
      <c r="G3260" s="66">
        <v>61.13</v>
      </c>
    </row>
    <row r="3261" spans="1:7" ht="22.5" x14ac:dyDescent="0.2">
      <c r="A3261" s="1" t="str">
        <f t="shared" si="61"/>
        <v>SINAPI 97013</v>
      </c>
      <c r="B3261" s="3" t="s">
        <v>6165</v>
      </c>
      <c r="C3261" s="3">
        <v>97013</v>
      </c>
      <c r="D3261" s="2" t="s">
        <v>7677</v>
      </c>
      <c r="E3261" s="3" t="s">
        <v>6147</v>
      </c>
      <c r="G3261" s="66">
        <v>100.66</v>
      </c>
    </row>
    <row r="3262" spans="1:7" ht="22.5" x14ac:dyDescent="0.2">
      <c r="A3262" s="1" t="str">
        <f t="shared" si="61"/>
        <v>SINAPI 97017</v>
      </c>
      <c r="B3262" s="3" t="s">
        <v>6165</v>
      </c>
      <c r="C3262" s="3">
        <v>97017</v>
      </c>
      <c r="D3262" s="2" t="s">
        <v>7681</v>
      </c>
      <c r="E3262" s="3" t="s">
        <v>6147</v>
      </c>
      <c r="G3262" s="66">
        <v>58.1</v>
      </c>
    </row>
    <row r="3263" spans="1:7" ht="22.5" x14ac:dyDescent="0.2">
      <c r="A3263" s="1" t="str">
        <f t="shared" si="61"/>
        <v>SINAPI 97018</v>
      </c>
      <c r="B3263" s="3" t="s">
        <v>6165</v>
      </c>
      <c r="C3263" s="3">
        <v>97018</v>
      </c>
      <c r="D3263" s="2" t="s">
        <v>7682</v>
      </c>
      <c r="E3263" s="3" t="s">
        <v>6147</v>
      </c>
      <c r="G3263" s="66">
        <v>47.84</v>
      </c>
    </row>
    <row r="3264" spans="1:7" ht="22.5" x14ac:dyDescent="0.2">
      <c r="A3264" s="1" t="str">
        <f t="shared" si="61"/>
        <v>SINAPI 97016</v>
      </c>
      <c r="B3264" s="3" t="s">
        <v>6165</v>
      </c>
      <c r="C3264" s="3">
        <v>97016</v>
      </c>
      <c r="D3264" s="2" t="s">
        <v>7680</v>
      </c>
      <c r="E3264" s="3" t="s">
        <v>6147</v>
      </c>
      <c r="G3264" s="66">
        <v>78.819999999999993</v>
      </c>
    </row>
    <row r="3265" spans="1:7" ht="22.5" x14ac:dyDescent="0.2">
      <c r="A3265" s="1" t="str">
        <f t="shared" si="61"/>
        <v>SINAPI 97024</v>
      </c>
      <c r="B3265" s="3" t="s">
        <v>6165</v>
      </c>
      <c r="C3265" s="3">
        <v>97024</v>
      </c>
      <c r="D3265" s="2" t="s">
        <v>9250</v>
      </c>
      <c r="E3265" s="3" t="s">
        <v>6147</v>
      </c>
      <c r="G3265" s="66">
        <v>0</v>
      </c>
    </row>
    <row r="3266" spans="1:7" ht="22.5" x14ac:dyDescent="0.2">
      <c r="A3266" s="1" t="str">
        <f t="shared" si="61"/>
        <v>SINAPI 97023</v>
      </c>
      <c r="B3266" s="3" t="s">
        <v>6165</v>
      </c>
      <c r="C3266" s="3">
        <v>97023</v>
      </c>
      <c r="D3266" s="2" t="s">
        <v>9251</v>
      </c>
      <c r="E3266" s="3" t="s">
        <v>6147</v>
      </c>
      <c r="G3266" s="66">
        <v>0</v>
      </c>
    </row>
    <row r="3267" spans="1:7" ht="22.5" x14ac:dyDescent="0.2">
      <c r="A3267" s="1" t="str">
        <f t="shared" si="61"/>
        <v>SINAPI 105804</v>
      </c>
      <c r="B3267" s="3" t="s">
        <v>6165</v>
      </c>
      <c r="C3267" s="3">
        <v>105804</v>
      </c>
      <c r="D3267" s="2" t="s">
        <v>9252</v>
      </c>
      <c r="E3267" s="3" t="s">
        <v>6147</v>
      </c>
      <c r="G3267" s="66">
        <v>0</v>
      </c>
    </row>
    <row r="3268" spans="1:7" ht="22.5" x14ac:dyDescent="0.2">
      <c r="A3268" s="1" t="str">
        <f t="shared" si="61"/>
        <v>SINAPI 104990</v>
      </c>
      <c r="B3268" s="3" t="s">
        <v>6165</v>
      </c>
      <c r="C3268" s="3">
        <v>104990</v>
      </c>
      <c r="D3268" s="2" t="s">
        <v>7701</v>
      </c>
      <c r="E3268" s="3" t="s">
        <v>6147</v>
      </c>
      <c r="G3268" s="66">
        <v>12.46</v>
      </c>
    </row>
    <row r="3269" spans="1:7" x14ac:dyDescent="0.2">
      <c r="A3269" s="1" t="str">
        <f t="shared" si="61"/>
        <v>SINAPI 97052</v>
      </c>
      <c r="B3269" s="3" t="s">
        <v>6165</v>
      </c>
      <c r="C3269" s="3">
        <v>97052</v>
      </c>
      <c r="D3269" s="2" t="s">
        <v>9253</v>
      </c>
      <c r="E3269" s="3" t="s">
        <v>6148</v>
      </c>
      <c r="G3269" s="66">
        <v>0</v>
      </c>
    </row>
    <row r="3270" spans="1:7" x14ac:dyDescent="0.2">
      <c r="A3270" s="1" t="str">
        <f t="shared" si="61"/>
        <v>SINAPI 97054</v>
      </c>
      <c r="B3270" s="3" t="s">
        <v>6165</v>
      </c>
      <c r="C3270" s="3">
        <v>97054</v>
      </c>
      <c r="D3270" s="2" t="s">
        <v>7693</v>
      </c>
      <c r="E3270" s="3" t="s">
        <v>6148</v>
      </c>
      <c r="G3270" s="66">
        <v>26.95</v>
      </c>
    </row>
    <row r="3271" spans="1:7" x14ac:dyDescent="0.2">
      <c r="A3271" s="1" t="str">
        <f t="shared" si="61"/>
        <v>SINAPI 104981</v>
      </c>
      <c r="B3271" s="3" t="s">
        <v>6165</v>
      </c>
      <c r="C3271" s="3">
        <v>104981</v>
      </c>
      <c r="D3271" s="2" t="s">
        <v>9254</v>
      </c>
      <c r="E3271" s="3" t="s">
        <v>6147</v>
      </c>
      <c r="G3271" s="66">
        <v>0</v>
      </c>
    </row>
    <row r="3272" spans="1:7" x14ac:dyDescent="0.2">
      <c r="A3272" s="1" t="str">
        <f t="shared" si="61"/>
        <v>SINAPI 104980</v>
      </c>
      <c r="B3272" s="3" t="s">
        <v>6165</v>
      </c>
      <c r="C3272" s="3">
        <v>104980</v>
      </c>
      <c r="D3272" s="2" t="s">
        <v>9255</v>
      </c>
      <c r="E3272" s="3" t="s">
        <v>6147</v>
      </c>
      <c r="G3272" s="66">
        <v>0</v>
      </c>
    </row>
    <row r="3273" spans="1:7" x14ac:dyDescent="0.2">
      <c r="A3273" s="1" t="str">
        <f t="shared" si="61"/>
        <v>SINAPI 97042</v>
      </c>
      <c r="B3273" s="3" t="s">
        <v>6165</v>
      </c>
      <c r="C3273" s="3">
        <v>97042</v>
      </c>
      <c r="D3273" s="2" t="s">
        <v>9256</v>
      </c>
      <c r="E3273" s="3" t="s">
        <v>6147</v>
      </c>
      <c r="G3273" s="66">
        <v>0</v>
      </c>
    </row>
    <row r="3274" spans="1:7" ht="22.5" x14ac:dyDescent="0.2">
      <c r="A3274" s="1" t="str">
        <f t="shared" si="61"/>
        <v>SINAPI 97045</v>
      </c>
      <c r="B3274" s="3" t="s">
        <v>6165</v>
      </c>
      <c r="C3274" s="3">
        <v>97045</v>
      </c>
      <c r="D3274" s="2" t="s">
        <v>9257</v>
      </c>
      <c r="E3274" s="3" t="s">
        <v>6147</v>
      </c>
      <c r="G3274" s="66">
        <v>0</v>
      </c>
    </row>
    <row r="3275" spans="1:7" ht="22.5" x14ac:dyDescent="0.2">
      <c r="A3275" s="1" t="str">
        <f t="shared" si="61"/>
        <v>SINAPI 97044</v>
      </c>
      <c r="B3275" s="3" t="s">
        <v>6165</v>
      </c>
      <c r="C3275" s="3">
        <v>97044</v>
      </c>
      <c r="D3275" s="2" t="s">
        <v>9258</v>
      </c>
      <c r="E3275" s="3" t="s">
        <v>6147</v>
      </c>
      <c r="G3275" s="66">
        <v>0</v>
      </c>
    </row>
    <row r="3276" spans="1:7" ht="22.5" x14ac:dyDescent="0.2">
      <c r="A3276" s="1" t="str">
        <f t="shared" si="61"/>
        <v>SINAPI 97043</v>
      </c>
      <c r="B3276" s="3" t="s">
        <v>6165</v>
      </c>
      <c r="C3276" s="3">
        <v>97043</v>
      </c>
      <c r="D3276" s="2" t="s">
        <v>9259</v>
      </c>
      <c r="E3276" s="3" t="s">
        <v>6147</v>
      </c>
      <c r="G3276" s="66">
        <v>0</v>
      </c>
    </row>
    <row r="3277" spans="1:7" ht="22.5" x14ac:dyDescent="0.2">
      <c r="A3277" s="1" t="str">
        <f t="shared" si="61"/>
        <v>SINAPI 97063</v>
      </c>
      <c r="B3277" s="3" t="s">
        <v>6165</v>
      </c>
      <c r="C3277" s="3">
        <v>97063</v>
      </c>
      <c r="D3277" s="2" t="s">
        <v>7695</v>
      </c>
      <c r="E3277" s="3" t="s">
        <v>6149</v>
      </c>
      <c r="G3277" s="66">
        <v>19.309999999999999</v>
      </c>
    </row>
    <row r="3278" spans="1:7" x14ac:dyDescent="0.2">
      <c r="A3278" s="1" t="str">
        <f t="shared" si="61"/>
        <v>SINAPI 97065</v>
      </c>
      <c r="B3278" s="3" t="s">
        <v>6165</v>
      </c>
      <c r="C3278" s="3">
        <v>97065</v>
      </c>
      <c r="D3278" s="2" t="s">
        <v>7697</v>
      </c>
      <c r="E3278" s="3" t="s">
        <v>6154</v>
      </c>
      <c r="G3278" s="66">
        <v>12.92</v>
      </c>
    </row>
    <row r="3279" spans="1:7" x14ac:dyDescent="0.2">
      <c r="A3279" s="1" t="str">
        <f t="shared" si="61"/>
        <v>SINAPI 97064</v>
      </c>
      <c r="B3279" s="3" t="s">
        <v>6165</v>
      </c>
      <c r="C3279" s="3">
        <v>97064</v>
      </c>
      <c r="D3279" s="2" t="s">
        <v>7696</v>
      </c>
      <c r="E3279" s="3" t="s">
        <v>6147</v>
      </c>
      <c r="G3279" s="66">
        <v>26.96</v>
      </c>
    </row>
    <row r="3280" spans="1:7" x14ac:dyDescent="0.2">
      <c r="A3280" s="1" t="str">
        <f t="shared" si="61"/>
        <v>SINAPI 97049</v>
      </c>
      <c r="B3280" s="3" t="s">
        <v>6165</v>
      </c>
      <c r="C3280" s="3">
        <v>97049</v>
      </c>
      <c r="D3280" s="2" t="s">
        <v>9260</v>
      </c>
      <c r="E3280" s="3" t="s">
        <v>6149</v>
      </c>
      <c r="G3280" s="66">
        <v>0</v>
      </c>
    </row>
    <row r="3281" spans="1:7" ht="22.5" x14ac:dyDescent="0.2">
      <c r="A3281" s="1" t="str">
        <f t="shared" si="61"/>
        <v>SINAPI 96997</v>
      </c>
      <c r="B3281" s="3" t="s">
        <v>6165</v>
      </c>
      <c r="C3281" s="3">
        <v>96997</v>
      </c>
      <c r="D3281" s="2" t="s">
        <v>9261</v>
      </c>
      <c r="E3281" s="3" t="s">
        <v>6147</v>
      </c>
      <c r="G3281" s="66">
        <v>0</v>
      </c>
    </row>
    <row r="3282" spans="1:7" ht="22.5" x14ac:dyDescent="0.2">
      <c r="A3282" s="1" t="str">
        <f t="shared" si="61"/>
        <v>SINAPI 96999</v>
      </c>
      <c r="B3282" s="3" t="s">
        <v>6165</v>
      </c>
      <c r="C3282" s="3">
        <v>96999</v>
      </c>
      <c r="D3282" s="2" t="s">
        <v>9262</v>
      </c>
      <c r="E3282" s="3" t="s">
        <v>6147</v>
      </c>
      <c r="G3282" s="66">
        <v>0</v>
      </c>
    </row>
    <row r="3283" spans="1:7" ht="22.5" x14ac:dyDescent="0.2">
      <c r="A3283" s="1" t="str">
        <f t="shared" si="61"/>
        <v>SINAPI 96996</v>
      </c>
      <c r="B3283" s="3" t="s">
        <v>6165</v>
      </c>
      <c r="C3283" s="3">
        <v>96996</v>
      </c>
      <c r="D3283" s="2" t="s">
        <v>9263</v>
      </c>
      <c r="E3283" s="3" t="s">
        <v>6147</v>
      </c>
      <c r="G3283" s="66">
        <v>0</v>
      </c>
    </row>
    <row r="3284" spans="1:7" ht="22.5" x14ac:dyDescent="0.2">
      <c r="A3284" s="1" t="str">
        <f t="shared" si="61"/>
        <v>SINAPI 96998</v>
      </c>
      <c r="B3284" s="3" t="s">
        <v>6165</v>
      </c>
      <c r="C3284" s="3">
        <v>96998</v>
      </c>
      <c r="D3284" s="2" t="s">
        <v>9264</v>
      </c>
      <c r="E3284" s="3" t="s">
        <v>6147</v>
      </c>
      <c r="G3284" s="66">
        <v>0</v>
      </c>
    </row>
    <row r="3285" spans="1:7" ht="22.5" x14ac:dyDescent="0.2">
      <c r="A3285" s="1" t="str">
        <f t="shared" si="61"/>
        <v>SINAPI 97067</v>
      </c>
      <c r="B3285" s="3" t="s">
        <v>6165</v>
      </c>
      <c r="C3285" s="3">
        <v>97067</v>
      </c>
      <c r="D3285" s="2" t="s">
        <v>7699</v>
      </c>
      <c r="E3285" s="3" t="s">
        <v>6147</v>
      </c>
      <c r="G3285" s="66">
        <v>805.69</v>
      </c>
    </row>
    <row r="3286" spans="1:7" ht="22.5" x14ac:dyDescent="0.2">
      <c r="A3286" s="1" t="str">
        <f t="shared" si="61"/>
        <v>SINAPI 97001</v>
      </c>
      <c r="B3286" s="3" t="s">
        <v>6165</v>
      </c>
      <c r="C3286" s="3">
        <v>97001</v>
      </c>
      <c r="D3286" s="2" t="s">
        <v>9265</v>
      </c>
      <c r="E3286" s="3" t="s">
        <v>6147</v>
      </c>
      <c r="G3286" s="66">
        <v>0</v>
      </c>
    </row>
    <row r="3287" spans="1:7" ht="22.5" x14ac:dyDescent="0.2">
      <c r="A3287" s="1" t="str">
        <f t="shared" si="61"/>
        <v>SINAPI 97003</v>
      </c>
      <c r="B3287" s="3" t="s">
        <v>6165</v>
      </c>
      <c r="C3287" s="3">
        <v>97003</v>
      </c>
      <c r="D3287" s="2" t="s">
        <v>9266</v>
      </c>
      <c r="E3287" s="3" t="s">
        <v>6147</v>
      </c>
      <c r="G3287" s="66">
        <v>0</v>
      </c>
    </row>
    <row r="3288" spans="1:7" ht="22.5" x14ac:dyDescent="0.2">
      <c r="A3288" s="1" t="str">
        <f t="shared" si="61"/>
        <v>SINAPI 97005</v>
      </c>
      <c r="B3288" s="3" t="s">
        <v>6165</v>
      </c>
      <c r="C3288" s="3">
        <v>97005</v>
      </c>
      <c r="D3288" s="2" t="s">
        <v>9267</v>
      </c>
      <c r="E3288" s="3" t="s">
        <v>6147</v>
      </c>
      <c r="G3288" s="66">
        <v>0</v>
      </c>
    </row>
    <row r="3289" spans="1:7" ht="22.5" x14ac:dyDescent="0.2">
      <c r="A3289" s="1" t="str">
        <f t="shared" si="61"/>
        <v>SINAPI 97000</v>
      </c>
      <c r="B3289" s="3" t="s">
        <v>6165</v>
      </c>
      <c r="C3289" s="3">
        <v>97000</v>
      </c>
      <c r="D3289" s="2" t="s">
        <v>9268</v>
      </c>
      <c r="E3289" s="3" t="s">
        <v>6147</v>
      </c>
      <c r="G3289" s="66">
        <v>0</v>
      </c>
    </row>
    <row r="3290" spans="1:7" ht="22.5" x14ac:dyDescent="0.2">
      <c r="A3290" s="1" t="str">
        <f t="shared" si="61"/>
        <v>SINAPI 97002</v>
      </c>
      <c r="B3290" s="3" t="s">
        <v>6165</v>
      </c>
      <c r="C3290" s="3">
        <v>97002</v>
      </c>
      <c r="D3290" s="2" t="s">
        <v>9269</v>
      </c>
      <c r="E3290" s="3" t="s">
        <v>6147</v>
      </c>
      <c r="G3290" s="66">
        <v>0</v>
      </c>
    </row>
    <row r="3291" spans="1:7" ht="22.5" x14ac:dyDescent="0.2">
      <c r="A3291" s="1" t="str">
        <f t="shared" si="61"/>
        <v>SINAPI 97004</v>
      </c>
      <c r="B3291" s="3" t="s">
        <v>6165</v>
      </c>
      <c r="C3291" s="3">
        <v>97004</v>
      </c>
      <c r="D3291" s="2" t="s">
        <v>9270</v>
      </c>
      <c r="E3291" s="3" t="s">
        <v>6147</v>
      </c>
      <c r="G3291" s="66">
        <v>0</v>
      </c>
    </row>
    <row r="3292" spans="1:7" ht="22.5" x14ac:dyDescent="0.2">
      <c r="A3292" s="1" t="str">
        <f t="shared" si="61"/>
        <v>SINAPI 97007</v>
      </c>
      <c r="B3292" s="3" t="s">
        <v>6165</v>
      </c>
      <c r="C3292" s="3">
        <v>97007</v>
      </c>
      <c r="D3292" s="2" t="s">
        <v>9271</v>
      </c>
      <c r="E3292" s="3" t="s">
        <v>6147</v>
      </c>
      <c r="G3292" s="66">
        <v>0</v>
      </c>
    </row>
    <row r="3293" spans="1:7" ht="22.5" x14ac:dyDescent="0.2">
      <c r="A3293" s="1" t="str">
        <f t="shared" si="61"/>
        <v>SINAPI 97009</v>
      </c>
      <c r="B3293" s="3" t="s">
        <v>6165</v>
      </c>
      <c r="C3293" s="3">
        <v>97009</v>
      </c>
      <c r="D3293" s="2" t="s">
        <v>9272</v>
      </c>
      <c r="E3293" s="3" t="s">
        <v>6147</v>
      </c>
      <c r="G3293" s="66">
        <v>0</v>
      </c>
    </row>
    <row r="3294" spans="1:7" ht="22.5" x14ac:dyDescent="0.2">
      <c r="A3294" s="1" t="str">
        <f t="shared" si="61"/>
        <v>SINAPI 97006</v>
      </c>
      <c r="B3294" s="3" t="s">
        <v>6165</v>
      </c>
      <c r="C3294" s="3">
        <v>97006</v>
      </c>
      <c r="D3294" s="2" t="s">
        <v>9273</v>
      </c>
      <c r="E3294" s="3" t="s">
        <v>6147</v>
      </c>
      <c r="G3294" s="66">
        <v>0</v>
      </c>
    </row>
    <row r="3295" spans="1:7" ht="22.5" x14ac:dyDescent="0.2">
      <c r="A3295" s="1" t="str">
        <f t="shared" si="61"/>
        <v>SINAPI 97008</v>
      </c>
      <c r="B3295" s="3" t="s">
        <v>6165</v>
      </c>
      <c r="C3295" s="3">
        <v>97008</v>
      </c>
      <c r="D3295" s="2" t="s">
        <v>9274</v>
      </c>
      <c r="E3295" s="3" t="s">
        <v>6147</v>
      </c>
      <c r="G3295" s="66">
        <v>0</v>
      </c>
    </row>
    <row r="3296" spans="1:7" x14ac:dyDescent="0.2">
      <c r="A3296" s="1" t="str">
        <f t="shared" si="61"/>
        <v>SINAPI 97048</v>
      </c>
      <c r="B3296" s="3" t="s">
        <v>6165</v>
      </c>
      <c r="C3296" s="3">
        <v>97048</v>
      </c>
      <c r="D3296" s="2" t="s">
        <v>7692</v>
      </c>
      <c r="E3296" s="3" t="s">
        <v>6149</v>
      </c>
      <c r="G3296" s="66">
        <v>0.09</v>
      </c>
    </row>
    <row r="3297" spans="1:7" ht="22.5" x14ac:dyDescent="0.2">
      <c r="A3297" s="1" t="str">
        <f t="shared" si="61"/>
        <v>SINAPI 97047</v>
      </c>
      <c r="B3297" s="3" t="s">
        <v>6165</v>
      </c>
      <c r="C3297" s="3">
        <v>97047</v>
      </c>
      <c r="D3297" s="2" t="s">
        <v>7691</v>
      </c>
      <c r="E3297" s="3" t="s">
        <v>6149</v>
      </c>
      <c r="G3297" s="66">
        <v>0.12</v>
      </c>
    </row>
    <row r="3298" spans="1:7" x14ac:dyDescent="0.2">
      <c r="A3298" s="1" t="str">
        <f t="shared" si="61"/>
        <v>SINAPI 97046</v>
      </c>
      <c r="B3298" s="3" t="s">
        <v>6165</v>
      </c>
      <c r="C3298" s="3">
        <v>97046</v>
      </c>
      <c r="D3298" s="2" t="s">
        <v>7690</v>
      </c>
      <c r="E3298" s="3" t="s">
        <v>6149</v>
      </c>
      <c r="G3298" s="66">
        <v>0.33</v>
      </c>
    </row>
    <row r="3299" spans="1:7" ht="22.5" x14ac:dyDescent="0.2">
      <c r="A3299" s="1" t="str">
        <f t="shared" si="61"/>
        <v>SINAPI 104989</v>
      </c>
      <c r="B3299" s="3" t="s">
        <v>6165</v>
      </c>
      <c r="C3299" s="3">
        <v>104989</v>
      </c>
      <c r="D3299" s="2" t="s">
        <v>7700</v>
      </c>
      <c r="E3299" s="3" t="s">
        <v>6148</v>
      </c>
      <c r="G3299" s="66">
        <v>43.78</v>
      </c>
    </row>
    <row r="3300" spans="1:7" x14ac:dyDescent="0.2">
      <c r="A3300" s="1" t="str">
        <f t="shared" si="61"/>
        <v>SINAPI 97066</v>
      </c>
      <c r="B3300" s="3" t="s">
        <v>6165</v>
      </c>
      <c r="C3300" s="3">
        <v>97066</v>
      </c>
      <c r="D3300" s="2" t="s">
        <v>7698</v>
      </c>
      <c r="E3300" s="3" t="s">
        <v>6149</v>
      </c>
      <c r="G3300" s="66">
        <v>371.89</v>
      </c>
    </row>
    <row r="3301" spans="1:7" x14ac:dyDescent="0.2">
      <c r="A3301" s="1" t="str">
        <f t="shared" si="61"/>
        <v>SINAPI 104982</v>
      </c>
      <c r="B3301" s="3" t="s">
        <v>6165</v>
      </c>
      <c r="C3301" s="3">
        <v>104982</v>
      </c>
      <c r="D3301" s="2" t="s">
        <v>9275</v>
      </c>
      <c r="E3301" s="3" t="s">
        <v>6147</v>
      </c>
      <c r="G3301" s="66">
        <v>0</v>
      </c>
    </row>
    <row r="3302" spans="1:7" x14ac:dyDescent="0.2">
      <c r="A3302" s="1" t="str">
        <f t="shared" si="61"/>
        <v>SINAPI 97060</v>
      </c>
      <c r="B3302" s="3" t="s">
        <v>6165</v>
      </c>
      <c r="C3302" s="3">
        <v>97060</v>
      </c>
      <c r="D3302" s="2" t="s">
        <v>9276</v>
      </c>
      <c r="E3302" s="3" t="s">
        <v>6147</v>
      </c>
      <c r="G3302" s="66">
        <v>0</v>
      </c>
    </row>
    <row r="3303" spans="1:7" x14ac:dyDescent="0.2">
      <c r="A3303" s="1" t="str">
        <f t="shared" ref="A3303:A3366" si="62">CONCATENAR</f>
        <v>SINAPI 97059</v>
      </c>
      <c r="B3303" s="3" t="s">
        <v>6165</v>
      </c>
      <c r="C3303" s="3">
        <v>97059</v>
      </c>
      <c r="D3303" s="2" t="s">
        <v>9277</v>
      </c>
      <c r="E3303" s="3" t="s">
        <v>6147</v>
      </c>
      <c r="G3303" s="66">
        <v>0</v>
      </c>
    </row>
    <row r="3304" spans="1:7" x14ac:dyDescent="0.2">
      <c r="A3304" s="1" t="str">
        <f t="shared" si="62"/>
        <v>SINAPI 97058</v>
      </c>
      <c r="B3304" s="3" t="s">
        <v>6165</v>
      </c>
      <c r="C3304" s="3">
        <v>97058</v>
      </c>
      <c r="D3304" s="2" t="s">
        <v>9278</v>
      </c>
      <c r="E3304" s="3" t="s">
        <v>6147</v>
      </c>
      <c r="G3304" s="66">
        <v>0</v>
      </c>
    </row>
    <row r="3305" spans="1:7" ht="22.5" x14ac:dyDescent="0.2">
      <c r="A3305" s="1" t="str">
        <f t="shared" si="62"/>
        <v>SINAPI 97056</v>
      </c>
      <c r="B3305" s="3" t="s">
        <v>6165</v>
      </c>
      <c r="C3305" s="3">
        <v>97056</v>
      </c>
      <c r="D3305" s="2" t="s">
        <v>9279</v>
      </c>
      <c r="E3305" s="3" t="s">
        <v>6147</v>
      </c>
      <c r="G3305" s="66">
        <v>0</v>
      </c>
    </row>
    <row r="3306" spans="1:7" ht="22.5" x14ac:dyDescent="0.2">
      <c r="A3306" s="1" t="str">
        <f t="shared" si="62"/>
        <v>SINAPI 97057</v>
      </c>
      <c r="B3306" s="3" t="s">
        <v>6165</v>
      </c>
      <c r="C3306" s="3">
        <v>97057</v>
      </c>
      <c r="D3306" s="2" t="s">
        <v>9280</v>
      </c>
      <c r="E3306" s="3" t="s">
        <v>6147</v>
      </c>
      <c r="G3306" s="66">
        <v>0</v>
      </c>
    </row>
    <row r="3307" spans="1:7" ht="22.5" x14ac:dyDescent="0.2">
      <c r="A3307" s="1" t="str">
        <f t="shared" si="62"/>
        <v>SINAPI 97055</v>
      </c>
      <c r="B3307" s="3" t="s">
        <v>6165</v>
      </c>
      <c r="C3307" s="3">
        <v>97055</v>
      </c>
      <c r="D3307" s="2" t="s">
        <v>9281</v>
      </c>
      <c r="E3307" s="3" t="s">
        <v>6147</v>
      </c>
      <c r="G3307" s="66">
        <v>0</v>
      </c>
    </row>
    <row r="3308" spans="1:7" x14ac:dyDescent="0.2">
      <c r="A3308" s="1" t="str">
        <f t="shared" si="62"/>
        <v>SINAPI 102656</v>
      </c>
      <c r="B3308" s="3" t="s">
        <v>6165</v>
      </c>
      <c r="C3308" s="3">
        <v>102656</v>
      </c>
      <c r="D3308" s="2" t="s">
        <v>9282</v>
      </c>
      <c r="E3308" s="3" t="s">
        <v>6147</v>
      </c>
      <c r="G3308" s="66">
        <v>0</v>
      </c>
    </row>
    <row r="3309" spans="1:7" x14ac:dyDescent="0.2">
      <c r="A3309" s="1" t="str">
        <f t="shared" si="62"/>
        <v>SINAPI 104983</v>
      </c>
      <c r="B3309" s="3" t="s">
        <v>6165</v>
      </c>
      <c r="C3309" s="3">
        <v>104983</v>
      </c>
      <c r="D3309" s="2" t="s">
        <v>9283</v>
      </c>
      <c r="E3309" s="3" t="s">
        <v>6148</v>
      </c>
      <c r="G3309" s="66">
        <v>0</v>
      </c>
    </row>
    <row r="3310" spans="1:7" x14ac:dyDescent="0.2">
      <c r="A3310" s="1" t="str">
        <f t="shared" si="62"/>
        <v>SINAPI 97050</v>
      </c>
      <c r="B3310" s="3" t="s">
        <v>6165</v>
      </c>
      <c r="C3310" s="3">
        <v>97050</v>
      </c>
      <c r="D3310" s="2" t="s">
        <v>9284</v>
      </c>
      <c r="E3310" s="3" t="s">
        <v>6149</v>
      </c>
      <c r="G3310" s="66">
        <v>0</v>
      </c>
    </row>
    <row r="3311" spans="1:7" ht="22.5" x14ac:dyDescent="0.2">
      <c r="A3311" s="1" t="str">
        <f t="shared" si="62"/>
        <v>SINAPI 95946</v>
      </c>
      <c r="B3311" s="3" t="s">
        <v>6165</v>
      </c>
      <c r="C3311" s="3">
        <v>95946</v>
      </c>
      <c r="D3311" s="2" t="s">
        <v>2187</v>
      </c>
      <c r="E3311" s="3" t="s">
        <v>6153</v>
      </c>
      <c r="G3311" s="66">
        <v>12.8</v>
      </c>
    </row>
    <row r="3312" spans="1:7" ht="22.5" x14ac:dyDescent="0.2">
      <c r="A3312" s="1" t="str">
        <f t="shared" si="62"/>
        <v>SINAPI 95947</v>
      </c>
      <c r="B3312" s="3" t="s">
        <v>6165</v>
      </c>
      <c r="C3312" s="3">
        <v>95947</v>
      </c>
      <c r="D3312" s="2" t="s">
        <v>2188</v>
      </c>
      <c r="E3312" s="3" t="s">
        <v>6153</v>
      </c>
      <c r="G3312" s="66">
        <v>9.66</v>
      </c>
    </row>
    <row r="3313" spans="1:7" ht="22.5" x14ac:dyDescent="0.2">
      <c r="A3313" s="1" t="str">
        <f t="shared" si="62"/>
        <v>SINAPI 95948</v>
      </c>
      <c r="B3313" s="3" t="s">
        <v>6165</v>
      </c>
      <c r="C3313" s="3">
        <v>95948</v>
      </c>
      <c r="D3313" s="2" t="s">
        <v>2189</v>
      </c>
      <c r="E3313" s="3" t="s">
        <v>6153</v>
      </c>
      <c r="G3313" s="66">
        <v>8.31</v>
      </c>
    </row>
    <row r="3314" spans="1:7" ht="22.5" x14ac:dyDescent="0.2">
      <c r="A3314" s="1" t="str">
        <f t="shared" si="62"/>
        <v>SINAPI 95944</v>
      </c>
      <c r="B3314" s="3" t="s">
        <v>6165</v>
      </c>
      <c r="C3314" s="3">
        <v>95944</v>
      </c>
      <c r="D3314" s="2" t="s">
        <v>2185</v>
      </c>
      <c r="E3314" s="3" t="s">
        <v>6153</v>
      </c>
      <c r="G3314" s="66">
        <v>20.89</v>
      </c>
    </row>
    <row r="3315" spans="1:7" ht="22.5" x14ac:dyDescent="0.2">
      <c r="A3315" s="1" t="str">
        <f t="shared" si="62"/>
        <v>SINAPI 95945</v>
      </c>
      <c r="B3315" s="3" t="s">
        <v>6165</v>
      </c>
      <c r="C3315" s="3">
        <v>95945</v>
      </c>
      <c r="D3315" s="2" t="s">
        <v>2186</v>
      </c>
      <c r="E3315" s="3" t="s">
        <v>6153</v>
      </c>
      <c r="G3315" s="66">
        <v>16.440000000000001</v>
      </c>
    </row>
    <row r="3316" spans="1:7" ht="22.5" x14ac:dyDescent="0.2">
      <c r="A3316" s="1" t="str">
        <f t="shared" si="62"/>
        <v>SINAPI 95943</v>
      </c>
      <c r="B3316" s="3" t="s">
        <v>6165</v>
      </c>
      <c r="C3316" s="3">
        <v>95943</v>
      </c>
      <c r="D3316" s="2" t="s">
        <v>2184</v>
      </c>
      <c r="E3316" s="3" t="s">
        <v>6153</v>
      </c>
      <c r="G3316" s="66">
        <v>23.39</v>
      </c>
    </row>
    <row r="3317" spans="1:7" ht="22.5" x14ac:dyDescent="0.2">
      <c r="A3317" s="1" t="str">
        <f t="shared" si="62"/>
        <v>SINAPI 102077</v>
      </c>
      <c r="B3317" s="3" t="s">
        <v>6165</v>
      </c>
      <c r="C3317" s="3">
        <v>102077</v>
      </c>
      <c r="D3317" s="2" t="s">
        <v>9285</v>
      </c>
      <c r="E3317" s="3" t="s">
        <v>6154</v>
      </c>
      <c r="G3317" s="66">
        <v>5369.55</v>
      </c>
    </row>
    <row r="3318" spans="1:7" ht="22.5" x14ac:dyDescent="0.2">
      <c r="A3318" s="1" t="str">
        <f t="shared" si="62"/>
        <v>SINAPI 102073</v>
      </c>
      <c r="B3318" s="3" t="s">
        <v>6165</v>
      </c>
      <c r="C3318" s="3">
        <v>102073</v>
      </c>
      <c r="D3318" s="2" t="s">
        <v>9286</v>
      </c>
      <c r="E3318" s="3" t="s">
        <v>6154</v>
      </c>
      <c r="G3318" s="66">
        <v>3892.59</v>
      </c>
    </row>
    <row r="3319" spans="1:7" ht="22.5" x14ac:dyDescent="0.2">
      <c r="A3319" s="1" t="str">
        <f t="shared" si="62"/>
        <v>SINAPI 102079</v>
      </c>
      <c r="B3319" s="3" t="s">
        <v>6165</v>
      </c>
      <c r="C3319" s="3">
        <v>102079</v>
      </c>
      <c r="D3319" s="2" t="s">
        <v>9287</v>
      </c>
      <c r="E3319" s="3" t="s">
        <v>6154</v>
      </c>
      <c r="G3319" s="66">
        <v>5257.16</v>
      </c>
    </row>
    <row r="3320" spans="1:7" ht="22.5" x14ac:dyDescent="0.2">
      <c r="A3320" s="1" t="str">
        <f t="shared" si="62"/>
        <v>SINAPI 102075</v>
      </c>
      <c r="B3320" s="3" t="s">
        <v>6165</v>
      </c>
      <c r="C3320" s="3">
        <v>102075</v>
      </c>
      <c r="D3320" s="2" t="s">
        <v>9288</v>
      </c>
      <c r="E3320" s="3" t="s">
        <v>6154</v>
      </c>
      <c r="G3320" s="66">
        <v>4770.2299999999996</v>
      </c>
    </row>
    <row r="3321" spans="1:7" ht="22.5" x14ac:dyDescent="0.2">
      <c r="A3321" s="1" t="str">
        <f t="shared" si="62"/>
        <v>SINAPI 102078</v>
      </c>
      <c r="B3321" s="3" t="s">
        <v>6165</v>
      </c>
      <c r="C3321" s="3">
        <v>102078</v>
      </c>
      <c r="D3321" s="2" t="s">
        <v>9289</v>
      </c>
      <c r="E3321" s="3" t="s">
        <v>6154</v>
      </c>
      <c r="G3321" s="66">
        <v>5492.15</v>
      </c>
    </row>
    <row r="3322" spans="1:7" ht="22.5" x14ac:dyDescent="0.2">
      <c r="A3322" s="1" t="str">
        <f t="shared" si="62"/>
        <v>SINAPI 102074</v>
      </c>
      <c r="B3322" s="3" t="s">
        <v>6165</v>
      </c>
      <c r="C3322" s="3">
        <v>102074</v>
      </c>
      <c r="D3322" s="2" t="s">
        <v>9290</v>
      </c>
      <c r="E3322" s="3" t="s">
        <v>6154</v>
      </c>
      <c r="G3322" s="66">
        <v>4601.37</v>
      </c>
    </row>
    <row r="3323" spans="1:7" ht="22.5" x14ac:dyDescent="0.2">
      <c r="A3323" s="1" t="str">
        <f t="shared" si="62"/>
        <v>SINAPI 102080</v>
      </c>
      <c r="B3323" s="3" t="s">
        <v>6165</v>
      </c>
      <c r="C3323" s="3">
        <v>102080</v>
      </c>
      <c r="D3323" s="2" t="s">
        <v>9291</v>
      </c>
      <c r="E3323" s="3" t="s">
        <v>6154</v>
      </c>
      <c r="G3323" s="66">
        <v>4587.08</v>
      </c>
    </row>
    <row r="3324" spans="1:7" ht="22.5" x14ac:dyDescent="0.2">
      <c r="A3324" s="1" t="str">
        <f t="shared" si="62"/>
        <v>SINAPI 102076</v>
      </c>
      <c r="B3324" s="3" t="s">
        <v>6165</v>
      </c>
      <c r="C3324" s="3">
        <v>102076</v>
      </c>
      <c r="D3324" s="2" t="s">
        <v>9292</v>
      </c>
      <c r="E3324" s="3" t="s">
        <v>6154</v>
      </c>
      <c r="G3324" s="66">
        <v>4890.41</v>
      </c>
    </row>
    <row r="3325" spans="1:7" ht="22.5" x14ac:dyDescent="0.2">
      <c r="A3325" s="1" t="str">
        <f t="shared" si="62"/>
        <v>SINAPI 102084</v>
      </c>
      <c r="B3325" s="3" t="s">
        <v>6165</v>
      </c>
      <c r="C3325" s="3">
        <v>102084</v>
      </c>
      <c r="D3325" s="2" t="s">
        <v>9293</v>
      </c>
      <c r="E3325" s="3" t="s">
        <v>6147</v>
      </c>
      <c r="G3325" s="66">
        <v>0</v>
      </c>
    </row>
    <row r="3326" spans="1:7" ht="22.5" x14ac:dyDescent="0.2">
      <c r="A3326" s="1" t="str">
        <f t="shared" si="62"/>
        <v>SINAPI 102082</v>
      </c>
      <c r="B3326" s="3" t="s">
        <v>6165</v>
      </c>
      <c r="C3326" s="3">
        <v>102082</v>
      </c>
      <c r="D3326" s="2" t="s">
        <v>9294</v>
      </c>
      <c r="E3326" s="3" t="s">
        <v>6147</v>
      </c>
      <c r="G3326" s="66">
        <v>0</v>
      </c>
    </row>
    <row r="3327" spans="1:7" ht="22.5" x14ac:dyDescent="0.2">
      <c r="A3327" s="1" t="str">
        <f t="shared" si="62"/>
        <v>SINAPI 102081</v>
      </c>
      <c r="B3327" s="3" t="s">
        <v>6165</v>
      </c>
      <c r="C3327" s="3">
        <v>102081</v>
      </c>
      <c r="D3327" s="2" t="s">
        <v>9295</v>
      </c>
      <c r="E3327" s="3" t="s">
        <v>6147</v>
      </c>
      <c r="G3327" s="66">
        <v>0</v>
      </c>
    </row>
    <row r="3328" spans="1:7" ht="22.5" x14ac:dyDescent="0.2">
      <c r="A3328" s="1" t="str">
        <f t="shared" si="62"/>
        <v>SINAPI 102092</v>
      </c>
      <c r="B3328" s="3" t="s">
        <v>6165</v>
      </c>
      <c r="C3328" s="3">
        <v>102092</v>
      </c>
      <c r="D3328" s="2" t="s">
        <v>9296</v>
      </c>
      <c r="E3328" s="3" t="s">
        <v>6147</v>
      </c>
      <c r="G3328" s="66">
        <v>0</v>
      </c>
    </row>
    <row r="3329" spans="1:7" ht="22.5" x14ac:dyDescent="0.2">
      <c r="A3329" s="1" t="str">
        <f t="shared" si="62"/>
        <v>SINAPI 102089</v>
      </c>
      <c r="B3329" s="3" t="s">
        <v>6165</v>
      </c>
      <c r="C3329" s="3">
        <v>102089</v>
      </c>
      <c r="D3329" s="2" t="s">
        <v>2110</v>
      </c>
      <c r="E3329" s="3" t="s">
        <v>6149</v>
      </c>
      <c r="G3329" s="66">
        <v>200.04</v>
      </c>
    </row>
    <row r="3330" spans="1:7" ht="22.5" x14ac:dyDescent="0.2">
      <c r="A3330" s="1" t="str">
        <f t="shared" si="62"/>
        <v>SINAPI 102090</v>
      </c>
      <c r="B3330" s="3" t="s">
        <v>6165</v>
      </c>
      <c r="C3330" s="3">
        <v>102090</v>
      </c>
      <c r="D3330" s="2" t="s">
        <v>2111</v>
      </c>
      <c r="E3330" s="3" t="s">
        <v>6149</v>
      </c>
      <c r="G3330" s="66">
        <v>149.09</v>
      </c>
    </row>
    <row r="3331" spans="1:7" ht="22.5" x14ac:dyDescent="0.2">
      <c r="A3331" s="1" t="str">
        <f t="shared" si="62"/>
        <v>SINAPI 102086</v>
      </c>
      <c r="B3331" s="3" t="s">
        <v>6165</v>
      </c>
      <c r="C3331" s="3">
        <v>102086</v>
      </c>
      <c r="D3331" s="2" t="s">
        <v>2108</v>
      </c>
      <c r="E3331" s="3" t="s">
        <v>6149</v>
      </c>
      <c r="G3331" s="66">
        <v>211.96</v>
      </c>
    </row>
    <row r="3332" spans="1:7" ht="22.5" x14ac:dyDescent="0.2">
      <c r="A3332" s="1" t="str">
        <f t="shared" si="62"/>
        <v>SINAPI 102087</v>
      </c>
      <c r="B3332" s="3" t="s">
        <v>6165</v>
      </c>
      <c r="C3332" s="3">
        <v>102087</v>
      </c>
      <c r="D3332" s="2" t="s">
        <v>2109</v>
      </c>
      <c r="E3332" s="3" t="s">
        <v>6149</v>
      </c>
      <c r="G3332" s="66">
        <v>167.05</v>
      </c>
    </row>
    <row r="3333" spans="1:7" ht="22.5" x14ac:dyDescent="0.2">
      <c r="A3333" s="1" t="str">
        <f t="shared" si="62"/>
        <v>SINAPI 102091</v>
      </c>
      <c r="B3333" s="3" t="s">
        <v>6165</v>
      </c>
      <c r="C3333" s="3">
        <v>102091</v>
      </c>
      <c r="D3333" s="2" t="s">
        <v>6683</v>
      </c>
      <c r="E3333" s="3" t="s">
        <v>6149</v>
      </c>
      <c r="G3333" s="66">
        <v>337.51</v>
      </c>
    </row>
    <row r="3334" spans="1:7" ht="22.5" x14ac:dyDescent="0.2">
      <c r="A3334" s="1" t="str">
        <f t="shared" si="62"/>
        <v>SINAPI 102088</v>
      </c>
      <c r="B3334" s="3" t="s">
        <v>6165</v>
      </c>
      <c r="C3334" s="3">
        <v>102088</v>
      </c>
      <c r="D3334" s="2" t="s">
        <v>6682</v>
      </c>
      <c r="E3334" s="3" t="s">
        <v>6149</v>
      </c>
      <c r="G3334" s="66">
        <v>287.18</v>
      </c>
    </row>
    <row r="3335" spans="1:7" ht="22.5" x14ac:dyDescent="0.2">
      <c r="A3335" s="1" t="str">
        <f t="shared" si="62"/>
        <v>SINAPI 101997</v>
      </c>
      <c r="B3335" s="3" t="s">
        <v>6165</v>
      </c>
      <c r="C3335" s="3">
        <v>101997</v>
      </c>
      <c r="D3335" s="2" t="s">
        <v>2056</v>
      </c>
      <c r="E3335" s="3" t="s">
        <v>6149</v>
      </c>
      <c r="G3335" s="66">
        <v>210.93</v>
      </c>
    </row>
    <row r="3336" spans="1:7" ht="22.5" x14ac:dyDescent="0.2">
      <c r="A3336" s="1" t="str">
        <f t="shared" si="62"/>
        <v>SINAPI 101998</v>
      </c>
      <c r="B3336" s="3" t="s">
        <v>6165</v>
      </c>
      <c r="C3336" s="3">
        <v>101998</v>
      </c>
      <c r="D3336" s="2" t="s">
        <v>2057</v>
      </c>
      <c r="E3336" s="3" t="s">
        <v>6149</v>
      </c>
      <c r="G3336" s="66">
        <v>157.09</v>
      </c>
    </row>
    <row r="3337" spans="1:7" ht="22.5" x14ac:dyDescent="0.2">
      <c r="A3337" s="1" t="str">
        <f t="shared" si="62"/>
        <v>SINAPI 101999</v>
      </c>
      <c r="B3337" s="3" t="s">
        <v>6165</v>
      </c>
      <c r="C3337" s="3">
        <v>101999</v>
      </c>
      <c r="D3337" s="2" t="s">
        <v>2058</v>
      </c>
      <c r="E3337" s="3" t="s">
        <v>6149</v>
      </c>
      <c r="G3337" s="66">
        <v>400.39</v>
      </c>
    </row>
    <row r="3338" spans="1:7" ht="22.5" x14ac:dyDescent="0.2">
      <c r="A3338" s="1" t="str">
        <f t="shared" si="62"/>
        <v>SINAPI 101994</v>
      </c>
      <c r="B3338" s="3" t="s">
        <v>6165</v>
      </c>
      <c r="C3338" s="3">
        <v>101994</v>
      </c>
      <c r="D3338" s="2" t="s">
        <v>2053</v>
      </c>
      <c r="E3338" s="3" t="s">
        <v>6149</v>
      </c>
      <c r="G3338" s="66">
        <v>220.87</v>
      </c>
    </row>
    <row r="3339" spans="1:7" ht="22.5" x14ac:dyDescent="0.2">
      <c r="A3339" s="1" t="str">
        <f t="shared" si="62"/>
        <v>SINAPI 101995</v>
      </c>
      <c r="B3339" s="3" t="s">
        <v>6165</v>
      </c>
      <c r="C3339" s="3">
        <v>101995</v>
      </c>
      <c r="D3339" s="2" t="s">
        <v>2054</v>
      </c>
      <c r="E3339" s="3" t="s">
        <v>6149</v>
      </c>
      <c r="G3339" s="66">
        <v>172.85</v>
      </c>
    </row>
    <row r="3340" spans="1:7" x14ac:dyDescent="0.2">
      <c r="A3340" s="1" t="str">
        <f t="shared" si="62"/>
        <v>SINAPI 101996</v>
      </c>
      <c r="B3340" s="3" t="s">
        <v>6165</v>
      </c>
      <c r="C3340" s="3">
        <v>101996</v>
      </c>
      <c r="D3340" s="2" t="s">
        <v>2055</v>
      </c>
      <c r="E3340" s="3" t="s">
        <v>6149</v>
      </c>
      <c r="G3340" s="66">
        <v>309.13</v>
      </c>
    </row>
    <row r="3341" spans="1:7" ht="22.5" x14ac:dyDescent="0.2">
      <c r="A3341" s="1" t="str">
        <f t="shared" si="62"/>
        <v>SINAPI 101991</v>
      </c>
      <c r="B3341" s="3" t="s">
        <v>6165</v>
      </c>
      <c r="C3341" s="3">
        <v>101991</v>
      </c>
      <c r="D3341" s="2" t="s">
        <v>2050</v>
      </c>
      <c r="E3341" s="3" t="s">
        <v>6149</v>
      </c>
      <c r="G3341" s="66">
        <v>211.23</v>
      </c>
    </row>
    <row r="3342" spans="1:7" ht="22.5" x14ac:dyDescent="0.2">
      <c r="A3342" s="1" t="str">
        <f t="shared" si="62"/>
        <v>SINAPI 101992</v>
      </c>
      <c r="B3342" s="3" t="s">
        <v>6165</v>
      </c>
      <c r="C3342" s="3">
        <v>101992</v>
      </c>
      <c r="D3342" s="2" t="s">
        <v>2051</v>
      </c>
      <c r="E3342" s="3" t="s">
        <v>6149</v>
      </c>
      <c r="G3342" s="66">
        <v>158.58000000000001</v>
      </c>
    </row>
    <row r="3343" spans="1:7" ht="22.5" x14ac:dyDescent="0.2">
      <c r="A3343" s="1" t="str">
        <f t="shared" si="62"/>
        <v>SINAPI 101993</v>
      </c>
      <c r="B3343" s="3" t="s">
        <v>6165</v>
      </c>
      <c r="C3343" s="3">
        <v>101993</v>
      </c>
      <c r="D3343" s="2" t="s">
        <v>2052</v>
      </c>
      <c r="E3343" s="3" t="s">
        <v>6149</v>
      </c>
      <c r="G3343" s="66">
        <v>373.17</v>
      </c>
    </row>
    <row r="3344" spans="1:7" ht="22.5" x14ac:dyDescent="0.2">
      <c r="A3344" s="1" t="str">
        <f t="shared" si="62"/>
        <v>SINAPI 101988</v>
      </c>
      <c r="B3344" s="3" t="s">
        <v>6165</v>
      </c>
      <c r="C3344" s="3">
        <v>101988</v>
      </c>
      <c r="D3344" s="2" t="s">
        <v>2047</v>
      </c>
      <c r="E3344" s="3" t="s">
        <v>6149</v>
      </c>
      <c r="G3344" s="66">
        <v>208.72</v>
      </c>
    </row>
    <row r="3345" spans="1:7" ht="22.5" x14ac:dyDescent="0.2">
      <c r="A3345" s="1" t="str">
        <f t="shared" si="62"/>
        <v>SINAPI 101989</v>
      </c>
      <c r="B3345" s="3" t="s">
        <v>6165</v>
      </c>
      <c r="C3345" s="3">
        <v>101989</v>
      </c>
      <c r="D3345" s="2" t="s">
        <v>2048</v>
      </c>
      <c r="E3345" s="3" t="s">
        <v>6149</v>
      </c>
      <c r="G3345" s="66">
        <v>165.95</v>
      </c>
    </row>
    <row r="3346" spans="1:7" ht="22.5" x14ac:dyDescent="0.2">
      <c r="A3346" s="1" t="str">
        <f t="shared" si="62"/>
        <v>SINAPI 101990</v>
      </c>
      <c r="B3346" s="3" t="s">
        <v>6165</v>
      </c>
      <c r="C3346" s="3">
        <v>101990</v>
      </c>
      <c r="D3346" s="2" t="s">
        <v>2049</v>
      </c>
      <c r="E3346" s="3" t="s">
        <v>6149</v>
      </c>
      <c r="G3346" s="66">
        <v>286.99</v>
      </c>
    </row>
    <row r="3347" spans="1:7" ht="22.5" x14ac:dyDescent="0.2">
      <c r="A3347" s="1" t="str">
        <f t="shared" si="62"/>
        <v>SINAPI 101985</v>
      </c>
      <c r="B3347" s="3" t="s">
        <v>6165</v>
      </c>
      <c r="C3347" s="3">
        <v>101985</v>
      </c>
      <c r="D3347" s="2" t="s">
        <v>2044</v>
      </c>
      <c r="E3347" s="3" t="s">
        <v>6149</v>
      </c>
      <c r="G3347" s="66">
        <v>210.29</v>
      </c>
    </row>
    <row r="3348" spans="1:7" ht="22.5" x14ac:dyDescent="0.2">
      <c r="A3348" s="1" t="str">
        <f t="shared" si="62"/>
        <v>SINAPI 101986</v>
      </c>
      <c r="B3348" s="3" t="s">
        <v>6165</v>
      </c>
      <c r="C3348" s="3">
        <v>101986</v>
      </c>
      <c r="D3348" s="2" t="s">
        <v>2045</v>
      </c>
      <c r="E3348" s="3" t="s">
        <v>6149</v>
      </c>
      <c r="G3348" s="66">
        <v>155.21</v>
      </c>
    </row>
    <row r="3349" spans="1:7" ht="22.5" x14ac:dyDescent="0.2">
      <c r="A3349" s="1" t="str">
        <f t="shared" si="62"/>
        <v>SINAPI 101987</v>
      </c>
      <c r="B3349" s="3" t="s">
        <v>6165</v>
      </c>
      <c r="C3349" s="3">
        <v>101987</v>
      </c>
      <c r="D3349" s="2" t="s">
        <v>2046</v>
      </c>
      <c r="E3349" s="3" t="s">
        <v>6149</v>
      </c>
      <c r="G3349" s="66">
        <v>316.95</v>
      </c>
    </row>
    <row r="3350" spans="1:7" ht="22.5" x14ac:dyDescent="0.2">
      <c r="A3350" s="1" t="str">
        <f t="shared" si="62"/>
        <v>SINAPI 101969</v>
      </c>
      <c r="B3350" s="3" t="s">
        <v>6165</v>
      </c>
      <c r="C3350" s="3">
        <v>101969</v>
      </c>
      <c r="D3350" s="2" t="s">
        <v>2034</v>
      </c>
      <c r="E3350" s="3" t="s">
        <v>6149</v>
      </c>
      <c r="G3350" s="66">
        <v>200.32</v>
      </c>
    </row>
    <row r="3351" spans="1:7" ht="22.5" x14ac:dyDescent="0.2">
      <c r="A3351" s="1" t="str">
        <f t="shared" si="62"/>
        <v>SINAPI 101971</v>
      </c>
      <c r="B3351" s="3" t="s">
        <v>6165</v>
      </c>
      <c r="C3351" s="3">
        <v>101971</v>
      </c>
      <c r="D3351" s="2" t="s">
        <v>2035</v>
      </c>
      <c r="E3351" s="3" t="s">
        <v>6149</v>
      </c>
      <c r="G3351" s="66">
        <v>157</v>
      </c>
    </row>
    <row r="3352" spans="1:7" ht="22.5" x14ac:dyDescent="0.2">
      <c r="A3352" s="1" t="str">
        <f t="shared" si="62"/>
        <v>SINAPI 101973</v>
      </c>
      <c r="B3352" s="3" t="s">
        <v>6165</v>
      </c>
      <c r="C3352" s="3">
        <v>101973</v>
      </c>
      <c r="D3352" s="2" t="s">
        <v>2036</v>
      </c>
      <c r="E3352" s="3" t="s">
        <v>6149</v>
      </c>
      <c r="G3352" s="66">
        <v>266.60000000000002</v>
      </c>
    </row>
    <row r="3353" spans="1:7" ht="22.5" x14ac:dyDescent="0.2">
      <c r="A3353" s="1" t="str">
        <f t="shared" si="62"/>
        <v>SINAPI 102072</v>
      </c>
      <c r="B3353" s="3" t="s">
        <v>6165</v>
      </c>
      <c r="C3353" s="3">
        <v>102072</v>
      </c>
      <c r="D3353" s="2" t="s">
        <v>2107</v>
      </c>
      <c r="E3353" s="3" t="s">
        <v>6149</v>
      </c>
      <c r="G3353" s="66">
        <v>189.85</v>
      </c>
    </row>
    <row r="3354" spans="1:7" ht="22.5" x14ac:dyDescent="0.2">
      <c r="A3354" s="1" t="str">
        <f t="shared" si="62"/>
        <v>SINAPI 102070</v>
      </c>
      <c r="B3354" s="3" t="s">
        <v>6165</v>
      </c>
      <c r="C3354" s="3">
        <v>102070</v>
      </c>
      <c r="D3354" s="2" t="s">
        <v>2105</v>
      </c>
      <c r="E3354" s="3" t="s">
        <v>6149</v>
      </c>
      <c r="G3354" s="66">
        <v>227.71</v>
      </c>
    </row>
    <row r="3355" spans="1:7" ht="22.5" x14ac:dyDescent="0.2">
      <c r="A3355" s="1" t="str">
        <f t="shared" si="62"/>
        <v>SINAPI 102071</v>
      </c>
      <c r="B3355" s="3" t="s">
        <v>6165</v>
      </c>
      <c r="C3355" s="3">
        <v>102071</v>
      </c>
      <c r="D3355" s="2" t="s">
        <v>2106</v>
      </c>
      <c r="E3355" s="3" t="s">
        <v>6149</v>
      </c>
      <c r="G3355" s="66">
        <v>200.56</v>
      </c>
    </row>
    <row r="3356" spans="1:7" ht="22.5" x14ac:dyDescent="0.2">
      <c r="A3356" s="1" t="str">
        <f t="shared" si="62"/>
        <v>SINAPI 102068</v>
      </c>
      <c r="B3356" s="3" t="s">
        <v>6165</v>
      </c>
      <c r="C3356" s="3">
        <v>102068</v>
      </c>
      <c r="D3356" s="2" t="s">
        <v>2103</v>
      </c>
      <c r="E3356" s="3" t="s">
        <v>6149</v>
      </c>
      <c r="G3356" s="66">
        <v>285.88</v>
      </c>
    </row>
    <row r="3357" spans="1:7" ht="22.5" x14ac:dyDescent="0.2">
      <c r="A3357" s="1" t="str">
        <f t="shared" si="62"/>
        <v>SINAPI 102069</v>
      </c>
      <c r="B3357" s="3" t="s">
        <v>6165</v>
      </c>
      <c r="C3357" s="3">
        <v>102069</v>
      </c>
      <c r="D3357" s="2" t="s">
        <v>2104</v>
      </c>
      <c r="E3357" s="3" t="s">
        <v>6149</v>
      </c>
      <c r="G3357" s="66">
        <v>261.66000000000003</v>
      </c>
    </row>
    <row r="3358" spans="1:7" ht="22.5" x14ac:dyDescent="0.2">
      <c r="A3358" s="1" t="str">
        <f t="shared" si="62"/>
        <v>SINAPI 102066</v>
      </c>
      <c r="B3358" s="3" t="s">
        <v>6165</v>
      </c>
      <c r="C3358" s="3">
        <v>102066</v>
      </c>
      <c r="D3358" s="2" t="s">
        <v>2101</v>
      </c>
      <c r="E3358" s="3" t="s">
        <v>6149</v>
      </c>
      <c r="G3358" s="66">
        <v>590.41999999999996</v>
      </c>
    </row>
    <row r="3359" spans="1:7" ht="22.5" x14ac:dyDescent="0.2">
      <c r="A3359" s="1" t="str">
        <f t="shared" si="62"/>
        <v>SINAPI 102067</v>
      </c>
      <c r="B3359" s="3" t="s">
        <v>6165</v>
      </c>
      <c r="C3359" s="3">
        <v>102067</v>
      </c>
      <c r="D3359" s="2" t="s">
        <v>2102</v>
      </c>
      <c r="E3359" s="3" t="s">
        <v>6149</v>
      </c>
      <c r="G3359" s="66">
        <v>507.29</v>
      </c>
    </row>
    <row r="3360" spans="1:7" ht="22.5" x14ac:dyDescent="0.2">
      <c r="A3360" s="1" t="str">
        <f t="shared" si="62"/>
        <v>SINAPI 102065</v>
      </c>
      <c r="B3360" s="3" t="s">
        <v>6165</v>
      </c>
      <c r="C3360" s="3">
        <v>102065</v>
      </c>
      <c r="D3360" s="2" t="s">
        <v>2100</v>
      </c>
      <c r="E3360" s="3" t="s">
        <v>6149</v>
      </c>
      <c r="G3360" s="66">
        <v>196.32</v>
      </c>
    </row>
    <row r="3361" spans="1:7" ht="22.5" x14ac:dyDescent="0.2">
      <c r="A3361" s="1" t="str">
        <f t="shared" si="62"/>
        <v>SINAPI 102063</v>
      </c>
      <c r="B3361" s="3" t="s">
        <v>6165</v>
      </c>
      <c r="C3361" s="3">
        <v>102063</v>
      </c>
      <c r="D3361" s="2" t="s">
        <v>2098</v>
      </c>
      <c r="E3361" s="3" t="s">
        <v>6149</v>
      </c>
      <c r="G3361" s="66">
        <v>240.58</v>
      </c>
    </row>
    <row r="3362" spans="1:7" ht="22.5" x14ac:dyDescent="0.2">
      <c r="A3362" s="1" t="str">
        <f t="shared" si="62"/>
        <v>SINAPI 102064</v>
      </c>
      <c r="B3362" s="3" t="s">
        <v>6165</v>
      </c>
      <c r="C3362" s="3">
        <v>102064</v>
      </c>
      <c r="D3362" s="2" t="s">
        <v>2099</v>
      </c>
      <c r="E3362" s="3" t="s">
        <v>6149</v>
      </c>
      <c r="G3362" s="66">
        <v>212.13</v>
      </c>
    </row>
    <row r="3363" spans="1:7" ht="22.5" x14ac:dyDescent="0.2">
      <c r="A3363" s="1" t="str">
        <f t="shared" si="62"/>
        <v>SINAPI 102061</v>
      </c>
      <c r="B3363" s="3" t="s">
        <v>6165</v>
      </c>
      <c r="C3363" s="3">
        <v>102061</v>
      </c>
      <c r="D3363" s="2" t="s">
        <v>2096</v>
      </c>
      <c r="E3363" s="3" t="s">
        <v>6149</v>
      </c>
      <c r="G3363" s="66">
        <v>306.12</v>
      </c>
    </row>
    <row r="3364" spans="1:7" ht="22.5" x14ac:dyDescent="0.2">
      <c r="A3364" s="1" t="str">
        <f t="shared" si="62"/>
        <v>SINAPI 102062</v>
      </c>
      <c r="B3364" s="3" t="s">
        <v>6165</v>
      </c>
      <c r="C3364" s="3">
        <v>102062</v>
      </c>
      <c r="D3364" s="2" t="s">
        <v>2097</v>
      </c>
      <c r="E3364" s="3" t="s">
        <v>6149</v>
      </c>
      <c r="G3364" s="66">
        <v>281.76</v>
      </c>
    </row>
    <row r="3365" spans="1:7" ht="22.5" x14ac:dyDescent="0.2">
      <c r="A3365" s="1" t="str">
        <f t="shared" si="62"/>
        <v>SINAPI 102059</v>
      </c>
      <c r="B3365" s="3" t="s">
        <v>6165</v>
      </c>
      <c r="C3365" s="3">
        <v>102059</v>
      </c>
      <c r="D3365" s="2" t="s">
        <v>2094</v>
      </c>
      <c r="E3365" s="3" t="s">
        <v>6149</v>
      </c>
      <c r="G3365" s="66">
        <v>554.89</v>
      </c>
    </row>
    <row r="3366" spans="1:7" ht="22.5" x14ac:dyDescent="0.2">
      <c r="A3366" s="1" t="str">
        <f t="shared" si="62"/>
        <v>SINAPI 102060</v>
      </c>
      <c r="B3366" s="3" t="s">
        <v>6165</v>
      </c>
      <c r="C3366" s="3">
        <v>102060</v>
      </c>
      <c r="D3366" s="2" t="s">
        <v>2095</v>
      </c>
      <c r="E3366" s="3" t="s">
        <v>6149</v>
      </c>
      <c r="G3366" s="66">
        <v>466.73</v>
      </c>
    </row>
    <row r="3367" spans="1:7" ht="22.5" x14ac:dyDescent="0.2">
      <c r="A3367" s="1" t="str">
        <f t="shared" ref="A3367:A3430" si="63">CONCATENAR</f>
        <v>SINAPI 102052</v>
      </c>
      <c r="B3367" s="3" t="s">
        <v>6165</v>
      </c>
      <c r="C3367" s="3">
        <v>102052</v>
      </c>
      <c r="D3367" s="2" t="s">
        <v>2093</v>
      </c>
      <c r="E3367" s="3" t="s">
        <v>6149</v>
      </c>
      <c r="G3367" s="66">
        <v>197</v>
      </c>
    </row>
    <row r="3368" spans="1:7" ht="22.5" x14ac:dyDescent="0.2">
      <c r="A3368" s="1" t="str">
        <f t="shared" si="63"/>
        <v>SINAPI 102050</v>
      </c>
      <c r="B3368" s="3" t="s">
        <v>6165</v>
      </c>
      <c r="C3368" s="3">
        <v>102050</v>
      </c>
      <c r="D3368" s="2" t="s">
        <v>2091</v>
      </c>
      <c r="E3368" s="3" t="s">
        <v>6149</v>
      </c>
      <c r="G3368" s="66">
        <v>242.67</v>
      </c>
    </row>
    <row r="3369" spans="1:7" ht="22.5" x14ac:dyDescent="0.2">
      <c r="A3369" s="1" t="str">
        <f t="shared" si="63"/>
        <v>SINAPI 102051</v>
      </c>
      <c r="B3369" s="3" t="s">
        <v>6165</v>
      </c>
      <c r="C3369" s="3">
        <v>102051</v>
      </c>
      <c r="D3369" s="2" t="s">
        <v>2092</v>
      </c>
      <c r="E3369" s="3" t="s">
        <v>6149</v>
      </c>
      <c r="G3369" s="66">
        <v>213.34</v>
      </c>
    </row>
    <row r="3370" spans="1:7" ht="22.5" x14ac:dyDescent="0.2">
      <c r="A3370" s="1" t="str">
        <f t="shared" si="63"/>
        <v>SINAPI 102048</v>
      </c>
      <c r="B3370" s="3" t="s">
        <v>6165</v>
      </c>
      <c r="C3370" s="3">
        <v>102048</v>
      </c>
      <c r="D3370" s="2" t="s">
        <v>2089</v>
      </c>
      <c r="E3370" s="3" t="s">
        <v>6149</v>
      </c>
      <c r="G3370" s="66">
        <v>312.66000000000003</v>
      </c>
    </row>
    <row r="3371" spans="1:7" ht="22.5" x14ac:dyDescent="0.2">
      <c r="A3371" s="1" t="str">
        <f t="shared" si="63"/>
        <v>SINAPI 102049</v>
      </c>
      <c r="B3371" s="3" t="s">
        <v>6165</v>
      </c>
      <c r="C3371" s="3">
        <v>102049</v>
      </c>
      <c r="D3371" s="2" t="s">
        <v>2090</v>
      </c>
      <c r="E3371" s="3" t="s">
        <v>6149</v>
      </c>
      <c r="G3371" s="66">
        <v>278.77</v>
      </c>
    </row>
    <row r="3372" spans="1:7" ht="22.5" x14ac:dyDescent="0.2">
      <c r="A3372" s="1" t="str">
        <f t="shared" si="63"/>
        <v>SINAPI 102046</v>
      </c>
      <c r="B3372" s="3" t="s">
        <v>6165</v>
      </c>
      <c r="C3372" s="3">
        <v>102046</v>
      </c>
      <c r="D3372" s="2" t="s">
        <v>2087</v>
      </c>
      <c r="E3372" s="3" t="s">
        <v>6149</v>
      </c>
      <c r="G3372" s="66">
        <v>668.63</v>
      </c>
    </row>
    <row r="3373" spans="1:7" ht="22.5" x14ac:dyDescent="0.2">
      <c r="A3373" s="1" t="str">
        <f t="shared" si="63"/>
        <v>SINAPI 102047</v>
      </c>
      <c r="B3373" s="3" t="s">
        <v>6165</v>
      </c>
      <c r="C3373" s="3">
        <v>102047</v>
      </c>
      <c r="D3373" s="2" t="s">
        <v>2088</v>
      </c>
      <c r="E3373" s="3" t="s">
        <v>6149</v>
      </c>
      <c r="G3373" s="66">
        <v>571.53</v>
      </c>
    </row>
    <row r="3374" spans="1:7" ht="22.5" x14ac:dyDescent="0.2">
      <c r="A3374" s="1" t="str">
        <f t="shared" si="63"/>
        <v>SINAPI 102045</v>
      </c>
      <c r="B3374" s="3" t="s">
        <v>6165</v>
      </c>
      <c r="C3374" s="3">
        <v>102045</v>
      </c>
      <c r="D3374" s="2" t="s">
        <v>2086</v>
      </c>
      <c r="E3374" s="3" t="s">
        <v>6149</v>
      </c>
      <c r="G3374" s="66">
        <v>210.14</v>
      </c>
    </row>
    <row r="3375" spans="1:7" ht="22.5" x14ac:dyDescent="0.2">
      <c r="A3375" s="1" t="str">
        <f t="shared" si="63"/>
        <v>SINAPI 102043</v>
      </c>
      <c r="B3375" s="3" t="s">
        <v>6165</v>
      </c>
      <c r="C3375" s="3">
        <v>102043</v>
      </c>
      <c r="D3375" s="2" t="s">
        <v>2084</v>
      </c>
      <c r="E3375" s="3" t="s">
        <v>6149</v>
      </c>
      <c r="G3375" s="66">
        <v>255.29</v>
      </c>
    </row>
    <row r="3376" spans="1:7" ht="22.5" x14ac:dyDescent="0.2">
      <c r="A3376" s="1" t="str">
        <f t="shared" si="63"/>
        <v>SINAPI 102044</v>
      </c>
      <c r="B3376" s="3" t="s">
        <v>6165</v>
      </c>
      <c r="C3376" s="3">
        <v>102044</v>
      </c>
      <c r="D3376" s="2" t="s">
        <v>2085</v>
      </c>
      <c r="E3376" s="3" t="s">
        <v>6149</v>
      </c>
      <c r="G3376" s="66">
        <v>227.08</v>
      </c>
    </row>
    <row r="3377" spans="1:7" ht="22.5" x14ac:dyDescent="0.2">
      <c r="A3377" s="1" t="str">
        <f t="shared" si="63"/>
        <v>SINAPI 102041</v>
      </c>
      <c r="B3377" s="3" t="s">
        <v>6165</v>
      </c>
      <c r="C3377" s="3">
        <v>102041</v>
      </c>
      <c r="D3377" s="2" t="s">
        <v>2082</v>
      </c>
      <c r="E3377" s="3" t="s">
        <v>6149</v>
      </c>
      <c r="G3377" s="66">
        <v>331.22</v>
      </c>
    </row>
    <row r="3378" spans="1:7" ht="22.5" x14ac:dyDescent="0.2">
      <c r="A3378" s="1" t="str">
        <f t="shared" si="63"/>
        <v>SINAPI 102042</v>
      </c>
      <c r="B3378" s="3" t="s">
        <v>6165</v>
      </c>
      <c r="C3378" s="3">
        <v>102042</v>
      </c>
      <c r="D3378" s="2" t="s">
        <v>2083</v>
      </c>
      <c r="E3378" s="3" t="s">
        <v>6149</v>
      </c>
      <c r="G3378" s="66">
        <v>297.93</v>
      </c>
    </row>
    <row r="3379" spans="1:7" ht="22.5" x14ac:dyDescent="0.2">
      <c r="A3379" s="1" t="str">
        <f t="shared" si="63"/>
        <v>SINAPI 102039</v>
      </c>
      <c r="B3379" s="3" t="s">
        <v>6165</v>
      </c>
      <c r="C3379" s="3">
        <v>102039</v>
      </c>
      <c r="D3379" s="2" t="s">
        <v>2080</v>
      </c>
      <c r="E3379" s="3" t="s">
        <v>6149</v>
      </c>
      <c r="G3379" s="66">
        <v>597.66</v>
      </c>
    </row>
    <row r="3380" spans="1:7" ht="22.5" x14ac:dyDescent="0.2">
      <c r="A3380" s="1" t="str">
        <f t="shared" si="63"/>
        <v>SINAPI 102040</v>
      </c>
      <c r="B3380" s="3" t="s">
        <v>6165</v>
      </c>
      <c r="C3380" s="3">
        <v>102040</v>
      </c>
      <c r="D3380" s="2" t="s">
        <v>2081</v>
      </c>
      <c r="E3380" s="3" t="s">
        <v>6149</v>
      </c>
      <c r="G3380" s="66">
        <v>498.31</v>
      </c>
    </row>
    <row r="3381" spans="1:7" ht="22.5" x14ac:dyDescent="0.2">
      <c r="A3381" s="1" t="str">
        <f t="shared" si="63"/>
        <v>SINAPI 102038</v>
      </c>
      <c r="B3381" s="3" t="s">
        <v>6165</v>
      </c>
      <c r="C3381" s="3">
        <v>102038</v>
      </c>
      <c r="D3381" s="2" t="s">
        <v>2079</v>
      </c>
      <c r="E3381" s="3" t="s">
        <v>6149</v>
      </c>
      <c r="G3381" s="66">
        <v>205.97</v>
      </c>
    </row>
    <row r="3382" spans="1:7" ht="22.5" x14ac:dyDescent="0.2">
      <c r="A3382" s="1" t="str">
        <f t="shared" si="63"/>
        <v>SINAPI 102036</v>
      </c>
      <c r="B3382" s="3" t="s">
        <v>6165</v>
      </c>
      <c r="C3382" s="3">
        <v>102036</v>
      </c>
      <c r="D3382" s="2" t="s">
        <v>2077</v>
      </c>
      <c r="E3382" s="3" t="s">
        <v>6149</v>
      </c>
      <c r="G3382" s="66">
        <v>251.69</v>
      </c>
    </row>
    <row r="3383" spans="1:7" ht="22.5" x14ac:dyDescent="0.2">
      <c r="A3383" s="1" t="str">
        <f t="shared" si="63"/>
        <v>SINAPI 102037</v>
      </c>
      <c r="B3383" s="3" t="s">
        <v>6165</v>
      </c>
      <c r="C3383" s="3">
        <v>102037</v>
      </c>
      <c r="D3383" s="2" t="s">
        <v>2078</v>
      </c>
      <c r="E3383" s="3" t="s">
        <v>6149</v>
      </c>
      <c r="G3383" s="66">
        <v>222.34</v>
      </c>
    </row>
    <row r="3384" spans="1:7" ht="22.5" x14ac:dyDescent="0.2">
      <c r="A3384" s="1" t="str">
        <f t="shared" si="63"/>
        <v>SINAPI 102016</v>
      </c>
      <c r="B3384" s="3" t="s">
        <v>6165</v>
      </c>
      <c r="C3384" s="3">
        <v>102016</v>
      </c>
      <c r="D3384" s="2" t="s">
        <v>2075</v>
      </c>
      <c r="E3384" s="3" t="s">
        <v>6149</v>
      </c>
      <c r="G3384" s="66">
        <v>320.22000000000003</v>
      </c>
    </row>
    <row r="3385" spans="1:7" ht="22.5" x14ac:dyDescent="0.2">
      <c r="A3385" s="1" t="str">
        <f t="shared" si="63"/>
        <v>SINAPI 102017</v>
      </c>
      <c r="B3385" s="3" t="s">
        <v>6165</v>
      </c>
      <c r="C3385" s="3">
        <v>102017</v>
      </c>
      <c r="D3385" s="2" t="s">
        <v>2076</v>
      </c>
      <c r="E3385" s="3" t="s">
        <v>6149</v>
      </c>
      <c r="G3385" s="66">
        <v>290.01</v>
      </c>
    </row>
    <row r="3386" spans="1:7" ht="22.5" x14ac:dyDescent="0.2">
      <c r="A3386" s="1" t="str">
        <f t="shared" si="63"/>
        <v>SINAPI 102014</v>
      </c>
      <c r="B3386" s="3" t="s">
        <v>6165</v>
      </c>
      <c r="C3386" s="3">
        <v>102014</v>
      </c>
      <c r="D3386" s="2" t="s">
        <v>2073</v>
      </c>
      <c r="E3386" s="3" t="s">
        <v>6149</v>
      </c>
      <c r="G3386" s="66">
        <v>652.62</v>
      </c>
    </row>
    <row r="3387" spans="1:7" ht="22.5" x14ac:dyDescent="0.2">
      <c r="A3387" s="1" t="str">
        <f t="shared" si="63"/>
        <v>SINAPI 102015</v>
      </c>
      <c r="B3387" s="3" t="s">
        <v>6165</v>
      </c>
      <c r="C3387" s="3">
        <v>102015</v>
      </c>
      <c r="D3387" s="2" t="s">
        <v>2074</v>
      </c>
      <c r="E3387" s="3" t="s">
        <v>6149</v>
      </c>
      <c r="G3387" s="66">
        <v>547.64</v>
      </c>
    </row>
    <row r="3388" spans="1:7" ht="22.5" x14ac:dyDescent="0.2">
      <c r="A3388" s="1" t="str">
        <f t="shared" si="63"/>
        <v>SINAPI 102013</v>
      </c>
      <c r="B3388" s="3" t="s">
        <v>6165</v>
      </c>
      <c r="C3388" s="3">
        <v>102013</v>
      </c>
      <c r="D3388" s="2" t="s">
        <v>2072</v>
      </c>
      <c r="E3388" s="3" t="s">
        <v>6149</v>
      </c>
      <c r="G3388" s="66">
        <v>211.24</v>
      </c>
    </row>
    <row r="3389" spans="1:7" ht="22.5" x14ac:dyDescent="0.2">
      <c r="A3389" s="1" t="str">
        <f t="shared" si="63"/>
        <v>SINAPI 102011</v>
      </c>
      <c r="B3389" s="3" t="s">
        <v>6165</v>
      </c>
      <c r="C3389" s="3">
        <v>102011</v>
      </c>
      <c r="D3389" s="2" t="s">
        <v>2070</v>
      </c>
      <c r="E3389" s="3" t="s">
        <v>6149</v>
      </c>
      <c r="G3389" s="66">
        <v>256.52999999999997</v>
      </c>
    </row>
    <row r="3390" spans="1:7" ht="22.5" x14ac:dyDescent="0.2">
      <c r="A3390" s="1" t="str">
        <f t="shared" si="63"/>
        <v>SINAPI 102012</v>
      </c>
      <c r="B3390" s="3" t="s">
        <v>6165</v>
      </c>
      <c r="C3390" s="3">
        <v>102012</v>
      </c>
      <c r="D3390" s="2" t="s">
        <v>2071</v>
      </c>
      <c r="E3390" s="3" t="s">
        <v>6149</v>
      </c>
      <c r="G3390" s="66">
        <v>227.45</v>
      </c>
    </row>
    <row r="3391" spans="1:7" ht="22.5" x14ac:dyDescent="0.2">
      <c r="A3391" s="1" t="str">
        <f t="shared" si="63"/>
        <v>SINAPI 102009</v>
      </c>
      <c r="B3391" s="3" t="s">
        <v>6165</v>
      </c>
      <c r="C3391" s="3">
        <v>102009</v>
      </c>
      <c r="D3391" s="2" t="s">
        <v>2068</v>
      </c>
      <c r="E3391" s="3" t="s">
        <v>6149</v>
      </c>
      <c r="G3391" s="66">
        <v>330.83</v>
      </c>
    </row>
    <row r="3392" spans="1:7" ht="22.5" x14ac:dyDescent="0.2">
      <c r="A3392" s="1" t="str">
        <f t="shared" si="63"/>
        <v>SINAPI 102010</v>
      </c>
      <c r="B3392" s="3" t="s">
        <v>6165</v>
      </c>
      <c r="C3392" s="3">
        <v>102010</v>
      </c>
      <c r="D3392" s="2" t="s">
        <v>2069</v>
      </c>
      <c r="E3392" s="3" t="s">
        <v>6149</v>
      </c>
      <c r="G3392" s="66">
        <v>300.5</v>
      </c>
    </row>
    <row r="3393" spans="1:7" ht="22.5" x14ac:dyDescent="0.2">
      <c r="A3393" s="1" t="str">
        <f t="shared" si="63"/>
        <v>SINAPI 102007</v>
      </c>
      <c r="B3393" s="3" t="s">
        <v>6165</v>
      </c>
      <c r="C3393" s="3">
        <v>102007</v>
      </c>
      <c r="D3393" s="2" t="s">
        <v>2066</v>
      </c>
      <c r="E3393" s="3" t="s">
        <v>6149</v>
      </c>
      <c r="G3393" s="66">
        <v>568.15</v>
      </c>
    </row>
    <row r="3394" spans="1:7" ht="22.5" x14ac:dyDescent="0.2">
      <c r="A3394" s="1" t="str">
        <f t="shared" si="63"/>
        <v>SINAPI 102008</v>
      </c>
      <c r="B3394" s="3" t="s">
        <v>6165</v>
      </c>
      <c r="C3394" s="3">
        <v>102008</v>
      </c>
      <c r="D3394" s="2" t="s">
        <v>2067</v>
      </c>
      <c r="E3394" s="3" t="s">
        <v>6149</v>
      </c>
      <c r="G3394" s="66">
        <v>475.21</v>
      </c>
    </row>
    <row r="3395" spans="1:7" ht="22.5" x14ac:dyDescent="0.2">
      <c r="A3395" s="1" t="str">
        <f t="shared" si="63"/>
        <v>SINAPI 101975</v>
      </c>
      <c r="B3395" s="3" t="s">
        <v>6165</v>
      </c>
      <c r="C3395" s="3">
        <v>101975</v>
      </c>
      <c r="D3395" s="2" t="s">
        <v>2038</v>
      </c>
      <c r="E3395" s="3" t="s">
        <v>6149</v>
      </c>
      <c r="G3395" s="66">
        <v>488.03</v>
      </c>
    </row>
    <row r="3396" spans="1:7" ht="22.5" x14ac:dyDescent="0.2">
      <c r="A3396" s="1" t="str">
        <f t="shared" si="63"/>
        <v>SINAPI 102006</v>
      </c>
      <c r="B3396" s="3" t="s">
        <v>6165</v>
      </c>
      <c r="C3396" s="3">
        <v>102006</v>
      </c>
      <c r="D3396" s="2" t="s">
        <v>2065</v>
      </c>
      <c r="E3396" s="3" t="s">
        <v>6149</v>
      </c>
      <c r="G3396" s="66">
        <v>209.6</v>
      </c>
    </row>
    <row r="3397" spans="1:7" ht="22.5" x14ac:dyDescent="0.2">
      <c r="A3397" s="1" t="str">
        <f t="shared" si="63"/>
        <v>SINAPI 102004</v>
      </c>
      <c r="B3397" s="3" t="s">
        <v>6165</v>
      </c>
      <c r="C3397" s="3">
        <v>102004</v>
      </c>
      <c r="D3397" s="2" t="s">
        <v>2063</v>
      </c>
      <c r="E3397" s="3" t="s">
        <v>6149</v>
      </c>
      <c r="G3397" s="66">
        <v>257.26</v>
      </c>
    </row>
    <row r="3398" spans="1:7" ht="22.5" x14ac:dyDescent="0.2">
      <c r="A3398" s="1" t="str">
        <f t="shared" si="63"/>
        <v>SINAPI 102005</v>
      </c>
      <c r="B3398" s="3" t="s">
        <v>6165</v>
      </c>
      <c r="C3398" s="3">
        <v>102005</v>
      </c>
      <c r="D3398" s="2" t="s">
        <v>2064</v>
      </c>
      <c r="E3398" s="3" t="s">
        <v>6149</v>
      </c>
      <c r="G3398" s="66">
        <v>228.01</v>
      </c>
    </row>
    <row r="3399" spans="1:7" ht="22.5" x14ac:dyDescent="0.2">
      <c r="A3399" s="1" t="str">
        <f t="shared" si="63"/>
        <v>SINAPI 102002</v>
      </c>
      <c r="B3399" s="3" t="s">
        <v>6165</v>
      </c>
      <c r="C3399" s="3">
        <v>102002</v>
      </c>
      <c r="D3399" s="2" t="s">
        <v>2061</v>
      </c>
      <c r="E3399" s="3" t="s">
        <v>6149</v>
      </c>
      <c r="G3399" s="66">
        <v>321.52999999999997</v>
      </c>
    </row>
    <row r="3400" spans="1:7" ht="22.5" x14ac:dyDescent="0.2">
      <c r="A3400" s="1" t="str">
        <f t="shared" si="63"/>
        <v>SINAPI 102003</v>
      </c>
      <c r="B3400" s="3" t="s">
        <v>6165</v>
      </c>
      <c r="C3400" s="3">
        <v>102003</v>
      </c>
      <c r="D3400" s="2" t="s">
        <v>2062</v>
      </c>
      <c r="E3400" s="3" t="s">
        <v>6149</v>
      </c>
      <c r="G3400" s="66">
        <v>293.49</v>
      </c>
    </row>
    <row r="3401" spans="1:7" ht="22.5" x14ac:dyDescent="0.2">
      <c r="A3401" s="1" t="str">
        <f t="shared" si="63"/>
        <v>SINAPI 102000</v>
      </c>
      <c r="B3401" s="3" t="s">
        <v>6165</v>
      </c>
      <c r="C3401" s="3">
        <v>102000</v>
      </c>
      <c r="D3401" s="2" t="s">
        <v>2059</v>
      </c>
      <c r="E3401" s="3" t="s">
        <v>6149</v>
      </c>
      <c r="G3401" s="66">
        <v>596.15</v>
      </c>
    </row>
    <row r="3402" spans="1:7" ht="22.5" x14ac:dyDescent="0.2">
      <c r="A3402" s="1" t="str">
        <f t="shared" si="63"/>
        <v>SINAPI 102001</v>
      </c>
      <c r="B3402" s="3" t="s">
        <v>6165</v>
      </c>
      <c r="C3402" s="3">
        <v>102001</v>
      </c>
      <c r="D3402" s="2" t="s">
        <v>2060</v>
      </c>
      <c r="E3402" s="3" t="s">
        <v>6149</v>
      </c>
      <c r="G3402" s="66">
        <v>515.39</v>
      </c>
    </row>
    <row r="3403" spans="1:7" ht="22.5" x14ac:dyDescent="0.2">
      <c r="A3403" s="1" t="str">
        <f t="shared" si="63"/>
        <v>SINAPI 101983</v>
      </c>
      <c r="B3403" s="3" t="s">
        <v>6165</v>
      </c>
      <c r="C3403" s="3">
        <v>101983</v>
      </c>
      <c r="D3403" s="2" t="s">
        <v>2043</v>
      </c>
      <c r="E3403" s="3" t="s">
        <v>6149</v>
      </c>
      <c r="G3403" s="66">
        <v>213.7</v>
      </c>
    </row>
    <row r="3404" spans="1:7" ht="22.5" x14ac:dyDescent="0.2">
      <c r="A3404" s="1" t="str">
        <f t="shared" si="63"/>
        <v>SINAPI 101981</v>
      </c>
      <c r="B3404" s="3" t="s">
        <v>6165</v>
      </c>
      <c r="C3404" s="3">
        <v>101981</v>
      </c>
      <c r="D3404" s="2" t="s">
        <v>2041</v>
      </c>
      <c r="E3404" s="3" t="s">
        <v>6149</v>
      </c>
      <c r="G3404" s="66">
        <v>259.56</v>
      </c>
    </row>
    <row r="3405" spans="1:7" ht="22.5" x14ac:dyDescent="0.2">
      <c r="A3405" s="1" t="str">
        <f t="shared" si="63"/>
        <v>SINAPI 101982</v>
      </c>
      <c r="B3405" s="3" t="s">
        <v>6165</v>
      </c>
      <c r="C3405" s="3">
        <v>101982</v>
      </c>
      <c r="D3405" s="2" t="s">
        <v>2042</v>
      </c>
      <c r="E3405" s="3" t="s">
        <v>6149</v>
      </c>
      <c r="G3405" s="66">
        <v>231.41</v>
      </c>
    </row>
    <row r="3406" spans="1:7" ht="22.5" x14ac:dyDescent="0.2">
      <c r="A3406" s="1" t="str">
        <f t="shared" si="63"/>
        <v>SINAPI 101977</v>
      </c>
      <c r="B3406" s="3" t="s">
        <v>6165</v>
      </c>
      <c r="C3406" s="3">
        <v>101977</v>
      </c>
      <c r="D3406" s="2" t="s">
        <v>2039</v>
      </c>
      <c r="E3406" s="3" t="s">
        <v>6149</v>
      </c>
      <c r="G3406" s="66">
        <v>328.44</v>
      </c>
    </row>
    <row r="3407" spans="1:7" ht="22.5" x14ac:dyDescent="0.2">
      <c r="A3407" s="1" t="str">
        <f t="shared" si="63"/>
        <v>SINAPI 101980</v>
      </c>
      <c r="B3407" s="3" t="s">
        <v>6165</v>
      </c>
      <c r="C3407" s="3">
        <v>101980</v>
      </c>
      <c r="D3407" s="2" t="s">
        <v>2040</v>
      </c>
      <c r="E3407" s="3" t="s">
        <v>6149</v>
      </c>
      <c r="G3407" s="66">
        <v>300.99</v>
      </c>
    </row>
    <row r="3408" spans="1:7" ht="22.5" x14ac:dyDescent="0.2">
      <c r="A3408" s="1" t="str">
        <f t="shared" si="63"/>
        <v>SINAPI 101974</v>
      </c>
      <c r="B3408" s="3" t="s">
        <v>6165</v>
      </c>
      <c r="C3408" s="3">
        <v>101974</v>
      </c>
      <c r="D3408" s="2" t="s">
        <v>2037</v>
      </c>
      <c r="E3408" s="3" t="s">
        <v>6149</v>
      </c>
      <c r="G3408" s="66">
        <v>572.66</v>
      </c>
    </row>
    <row r="3409" spans="1:7" ht="22.5" x14ac:dyDescent="0.2">
      <c r="A3409" s="1" t="str">
        <f t="shared" si="63"/>
        <v>SINAPI 101114</v>
      </c>
      <c r="B3409" s="3" t="s">
        <v>6165</v>
      </c>
      <c r="C3409" s="3">
        <v>101114</v>
      </c>
      <c r="D3409" s="2" t="s">
        <v>4570</v>
      </c>
      <c r="E3409" s="3" t="s">
        <v>6154</v>
      </c>
      <c r="G3409" s="66">
        <v>4.76</v>
      </c>
    </row>
    <row r="3410" spans="1:7" ht="22.5" x14ac:dyDescent="0.2">
      <c r="A3410" s="1" t="str">
        <f t="shared" si="63"/>
        <v>SINAPI 101118</v>
      </c>
      <c r="B3410" s="3" t="s">
        <v>6165</v>
      </c>
      <c r="C3410" s="3">
        <v>101118</v>
      </c>
      <c r="D3410" s="2" t="s">
        <v>4574</v>
      </c>
      <c r="E3410" s="3" t="s">
        <v>6154</v>
      </c>
      <c r="G3410" s="66">
        <v>4.08</v>
      </c>
    </row>
    <row r="3411" spans="1:7" ht="22.5" x14ac:dyDescent="0.2">
      <c r="A3411" s="1" t="str">
        <f t="shared" si="63"/>
        <v>SINAPI 101115</v>
      </c>
      <c r="B3411" s="3" t="s">
        <v>6165</v>
      </c>
      <c r="C3411" s="3">
        <v>101115</v>
      </c>
      <c r="D3411" s="2" t="s">
        <v>4571</v>
      </c>
      <c r="E3411" s="3" t="s">
        <v>6154</v>
      </c>
      <c r="G3411" s="66">
        <v>3.96</v>
      </c>
    </row>
    <row r="3412" spans="1:7" ht="22.5" x14ac:dyDescent="0.2">
      <c r="A3412" s="1" t="str">
        <f t="shared" si="63"/>
        <v>SINAPI 101116</v>
      </c>
      <c r="B3412" s="3" t="s">
        <v>6165</v>
      </c>
      <c r="C3412" s="3">
        <v>101116</v>
      </c>
      <c r="D3412" s="2" t="s">
        <v>4572</v>
      </c>
      <c r="E3412" s="3" t="s">
        <v>6154</v>
      </c>
      <c r="G3412" s="66">
        <v>2.46</v>
      </c>
    </row>
    <row r="3413" spans="1:7" ht="22.5" x14ac:dyDescent="0.2">
      <c r="A3413" s="1" t="str">
        <f t="shared" si="63"/>
        <v>SINAPI 101117</v>
      </c>
      <c r="B3413" s="3" t="s">
        <v>6165</v>
      </c>
      <c r="C3413" s="3">
        <v>101117</v>
      </c>
      <c r="D3413" s="2" t="s">
        <v>4573</v>
      </c>
      <c r="E3413" s="3" t="s">
        <v>6154</v>
      </c>
      <c r="G3413" s="66">
        <v>3.43</v>
      </c>
    </row>
    <row r="3414" spans="1:7" ht="33.75" x14ac:dyDescent="0.2">
      <c r="A3414" s="1" t="str">
        <f t="shared" si="63"/>
        <v>SINAPI 101139</v>
      </c>
      <c r="B3414" s="3" t="s">
        <v>6165</v>
      </c>
      <c r="C3414" s="3">
        <v>101139</v>
      </c>
      <c r="D3414" s="2" t="s">
        <v>4595</v>
      </c>
      <c r="E3414" s="3" t="s">
        <v>6154</v>
      </c>
      <c r="G3414" s="66">
        <v>21.51</v>
      </c>
    </row>
    <row r="3415" spans="1:7" ht="22.5" x14ac:dyDescent="0.2">
      <c r="A3415" s="1" t="str">
        <f t="shared" si="63"/>
        <v>SINAPI 101124</v>
      </c>
      <c r="B3415" s="3" t="s">
        <v>6165</v>
      </c>
      <c r="C3415" s="3">
        <v>101124</v>
      </c>
      <c r="D3415" s="2" t="s">
        <v>4580</v>
      </c>
      <c r="E3415" s="3" t="s">
        <v>6154</v>
      </c>
      <c r="G3415" s="66">
        <v>16.03</v>
      </c>
    </row>
    <row r="3416" spans="1:7" ht="22.5" x14ac:dyDescent="0.2">
      <c r="A3416" s="1" t="str">
        <f t="shared" si="63"/>
        <v>SINAPI 101128</v>
      </c>
      <c r="B3416" s="3" t="s">
        <v>6165</v>
      </c>
      <c r="C3416" s="3">
        <v>101128</v>
      </c>
      <c r="D3416" s="2" t="s">
        <v>4584</v>
      </c>
      <c r="E3416" s="3" t="s">
        <v>6154</v>
      </c>
      <c r="G3416" s="66">
        <v>15.35</v>
      </c>
    </row>
    <row r="3417" spans="1:7" ht="22.5" x14ac:dyDescent="0.2">
      <c r="A3417" s="1" t="str">
        <f t="shared" si="63"/>
        <v>SINAPI 101125</v>
      </c>
      <c r="B3417" s="3" t="s">
        <v>6165</v>
      </c>
      <c r="C3417" s="3">
        <v>101125</v>
      </c>
      <c r="D3417" s="2" t="s">
        <v>4581</v>
      </c>
      <c r="E3417" s="3" t="s">
        <v>6154</v>
      </c>
      <c r="G3417" s="66">
        <v>15.23</v>
      </c>
    </row>
    <row r="3418" spans="1:7" ht="22.5" x14ac:dyDescent="0.2">
      <c r="A3418" s="1" t="str">
        <f t="shared" si="63"/>
        <v>SINAPI 101126</v>
      </c>
      <c r="B3418" s="3" t="s">
        <v>6165</v>
      </c>
      <c r="C3418" s="3">
        <v>101126</v>
      </c>
      <c r="D3418" s="2" t="s">
        <v>4582</v>
      </c>
      <c r="E3418" s="3" t="s">
        <v>6154</v>
      </c>
      <c r="G3418" s="66">
        <v>13.73</v>
      </c>
    </row>
    <row r="3419" spans="1:7" ht="22.5" x14ac:dyDescent="0.2">
      <c r="A3419" s="1" t="str">
        <f t="shared" si="63"/>
        <v>SINAPI 101127</v>
      </c>
      <c r="B3419" s="3" t="s">
        <v>6165</v>
      </c>
      <c r="C3419" s="3">
        <v>101127</v>
      </c>
      <c r="D3419" s="2" t="s">
        <v>4583</v>
      </c>
      <c r="E3419" s="3" t="s">
        <v>6154</v>
      </c>
      <c r="G3419" s="66">
        <v>14.7</v>
      </c>
    </row>
    <row r="3420" spans="1:7" ht="22.5" x14ac:dyDescent="0.2">
      <c r="A3420" s="1" t="str">
        <f t="shared" si="63"/>
        <v>SINAPI 101134</v>
      </c>
      <c r="B3420" s="3" t="s">
        <v>6165</v>
      </c>
      <c r="C3420" s="3">
        <v>101134</v>
      </c>
      <c r="D3420" s="2" t="s">
        <v>4590</v>
      </c>
      <c r="E3420" s="3" t="s">
        <v>6154</v>
      </c>
      <c r="G3420" s="66">
        <v>16.72</v>
      </c>
    </row>
    <row r="3421" spans="1:7" ht="22.5" x14ac:dyDescent="0.2">
      <c r="A3421" s="1" t="str">
        <f t="shared" si="63"/>
        <v>SINAPI 101144</v>
      </c>
      <c r="B3421" s="3" t="s">
        <v>6165</v>
      </c>
      <c r="C3421" s="3">
        <v>101144</v>
      </c>
      <c r="D3421" s="2" t="s">
        <v>4600</v>
      </c>
      <c r="E3421" s="3" t="s">
        <v>6154</v>
      </c>
      <c r="G3421" s="66">
        <v>16.79</v>
      </c>
    </row>
    <row r="3422" spans="1:7" ht="22.5" x14ac:dyDescent="0.2">
      <c r="A3422" s="1" t="str">
        <f t="shared" si="63"/>
        <v>SINAPI 101138</v>
      </c>
      <c r="B3422" s="3" t="s">
        <v>6165</v>
      </c>
      <c r="C3422" s="3">
        <v>101138</v>
      </c>
      <c r="D3422" s="2" t="s">
        <v>4594</v>
      </c>
      <c r="E3422" s="3" t="s">
        <v>6154</v>
      </c>
      <c r="G3422" s="66">
        <v>16.04</v>
      </c>
    </row>
    <row r="3423" spans="1:7" ht="22.5" x14ac:dyDescent="0.2">
      <c r="A3423" s="1" t="str">
        <f t="shared" si="63"/>
        <v>SINAPI 101148</v>
      </c>
      <c r="B3423" s="3" t="s">
        <v>6165</v>
      </c>
      <c r="C3423" s="3">
        <v>101148</v>
      </c>
      <c r="D3423" s="2" t="s">
        <v>4604</v>
      </c>
      <c r="E3423" s="3" t="s">
        <v>6154</v>
      </c>
      <c r="G3423" s="66">
        <v>16.11</v>
      </c>
    </row>
    <row r="3424" spans="1:7" ht="22.5" x14ac:dyDescent="0.2">
      <c r="A3424" s="1" t="str">
        <f t="shared" si="63"/>
        <v>SINAPI 101135</v>
      </c>
      <c r="B3424" s="3" t="s">
        <v>6165</v>
      </c>
      <c r="C3424" s="3">
        <v>101135</v>
      </c>
      <c r="D3424" s="2" t="s">
        <v>4591</v>
      </c>
      <c r="E3424" s="3" t="s">
        <v>6154</v>
      </c>
      <c r="G3424" s="66">
        <v>15.92</v>
      </c>
    </row>
    <row r="3425" spans="1:7" ht="22.5" x14ac:dyDescent="0.2">
      <c r="A3425" s="1" t="str">
        <f t="shared" si="63"/>
        <v>SINAPI 101145</v>
      </c>
      <c r="B3425" s="3" t="s">
        <v>6165</v>
      </c>
      <c r="C3425" s="3">
        <v>101145</v>
      </c>
      <c r="D3425" s="2" t="s">
        <v>4601</v>
      </c>
      <c r="E3425" s="3" t="s">
        <v>6154</v>
      </c>
      <c r="G3425" s="66">
        <v>15.99</v>
      </c>
    </row>
    <row r="3426" spans="1:7" ht="22.5" x14ac:dyDescent="0.2">
      <c r="A3426" s="1" t="str">
        <f t="shared" si="63"/>
        <v>SINAPI 101136</v>
      </c>
      <c r="B3426" s="3" t="s">
        <v>6165</v>
      </c>
      <c r="C3426" s="3">
        <v>101136</v>
      </c>
      <c r="D3426" s="2" t="s">
        <v>4592</v>
      </c>
      <c r="E3426" s="3" t="s">
        <v>6154</v>
      </c>
      <c r="G3426" s="66">
        <v>14.42</v>
      </c>
    </row>
    <row r="3427" spans="1:7" ht="22.5" x14ac:dyDescent="0.2">
      <c r="A3427" s="1" t="str">
        <f t="shared" si="63"/>
        <v>SINAPI 101146</v>
      </c>
      <c r="B3427" s="3" t="s">
        <v>6165</v>
      </c>
      <c r="C3427" s="3">
        <v>101146</v>
      </c>
      <c r="D3427" s="2" t="s">
        <v>4602</v>
      </c>
      <c r="E3427" s="3" t="s">
        <v>6154</v>
      </c>
      <c r="G3427" s="66">
        <v>14.49</v>
      </c>
    </row>
    <row r="3428" spans="1:7" ht="22.5" x14ac:dyDescent="0.2">
      <c r="A3428" s="1" t="str">
        <f t="shared" si="63"/>
        <v>SINAPI 101137</v>
      </c>
      <c r="B3428" s="3" t="s">
        <v>6165</v>
      </c>
      <c r="C3428" s="3">
        <v>101137</v>
      </c>
      <c r="D3428" s="2" t="s">
        <v>4593</v>
      </c>
      <c r="E3428" s="3" t="s">
        <v>6154</v>
      </c>
      <c r="G3428" s="66">
        <v>15.39</v>
      </c>
    </row>
    <row r="3429" spans="1:7" ht="22.5" x14ac:dyDescent="0.2">
      <c r="A3429" s="1" t="str">
        <f t="shared" si="63"/>
        <v>SINAPI 101147</v>
      </c>
      <c r="B3429" s="3" t="s">
        <v>6165</v>
      </c>
      <c r="C3429" s="3">
        <v>101147</v>
      </c>
      <c r="D3429" s="2" t="s">
        <v>4603</v>
      </c>
      <c r="E3429" s="3" t="s">
        <v>6154</v>
      </c>
      <c r="G3429" s="66">
        <v>15.46</v>
      </c>
    </row>
    <row r="3430" spans="1:7" ht="22.5" x14ac:dyDescent="0.2">
      <c r="A3430" s="1" t="str">
        <f t="shared" si="63"/>
        <v>SINAPI 101119</v>
      </c>
      <c r="B3430" s="3" t="s">
        <v>6165</v>
      </c>
      <c r="C3430" s="3">
        <v>101119</v>
      </c>
      <c r="D3430" s="2" t="s">
        <v>4575</v>
      </c>
      <c r="E3430" s="3" t="s">
        <v>6154</v>
      </c>
      <c r="G3430" s="66">
        <v>9.07</v>
      </c>
    </row>
    <row r="3431" spans="1:7" ht="22.5" x14ac:dyDescent="0.2">
      <c r="A3431" s="1" t="str">
        <f t="shared" ref="A3431:A3494" si="64">CONCATENAR</f>
        <v>SINAPI 101123</v>
      </c>
      <c r="B3431" s="3" t="s">
        <v>6165</v>
      </c>
      <c r="C3431" s="3">
        <v>101123</v>
      </c>
      <c r="D3431" s="2" t="s">
        <v>4579</v>
      </c>
      <c r="E3431" s="3" t="s">
        <v>6154</v>
      </c>
      <c r="G3431" s="66">
        <v>7.79</v>
      </c>
    </row>
    <row r="3432" spans="1:7" ht="22.5" x14ac:dyDescent="0.2">
      <c r="A3432" s="1" t="str">
        <f t="shared" si="64"/>
        <v>SINAPI 101120</v>
      </c>
      <c r="B3432" s="3" t="s">
        <v>6165</v>
      </c>
      <c r="C3432" s="3">
        <v>101120</v>
      </c>
      <c r="D3432" s="2" t="s">
        <v>4576</v>
      </c>
      <c r="E3432" s="3" t="s">
        <v>6154</v>
      </c>
      <c r="G3432" s="66">
        <v>7.59</v>
      </c>
    </row>
    <row r="3433" spans="1:7" ht="22.5" x14ac:dyDescent="0.2">
      <c r="A3433" s="1" t="str">
        <f t="shared" si="64"/>
        <v>SINAPI 101121</v>
      </c>
      <c r="B3433" s="3" t="s">
        <v>6165</v>
      </c>
      <c r="C3433" s="3">
        <v>101121</v>
      </c>
      <c r="D3433" s="2" t="s">
        <v>4577</v>
      </c>
      <c r="E3433" s="3" t="s">
        <v>6154</v>
      </c>
      <c r="G3433" s="66">
        <v>4.7300000000000004</v>
      </c>
    </row>
    <row r="3434" spans="1:7" ht="22.5" x14ac:dyDescent="0.2">
      <c r="A3434" s="1" t="str">
        <f t="shared" si="64"/>
        <v>SINAPI 101122</v>
      </c>
      <c r="B3434" s="3" t="s">
        <v>6165</v>
      </c>
      <c r="C3434" s="3">
        <v>101122</v>
      </c>
      <c r="D3434" s="2" t="s">
        <v>4578</v>
      </c>
      <c r="E3434" s="3" t="s">
        <v>6154</v>
      </c>
      <c r="G3434" s="66">
        <v>6.55</v>
      </c>
    </row>
    <row r="3435" spans="1:7" ht="22.5" x14ac:dyDescent="0.2">
      <c r="A3435" s="1" t="str">
        <f t="shared" si="64"/>
        <v>SINAPI 101129</v>
      </c>
      <c r="B3435" s="3" t="s">
        <v>6165</v>
      </c>
      <c r="C3435" s="3">
        <v>101129</v>
      </c>
      <c r="D3435" s="2" t="s">
        <v>4585</v>
      </c>
      <c r="E3435" s="3" t="s">
        <v>6154</v>
      </c>
      <c r="G3435" s="66">
        <v>20.79</v>
      </c>
    </row>
    <row r="3436" spans="1:7" ht="22.5" x14ac:dyDescent="0.2">
      <c r="A3436" s="1" t="str">
        <f t="shared" si="64"/>
        <v>SINAPI 101133</v>
      </c>
      <c r="B3436" s="3" t="s">
        <v>6165</v>
      </c>
      <c r="C3436" s="3">
        <v>101133</v>
      </c>
      <c r="D3436" s="2" t="s">
        <v>4589</v>
      </c>
      <c r="E3436" s="3" t="s">
        <v>6154</v>
      </c>
      <c r="G3436" s="66">
        <v>19.510000000000002</v>
      </c>
    </row>
    <row r="3437" spans="1:7" ht="22.5" x14ac:dyDescent="0.2">
      <c r="A3437" s="1" t="str">
        <f t="shared" si="64"/>
        <v>SINAPI 101130</v>
      </c>
      <c r="B3437" s="3" t="s">
        <v>6165</v>
      </c>
      <c r="C3437" s="3">
        <v>101130</v>
      </c>
      <c r="D3437" s="2" t="s">
        <v>4586</v>
      </c>
      <c r="E3437" s="3" t="s">
        <v>6154</v>
      </c>
      <c r="G3437" s="66">
        <v>19.309999999999999</v>
      </c>
    </row>
    <row r="3438" spans="1:7" ht="22.5" x14ac:dyDescent="0.2">
      <c r="A3438" s="1" t="str">
        <f t="shared" si="64"/>
        <v>SINAPI 101131</v>
      </c>
      <c r="B3438" s="3" t="s">
        <v>6165</v>
      </c>
      <c r="C3438" s="3">
        <v>101131</v>
      </c>
      <c r="D3438" s="2" t="s">
        <v>4587</v>
      </c>
      <c r="E3438" s="3" t="s">
        <v>6154</v>
      </c>
      <c r="G3438" s="66">
        <v>16.45</v>
      </c>
    </row>
    <row r="3439" spans="1:7" ht="22.5" x14ac:dyDescent="0.2">
      <c r="A3439" s="1" t="str">
        <f t="shared" si="64"/>
        <v>SINAPI 101132</v>
      </c>
      <c r="B3439" s="3" t="s">
        <v>6165</v>
      </c>
      <c r="C3439" s="3">
        <v>101132</v>
      </c>
      <c r="D3439" s="2" t="s">
        <v>4588</v>
      </c>
      <c r="E3439" s="3" t="s">
        <v>6154</v>
      </c>
      <c r="G3439" s="66">
        <v>18.27</v>
      </c>
    </row>
    <row r="3440" spans="1:7" ht="33.75" x14ac:dyDescent="0.2">
      <c r="A3440" s="1" t="str">
        <f t="shared" si="64"/>
        <v>SINAPI 101149</v>
      </c>
      <c r="B3440" s="3" t="s">
        <v>6165</v>
      </c>
      <c r="C3440" s="3">
        <v>101149</v>
      </c>
      <c r="D3440" s="2" t="s">
        <v>4605</v>
      </c>
      <c r="E3440" s="3" t="s">
        <v>6154</v>
      </c>
      <c r="G3440" s="66">
        <v>21.57</v>
      </c>
    </row>
    <row r="3441" spans="1:7" ht="33.75" x14ac:dyDescent="0.2">
      <c r="A3441" s="1" t="str">
        <f t="shared" si="64"/>
        <v>SINAPI 101143</v>
      </c>
      <c r="B3441" s="3" t="s">
        <v>6165</v>
      </c>
      <c r="C3441" s="3">
        <v>101143</v>
      </c>
      <c r="D3441" s="2" t="s">
        <v>4599</v>
      </c>
      <c r="E3441" s="3" t="s">
        <v>6154</v>
      </c>
      <c r="G3441" s="66">
        <v>20.23</v>
      </c>
    </row>
    <row r="3442" spans="1:7" ht="33.75" x14ac:dyDescent="0.2">
      <c r="A3442" s="1" t="str">
        <f t="shared" si="64"/>
        <v>SINAPI 101153</v>
      </c>
      <c r="B3442" s="3" t="s">
        <v>6165</v>
      </c>
      <c r="C3442" s="3">
        <v>101153</v>
      </c>
      <c r="D3442" s="2" t="s">
        <v>4609</v>
      </c>
      <c r="E3442" s="3" t="s">
        <v>6154</v>
      </c>
      <c r="G3442" s="66">
        <v>20.29</v>
      </c>
    </row>
    <row r="3443" spans="1:7" ht="33.75" x14ac:dyDescent="0.2">
      <c r="A3443" s="1" t="str">
        <f t="shared" si="64"/>
        <v>SINAPI 101140</v>
      </c>
      <c r="B3443" s="3" t="s">
        <v>6165</v>
      </c>
      <c r="C3443" s="3">
        <v>101140</v>
      </c>
      <c r="D3443" s="2" t="s">
        <v>4596</v>
      </c>
      <c r="E3443" s="3" t="s">
        <v>6154</v>
      </c>
      <c r="G3443" s="66">
        <v>20.03</v>
      </c>
    </row>
    <row r="3444" spans="1:7" ht="33.75" x14ac:dyDescent="0.2">
      <c r="A3444" s="1" t="str">
        <f t="shared" si="64"/>
        <v>SINAPI 101150</v>
      </c>
      <c r="B3444" s="3" t="s">
        <v>6165</v>
      </c>
      <c r="C3444" s="3">
        <v>101150</v>
      </c>
      <c r="D3444" s="2" t="s">
        <v>4606</v>
      </c>
      <c r="E3444" s="3" t="s">
        <v>6154</v>
      </c>
      <c r="G3444" s="66">
        <v>20.09</v>
      </c>
    </row>
    <row r="3445" spans="1:7" ht="33.75" x14ac:dyDescent="0.2">
      <c r="A3445" s="1" t="str">
        <f t="shared" si="64"/>
        <v>SINAPI 101141</v>
      </c>
      <c r="B3445" s="3" t="s">
        <v>6165</v>
      </c>
      <c r="C3445" s="3">
        <v>101141</v>
      </c>
      <c r="D3445" s="2" t="s">
        <v>4597</v>
      </c>
      <c r="E3445" s="3" t="s">
        <v>6154</v>
      </c>
      <c r="G3445" s="66">
        <v>17.170000000000002</v>
      </c>
    </row>
    <row r="3446" spans="1:7" ht="33.75" x14ac:dyDescent="0.2">
      <c r="A3446" s="1" t="str">
        <f t="shared" si="64"/>
        <v>SINAPI 101151</v>
      </c>
      <c r="B3446" s="3" t="s">
        <v>6165</v>
      </c>
      <c r="C3446" s="3">
        <v>101151</v>
      </c>
      <c r="D3446" s="2" t="s">
        <v>4607</v>
      </c>
      <c r="E3446" s="3" t="s">
        <v>6154</v>
      </c>
      <c r="G3446" s="66">
        <v>17.23</v>
      </c>
    </row>
    <row r="3447" spans="1:7" ht="33.75" x14ac:dyDescent="0.2">
      <c r="A3447" s="1" t="str">
        <f t="shared" si="64"/>
        <v>SINAPI 101142</v>
      </c>
      <c r="B3447" s="3" t="s">
        <v>6165</v>
      </c>
      <c r="C3447" s="3">
        <v>101142</v>
      </c>
      <c r="D3447" s="2" t="s">
        <v>4598</v>
      </c>
      <c r="E3447" s="3" t="s">
        <v>6154</v>
      </c>
      <c r="G3447" s="66">
        <v>18.989999999999998</v>
      </c>
    </row>
    <row r="3448" spans="1:7" ht="33.75" x14ac:dyDescent="0.2">
      <c r="A3448" s="1" t="str">
        <f t="shared" si="64"/>
        <v>SINAPI 101152</v>
      </c>
      <c r="B3448" s="3" t="s">
        <v>6165</v>
      </c>
      <c r="C3448" s="3">
        <v>101152</v>
      </c>
      <c r="D3448" s="2" t="s">
        <v>4608</v>
      </c>
      <c r="E3448" s="3" t="s">
        <v>6154</v>
      </c>
      <c r="G3448" s="66">
        <v>19.05</v>
      </c>
    </row>
    <row r="3449" spans="1:7" ht="33.75" x14ac:dyDescent="0.2">
      <c r="A3449" s="1" t="str">
        <f t="shared" si="64"/>
        <v>SINAPI 101206</v>
      </c>
      <c r="B3449" s="3" t="s">
        <v>6165</v>
      </c>
      <c r="C3449" s="3">
        <v>101206</v>
      </c>
      <c r="D3449" s="2" t="s">
        <v>4610</v>
      </c>
      <c r="E3449" s="3" t="s">
        <v>6154</v>
      </c>
      <c r="G3449" s="66">
        <v>13.23</v>
      </c>
    </row>
    <row r="3450" spans="1:7" ht="33.75" x14ac:dyDescent="0.2">
      <c r="A3450" s="1" t="str">
        <f t="shared" si="64"/>
        <v>SINAPI 101210</v>
      </c>
      <c r="B3450" s="3" t="s">
        <v>6165</v>
      </c>
      <c r="C3450" s="3">
        <v>101210</v>
      </c>
      <c r="D3450" s="2" t="s">
        <v>4614</v>
      </c>
      <c r="E3450" s="3" t="s">
        <v>6154</v>
      </c>
      <c r="G3450" s="66">
        <v>18.47</v>
      </c>
    </row>
    <row r="3451" spans="1:7" ht="33.75" x14ac:dyDescent="0.2">
      <c r="A3451" s="1" t="str">
        <f t="shared" si="64"/>
        <v>SINAPI 101211</v>
      </c>
      <c r="B3451" s="3" t="s">
        <v>6165</v>
      </c>
      <c r="C3451" s="3">
        <v>101211</v>
      </c>
      <c r="D3451" s="2" t="s">
        <v>4615</v>
      </c>
      <c r="E3451" s="3" t="s">
        <v>6154</v>
      </c>
      <c r="G3451" s="66">
        <v>19.82</v>
      </c>
    </row>
    <row r="3452" spans="1:7" ht="33.75" x14ac:dyDescent="0.2">
      <c r="A3452" s="1" t="str">
        <f t="shared" si="64"/>
        <v>SINAPI 101215</v>
      </c>
      <c r="B3452" s="3" t="s">
        <v>6165</v>
      </c>
      <c r="C3452" s="3">
        <v>101215</v>
      </c>
      <c r="D3452" s="2" t="s">
        <v>4619</v>
      </c>
      <c r="E3452" s="3" t="s">
        <v>6154</v>
      </c>
      <c r="G3452" s="66">
        <v>17.78</v>
      </c>
    </row>
    <row r="3453" spans="1:7" ht="33.75" x14ac:dyDescent="0.2">
      <c r="A3453" s="1" t="str">
        <f t="shared" si="64"/>
        <v>SINAPI 101216</v>
      </c>
      <c r="B3453" s="3" t="s">
        <v>6165</v>
      </c>
      <c r="C3453" s="3">
        <v>101216</v>
      </c>
      <c r="D3453" s="2" t="s">
        <v>4620</v>
      </c>
      <c r="E3453" s="3" t="s">
        <v>6154</v>
      </c>
      <c r="G3453" s="66">
        <v>18.63</v>
      </c>
    </row>
    <row r="3454" spans="1:7" ht="33.75" x14ac:dyDescent="0.2">
      <c r="A3454" s="1" t="str">
        <f t="shared" si="64"/>
        <v>SINAPI 101212</v>
      </c>
      <c r="B3454" s="3" t="s">
        <v>6165</v>
      </c>
      <c r="C3454" s="3">
        <v>101212</v>
      </c>
      <c r="D3454" s="2" t="s">
        <v>4616</v>
      </c>
      <c r="E3454" s="3" t="s">
        <v>6154</v>
      </c>
      <c r="G3454" s="66">
        <v>23.16</v>
      </c>
    </row>
    <row r="3455" spans="1:7" ht="33.75" x14ac:dyDescent="0.2">
      <c r="A3455" s="1" t="str">
        <f t="shared" si="64"/>
        <v>SINAPI 101217</v>
      </c>
      <c r="B3455" s="3" t="s">
        <v>6165</v>
      </c>
      <c r="C3455" s="3">
        <v>101217</v>
      </c>
      <c r="D3455" s="2" t="s">
        <v>4621</v>
      </c>
      <c r="E3455" s="3" t="s">
        <v>6154</v>
      </c>
      <c r="G3455" s="66">
        <v>21.72</v>
      </c>
    </row>
    <row r="3456" spans="1:7" ht="33.75" x14ac:dyDescent="0.2">
      <c r="A3456" s="1" t="str">
        <f t="shared" si="64"/>
        <v>SINAPI 101218</v>
      </c>
      <c r="B3456" s="3" t="s">
        <v>6165</v>
      </c>
      <c r="C3456" s="3">
        <v>101218</v>
      </c>
      <c r="D3456" s="2" t="s">
        <v>4622</v>
      </c>
      <c r="E3456" s="3" t="s">
        <v>6154</v>
      </c>
      <c r="G3456" s="66">
        <v>22.97</v>
      </c>
    </row>
    <row r="3457" spans="1:7" ht="33.75" x14ac:dyDescent="0.2">
      <c r="A3457" s="1" t="str">
        <f t="shared" si="64"/>
        <v>SINAPI 101213</v>
      </c>
      <c r="B3457" s="3" t="s">
        <v>6165</v>
      </c>
      <c r="C3457" s="3">
        <v>101213</v>
      </c>
      <c r="D3457" s="2" t="s">
        <v>4617</v>
      </c>
      <c r="E3457" s="3" t="s">
        <v>6154</v>
      </c>
      <c r="G3457" s="66">
        <v>25.93</v>
      </c>
    </row>
    <row r="3458" spans="1:7" ht="33.75" x14ac:dyDescent="0.2">
      <c r="A3458" s="1" t="str">
        <f t="shared" si="64"/>
        <v>SINAPI 101219</v>
      </c>
      <c r="B3458" s="3" t="s">
        <v>6165</v>
      </c>
      <c r="C3458" s="3">
        <v>101219</v>
      </c>
      <c r="D3458" s="2" t="s">
        <v>4623</v>
      </c>
      <c r="E3458" s="3" t="s">
        <v>6154</v>
      </c>
      <c r="G3458" s="66">
        <v>27.85</v>
      </c>
    </row>
    <row r="3459" spans="1:7" ht="33.75" x14ac:dyDescent="0.2">
      <c r="A3459" s="1" t="str">
        <f t="shared" si="64"/>
        <v>SINAPI 101214</v>
      </c>
      <c r="B3459" s="3" t="s">
        <v>6165</v>
      </c>
      <c r="C3459" s="3">
        <v>101214</v>
      </c>
      <c r="D3459" s="2" t="s">
        <v>4618</v>
      </c>
      <c r="E3459" s="3" t="s">
        <v>6154</v>
      </c>
      <c r="G3459" s="66">
        <v>31.32</v>
      </c>
    </row>
    <row r="3460" spans="1:7" ht="33.75" x14ac:dyDescent="0.2">
      <c r="A3460" s="1" t="str">
        <f t="shared" si="64"/>
        <v>SINAPI 101254</v>
      </c>
      <c r="B3460" s="3" t="s">
        <v>6165</v>
      </c>
      <c r="C3460" s="3">
        <v>101254</v>
      </c>
      <c r="D3460" s="2" t="s">
        <v>4658</v>
      </c>
      <c r="E3460" s="3" t="s">
        <v>6154</v>
      </c>
      <c r="G3460" s="66">
        <v>13.32</v>
      </c>
    </row>
    <row r="3461" spans="1:7" ht="33.75" x14ac:dyDescent="0.2">
      <c r="A3461" s="1" t="str">
        <f t="shared" si="64"/>
        <v>SINAPI 101256</v>
      </c>
      <c r="B3461" s="3" t="s">
        <v>6165</v>
      </c>
      <c r="C3461" s="3">
        <v>101256</v>
      </c>
      <c r="D3461" s="2" t="s">
        <v>4660</v>
      </c>
      <c r="E3461" s="3" t="s">
        <v>6154</v>
      </c>
      <c r="G3461" s="66">
        <v>20.56</v>
      </c>
    </row>
    <row r="3462" spans="1:7" ht="33.75" x14ac:dyDescent="0.2">
      <c r="A3462" s="1" t="str">
        <f t="shared" si="64"/>
        <v>SINAPI 101257</v>
      </c>
      <c r="B3462" s="3" t="s">
        <v>6165</v>
      </c>
      <c r="C3462" s="3">
        <v>101257</v>
      </c>
      <c r="D3462" s="2" t="s">
        <v>4661</v>
      </c>
      <c r="E3462" s="3" t="s">
        <v>6154</v>
      </c>
      <c r="G3462" s="66">
        <v>21.66</v>
      </c>
    </row>
    <row r="3463" spans="1:7" ht="33.75" x14ac:dyDescent="0.2">
      <c r="A3463" s="1" t="str">
        <f t="shared" si="64"/>
        <v>SINAPI 101258</v>
      </c>
      <c r="B3463" s="3" t="s">
        <v>6165</v>
      </c>
      <c r="C3463" s="3">
        <v>101258</v>
      </c>
      <c r="D3463" s="2" t="s">
        <v>4662</v>
      </c>
      <c r="E3463" s="3" t="s">
        <v>6154</v>
      </c>
      <c r="G3463" s="66">
        <v>25.14</v>
      </c>
    </row>
    <row r="3464" spans="1:7" ht="33.75" x14ac:dyDescent="0.2">
      <c r="A3464" s="1" t="str">
        <f t="shared" si="64"/>
        <v>SINAPI 101259</v>
      </c>
      <c r="B3464" s="3" t="s">
        <v>6165</v>
      </c>
      <c r="C3464" s="3">
        <v>101259</v>
      </c>
      <c r="D3464" s="2" t="s">
        <v>4663</v>
      </c>
      <c r="E3464" s="3" t="s">
        <v>6154</v>
      </c>
      <c r="G3464" s="66">
        <v>27.94</v>
      </c>
    </row>
    <row r="3465" spans="1:7" ht="33.75" x14ac:dyDescent="0.2">
      <c r="A3465" s="1" t="str">
        <f t="shared" si="64"/>
        <v>SINAPI 101260</v>
      </c>
      <c r="B3465" s="3" t="s">
        <v>6165</v>
      </c>
      <c r="C3465" s="3">
        <v>101260</v>
      </c>
      <c r="D3465" s="2" t="s">
        <v>4664</v>
      </c>
      <c r="E3465" s="3" t="s">
        <v>6154</v>
      </c>
      <c r="G3465" s="66">
        <v>34.94</v>
      </c>
    </row>
    <row r="3466" spans="1:7" ht="33.75" x14ac:dyDescent="0.2">
      <c r="A3466" s="1" t="str">
        <f t="shared" si="64"/>
        <v>SINAPI 101208</v>
      </c>
      <c r="B3466" s="3" t="s">
        <v>6165</v>
      </c>
      <c r="C3466" s="3">
        <v>101208</v>
      </c>
      <c r="D3466" s="2" t="s">
        <v>4612</v>
      </c>
      <c r="E3466" s="3" t="s">
        <v>6154</v>
      </c>
      <c r="G3466" s="66">
        <v>11.17</v>
      </c>
    </row>
    <row r="3467" spans="1:7" ht="33.75" x14ac:dyDescent="0.2">
      <c r="A3467" s="1" t="str">
        <f t="shared" si="64"/>
        <v>SINAPI 101209</v>
      </c>
      <c r="B3467" s="3" t="s">
        <v>6165</v>
      </c>
      <c r="C3467" s="3">
        <v>101209</v>
      </c>
      <c r="D3467" s="2" t="s">
        <v>4613</v>
      </c>
      <c r="E3467" s="3" t="s">
        <v>6154</v>
      </c>
      <c r="G3467" s="66">
        <v>10.37</v>
      </c>
    </row>
    <row r="3468" spans="1:7" ht="33.75" x14ac:dyDescent="0.2">
      <c r="A3468" s="1" t="str">
        <f t="shared" si="64"/>
        <v>SINAPI 101220</v>
      </c>
      <c r="B3468" s="3" t="s">
        <v>6165</v>
      </c>
      <c r="C3468" s="3">
        <v>101220</v>
      </c>
      <c r="D3468" s="2" t="s">
        <v>4624</v>
      </c>
      <c r="E3468" s="3" t="s">
        <v>6154</v>
      </c>
      <c r="G3468" s="66">
        <v>17.45</v>
      </c>
    </row>
    <row r="3469" spans="1:7" ht="33.75" x14ac:dyDescent="0.2">
      <c r="A3469" s="1" t="str">
        <f t="shared" si="64"/>
        <v>SINAPI 101221</v>
      </c>
      <c r="B3469" s="3" t="s">
        <v>6165</v>
      </c>
      <c r="C3469" s="3">
        <v>101221</v>
      </c>
      <c r="D3469" s="2" t="s">
        <v>4625</v>
      </c>
      <c r="E3469" s="3" t="s">
        <v>6154</v>
      </c>
      <c r="G3469" s="66">
        <v>18.440000000000001</v>
      </c>
    </row>
    <row r="3470" spans="1:7" ht="33.75" x14ac:dyDescent="0.2">
      <c r="A3470" s="1" t="str">
        <f t="shared" si="64"/>
        <v>SINAPI 101225</v>
      </c>
      <c r="B3470" s="3" t="s">
        <v>6165</v>
      </c>
      <c r="C3470" s="3">
        <v>101225</v>
      </c>
      <c r="D3470" s="2" t="s">
        <v>4629</v>
      </c>
      <c r="E3470" s="3" t="s">
        <v>6154</v>
      </c>
      <c r="G3470" s="66">
        <v>16.03</v>
      </c>
    </row>
    <row r="3471" spans="1:7" ht="33.75" x14ac:dyDescent="0.2">
      <c r="A3471" s="1" t="str">
        <f t="shared" si="64"/>
        <v>SINAPI 101226</v>
      </c>
      <c r="B3471" s="3" t="s">
        <v>6165</v>
      </c>
      <c r="C3471" s="3">
        <v>101226</v>
      </c>
      <c r="D3471" s="2" t="s">
        <v>4630</v>
      </c>
      <c r="E3471" s="3" t="s">
        <v>6154</v>
      </c>
      <c r="G3471" s="66">
        <v>16.88</v>
      </c>
    </row>
    <row r="3472" spans="1:7" ht="33.75" x14ac:dyDescent="0.2">
      <c r="A3472" s="1" t="str">
        <f t="shared" si="64"/>
        <v>SINAPI 101222</v>
      </c>
      <c r="B3472" s="3" t="s">
        <v>6165</v>
      </c>
      <c r="C3472" s="3">
        <v>101222</v>
      </c>
      <c r="D3472" s="2" t="s">
        <v>4626</v>
      </c>
      <c r="E3472" s="3" t="s">
        <v>6154</v>
      </c>
      <c r="G3472" s="66">
        <v>21.45</v>
      </c>
    </row>
    <row r="3473" spans="1:7" ht="33.75" x14ac:dyDescent="0.2">
      <c r="A3473" s="1" t="str">
        <f t="shared" si="64"/>
        <v>SINAPI 101227</v>
      </c>
      <c r="B3473" s="3" t="s">
        <v>6165</v>
      </c>
      <c r="C3473" s="3">
        <v>101227</v>
      </c>
      <c r="D3473" s="2" t="s">
        <v>4631</v>
      </c>
      <c r="E3473" s="3" t="s">
        <v>6154</v>
      </c>
      <c r="G3473" s="66">
        <v>19.59</v>
      </c>
    </row>
    <row r="3474" spans="1:7" ht="33.75" x14ac:dyDescent="0.2">
      <c r="A3474" s="1" t="str">
        <f t="shared" si="64"/>
        <v>SINAPI 101228</v>
      </c>
      <c r="B3474" s="3" t="s">
        <v>6165</v>
      </c>
      <c r="C3474" s="3">
        <v>101228</v>
      </c>
      <c r="D3474" s="2" t="s">
        <v>4632</v>
      </c>
      <c r="E3474" s="3" t="s">
        <v>6154</v>
      </c>
      <c r="G3474" s="66">
        <v>20.87</v>
      </c>
    </row>
    <row r="3475" spans="1:7" ht="33.75" x14ac:dyDescent="0.2">
      <c r="A3475" s="1" t="str">
        <f t="shared" si="64"/>
        <v>SINAPI 101223</v>
      </c>
      <c r="B3475" s="3" t="s">
        <v>6165</v>
      </c>
      <c r="C3475" s="3">
        <v>101223</v>
      </c>
      <c r="D3475" s="2" t="s">
        <v>4627</v>
      </c>
      <c r="E3475" s="3" t="s">
        <v>6154</v>
      </c>
      <c r="G3475" s="66">
        <v>23.88</v>
      </c>
    </row>
    <row r="3476" spans="1:7" ht="33.75" x14ac:dyDescent="0.2">
      <c r="A3476" s="1" t="str">
        <f t="shared" si="64"/>
        <v>SINAPI 101229</v>
      </c>
      <c r="B3476" s="3" t="s">
        <v>6165</v>
      </c>
      <c r="C3476" s="3">
        <v>101229</v>
      </c>
      <c r="D3476" s="2" t="s">
        <v>4633</v>
      </c>
      <c r="E3476" s="3" t="s">
        <v>6154</v>
      </c>
      <c r="G3476" s="66">
        <v>26.35</v>
      </c>
    </row>
    <row r="3477" spans="1:7" ht="33.75" x14ac:dyDescent="0.2">
      <c r="A3477" s="1" t="str">
        <f t="shared" si="64"/>
        <v>SINAPI 101224</v>
      </c>
      <c r="B3477" s="3" t="s">
        <v>6165</v>
      </c>
      <c r="C3477" s="3">
        <v>101224</v>
      </c>
      <c r="D3477" s="2" t="s">
        <v>4628</v>
      </c>
      <c r="E3477" s="3" t="s">
        <v>6154</v>
      </c>
      <c r="G3477" s="66">
        <v>29.96</v>
      </c>
    </row>
    <row r="3478" spans="1:7" ht="33.75" x14ac:dyDescent="0.2">
      <c r="A3478" s="1" t="str">
        <f t="shared" si="64"/>
        <v>SINAPI 101265</v>
      </c>
      <c r="B3478" s="3" t="s">
        <v>6165</v>
      </c>
      <c r="C3478" s="3">
        <v>101265</v>
      </c>
      <c r="D3478" s="2" t="s">
        <v>4669</v>
      </c>
      <c r="E3478" s="3" t="s">
        <v>6154</v>
      </c>
      <c r="G3478" s="66">
        <v>32.840000000000003</v>
      </c>
    </row>
    <row r="3479" spans="1:7" ht="33.75" x14ac:dyDescent="0.2">
      <c r="A3479" s="1" t="str">
        <f t="shared" si="64"/>
        <v>SINAPI 101255</v>
      </c>
      <c r="B3479" s="3" t="s">
        <v>6165</v>
      </c>
      <c r="C3479" s="3">
        <v>101255</v>
      </c>
      <c r="D3479" s="2" t="s">
        <v>4659</v>
      </c>
      <c r="E3479" s="3" t="s">
        <v>6154</v>
      </c>
      <c r="G3479" s="66">
        <v>11.77</v>
      </c>
    </row>
    <row r="3480" spans="1:7" ht="33.75" x14ac:dyDescent="0.2">
      <c r="A3480" s="1" t="str">
        <f t="shared" si="64"/>
        <v>SINAPI 101261</v>
      </c>
      <c r="B3480" s="3" t="s">
        <v>6165</v>
      </c>
      <c r="C3480" s="3">
        <v>101261</v>
      </c>
      <c r="D3480" s="2" t="s">
        <v>4665</v>
      </c>
      <c r="E3480" s="3" t="s">
        <v>6154</v>
      </c>
      <c r="G3480" s="66">
        <v>19.48</v>
      </c>
    </row>
    <row r="3481" spans="1:7" ht="33.75" x14ac:dyDescent="0.2">
      <c r="A3481" s="1" t="str">
        <f t="shared" si="64"/>
        <v>SINAPI 101262</v>
      </c>
      <c r="B3481" s="3" t="s">
        <v>6165</v>
      </c>
      <c r="C3481" s="3">
        <v>101262</v>
      </c>
      <c r="D3481" s="2" t="s">
        <v>4666</v>
      </c>
      <c r="E3481" s="3" t="s">
        <v>6154</v>
      </c>
      <c r="G3481" s="66">
        <v>20.55</v>
      </c>
    </row>
    <row r="3482" spans="1:7" ht="33.75" x14ac:dyDescent="0.2">
      <c r="A3482" s="1" t="str">
        <f t="shared" si="64"/>
        <v>SINAPI 101263</v>
      </c>
      <c r="B3482" s="3" t="s">
        <v>6165</v>
      </c>
      <c r="C3482" s="3">
        <v>101263</v>
      </c>
      <c r="D3482" s="2" t="s">
        <v>4667</v>
      </c>
      <c r="E3482" s="3" t="s">
        <v>6154</v>
      </c>
      <c r="G3482" s="66">
        <v>23.77</v>
      </c>
    </row>
    <row r="3483" spans="1:7" ht="33.75" x14ac:dyDescent="0.2">
      <c r="A3483" s="1" t="str">
        <f t="shared" si="64"/>
        <v>SINAPI 101264</v>
      </c>
      <c r="B3483" s="3" t="s">
        <v>6165</v>
      </c>
      <c r="C3483" s="3">
        <v>101264</v>
      </c>
      <c r="D3483" s="2" t="s">
        <v>4668</v>
      </c>
      <c r="E3483" s="3" t="s">
        <v>6154</v>
      </c>
      <c r="G3483" s="66">
        <v>26.36</v>
      </c>
    </row>
    <row r="3484" spans="1:7" ht="33.75" x14ac:dyDescent="0.2">
      <c r="A3484" s="1" t="str">
        <f t="shared" si="64"/>
        <v>SINAPI 101207</v>
      </c>
      <c r="B3484" s="3" t="s">
        <v>6165</v>
      </c>
      <c r="C3484" s="3">
        <v>101207</v>
      </c>
      <c r="D3484" s="2" t="s">
        <v>4611</v>
      </c>
      <c r="E3484" s="3" t="s">
        <v>6154</v>
      </c>
      <c r="G3484" s="66">
        <v>11.4</v>
      </c>
    </row>
    <row r="3485" spans="1:7" ht="33.75" x14ac:dyDescent="0.2">
      <c r="A3485" s="1" t="str">
        <f t="shared" si="64"/>
        <v>SINAPI 101230</v>
      </c>
      <c r="B3485" s="3" t="s">
        <v>6165</v>
      </c>
      <c r="C3485" s="3">
        <v>101230</v>
      </c>
      <c r="D3485" s="2" t="s">
        <v>4634</v>
      </c>
      <c r="E3485" s="3" t="s">
        <v>6154</v>
      </c>
      <c r="G3485" s="66">
        <v>11.66</v>
      </c>
    </row>
    <row r="3486" spans="1:7" ht="33.75" x14ac:dyDescent="0.2">
      <c r="A3486" s="1" t="str">
        <f t="shared" si="64"/>
        <v>SINAPI 101231</v>
      </c>
      <c r="B3486" s="3" t="s">
        <v>6165</v>
      </c>
      <c r="C3486" s="3">
        <v>101231</v>
      </c>
      <c r="D3486" s="2" t="s">
        <v>4635</v>
      </c>
      <c r="E3486" s="3" t="s">
        <v>6154</v>
      </c>
      <c r="G3486" s="66">
        <v>11.11</v>
      </c>
    </row>
    <row r="3487" spans="1:7" ht="33.75" x14ac:dyDescent="0.2">
      <c r="A3487" s="1" t="str">
        <f t="shared" si="64"/>
        <v>SINAPI 101272</v>
      </c>
      <c r="B3487" s="3" t="s">
        <v>6165</v>
      </c>
      <c r="C3487" s="3">
        <v>101272</v>
      </c>
      <c r="D3487" s="2" t="s">
        <v>4676</v>
      </c>
      <c r="E3487" s="3" t="s">
        <v>6154</v>
      </c>
      <c r="G3487" s="66">
        <v>33.36</v>
      </c>
    </row>
    <row r="3488" spans="1:7" ht="33.75" x14ac:dyDescent="0.2">
      <c r="A3488" s="1" t="str">
        <f t="shared" si="64"/>
        <v>SINAPI 101266</v>
      </c>
      <c r="B3488" s="3" t="s">
        <v>6165</v>
      </c>
      <c r="C3488" s="3">
        <v>101266</v>
      </c>
      <c r="D3488" s="2" t="s">
        <v>4670</v>
      </c>
      <c r="E3488" s="3" t="s">
        <v>6154</v>
      </c>
      <c r="G3488" s="66">
        <v>11.84</v>
      </c>
    </row>
    <row r="3489" spans="1:7" ht="33.75" x14ac:dyDescent="0.2">
      <c r="A3489" s="1" t="str">
        <f t="shared" si="64"/>
        <v>SINAPI 101239</v>
      </c>
      <c r="B3489" s="3" t="s">
        <v>6165</v>
      </c>
      <c r="C3489" s="3">
        <v>101239</v>
      </c>
      <c r="D3489" s="2" t="s">
        <v>4643</v>
      </c>
      <c r="E3489" s="3" t="s">
        <v>6154</v>
      </c>
      <c r="G3489" s="66">
        <v>15.93</v>
      </c>
    </row>
    <row r="3490" spans="1:7" ht="33.75" x14ac:dyDescent="0.2">
      <c r="A3490" s="1" t="str">
        <f t="shared" si="64"/>
        <v>SINAPI 101240</v>
      </c>
      <c r="B3490" s="3" t="s">
        <v>6165</v>
      </c>
      <c r="C3490" s="3">
        <v>101240</v>
      </c>
      <c r="D3490" s="2" t="s">
        <v>4644</v>
      </c>
      <c r="E3490" s="3" t="s">
        <v>6154</v>
      </c>
      <c r="G3490" s="66">
        <v>16.809999999999999</v>
      </c>
    </row>
    <row r="3491" spans="1:7" ht="33.75" x14ac:dyDescent="0.2">
      <c r="A3491" s="1" t="str">
        <f t="shared" si="64"/>
        <v>SINAPI 101268</v>
      </c>
      <c r="B3491" s="3" t="s">
        <v>6165</v>
      </c>
      <c r="C3491" s="3">
        <v>101268</v>
      </c>
      <c r="D3491" s="2" t="s">
        <v>4672</v>
      </c>
      <c r="E3491" s="3" t="s">
        <v>6154</v>
      </c>
      <c r="G3491" s="66">
        <v>18.670000000000002</v>
      </c>
    </row>
    <row r="3492" spans="1:7" ht="33.75" x14ac:dyDescent="0.2">
      <c r="A3492" s="1" t="str">
        <f t="shared" si="64"/>
        <v>SINAPI 101234</v>
      </c>
      <c r="B3492" s="3" t="s">
        <v>6165</v>
      </c>
      <c r="C3492" s="3">
        <v>101234</v>
      </c>
      <c r="D3492" s="2" t="s">
        <v>4638</v>
      </c>
      <c r="E3492" s="3" t="s">
        <v>6154</v>
      </c>
      <c r="G3492" s="66">
        <v>18.16</v>
      </c>
    </row>
    <row r="3493" spans="1:7" ht="33.75" x14ac:dyDescent="0.2">
      <c r="A3493" s="1" t="str">
        <f t="shared" si="64"/>
        <v>SINAPI 101235</v>
      </c>
      <c r="B3493" s="3" t="s">
        <v>6165</v>
      </c>
      <c r="C3493" s="3">
        <v>101235</v>
      </c>
      <c r="D3493" s="2" t="s">
        <v>4639</v>
      </c>
      <c r="E3493" s="3" t="s">
        <v>6154</v>
      </c>
      <c r="G3493" s="66">
        <v>19.11</v>
      </c>
    </row>
    <row r="3494" spans="1:7" ht="33.75" x14ac:dyDescent="0.2">
      <c r="A3494" s="1" t="str">
        <f t="shared" si="64"/>
        <v>SINAPI 101241</v>
      </c>
      <c r="B3494" s="3" t="s">
        <v>6165</v>
      </c>
      <c r="C3494" s="3">
        <v>101241</v>
      </c>
      <c r="D3494" s="2" t="s">
        <v>4645</v>
      </c>
      <c r="E3494" s="3" t="s">
        <v>6154</v>
      </c>
      <c r="G3494" s="66">
        <v>19.670000000000002</v>
      </c>
    </row>
    <row r="3495" spans="1:7" ht="33.75" x14ac:dyDescent="0.2">
      <c r="A3495" s="1" t="str">
        <f t="shared" ref="A3495:A3558" si="65">CONCATENAR</f>
        <v>SINAPI 101269</v>
      </c>
      <c r="B3495" s="3" t="s">
        <v>6165</v>
      </c>
      <c r="C3495" s="3">
        <v>101269</v>
      </c>
      <c r="D3495" s="2" t="s">
        <v>4673</v>
      </c>
      <c r="E3495" s="3" t="s">
        <v>6154</v>
      </c>
      <c r="G3495" s="66">
        <v>20.81</v>
      </c>
    </row>
    <row r="3496" spans="1:7" ht="33.75" x14ac:dyDescent="0.2">
      <c r="A3496" s="1" t="str">
        <f t="shared" si="65"/>
        <v>SINAPI 101236</v>
      </c>
      <c r="B3496" s="3" t="s">
        <v>6165</v>
      </c>
      <c r="C3496" s="3">
        <v>101236</v>
      </c>
      <c r="D3496" s="2" t="s">
        <v>4640</v>
      </c>
      <c r="E3496" s="3" t="s">
        <v>6154</v>
      </c>
      <c r="G3496" s="66">
        <v>22.27</v>
      </c>
    </row>
    <row r="3497" spans="1:7" ht="33.75" x14ac:dyDescent="0.2">
      <c r="A3497" s="1" t="str">
        <f t="shared" si="65"/>
        <v>SINAPI 101237</v>
      </c>
      <c r="B3497" s="3" t="s">
        <v>6165</v>
      </c>
      <c r="C3497" s="3">
        <v>101237</v>
      </c>
      <c r="D3497" s="2" t="s">
        <v>4641</v>
      </c>
      <c r="E3497" s="3" t="s">
        <v>6154</v>
      </c>
      <c r="G3497" s="66">
        <v>23.71</v>
      </c>
    </row>
    <row r="3498" spans="1:7" ht="33.75" x14ac:dyDescent="0.2">
      <c r="A3498" s="1" t="str">
        <f t="shared" si="65"/>
        <v>SINAPI 101242</v>
      </c>
      <c r="B3498" s="3" t="s">
        <v>6165</v>
      </c>
      <c r="C3498" s="3">
        <v>101242</v>
      </c>
      <c r="D3498" s="2" t="s">
        <v>4646</v>
      </c>
      <c r="E3498" s="3" t="s">
        <v>6154</v>
      </c>
      <c r="G3498" s="66">
        <v>22</v>
      </c>
    </row>
    <row r="3499" spans="1:7" ht="33.75" x14ac:dyDescent="0.2">
      <c r="A3499" s="1" t="str">
        <f t="shared" si="65"/>
        <v>SINAPI 101270</v>
      </c>
      <c r="B3499" s="3" t="s">
        <v>6165</v>
      </c>
      <c r="C3499" s="3">
        <v>101270</v>
      </c>
      <c r="D3499" s="2" t="s">
        <v>4674</v>
      </c>
      <c r="E3499" s="3" t="s">
        <v>6154</v>
      </c>
      <c r="G3499" s="66">
        <v>24.09</v>
      </c>
    </row>
    <row r="3500" spans="1:7" ht="33.75" x14ac:dyDescent="0.2">
      <c r="A3500" s="1" t="str">
        <f t="shared" si="65"/>
        <v>SINAPI 101243</v>
      </c>
      <c r="B3500" s="3" t="s">
        <v>6165</v>
      </c>
      <c r="C3500" s="3">
        <v>101243</v>
      </c>
      <c r="D3500" s="2" t="s">
        <v>4647</v>
      </c>
      <c r="E3500" s="3" t="s">
        <v>6154</v>
      </c>
      <c r="G3500" s="66">
        <v>26.66</v>
      </c>
    </row>
    <row r="3501" spans="1:7" ht="33.75" x14ac:dyDescent="0.2">
      <c r="A3501" s="1" t="str">
        <f t="shared" si="65"/>
        <v>SINAPI 101271</v>
      </c>
      <c r="B3501" s="3" t="s">
        <v>6165</v>
      </c>
      <c r="C3501" s="3">
        <v>101271</v>
      </c>
      <c r="D3501" s="2" t="s">
        <v>4675</v>
      </c>
      <c r="E3501" s="3" t="s">
        <v>6154</v>
      </c>
      <c r="G3501" s="66">
        <v>26.73</v>
      </c>
    </row>
    <row r="3502" spans="1:7" ht="33.75" x14ac:dyDescent="0.2">
      <c r="A3502" s="1" t="str">
        <f t="shared" si="65"/>
        <v>SINAPI 101238</v>
      </c>
      <c r="B3502" s="3" t="s">
        <v>6165</v>
      </c>
      <c r="C3502" s="3">
        <v>101238</v>
      </c>
      <c r="D3502" s="2" t="s">
        <v>4642</v>
      </c>
      <c r="E3502" s="3" t="s">
        <v>6154</v>
      </c>
      <c r="G3502" s="66">
        <v>30.01</v>
      </c>
    </row>
    <row r="3503" spans="1:7" ht="33.75" x14ac:dyDescent="0.2">
      <c r="A3503" s="1" t="str">
        <f t="shared" si="65"/>
        <v>SINAPI 101232</v>
      </c>
      <c r="B3503" s="3" t="s">
        <v>6165</v>
      </c>
      <c r="C3503" s="3">
        <v>101232</v>
      </c>
      <c r="D3503" s="2" t="s">
        <v>4636</v>
      </c>
      <c r="E3503" s="3" t="s">
        <v>6154</v>
      </c>
      <c r="G3503" s="66">
        <v>9.9700000000000006</v>
      </c>
    </row>
    <row r="3504" spans="1:7" ht="33.75" x14ac:dyDescent="0.2">
      <c r="A3504" s="1" t="str">
        <f t="shared" si="65"/>
        <v>SINAPI 101233</v>
      </c>
      <c r="B3504" s="3" t="s">
        <v>6165</v>
      </c>
      <c r="C3504" s="3">
        <v>101233</v>
      </c>
      <c r="D3504" s="2" t="s">
        <v>4637</v>
      </c>
      <c r="E3504" s="3" t="s">
        <v>6154</v>
      </c>
      <c r="G3504" s="66">
        <v>9.1999999999999993</v>
      </c>
    </row>
    <row r="3505" spans="1:7" ht="33.75" x14ac:dyDescent="0.2">
      <c r="A3505" s="1" t="str">
        <f t="shared" si="65"/>
        <v>SINAPI 101248</v>
      </c>
      <c r="B3505" s="3" t="s">
        <v>6165</v>
      </c>
      <c r="C3505" s="3">
        <v>101248</v>
      </c>
      <c r="D3505" s="2" t="s">
        <v>4652</v>
      </c>
      <c r="E3505" s="3" t="s">
        <v>6154</v>
      </c>
      <c r="G3505" s="66">
        <v>28.68</v>
      </c>
    </row>
    <row r="3506" spans="1:7" ht="33.75" x14ac:dyDescent="0.2">
      <c r="A3506" s="1" t="str">
        <f t="shared" si="65"/>
        <v>SINAPI 101277</v>
      </c>
      <c r="B3506" s="3" t="s">
        <v>6165</v>
      </c>
      <c r="C3506" s="3">
        <v>101277</v>
      </c>
      <c r="D3506" s="2" t="s">
        <v>4681</v>
      </c>
      <c r="E3506" s="3" t="s">
        <v>6154</v>
      </c>
      <c r="G3506" s="66">
        <v>32.31</v>
      </c>
    </row>
    <row r="3507" spans="1:7" ht="33.75" x14ac:dyDescent="0.2">
      <c r="A3507" s="1" t="str">
        <f t="shared" si="65"/>
        <v>SINAPI 101267</v>
      </c>
      <c r="B3507" s="3" t="s">
        <v>6165</v>
      </c>
      <c r="C3507" s="3">
        <v>101267</v>
      </c>
      <c r="D3507" s="2" t="s">
        <v>4671</v>
      </c>
      <c r="E3507" s="3" t="s">
        <v>6154</v>
      </c>
      <c r="G3507" s="66">
        <v>11.41</v>
      </c>
    </row>
    <row r="3508" spans="1:7" ht="33.75" x14ac:dyDescent="0.2">
      <c r="A3508" s="1" t="str">
        <f t="shared" si="65"/>
        <v>SINAPI 101249</v>
      </c>
      <c r="B3508" s="3" t="s">
        <v>6165</v>
      </c>
      <c r="C3508" s="3">
        <v>101249</v>
      </c>
      <c r="D3508" s="2" t="s">
        <v>4653</v>
      </c>
      <c r="E3508" s="3" t="s">
        <v>6154</v>
      </c>
      <c r="G3508" s="66">
        <v>14.58</v>
      </c>
    </row>
    <row r="3509" spans="1:7" ht="33.75" x14ac:dyDescent="0.2">
      <c r="A3509" s="1" t="str">
        <f t="shared" si="65"/>
        <v>SINAPI 101273</v>
      </c>
      <c r="B3509" s="3" t="s">
        <v>6165</v>
      </c>
      <c r="C3509" s="3">
        <v>101273</v>
      </c>
      <c r="D3509" s="2" t="s">
        <v>4677</v>
      </c>
      <c r="E3509" s="3" t="s">
        <v>6154</v>
      </c>
      <c r="G3509" s="66">
        <v>17.86</v>
      </c>
    </row>
    <row r="3510" spans="1:7" ht="33.75" x14ac:dyDescent="0.2">
      <c r="A3510" s="1" t="str">
        <f t="shared" si="65"/>
        <v>SINAPI 101245</v>
      </c>
      <c r="B3510" s="3" t="s">
        <v>6165</v>
      </c>
      <c r="C3510" s="3">
        <v>101245</v>
      </c>
      <c r="D3510" s="2" t="s">
        <v>4649</v>
      </c>
      <c r="E3510" s="3" t="s">
        <v>6154</v>
      </c>
      <c r="G3510" s="66">
        <v>17.75</v>
      </c>
    </row>
    <row r="3511" spans="1:7" ht="33.75" x14ac:dyDescent="0.2">
      <c r="A3511" s="1" t="str">
        <f t="shared" si="65"/>
        <v>SINAPI 101250</v>
      </c>
      <c r="B3511" s="3" t="s">
        <v>6165</v>
      </c>
      <c r="C3511" s="3">
        <v>101250</v>
      </c>
      <c r="D3511" s="2" t="s">
        <v>4654</v>
      </c>
      <c r="E3511" s="3" t="s">
        <v>6154</v>
      </c>
      <c r="G3511" s="66">
        <v>16.21</v>
      </c>
    </row>
    <row r="3512" spans="1:7" ht="33.75" x14ac:dyDescent="0.2">
      <c r="A3512" s="1" t="str">
        <f t="shared" si="65"/>
        <v>SINAPI 101251</v>
      </c>
      <c r="B3512" s="3" t="s">
        <v>6165</v>
      </c>
      <c r="C3512" s="3">
        <v>101251</v>
      </c>
      <c r="D3512" s="2" t="s">
        <v>4655</v>
      </c>
      <c r="E3512" s="3" t="s">
        <v>6154</v>
      </c>
      <c r="G3512" s="66">
        <v>18.43</v>
      </c>
    </row>
    <row r="3513" spans="1:7" ht="33.75" x14ac:dyDescent="0.2">
      <c r="A3513" s="1" t="str">
        <f t="shared" si="65"/>
        <v>SINAPI 101274</v>
      </c>
      <c r="B3513" s="3" t="s">
        <v>6165</v>
      </c>
      <c r="C3513" s="3">
        <v>101274</v>
      </c>
      <c r="D3513" s="2" t="s">
        <v>4678</v>
      </c>
      <c r="E3513" s="3" t="s">
        <v>6154</v>
      </c>
      <c r="G3513" s="66">
        <v>19.75</v>
      </c>
    </row>
    <row r="3514" spans="1:7" ht="33.75" x14ac:dyDescent="0.2">
      <c r="A3514" s="1" t="str">
        <f t="shared" si="65"/>
        <v>SINAPI 101246</v>
      </c>
      <c r="B3514" s="3" t="s">
        <v>6165</v>
      </c>
      <c r="C3514" s="3">
        <v>101246</v>
      </c>
      <c r="D3514" s="2" t="s">
        <v>4650</v>
      </c>
      <c r="E3514" s="3" t="s">
        <v>6154</v>
      </c>
      <c r="G3514" s="66">
        <v>20.63</v>
      </c>
    </row>
    <row r="3515" spans="1:7" ht="33.75" x14ac:dyDescent="0.2">
      <c r="A3515" s="1" t="str">
        <f t="shared" si="65"/>
        <v>SINAPI 101252</v>
      </c>
      <c r="B3515" s="3" t="s">
        <v>6165</v>
      </c>
      <c r="C3515" s="3">
        <v>101252</v>
      </c>
      <c r="D3515" s="2" t="s">
        <v>4656</v>
      </c>
      <c r="E3515" s="3" t="s">
        <v>6154</v>
      </c>
      <c r="G3515" s="66">
        <v>20.03</v>
      </c>
    </row>
    <row r="3516" spans="1:7" ht="33.75" x14ac:dyDescent="0.2">
      <c r="A3516" s="1" t="str">
        <f t="shared" si="65"/>
        <v>SINAPI 101275</v>
      </c>
      <c r="B3516" s="3" t="s">
        <v>6165</v>
      </c>
      <c r="C3516" s="3">
        <v>101275</v>
      </c>
      <c r="D3516" s="2" t="s">
        <v>4679</v>
      </c>
      <c r="E3516" s="3" t="s">
        <v>6154</v>
      </c>
      <c r="G3516" s="66">
        <v>22.87</v>
      </c>
    </row>
    <row r="3517" spans="1:7" ht="33.75" x14ac:dyDescent="0.2">
      <c r="A3517" s="1" t="str">
        <f t="shared" si="65"/>
        <v>SINAPI 101247</v>
      </c>
      <c r="B3517" s="3" t="s">
        <v>6165</v>
      </c>
      <c r="C3517" s="3">
        <v>101247</v>
      </c>
      <c r="D3517" s="2" t="s">
        <v>4651</v>
      </c>
      <c r="E3517" s="3" t="s">
        <v>6154</v>
      </c>
      <c r="G3517" s="66">
        <v>22.91</v>
      </c>
    </row>
    <row r="3518" spans="1:7" ht="33.75" x14ac:dyDescent="0.2">
      <c r="A3518" s="1" t="str">
        <f t="shared" si="65"/>
        <v>SINAPI 101276</v>
      </c>
      <c r="B3518" s="3" t="s">
        <v>6165</v>
      </c>
      <c r="C3518" s="3">
        <v>101276</v>
      </c>
      <c r="D3518" s="2" t="s">
        <v>4680</v>
      </c>
      <c r="E3518" s="3" t="s">
        <v>6154</v>
      </c>
      <c r="G3518" s="66">
        <v>25.27</v>
      </c>
    </row>
    <row r="3519" spans="1:7" ht="33.75" x14ac:dyDescent="0.2">
      <c r="A3519" s="1" t="str">
        <f t="shared" si="65"/>
        <v>SINAPI 101253</v>
      </c>
      <c r="B3519" s="3" t="s">
        <v>6165</v>
      </c>
      <c r="C3519" s="3">
        <v>101253</v>
      </c>
      <c r="D3519" s="2" t="s">
        <v>4657</v>
      </c>
      <c r="E3519" s="3" t="s">
        <v>6154</v>
      </c>
      <c r="G3519" s="66">
        <v>25.24</v>
      </c>
    </row>
    <row r="3520" spans="1:7" ht="33.75" x14ac:dyDescent="0.2">
      <c r="A3520" s="1" t="str">
        <f t="shared" si="65"/>
        <v>SINAPI 101244</v>
      </c>
      <c r="B3520" s="3" t="s">
        <v>6165</v>
      </c>
      <c r="C3520" s="3">
        <v>101244</v>
      </c>
      <c r="D3520" s="2" t="s">
        <v>4648</v>
      </c>
      <c r="E3520" s="3" t="s">
        <v>6154</v>
      </c>
      <c r="G3520" s="66">
        <v>16.78</v>
      </c>
    </row>
    <row r="3521" spans="1:7" x14ac:dyDescent="0.2">
      <c r="A3521" s="1" t="str">
        <f t="shared" si="65"/>
        <v>SINAPI 93358</v>
      </c>
      <c r="B3521" s="3" t="s">
        <v>6165</v>
      </c>
      <c r="C3521" s="3">
        <v>93358</v>
      </c>
      <c r="D3521" s="2" t="s">
        <v>7278</v>
      </c>
      <c r="E3521" s="3" t="s">
        <v>6154</v>
      </c>
      <c r="G3521" s="66">
        <v>89.55</v>
      </c>
    </row>
    <row r="3522" spans="1:7" ht="33.75" x14ac:dyDescent="0.2">
      <c r="A3522" s="1" t="str">
        <f t="shared" si="65"/>
        <v>SINAPI 90082</v>
      </c>
      <c r="B3522" s="3" t="s">
        <v>6165</v>
      </c>
      <c r="C3522" s="3">
        <v>90082</v>
      </c>
      <c r="D3522" s="2" t="s">
        <v>7260</v>
      </c>
      <c r="E3522" s="3" t="s">
        <v>6154</v>
      </c>
      <c r="G3522" s="66">
        <v>9.85</v>
      </c>
    </row>
    <row r="3523" spans="1:7" ht="33.75" x14ac:dyDescent="0.2">
      <c r="A3523" s="1" t="str">
        <f t="shared" si="65"/>
        <v>SINAPI 90091</v>
      </c>
      <c r="B3523" s="3" t="s">
        <v>6165</v>
      </c>
      <c r="C3523" s="3">
        <v>90091</v>
      </c>
      <c r="D3523" s="2" t="s">
        <v>7265</v>
      </c>
      <c r="E3523" s="3" t="s">
        <v>6154</v>
      </c>
      <c r="G3523" s="66">
        <v>6.21</v>
      </c>
    </row>
    <row r="3524" spans="1:7" ht="33.75" x14ac:dyDescent="0.2">
      <c r="A3524" s="1" t="str">
        <f t="shared" si="65"/>
        <v>SINAPI 102307</v>
      </c>
      <c r="B3524" s="3" t="s">
        <v>6165</v>
      </c>
      <c r="C3524" s="3">
        <v>102307</v>
      </c>
      <c r="D3524" s="2" t="s">
        <v>7310</v>
      </c>
      <c r="E3524" s="3" t="s">
        <v>6154</v>
      </c>
      <c r="G3524" s="66">
        <v>12.32</v>
      </c>
    </row>
    <row r="3525" spans="1:7" ht="33.75" x14ac:dyDescent="0.2">
      <c r="A3525" s="1" t="str">
        <f t="shared" si="65"/>
        <v>SINAPI 102315</v>
      </c>
      <c r="B3525" s="3" t="s">
        <v>6165</v>
      </c>
      <c r="C3525" s="3">
        <v>102315</v>
      </c>
      <c r="D3525" s="2" t="s">
        <v>7318</v>
      </c>
      <c r="E3525" s="3" t="s">
        <v>6154</v>
      </c>
      <c r="G3525" s="66">
        <v>7.77</v>
      </c>
    </row>
    <row r="3526" spans="1:7" ht="33.75" x14ac:dyDescent="0.2">
      <c r="A3526" s="1" t="str">
        <f t="shared" si="65"/>
        <v>SINAPI 102283</v>
      </c>
      <c r="B3526" s="3" t="s">
        <v>6165</v>
      </c>
      <c r="C3526" s="3">
        <v>102283</v>
      </c>
      <c r="D3526" s="2" t="s">
        <v>7286</v>
      </c>
      <c r="E3526" s="3" t="s">
        <v>6154</v>
      </c>
      <c r="G3526" s="66">
        <v>12.89</v>
      </c>
    </row>
    <row r="3527" spans="1:7" ht="33.75" x14ac:dyDescent="0.2">
      <c r="A3527" s="1" t="str">
        <f t="shared" si="65"/>
        <v>SINAPI 102291</v>
      </c>
      <c r="B3527" s="3" t="s">
        <v>6165</v>
      </c>
      <c r="C3527" s="3">
        <v>102291</v>
      </c>
      <c r="D3527" s="2" t="s">
        <v>7294</v>
      </c>
      <c r="E3527" s="3" t="s">
        <v>6154</v>
      </c>
      <c r="G3527" s="66">
        <v>8.1199999999999992</v>
      </c>
    </row>
    <row r="3528" spans="1:7" ht="33.75" x14ac:dyDescent="0.2">
      <c r="A3528" s="1" t="str">
        <f t="shared" si="65"/>
        <v>SINAPI 102276</v>
      </c>
      <c r="B3528" s="3" t="s">
        <v>6165</v>
      </c>
      <c r="C3528" s="3">
        <v>102276</v>
      </c>
      <c r="D3528" s="2" t="s">
        <v>7279</v>
      </c>
      <c r="E3528" s="3" t="s">
        <v>6154</v>
      </c>
      <c r="G3528" s="66">
        <v>11.1</v>
      </c>
    </row>
    <row r="3529" spans="1:7" ht="33.75" x14ac:dyDescent="0.2">
      <c r="A3529" s="1" t="str">
        <f t="shared" si="65"/>
        <v>SINAPI 102306</v>
      </c>
      <c r="B3529" s="3" t="s">
        <v>6165</v>
      </c>
      <c r="C3529" s="3">
        <v>102306</v>
      </c>
      <c r="D3529" s="2" t="s">
        <v>7309</v>
      </c>
      <c r="E3529" s="3" t="s">
        <v>6154</v>
      </c>
      <c r="G3529" s="66">
        <v>13.87</v>
      </c>
    </row>
    <row r="3530" spans="1:7" ht="33.75" x14ac:dyDescent="0.2">
      <c r="A3530" s="1" t="str">
        <f t="shared" si="65"/>
        <v>SINAPI 102279</v>
      </c>
      <c r="B3530" s="3" t="s">
        <v>6165</v>
      </c>
      <c r="C3530" s="3">
        <v>102279</v>
      </c>
      <c r="D3530" s="2" t="s">
        <v>7282</v>
      </c>
      <c r="E3530" s="3" t="s">
        <v>6154</v>
      </c>
      <c r="G3530" s="66">
        <v>6.98</v>
      </c>
    </row>
    <row r="3531" spans="1:7" ht="33.75" x14ac:dyDescent="0.2">
      <c r="A3531" s="1" t="str">
        <f t="shared" si="65"/>
        <v>SINAPI 102282</v>
      </c>
      <c r="B3531" s="3" t="s">
        <v>6165</v>
      </c>
      <c r="C3531" s="3">
        <v>102282</v>
      </c>
      <c r="D3531" s="2" t="s">
        <v>7285</v>
      </c>
      <c r="E3531" s="3" t="s">
        <v>6154</v>
      </c>
      <c r="G3531" s="66">
        <v>14.52</v>
      </c>
    </row>
    <row r="3532" spans="1:7" ht="33.75" x14ac:dyDescent="0.2">
      <c r="A3532" s="1" t="str">
        <f t="shared" si="65"/>
        <v>SINAPI 102290</v>
      </c>
      <c r="B3532" s="3" t="s">
        <v>6165</v>
      </c>
      <c r="C3532" s="3">
        <v>102290</v>
      </c>
      <c r="D3532" s="2" t="s">
        <v>7293</v>
      </c>
      <c r="E3532" s="3" t="s">
        <v>6154</v>
      </c>
      <c r="G3532" s="66">
        <v>9.14</v>
      </c>
    </row>
    <row r="3533" spans="1:7" ht="33.75" x14ac:dyDescent="0.2">
      <c r="A3533" s="1" t="str">
        <f t="shared" si="65"/>
        <v>SINAPI 90100</v>
      </c>
      <c r="B3533" s="3" t="s">
        <v>6165</v>
      </c>
      <c r="C3533" s="3">
        <v>90100</v>
      </c>
      <c r="D3533" s="2" t="s">
        <v>7271</v>
      </c>
      <c r="E3533" s="3" t="s">
        <v>6154</v>
      </c>
      <c r="G3533" s="66">
        <v>14.26</v>
      </c>
    </row>
    <row r="3534" spans="1:7" ht="33.75" x14ac:dyDescent="0.2">
      <c r="A3534" s="1" t="str">
        <f t="shared" si="65"/>
        <v>SINAPI 102323</v>
      </c>
      <c r="B3534" s="3" t="s">
        <v>6165</v>
      </c>
      <c r="C3534" s="3">
        <v>102323</v>
      </c>
      <c r="D3534" s="2" t="s">
        <v>7326</v>
      </c>
      <c r="E3534" s="3" t="s">
        <v>6154</v>
      </c>
      <c r="G3534" s="66">
        <v>17.84</v>
      </c>
    </row>
    <row r="3535" spans="1:7" ht="33.75" x14ac:dyDescent="0.2">
      <c r="A3535" s="1" t="str">
        <f t="shared" si="65"/>
        <v>SINAPI 102327</v>
      </c>
      <c r="B3535" s="3" t="s">
        <v>6165</v>
      </c>
      <c r="C3535" s="3">
        <v>102327</v>
      </c>
      <c r="D3535" s="2" t="s">
        <v>7330</v>
      </c>
      <c r="E3535" s="3" t="s">
        <v>6154</v>
      </c>
      <c r="G3535" s="66">
        <v>11.23</v>
      </c>
    </row>
    <row r="3536" spans="1:7" ht="33.75" x14ac:dyDescent="0.2">
      <c r="A3536" s="1" t="str">
        <f t="shared" si="65"/>
        <v>SINAPI 102299</v>
      </c>
      <c r="B3536" s="3" t="s">
        <v>6165</v>
      </c>
      <c r="C3536" s="3">
        <v>102299</v>
      </c>
      <c r="D3536" s="2" t="s">
        <v>7302</v>
      </c>
      <c r="E3536" s="3" t="s">
        <v>6154</v>
      </c>
      <c r="G3536" s="66">
        <v>18.66</v>
      </c>
    </row>
    <row r="3537" spans="1:7" ht="33.75" x14ac:dyDescent="0.2">
      <c r="A3537" s="1" t="str">
        <f t="shared" si="65"/>
        <v>SINAPI 102303</v>
      </c>
      <c r="B3537" s="3" t="s">
        <v>6165</v>
      </c>
      <c r="C3537" s="3">
        <v>102303</v>
      </c>
      <c r="D3537" s="2" t="s">
        <v>7306</v>
      </c>
      <c r="E3537" s="3" t="s">
        <v>6154</v>
      </c>
      <c r="G3537" s="66">
        <v>11.76</v>
      </c>
    </row>
    <row r="3538" spans="1:7" ht="33.75" x14ac:dyDescent="0.2">
      <c r="A3538" s="1" t="str">
        <f t="shared" si="65"/>
        <v>SINAPI 90099</v>
      </c>
      <c r="B3538" s="3" t="s">
        <v>6165</v>
      </c>
      <c r="C3538" s="3">
        <v>90099</v>
      </c>
      <c r="D3538" s="2" t="s">
        <v>7270</v>
      </c>
      <c r="E3538" s="3" t="s">
        <v>6154</v>
      </c>
      <c r="G3538" s="66">
        <v>16.649999999999999</v>
      </c>
    </row>
    <row r="3539" spans="1:7" ht="33.75" x14ac:dyDescent="0.2">
      <c r="A3539" s="1" t="str">
        <f t="shared" si="65"/>
        <v>SINAPI 102322</v>
      </c>
      <c r="B3539" s="3" t="s">
        <v>6165</v>
      </c>
      <c r="C3539" s="3">
        <v>102322</v>
      </c>
      <c r="D3539" s="2" t="s">
        <v>7325</v>
      </c>
      <c r="E3539" s="3" t="s">
        <v>6154</v>
      </c>
      <c r="G3539" s="66">
        <v>20.81</v>
      </c>
    </row>
    <row r="3540" spans="1:7" ht="33.75" x14ac:dyDescent="0.2">
      <c r="A3540" s="1" t="str">
        <f t="shared" si="65"/>
        <v>SINAPI 102298</v>
      </c>
      <c r="B3540" s="3" t="s">
        <v>6165</v>
      </c>
      <c r="C3540" s="3">
        <v>102298</v>
      </c>
      <c r="D3540" s="2" t="s">
        <v>7301</v>
      </c>
      <c r="E3540" s="3" t="s">
        <v>6154</v>
      </c>
      <c r="G3540" s="66">
        <v>21.79</v>
      </c>
    </row>
    <row r="3541" spans="1:7" ht="33.75" x14ac:dyDescent="0.2">
      <c r="A3541" s="1" t="str">
        <f t="shared" si="65"/>
        <v>SINAPI 102302</v>
      </c>
      <c r="B3541" s="3" t="s">
        <v>6165</v>
      </c>
      <c r="C3541" s="3">
        <v>102302</v>
      </c>
      <c r="D3541" s="2" t="s">
        <v>7305</v>
      </c>
      <c r="E3541" s="3" t="s">
        <v>6154</v>
      </c>
      <c r="G3541" s="66">
        <v>13.73</v>
      </c>
    </row>
    <row r="3542" spans="1:7" ht="33.75" x14ac:dyDescent="0.2">
      <c r="A3542" s="1" t="str">
        <f t="shared" si="65"/>
        <v>SINAPI 102326</v>
      </c>
      <c r="B3542" s="3" t="s">
        <v>6165</v>
      </c>
      <c r="C3542" s="3">
        <v>102326</v>
      </c>
      <c r="D3542" s="2" t="s">
        <v>7329</v>
      </c>
      <c r="E3542" s="3" t="s">
        <v>6154</v>
      </c>
      <c r="G3542" s="66">
        <v>13.11</v>
      </c>
    </row>
    <row r="3543" spans="1:7" ht="33.75" x14ac:dyDescent="0.2">
      <c r="A3543" s="1" t="str">
        <f t="shared" si="65"/>
        <v>SINAPI 102314</v>
      </c>
      <c r="B3543" s="3" t="s">
        <v>6165</v>
      </c>
      <c r="C3543" s="3">
        <v>102314</v>
      </c>
      <c r="D3543" s="2" t="s">
        <v>7317</v>
      </c>
      <c r="E3543" s="3" t="s">
        <v>6154</v>
      </c>
      <c r="G3543" s="66">
        <v>8.73</v>
      </c>
    </row>
    <row r="3544" spans="1:7" ht="33.75" x14ac:dyDescent="0.2">
      <c r="A3544" s="1" t="str">
        <f t="shared" si="65"/>
        <v>SINAPI 102312</v>
      </c>
      <c r="B3544" s="3" t="s">
        <v>6165</v>
      </c>
      <c r="C3544" s="3">
        <v>102312</v>
      </c>
      <c r="D3544" s="2" t="s">
        <v>7315</v>
      </c>
      <c r="E3544" s="3" t="s">
        <v>6154</v>
      </c>
      <c r="G3544" s="66">
        <v>11.07</v>
      </c>
    </row>
    <row r="3545" spans="1:7" ht="33.75" x14ac:dyDescent="0.2">
      <c r="A3545" s="1" t="str">
        <f t="shared" si="65"/>
        <v>SINAPI 102288</v>
      </c>
      <c r="B3545" s="3" t="s">
        <v>6165</v>
      </c>
      <c r="C3545" s="3">
        <v>102288</v>
      </c>
      <c r="D3545" s="2" t="s">
        <v>7291</v>
      </c>
      <c r="E3545" s="3" t="s">
        <v>6154</v>
      </c>
      <c r="G3545" s="66">
        <v>11.59</v>
      </c>
    </row>
    <row r="3546" spans="1:7" ht="33.75" x14ac:dyDescent="0.2">
      <c r="A3546" s="1" t="str">
        <f t="shared" si="65"/>
        <v>SINAPI 90087</v>
      </c>
      <c r="B3546" s="3" t="s">
        <v>6165</v>
      </c>
      <c r="C3546" s="3">
        <v>90087</v>
      </c>
      <c r="D3546" s="2" t="s">
        <v>7263</v>
      </c>
      <c r="E3546" s="3" t="s">
        <v>6154</v>
      </c>
      <c r="G3546" s="66">
        <v>8.86</v>
      </c>
    </row>
    <row r="3547" spans="1:7" ht="33.75" x14ac:dyDescent="0.2">
      <c r="A3547" s="1" t="str">
        <f t="shared" si="65"/>
        <v>SINAPI 102308</v>
      </c>
      <c r="B3547" s="3" t="s">
        <v>6165</v>
      </c>
      <c r="C3547" s="3">
        <v>102308</v>
      </c>
      <c r="D3547" s="2" t="s">
        <v>7311</v>
      </c>
      <c r="E3547" s="3" t="s">
        <v>6154</v>
      </c>
      <c r="G3547" s="66">
        <v>11.92</v>
      </c>
    </row>
    <row r="3548" spans="1:7" ht="33.75" x14ac:dyDescent="0.2">
      <c r="A3548" s="1" t="str">
        <f t="shared" si="65"/>
        <v>SINAPI 90084</v>
      </c>
      <c r="B3548" s="3" t="s">
        <v>6165</v>
      </c>
      <c r="C3548" s="3">
        <v>90084</v>
      </c>
      <c r="D3548" s="2" t="s">
        <v>7261</v>
      </c>
      <c r="E3548" s="3" t="s">
        <v>6154</v>
      </c>
      <c r="G3548" s="66">
        <v>9.5399999999999991</v>
      </c>
    </row>
    <row r="3549" spans="1:7" ht="33.75" x14ac:dyDescent="0.2">
      <c r="A3549" s="1" t="str">
        <f t="shared" si="65"/>
        <v>SINAPI 102284</v>
      </c>
      <c r="B3549" s="3" t="s">
        <v>6165</v>
      </c>
      <c r="C3549" s="3">
        <v>102284</v>
      </c>
      <c r="D3549" s="2" t="s">
        <v>7287</v>
      </c>
      <c r="E3549" s="3" t="s">
        <v>6154</v>
      </c>
      <c r="G3549" s="66">
        <v>12.49</v>
      </c>
    </row>
    <row r="3550" spans="1:7" ht="33.75" x14ac:dyDescent="0.2">
      <c r="A3550" s="1" t="str">
        <f t="shared" si="65"/>
        <v>SINAPI 102325</v>
      </c>
      <c r="B3550" s="3" t="s">
        <v>6165</v>
      </c>
      <c r="C3550" s="3">
        <v>102325</v>
      </c>
      <c r="D3550" s="2" t="s">
        <v>7328</v>
      </c>
      <c r="E3550" s="3" t="s">
        <v>6154</v>
      </c>
      <c r="G3550" s="66">
        <v>16.13</v>
      </c>
    </row>
    <row r="3551" spans="1:7" ht="33.75" x14ac:dyDescent="0.2">
      <c r="A3551" s="1" t="str">
        <f t="shared" si="65"/>
        <v>SINAPI 102329</v>
      </c>
      <c r="B3551" s="3" t="s">
        <v>6165</v>
      </c>
      <c r="C3551" s="3">
        <v>102329</v>
      </c>
      <c r="D3551" s="2" t="s">
        <v>7332</v>
      </c>
      <c r="E3551" s="3" t="s">
        <v>6154</v>
      </c>
      <c r="G3551" s="66">
        <v>10.16</v>
      </c>
    </row>
    <row r="3552" spans="1:7" ht="33.75" x14ac:dyDescent="0.2">
      <c r="A3552" s="1" t="str">
        <f t="shared" si="65"/>
        <v>SINAPI 102301</v>
      </c>
      <c r="B3552" s="3" t="s">
        <v>6165</v>
      </c>
      <c r="C3552" s="3">
        <v>102301</v>
      </c>
      <c r="D3552" s="2" t="s">
        <v>7304</v>
      </c>
      <c r="E3552" s="3" t="s">
        <v>6154</v>
      </c>
      <c r="G3552" s="66">
        <v>16.89</v>
      </c>
    </row>
    <row r="3553" spans="1:7" ht="33.75" x14ac:dyDescent="0.2">
      <c r="A3553" s="1" t="str">
        <f t="shared" si="65"/>
        <v>SINAPI 102305</v>
      </c>
      <c r="B3553" s="3" t="s">
        <v>6165</v>
      </c>
      <c r="C3553" s="3">
        <v>102305</v>
      </c>
      <c r="D3553" s="2" t="s">
        <v>7308</v>
      </c>
      <c r="E3553" s="3" t="s">
        <v>6154</v>
      </c>
      <c r="G3553" s="66">
        <v>10.63</v>
      </c>
    </row>
    <row r="3554" spans="1:7" ht="33.75" x14ac:dyDescent="0.2">
      <c r="A3554" s="1" t="str">
        <f t="shared" si="65"/>
        <v>SINAPI 90101</v>
      </c>
      <c r="B3554" s="3" t="s">
        <v>6165</v>
      </c>
      <c r="C3554" s="3">
        <v>90101</v>
      </c>
      <c r="D3554" s="2" t="s">
        <v>7272</v>
      </c>
      <c r="E3554" s="3" t="s">
        <v>6154</v>
      </c>
      <c r="G3554" s="66">
        <v>14.09</v>
      </c>
    </row>
    <row r="3555" spans="1:7" ht="33.75" x14ac:dyDescent="0.2">
      <c r="A3555" s="1" t="str">
        <f t="shared" si="65"/>
        <v>SINAPI 102324</v>
      </c>
      <c r="B3555" s="3" t="s">
        <v>6165</v>
      </c>
      <c r="C3555" s="3">
        <v>102324</v>
      </c>
      <c r="D3555" s="2" t="s">
        <v>7327</v>
      </c>
      <c r="E3555" s="3" t="s">
        <v>6154</v>
      </c>
      <c r="G3555" s="66">
        <v>17.62</v>
      </c>
    </row>
    <row r="3556" spans="1:7" ht="33.75" x14ac:dyDescent="0.2">
      <c r="A3556" s="1" t="str">
        <f t="shared" si="65"/>
        <v>SINAPI 102300</v>
      </c>
      <c r="B3556" s="3" t="s">
        <v>6165</v>
      </c>
      <c r="C3556" s="3">
        <v>102300</v>
      </c>
      <c r="D3556" s="2" t="s">
        <v>7303</v>
      </c>
      <c r="E3556" s="3" t="s">
        <v>6154</v>
      </c>
      <c r="G3556" s="66">
        <v>18.45</v>
      </c>
    </row>
    <row r="3557" spans="1:7" ht="33.75" x14ac:dyDescent="0.2">
      <c r="A3557" s="1" t="str">
        <f t="shared" si="65"/>
        <v>SINAPI 90102</v>
      </c>
      <c r="B3557" s="3" t="s">
        <v>6165</v>
      </c>
      <c r="C3557" s="3">
        <v>90102</v>
      </c>
      <c r="D3557" s="2" t="s">
        <v>7273</v>
      </c>
      <c r="E3557" s="3" t="s">
        <v>6154</v>
      </c>
      <c r="G3557" s="66">
        <v>12.9</v>
      </c>
    </row>
    <row r="3558" spans="1:7" ht="33.75" x14ac:dyDescent="0.2">
      <c r="A3558" s="1" t="str">
        <f t="shared" si="65"/>
        <v>SINAPI 102328</v>
      </c>
      <c r="B3558" s="3" t="s">
        <v>6165</v>
      </c>
      <c r="C3558" s="3">
        <v>102328</v>
      </c>
      <c r="D3558" s="2" t="s">
        <v>7331</v>
      </c>
      <c r="E3558" s="3" t="s">
        <v>6154</v>
      </c>
      <c r="G3558" s="66">
        <v>11.1</v>
      </c>
    </row>
    <row r="3559" spans="1:7" ht="33.75" x14ac:dyDescent="0.2">
      <c r="A3559" s="1" t="str">
        <f t="shared" ref="A3559:A3622" si="66">CONCATENAR</f>
        <v>SINAPI 102304</v>
      </c>
      <c r="B3559" s="3" t="s">
        <v>6165</v>
      </c>
      <c r="C3559" s="3">
        <v>102304</v>
      </c>
      <c r="D3559" s="2" t="s">
        <v>7307</v>
      </c>
      <c r="E3559" s="3" t="s">
        <v>6154</v>
      </c>
      <c r="G3559" s="66">
        <v>11.63</v>
      </c>
    </row>
    <row r="3560" spans="1:7" ht="33.75" x14ac:dyDescent="0.2">
      <c r="A3560" s="1" t="str">
        <f t="shared" si="66"/>
        <v>SINAPI 102295</v>
      </c>
      <c r="B3560" s="3" t="s">
        <v>6165</v>
      </c>
      <c r="C3560" s="3">
        <v>102295</v>
      </c>
      <c r="D3560" s="2" t="s">
        <v>7298</v>
      </c>
      <c r="E3560" s="3" t="s">
        <v>6154</v>
      </c>
      <c r="G3560" s="66">
        <v>7.59</v>
      </c>
    </row>
    <row r="3561" spans="1:7" ht="33.75" x14ac:dyDescent="0.2">
      <c r="A3561" s="1" t="str">
        <f t="shared" si="66"/>
        <v>SINAPI 102281</v>
      </c>
      <c r="B3561" s="3" t="s">
        <v>6165</v>
      </c>
      <c r="C3561" s="3">
        <v>102281</v>
      </c>
      <c r="D3561" s="2" t="s">
        <v>7284</v>
      </c>
      <c r="E3561" s="3" t="s">
        <v>6154</v>
      </c>
      <c r="G3561" s="66">
        <v>5.8</v>
      </c>
    </row>
    <row r="3562" spans="1:7" ht="33.75" x14ac:dyDescent="0.2">
      <c r="A3562" s="1" t="str">
        <f t="shared" si="66"/>
        <v>SINAPI 102311</v>
      </c>
      <c r="B3562" s="3" t="s">
        <v>6165</v>
      </c>
      <c r="C3562" s="3">
        <v>102311</v>
      </c>
      <c r="D3562" s="2" t="s">
        <v>7314</v>
      </c>
      <c r="E3562" s="3" t="s">
        <v>6154</v>
      </c>
      <c r="G3562" s="66">
        <v>11.52</v>
      </c>
    </row>
    <row r="3563" spans="1:7" ht="33.75" x14ac:dyDescent="0.2">
      <c r="A3563" s="1" t="str">
        <f t="shared" si="66"/>
        <v>SINAPI 102319</v>
      </c>
      <c r="B3563" s="3" t="s">
        <v>6165</v>
      </c>
      <c r="C3563" s="3">
        <v>102319</v>
      </c>
      <c r="D3563" s="2" t="s">
        <v>7322</v>
      </c>
      <c r="E3563" s="3" t="s">
        <v>6154</v>
      </c>
      <c r="G3563" s="66">
        <v>7.26</v>
      </c>
    </row>
    <row r="3564" spans="1:7" ht="33.75" x14ac:dyDescent="0.2">
      <c r="A3564" s="1" t="str">
        <f t="shared" si="66"/>
        <v>SINAPI 102287</v>
      </c>
      <c r="B3564" s="3" t="s">
        <v>6165</v>
      </c>
      <c r="C3564" s="3">
        <v>102287</v>
      </c>
      <c r="D3564" s="2" t="s">
        <v>7290</v>
      </c>
      <c r="E3564" s="3" t="s">
        <v>6154</v>
      </c>
      <c r="G3564" s="66">
        <v>12.06</v>
      </c>
    </row>
    <row r="3565" spans="1:7" ht="33.75" x14ac:dyDescent="0.2">
      <c r="A3565" s="1" t="str">
        <f t="shared" si="66"/>
        <v>SINAPI 102316</v>
      </c>
      <c r="B3565" s="3" t="s">
        <v>6165</v>
      </c>
      <c r="C3565" s="3">
        <v>102316</v>
      </c>
      <c r="D3565" s="2" t="s">
        <v>7319</v>
      </c>
      <c r="E3565" s="3" t="s">
        <v>6154</v>
      </c>
      <c r="G3565" s="66">
        <v>7.52</v>
      </c>
    </row>
    <row r="3566" spans="1:7" ht="33.75" x14ac:dyDescent="0.2">
      <c r="A3566" s="1" t="str">
        <f t="shared" si="66"/>
        <v>SINAPI 102292</v>
      </c>
      <c r="B3566" s="3" t="s">
        <v>6165</v>
      </c>
      <c r="C3566" s="3">
        <v>102292</v>
      </c>
      <c r="D3566" s="2" t="s">
        <v>7295</v>
      </c>
      <c r="E3566" s="3" t="s">
        <v>6154</v>
      </c>
      <c r="G3566" s="66">
        <v>7.87</v>
      </c>
    </row>
    <row r="3567" spans="1:7" ht="33.75" x14ac:dyDescent="0.2">
      <c r="A3567" s="1" t="str">
        <f t="shared" si="66"/>
        <v>SINAPI 90092</v>
      </c>
      <c r="B3567" s="3" t="s">
        <v>6165</v>
      </c>
      <c r="C3567" s="3">
        <v>90092</v>
      </c>
      <c r="D3567" s="2" t="s">
        <v>7266</v>
      </c>
      <c r="E3567" s="3" t="s">
        <v>6154</v>
      </c>
      <c r="G3567" s="66">
        <v>6</v>
      </c>
    </row>
    <row r="3568" spans="1:7" ht="33.75" x14ac:dyDescent="0.2">
      <c r="A3568" s="1" t="str">
        <f t="shared" si="66"/>
        <v>SINAPI 102278</v>
      </c>
      <c r="B3568" s="3" t="s">
        <v>6165</v>
      </c>
      <c r="C3568" s="3">
        <v>102278</v>
      </c>
      <c r="D3568" s="2" t="s">
        <v>7281</v>
      </c>
      <c r="E3568" s="3" t="s">
        <v>6154</v>
      </c>
      <c r="G3568" s="66">
        <v>9.2100000000000009</v>
      </c>
    </row>
    <row r="3569" spans="1:7" ht="33.75" x14ac:dyDescent="0.2">
      <c r="A3569" s="1" t="str">
        <f t="shared" si="66"/>
        <v>SINAPI 90094</v>
      </c>
      <c r="B3569" s="3" t="s">
        <v>6165</v>
      </c>
      <c r="C3569" s="3">
        <v>90094</v>
      </c>
      <c r="D3569" s="2" t="s">
        <v>7267</v>
      </c>
      <c r="E3569" s="3" t="s">
        <v>6154</v>
      </c>
      <c r="G3569" s="66">
        <v>5.69</v>
      </c>
    </row>
    <row r="3570" spans="1:7" ht="33.75" x14ac:dyDescent="0.2">
      <c r="A3570" s="1" t="str">
        <f t="shared" si="66"/>
        <v>SINAPI 102309</v>
      </c>
      <c r="B3570" s="3" t="s">
        <v>6165</v>
      </c>
      <c r="C3570" s="3">
        <v>102309</v>
      </c>
      <c r="D3570" s="2" t="s">
        <v>7312</v>
      </c>
      <c r="E3570" s="3" t="s">
        <v>6154</v>
      </c>
      <c r="G3570" s="66">
        <v>11.28</v>
      </c>
    </row>
    <row r="3571" spans="1:7" ht="33.75" x14ac:dyDescent="0.2">
      <c r="A3571" s="1" t="str">
        <f t="shared" si="66"/>
        <v>SINAPI 102285</v>
      </c>
      <c r="B3571" s="3" t="s">
        <v>6165</v>
      </c>
      <c r="C3571" s="3">
        <v>102285</v>
      </c>
      <c r="D3571" s="2" t="s">
        <v>7288</v>
      </c>
      <c r="E3571" s="3" t="s">
        <v>6154</v>
      </c>
      <c r="G3571" s="66">
        <v>11.81</v>
      </c>
    </row>
    <row r="3572" spans="1:7" ht="33.75" x14ac:dyDescent="0.2">
      <c r="A3572" s="1" t="str">
        <f t="shared" si="66"/>
        <v>SINAPI 90095</v>
      </c>
      <c r="B3572" s="3" t="s">
        <v>6165</v>
      </c>
      <c r="C3572" s="3">
        <v>90095</v>
      </c>
      <c r="D3572" s="2" t="s">
        <v>7268</v>
      </c>
      <c r="E3572" s="3" t="s">
        <v>6154</v>
      </c>
      <c r="G3572" s="66">
        <v>5.57</v>
      </c>
    </row>
    <row r="3573" spans="1:7" ht="33.75" x14ac:dyDescent="0.2">
      <c r="A3573" s="1" t="str">
        <f t="shared" si="66"/>
        <v>SINAPI 102320</v>
      </c>
      <c r="B3573" s="3" t="s">
        <v>6165</v>
      </c>
      <c r="C3573" s="3">
        <v>102320</v>
      </c>
      <c r="D3573" s="2" t="s">
        <v>7323</v>
      </c>
      <c r="E3573" s="3" t="s">
        <v>6154</v>
      </c>
      <c r="G3573" s="66">
        <v>6.98</v>
      </c>
    </row>
    <row r="3574" spans="1:7" ht="33.75" x14ac:dyDescent="0.2">
      <c r="A3574" s="1" t="str">
        <f t="shared" si="66"/>
        <v>SINAPI 102296</v>
      </c>
      <c r="B3574" s="3" t="s">
        <v>6165</v>
      </c>
      <c r="C3574" s="3">
        <v>102296</v>
      </c>
      <c r="D3574" s="2" t="s">
        <v>7299</v>
      </c>
      <c r="E3574" s="3" t="s">
        <v>6154</v>
      </c>
      <c r="G3574" s="66">
        <v>7.3</v>
      </c>
    </row>
    <row r="3575" spans="1:7" ht="33.75" x14ac:dyDescent="0.2">
      <c r="A3575" s="1" t="str">
        <f t="shared" si="66"/>
        <v>SINAPI 90086</v>
      </c>
      <c r="B3575" s="3" t="s">
        <v>6165</v>
      </c>
      <c r="C3575" s="3">
        <v>90086</v>
      </c>
      <c r="D3575" s="2" t="s">
        <v>7262</v>
      </c>
      <c r="E3575" s="3" t="s">
        <v>6154</v>
      </c>
      <c r="G3575" s="66">
        <v>9.02</v>
      </c>
    </row>
    <row r="3576" spans="1:7" ht="33.75" x14ac:dyDescent="0.2">
      <c r="A3576" s="1" t="str">
        <f t="shared" si="66"/>
        <v>SINAPI 102277</v>
      </c>
      <c r="B3576" s="3" t="s">
        <v>6165</v>
      </c>
      <c r="C3576" s="3">
        <v>102277</v>
      </c>
      <c r="D3576" s="2" t="s">
        <v>7280</v>
      </c>
      <c r="E3576" s="3" t="s">
        <v>6154</v>
      </c>
      <c r="G3576" s="66">
        <v>8.76</v>
      </c>
    </row>
    <row r="3577" spans="1:7" ht="33.75" x14ac:dyDescent="0.2">
      <c r="A3577" s="1" t="str">
        <f t="shared" si="66"/>
        <v>SINAPI 102286</v>
      </c>
      <c r="B3577" s="3" t="s">
        <v>6165</v>
      </c>
      <c r="C3577" s="3">
        <v>102286</v>
      </c>
      <c r="D3577" s="2" t="s">
        <v>7289</v>
      </c>
      <c r="E3577" s="3" t="s">
        <v>6154</v>
      </c>
      <c r="G3577" s="66">
        <v>11.47</v>
      </c>
    </row>
    <row r="3578" spans="1:7" ht="33.75" x14ac:dyDescent="0.2">
      <c r="A3578" s="1" t="str">
        <f t="shared" si="66"/>
        <v>SINAPI 90098</v>
      </c>
      <c r="B3578" s="3" t="s">
        <v>6165</v>
      </c>
      <c r="C3578" s="3">
        <v>90098</v>
      </c>
      <c r="D3578" s="2" t="s">
        <v>7269</v>
      </c>
      <c r="E3578" s="3" t="s">
        <v>6154</v>
      </c>
      <c r="G3578" s="66">
        <v>5.47</v>
      </c>
    </row>
    <row r="3579" spans="1:7" ht="33.75" x14ac:dyDescent="0.2">
      <c r="A3579" s="1" t="str">
        <f t="shared" si="66"/>
        <v>SINAPI 102313</v>
      </c>
      <c r="B3579" s="3" t="s">
        <v>6165</v>
      </c>
      <c r="C3579" s="3">
        <v>102313</v>
      </c>
      <c r="D3579" s="2" t="s">
        <v>7316</v>
      </c>
      <c r="E3579" s="3" t="s">
        <v>6154</v>
      </c>
      <c r="G3579" s="66">
        <v>10.86</v>
      </c>
    </row>
    <row r="3580" spans="1:7" ht="33.75" x14ac:dyDescent="0.2">
      <c r="A3580" s="1" t="str">
        <f t="shared" si="66"/>
        <v>SINAPI 102321</v>
      </c>
      <c r="B3580" s="3" t="s">
        <v>6165</v>
      </c>
      <c r="C3580" s="3">
        <v>102321</v>
      </c>
      <c r="D3580" s="2" t="s">
        <v>7324</v>
      </c>
      <c r="E3580" s="3" t="s">
        <v>6154</v>
      </c>
      <c r="G3580" s="66">
        <v>6.83</v>
      </c>
    </row>
    <row r="3581" spans="1:7" ht="33.75" x14ac:dyDescent="0.2">
      <c r="A3581" s="1" t="str">
        <f t="shared" si="66"/>
        <v>SINAPI 102289</v>
      </c>
      <c r="B3581" s="3" t="s">
        <v>6165</v>
      </c>
      <c r="C3581" s="3">
        <v>102289</v>
      </c>
      <c r="D3581" s="2" t="s">
        <v>7292</v>
      </c>
      <c r="E3581" s="3" t="s">
        <v>6154</v>
      </c>
      <c r="G3581" s="66">
        <v>11.35</v>
      </c>
    </row>
    <row r="3582" spans="1:7" ht="33.75" x14ac:dyDescent="0.2">
      <c r="A3582" s="1" t="str">
        <f t="shared" si="66"/>
        <v>SINAPI 102297</v>
      </c>
      <c r="B3582" s="3" t="s">
        <v>6165</v>
      </c>
      <c r="C3582" s="3">
        <v>102297</v>
      </c>
      <c r="D3582" s="2" t="s">
        <v>7300</v>
      </c>
      <c r="E3582" s="3" t="s">
        <v>6154</v>
      </c>
      <c r="G3582" s="66">
        <v>7.16</v>
      </c>
    </row>
    <row r="3583" spans="1:7" ht="33.75" x14ac:dyDescent="0.2">
      <c r="A3583" s="1" t="str">
        <f t="shared" si="66"/>
        <v>SINAPI 102280</v>
      </c>
      <c r="B3583" s="3" t="s">
        <v>6165</v>
      </c>
      <c r="C3583" s="3">
        <v>102280</v>
      </c>
      <c r="D3583" s="2" t="s">
        <v>7283</v>
      </c>
      <c r="E3583" s="3" t="s">
        <v>6154</v>
      </c>
      <c r="G3583" s="66">
        <v>5.52</v>
      </c>
    </row>
    <row r="3584" spans="1:7" ht="33.75" x14ac:dyDescent="0.2">
      <c r="A3584" s="1" t="str">
        <f t="shared" si="66"/>
        <v>SINAPI 102294</v>
      </c>
      <c r="B3584" s="3" t="s">
        <v>6165</v>
      </c>
      <c r="C3584" s="3">
        <v>102294</v>
      </c>
      <c r="D3584" s="2" t="s">
        <v>7297</v>
      </c>
      <c r="E3584" s="3" t="s">
        <v>6154</v>
      </c>
      <c r="G3584" s="66">
        <v>7.23</v>
      </c>
    </row>
    <row r="3585" spans="1:7" ht="33.75" x14ac:dyDescent="0.2">
      <c r="A3585" s="1" t="str">
        <f t="shared" si="66"/>
        <v>SINAPI 90090</v>
      </c>
      <c r="B3585" s="3" t="s">
        <v>6165</v>
      </c>
      <c r="C3585" s="3">
        <v>90090</v>
      </c>
      <c r="D3585" s="2" t="s">
        <v>7264</v>
      </c>
      <c r="E3585" s="3" t="s">
        <v>6154</v>
      </c>
      <c r="G3585" s="66">
        <v>8.68</v>
      </c>
    </row>
    <row r="3586" spans="1:7" ht="33.75" x14ac:dyDescent="0.2">
      <c r="A3586" s="1" t="str">
        <f t="shared" si="66"/>
        <v>SINAPI 102317</v>
      </c>
      <c r="B3586" s="3" t="s">
        <v>6165</v>
      </c>
      <c r="C3586" s="3">
        <v>102317</v>
      </c>
      <c r="D3586" s="2" t="s">
        <v>7320</v>
      </c>
      <c r="E3586" s="3" t="s">
        <v>6154</v>
      </c>
      <c r="G3586" s="66">
        <v>7.11</v>
      </c>
    </row>
    <row r="3587" spans="1:7" ht="33.75" x14ac:dyDescent="0.2">
      <c r="A3587" s="1" t="str">
        <f t="shared" si="66"/>
        <v>SINAPI 102293</v>
      </c>
      <c r="B3587" s="3" t="s">
        <v>6165</v>
      </c>
      <c r="C3587" s="3">
        <v>102293</v>
      </c>
      <c r="D3587" s="2" t="s">
        <v>7296</v>
      </c>
      <c r="E3587" s="3" t="s">
        <v>6154</v>
      </c>
      <c r="G3587" s="66">
        <v>7.44</v>
      </c>
    </row>
    <row r="3588" spans="1:7" ht="33.75" x14ac:dyDescent="0.2">
      <c r="A3588" s="1" t="str">
        <f t="shared" si="66"/>
        <v>SINAPI 102310</v>
      </c>
      <c r="B3588" s="3" t="s">
        <v>6165</v>
      </c>
      <c r="C3588" s="3">
        <v>102310</v>
      </c>
      <c r="D3588" s="2" t="s">
        <v>7313</v>
      </c>
      <c r="E3588" s="3" t="s">
        <v>6154</v>
      </c>
      <c r="G3588" s="66">
        <v>10.96</v>
      </c>
    </row>
    <row r="3589" spans="1:7" ht="33.75" x14ac:dyDescent="0.2">
      <c r="A3589" s="1" t="str">
        <f t="shared" si="66"/>
        <v>SINAPI 102318</v>
      </c>
      <c r="B3589" s="3" t="s">
        <v>6165</v>
      </c>
      <c r="C3589" s="3">
        <v>102318</v>
      </c>
      <c r="D3589" s="2" t="s">
        <v>7321</v>
      </c>
      <c r="E3589" s="3" t="s">
        <v>6154</v>
      </c>
      <c r="G3589" s="66">
        <v>6.9</v>
      </c>
    </row>
    <row r="3590" spans="1:7" ht="33.75" x14ac:dyDescent="0.2">
      <c r="A3590" s="1" t="str">
        <f t="shared" si="66"/>
        <v>SINAPI 90106</v>
      </c>
      <c r="B3590" s="3" t="s">
        <v>6165</v>
      </c>
      <c r="C3590" s="3">
        <v>90106</v>
      </c>
      <c r="D3590" s="2" t="s">
        <v>7275</v>
      </c>
      <c r="E3590" s="3" t="s">
        <v>6154</v>
      </c>
      <c r="G3590" s="66">
        <v>8.98</v>
      </c>
    </row>
    <row r="3591" spans="1:7" ht="33.75" x14ac:dyDescent="0.2">
      <c r="A3591" s="1" t="str">
        <f t="shared" si="66"/>
        <v>SINAPI 90105</v>
      </c>
      <c r="B3591" s="3" t="s">
        <v>6165</v>
      </c>
      <c r="C3591" s="3">
        <v>90105</v>
      </c>
      <c r="D3591" s="2" t="s">
        <v>7274</v>
      </c>
      <c r="E3591" s="3" t="s">
        <v>6154</v>
      </c>
      <c r="G3591" s="66">
        <v>9.86</v>
      </c>
    </row>
    <row r="3592" spans="1:7" ht="33.75" x14ac:dyDescent="0.2">
      <c r="A3592" s="1" t="str">
        <f t="shared" si="66"/>
        <v>SINAPI 90108</v>
      </c>
      <c r="B3592" s="3" t="s">
        <v>6165</v>
      </c>
      <c r="C3592" s="3">
        <v>90108</v>
      </c>
      <c r="D3592" s="2" t="s">
        <v>7277</v>
      </c>
      <c r="E3592" s="3" t="s">
        <v>6154</v>
      </c>
      <c r="G3592" s="66">
        <v>8.1199999999999992</v>
      </c>
    </row>
    <row r="3593" spans="1:7" ht="33.75" x14ac:dyDescent="0.2">
      <c r="A3593" s="1" t="str">
        <f t="shared" si="66"/>
        <v>SINAPI 90107</v>
      </c>
      <c r="B3593" s="3" t="s">
        <v>6165</v>
      </c>
      <c r="C3593" s="3">
        <v>90107</v>
      </c>
      <c r="D3593" s="2" t="s">
        <v>7276</v>
      </c>
      <c r="E3593" s="3" t="s">
        <v>6154</v>
      </c>
      <c r="G3593" s="66">
        <v>8.89</v>
      </c>
    </row>
    <row r="3594" spans="1:7" ht="22.5" x14ac:dyDescent="0.2">
      <c r="A3594" s="1" t="str">
        <f t="shared" si="66"/>
        <v>SINAPI 102354</v>
      </c>
      <c r="B3594" s="3" t="s">
        <v>6165</v>
      </c>
      <c r="C3594" s="3">
        <v>102354</v>
      </c>
      <c r="D3594" s="2" t="s">
        <v>7258</v>
      </c>
      <c r="E3594" s="3" t="s">
        <v>6154</v>
      </c>
      <c r="G3594" s="66">
        <v>167.73</v>
      </c>
    </row>
    <row r="3595" spans="1:7" ht="22.5" x14ac:dyDescent="0.2">
      <c r="A3595" s="1" t="str">
        <f t="shared" si="66"/>
        <v>SINAPI 102355</v>
      </c>
      <c r="B3595" s="3" t="s">
        <v>6165</v>
      </c>
      <c r="C3595" s="3">
        <v>102355</v>
      </c>
      <c r="D3595" s="2" t="s">
        <v>7259</v>
      </c>
      <c r="E3595" s="3" t="s">
        <v>6154</v>
      </c>
      <c r="G3595" s="66">
        <v>197.77</v>
      </c>
    </row>
    <row r="3596" spans="1:7" ht="22.5" x14ac:dyDescent="0.2">
      <c r="A3596" s="1" t="str">
        <f t="shared" si="66"/>
        <v>SINAPI 102356</v>
      </c>
      <c r="B3596" s="3" t="s">
        <v>6165</v>
      </c>
      <c r="C3596" s="3">
        <v>102356</v>
      </c>
      <c r="D3596" s="2" t="s">
        <v>9297</v>
      </c>
      <c r="E3596" s="3" t="s">
        <v>6154</v>
      </c>
      <c r="G3596" s="66">
        <v>0</v>
      </c>
    </row>
    <row r="3597" spans="1:7" ht="22.5" x14ac:dyDescent="0.2">
      <c r="A3597" s="1" t="str">
        <f t="shared" si="66"/>
        <v>SINAPI 102357</v>
      </c>
      <c r="B3597" s="3" t="s">
        <v>6165</v>
      </c>
      <c r="C3597" s="3">
        <v>102357</v>
      </c>
      <c r="D3597" s="2" t="s">
        <v>9298</v>
      </c>
      <c r="E3597" s="3" t="s">
        <v>6154</v>
      </c>
      <c r="G3597" s="66">
        <v>0</v>
      </c>
    </row>
    <row r="3598" spans="1:7" ht="22.5" x14ac:dyDescent="0.2">
      <c r="A3598" s="1" t="str">
        <f t="shared" si="66"/>
        <v>SINAPI 102358</v>
      </c>
      <c r="B3598" s="3" t="s">
        <v>6165</v>
      </c>
      <c r="C3598" s="3">
        <v>102358</v>
      </c>
      <c r="D3598" s="2" t="s">
        <v>9299</v>
      </c>
      <c r="E3598" s="3" t="s">
        <v>6154</v>
      </c>
      <c r="G3598" s="66">
        <v>0</v>
      </c>
    </row>
    <row r="3599" spans="1:7" ht="22.5" x14ac:dyDescent="0.2">
      <c r="A3599" s="1" t="str">
        <f t="shared" si="66"/>
        <v>SINAPI 102359</v>
      </c>
      <c r="B3599" s="3" t="s">
        <v>6165</v>
      </c>
      <c r="C3599" s="3">
        <v>102359</v>
      </c>
      <c r="D3599" s="2" t="s">
        <v>9300</v>
      </c>
      <c r="E3599" s="3" t="s">
        <v>6154</v>
      </c>
      <c r="G3599" s="66">
        <v>0</v>
      </c>
    </row>
    <row r="3600" spans="1:7" ht="22.5" x14ac:dyDescent="0.2">
      <c r="A3600" s="1" t="str">
        <f t="shared" si="66"/>
        <v>SINAPI 102348</v>
      </c>
      <c r="B3600" s="3" t="s">
        <v>6165</v>
      </c>
      <c r="C3600" s="3">
        <v>102348</v>
      </c>
      <c r="D3600" s="2" t="s">
        <v>9301</v>
      </c>
      <c r="E3600" s="3" t="s">
        <v>6154</v>
      </c>
      <c r="G3600" s="66">
        <v>0</v>
      </c>
    </row>
    <row r="3601" spans="1:7" ht="22.5" x14ac:dyDescent="0.2">
      <c r="A3601" s="1" t="str">
        <f t="shared" si="66"/>
        <v>SINAPI 102346</v>
      </c>
      <c r="B3601" s="3" t="s">
        <v>6165</v>
      </c>
      <c r="C3601" s="3">
        <v>102346</v>
      </c>
      <c r="D3601" s="2" t="s">
        <v>9302</v>
      </c>
      <c r="E3601" s="3" t="s">
        <v>6154</v>
      </c>
      <c r="G3601" s="66">
        <v>0</v>
      </c>
    </row>
    <row r="3602" spans="1:7" ht="22.5" x14ac:dyDescent="0.2">
      <c r="A3602" s="1" t="str">
        <f t="shared" si="66"/>
        <v>SINAPI 102347</v>
      </c>
      <c r="B3602" s="3" t="s">
        <v>6165</v>
      </c>
      <c r="C3602" s="3">
        <v>102347</v>
      </c>
      <c r="D3602" s="2" t="s">
        <v>9303</v>
      </c>
      <c r="E3602" s="3" t="s">
        <v>6154</v>
      </c>
      <c r="G3602" s="66">
        <v>0</v>
      </c>
    </row>
    <row r="3603" spans="1:7" ht="22.5" x14ac:dyDescent="0.2">
      <c r="A3603" s="1" t="str">
        <f t="shared" si="66"/>
        <v>SINAPI 102350</v>
      </c>
      <c r="B3603" s="3" t="s">
        <v>6165</v>
      </c>
      <c r="C3603" s="3">
        <v>102350</v>
      </c>
      <c r="D3603" s="2" t="s">
        <v>9304</v>
      </c>
      <c r="E3603" s="3" t="s">
        <v>6154</v>
      </c>
      <c r="G3603" s="66">
        <v>0</v>
      </c>
    </row>
    <row r="3604" spans="1:7" ht="22.5" x14ac:dyDescent="0.2">
      <c r="A3604" s="1" t="str">
        <f t="shared" si="66"/>
        <v>SINAPI 102351</v>
      </c>
      <c r="B3604" s="3" t="s">
        <v>6165</v>
      </c>
      <c r="C3604" s="3">
        <v>102351</v>
      </c>
      <c r="D3604" s="2" t="s">
        <v>9305</v>
      </c>
      <c r="E3604" s="3" t="s">
        <v>6154</v>
      </c>
      <c r="G3604" s="66">
        <v>0</v>
      </c>
    </row>
    <row r="3605" spans="1:7" ht="33.75" x14ac:dyDescent="0.2">
      <c r="A3605" s="1" t="str">
        <f t="shared" si="66"/>
        <v>SINAPI 102352</v>
      </c>
      <c r="B3605" s="3" t="s">
        <v>6165</v>
      </c>
      <c r="C3605" s="3">
        <v>102352</v>
      </c>
      <c r="D3605" s="2" t="s">
        <v>9306</v>
      </c>
      <c r="E3605" s="3" t="s">
        <v>6154</v>
      </c>
      <c r="G3605" s="66">
        <v>0</v>
      </c>
    </row>
    <row r="3606" spans="1:7" ht="22.5" x14ac:dyDescent="0.2">
      <c r="A3606" s="1" t="str">
        <f t="shared" si="66"/>
        <v>SINAPI 102353</v>
      </c>
      <c r="B3606" s="3" t="s">
        <v>6165</v>
      </c>
      <c r="C3606" s="3">
        <v>102353</v>
      </c>
      <c r="D3606" s="2" t="s">
        <v>9307</v>
      </c>
      <c r="E3606" s="3" t="s">
        <v>6154</v>
      </c>
      <c r="G3606" s="66">
        <v>0</v>
      </c>
    </row>
    <row r="3607" spans="1:7" ht="22.5" x14ac:dyDescent="0.2">
      <c r="A3607" s="1" t="str">
        <f t="shared" si="66"/>
        <v>SINAPI 102349</v>
      </c>
      <c r="B3607" s="3" t="s">
        <v>6165</v>
      </c>
      <c r="C3607" s="3">
        <v>102349</v>
      </c>
      <c r="D3607" s="2" t="s">
        <v>9308</v>
      </c>
      <c r="E3607" s="3" t="s">
        <v>6154</v>
      </c>
      <c r="G3607" s="66">
        <v>0</v>
      </c>
    </row>
    <row r="3608" spans="1:7" ht="22.5" x14ac:dyDescent="0.2">
      <c r="A3608" s="1" t="str">
        <f t="shared" si="66"/>
        <v>SINAPI 102360</v>
      </c>
      <c r="B3608" s="3" t="s">
        <v>6165</v>
      </c>
      <c r="C3608" s="3">
        <v>102360</v>
      </c>
      <c r="D3608" s="2" t="s">
        <v>4682</v>
      </c>
      <c r="E3608" s="3" t="s">
        <v>6154</v>
      </c>
      <c r="G3608" s="66">
        <v>25.94</v>
      </c>
    </row>
    <row r="3609" spans="1:7" ht="22.5" x14ac:dyDescent="0.2">
      <c r="A3609" s="1" t="str">
        <f t="shared" si="66"/>
        <v>SINAPI 102361</v>
      </c>
      <c r="B3609" s="3" t="s">
        <v>6165</v>
      </c>
      <c r="C3609" s="3">
        <v>102361</v>
      </c>
      <c r="D3609" s="2" t="s">
        <v>4683</v>
      </c>
      <c r="E3609" s="3" t="s">
        <v>6154</v>
      </c>
      <c r="G3609" s="66">
        <v>42.43</v>
      </c>
    </row>
    <row r="3610" spans="1:7" ht="22.5" x14ac:dyDescent="0.2">
      <c r="A3610" s="1" t="str">
        <f t="shared" si="66"/>
        <v>SINAPI 101595</v>
      </c>
      <c r="B3610" s="3" t="s">
        <v>6165</v>
      </c>
      <c r="C3610" s="3">
        <v>101595</v>
      </c>
      <c r="D3610" s="2" t="s">
        <v>9309</v>
      </c>
      <c r="E3610" s="3" t="s">
        <v>6149</v>
      </c>
      <c r="G3610" s="66">
        <v>0</v>
      </c>
    </row>
    <row r="3611" spans="1:7" ht="22.5" x14ac:dyDescent="0.2">
      <c r="A3611" s="1" t="str">
        <f t="shared" si="66"/>
        <v>SINAPI 101601</v>
      </c>
      <c r="B3611" s="3" t="s">
        <v>6165</v>
      </c>
      <c r="C3611" s="3">
        <v>101601</v>
      </c>
      <c r="D3611" s="2" t="s">
        <v>1694</v>
      </c>
      <c r="E3611" s="3" t="s">
        <v>6149</v>
      </c>
      <c r="G3611" s="66">
        <v>27.01</v>
      </c>
    </row>
    <row r="3612" spans="1:7" ht="22.5" x14ac:dyDescent="0.2">
      <c r="A3612" s="1" t="str">
        <f t="shared" si="66"/>
        <v>SINAPI 101594</v>
      </c>
      <c r="B3612" s="3" t="s">
        <v>6165</v>
      </c>
      <c r="C3612" s="3">
        <v>101594</v>
      </c>
      <c r="D3612" s="2" t="s">
        <v>9310</v>
      </c>
      <c r="E3612" s="3" t="s">
        <v>6149</v>
      </c>
      <c r="G3612" s="66">
        <v>0</v>
      </c>
    </row>
    <row r="3613" spans="1:7" ht="22.5" x14ac:dyDescent="0.2">
      <c r="A3613" s="1" t="str">
        <f t="shared" si="66"/>
        <v>SINAPI 101600</v>
      </c>
      <c r="B3613" s="3" t="s">
        <v>6165</v>
      </c>
      <c r="C3613" s="3">
        <v>101600</v>
      </c>
      <c r="D3613" s="2" t="s">
        <v>1693</v>
      </c>
      <c r="E3613" s="3" t="s">
        <v>6149</v>
      </c>
      <c r="G3613" s="66">
        <v>18.25</v>
      </c>
    </row>
    <row r="3614" spans="1:7" ht="22.5" x14ac:dyDescent="0.2">
      <c r="A3614" s="1" t="str">
        <f t="shared" si="66"/>
        <v>SINAPI 101597</v>
      </c>
      <c r="B3614" s="3" t="s">
        <v>6165</v>
      </c>
      <c r="C3614" s="3">
        <v>101597</v>
      </c>
      <c r="D3614" s="2" t="s">
        <v>9311</v>
      </c>
      <c r="E3614" s="3" t="s">
        <v>6149</v>
      </c>
      <c r="G3614" s="66">
        <v>0</v>
      </c>
    </row>
    <row r="3615" spans="1:7" ht="22.5" x14ac:dyDescent="0.2">
      <c r="A3615" s="1" t="str">
        <f t="shared" si="66"/>
        <v>SINAPI 101603</v>
      </c>
      <c r="B3615" s="3" t="s">
        <v>6165</v>
      </c>
      <c r="C3615" s="3">
        <v>101603</v>
      </c>
      <c r="D3615" s="2" t="s">
        <v>1696</v>
      </c>
      <c r="E3615" s="3" t="s">
        <v>6149</v>
      </c>
      <c r="G3615" s="66">
        <v>22.29</v>
      </c>
    </row>
    <row r="3616" spans="1:7" ht="22.5" x14ac:dyDescent="0.2">
      <c r="A3616" s="1" t="str">
        <f t="shared" si="66"/>
        <v>SINAPI 101596</v>
      </c>
      <c r="B3616" s="3" t="s">
        <v>6165</v>
      </c>
      <c r="C3616" s="3">
        <v>101596</v>
      </c>
      <c r="D3616" s="2" t="s">
        <v>9312</v>
      </c>
      <c r="E3616" s="3" t="s">
        <v>6149</v>
      </c>
      <c r="G3616" s="66">
        <v>0</v>
      </c>
    </row>
    <row r="3617" spans="1:7" ht="22.5" x14ac:dyDescent="0.2">
      <c r="A3617" s="1" t="str">
        <f t="shared" si="66"/>
        <v>SINAPI 101602</v>
      </c>
      <c r="B3617" s="3" t="s">
        <v>6165</v>
      </c>
      <c r="C3617" s="3">
        <v>101602</v>
      </c>
      <c r="D3617" s="2" t="s">
        <v>1695</v>
      </c>
      <c r="E3617" s="3" t="s">
        <v>6149</v>
      </c>
      <c r="G3617" s="66">
        <v>13.53</v>
      </c>
    </row>
    <row r="3618" spans="1:7" ht="22.5" x14ac:dyDescent="0.2">
      <c r="A3618" s="1" t="str">
        <f t="shared" si="66"/>
        <v>SINAPI 101599</v>
      </c>
      <c r="B3618" s="3" t="s">
        <v>6165</v>
      </c>
      <c r="C3618" s="3">
        <v>101599</v>
      </c>
      <c r="D3618" s="2" t="s">
        <v>9313</v>
      </c>
      <c r="E3618" s="3" t="s">
        <v>6149</v>
      </c>
      <c r="G3618" s="66">
        <v>0</v>
      </c>
    </row>
    <row r="3619" spans="1:7" ht="22.5" x14ac:dyDescent="0.2">
      <c r="A3619" s="1" t="str">
        <f t="shared" si="66"/>
        <v>SINAPI 101605</v>
      </c>
      <c r="B3619" s="3" t="s">
        <v>6165</v>
      </c>
      <c r="C3619" s="3">
        <v>101605</v>
      </c>
      <c r="D3619" s="2" t="s">
        <v>1698</v>
      </c>
      <c r="E3619" s="3" t="s">
        <v>6149</v>
      </c>
      <c r="G3619" s="66">
        <v>17.600000000000001</v>
      </c>
    </row>
    <row r="3620" spans="1:7" ht="22.5" x14ac:dyDescent="0.2">
      <c r="A3620" s="1" t="str">
        <f t="shared" si="66"/>
        <v>SINAPI 101598</v>
      </c>
      <c r="B3620" s="3" t="s">
        <v>6165</v>
      </c>
      <c r="C3620" s="3">
        <v>101598</v>
      </c>
      <c r="D3620" s="2" t="s">
        <v>9314</v>
      </c>
      <c r="E3620" s="3" t="s">
        <v>6149</v>
      </c>
      <c r="G3620" s="66">
        <v>0</v>
      </c>
    </row>
    <row r="3621" spans="1:7" ht="22.5" x14ac:dyDescent="0.2">
      <c r="A3621" s="1" t="str">
        <f t="shared" si="66"/>
        <v>SINAPI 101604</v>
      </c>
      <c r="B3621" s="3" t="s">
        <v>6165</v>
      </c>
      <c r="C3621" s="3">
        <v>101604</v>
      </c>
      <c r="D3621" s="2" t="s">
        <v>1697</v>
      </c>
      <c r="E3621" s="3" t="s">
        <v>6149</v>
      </c>
      <c r="G3621" s="66">
        <v>8.85</v>
      </c>
    </row>
    <row r="3622" spans="1:7" ht="22.5" x14ac:dyDescent="0.2">
      <c r="A3622" s="1" t="str">
        <f t="shared" si="66"/>
        <v>SINAPI 101588</v>
      </c>
      <c r="B3622" s="3" t="s">
        <v>6165</v>
      </c>
      <c r="C3622" s="3">
        <v>101588</v>
      </c>
      <c r="D3622" s="2" t="s">
        <v>1687</v>
      </c>
      <c r="E3622" s="3" t="s">
        <v>6149</v>
      </c>
      <c r="G3622" s="66">
        <v>98.25</v>
      </c>
    </row>
    <row r="3623" spans="1:7" ht="22.5" x14ac:dyDescent="0.2">
      <c r="A3623" s="1" t="str">
        <f t="shared" ref="A3623:A3686" si="67">CONCATENAR</f>
        <v>SINAPI 101591</v>
      </c>
      <c r="B3623" s="3" t="s">
        <v>6165</v>
      </c>
      <c r="C3623" s="3">
        <v>101591</v>
      </c>
      <c r="D3623" s="2" t="s">
        <v>1690</v>
      </c>
      <c r="E3623" s="3" t="s">
        <v>6149</v>
      </c>
      <c r="G3623" s="66">
        <v>119.08</v>
      </c>
    </row>
    <row r="3624" spans="1:7" ht="22.5" x14ac:dyDescent="0.2">
      <c r="A3624" s="1" t="str">
        <f t="shared" si="67"/>
        <v>SINAPI 101590</v>
      </c>
      <c r="B3624" s="3" t="s">
        <v>6165</v>
      </c>
      <c r="C3624" s="3">
        <v>101590</v>
      </c>
      <c r="D3624" s="2" t="s">
        <v>1689</v>
      </c>
      <c r="E3624" s="3" t="s">
        <v>6149</v>
      </c>
      <c r="G3624" s="66">
        <v>74.61</v>
      </c>
    </row>
    <row r="3625" spans="1:7" ht="22.5" x14ac:dyDescent="0.2">
      <c r="A3625" s="1" t="str">
        <f t="shared" si="67"/>
        <v>SINAPI 101593</v>
      </c>
      <c r="B3625" s="3" t="s">
        <v>6165</v>
      </c>
      <c r="C3625" s="3">
        <v>101593</v>
      </c>
      <c r="D3625" s="2" t="s">
        <v>1692</v>
      </c>
      <c r="E3625" s="3" t="s">
        <v>6149</v>
      </c>
      <c r="G3625" s="66">
        <v>97.64</v>
      </c>
    </row>
    <row r="3626" spans="1:7" ht="22.5" x14ac:dyDescent="0.2">
      <c r="A3626" s="1" t="str">
        <f t="shared" si="67"/>
        <v>SINAPI 101592</v>
      </c>
      <c r="B3626" s="3" t="s">
        <v>6165</v>
      </c>
      <c r="C3626" s="3">
        <v>101592</v>
      </c>
      <c r="D3626" s="2" t="s">
        <v>1691</v>
      </c>
      <c r="E3626" s="3" t="s">
        <v>6149</v>
      </c>
      <c r="G3626" s="66">
        <v>53.05</v>
      </c>
    </row>
    <row r="3627" spans="1:7" ht="22.5" x14ac:dyDescent="0.2">
      <c r="A3627" s="1" t="str">
        <f t="shared" si="67"/>
        <v>SINAPI 101583</v>
      </c>
      <c r="B3627" s="3" t="s">
        <v>6165</v>
      </c>
      <c r="C3627" s="3">
        <v>101583</v>
      </c>
      <c r="D3627" s="2" t="s">
        <v>1682</v>
      </c>
      <c r="E3627" s="3" t="s">
        <v>6149</v>
      </c>
      <c r="G3627" s="66">
        <v>101.31</v>
      </c>
    </row>
    <row r="3628" spans="1:7" ht="22.5" x14ac:dyDescent="0.2">
      <c r="A3628" s="1" t="str">
        <f t="shared" si="67"/>
        <v>SINAPI 101582</v>
      </c>
      <c r="B3628" s="3" t="s">
        <v>6165</v>
      </c>
      <c r="C3628" s="3">
        <v>101582</v>
      </c>
      <c r="D3628" s="2" t="s">
        <v>1681</v>
      </c>
      <c r="E3628" s="3" t="s">
        <v>6149</v>
      </c>
      <c r="G3628" s="66">
        <v>82.55</v>
      </c>
    </row>
    <row r="3629" spans="1:7" ht="22.5" x14ac:dyDescent="0.2">
      <c r="A3629" s="1" t="str">
        <f t="shared" si="67"/>
        <v>SINAPI 101585</v>
      </c>
      <c r="B3629" s="3" t="s">
        <v>6165</v>
      </c>
      <c r="C3629" s="3">
        <v>101585</v>
      </c>
      <c r="D3629" s="2" t="s">
        <v>1684</v>
      </c>
      <c r="E3629" s="3" t="s">
        <v>6149</v>
      </c>
      <c r="G3629" s="66">
        <v>86.97</v>
      </c>
    </row>
    <row r="3630" spans="1:7" ht="22.5" x14ac:dyDescent="0.2">
      <c r="A3630" s="1" t="str">
        <f t="shared" si="67"/>
        <v>SINAPI 101584</v>
      </c>
      <c r="B3630" s="3" t="s">
        <v>6165</v>
      </c>
      <c r="C3630" s="3">
        <v>101584</v>
      </c>
      <c r="D3630" s="2" t="s">
        <v>1683</v>
      </c>
      <c r="E3630" s="3" t="s">
        <v>6149</v>
      </c>
      <c r="G3630" s="66">
        <v>68.209999999999994</v>
      </c>
    </row>
    <row r="3631" spans="1:7" ht="22.5" x14ac:dyDescent="0.2">
      <c r="A3631" s="1" t="str">
        <f t="shared" si="67"/>
        <v>SINAPI 101587</v>
      </c>
      <c r="B3631" s="3" t="s">
        <v>6165</v>
      </c>
      <c r="C3631" s="3">
        <v>101587</v>
      </c>
      <c r="D3631" s="2" t="s">
        <v>1686</v>
      </c>
      <c r="E3631" s="3" t="s">
        <v>6149</v>
      </c>
      <c r="G3631" s="66">
        <v>78.540000000000006</v>
      </c>
    </row>
    <row r="3632" spans="1:7" ht="22.5" x14ac:dyDescent="0.2">
      <c r="A3632" s="1" t="str">
        <f t="shared" si="67"/>
        <v>SINAPI 101586</v>
      </c>
      <c r="B3632" s="3" t="s">
        <v>6165</v>
      </c>
      <c r="C3632" s="3">
        <v>101586</v>
      </c>
      <c r="D3632" s="2" t="s">
        <v>1685</v>
      </c>
      <c r="E3632" s="3" t="s">
        <v>6149</v>
      </c>
      <c r="G3632" s="66">
        <v>59.61</v>
      </c>
    </row>
    <row r="3633" spans="1:7" ht="22.5" x14ac:dyDescent="0.2">
      <c r="A3633" s="1" t="str">
        <f t="shared" si="67"/>
        <v>SINAPI 101577</v>
      </c>
      <c r="B3633" s="3" t="s">
        <v>6165</v>
      </c>
      <c r="C3633" s="3">
        <v>101577</v>
      </c>
      <c r="D3633" s="2" t="s">
        <v>1676</v>
      </c>
      <c r="E3633" s="3" t="s">
        <v>6149</v>
      </c>
      <c r="G3633" s="66">
        <v>62.11</v>
      </c>
    </row>
    <row r="3634" spans="1:7" ht="22.5" x14ac:dyDescent="0.2">
      <c r="A3634" s="1" t="str">
        <f t="shared" si="67"/>
        <v>SINAPI 101576</v>
      </c>
      <c r="B3634" s="3" t="s">
        <v>6165</v>
      </c>
      <c r="C3634" s="3">
        <v>101576</v>
      </c>
      <c r="D3634" s="2" t="s">
        <v>1675</v>
      </c>
      <c r="E3634" s="3" t="s">
        <v>6149</v>
      </c>
      <c r="G3634" s="66">
        <v>50.08</v>
      </c>
    </row>
    <row r="3635" spans="1:7" ht="22.5" x14ac:dyDescent="0.2">
      <c r="A3635" s="1" t="str">
        <f t="shared" si="67"/>
        <v>SINAPI 101579</v>
      </c>
      <c r="B3635" s="3" t="s">
        <v>6165</v>
      </c>
      <c r="C3635" s="3">
        <v>101579</v>
      </c>
      <c r="D3635" s="2" t="s">
        <v>1678</v>
      </c>
      <c r="E3635" s="3" t="s">
        <v>6149</v>
      </c>
      <c r="G3635" s="66">
        <v>53.64</v>
      </c>
    </row>
    <row r="3636" spans="1:7" ht="22.5" x14ac:dyDescent="0.2">
      <c r="A3636" s="1" t="str">
        <f t="shared" si="67"/>
        <v>SINAPI 101578</v>
      </c>
      <c r="B3636" s="3" t="s">
        <v>6165</v>
      </c>
      <c r="C3636" s="3">
        <v>101578</v>
      </c>
      <c r="D3636" s="2" t="s">
        <v>1677</v>
      </c>
      <c r="E3636" s="3" t="s">
        <v>6149</v>
      </c>
      <c r="G3636" s="66">
        <v>41.63</v>
      </c>
    </row>
    <row r="3637" spans="1:7" ht="22.5" x14ac:dyDescent="0.2">
      <c r="A3637" s="1" t="str">
        <f t="shared" si="67"/>
        <v>SINAPI 101581</v>
      </c>
      <c r="B3637" s="3" t="s">
        <v>6165</v>
      </c>
      <c r="C3637" s="3">
        <v>101581</v>
      </c>
      <c r="D3637" s="2" t="s">
        <v>1680</v>
      </c>
      <c r="E3637" s="3" t="s">
        <v>6149</v>
      </c>
      <c r="G3637" s="66">
        <v>49.47</v>
      </c>
    </row>
    <row r="3638" spans="1:7" ht="22.5" x14ac:dyDescent="0.2">
      <c r="A3638" s="1" t="str">
        <f t="shared" si="67"/>
        <v>SINAPI 101580</v>
      </c>
      <c r="B3638" s="3" t="s">
        <v>6165</v>
      </c>
      <c r="C3638" s="3">
        <v>101580</v>
      </c>
      <c r="D3638" s="2" t="s">
        <v>1679</v>
      </c>
      <c r="E3638" s="3" t="s">
        <v>6149</v>
      </c>
      <c r="G3638" s="66">
        <v>37.29</v>
      </c>
    </row>
    <row r="3639" spans="1:7" ht="22.5" x14ac:dyDescent="0.2">
      <c r="A3639" s="1" t="str">
        <f t="shared" si="67"/>
        <v>SINAPI 101606</v>
      </c>
      <c r="B3639" s="3" t="s">
        <v>6165</v>
      </c>
      <c r="C3639" s="3">
        <v>101606</v>
      </c>
      <c r="D3639" s="2" t="s">
        <v>9315</v>
      </c>
      <c r="E3639" s="3" t="s">
        <v>6149</v>
      </c>
      <c r="G3639" s="66">
        <v>0</v>
      </c>
    </row>
    <row r="3640" spans="1:7" ht="22.5" x14ac:dyDescent="0.2">
      <c r="A3640" s="1" t="str">
        <f t="shared" si="67"/>
        <v>SINAPI 101607</v>
      </c>
      <c r="B3640" s="3" t="s">
        <v>6165</v>
      </c>
      <c r="C3640" s="3">
        <v>101607</v>
      </c>
      <c r="D3640" s="2" t="s">
        <v>9316</v>
      </c>
      <c r="E3640" s="3" t="s">
        <v>6149</v>
      </c>
      <c r="G3640" s="66">
        <v>0</v>
      </c>
    </row>
    <row r="3641" spans="1:7" ht="22.5" x14ac:dyDescent="0.2">
      <c r="A3641" s="1" t="str">
        <f t="shared" si="67"/>
        <v>SINAPI 101608</v>
      </c>
      <c r="B3641" s="3" t="s">
        <v>6165</v>
      </c>
      <c r="C3641" s="3">
        <v>101608</v>
      </c>
      <c r="D3641" s="2" t="s">
        <v>9317</v>
      </c>
      <c r="E3641" s="3" t="s">
        <v>6149</v>
      </c>
      <c r="G3641" s="66">
        <v>0</v>
      </c>
    </row>
    <row r="3642" spans="1:7" ht="22.5" x14ac:dyDescent="0.2">
      <c r="A3642" s="1" t="str">
        <f t="shared" si="67"/>
        <v>SINAPI 101571</v>
      </c>
      <c r="B3642" s="3" t="s">
        <v>6165</v>
      </c>
      <c r="C3642" s="3">
        <v>101571</v>
      </c>
      <c r="D3642" s="2" t="s">
        <v>1670</v>
      </c>
      <c r="E3642" s="3" t="s">
        <v>6149</v>
      </c>
      <c r="G3642" s="66">
        <v>36.619999999999997</v>
      </c>
    </row>
    <row r="3643" spans="1:7" ht="22.5" x14ac:dyDescent="0.2">
      <c r="A3643" s="1" t="str">
        <f t="shared" si="67"/>
        <v>SINAPI 101570</v>
      </c>
      <c r="B3643" s="3" t="s">
        <v>6165</v>
      </c>
      <c r="C3643" s="3">
        <v>101570</v>
      </c>
      <c r="D3643" s="2" t="s">
        <v>1669</v>
      </c>
      <c r="E3643" s="3" t="s">
        <v>6149</v>
      </c>
      <c r="G3643" s="66">
        <v>27.24</v>
      </c>
    </row>
    <row r="3644" spans="1:7" ht="22.5" x14ac:dyDescent="0.2">
      <c r="A3644" s="1" t="str">
        <f t="shared" si="67"/>
        <v>SINAPI 101573</v>
      </c>
      <c r="B3644" s="3" t="s">
        <v>6165</v>
      </c>
      <c r="C3644" s="3">
        <v>101573</v>
      </c>
      <c r="D3644" s="2" t="s">
        <v>1672</v>
      </c>
      <c r="E3644" s="3" t="s">
        <v>6149</v>
      </c>
      <c r="G3644" s="66">
        <v>30.82</v>
      </c>
    </row>
    <row r="3645" spans="1:7" ht="22.5" x14ac:dyDescent="0.2">
      <c r="A3645" s="1" t="str">
        <f t="shared" si="67"/>
        <v>SINAPI 101572</v>
      </c>
      <c r="B3645" s="3" t="s">
        <v>6165</v>
      </c>
      <c r="C3645" s="3">
        <v>101572</v>
      </c>
      <c r="D3645" s="2" t="s">
        <v>1671</v>
      </c>
      <c r="E3645" s="3" t="s">
        <v>6149</v>
      </c>
      <c r="G3645" s="66">
        <v>21.45</v>
      </c>
    </row>
    <row r="3646" spans="1:7" ht="22.5" x14ac:dyDescent="0.2">
      <c r="A3646" s="1" t="str">
        <f t="shared" si="67"/>
        <v>SINAPI 101575</v>
      </c>
      <c r="B3646" s="3" t="s">
        <v>6165</v>
      </c>
      <c r="C3646" s="3">
        <v>101575</v>
      </c>
      <c r="D3646" s="2" t="s">
        <v>1674</v>
      </c>
      <c r="E3646" s="3" t="s">
        <v>6149</v>
      </c>
      <c r="G3646" s="66">
        <v>26.07</v>
      </c>
    </row>
    <row r="3647" spans="1:7" ht="22.5" x14ac:dyDescent="0.2">
      <c r="A3647" s="1" t="str">
        <f t="shared" si="67"/>
        <v>SINAPI 101574</v>
      </c>
      <c r="B3647" s="3" t="s">
        <v>6165</v>
      </c>
      <c r="C3647" s="3">
        <v>101574</v>
      </c>
      <c r="D3647" s="2" t="s">
        <v>1673</v>
      </c>
      <c r="E3647" s="3" t="s">
        <v>6149</v>
      </c>
      <c r="G3647" s="66">
        <v>16.55</v>
      </c>
    </row>
    <row r="3648" spans="1:7" ht="22.5" x14ac:dyDescent="0.2">
      <c r="A3648" s="1" t="str">
        <f t="shared" si="67"/>
        <v>SINAPI 101589</v>
      </c>
      <c r="B3648" s="3" t="s">
        <v>6165</v>
      </c>
      <c r="C3648" s="3">
        <v>101589</v>
      </c>
      <c r="D3648" s="2" t="s">
        <v>1688</v>
      </c>
      <c r="E3648" s="3" t="s">
        <v>6149</v>
      </c>
      <c r="G3648" s="66">
        <v>142.72</v>
      </c>
    </row>
    <row r="3649" spans="1:7" ht="22.5" x14ac:dyDescent="0.2">
      <c r="A3649" s="1" t="str">
        <f t="shared" si="67"/>
        <v>SINAPI 101610</v>
      </c>
      <c r="B3649" s="3" t="s">
        <v>6165</v>
      </c>
      <c r="C3649" s="3">
        <v>101610</v>
      </c>
      <c r="D3649" s="2" t="s">
        <v>9318</v>
      </c>
      <c r="E3649" s="3" t="s">
        <v>6148</v>
      </c>
      <c r="G3649" s="66">
        <v>0</v>
      </c>
    </row>
    <row r="3650" spans="1:7" ht="22.5" x14ac:dyDescent="0.2">
      <c r="A3650" s="1" t="str">
        <f t="shared" si="67"/>
        <v>SINAPI 101615</v>
      </c>
      <c r="B3650" s="3" t="s">
        <v>6165</v>
      </c>
      <c r="C3650" s="3">
        <v>101615</v>
      </c>
      <c r="D3650" s="2" t="s">
        <v>9319</v>
      </c>
      <c r="E3650" s="3" t="s">
        <v>6148</v>
      </c>
      <c r="G3650" s="66">
        <v>0</v>
      </c>
    </row>
    <row r="3651" spans="1:7" ht="22.5" x14ac:dyDescent="0.2">
      <c r="A3651" s="1" t="str">
        <f t="shared" si="67"/>
        <v>SINAPI 101613</v>
      </c>
      <c r="B3651" s="3" t="s">
        <v>6165</v>
      </c>
      <c r="C3651" s="3">
        <v>101613</v>
      </c>
      <c r="D3651" s="2" t="s">
        <v>9320</v>
      </c>
      <c r="E3651" s="3" t="s">
        <v>6148</v>
      </c>
      <c r="G3651" s="66">
        <v>0</v>
      </c>
    </row>
    <row r="3652" spans="1:7" ht="22.5" x14ac:dyDescent="0.2">
      <c r="A3652" s="1" t="str">
        <f t="shared" si="67"/>
        <v>SINAPI 101611</v>
      </c>
      <c r="B3652" s="3" t="s">
        <v>6165</v>
      </c>
      <c r="C3652" s="3">
        <v>101611</v>
      </c>
      <c r="D3652" s="2" t="s">
        <v>9321</v>
      </c>
      <c r="E3652" s="3" t="s">
        <v>6148</v>
      </c>
      <c r="G3652" s="66">
        <v>0</v>
      </c>
    </row>
    <row r="3653" spans="1:7" ht="22.5" x14ac:dyDescent="0.2">
      <c r="A3653" s="1" t="str">
        <f t="shared" si="67"/>
        <v>SINAPI 101614</v>
      </c>
      <c r="B3653" s="3" t="s">
        <v>6165</v>
      </c>
      <c r="C3653" s="3">
        <v>101614</v>
      </c>
      <c r="D3653" s="2" t="s">
        <v>9322</v>
      </c>
      <c r="E3653" s="3" t="s">
        <v>6148</v>
      </c>
      <c r="G3653" s="66">
        <v>0</v>
      </c>
    </row>
    <row r="3654" spans="1:7" ht="22.5" x14ac:dyDescent="0.2">
      <c r="A3654" s="1" t="str">
        <f t="shared" si="67"/>
        <v>SINAPI 101612</v>
      </c>
      <c r="B3654" s="3" t="s">
        <v>6165</v>
      </c>
      <c r="C3654" s="3">
        <v>101612</v>
      </c>
      <c r="D3654" s="2" t="s">
        <v>9323</v>
      </c>
      <c r="E3654" s="3" t="s">
        <v>6148</v>
      </c>
      <c r="G3654" s="66">
        <v>0</v>
      </c>
    </row>
    <row r="3655" spans="1:7" ht="22.5" x14ac:dyDescent="0.2">
      <c r="A3655" s="1" t="str">
        <f t="shared" si="67"/>
        <v>SINAPI 101617</v>
      </c>
      <c r="B3655" s="3" t="s">
        <v>6165</v>
      </c>
      <c r="C3655" s="3">
        <v>101617</v>
      </c>
      <c r="D3655" s="2" t="s">
        <v>4725</v>
      </c>
      <c r="E3655" s="3" t="s">
        <v>6149</v>
      </c>
      <c r="G3655" s="66">
        <v>3.42</v>
      </c>
    </row>
    <row r="3656" spans="1:7" ht="22.5" x14ac:dyDescent="0.2">
      <c r="A3656" s="1" t="str">
        <f t="shared" si="67"/>
        <v>SINAPI 101620</v>
      </c>
      <c r="B3656" s="3" t="s">
        <v>6165</v>
      </c>
      <c r="C3656" s="3">
        <v>101620</v>
      </c>
      <c r="D3656" s="2" t="s">
        <v>4728</v>
      </c>
      <c r="E3656" s="3" t="s">
        <v>6154</v>
      </c>
      <c r="G3656" s="66">
        <v>252.28</v>
      </c>
    </row>
    <row r="3657" spans="1:7" ht="22.5" x14ac:dyDescent="0.2">
      <c r="A3657" s="1" t="str">
        <f t="shared" si="67"/>
        <v>SINAPI 101625</v>
      </c>
      <c r="B3657" s="3" t="s">
        <v>6165</v>
      </c>
      <c r="C3657" s="3">
        <v>101625</v>
      </c>
      <c r="D3657" s="2" t="s">
        <v>4733</v>
      </c>
      <c r="E3657" s="3" t="s">
        <v>6154</v>
      </c>
      <c r="G3657" s="66">
        <v>207.28</v>
      </c>
    </row>
    <row r="3658" spans="1:7" ht="22.5" x14ac:dyDescent="0.2">
      <c r="A3658" s="1" t="str">
        <f t="shared" si="67"/>
        <v>SINAPI 101621</v>
      </c>
      <c r="B3658" s="3" t="s">
        <v>6165</v>
      </c>
      <c r="C3658" s="3">
        <v>101621</v>
      </c>
      <c r="D3658" s="2" t="s">
        <v>4729</v>
      </c>
      <c r="E3658" s="3" t="s">
        <v>6154</v>
      </c>
      <c r="G3658" s="66">
        <v>304.16000000000003</v>
      </c>
    </row>
    <row r="3659" spans="1:7" ht="22.5" x14ac:dyDescent="0.2">
      <c r="A3659" s="1" t="str">
        <f t="shared" si="67"/>
        <v>SINAPI 101624</v>
      </c>
      <c r="B3659" s="3" t="s">
        <v>6165</v>
      </c>
      <c r="C3659" s="3">
        <v>101624</v>
      </c>
      <c r="D3659" s="2" t="s">
        <v>4732</v>
      </c>
      <c r="E3659" s="3" t="s">
        <v>6154</v>
      </c>
      <c r="G3659" s="66">
        <v>246.21</v>
      </c>
    </row>
    <row r="3660" spans="1:7" x14ac:dyDescent="0.2">
      <c r="A3660" s="1" t="str">
        <f t="shared" si="67"/>
        <v>SINAPI 101616</v>
      </c>
      <c r="B3660" s="3" t="s">
        <v>6165</v>
      </c>
      <c r="C3660" s="3">
        <v>101616</v>
      </c>
      <c r="D3660" s="2" t="s">
        <v>4724</v>
      </c>
      <c r="E3660" s="3" t="s">
        <v>6149</v>
      </c>
      <c r="G3660" s="66">
        <v>6.93</v>
      </c>
    </row>
    <row r="3661" spans="1:7" ht="22.5" x14ac:dyDescent="0.2">
      <c r="A3661" s="1" t="str">
        <f t="shared" si="67"/>
        <v>SINAPI 101618</v>
      </c>
      <c r="B3661" s="3" t="s">
        <v>6165</v>
      </c>
      <c r="C3661" s="3">
        <v>101618</v>
      </c>
      <c r="D3661" s="2" t="s">
        <v>4726</v>
      </c>
      <c r="E3661" s="3" t="s">
        <v>6154</v>
      </c>
      <c r="G3661" s="66">
        <v>280.45</v>
      </c>
    </row>
    <row r="3662" spans="1:7" ht="22.5" x14ac:dyDescent="0.2">
      <c r="A3662" s="1" t="str">
        <f t="shared" si="67"/>
        <v>SINAPI 101622</v>
      </c>
      <c r="B3662" s="3" t="s">
        <v>6165</v>
      </c>
      <c r="C3662" s="3">
        <v>101622</v>
      </c>
      <c r="D3662" s="2" t="s">
        <v>4730</v>
      </c>
      <c r="E3662" s="3" t="s">
        <v>6154</v>
      </c>
      <c r="G3662" s="66">
        <v>252.49</v>
      </c>
    </row>
    <row r="3663" spans="1:7" ht="22.5" x14ac:dyDescent="0.2">
      <c r="A3663" s="1" t="str">
        <f t="shared" si="67"/>
        <v>SINAPI 101619</v>
      </c>
      <c r="B3663" s="3" t="s">
        <v>6165</v>
      </c>
      <c r="C3663" s="3">
        <v>101619</v>
      </c>
      <c r="D3663" s="2" t="s">
        <v>4727</v>
      </c>
      <c r="E3663" s="3" t="s">
        <v>6154</v>
      </c>
      <c r="G3663" s="66">
        <v>332.34</v>
      </c>
    </row>
    <row r="3664" spans="1:7" ht="22.5" x14ac:dyDescent="0.2">
      <c r="A3664" s="1" t="str">
        <f t="shared" si="67"/>
        <v>SINAPI 101623</v>
      </c>
      <c r="B3664" s="3" t="s">
        <v>6165</v>
      </c>
      <c r="C3664" s="3">
        <v>101623</v>
      </c>
      <c r="D3664" s="2" t="s">
        <v>4731</v>
      </c>
      <c r="E3664" s="3" t="s">
        <v>6154</v>
      </c>
      <c r="G3664" s="66">
        <v>297.89</v>
      </c>
    </row>
    <row r="3665" spans="1:7" x14ac:dyDescent="0.2">
      <c r="A3665" s="1" t="str">
        <f t="shared" si="67"/>
        <v>SINAPI 104482</v>
      </c>
      <c r="B3665" s="3" t="s">
        <v>6165</v>
      </c>
      <c r="C3665" s="3">
        <v>104482</v>
      </c>
      <c r="D3665" s="2" t="s">
        <v>1359</v>
      </c>
      <c r="E3665" s="3" t="s">
        <v>6152</v>
      </c>
      <c r="G3665" s="66">
        <v>32.82</v>
      </c>
    </row>
    <row r="3666" spans="1:7" ht="22.5" x14ac:dyDescent="0.2">
      <c r="A3666" s="1" t="str">
        <f t="shared" si="67"/>
        <v>SINAPI 104189</v>
      </c>
      <c r="B3666" s="3" t="s">
        <v>6165</v>
      </c>
      <c r="C3666" s="3">
        <v>104189</v>
      </c>
      <c r="D3666" s="2" t="s">
        <v>1362</v>
      </c>
      <c r="E3666" s="3" t="s">
        <v>6154</v>
      </c>
      <c r="G3666" s="66">
        <v>186.8</v>
      </c>
    </row>
    <row r="3667" spans="1:7" ht="22.5" x14ac:dyDescent="0.2">
      <c r="A3667" s="1" t="str">
        <f t="shared" si="67"/>
        <v>SINAPI 104465</v>
      </c>
      <c r="B3667" s="3" t="s">
        <v>6165</v>
      </c>
      <c r="C3667" s="3">
        <v>104465</v>
      </c>
      <c r="D3667" s="2" t="s">
        <v>9324</v>
      </c>
      <c r="E3667" s="3" t="s">
        <v>6147</v>
      </c>
      <c r="G3667" s="66">
        <v>0</v>
      </c>
    </row>
    <row r="3668" spans="1:7" ht="22.5" x14ac:dyDescent="0.2">
      <c r="A3668" s="1" t="str">
        <f t="shared" si="67"/>
        <v>SINAPI 104188</v>
      </c>
      <c r="B3668" s="3" t="s">
        <v>6165</v>
      </c>
      <c r="C3668" s="3">
        <v>104188</v>
      </c>
      <c r="D3668" s="2" t="s">
        <v>9325</v>
      </c>
      <c r="E3668" s="3" t="s">
        <v>6147</v>
      </c>
      <c r="G3668" s="66">
        <v>0</v>
      </c>
    </row>
    <row r="3669" spans="1:7" ht="33.75" x14ac:dyDescent="0.2">
      <c r="A3669" s="1" t="str">
        <f t="shared" si="67"/>
        <v>SINAPI 104185</v>
      </c>
      <c r="B3669" s="3" t="s">
        <v>6165</v>
      </c>
      <c r="C3669" s="3">
        <v>104185</v>
      </c>
      <c r="D3669" s="2" t="s">
        <v>1361</v>
      </c>
      <c r="E3669" s="3" t="s">
        <v>6148</v>
      </c>
      <c r="G3669" s="66">
        <v>27.55</v>
      </c>
    </row>
    <row r="3670" spans="1:7" ht="22.5" x14ac:dyDescent="0.2">
      <c r="A3670" s="1" t="str">
        <f t="shared" si="67"/>
        <v>SINAPI 104182</v>
      </c>
      <c r="B3670" s="3" t="s">
        <v>6165</v>
      </c>
      <c r="C3670" s="3">
        <v>104182</v>
      </c>
      <c r="D3670" s="2" t="s">
        <v>9326</v>
      </c>
      <c r="E3670" s="3" t="s">
        <v>6147</v>
      </c>
      <c r="G3670" s="66">
        <v>0</v>
      </c>
    </row>
    <row r="3671" spans="1:7" ht="22.5" x14ac:dyDescent="0.2">
      <c r="A3671" s="1" t="str">
        <f t="shared" si="67"/>
        <v>SINAPI 104184</v>
      </c>
      <c r="B3671" s="3" t="s">
        <v>6165</v>
      </c>
      <c r="C3671" s="3">
        <v>104184</v>
      </c>
      <c r="D3671" s="2" t="s">
        <v>1360</v>
      </c>
      <c r="E3671" s="3" t="s">
        <v>6148</v>
      </c>
      <c r="G3671" s="66">
        <v>30.63</v>
      </c>
    </row>
    <row r="3672" spans="1:7" ht="22.5" x14ac:dyDescent="0.2">
      <c r="A3672" s="1" t="str">
        <f t="shared" si="67"/>
        <v>SINAPI 104190</v>
      </c>
      <c r="B3672" s="3" t="s">
        <v>6165</v>
      </c>
      <c r="C3672" s="3">
        <v>104190</v>
      </c>
      <c r="D3672" s="2" t="s">
        <v>1363</v>
      </c>
      <c r="E3672" s="3" t="s">
        <v>6148</v>
      </c>
      <c r="G3672" s="66">
        <v>733.73</v>
      </c>
    </row>
    <row r="3673" spans="1:7" ht="22.5" x14ac:dyDescent="0.2">
      <c r="A3673" s="1" t="str">
        <f t="shared" si="67"/>
        <v>SINAPI 104463</v>
      </c>
      <c r="B3673" s="3" t="s">
        <v>6165</v>
      </c>
      <c r="C3673" s="3">
        <v>104463</v>
      </c>
      <c r="D3673" s="2" t="s">
        <v>9327</v>
      </c>
      <c r="E3673" s="3" t="s">
        <v>6148</v>
      </c>
      <c r="G3673" s="66">
        <v>0</v>
      </c>
    </row>
    <row r="3674" spans="1:7" ht="22.5" x14ac:dyDescent="0.2">
      <c r="A3674" s="1" t="str">
        <f t="shared" si="67"/>
        <v>SINAPI 104464</v>
      </c>
      <c r="B3674" s="3" t="s">
        <v>6165</v>
      </c>
      <c r="C3674" s="3">
        <v>104464</v>
      </c>
      <c r="D3674" s="2" t="s">
        <v>9328</v>
      </c>
      <c r="E3674" s="3" t="s">
        <v>6148</v>
      </c>
      <c r="G3674" s="66">
        <v>0</v>
      </c>
    </row>
    <row r="3675" spans="1:7" ht="22.5" x14ac:dyDescent="0.2">
      <c r="A3675" s="1" t="str">
        <f t="shared" si="67"/>
        <v>SINAPI 104183</v>
      </c>
      <c r="B3675" s="3" t="s">
        <v>6165</v>
      </c>
      <c r="C3675" s="3">
        <v>104183</v>
      </c>
      <c r="D3675" s="2" t="s">
        <v>9329</v>
      </c>
      <c r="E3675" s="3" t="s">
        <v>6147</v>
      </c>
      <c r="G3675" s="66">
        <v>0</v>
      </c>
    </row>
    <row r="3676" spans="1:7" ht="22.5" x14ac:dyDescent="0.2">
      <c r="A3676" s="1" t="str">
        <f t="shared" si="67"/>
        <v>SINAPI 104187</v>
      </c>
      <c r="B3676" s="3" t="s">
        <v>6165</v>
      </c>
      <c r="C3676" s="3">
        <v>104187</v>
      </c>
      <c r="D3676" s="2" t="s">
        <v>6606</v>
      </c>
      <c r="E3676" s="3" t="s">
        <v>6147</v>
      </c>
      <c r="G3676" s="66">
        <v>1406.97</v>
      </c>
    </row>
    <row r="3677" spans="1:7" ht="22.5" x14ac:dyDescent="0.2">
      <c r="A3677" s="1" t="str">
        <f t="shared" si="67"/>
        <v>SINAPI 104186</v>
      </c>
      <c r="B3677" s="3" t="s">
        <v>6165</v>
      </c>
      <c r="C3677" s="3">
        <v>104186</v>
      </c>
      <c r="D3677" s="2" t="s">
        <v>6605</v>
      </c>
      <c r="E3677" s="3" t="s">
        <v>6147</v>
      </c>
      <c r="G3677" s="66">
        <v>277.38</v>
      </c>
    </row>
    <row r="3678" spans="1:7" ht="22.5" x14ac:dyDescent="0.2">
      <c r="A3678" s="1" t="str">
        <f t="shared" si="67"/>
        <v>SINAPI 104180</v>
      </c>
      <c r="B3678" s="3" t="s">
        <v>6165</v>
      </c>
      <c r="C3678" s="3">
        <v>104180</v>
      </c>
      <c r="D3678" s="2" t="s">
        <v>9330</v>
      </c>
      <c r="E3678" s="3" t="s">
        <v>6147</v>
      </c>
      <c r="G3678" s="66">
        <v>0</v>
      </c>
    </row>
    <row r="3679" spans="1:7" ht="22.5" x14ac:dyDescent="0.2">
      <c r="A3679" s="1" t="str">
        <f t="shared" si="67"/>
        <v>SINAPI 104181</v>
      </c>
      <c r="B3679" s="3" t="s">
        <v>6165</v>
      </c>
      <c r="C3679" s="3">
        <v>104181</v>
      </c>
      <c r="D3679" s="2" t="s">
        <v>9331</v>
      </c>
      <c r="E3679" s="3" t="s">
        <v>6147</v>
      </c>
      <c r="G3679" s="66">
        <v>0</v>
      </c>
    </row>
    <row r="3680" spans="1:7" ht="33.75" x14ac:dyDescent="0.2">
      <c r="A3680" s="1" t="str">
        <f t="shared" si="67"/>
        <v>SINAPI 100674</v>
      </c>
      <c r="B3680" s="3" t="s">
        <v>6165</v>
      </c>
      <c r="C3680" s="3">
        <v>100674</v>
      </c>
      <c r="D3680" s="2" t="s">
        <v>9332</v>
      </c>
      <c r="E3680" s="3" t="s">
        <v>6149</v>
      </c>
      <c r="G3680" s="66">
        <v>572.96</v>
      </c>
    </row>
    <row r="3681" spans="1:7" ht="33.75" x14ac:dyDescent="0.2">
      <c r="A3681" s="1" t="str">
        <f t="shared" si="67"/>
        <v>SINAPI 100664</v>
      </c>
      <c r="B3681" s="3" t="s">
        <v>6165</v>
      </c>
      <c r="C3681" s="3">
        <v>100664</v>
      </c>
      <c r="D3681" s="2" t="s">
        <v>9333</v>
      </c>
      <c r="E3681" s="3" t="s">
        <v>6149</v>
      </c>
      <c r="G3681" s="66">
        <v>0</v>
      </c>
    </row>
    <row r="3682" spans="1:7" x14ac:dyDescent="0.2">
      <c r="A3682" s="1" t="str">
        <f t="shared" si="67"/>
        <v>SINAPI 94589</v>
      </c>
      <c r="B3682" s="3" t="s">
        <v>6165</v>
      </c>
      <c r="C3682" s="3">
        <v>94589</v>
      </c>
      <c r="D3682" s="2" t="s">
        <v>6676</v>
      </c>
      <c r="E3682" s="3" t="s">
        <v>6147</v>
      </c>
      <c r="G3682" s="66">
        <v>19.510000000000002</v>
      </c>
    </row>
    <row r="3683" spans="1:7" x14ac:dyDescent="0.2">
      <c r="A3683" s="1" t="str">
        <f t="shared" si="67"/>
        <v>SINAPI 94590</v>
      </c>
      <c r="B3683" s="3" t="s">
        <v>6165</v>
      </c>
      <c r="C3683" s="3">
        <v>94590</v>
      </c>
      <c r="D3683" s="2" t="s">
        <v>6677</v>
      </c>
      <c r="E3683" s="3" t="s">
        <v>6147</v>
      </c>
      <c r="G3683" s="66">
        <v>26.63</v>
      </c>
    </row>
    <row r="3684" spans="1:7" x14ac:dyDescent="0.2">
      <c r="A3684" s="1" t="str">
        <f t="shared" si="67"/>
        <v>SINAPI 94587</v>
      </c>
      <c r="B3684" s="3" t="s">
        <v>6165</v>
      </c>
      <c r="C3684" s="3">
        <v>94587</v>
      </c>
      <c r="D3684" s="2" t="s">
        <v>6671</v>
      </c>
      <c r="E3684" s="3" t="s">
        <v>6147</v>
      </c>
      <c r="G3684" s="66">
        <v>64.69</v>
      </c>
    </row>
    <row r="3685" spans="1:7" x14ac:dyDescent="0.2">
      <c r="A3685" s="1" t="str">
        <f t="shared" si="67"/>
        <v>SINAPI 94588</v>
      </c>
      <c r="B3685" s="3" t="s">
        <v>6165</v>
      </c>
      <c r="C3685" s="3">
        <v>94588</v>
      </c>
      <c r="D3685" s="2" t="s">
        <v>6672</v>
      </c>
      <c r="E3685" s="3" t="s">
        <v>6147</v>
      </c>
      <c r="G3685" s="66">
        <v>76.48</v>
      </c>
    </row>
    <row r="3686" spans="1:7" x14ac:dyDescent="0.2">
      <c r="A3686" s="1" t="str">
        <f t="shared" si="67"/>
        <v>SINAPI 105812</v>
      </c>
      <c r="B3686" s="3" t="s">
        <v>6165</v>
      </c>
      <c r="C3686" s="3">
        <v>105812</v>
      </c>
      <c r="D3686" s="2" t="s">
        <v>9334</v>
      </c>
      <c r="E3686" s="3" t="s">
        <v>6147</v>
      </c>
      <c r="G3686" s="66">
        <v>23.38</v>
      </c>
    </row>
    <row r="3687" spans="1:7" ht="45" x14ac:dyDescent="0.2">
      <c r="A3687" s="1" t="str">
        <f t="shared" ref="A3687:A3750" si="68">CONCATENAR</f>
        <v>SINAPI 94571</v>
      </c>
      <c r="B3687" s="3" t="s">
        <v>6165</v>
      </c>
      <c r="C3687" s="3">
        <v>94571</v>
      </c>
      <c r="D3687" s="2" t="s">
        <v>9335</v>
      </c>
      <c r="E3687" s="3" t="s">
        <v>6149</v>
      </c>
      <c r="G3687" s="66">
        <v>0</v>
      </c>
    </row>
    <row r="3688" spans="1:7" ht="33.75" x14ac:dyDescent="0.2">
      <c r="A3688" s="1" t="str">
        <f t="shared" si="68"/>
        <v>SINAPI 94570</v>
      </c>
      <c r="B3688" s="3" t="s">
        <v>6165</v>
      </c>
      <c r="C3688" s="3">
        <v>94570</v>
      </c>
      <c r="D3688" s="2" t="s">
        <v>9336</v>
      </c>
      <c r="E3688" s="3" t="s">
        <v>6149</v>
      </c>
      <c r="G3688" s="66">
        <v>263.67</v>
      </c>
    </row>
    <row r="3689" spans="1:7" ht="45" x14ac:dyDescent="0.2">
      <c r="A3689" s="1" t="str">
        <f t="shared" si="68"/>
        <v>SINAPI 105811</v>
      </c>
      <c r="B3689" s="3" t="s">
        <v>6165</v>
      </c>
      <c r="C3689" s="3">
        <v>105811</v>
      </c>
      <c r="D3689" s="2" t="s">
        <v>9337</v>
      </c>
      <c r="E3689" s="3" t="s">
        <v>6149</v>
      </c>
      <c r="G3689" s="66">
        <v>0</v>
      </c>
    </row>
    <row r="3690" spans="1:7" ht="33.75" x14ac:dyDescent="0.2">
      <c r="A3690" s="1" t="str">
        <f t="shared" si="68"/>
        <v>SINAPI 94572</v>
      </c>
      <c r="B3690" s="3" t="s">
        <v>6165</v>
      </c>
      <c r="C3690" s="3">
        <v>94572</v>
      </c>
      <c r="D3690" s="2" t="s">
        <v>9338</v>
      </c>
      <c r="E3690" s="3" t="s">
        <v>6149</v>
      </c>
      <c r="G3690" s="66">
        <v>376.05</v>
      </c>
    </row>
    <row r="3691" spans="1:7" ht="45" x14ac:dyDescent="0.2">
      <c r="A3691" s="1" t="str">
        <f t="shared" si="68"/>
        <v>SINAPI 94573</v>
      </c>
      <c r="B3691" s="3" t="s">
        <v>6165</v>
      </c>
      <c r="C3691" s="3">
        <v>94573</v>
      </c>
      <c r="D3691" s="2" t="s">
        <v>9339</v>
      </c>
      <c r="E3691" s="3" t="s">
        <v>6149</v>
      </c>
      <c r="G3691" s="66">
        <v>292.44</v>
      </c>
    </row>
    <row r="3692" spans="1:7" ht="45" x14ac:dyDescent="0.2">
      <c r="A3692" s="1" t="str">
        <f t="shared" si="68"/>
        <v>SINAPI 105809</v>
      </c>
      <c r="B3692" s="3" t="s">
        <v>6165</v>
      </c>
      <c r="C3692" s="3">
        <v>105809</v>
      </c>
      <c r="D3692" s="2" t="s">
        <v>9340</v>
      </c>
      <c r="E3692" s="3" t="s">
        <v>6149</v>
      </c>
      <c r="G3692" s="66">
        <v>0</v>
      </c>
    </row>
    <row r="3693" spans="1:7" ht="33.75" x14ac:dyDescent="0.2">
      <c r="A3693" s="1" t="str">
        <f t="shared" si="68"/>
        <v>SINAPI 94569</v>
      </c>
      <c r="B3693" s="3" t="s">
        <v>6165</v>
      </c>
      <c r="C3693" s="3">
        <v>94569</v>
      </c>
      <c r="D3693" s="2" t="s">
        <v>9341</v>
      </c>
      <c r="E3693" s="3" t="s">
        <v>6149</v>
      </c>
      <c r="G3693" s="66">
        <v>504.3</v>
      </c>
    </row>
    <row r="3694" spans="1:7" ht="33.75" x14ac:dyDescent="0.2">
      <c r="A3694" s="1" t="str">
        <f t="shared" si="68"/>
        <v>SINAPI 105810</v>
      </c>
      <c r="B3694" s="3" t="s">
        <v>6165</v>
      </c>
      <c r="C3694" s="3">
        <v>105810</v>
      </c>
      <c r="D3694" s="2" t="s">
        <v>9342</v>
      </c>
      <c r="E3694" s="3" t="s">
        <v>6149</v>
      </c>
      <c r="G3694" s="66">
        <v>0</v>
      </c>
    </row>
    <row r="3695" spans="1:7" ht="33.75" x14ac:dyDescent="0.2">
      <c r="A3695" s="1" t="str">
        <f t="shared" si="68"/>
        <v>SINAPI 94561</v>
      </c>
      <c r="B3695" s="3" t="s">
        <v>6165</v>
      </c>
      <c r="C3695" s="3">
        <v>94561</v>
      </c>
      <c r="D3695" s="2" t="s">
        <v>9343</v>
      </c>
      <c r="E3695" s="3" t="s">
        <v>6149</v>
      </c>
      <c r="G3695" s="66">
        <v>0</v>
      </c>
    </row>
    <row r="3696" spans="1:7" ht="33.75" x14ac:dyDescent="0.2">
      <c r="A3696" s="1" t="str">
        <f t="shared" si="68"/>
        <v>SINAPI 94562</v>
      </c>
      <c r="B3696" s="3" t="s">
        <v>6165</v>
      </c>
      <c r="C3696" s="3">
        <v>94562</v>
      </c>
      <c r="D3696" s="2" t="s">
        <v>9344</v>
      </c>
      <c r="E3696" s="3" t="s">
        <v>6149</v>
      </c>
      <c r="G3696" s="66">
        <v>631.6</v>
      </c>
    </row>
    <row r="3697" spans="1:7" ht="33.75" x14ac:dyDescent="0.2">
      <c r="A3697" s="1" t="str">
        <f t="shared" si="68"/>
        <v>SINAPI 105813</v>
      </c>
      <c r="B3697" s="3" t="s">
        <v>6165</v>
      </c>
      <c r="C3697" s="3">
        <v>105813</v>
      </c>
      <c r="D3697" s="2" t="s">
        <v>9345</v>
      </c>
      <c r="E3697" s="3" t="s">
        <v>6149</v>
      </c>
      <c r="G3697" s="66">
        <v>1068.47</v>
      </c>
    </row>
    <row r="3698" spans="1:7" ht="33.75" x14ac:dyDescent="0.2">
      <c r="A3698" s="1" t="str">
        <f t="shared" si="68"/>
        <v>SINAPI 94559</v>
      </c>
      <c r="B3698" s="3" t="s">
        <v>6165</v>
      </c>
      <c r="C3698" s="3">
        <v>94559</v>
      </c>
      <c r="D3698" s="2" t="s">
        <v>9346</v>
      </c>
      <c r="E3698" s="3" t="s">
        <v>6149</v>
      </c>
      <c r="G3698" s="66">
        <v>745.03</v>
      </c>
    </row>
    <row r="3699" spans="1:7" ht="45" x14ac:dyDescent="0.2">
      <c r="A3699" s="1" t="str">
        <f t="shared" si="68"/>
        <v>SINAPI 100668</v>
      </c>
      <c r="B3699" s="3" t="s">
        <v>6165</v>
      </c>
      <c r="C3699" s="3">
        <v>100668</v>
      </c>
      <c r="D3699" s="2" t="s">
        <v>9347</v>
      </c>
      <c r="E3699" s="3" t="s">
        <v>6149</v>
      </c>
      <c r="G3699" s="66">
        <v>1479.02</v>
      </c>
    </row>
    <row r="3700" spans="1:7" ht="45" x14ac:dyDescent="0.2">
      <c r="A3700" s="1" t="str">
        <f t="shared" si="68"/>
        <v>SINAPI 100670</v>
      </c>
      <c r="B3700" s="3" t="s">
        <v>6165</v>
      </c>
      <c r="C3700" s="3">
        <v>100670</v>
      </c>
      <c r="D3700" s="2" t="s">
        <v>9348</v>
      </c>
      <c r="E3700" s="3" t="s">
        <v>6149</v>
      </c>
      <c r="G3700" s="66">
        <v>1118.79</v>
      </c>
    </row>
    <row r="3701" spans="1:7" ht="45" x14ac:dyDescent="0.2">
      <c r="A3701" s="1" t="str">
        <f t="shared" si="68"/>
        <v>SINAPI 100665</v>
      </c>
      <c r="B3701" s="3" t="s">
        <v>6165</v>
      </c>
      <c r="C3701" s="3">
        <v>100665</v>
      </c>
      <c r="D3701" s="2" t="s">
        <v>9349</v>
      </c>
      <c r="E3701" s="3" t="s">
        <v>6149</v>
      </c>
      <c r="G3701" s="66">
        <v>932.69</v>
      </c>
    </row>
    <row r="3702" spans="1:7" ht="45" x14ac:dyDescent="0.2">
      <c r="A3702" s="1" t="str">
        <f t="shared" si="68"/>
        <v>SINAPI 100924</v>
      </c>
      <c r="B3702" s="3" t="s">
        <v>6165</v>
      </c>
      <c r="C3702" s="3">
        <v>100924</v>
      </c>
      <c r="D3702" s="2" t="s">
        <v>9350</v>
      </c>
      <c r="E3702" s="3" t="s">
        <v>6149</v>
      </c>
      <c r="G3702" s="66">
        <v>0</v>
      </c>
    </row>
    <row r="3703" spans="1:7" ht="45" x14ac:dyDescent="0.2">
      <c r="A3703" s="1" t="str">
        <f t="shared" si="68"/>
        <v>SINAPI 100671</v>
      </c>
      <c r="B3703" s="3" t="s">
        <v>6165</v>
      </c>
      <c r="C3703" s="3">
        <v>100671</v>
      </c>
      <c r="D3703" s="2" t="s">
        <v>9351</v>
      </c>
      <c r="E3703" s="3" t="s">
        <v>6149</v>
      </c>
      <c r="G3703" s="66">
        <v>1380.21</v>
      </c>
    </row>
    <row r="3704" spans="1:7" ht="45" x14ac:dyDescent="0.2">
      <c r="A3704" s="1" t="str">
        <f t="shared" si="68"/>
        <v>SINAPI 100667</v>
      </c>
      <c r="B3704" s="3" t="s">
        <v>6165</v>
      </c>
      <c r="C3704" s="3">
        <v>100667</v>
      </c>
      <c r="D3704" s="2" t="s">
        <v>9352</v>
      </c>
      <c r="E3704" s="3" t="s">
        <v>6149</v>
      </c>
      <c r="G3704" s="66">
        <v>1190.03</v>
      </c>
    </row>
    <row r="3705" spans="1:7" ht="45" x14ac:dyDescent="0.2">
      <c r="A3705" s="1" t="str">
        <f t="shared" si="68"/>
        <v>SINAPI 100669</v>
      </c>
      <c r="B3705" s="3" t="s">
        <v>6165</v>
      </c>
      <c r="C3705" s="3">
        <v>100669</v>
      </c>
      <c r="D3705" s="2" t="s">
        <v>9353</v>
      </c>
      <c r="E3705" s="3" t="s">
        <v>6149</v>
      </c>
      <c r="G3705" s="66">
        <v>1087.45</v>
      </c>
    </row>
    <row r="3706" spans="1:7" ht="45" x14ac:dyDescent="0.2">
      <c r="A3706" s="1" t="str">
        <f t="shared" si="68"/>
        <v>SINAPI 100672</v>
      </c>
      <c r="B3706" s="3" t="s">
        <v>6165</v>
      </c>
      <c r="C3706" s="3">
        <v>100672</v>
      </c>
      <c r="D3706" s="2" t="s">
        <v>9354</v>
      </c>
      <c r="E3706" s="3" t="s">
        <v>6149</v>
      </c>
      <c r="G3706" s="66">
        <v>902.94</v>
      </c>
    </row>
    <row r="3707" spans="1:7" ht="45" x14ac:dyDescent="0.2">
      <c r="A3707" s="1" t="str">
        <f t="shared" si="68"/>
        <v>SINAPI 100666</v>
      </c>
      <c r="B3707" s="3" t="s">
        <v>6165</v>
      </c>
      <c r="C3707" s="3">
        <v>100666</v>
      </c>
      <c r="D3707" s="2" t="s">
        <v>9355</v>
      </c>
      <c r="E3707" s="3" t="s">
        <v>6149</v>
      </c>
      <c r="G3707" s="66">
        <v>750.66</v>
      </c>
    </row>
    <row r="3708" spans="1:7" ht="33.75" x14ac:dyDescent="0.2">
      <c r="A3708" s="1" t="str">
        <f t="shared" si="68"/>
        <v>SINAPI 100663</v>
      </c>
      <c r="B3708" s="3" t="s">
        <v>6165</v>
      </c>
      <c r="C3708" s="3">
        <v>100663</v>
      </c>
      <c r="D3708" s="2" t="s">
        <v>9356</v>
      </c>
      <c r="E3708" s="3" t="s">
        <v>6149</v>
      </c>
      <c r="G3708" s="66">
        <v>0</v>
      </c>
    </row>
    <row r="3709" spans="1:7" ht="33.75" x14ac:dyDescent="0.2">
      <c r="A3709" s="1" t="str">
        <f t="shared" si="68"/>
        <v>SINAPI 100662</v>
      </c>
      <c r="B3709" s="3" t="s">
        <v>6165</v>
      </c>
      <c r="C3709" s="3">
        <v>100662</v>
      </c>
      <c r="D3709" s="2" t="s">
        <v>9357</v>
      </c>
      <c r="E3709" s="3" t="s">
        <v>6149</v>
      </c>
      <c r="G3709" s="66">
        <v>0</v>
      </c>
    </row>
    <row r="3710" spans="1:7" ht="33.75" x14ac:dyDescent="0.2">
      <c r="A3710" s="1" t="str">
        <f t="shared" si="68"/>
        <v>SINAPI 100661</v>
      </c>
      <c r="B3710" s="3" t="s">
        <v>6165</v>
      </c>
      <c r="C3710" s="3">
        <v>100661</v>
      </c>
      <c r="D3710" s="2" t="s">
        <v>9358</v>
      </c>
      <c r="E3710" s="3" t="s">
        <v>6149</v>
      </c>
      <c r="G3710" s="66">
        <v>0</v>
      </c>
    </row>
    <row r="3711" spans="1:7" ht="22.5" x14ac:dyDescent="0.2">
      <c r="A3711" s="1" t="str">
        <f t="shared" si="68"/>
        <v>SINAPI 100659</v>
      </c>
      <c r="B3711" s="3" t="s">
        <v>6165</v>
      </c>
      <c r="C3711" s="3">
        <v>100659</v>
      </c>
      <c r="D3711" s="2" t="s">
        <v>1777</v>
      </c>
      <c r="E3711" s="3" t="s">
        <v>6147</v>
      </c>
      <c r="G3711" s="66">
        <v>12.19</v>
      </c>
    </row>
    <row r="3712" spans="1:7" ht="22.5" x14ac:dyDescent="0.2">
      <c r="A3712" s="1" t="str">
        <f t="shared" si="68"/>
        <v>SINAPI 100660</v>
      </c>
      <c r="B3712" s="3" t="s">
        <v>6165</v>
      </c>
      <c r="C3712" s="3">
        <v>100660</v>
      </c>
      <c r="D3712" s="2" t="s">
        <v>1778</v>
      </c>
      <c r="E3712" s="3" t="s">
        <v>6147</v>
      </c>
      <c r="G3712" s="66">
        <v>8.58</v>
      </c>
    </row>
    <row r="3713" spans="1:7" ht="22.5" x14ac:dyDescent="0.2">
      <c r="A3713" s="1" t="str">
        <f t="shared" si="68"/>
        <v>SINAPI 100711</v>
      </c>
      <c r="B3713" s="3" t="s">
        <v>6165</v>
      </c>
      <c r="C3713" s="3">
        <v>100711</v>
      </c>
      <c r="D3713" s="2" t="s">
        <v>9359</v>
      </c>
      <c r="E3713" s="3" t="s">
        <v>6147</v>
      </c>
      <c r="G3713" s="66">
        <v>0</v>
      </c>
    </row>
    <row r="3714" spans="1:7" x14ac:dyDescent="0.2">
      <c r="A3714" s="1" t="str">
        <f t="shared" si="68"/>
        <v>SINAPI 100676</v>
      </c>
      <c r="B3714" s="3" t="s">
        <v>6165</v>
      </c>
      <c r="C3714" s="3">
        <v>100676</v>
      </c>
      <c r="D3714" s="2" t="s">
        <v>1780</v>
      </c>
      <c r="E3714" s="3" t="s">
        <v>6148</v>
      </c>
      <c r="G3714" s="66">
        <v>216.48</v>
      </c>
    </row>
    <row r="3715" spans="1:7" ht="22.5" x14ac:dyDescent="0.2">
      <c r="A3715" s="1" t="str">
        <f t="shared" si="68"/>
        <v>SINAPI 90806</v>
      </c>
      <c r="B3715" s="3" t="s">
        <v>6165</v>
      </c>
      <c r="C3715" s="3">
        <v>90806</v>
      </c>
      <c r="D3715" s="2" t="s">
        <v>1711</v>
      </c>
      <c r="E3715" s="3" t="s">
        <v>6148</v>
      </c>
      <c r="G3715" s="66">
        <v>442.76</v>
      </c>
    </row>
    <row r="3716" spans="1:7" ht="22.5" x14ac:dyDescent="0.2">
      <c r="A3716" s="1" t="str">
        <f t="shared" si="68"/>
        <v>SINAPI 91292</v>
      </c>
      <c r="B3716" s="3" t="s">
        <v>6165</v>
      </c>
      <c r="C3716" s="3">
        <v>91292</v>
      </c>
      <c r="D3716" s="2" t="s">
        <v>1741</v>
      </c>
      <c r="E3716" s="3" t="s">
        <v>6148</v>
      </c>
      <c r="G3716" s="66">
        <v>362.51</v>
      </c>
    </row>
    <row r="3717" spans="1:7" x14ac:dyDescent="0.2">
      <c r="A3717" s="1" t="str">
        <f t="shared" si="68"/>
        <v>SINAPI 90801</v>
      </c>
      <c r="B3717" s="3" t="s">
        <v>6165</v>
      </c>
      <c r="C3717" s="3">
        <v>90801</v>
      </c>
      <c r="D3717" s="2" t="s">
        <v>1710</v>
      </c>
      <c r="E3717" s="3" t="s">
        <v>6148</v>
      </c>
      <c r="G3717" s="66">
        <v>338.5</v>
      </c>
    </row>
    <row r="3718" spans="1:7" x14ac:dyDescent="0.2">
      <c r="A3718" s="1" t="str">
        <f t="shared" si="68"/>
        <v>SINAPI 91287</v>
      </c>
      <c r="B3718" s="3" t="s">
        <v>6165</v>
      </c>
      <c r="C3718" s="3">
        <v>91287</v>
      </c>
      <c r="D3718" s="2" t="s">
        <v>1740</v>
      </c>
      <c r="E3718" s="3" t="s">
        <v>6148</v>
      </c>
      <c r="G3718" s="66">
        <v>258.25</v>
      </c>
    </row>
    <row r="3719" spans="1:7" x14ac:dyDescent="0.2">
      <c r="A3719" s="1" t="str">
        <f t="shared" si="68"/>
        <v>SINAPI 100706</v>
      </c>
      <c r="B3719" s="3" t="s">
        <v>6165</v>
      </c>
      <c r="C3719" s="3">
        <v>100706</v>
      </c>
      <c r="D3719" s="2" t="s">
        <v>1822</v>
      </c>
      <c r="E3719" s="3" t="s">
        <v>6148</v>
      </c>
      <c r="G3719" s="66">
        <v>83.05</v>
      </c>
    </row>
    <row r="3720" spans="1:7" ht="22.5" x14ac:dyDescent="0.2">
      <c r="A3720" s="1" t="str">
        <f t="shared" si="68"/>
        <v>SINAPI 100709</v>
      </c>
      <c r="B3720" s="3" t="s">
        <v>6165</v>
      </c>
      <c r="C3720" s="3">
        <v>100709</v>
      </c>
      <c r="D3720" s="2" t="s">
        <v>1825</v>
      </c>
      <c r="E3720" s="3" t="s">
        <v>6148</v>
      </c>
      <c r="G3720" s="66">
        <v>55.49</v>
      </c>
    </row>
    <row r="3721" spans="1:7" x14ac:dyDescent="0.2">
      <c r="A3721" s="1" t="str">
        <f t="shared" si="68"/>
        <v>SINAPI 100710</v>
      </c>
      <c r="B3721" s="3" t="s">
        <v>6165</v>
      </c>
      <c r="C3721" s="3">
        <v>100710</v>
      </c>
      <c r="D3721" s="2" t="s">
        <v>1826</v>
      </c>
      <c r="E3721" s="3" t="s">
        <v>6148</v>
      </c>
      <c r="G3721" s="66">
        <v>126.84</v>
      </c>
    </row>
    <row r="3722" spans="1:7" ht="22.5" x14ac:dyDescent="0.2">
      <c r="A3722" s="1" t="str">
        <f t="shared" si="68"/>
        <v>SINAPI 90830</v>
      </c>
      <c r="B3722" s="3" t="s">
        <v>6165</v>
      </c>
      <c r="C3722" s="3">
        <v>90830</v>
      </c>
      <c r="D3722" s="2" t="s">
        <v>1718</v>
      </c>
      <c r="E3722" s="3" t="s">
        <v>6148</v>
      </c>
      <c r="G3722" s="66">
        <v>171.66</v>
      </c>
    </row>
    <row r="3723" spans="1:7" ht="22.5" x14ac:dyDescent="0.2">
      <c r="A3723" s="1" t="str">
        <f t="shared" si="68"/>
        <v>SINAPI 91304</v>
      </c>
      <c r="B3723" s="3" t="s">
        <v>6165</v>
      </c>
      <c r="C3723" s="3">
        <v>91304</v>
      </c>
      <c r="D3723" s="2" t="s">
        <v>1747</v>
      </c>
      <c r="E3723" s="3" t="s">
        <v>6148</v>
      </c>
      <c r="G3723" s="66">
        <v>109.58</v>
      </c>
    </row>
    <row r="3724" spans="1:7" ht="22.5" x14ac:dyDescent="0.2">
      <c r="A3724" s="1" t="str">
        <f t="shared" si="68"/>
        <v>SINAPI 90831</v>
      </c>
      <c r="B3724" s="3" t="s">
        <v>6165</v>
      </c>
      <c r="C3724" s="3">
        <v>90831</v>
      </c>
      <c r="D3724" s="2" t="s">
        <v>1719</v>
      </c>
      <c r="E3724" s="3" t="s">
        <v>6148</v>
      </c>
      <c r="G3724" s="66">
        <v>149.07</v>
      </c>
    </row>
    <row r="3725" spans="1:7" ht="22.5" x14ac:dyDescent="0.2">
      <c r="A3725" s="1" t="str">
        <f t="shared" si="68"/>
        <v>SINAPI 91305</v>
      </c>
      <c r="B3725" s="3" t="s">
        <v>6165</v>
      </c>
      <c r="C3725" s="3">
        <v>91305</v>
      </c>
      <c r="D3725" s="2" t="s">
        <v>1748</v>
      </c>
      <c r="E3725" s="3" t="s">
        <v>6148</v>
      </c>
      <c r="G3725" s="66">
        <v>106.36</v>
      </c>
    </row>
    <row r="3726" spans="1:7" ht="22.5" x14ac:dyDescent="0.2">
      <c r="A3726" s="1" t="str">
        <f t="shared" si="68"/>
        <v>SINAPI 91306</v>
      </c>
      <c r="B3726" s="3" t="s">
        <v>6165</v>
      </c>
      <c r="C3726" s="3">
        <v>91306</v>
      </c>
      <c r="D3726" s="2" t="s">
        <v>1749</v>
      </c>
      <c r="E3726" s="3" t="s">
        <v>6148</v>
      </c>
      <c r="G3726" s="66">
        <v>149.07</v>
      </c>
    </row>
    <row r="3727" spans="1:7" ht="22.5" x14ac:dyDescent="0.2">
      <c r="A3727" s="1" t="str">
        <f t="shared" si="68"/>
        <v>SINAPI 91307</v>
      </c>
      <c r="B3727" s="3" t="s">
        <v>6165</v>
      </c>
      <c r="C3727" s="3">
        <v>91307</v>
      </c>
      <c r="D3727" s="2" t="s">
        <v>1750</v>
      </c>
      <c r="E3727" s="3" t="s">
        <v>6148</v>
      </c>
      <c r="G3727" s="66">
        <v>91.95</v>
      </c>
    </row>
    <row r="3728" spans="1:7" x14ac:dyDescent="0.2">
      <c r="A3728" s="1" t="str">
        <f t="shared" si="68"/>
        <v>SINAPI 100707</v>
      </c>
      <c r="B3728" s="3" t="s">
        <v>6165</v>
      </c>
      <c r="C3728" s="3">
        <v>100707</v>
      </c>
      <c r="D3728" s="2" t="s">
        <v>1823</v>
      </c>
      <c r="E3728" s="3" t="s">
        <v>6148</v>
      </c>
      <c r="G3728" s="66">
        <v>159.49</v>
      </c>
    </row>
    <row r="3729" spans="1:7" x14ac:dyDescent="0.2">
      <c r="A3729" s="1" t="str">
        <f t="shared" si="68"/>
        <v>SINAPI 100708</v>
      </c>
      <c r="B3729" s="3" t="s">
        <v>6165</v>
      </c>
      <c r="C3729" s="3">
        <v>100708</v>
      </c>
      <c r="D3729" s="2" t="s">
        <v>1824</v>
      </c>
      <c r="E3729" s="3" t="s">
        <v>6148</v>
      </c>
      <c r="G3729" s="66">
        <v>198.29</v>
      </c>
    </row>
    <row r="3730" spans="1:7" ht="33.75" x14ac:dyDescent="0.2">
      <c r="A3730" s="1" t="str">
        <f t="shared" si="68"/>
        <v>SINAPI 91328</v>
      </c>
      <c r="B3730" s="3" t="s">
        <v>6165</v>
      </c>
      <c r="C3730" s="3">
        <v>91328</v>
      </c>
      <c r="D3730" s="2" t="s">
        <v>1767</v>
      </c>
      <c r="E3730" s="3" t="s">
        <v>6148</v>
      </c>
      <c r="G3730" s="66">
        <v>896.05</v>
      </c>
    </row>
    <row r="3731" spans="1:7" ht="33.75" x14ac:dyDescent="0.2">
      <c r="A3731" s="1" t="str">
        <f t="shared" si="68"/>
        <v>SINAPI 100687</v>
      </c>
      <c r="B3731" s="3" t="s">
        <v>6165</v>
      </c>
      <c r="C3731" s="3">
        <v>100687</v>
      </c>
      <c r="D3731" s="2" t="s">
        <v>1790</v>
      </c>
      <c r="E3731" s="3" t="s">
        <v>6148</v>
      </c>
      <c r="G3731" s="66">
        <v>1045.1199999999999</v>
      </c>
    </row>
    <row r="3732" spans="1:7" ht="33.75" x14ac:dyDescent="0.2">
      <c r="A3732" s="1" t="str">
        <f t="shared" si="68"/>
        <v>SINAPI 100681</v>
      </c>
      <c r="B3732" s="3" t="s">
        <v>6165</v>
      </c>
      <c r="C3732" s="3">
        <v>100681</v>
      </c>
      <c r="D3732" s="2" t="s">
        <v>1784</v>
      </c>
      <c r="E3732" s="3" t="s">
        <v>6148</v>
      </c>
      <c r="G3732" s="66">
        <v>1071.5999999999999</v>
      </c>
    </row>
    <row r="3733" spans="1:7" ht="33.75" x14ac:dyDescent="0.2">
      <c r="A3733" s="1" t="str">
        <f t="shared" si="68"/>
        <v>SINAPI 91330</v>
      </c>
      <c r="B3733" s="3" t="s">
        <v>6165</v>
      </c>
      <c r="C3733" s="3">
        <v>91330</v>
      </c>
      <c r="D3733" s="2" t="s">
        <v>1769</v>
      </c>
      <c r="E3733" s="3" t="s">
        <v>6148</v>
      </c>
      <c r="G3733" s="66">
        <v>922.53</v>
      </c>
    </row>
    <row r="3734" spans="1:7" ht="33.75" x14ac:dyDescent="0.2">
      <c r="A3734" s="1" t="str">
        <f t="shared" si="68"/>
        <v>SINAPI 100689</v>
      </c>
      <c r="B3734" s="3" t="s">
        <v>6165</v>
      </c>
      <c r="C3734" s="3">
        <v>100689</v>
      </c>
      <c r="D3734" s="2" t="s">
        <v>1792</v>
      </c>
      <c r="E3734" s="3" t="s">
        <v>6148</v>
      </c>
      <c r="G3734" s="66">
        <v>1131.78</v>
      </c>
    </row>
    <row r="3735" spans="1:7" ht="33.75" x14ac:dyDescent="0.2">
      <c r="A3735" s="1" t="str">
        <f t="shared" si="68"/>
        <v>SINAPI 91332</v>
      </c>
      <c r="B3735" s="3" t="s">
        <v>6165</v>
      </c>
      <c r="C3735" s="3">
        <v>91332</v>
      </c>
      <c r="D3735" s="2" t="s">
        <v>1771</v>
      </c>
      <c r="E3735" s="3" t="s">
        <v>6148</v>
      </c>
      <c r="G3735" s="66">
        <v>960.12</v>
      </c>
    </row>
    <row r="3736" spans="1:7" ht="33.75" x14ac:dyDescent="0.2">
      <c r="A3736" s="1" t="str">
        <f t="shared" si="68"/>
        <v>SINAPI 100688</v>
      </c>
      <c r="B3736" s="3" t="s">
        <v>6165</v>
      </c>
      <c r="C3736" s="3">
        <v>100688</v>
      </c>
      <c r="D3736" s="2" t="s">
        <v>1791</v>
      </c>
      <c r="E3736" s="3" t="s">
        <v>6148</v>
      </c>
      <c r="G3736" s="66">
        <v>887.5</v>
      </c>
    </row>
    <row r="3737" spans="1:7" ht="33.75" x14ac:dyDescent="0.2">
      <c r="A3737" s="1" t="str">
        <f t="shared" si="68"/>
        <v>SINAPI 91329</v>
      </c>
      <c r="B3737" s="3" t="s">
        <v>6165</v>
      </c>
      <c r="C3737" s="3">
        <v>91329</v>
      </c>
      <c r="D3737" s="2" t="s">
        <v>1768</v>
      </c>
      <c r="E3737" s="3" t="s">
        <v>6148</v>
      </c>
      <c r="G3737" s="66">
        <v>781.14</v>
      </c>
    </row>
    <row r="3738" spans="1:7" ht="33.75" x14ac:dyDescent="0.2">
      <c r="A3738" s="1" t="str">
        <f t="shared" si="68"/>
        <v>SINAPI 100682</v>
      </c>
      <c r="B3738" s="3" t="s">
        <v>6165</v>
      </c>
      <c r="C3738" s="3">
        <v>100682</v>
      </c>
      <c r="D3738" s="2" t="s">
        <v>1785</v>
      </c>
      <c r="E3738" s="3" t="s">
        <v>6148</v>
      </c>
      <c r="G3738" s="66">
        <v>898.85</v>
      </c>
    </row>
    <row r="3739" spans="1:7" ht="33.75" x14ac:dyDescent="0.2">
      <c r="A3739" s="1" t="str">
        <f t="shared" si="68"/>
        <v>SINAPI 91331</v>
      </c>
      <c r="B3739" s="3" t="s">
        <v>6165</v>
      </c>
      <c r="C3739" s="3">
        <v>91331</v>
      </c>
      <c r="D3739" s="2" t="s">
        <v>1770</v>
      </c>
      <c r="E3739" s="3" t="s">
        <v>6148</v>
      </c>
      <c r="G3739" s="66">
        <v>806.9</v>
      </c>
    </row>
    <row r="3740" spans="1:7" ht="33.75" x14ac:dyDescent="0.2">
      <c r="A3740" s="1" t="str">
        <f t="shared" si="68"/>
        <v>SINAPI 100690</v>
      </c>
      <c r="B3740" s="3" t="s">
        <v>6165</v>
      </c>
      <c r="C3740" s="3">
        <v>100690</v>
      </c>
      <c r="D3740" s="2" t="s">
        <v>1793</v>
      </c>
      <c r="E3740" s="3" t="s">
        <v>6148</v>
      </c>
      <c r="G3740" s="66">
        <v>953.35</v>
      </c>
    </row>
    <row r="3741" spans="1:7" ht="33.75" x14ac:dyDescent="0.2">
      <c r="A3741" s="1" t="str">
        <f t="shared" si="68"/>
        <v>SINAPI 91333</v>
      </c>
      <c r="B3741" s="3" t="s">
        <v>6165</v>
      </c>
      <c r="C3741" s="3">
        <v>91333</v>
      </c>
      <c r="D3741" s="2" t="s">
        <v>1772</v>
      </c>
      <c r="E3741" s="3" t="s">
        <v>6148</v>
      </c>
      <c r="G3741" s="66">
        <v>843.77</v>
      </c>
    </row>
    <row r="3742" spans="1:7" ht="33.75" x14ac:dyDescent="0.2">
      <c r="A3742" s="1" t="str">
        <f t="shared" si="68"/>
        <v>SINAPI 90841</v>
      </c>
      <c r="B3742" s="3" t="s">
        <v>6165</v>
      </c>
      <c r="C3742" s="3">
        <v>90841</v>
      </c>
      <c r="D3742" s="2" t="s">
        <v>1720</v>
      </c>
      <c r="E3742" s="3" t="s">
        <v>6148</v>
      </c>
      <c r="G3742" s="66">
        <v>1026.1199999999999</v>
      </c>
    </row>
    <row r="3743" spans="1:7" ht="33.75" x14ac:dyDescent="0.2">
      <c r="A3743" s="1" t="str">
        <f t="shared" si="68"/>
        <v>SINAPI 90847</v>
      </c>
      <c r="B3743" s="3" t="s">
        <v>6165</v>
      </c>
      <c r="C3743" s="3">
        <v>90847</v>
      </c>
      <c r="D3743" s="2" t="s">
        <v>1726</v>
      </c>
      <c r="E3743" s="3" t="s">
        <v>6148</v>
      </c>
      <c r="G3743" s="66">
        <v>877.05</v>
      </c>
    </row>
    <row r="3744" spans="1:7" ht="33.75" x14ac:dyDescent="0.2">
      <c r="A3744" s="1" t="str">
        <f t="shared" si="68"/>
        <v>SINAPI 90842</v>
      </c>
      <c r="B3744" s="3" t="s">
        <v>6165</v>
      </c>
      <c r="C3744" s="3">
        <v>90842</v>
      </c>
      <c r="D3744" s="2" t="s">
        <v>1721</v>
      </c>
      <c r="E3744" s="3" t="s">
        <v>6148</v>
      </c>
      <c r="G3744" s="66">
        <v>1036.29</v>
      </c>
    </row>
    <row r="3745" spans="1:7" ht="33.75" x14ac:dyDescent="0.2">
      <c r="A3745" s="1" t="str">
        <f t="shared" si="68"/>
        <v>SINAPI 90848</v>
      </c>
      <c r="B3745" s="3" t="s">
        <v>6165</v>
      </c>
      <c r="C3745" s="3">
        <v>90848</v>
      </c>
      <c r="D3745" s="2" t="s">
        <v>1727</v>
      </c>
      <c r="E3745" s="3" t="s">
        <v>6148</v>
      </c>
      <c r="G3745" s="66">
        <v>887.22</v>
      </c>
    </row>
    <row r="3746" spans="1:7" ht="33.75" x14ac:dyDescent="0.2">
      <c r="A3746" s="1" t="str">
        <f t="shared" si="68"/>
        <v>SINAPI 90843</v>
      </c>
      <c r="B3746" s="3" t="s">
        <v>6165</v>
      </c>
      <c r="C3746" s="3">
        <v>90843</v>
      </c>
      <c r="D3746" s="2" t="s">
        <v>1722</v>
      </c>
      <c r="E3746" s="3" t="s">
        <v>6148</v>
      </c>
      <c r="G3746" s="66">
        <v>1084.54</v>
      </c>
    </row>
    <row r="3747" spans="1:7" ht="33.75" x14ac:dyDescent="0.2">
      <c r="A3747" s="1" t="str">
        <f t="shared" si="68"/>
        <v>SINAPI 90849</v>
      </c>
      <c r="B3747" s="3" t="s">
        <v>6165</v>
      </c>
      <c r="C3747" s="3">
        <v>90849</v>
      </c>
      <c r="D3747" s="2" t="s">
        <v>1728</v>
      </c>
      <c r="E3747" s="3" t="s">
        <v>6148</v>
      </c>
      <c r="G3747" s="66">
        <v>912.88</v>
      </c>
    </row>
    <row r="3748" spans="1:7" ht="33.75" x14ac:dyDescent="0.2">
      <c r="A3748" s="1" t="str">
        <f t="shared" si="68"/>
        <v>SINAPI 90844</v>
      </c>
      <c r="B3748" s="3" t="s">
        <v>6165</v>
      </c>
      <c r="C3748" s="3">
        <v>90844</v>
      </c>
      <c r="D3748" s="2" t="s">
        <v>1723</v>
      </c>
      <c r="E3748" s="3" t="s">
        <v>6148</v>
      </c>
      <c r="G3748" s="66">
        <v>1161.07</v>
      </c>
    </row>
    <row r="3749" spans="1:7" ht="33.75" x14ac:dyDescent="0.2">
      <c r="A3749" s="1" t="str">
        <f t="shared" si="68"/>
        <v>SINAPI 90850</v>
      </c>
      <c r="B3749" s="3" t="s">
        <v>6165</v>
      </c>
      <c r="C3749" s="3">
        <v>90850</v>
      </c>
      <c r="D3749" s="2" t="s">
        <v>1729</v>
      </c>
      <c r="E3749" s="3" t="s">
        <v>6148</v>
      </c>
      <c r="G3749" s="66">
        <v>989.41</v>
      </c>
    </row>
    <row r="3750" spans="1:7" ht="33.75" x14ac:dyDescent="0.2">
      <c r="A3750" s="1" t="str">
        <f t="shared" si="68"/>
        <v>SINAPI 91312</v>
      </c>
      <c r="B3750" s="3" t="s">
        <v>6165</v>
      </c>
      <c r="C3750" s="3">
        <v>91312</v>
      </c>
      <c r="D3750" s="2" t="s">
        <v>1751</v>
      </c>
      <c r="E3750" s="3" t="s">
        <v>6148</v>
      </c>
      <c r="G3750" s="66">
        <v>868.5</v>
      </c>
    </row>
    <row r="3751" spans="1:7" ht="33.75" x14ac:dyDescent="0.2">
      <c r="A3751" s="1" t="str">
        <f t="shared" ref="A3751:A3814" si="69">CONCATENAR</f>
        <v>SINAPI 91318</v>
      </c>
      <c r="B3751" s="3" t="s">
        <v>6165</v>
      </c>
      <c r="C3751" s="3">
        <v>91318</v>
      </c>
      <c r="D3751" s="2" t="s">
        <v>1757</v>
      </c>
      <c r="E3751" s="3" t="s">
        <v>6148</v>
      </c>
      <c r="G3751" s="66">
        <v>762.14</v>
      </c>
    </row>
    <row r="3752" spans="1:7" ht="33.75" x14ac:dyDescent="0.2">
      <c r="A3752" s="1" t="str">
        <f t="shared" si="69"/>
        <v>SINAPI 91313</v>
      </c>
      <c r="B3752" s="3" t="s">
        <v>6165</v>
      </c>
      <c r="C3752" s="3">
        <v>91313</v>
      </c>
      <c r="D3752" s="2" t="s">
        <v>1752</v>
      </c>
      <c r="E3752" s="3" t="s">
        <v>6148</v>
      </c>
      <c r="G3752" s="66">
        <v>863.54</v>
      </c>
    </row>
    <row r="3753" spans="1:7" ht="33.75" x14ac:dyDescent="0.2">
      <c r="A3753" s="1" t="str">
        <f t="shared" si="69"/>
        <v>SINAPI 91319</v>
      </c>
      <c r="B3753" s="3" t="s">
        <v>6165</v>
      </c>
      <c r="C3753" s="3">
        <v>91319</v>
      </c>
      <c r="D3753" s="2" t="s">
        <v>1758</v>
      </c>
      <c r="E3753" s="3" t="s">
        <v>6148</v>
      </c>
      <c r="G3753" s="66">
        <v>771.59</v>
      </c>
    </row>
    <row r="3754" spans="1:7" ht="33.75" x14ac:dyDescent="0.2">
      <c r="A3754" s="1" t="str">
        <f t="shared" si="69"/>
        <v>SINAPI 91314</v>
      </c>
      <c r="B3754" s="3" t="s">
        <v>6165</v>
      </c>
      <c r="C3754" s="3">
        <v>91314</v>
      </c>
      <c r="D3754" s="2" t="s">
        <v>1753</v>
      </c>
      <c r="E3754" s="3" t="s">
        <v>6148</v>
      </c>
      <c r="G3754" s="66">
        <v>906.11</v>
      </c>
    </row>
    <row r="3755" spans="1:7" ht="33.75" x14ac:dyDescent="0.2">
      <c r="A3755" s="1" t="str">
        <f t="shared" si="69"/>
        <v>SINAPI 91320</v>
      </c>
      <c r="B3755" s="3" t="s">
        <v>6165</v>
      </c>
      <c r="C3755" s="3">
        <v>91320</v>
      </c>
      <c r="D3755" s="2" t="s">
        <v>1759</v>
      </c>
      <c r="E3755" s="3" t="s">
        <v>6148</v>
      </c>
      <c r="G3755" s="66">
        <v>796.53</v>
      </c>
    </row>
    <row r="3756" spans="1:7" ht="33.75" x14ac:dyDescent="0.2">
      <c r="A3756" s="1" t="str">
        <f t="shared" si="69"/>
        <v>SINAPI 91315</v>
      </c>
      <c r="B3756" s="3" t="s">
        <v>6165</v>
      </c>
      <c r="C3756" s="3">
        <v>91315</v>
      </c>
      <c r="D3756" s="2" t="s">
        <v>1754</v>
      </c>
      <c r="E3756" s="3" t="s">
        <v>6148</v>
      </c>
      <c r="G3756" s="66">
        <v>981.92</v>
      </c>
    </row>
    <row r="3757" spans="1:7" ht="33.75" x14ac:dyDescent="0.2">
      <c r="A3757" s="1" t="str">
        <f t="shared" si="69"/>
        <v>SINAPI 91321</v>
      </c>
      <c r="B3757" s="3" t="s">
        <v>6165</v>
      </c>
      <c r="C3757" s="3">
        <v>91321</v>
      </c>
      <c r="D3757" s="2" t="s">
        <v>1760</v>
      </c>
      <c r="E3757" s="3" t="s">
        <v>6148</v>
      </c>
      <c r="G3757" s="66">
        <v>872.34</v>
      </c>
    </row>
    <row r="3758" spans="1:7" ht="33.75" x14ac:dyDescent="0.2">
      <c r="A3758" s="1" t="str">
        <f t="shared" si="69"/>
        <v>SINAPI 90845</v>
      </c>
      <c r="B3758" s="3" t="s">
        <v>6165</v>
      </c>
      <c r="C3758" s="3">
        <v>90845</v>
      </c>
      <c r="D3758" s="2" t="s">
        <v>1724</v>
      </c>
      <c r="E3758" s="3" t="s">
        <v>6148</v>
      </c>
      <c r="G3758" s="66">
        <v>1331.85</v>
      </c>
    </row>
    <row r="3759" spans="1:7" ht="33.75" x14ac:dyDescent="0.2">
      <c r="A3759" s="1" t="str">
        <f t="shared" si="69"/>
        <v>SINAPI 90851</v>
      </c>
      <c r="B3759" s="3" t="s">
        <v>6165</v>
      </c>
      <c r="C3759" s="3">
        <v>90851</v>
      </c>
      <c r="D3759" s="2" t="s">
        <v>1730</v>
      </c>
      <c r="E3759" s="3" t="s">
        <v>6148</v>
      </c>
      <c r="G3759" s="66">
        <v>1160.19</v>
      </c>
    </row>
    <row r="3760" spans="1:7" ht="33.75" x14ac:dyDescent="0.2">
      <c r="A3760" s="1" t="str">
        <f t="shared" si="69"/>
        <v>SINAPI 90846</v>
      </c>
      <c r="B3760" s="3" t="s">
        <v>6165</v>
      </c>
      <c r="C3760" s="3">
        <v>90846</v>
      </c>
      <c r="D3760" s="2" t="s">
        <v>1725</v>
      </c>
      <c r="E3760" s="3" t="s">
        <v>6148</v>
      </c>
      <c r="G3760" s="66">
        <v>1399.88</v>
      </c>
    </row>
    <row r="3761" spans="1:7" ht="33.75" x14ac:dyDescent="0.2">
      <c r="A3761" s="1" t="str">
        <f t="shared" si="69"/>
        <v>SINAPI 90852</v>
      </c>
      <c r="B3761" s="3" t="s">
        <v>6165</v>
      </c>
      <c r="C3761" s="3">
        <v>90852</v>
      </c>
      <c r="D3761" s="2" t="s">
        <v>1731</v>
      </c>
      <c r="E3761" s="3" t="s">
        <v>6148</v>
      </c>
      <c r="G3761" s="66">
        <v>1228.22</v>
      </c>
    </row>
    <row r="3762" spans="1:7" ht="33.75" x14ac:dyDescent="0.2">
      <c r="A3762" s="1" t="str">
        <f t="shared" si="69"/>
        <v>SINAPI 91316</v>
      </c>
      <c r="B3762" s="3" t="s">
        <v>6165</v>
      </c>
      <c r="C3762" s="3">
        <v>91316</v>
      </c>
      <c r="D3762" s="2" t="s">
        <v>1755</v>
      </c>
      <c r="E3762" s="3" t="s">
        <v>6148</v>
      </c>
      <c r="G3762" s="66">
        <v>1153.42</v>
      </c>
    </row>
    <row r="3763" spans="1:7" ht="33.75" x14ac:dyDescent="0.2">
      <c r="A3763" s="1" t="str">
        <f t="shared" si="69"/>
        <v>SINAPI 91322</v>
      </c>
      <c r="B3763" s="3" t="s">
        <v>6165</v>
      </c>
      <c r="C3763" s="3">
        <v>91322</v>
      </c>
      <c r="D3763" s="2" t="s">
        <v>1761</v>
      </c>
      <c r="E3763" s="3" t="s">
        <v>6148</v>
      </c>
      <c r="G3763" s="66">
        <v>1043.8399999999999</v>
      </c>
    </row>
    <row r="3764" spans="1:7" ht="33.75" x14ac:dyDescent="0.2">
      <c r="A3764" s="1" t="str">
        <f t="shared" si="69"/>
        <v>SINAPI 91317</v>
      </c>
      <c r="B3764" s="3" t="s">
        <v>6165</v>
      </c>
      <c r="C3764" s="3">
        <v>91317</v>
      </c>
      <c r="D3764" s="2" t="s">
        <v>1756</v>
      </c>
      <c r="E3764" s="3" t="s">
        <v>6148</v>
      </c>
      <c r="G3764" s="66">
        <v>1220.73</v>
      </c>
    </row>
    <row r="3765" spans="1:7" ht="33.75" x14ac:dyDescent="0.2">
      <c r="A3765" s="1" t="str">
        <f t="shared" si="69"/>
        <v>SINAPI 91323</v>
      </c>
      <c r="B3765" s="3" t="s">
        <v>6165</v>
      </c>
      <c r="C3765" s="3">
        <v>91323</v>
      </c>
      <c r="D3765" s="2" t="s">
        <v>1762</v>
      </c>
      <c r="E3765" s="3" t="s">
        <v>6148</v>
      </c>
      <c r="G3765" s="66">
        <v>1111.1500000000001</v>
      </c>
    </row>
    <row r="3766" spans="1:7" ht="33.75" x14ac:dyDescent="0.2">
      <c r="A3766" s="1" t="str">
        <f t="shared" si="69"/>
        <v>SINAPI 100678</v>
      </c>
      <c r="B3766" s="3" t="s">
        <v>6165</v>
      </c>
      <c r="C3766" s="3">
        <v>100678</v>
      </c>
      <c r="D3766" s="2" t="s">
        <v>1781</v>
      </c>
      <c r="E3766" s="3" t="s">
        <v>6148</v>
      </c>
      <c r="G3766" s="66">
        <v>1036.3</v>
      </c>
    </row>
    <row r="3767" spans="1:7" ht="33.75" x14ac:dyDescent="0.2">
      <c r="A3767" s="1" t="str">
        <f t="shared" si="69"/>
        <v>SINAPI 91013</v>
      </c>
      <c r="B3767" s="3" t="s">
        <v>6165</v>
      </c>
      <c r="C3767" s="3">
        <v>91013</v>
      </c>
      <c r="D3767" s="2" t="s">
        <v>1736</v>
      </c>
      <c r="E3767" s="3" t="s">
        <v>6148</v>
      </c>
      <c r="G3767" s="66">
        <v>887.23</v>
      </c>
    </row>
    <row r="3768" spans="1:7" ht="33.75" x14ac:dyDescent="0.2">
      <c r="A3768" s="1" t="str">
        <f t="shared" si="69"/>
        <v>SINAPI 100680</v>
      </c>
      <c r="B3768" s="3" t="s">
        <v>6165</v>
      </c>
      <c r="C3768" s="3">
        <v>100680</v>
      </c>
      <c r="D3768" s="2" t="s">
        <v>1783</v>
      </c>
      <c r="E3768" s="3" t="s">
        <v>6148</v>
      </c>
      <c r="G3768" s="66">
        <v>1046.96</v>
      </c>
    </row>
    <row r="3769" spans="1:7" ht="33.75" x14ac:dyDescent="0.2">
      <c r="A3769" s="1" t="str">
        <f t="shared" si="69"/>
        <v>SINAPI 91014</v>
      </c>
      <c r="B3769" s="3" t="s">
        <v>6165</v>
      </c>
      <c r="C3769" s="3">
        <v>91014</v>
      </c>
      <c r="D3769" s="2" t="s">
        <v>1737</v>
      </c>
      <c r="E3769" s="3" t="s">
        <v>6148</v>
      </c>
      <c r="G3769" s="66">
        <v>897.89</v>
      </c>
    </row>
    <row r="3770" spans="1:7" ht="33.75" x14ac:dyDescent="0.2">
      <c r="A3770" s="1" t="str">
        <f t="shared" si="69"/>
        <v>SINAPI 100683</v>
      </c>
      <c r="B3770" s="3" t="s">
        <v>6165</v>
      </c>
      <c r="C3770" s="3">
        <v>100683</v>
      </c>
      <c r="D3770" s="2" t="s">
        <v>1786</v>
      </c>
      <c r="E3770" s="3" t="s">
        <v>6148</v>
      </c>
      <c r="G3770" s="66">
        <v>1125.9000000000001</v>
      </c>
    </row>
    <row r="3771" spans="1:7" ht="33.75" x14ac:dyDescent="0.2">
      <c r="A3771" s="1" t="str">
        <f t="shared" si="69"/>
        <v>SINAPI 91015</v>
      </c>
      <c r="B3771" s="3" t="s">
        <v>6165</v>
      </c>
      <c r="C3771" s="3">
        <v>91015</v>
      </c>
      <c r="D3771" s="2" t="s">
        <v>1738</v>
      </c>
      <c r="E3771" s="3" t="s">
        <v>6148</v>
      </c>
      <c r="G3771" s="66">
        <v>954.24</v>
      </c>
    </row>
    <row r="3772" spans="1:7" ht="33.75" x14ac:dyDescent="0.2">
      <c r="A3772" s="1" t="str">
        <f t="shared" si="69"/>
        <v>SINAPI 100685</v>
      </c>
      <c r="B3772" s="3" t="s">
        <v>6165</v>
      </c>
      <c r="C3772" s="3">
        <v>100685</v>
      </c>
      <c r="D3772" s="2" t="s">
        <v>1788</v>
      </c>
      <c r="E3772" s="3" t="s">
        <v>6148</v>
      </c>
      <c r="G3772" s="66">
        <v>1170.0999999999999</v>
      </c>
    </row>
    <row r="3773" spans="1:7" ht="33.75" x14ac:dyDescent="0.2">
      <c r="A3773" s="1" t="str">
        <f t="shared" si="69"/>
        <v>SINAPI 91016</v>
      </c>
      <c r="B3773" s="3" t="s">
        <v>6165</v>
      </c>
      <c r="C3773" s="3">
        <v>91016</v>
      </c>
      <c r="D3773" s="2" t="s">
        <v>1739</v>
      </c>
      <c r="E3773" s="3" t="s">
        <v>6148</v>
      </c>
      <c r="G3773" s="66">
        <v>998.44</v>
      </c>
    </row>
    <row r="3774" spans="1:7" ht="33.75" x14ac:dyDescent="0.2">
      <c r="A3774" s="1" t="str">
        <f t="shared" si="69"/>
        <v>SINAPI 100679</v>
      </c>
      <c r="B3774" s="3" t="s">
        <v>6165</v>
      </c>
      <c r="C3774" s="3">
        <v>100679</v>
      </c>
      <c r="D3774" s="2" t="s">
        <v>1782</v>
      </c>
      <c r="E3774" s="3" t="s">
        <v>6148</v>
      </c>
      <c r="G3774" s="66">
        <v>878.68</v>
      </c>
    </row>
    <row r="3775" spans="1:7" ht="33.75" x14ac:dyDescent="0.2">
      <c r="A3775" s="1" t="str">
        <f t="shared" si="69"/>
        <v>SINAPI 91324</v>
      </c>
      <c r="B3775" s="3" t="s">
        <v>6165</v>
      </c>
      <c r="C3775" s="3">
        <v>91324</v>
      </c>
      <c r="D3775" s="2" t="s">
        <v>1763</v>
      </c>
      <c r="E3775" s="3" t="s">
        <v>6148</v>
      </c>
      <c r="G3775" s="66">
        <v>772.32</v>
      </c>
    </row>
    <row r="3776" spans="1:7" ht="33.75" x14ac:dyDescent="0.2">
      <c r="A3776" s="1" t="str">
        <f t="shared" si="69"/>
        <v>SINAPI 100712</v>
      </c>
      <c r="B3776" s="3" t="s">
        <v>6165</v>
      </c>
      <c r="C3776" s="3">
        <v>100712</v>
      </c>
      <c r="D3776" s="2" t="s">
        <v>1804</v>
      </c>
      <c r="E3776" s="3" t="s">
        <v>6148</v>
      </c>
      <c r="G3776" s="66">
        <v>874.21</v>
      </c>
    </row>
    <row r="3777" spans="1:7" ht="33.75" x14ac:dyDescent="0.2">
      <c r="A3777" s="1" t="str">
        <f t="shared" si="69"/>
        <v>SINAPI 91325</v>
      </c>
      <c r="B3777" s="3" t="s">
        <v>6165</v>
      </c>
      <c r="C3777" s="3">
        <v>91325</v>
      </c>
      <c r="D3777" s="2" t="s">
        <v>1764</v>
      </c>
      <c r="E3777" s="3" t="s">
        <v>6148</v>
      </c>
      <c r="G3777" s="66">
        <v>782.26</v>
      </c>
    </row>
    <row r="3778" spans="1:7" ht="33.75" x14ac:dyDescent="0.2">
      <c r="A3778" s="1" t="str">
        <f t="shared" si="69"/>
        <v>SINAPI 100684</v>
      </c>
      <c r="B3778" s="3" t="s">
        <v>6165</v>
      </c>
      <c r="C3778" s="3">
        <v>100684</v>
      </c>
      <c r="D3778" s="2" t="s">
        <v>1787</v>
      </c>
      <c r="E3778" s="3" t="s">
        <v>6148</v>
      </c>
      <c r="G3778" s="66">
        <v>947.47</v>
      </c>
    </row>
    <row r="3779" spans="1:7" ht="33.75" x14ac:dyDescent="0.2">
      <c r="A3779" s="1" t="str">
        <f t="shared" si="69"/>
        <v>SINAPI 91326</v>
      </c>
      <c r="B3779" s="3" t="s">
        <v>6165</v>
      </c>
      <c r="C3779" s="3">
        <v>91326</v>
      </c>
      <c r="D3779" s="2" t="s">
        <v>1765</v>
      </c>
      <c r="E3779" s="3" t="s">
        <v>6148</v>
      </c>
      <c r="G3779" s="66">
        <v>837.89</v>
      </c>
    </row>
    <row r="3780" spans="1:7" ht="33.75" x14ac:dyDescent="0.2">
      <c r="A3780" s="1" t="str">
        <f t="shared" si="69"/>
        <v>SINAPI 91327</v>
      </c>
      <c r="B3780" s="3" t="s">
        <v>6165</v>
      </c>
      <c r="C3780" s="3">
        <v>91327</v>
      </c>
      <c r="D3780" s="2" t="s">
        <v>1766</v>
      </c>
      <c r="E3780" s="3" t="s">
        <v>6148</v>
      </c>
      <c r="G3780" s="66">
        <v>881.37</v>
      </c>
    </row>
    <row r="3781" spans="1:7" ht="33.75" x14ac:dyDescent="0.2">
      <c r="A3781" s="1" t="str">
        <f t="shared" si="69"/>
        <v>SINAPI 100686</v>
      </c>
      <c r="B3781" s="3" t="s">
        <v>6165</v>
      </c>
      <c r="C3781" s="3">
        <v>100686</v>
      </c>
      <c r="D3781" s="2" t="s">
        <v>1789</v>
      </c>
      <c r="E3781" s="3" t="s">
        <v>6148</v>
      </c>
      <c r="G3781" s="66">
        <v>990.95</v>
      </c>
    </row>
    <row r="3782" spans="1:7" ht="33.75" x14ac:dyDescent="0.2">
      <c r="A3782" s="1" t="str">
        <f t="shared" si="69"/>
        <v>SINAPI 100693</v>
      </c>
      <c r="B3782" s="3" t="s">
        <v>6165</v>
      </c>
      <c r="C3782" s="3">
        <v>100693</v>
      </c>
      <c r="D3782" s="2" t="s">
        <v>1796</v>
      </c>
      <c r="E3782" s="3" t="s">
        <v>6148</v>
      </c>
      <c r="G3782" s="66">
        <v>2340.1999999999998</v>
      </c>
    </row>
    <row r="3783" spans="1:7" ht="33.75" x14ac:dyDescent="0.2">
      <c r="A3783" s="1" t="str">
        <f t="shared" si="69"/>
        <v>SINAPI 91336</v>
      </c>
      <c r="B3783" s="3" t="s">
        <v>6165</v>
      </c>
      <c r="C3783" s="3">
        <v>91336</v>
      </c>
      <c r="D3783" s="2" t="s">
        <v>1775</v>
      </c>
      <c r="E3783" s="3" t="s">
        <v>6148</v>
      </c>
      <c r="G3783" s="66">
        <v>2168.54</v>
      </c>
    </row>
    <row r="3784" spans="1:7" ht="33.75" x14ac:dyDescent="0.2">
      <c r="A3784" s="1" t="str">
        <f t="shared" si="69"/>
        <v>SINAPI 100694</v>
      </c>
      <c r="B3784" s="3" t="s">
        <v>6165</v>
      </c>
      <c r="C3784" s="3">
        <v>100694</v>
      </c>
      <c r="D3784" s="2" t="s">
        <v>1797</v>
      </c>
      <c r="E3784" s="3" t="s">
        <v>6148</v>
      </c>
      <c r="G3784" s="66">
        <v>2161.77</v>
      </c>
    </row>
    <row r="3785" spans="1:7" ht="33.75" x14ac:dyDescent="0.2">
      <c r="A3785" s="1" t="str">
        <f t="shared" si="69"/>
        <v>SINAPI 91337</v>
      </c>
      <c r="B3785" s="3" t="s">
        <v>6165</v>
      </c>
      <c r="C3785" s="3">
        <v>91337</v>
      </c>
      <c r="D3785" s="2" t="s">
        <v>1776</v>
      </c>
      <c r="E3785" s="3" t="s">
        <v>6148</v>
      </c>
      <c r="G3785" s="66">
        <v>2052.19</v>
      </c>
    </row>
    <row r="3786" spans="1:7" ht="33.75" x14ac:dyDescent="0.2">
      <c r="A3786" s="1" t="str">
        <f t="shared" si="69"/>
        <v>SINAPI 100691</v>
      </c>
      <c r="B3786" s="3" t="s">
        <v>6165</v>
      </c>
      <c r="C3786" s="3">
        <v>100691</v>
      </c>
      <c r="D3786" s="2" t="s">
        <v>1794</v>
      </c>
      <c r="E3786" s="3" t="s">
        <v>6148</v>
      </c>
      <c r="G3786" s="66">
        <v>1876.48</v>
      </c>
    </row>
    <row r="3787" spans="1:7" ht="33.75" x14ac:dyDescent="0.2">
      <c r="A3787" s="1" t="str">
        <f t="shared" si="69"/>
        <v>SINAPI 100692</v>
      </c>
      <c r="B3787" s="3" t="s">
        <v>6165</v>
      </c>
      <c r="C3787" s="3">
        <v>100692</v>
      </c>
      <c r="D3787" s="2" t="s">
        <v>1795</v>
      </c>
      <c r="E3787" s="3" t="s">
        <v>6148</v>
      </c>
      <c r="G3787" s="66">
        <v>1698.05</v>
      </c>
    </row>
    <row r="3788" spans="1:7" ht="33.75" x14ac:dyDescent="0.2">
      <c r="A3788" s="1" t="str">
        <f t="shared" si="69"/>
        <v>SINAPI 91334</v>
      </c>
      <c r="B3788" s="3" t="s">
        <v>6165</v>
      </c>
      <c r="C3788" s="3">
        <v>91334</v>
      </c>
      <c r="D3788" s="2" t="s">
        <v>1773</v>
      </c>
      <c r="E3788" s="3" t="s">
        <v>6148</v>
      </c>
      <c r="G3788" s="66">
        <v>1704.82</v>
      </c>
    </row>
    <row r="3789" spans="1:7" ht="33.75" x14ac:dyDescent="0.2">
      <c r="A3789" s="1" t="str">
        <f t="shared" si="69"/>
        <v>SINAPI 91335</v>
      </c>
      <c r="B3789" s="3" t="s">
        <v>6165</v>
      </c>
      <c r="C3789" s="3">
        <v>91335</v>
      </c>
      <c r="D3789" s="2" t="s">
        <v>1774</v>
      </c>
      <c r="E3789" s="3" t="s">
        <v>6148</v>
      </c>
      <c r="G3789" s="66">
        <v>1588.47</v>
      </c>
    </row>
    <row r="3790" spans="1:7" ht="33.75" x14ac:dyDescent="0.2">
      <c r="A3790" s="1" t="str">
        <f t="shared" si="69"/>
        <v>SINAPI 90788</v>
      </c>
      <c r="B3790" s="3" t="s">
        <v>6165</v>
      </c>
      <c r="C3790" s="3">
        <v>90788</v>
      </c>
      <c r="D3790" s="2" t="s">
        <v>1699</v>
      </c>
      <c r="E3790" s="3" t="s">
        <v>6148</v>
      </c>
      <c r="G3790" s="66">
        <v>754.24</v>
      </c>
    </row>
    <row r="3791" spans="1:7" ht="33.75" x14ac:dyDescent="0.2">
      <c r="A3791" s="1" t="str">
        <f t="shared" si="69"/>
        <v>SINAPI 90789</v>
      </c>
      <c r="B3791" s="3" t="s">
        <v>6165</v>
      </c>
      <c r="C3791" s="3">
        <v>90789</v>
      </c>
      <c r="D3791" s="2" t="s">
        <v>1700</v>
      </c>
      <c r="E3791" s="3" t="s">
        <v>6148</v>
      </c>
      <c r="G3791" s="66">
        <v>756.46</v>
      </c>
    </row>
    <row r="3792" spans="1:7" ht="33.75" x14ac:dyDescent="0.2">
      <c r="A3792" s="1" t="str">
        <f t="shared" si="69"/>
        <v>SINAPI 90790</v>
      </c>
      <c r="B3792" s="3" t="s">
        <v>6165</v>
      </c>
      <c r="C3792" s="3">
        <v>90790</v>
      </c>
      <c r="D3792" s="2" t="s">
        <v>1701</v>
      </c>
      <c r="E3792" s="3" t="s">
        <v>6148</v>
      </c>
      <c r="G3792" s="66">
        <v>780.65</v>
      </c>
    </row>
    <row r="3793" spans="1:7" ht="33.75" x14ac:dyDescent="0.2">
      <c r="A3793" s="1" t="str">
        <f t="shared" si="69"/>
        <v>SINAPI 100675</v>
      </c>
      <c r="B3793" s="3" t="s">
        <v>6165</v>
      </c>
      <c r="C3793" s="3">
        <v>100675</v>
      </c>
      <c r="D3793" s="2" t="s">
        <v>1779</v>
      </c>
      <c r="E3793" s="3" t="s">
        <v>6148</v>
      </c>
      <c r="G3793" s="66">
        <v>862.61</v>
      </c>
    </row>
    <row r="3794" spans="1:7" ht="22.5" x14ac:dyDescent="0.2">
      <c r="A3794" s="1" t="str">
        <f t="shared" si="69"/>
        <v>SINAPI 90794</v>
      </c>
      <c r="B3794" s="3" t="s">
        <v>6165</v>
      </c>
      <c r="C3794" s="3">
        <v>90794</v>
      </c>
      <c r="D3794" s="2" t="s">
        <v>1704</v>
      </c>
      <c r="E3794" s="3" t="s">
        <v>6148</v>
      </c>
      <c r="G3794" s="66">
        <v>665.83</v>
      </c>
    </row>
    <row r="3795" spans="1:7" ht="22.5" x14ac:dyDescent="0.2">
      <c r="A3795" s="1" t="str">
        <f t="shared" si="69"/>
        <v>SINAPI 90795</v>
      </c>
      <c r="B3795" s="3" t="s">
        <v>6165</v>
      </c>
      <c r="C3795" s="3">
        <v>90795</v>
      </c>
      <c r="D3795" s="2" t="s">
        <v>1705</v>
      </c>
      <c r="E3795" s="3" t="s">
        <v>6148</v>
      </c>
      <c r="G3795" s="66">
        <v>674.33</v>
      </c>
    </row>
    <row r="3796" spans="1:7" ht="22.5" x14ac:dyDescent="0.2">
      <c r="A3796" s="1" t="str">
        <f t="shared" si="69"/>
        <v>SINAPI 90796</v>
      </c>
      <c r="B3796" s="3" t="s">
        <v>6165</v>
      </c>
      <c r="C3796" s="3">
        <v>90796</v>
      </c>
      <c r="D3796" s="2" t="s">
        <v>1706</v>
      </c>
      <c r="E3796" s="3" t="s">
        <v>6148</v>
      </c>
      <c r="G3796" s="66">
        <v>682.86</v>
      </c>
    </row>
    <row r="3797" spans="1:7" ht="22.5" x14ac:dyDescent="0.2">
      <c r="A3797" s="1" t="str">
        <f t="shared" si="69"/>
        <v>SINAPI 90797</v>
      </c>
      <c r="B3797" s="3" t="s">
        <v>6165</v>
      </c>
      <c r="C3797" s="3">
        <v>90797</v>
      </c>
      <c r="D3797" s="2" t="s">
        <v>1707</v>
      </c>
      <c r="E3797" s="3" t="s">
        <v>6148</v>
      </c>
      <c r="G3797" s="66">
        <v>691.37</v>
      </c>
    </row>
    <row r="3798" spans="1:7" ht="33.75" x14ac:dyDescent="0.2">
      <c r="A3798" s="1" t="str">
        <f t="shared" si="69"/>
        <v>SINAPI 90791</v>
      </c>
      <c r="B3798" s="3" t="s">
        <v>6165</v>
      </c>
      <c r="C3798" s="3">
        <v>90791</v>
      </c>
      <c r="D3798" s="2" t="s">
        <v>1702</v>
      </c>
      <c r="E3798" s="3" t="s">
        <v>6148</v>
      </c>
      <c r="G3798" s="66">
        <v>916.37</v>
      </c>
    </row>
    <row r="3799" spans="1:7" ht="33.75" x14ac:dyDescent="0.2">
      <c r="A3799" s="1" t="str">
        <f t="shared" si="69"/>
        <v>SINAPI 90793</v>
      </c>
      <c r="B3799" s="3" t="s">
        <v>6165</v>
      </c>
      <c r="C3799" s="3">
        <v>90793</v>
      </c>
      <c r="D3799" s="2" t="s">
        <v>1703</v>
      </c>
      <c r="E3799" s="3" t="s">
        <v>6148</v>
      </c>
      <c r="G3799" s="66">
        <v>970.26</v>
      </c>
    </row>
    <row r="3800" spans="1:7" ht="22.5" x14ac:dyDescent="0.2">
      <c r="A3800" s="1" t="str">
        <f t="shared" si="69"/>
        <v>SINAPI 90798</v>
      </c>
      <c r="B3800" s="3" t="s">
        <v>6165</v>
      </c>
      <c r="C3800" s="3">
        <v>90798</v>
      </c>
      <c r="D3800" s="2" t="s">
        <v>1708</v>
      </c>
      <c r="E3800" s="3" t="s">
        <v>6148</v>
      </c>
      <c r="G3800" s="66">
        <v>991.96</v>
      </c>
    </row>
    <row r="3801" spans="1:7" ht="22.5" x14ac:dyDescent="0.2">
      <c r="A3801" s="1" t="str">
        <f t="shared" si="69"/>
        <v>SINAPI 90799</v>
      </c>
      <c r="B3801" s="3" t="s">
        <v>6165</v>
      </c>
      <c r="C3801" s="3">
        <v>90799</v>
      </c>
      <c r="D3801" s="2" t="s">
        <v>1709</v>
      </c>
      <c r="E3801" s="3" t="s">
        <v>6148</v>
      </c>
      <c r="G3801" s="66">
        <v>1025.1600000000001</v>
      </c>
    </row>
    <row r="3802" spans="1:7" x14ac:dyDescent="0.2">
      <c r="A3802" s="1" t="str">
        <f t="shared" si="69"/>
        <v>SINAPI 100704</v>
      </c>
      <c r="B3802" s="3" t="s">
        <v>6165</v>
      </c>
      <c r="C3802" s="3">
        <v>100704</v>
      </c>
      <c r="D3802" s="2" t="s">
        <v>1820</v>
      </c>
      <c r="E3802" s="3" t="s">
        <v>6148</v>
      </c>
      <c r="G3802" s="66">
        <v>75.38</v>
      </c>
    </row>
    <row r="3803" spans="1:7" x14ac:dyDescent="0.2">
      <c r="A3803" s="1" t="str">
        <f t="shared" si="69"/>
        <v>SINAPI 90838</v>
      </c>
      <c r="B3803" s="3" t="s">
        <v>6165</v>
      </c>
      <c r="C3803" s="3">
        <v>90838</v>
      </c>
      <c r="D3803" s="2" t="s">
        <v>1810</v>
      </c>
      <c r="E3803" s="3" t="s">
        <v>6148</v>
      </c>
      <c r="G3803" s="66">
        <v>1482.73</v>
      </c>
    </row>
    <row r="3804" spans="1:7" ht="22.5" x14ac:dyDescent="0.2">
      <c r="A3804" s="1" t="str">
        <f t="shared" si="69"/>
        <v>SINAPI 91338</v>
      </c>
      <c r="B3804" s="3" t="s">
        <v>6165</v>
      </c>
      <c r="C3804" s="3">
        <v>91338</v>
      </c>
      <c r="D3804" s="2" t="s">
        <v>1811</v>
      </c>
      <c r="E3804" s="3" t="s">
        <v>6149</v>
      </c>
      <c r="G3804" s="66">
        <v>813.27</v>
      </c>
    </row>
    <row r="3805" spans="1:7" ht="22.5" x14ac:dyDescent="0.2">
      <c r="A3805" s="1" t="str">
        <f t="shared" si="69"/>
        <v>SINAPI 94805</v>
      </c>
      <c r="B3805" s="3" t="s">
        <v>6165</v>
      </c>
      <c r="C3805" s="3">
        <v>94805</v>
      </c>
      <c r="D3805" s="2" t="s">
        <v>1813</v>
      </c>
      <c r="E3805" s="3" t="s">
        <v>6148</v>
      </c>
      <c r="G3805" s="66">
        <v>856.35</v>
      </c>
    </row>
    <row r="3806" spans="1:7" ht="22.5" x14ac:dyDescent="0.2">
      <c r="A3806" s="1" t="str">
        <f t="shared" si="69"/>
        <v>SINAPI 100702</v>
      </c>
      <c r="B3806" s="3" t="s">
        <v>6165</v>
      </c>
      <c r="C3806" s="3">
        <v>100702</v>
      </c>
      <c r="D3806" s="2" t="s">
        <v>1816</v>
      </c>
      <c r="E3806" s="3" t="s">
        <v>6149</v>
      </c>
      <c r="G3806" s="66">
        <v>464.12</v>
      </c>
    </row>
    <row r="3807" spans="1:7" x14ac:dyDescent="0.2">
      <c r="A3807" s="1" t="str">
        <f t="shared" si="69"/>
        <v>SINAPI 100701</v>
      </c>
      <c r="B3807" s="3" t="s">
        <v>6165</v>
      </c>
      <c r="C3807" s="3">
        <v>100701</v>
      </c>
      <c r="D3807" s="2" t="s">
        <v>1805</v>
      </c>
      <c r="E3807" s="3" t="s">
        <v>6149</v>
      </c>
      <c r="G3807" s="66">
        <v>580.95000000000005</v>
      </c>
    </row>
    <row r="3808" spans="1:7" ht="22.5" x14ac:dyDescent="0.2">
      <c r="A3808" s="1" t="str">
        <f t="shared" si="69"/>
        <v>SINAPI 100700</v>
      </c>
      <c r="B3808" s="3" t="s">
        <v>6165</v>
      </c>
      <c r="C3808" s="3">
        <v>100700</v>
      </c>
      <c r="D3808" s="2" t="s">
        <v>1803</v>
      </c>
      <c r="E3808" s="3" t="s">
        <v>6148</v>
      </c>
      <c r="G3808" s="66">
        <v>845.56</v>
      </c>
    </row>
    <row r="3809" spans="1:7" ht="22.5" x14ac:dyDescent="0.2">
      <c r="A3809" s="1" t="str">
        <f t="shared" si="69"/>
        <v>SINAPI 91295</v>
      </c>
      <c r="B3809" s="3" t="s">
        <v>6165</v>
      </c>
      <c r="C3809" s="3">
        <v>91295</v>
      </c>
      <c r="D3809" s="2" t="s">
        <v>1742</v>
      </c>
      <c r="E3809" s="3" t="s">
        <v>6148</v>
      </c>
      <c r="G3809" s="66">
        <v>336.27</v>
      </c>
    </row>
    <row r="3810" spans="1:7" ht="22.5" x14ac:dyDescent="0.2">
      <c r="A3810" s="1" t="str">
        <f t="shared" si="69"/>
        <v>SINAPI 91296</v>
      </c>
      <c r="B3810" s="3" t="s">
        <v>6165</v>
      </c>
      <c r="C3810" s="3">
        <v>91296</v>
      </c>
      <c r="D3810" s="2" t="s">
        <v>1743</v>
      </c>
      <c r="E3810" s="3" t="s">
        <v>6148</v>
      </c>
      <c r="G3810" s="66">
        <v>360.31</v>
      </c>
    </row>
    <row r="3811" spans="1:7" ht="22.5" x14ac:dyDescent="0.2">
      <c r="A3811" s="1" t="str">
        <f t="shared" si="69"/>
        <v>SINAPI 91297</v>
      </c>
      <c r="B3811" s="3" t="s">
        <v>6165</v>
      </c>
      <c r="C3811" s="3">
        <v>91297</v>
      </c>
      <c r="D3811" s="2" t="s">
        <v>1744</v>
      </c>
      <c r="E3811" s="3" t="s">
        <v>6148</v>
      </c>
      <c r="G3811" s="66">
        <v>395.46</v>
      </c>
    </row>
    <row r="3812" spans="1:7" ht="22.5" x14ac:dyDescent="0.2">
      <c r="A3812" s="1" t="str">
        <f t="shared" si="69"/>
        <v>SINAPI 90820</v>
      </c>
      <c r="B3812" s="3" t="s">
        <v>6165</v>
      </c>
      <c r="C3812" s="3">
        <v>90820</v>
      </c>
      <c r="D3812" s="2" t="s">
        <v>1712</v>
      </c>
      <c r="E3812" s="3" t="s">
        <v>6148</v>
      </c>
      <c r="G3812" s="66">
        <v>317.27</v>
      </c>
    </row>
    <row r="3813" spans="1:7" ht="22.5" x14ac:dyDescent="0.2">
      <c r="A3813" s="1" t="str">
        <f t="shared" si="69"/>
        <v>SINAPI 90821</v>
      </c>
      <c r="B3813" s="3" t="s">
        <v>6165</v>
      </c>
      <c r="C3813" s="3">
        <v>90821</v>
      </c>
      <c r="D3813" s="2" t="s">
        <v>1713</v>
      </c>
      <c r="E3813" s="3" t="s">
        <v>6148</v>
      </c>
      <c r="G3813" s="66">
        <v>325</v>
      </c>
    </row>
    <row r="3814" spans="1:7" ht="22.5" x14ac:dyDescent="0.2">
      <c r="A3814" s="1" t="str">
        <f t="shared" si="69"/>
        <v>SINAPI 90822</v>
      </c>
      <c r="B3814" s="3" t="s">
        <v>6165</v>
      </c>
      <c r="C3814" s="3">
        <v>90822</v>
      </c>
      <c r="D3814" s="2" t="s">
        <v>1714</v>
      </c>
      <c r="E3814" s="3" t="s">
        <v>6148</v>
      </c>
      <c r="G3814" s="66">
        <v>348.22</v>
      </c>
    </row>
    <row r="3815" spans="1:7" ht="22.5" x14ac:dyDescent="0.2">
      <c r="A3815" s="1" t="str">
        <f t="shared" ref="A3815:A3878" si="70">CONCATENAR</f>
        <v>SINAPI 90823</v>
      </c>
      <c r="B3815" s="3" t="s">
        <v>6165</v>
      </c>
      <c r="C3815" s="3">
        <v>90823</v>
      </c>
      <c r="D3815" s="2" t="s">
        <v>1715</v>
      </c>
      <c r="E3815" s="3" t="s">
        <v>6148</v>
      </c>
      <c r="G3815" s="66">
        <v>422.32</v>
      </c>
    </row>
    <row r="3816" spans="1:7" ht="22.5" x14ac:dyDescent="0.2">
      <c r="A3816" s="1" t="str">
        <f t="shared" si="70"/>
        <v>SINAPI 90824</v>
      </c>
      <c r="B3816" s="3" t="s">
        <v>6165</v>
      </c>
      <c r="C3816" s="3">
        <v>90824</v>
      </c>
      <c r="D3816" s="2" t="s">
        <v>1716</v>
      </c>
      <c r="E3816" s="3" t="s">
        <v>6148</v>
      </c>
      <c r="G3816" s="66">
        <v>595.53</v>
      </c>
    </row>
    <row r="3817" spans="1:7" ht="22.5" x14ac:dyDescent="0.2">
      <c r="A3817" s="1" t="str">
        <f t="shared" si="70"/>
        <v>SINAPI 91009</v>
      </c>
      <c r="B3817" s="3" t="s">
        <v>6165</v>
      </c>
      <c r="C3817" s="3">
        <v>91009</v>
      </c>
      <c r="D3817" s="2" t="s">
        <v>1732</v>
      </c>
      <c r="E3817" s="3" t="s">
        <v>6148</v>
      </c>
      <c r="G3817" s="66">
        <v>327.45</v>
      </c>
    </row>
    <row r="3818" spans="1:7" ht="22.5" x14ac:dyDescent="0.2">
      <c r="A3818" s="1" t="str">
        <f t="shared" si="70"/>
        <v>SINAPI 91010</v>
      </c>
      <c r="B3818" s="3" t="s">
        <v>6165</v>
      </c>
      <c r="C3818" s="3">
        <v>91010</v>
      </c>
      <c r="D3818" s="2" t="s">
        <v>1733</v>
      </c>
      <c r="E3818" s="3" t="s">
        <v>6148</v>
      </c>
      <c r="G3818" s="66">
        <v>335.67</v>
      </c>
    </row>
    <row r="3819" spans="1:7" ht="22.5" x14ac:dyDescent="0.2">
      <c r="A3819" s="1" t="str">
        <f t="shared" si="70"/>
        <v>SINAPI 91011</v>
      </c>
      <c r="B3819" s="3" t="s">
        <v>6165</v>
      </c>
      <c r="C3819" s="3">
        <v>91011</v>
      </c>
      <c r="D3819" s="2" t="s">
        <v>1734</v>
      </c>
      <c r="E3819" s="3" t="s">
        <v>6148</v>
      </c>
      <c r="G3819" s="66">
        <v>389.58</v>
      </c>
    </row>
    <row r="3820" spans="1:7" ht="22.5" x14ac:dyDescent="0.2">
      <c r="A3820" s="1" t="str">
        <f t="shared" si="70"/>
        <v>SINAPI 91012</v>
      </c>
      <c r="B3820" s="3" t="s">
        <v>6165</v>
      </c>
      <c r="C3820" s="3">
        <v>91012</v>
      </c>
      <c r="D3820" s="2" t="s">
        <v>1735</v>
      </c>
      <c r="E3820" s="3" t="s">
        <v>6148</v>
      </c>
      <c r="G3820" s="66">
        <v>431.35</v>
      </c>
    </row>
    <row r="3821" spans="1:7" ht="22.5" x14ac:dyDescent="0.2">
      <c r="A3821" s="1" t="str">
        <f t="shared" si="70"/>
        <v>SINAPI 91298</v>
      </c>
      <c r="B3821" s="3" t="s">
        <v>6165</v>
      </c>
      <c r="C3821" s="3">
        <v>91298</v>
      </c>
      <c r="D3821" s="2" t="s">
        <v>1745</v>
      </c>
      <c r="E3821" s="3" t="s">
        <v>6148</v>
      </c>
      <c r="G3821" s="66">
        <v>1140.1600000000001</v>
      </c>
    </row>
    <row r="3822" spans="1:7" ht="22.5" x14ac:dyDescent="0.2">
      <c r="A3822" s="1" t="str">
        <f t="shared" si="70"/>
        <v>SINAPI 90825</v>
      </c>
      <c r="B3822" s="3" t="s">
        <v>6165</v>
      </c>
      <c r="C3822" s="3">
        <v>90825</v>
      </c>
      <c r="D3822" s="2" t="s">
        <v>1717</v>
      </c>
      <c r="E3822" s="3" t="s">
        <v>6148</v>
      </c>
      <c r="G3822" s="66">
        <v>661.13</v>
      </c>
    </row>
    <row r="3823" spans="1:7" ht="22.5" x14ac:dyDescent="0.2">
      <c r="A3823" s="1" t="str">
        <f t="shared" si="70"/>
        <v>SINAPI 91299</v>
      </c>
      <c r="B3823" s="3" t="s">
        <v>6165</v>
      </c>
      <c r="C3823" s="3">
        <v>91299</v>
      </c>
      <c r="D3823" s="2" t="s">
        <v>1746</v>
      </c>
      <c r="E3823" s="3" t="s">
        <v>6148</v>
      </c>
      <c r="G3823" s="66">
        <v>1603.88</v>
      </c>
    </row>
    <row r="3824" spans="1:7" ht="22.5" x14ac:dyDescent="0.2">
      <c r="A3824" s="1" t="str">
        <f t="shared" si="70"/>
        <v>SINAPI 91341</v>
      </c>
      <c r="B3824" s="3" t="s">
        <v>6165</v>
      </c>
      <c r="C3824" s="3">
        <v>91341</v>
      </c>
      <c r="D3824" s="2" t="s">
        <v>1812</v>
      </c>
      <c r="E3824" s="3" t="s">
        <v>6149</v>
      </c>
      <c r="G3824" s="66">
        <v>621.97</v>
      </c>
    </row>
    <row r="3825" spans="1:7" ht="22.5" x14ac:dyDescent="0.2">
      <c r="A3825" s="1" t="str">
        <f t="shared" si="70"/>
        <v>SINAPI 94806</v>
      </c>
      <c r="B3825" s="3" t="s">
        <v>6165</v>
      </c>
      <c r="C3825" s="3">
        <v>94806</v>
      </c>
      <c r="D3825" s="2" t="s">
        <v>1814</v>
      </c>
      <c r="E3825" s="3" t="s">
        <v>6148</v>
      </c>
      <c r="G3825" s="66">
        <v>685.27</v>
      </c>
    </row>
    <row r="3826" spans="1:7" ht="22.5" x14ac:dyDescent="0.2">
      <c r="A3826" s="1" t="str">
        <f t="shared" si="70"/>
        <v>SINAPI 94807</v>
      </c>
      <c r="B3826" s="3" t="s">
        <v>6165</v>
      </c>
      <c r="C3826" s="3">
        <v>94807</v>
      </c>
      <c r="D3826" s="2" t="s">
        <v>1815</v>
      </c>
      <c r="E3826" s="3" t="s">
        <v>6148</v>
      </c>
      <c r="G3826" s="66">
        <v>626</v>
      </c>
    </row>
    <row r="3827" spans="1:7" x14ac:dyDescent="0.2">
      <c r="A3827" s="1" t="str">
        <f t="shared" si="70"/>
        <v>SINAPI 100703</v>
      </c>
      <c r="B3827" s="3" t="s">
        <v>6165</v>
      </c>
      <c r="C3827" s="3">
        <v>100703</v>
      </c>
      <c r="D3827" s="2" t="s">
        <v>1819</v>
      </c>
      <c r="E3827" s="3" t="s">
        <v>6148</v>
      </c>
      <c r="G3827" s="66">
        <v>36.270000000000003</v>
      </c>
    </row>
    <row r="3828" spans="1:7" ht="22.5" x14ac:dyDescent="0.2">
      <c r="A3828" s="1" t="str">
        <f t="shared" si="70"/>
        <v>SINAPI 100695</v>
      </c>
      <c r="B3828" s="3" t="s">
        <v>6165</v>
      </c>
      <c r="C3828" s="3">
        <v>100695</v>
      </c>
      <c r="D3828" s="2" t="s">
        <v>1798</v>
      </c>
      <c r="E3828" s="3" t="s">
        <v>6148</v>
      </c>
      <c r="G3828" s="66">
        <v>73.55</v>
      </c>
    </row>
    <row r="3829" spans="1:7" ht="22.5" x14ac:dyDescent="0.2">
      <c r="A3829" s="1" t="str">
        <f t="shared" si="70"/>
        <v>SINAPI 100696</v>
      </c>
      <c r="B3829" s="3" t="s">
        <v>6165</v>
      </c>
      <c r="C3829" s="3">
        <v>100696</v>
      </c>
      <c r="D3829" s="2" t="s">
        <v>1799</v>
      </c>
      <c r="E3829" s="3" t="s">
        <v>6148</v>
      </c>
      <c r="G3829" s="66">
        <v>81.680000000000007</v>
      </c>
    </row>
    <row r="3830" spans="1:7" ht="22.5" x14ac:dyDescent="0.2">
      <c r="A3830" s="1" t="str">
        <f t="shared" si="70"/>
        <v>SINAPI 100697</v>
      </c>
      <c r="B3830" s="3" t="s">
        <v>6165</v>
      </c>
      <c r="C3830" s="3">
        <v>100697</v>
      </c>
      <c r="D3830" s="2" t="s">
        <v>1800</v>
      </c>
      <c r="E3830" s="3" t="s">
        <v>6148</v>
      </c>
      <c r="G3830" s="66">
        <v>89.88</v>
      </c>
    </row>
    <row r="3831" spans="1:7" ht="22.5" x14ac:dyDescent="0.2">
      <c r="A3831" s="1" t="str">
        <f t="shared" si="70"/>
        <v>SINAPI 100698</v>
      </c>
      <c r="B3831" s="3" t="s">
        <v>6165</v>
      </c>
      <c r="C3831" s="3">
        <v>100698</v>
      </c>
      <c r="D3831" s="2" t="s">
        <v>1801</v>
      </c>
      <c r="E3831" s="3" t="s">
        <v>6148</v>
      </c>
      <c r="G3831" s="66">
        <v>98.06</v>
      </c>
    </row>
    <row r="3832" spans="1:7" ht="22.5" x14ac:dyDescent="0.2">
      <c r="A3832" s="1" t="str">
        <f t="shared" si="70"/>
        <v>SINAPI 100699</v>
      </c>
      <c r="B3832" s="3" t="s">
        <v>6165</v>
      </c>
      <c r="C3832" s="3">
        <v>100699</v>
      </c>
      <c r="D3832" s="2" t="s">
        <v>1802</v>
      </c>
      <c r="E3832" s="3" t="s">
        <v>6148</v>
      </c>
      <c r="G3832" s="66">
        <v>117.45</v>
      </c>
    </row>
    <row r="3833" spans="1:7" x14ac:dyDescent="0.2">
      <c r="A3833" s="1" t="str">
        <f t="shared" si="70"/>
        <v>SINAPI 100705</v>
      </c>
      <c r="B3833" s="3" t="s">
        <v>6165</v>
      </c>
      <c r="C3833" s="3">
        <v>100705</v>
      </c>
      <c r="D3833" s="2" t="s">
        <v>1821</v>
      </c>
      <c r="E3833" s="3" t="s">
        <v>6148</v>
      </c>
      <c r="G3833" s="66">
        <v>89.48</v>
      </c>
    </row>
    <row r="3834" spans="1:7" ht="22.5" x14ac:dyDescent="0.2">
      <c r="A3834" s="1" t="str">
        <f t="shared" si="70"/>
        <v>SINAPI 101173</v>
      </c>
      <c r="B3834" s="3" t="s">
        <v>6165</v>
      </c>
      <c r="C3834" s="3">
        <v>101173</v>
      </c>
      <c r="D3834" s="2" t="s">
        <v>1879</v>
      </c>
      <c r="E3834" s="3" t="s">
        <v>6147</v>
      </c>
      <c r="G3834" s="66">
        <v>63.87</v>
      </c>
    </row>
    <row r="3835" spans="1:7" ht="22.5" x14ac:dyDescent="0.2">
      <c r="A3835" s="1" t="str">
        <f t="shared" si="70"/>
        <v>SINAPI 101174</v>
      </c>
      <c r="B3835" s="3" t="s">
        <v>6165</v>
      </c>
      <c r="C3835" s="3">
        <v>101174</v>
      </c>
      <c r="D3835" s="2" t="s">
        <v>1880</v>
      </c>
      <c r="E3835" s="3" t="s">
        <v>6147</v>
      </c>
      <c r="G3835" s="66">
        <v>90.6</v>
      </c>
    </row>
    <row r="3836" spans="1:7" ht="22.5" x14ac:dyDescent="0.2">
      <c r="A3836" s="1" t="str">
        <f t="shared" si="70"/>
        <v>SINAPI 101175</v>
      </c>
      <c r="B3836" s="3" t="s">
        <v>6165</v>
      </c>
      <c r="C3836" s="3">
        <v>101175</v>
      </c>
      <c r="D3836" s="2" t="s">
        <v>1881</v>
      </c>
      <c r="E3836" s="3" t="s">
        <v>6147</v>
      </c>
      <c r="G3836" s="66">
        <v>123.82</v>
      </c>
    </row>
    <row r="3837" spans="1:7" ht="22.5" x14ac:dyDescent="0.2">
      <c r="A3837" s="1" t="str">
        <f t="shared" si="70"/>
        <v>SINAPI 101176</v>
      </c>
      <c r="B3837" s="3" t="s">
        <v>6165</v>
      </c>
      <c r="C3837" s="3">
        <v>101176</v>
      </c>
      <c r="D3837" s="2" t="s">
        <v>9360</v>
      </c>
      <c r="E3837" s="3" t="s">
        <v>6147</v>
      </c>
      <c r="G3837" s="66">
        <v>151.59</v>
      </c>
    </row>
    <row r="3838" spans="1:7" ht="22.5" x14ac:dyDescent="0.2">
      <c r="A3838" s="1" t="str">
        <f t="shared" si="70"/>
        <v>SINAPI 101183</v>
      </c>
      <c r="B3838" s="3" t="s">
        <v>6165</v>
      </c>
      <c r="C3838" s="3">
        <v>101183</v>
      </c>
      <c r="D3838" s="2" t="s">
        <v>9361</v>
      </c>
      <c r="E3838" s="3" t="s">
        <v>6147</v>
      </c>
      <c r="G3838" s="66">
        <v>0</v>
      </c>
    </row>
    <row r="3839" spans="1:7" ht="22.5" x14ac:dyDescent="0.2">
      <c r="A3839" s="1" t="str">
        <f t="shared" si="70"/>
        <v>SINAPI 101184</v>
      </c>
      <c r="B3839" s="3" t="s">
        <v>6165</v>
      </c>
      <c r="C3839" s="3">
        <v>101184</v>
      </c>
      <c r="D3839" s="2" t="s">
        <v>9362</v>
      </c>
      <c r="E3839" s="3" t="s">
        <v>6147</v>
      </c>
      <c r="G3839" s="66">
        <v>0</v>
      </c>
    </row>
    <row r="3840" spans="1:7" ht="22.5" x14ac:dyDescent="0.2">
      <c r="A3840" s="1" t="str">
        <f t="shared" si="70"/>
        <v>SINAPI 101182</v>
      </c>
      <c r="B3840" s="3" t="s">
        <v>6165</v>
      </c>
      <c r="C3840" s="3">
        <v>101182</v>
      </c>
      <c r="D3840" s="2" t="s">
        <v>9363</v>
      </c>
      <c r="E3840" s="3" t="s">
        <v>6147</v>
      </c>
      <c r="G3840" s="66">
        <v>0</v>
      </c>
    </row>
    <row r="3841" spans="1:7" ht="22.5" x14ac:dyDescent="0.2">
      <c r="A3841" s="1" t="str">
        <f t="shared" si="70"/>
        <v>SINAPI 101185</v>
      </c>
      <c r="B3841" s="3" t="s">
        <v>6165</v>
      </c>
      <c r="C3841" s="3">
        <v>101185</v>
      </c>
      <c r="D3841" s="2" t="s">
        <v>9364</v>
      </c>
      <c r="E3841" s="3" t="s">
        <v>6147</v>
      </c>
      <c r="G3841" s="66">
        <v>0</v>
      </c>
    </row>
    <row r="3842" spans="1:7" ht="22.5" x14ac:dyDescent="0.2">
      <c r="A3842" s="1" t="str">
        <f t="shared" si="70"/>
        <v>SINAPI 101186</v>
      </c>
      <c r="B3842" s="3" t="s">
        <v>6165</v>
      </c>
      <c r="C3842" s="3">
        <v>101186</v>
      </c>
      <c r="D3842" s="2" t="s">
        <v>9365</v>
      </c>
      <c r="E3842" s="3" t="s">
        <v>6147</v>
      </c>
      <c r="G3842" s="66">
        <v>0</v>
      </c>
    </row>
    <row r="3843" spans="1:7" ht="22.5" x14ac:dyDescent="0.2">
      <c r="A3843" s="1" t="str">
        <f t="shared" si="70"/>
        <v>SINAPI 101187</v>
      </c>
      <c r="B3843" s="3" t="s">
        <v>6165</v>
      </c>
      <c r="C3843" s="3">
        <v>101187</v>
      </c>
      <c r="D3843" s="2" t="s">
        <v>9366</v>
      </c>
      <c r="E3843" s="3" t="s">
        <v>6147</v>
      </c>
      <c r="G3843" s="66">
        <v>0</v>
      </c>
    </row>
    <row r="3844" spans="1:7" ht="22.5" x14ac:dyDescent="0.2">
      <c r="A3844" s="1" t="str">
        <f t="shared" si="70"/>
        <v>SINAPI 101177</v>
      </c>
      <c r="B3844" s="3" t="s">
        <v>6165</v>
      </c>
      <c r="C3844" s="3">
        <v>101177</v>
      </c>
      <c r="D3844" s="2" t="s">
        <v>9367</v>
      </c>
      <c r="E3844" s="3" t="s">
        <v>6147</v>
      </c>
      <c r="G3844" s="66">
        <v>0</v>
      </c>
    </row>
    <row r="3845" spans="1:7" ht="22.5" x14ac:dyDescent="0.2">
      <c r="A3845" s="1" t="str">
        <f t="shared" si="70"/>
        <v>SINAPI 101178</v>
      </c>
      <c r="B3845" s="3" t="s">
        <v>6165</v>
      </c>
      <c r="C3845" s="3">
        <v>101178</v>
      </c>
      <c r="D3845" s="2" t="s">
        <v>9368</v>
      </c>
      <c r="E3845" s="3" t="s">
        <v>6147</v>
      </c>
      <c r="G3845" s="66">
        <v>0</v>
      </c>
    </row>
    <row r="3846" spans="1:7" ht="22.5" x14ac:dyDescent="0.2">
      <c r="A3846" s="1" t="str">
        <f t="shared" si="70"/>
        <v>SINAPI 101180</v>
      </c>
      <c r="B3846" s="3" t="s">
        <v>6165</v>
      </c>
      <c r="C3846" s="3">
        <v>101180</v>
      </c>
      <c r="D3846" s="2" t="s">
        <v>9369</v>
      </c>
      <c r="E3846" s="3" t="s">
        <v>6147</v>
      </c>
      <c r="G3846" s="66">
        <v>0</v>
      </c>
    </row>
    <row r="3847" spans="1:7" ht="22.5" x14ac:dyDescent="0.2">
      <c r="A3847" s="1" t="str">
        <f t="shared" si="70"/>
        <v>SINAPI 101179</v>
      </c>
      <c r="B3847" s="3" t="s">
        <v>6165</v>
      </c>
      <c r="C3847" s="3">
        <v>101179</v>
      </c>
      <c r="D3847" s="2" t="s">
        <v>9370</v>
      </c>
      <c r="E3847" s="3" t="s">
        <v>6147</v>
      </c>
      <c r="G3847" s="66">
        <v>0</v>
      </c>
    </row>
    <row r="3848" spans="1:7" ht="22.5" x14ac:dyDescent="0.2">
      <c r="A3848" s="1" t="str">
        <f t="shared" si="70"/>
        <v>SINAPI 101181</v>
      </c>
      <c r="B3848" s="3" t="s">
        <v>6165</v>
      </c>
      <c r="C3848" s="3">
        <v>101181</v>
      </c>
      <c r="D3848" s="2" t="s">
        <v>9371</v>
      </c>
      <c r="E3848" s="3" t="s">
        <v>6147</v>
      </c>
      <c r="G3848" s="66">
        <v>0</v>
      </c>
    </row>
    <row r="3849" spans="1:7" ht="22.5" x14ac:dyDescent="0.2">
      <c r="A3849" s="1" t="str">
        <f t="shared" si="70"/>
        <v>SINAPI 100899</v>
      </c>
      <c r="B3849" s="3" t="s">
        <v>6165</v>
      </c>
      <c r="C3849" s="3">
        <v>100899</v>
      </c>
      <c r="D3849" s="2" t="s">
        <v>9372</v>
      </c>
      <c r="E3849" s="3" t="s">
        <v>6147</v>
      </c>
      <c r="G3849" s="66">
        <v>90.11</v>
      </c>
    </row>
    <row r="3850" spans="1:7" ht="22.5" x14ac:dyDescent="0.2">
      <c r="A3850" s="1" t="str">
        <f t="shared" si="70"/>
        <v>SINAPI 100896</v>
      </c>
      <c r="B3850" s="3" t="s">
        <v>6165</v>
      </c>
      <c r="C3850" s="3">
        <v>100896</v>
      </c>
      <c r="D3850" s="2" t="s">
        <v>9373</v>
      </c>
      <c r="E3850" s="3" t="s">
        <v>6147</v>
      </c>
      <c r="G3850" s="66">
        <v>64.62</v>
      </c>
    </row>
    <row r="3851" spans="1:7" ht="22.5" x14ac:dyDescent="0.2">
      <c r="A3851" s="1" t="str">
        <f t="shared" si="70"/>
        <v>SINAPI 100897</v>
      </c>
      <c r="B3851" s="3" t="s">
        <v>6165</v>
      </c>
      <c r="C3851" s="3">
        <v>100897</v>
      </c>
      <c r="D3851" s="2" t="s">
        <v>9374</v>
      </c>
      <c r="E3851" s="3" t="s">
        <v>6147</v>
      </c>
      <c r="G3851" s="66">
        <v>128.11000000000001</v>
      </c>
    </row>
    <row r="3852" spans="1:7" ht="22.5" x14ac:dyDescent="0.2">
      <c r="A3852" s="1" t="str">
        <f t="shared" si="70"/>
        <v>SINAPI 100900</v>
      </c>
      <c r="B3852" s="3" t="s">
        <v>6165</v>
      </c>
      <c r="C3852" s="3">
        <v>100900</v>
      </c>
      <c r="D3852" s="2" t="s">
        <v>9375</v>
      </c>
      <c r="E3852" s="3" t="s">
        <v>6147</v>
      </c>
      <c r="G3852" s="66">
        <v>288.24</v>
      </c>
    </row>
    <row r="3853" spans="1:7" ht="22.5" x14ac:dyDescent="0.2">
      <c r="A3853" s="1" t="str">
        <f t="shared" si="70"/>
        <v>SINAPI 100898</v>
      </c>
      <c r="B3853" s="3" t="s">
        <v>6165</v>
      </c>
      <c r="C3853" s="3">
        <v>100898</v>
      </c>
      <c r="D3853" s="2" t="s">
        <v>9376</v>
      </c>
      <c r="E3853" s="3" t="s">
        <v>6147</v>
      </c>
      <c r="G3853" s="66">
        <v>249.96</v>
      </c>
    </row>
    <row r="3854" spans="1:7" ht="22.5" x14ac:dyDescent="0.2">
      <c r="A3854" s="1" t="str">
        <f t="shared" si="70"/>
        <v>SINAPI 100892</v>
      </c>
      <c r="B3854" s="3" t="s">
        <v>6165</v>
      </c>
      <c r="C3854" s="3">
        <v>100892</v>
      </c>
      <c r="D3854" s="2" t="s">
        <v>1876</v>
      </c>
      <c r="E3854" s="3" t="s">
        <v>6153</v>
      </c>
      <c r="G3854" s="66">
        <v>11.81</v>
      </c>
    </row>
    <row r="3855" spans="1:7" ht="22.5" x14ac:dyDescent="0.2">
      <c r="A3855" s="1" t="str">
        <f t="shared" si="70"/>
        <v>SINAPI 100893</v>
      </c>
      <c r="B3855" s="3" t="s">
        <v>6165</v>
      </c>
      <c r="C3855" s="3">
        <v>100893</v>
      </c>
      <c r="D3855" s="2" t="s">
        <v>1877</v>
      </c>
      <c r="E3855" s="3" t="s">
        <v>6153</v>
      </c>
      <c r="G3855" s="66">
        <v>11.59</v>
      </c>
    </row>
    <row r="3856" spans="1:7" ht="22.5" x14ac:dyDescent="0.2">
      <c r="A3856" s="1" t="str">
        <f t="shared" si="70"/>
        <v>SINAPI 100894</v>
      </c>
      <c r="B3856" s="3" t="s">
        <v>6165</v>
      </c>
      <c r="C3856" s="3">
        <v>100894</v>
      </c>
      <c r="D3856" s="2" t="s">
        <v>1878</v>
      </c>
      <c r="E3856" s="3" t="s">
        <v>6153</v>
      </c>
      <c r="G3856" s="66">
        <v>11.49</v>
      </c>
    </row>
    <row r="3857" spans="1:7" ht="22.5" x14ac:dyDescent="0.2">
      <c r="A3857" s="1" t="str">
        <f t="shared" si="70"/>
        <v>SINAPI 100889</v>
      </c>
      <c r="B3857" s="3" t="s">
        <v>6165</v>
      </c>
      <c r="C3857" s="3">
        <v>100889</v>
      </c>
      <c r="D3857" s="2" t="s">
        <v>1874</v>
      </c>
      <c r="E3857" s="3" t="s">
        <v>6153</v>
      </c>
      <c r="G3857" s="66">
        <v>11.27</v>
      </c>
    </row>
    <row r="3858" spans="1:7" ht="22.5" x14ac:dyDescent="0.2">
      <c r="A3858" s="1" t="str">
        <f t="shared" si="70"/>
        <v>SINAPI 100891</v>
      </c>
      <c r="B3858" s="3" t="s">
        <v>6165</v>
      </c>
      <c r="C3858" s="3">
        <v>100891</v>
      </c>
      <c r="D3858" s="2" t="s">
        <v>9377</v>
      </c>
      <c r="E3858" s="3" t="s">
        <v>6153</v>
      </c>
      <c r="G3858" s="66">
        <v>0</v>
      </c>
    </row>
    <row r="3859" spans="1:7" ht="22.5" x14ac:dyDescent="0.2">
      <c r="A3859" s="1" t="str">
        <f t="shared" si="70"/>
        <v>SINAPI 100890</v>
      </c>
      <c r="B3859" s="3" t="s">
        <v>6165</v>
      </c>
      <c r="C3859" s="3">
        <v>100890</v>
      </c>
      <c r="D3859" s="2" t="s">
        <v>1875</v>
      </c>
      <c r="E3859" s="3" t="s">
        <v>6153</v>
      </c>
      <c r="G3859" s="66">
        <v>11.09</v>
      </c>
    </row>
    <row r="3860" spans="1:7" ht="22.5" x14ac:dyDescent="0.2">
      <c r="A3860" s="1" t="str">
        <f t="shared" si="70"/>
        <v>SINAPI 100658</v>
      </c>
      <c r="B3860" s="3" t="s">
        <v>6165</v>
      </c>
      <c r="C3860" s="3">
        <v>100658</v>
      </c>
      <c r="D3860" s="2" t="s">
        <v>1873</v>
      </c>
      <c r="E3860" s="3" t="s">
        <v>6147</v>
      </c>
      <c r="G3860" s="66">
        <v>349.94</v>
      </c>
    </row>
    <row r="3861" spans="1:7" ht="22.5" x14ac:dyDescent="0.2">
      <c r="A3861" s="1" t="str">
        <f t="shared" si="70"/>
        <v>SINAPI 100657</v>
      </c>
      <c r="B3861" s="3" t="s">
        <v>6165</v>
      </c>
      <c r="C3861" s="3">
        <v>100657</v>
      </c>
      <c r="D3861" s="2" t="s">
        <v>1872</v>
      </c>
      <c r="E3861" s="3" t="s">
        <v>6147</v>
      </c>
      <c r="G3861" s="66">
        <v>153.28</v>
      </c>
    </row>
    <row r="3862" spans="1:7" ht="22.5" x14ac:dyDescent="0.2">
      <c r="A3862" s="1" t="str">
        <f t="shared" si="70"/>
        <v>SINAPI 100656</v>
      </c>
      <c r="B3862" s="3" t="s">
        <v>6165</v>
      </c>
      <c r="C3862" s="3">
        <v>100656</v>
      </c>
      <c r="D3862" s="2" t="s">
        <v>1871</v>
      </c>
      <c r="E3862" s="3" t="s">
        <v>6147</v>
      </c>
      <c r="G3862" s="66">
        <v>118.95</v>
      </c>
    </row>
    <row r="3863" spans="1:7" ht="22.5" x14ac:dyDescent="0.2">
      <c r="A3863" s="1" t="str">
        <f t="shared" si="70"/>
        <v>SINAPI 102649</v>
      </c>
      <c r="B3863" s="3" t="s">
        <v>6165</v>
      </c>
      <c r="C3863" s="3">
        <v>102649</v>
      </c>
      <c r="D3863" s="2" t="s">
        <v>9378</v>
      </c>
      <c r="E3863" s="3" t="s">
        <v>6147</v>
      </c>
      <c r="G3863" s="66">
        <v>0</v>
      </c>
    </row>
    <row r="3864" spans="1:7" ht="22.5" x14ac:dyDescent="0.2">
      <c r="A3864" s="1" t="str">
        <f t="shared" si="70"/>
        <v>SINAPI 102645</v>
      </c>
      <c r="B3864" s="3" t="s">
        <v>6165</v>
      </c>
      <c r="C3864" s="3">
        <v>102645</v>
      </c>
      <c r="D3864" s="2" t="s">
        <v>9379</v>
      </c>
      <c r="E3864" s="3" t="s">
        <v>6147</v>
      </c>
      <c r="G3864" s="66">
        <v>0</v>
      </c>
    </row>
    <row r="3865" spans="1:7" ht="22.5" x14ac:dyDescent="0.2">
      <c r="A3865" s="1" t="str">
        <f t="shared" si="70"/>
        <v>SINAPI 102650</v>
      </c>
      <c r="B3865" s="3" t="s">
        <v>6165</v>
      </c>
      <c r="C3865" s="3">
        <v>102650</v>
      </c>
      <c r="D3865" s="2" t="s">
        <v>9380</v>
      </c>
      <c r="E3865" s="3" t="s">
        <v>6147</v>
      </c>
      <c r="G3865" s="66">
        <v>0</v>
      </c>
    </row>
    <row r="3866" spans="1:7" ht="22.5" x14ac:dyDescent="0.2">
      <c r="A3866" s="1" t="str">
        <f t="shared" si="70"/>
        <v>SINAPI 102646</v>
      </c>
      <c r="B3866" s="3" t="s">
        <v>6165</v>
      </c>
      <c r="C3866" s="3">
        <v>102646</v>
      </c>
      <c r="D3866" s="2" t="s">
        <v>9381</v>
      </c>
      <c r="E3866" s="3" t="s">
        <v>6147</v>
      </c>
      <c r="G3866" s="66">
        <v>0</v>
      </c>
    </row>
    <row r="3867" spans="1:7" ht="22.5" x14ac:dyDescent="0.2">
      <c r="A3867" s="1" t="str">
        <f t="shared" si="70"/>
        <v>SINAPI 102651</v>
      </c>
      <c r="B3867" s="3" t="s">
        <v>6165</v>
      </c>
      <c r="C3867" s="3">
        <v>102651</v>
      </c>
      <c r="D3867" s="2" t="s">
        <v>9382</v>
      </c>
      <c r="E3867" s="3" t="s">
        <v>6147</v>
      </c>
      <c r="G3867" s="66">
        <v>0</v>
      </c>
    </row>
    <row r="3868" spans="1:7" ht="22.5" x14ac:dyDescent="0.2">
      <c r="A3868" s="1" t="str">
        <f t="shared" si="70"/>
        <v>SINAPI 102647</v>
      </c>
      <c r="B3868" s="3" t="s">
        <v>6165</v>
      </c>
      <c r="C3868" s="3">
        <v>102647</v>
      </c>
      <c r="D3868" s="2" t="s">
        <v>9383</v>
      </c>
      <c r="E3868" s="3" t="s">
        <v>6147</v>
      </c>
      <c r="G3868" s="66">
        <v>0</v>
      </c>
    </row>
    <row r="3869" spans="1:7" ht="22.5" x14ac:dyDescent="0.2">
      <c r="A3869" s="1" t="str">
        <f t="shared" si="70"/>
        <v>SINAPI 102652</v>
      </c>
      <c r="B3869" s="3" t="s">
        <v>6165</v>
      </c>
      <c r="C3869" s="3">
        <v>102652</v>
      </c>
      <c r="D3869" s="2" t="s">
        <v>9384</v>
      </c>
      <c r="E3869" s="3" t="s">
        <v>6147</v>
      </c>
      <c r="G3869" s="66">
        <v>0</v>
      </c>
    </row>
    <row r="3870" spans="1:7" ht="22.5" x14ac:dyDescent="0.2">
      <c r="A3870" s="1" t="str">
        <f t="shared" si="70"/>
        <v>SINAPI 102648</v>
      </c>
      <c r="B3870" s="3" t="s">
        <v>6165</v>
      </c>
      <c r="C3870" s="3">
        <v>102648</v>
      </c>
      <c r="D3870" s="2" t="s">
        <v>9385</v>
      </c>
      <c r="E3870" s="3" t="s">
        <v>6147</v>
      </c>
      <c r="G3870" s="66">
        <v>0</v>
      </c>
    </row>
    <row r="3871" spans="1:7" ht="22.5" x14ac:dyDescent="0.2">
      <c r="A3871" s="1" t="str">
        <f t="shared" si="70"/>
        <v>SINAPI 100652</v>
      </c>
      <c r="B3871" s="3" t="s">
        <v>6165</v>
      </c>
      <c r="C3871" s="3">
        <v>100652</v>
      </c>
      <c r="D3871" s="2" t="s">
        <v>9386</v>
      </c>
      <c r="E3871" s="3" t="s">
        <v>6147</v>
      </c>
      <c r="G3871" s="66">
        <v>288.33999999999997</v>
      </c>
    </row>
    <row r="3872" spans="1:7" ht="22.5" x14ac:dyDescent="0.2">
      <c r="A3872" s="1" t="str">
        <f t="shared" si="70"/>
        <v>SINAPI 100651</v>
      </c>
      <c r="B3872" s="3" t="s">
        <v>6165</v>
      </c>
      <c r="C3872" s="3">
        <v>100651</v>
      </c>
      <c r="D3872" s="2" t="s">
        <v>9387</v>
      </c>
      <c r="E3872" s="3" t="s">
        <v>6147</v>
      </c>
      <c r="G3872" s="66">
        <v>150.1</v>
      </c>
    </row>
    <row r="3873" spans="1:7" ht="22.5" x14ac:dyDescent="0.2">
      <c r="A3873" s="1" t="str">
        <f t="shared" si="70"/>
        <v>SINAPI 100653</v>
      </c>
      <c r="B3873" s="3" t="s">
        <v>6165</v>
      </c>
      <c r="C3873" s="3">
        <v>100653</v>
      </c>
      <c r="D3873" s="2" t="s">
        <v>9388</v>
      </c>
      <c r="E3873" s="3" t="s">
        <v>6147</v>
      </c>
      <c r="G3873" s="66">
        <v>479.63</v>
      </c>
    </row>
    <row r="3874" spans="1:7" ht="22.5" x14ac:dyDescent="0.2">
      <c r="A3874" s="1" t="str">
        <f t="shared" si="70"/>
        <v>SINAPI 100654</v>
      </c>
      <c r="B3874" s="3" t="s">
        <v>6165</v>
      </c>
      <c r="C3874" s="3">
        <v>100654</v>
      </c>
      <c r="D3874" s="2" t="s">
        <v>9389</v>
      </c>
      <c r="E3874" s="3" t="s">
        <v>6147</v>
      </c>
      <c r="G3874" s="66">
        <v>636.15</v>
      </c>
    </row>
    <row r="3875" spans="1:7" ht="22.5" x14ac:dyDescent="0.2">
      <c r="A3875" s="1" t="str">
        <f t="shared" si="70"/>
        <v>SINAPI 100655</v>
      </c>
      <c r="B3875" s="3" t="s">
        <v>6165</v>
      </c>
      <c r="C3875" s="3">
        <v>100655</v>
      </c>
      <c r="D3875" s="2" t="s">
        <v>9390</v>
      </c>
      <c r="E3875" s="3" t="s">
        <v>6147</v>
      </c>
      <c r="G3875" s="66">
        <v>739.82</v>
      </c>
    </row>
    <row r="3876" spans="1:7" ht="22.5" x14ac:dyDescent="0.2">
      <c r="A3876" s="1" t="str">
        <f t="shared" si="70"/>
        <v>SINAPI 100364</v>
      </c>
      <c r="B3876" s="3" t="s">
        <v>6165</v>
      </c>
      <c r="C3876" s="3">
        <v>100364</v>
      </c>
      <c r="D3876" s="2" t="s">
        <v>1341</v>
      </c>
      <c r="E3876" s="3" t="s">
        <v>6148</v>
      </c>
      <c r="G3876" s="66">
        <v>3786.74</v>
      </c>
    </row>
    <row r="3877" spans="1:7" ht="22.5" x14ac:dyDescent="0.2">
      <c r="A3877" s="1" t="str">
        <f t="shared" si="70"/>
        <v>SINAPI 100374</v>
      </c>
      <c r="B3877" s="3" t="s">
        <v>6165</v>
      </c>
      <c r="C3877" s="3">
        <v>100374</v>
      </c>
      <c r="D3877" s="2" t="s">
        <v>1351</v>
      </c>
      <c r="E3877" s="3" t="s">
        <v>6148</v>
      </c>
      <c r="G3877" s="66">
        <v>3506.12</v>
      </c>
    </row>
    <row r="3878" spans="1:7" ht="22.5" x14ac:dyDescent="0.2">
      <c r="A3878" s="1" t="str">
        <f t="shared" si="70"/>
        <v>SINAPI 100365</v>
      </c>
      <c r="B3878" s="3" t="s">
        <v>6165</v>
      </c>
      <c r="C3878" s="3">
        <v>100365</v>
      </c>
      <c r="D3878" s="2" t="s">
        <v>1342</v>
      </c>
      <c r="E3878" s="3" t="s">
        <v>6148</v>
      </c>
      <c r="G3878" s="66">
        <v>4357.3100000000004</v>
      </c>
    </row>
    <row r="3879" spans="1:7" ht="22.5" x14ac:dyDescent="0.2">
      <c r="A3879" s="1" t="str">
        <f t="shared" ref="A3879:A3942" si="71">CONCATENAR</f>
        <v>SINAPI 100375</v>
      </c>
      <c r="B3879" s="3" t="s">
        <v>6165</v>
      </c>
      <c r="C3879" s="3">
        <v>100375</v>
      </c>
      <c r="D3879" s="2" t="s">
        <v>1352</v>
      </c>
      <c r="E3879" s="3" t="s">
        <v>6148</v>
      </c>
      <c r="G3879" s="66">
        <v>3937.95</v>
      </c>
    </row>
    <row r="3880" spans="1:7" ht="22.5" x14ac:dyDescent="0.2">
      <c r="A3880" s="1" t="str">
        <f t="shared" si="71"/>
        <v>SINAPI 100366</v>
      </c>
      <c r="B3880" s="3" t="s">
        <v>6165</v>
      </c>
      <c r="C3880" s="3">
        <v>100366</v>
      </c>
      <c r="D3880" s="2" t="s">
        <v>1343</v>
      </c>
      <c r="E3880" s="3" t="s">
        <v>6148</v>
      </c>
      <c r="G3880" s="66">
        <v>4679.51</v>
      </c>
    </row>
    <row r="3881" spans="1:7" ht="22.5" x14ac:dyDescent="0.2">
      <c r="A3881" s="1" t="str">
        <f t="shared" si="71"/>
        <v>SINAPI 100376</v>
      </c>
      <c r="B3881" s="3" t="s">
        <v>6165</v>
      </c>
      <c r="C3881" s="3">
        <v>100376</v>
      </c>
      <c r="D3881" s="2" t="s">
        <v>1353</v>
      </c>
      <c r="E3881" s="3" t="s">
        <v>6148</v>
      </c>
      <c r="G3881" s="66">
        <v>3844.14</v>
      </c>
    </row>
    <row r="3882" spans="1:7" ht="22.5" x14ac:dyDescent="0.2">
      <c r="A3882" s="1" t="str">
        <f t="shared" si="71"/>
        <v>SINAPI 100357</v>
      </c>
      <c r="B3882" s="3" t="s">
        <v>6165</v>
      </c>
      <c r="C3882" s="3">
        <v>100357</v>
      </c>
      <c r="D3882" s="2" t="s">
        <v>1334</v>
      </c>
      <c r="E3882" s="3" t="s">
        <v>6148</v>
      </c>
      <c r="G3882" s="66">
        <v>1325.25</v>
      </c>
    </row>
    <row r="3883" spans="1:7" ht="22.5" x14ac:dyDescent="0.2">
      <c r="A3883" s="1" t="str">
        <f t="shared" si="71"/>
        <v>SINAPI 100367</v>
      </c>
      <c r="B3883" s="3" t="s">
        <v>6165</v>
      </c>
      <c r="C3883" s="3">
        <v>100367</v>
      </c>
      <c r="D3883" s="2" t="s">
        <v>1344</v>
      </c>
      <c r="E3883" s="3" t="s">
        <v>6148</v>
      </c>
      <c r="G3883" s="66">
        <v>1287.22</v>
      </c>
    </row>
    <row r="3884" spans="1:7" ht="22.5" x14ac:dyDescent="0.2">
      <c r="A3884" s="1" t="str">
        <f t="shared" si="71"/>
        <v>SINAPI 100358</v>
      </c>
      <c r="B3884" s="3" t="s">
        <v>6165</v>
      </c>
      <c r="C3884" s="3">
        <v>100358</v>
      </c>
      <c r="D3884" s="2" t="s">
        <v>1335</v>
      </c>
      <c r="E3884" s="3" t="s">
        <v>6148</v>
      </c>
      <c r="G3884" s="66">
        <v>1782.24</v>
      </c>
    </row>
    <row r="3885" spans="1:7" ht="22.5" x14ac:dyDescent="0.2">
      <c r="A3885" s="1" t="str">
        <f t="shared" si="71"/>
        <v>SINAPI 100368</v>
      </c>
      <c r="B3885" s="3" t="s">
        <v>6165</v>
      </c>
      <c r="C3885" s="3">
        <v>100368</v>
      </c>
      <c r="D3885" s="2" t="s">
        <v>1345</v>
      </c>
      <c r="E3885" s="3" t="s">
        <v>6148</v>
      </c>
      <c r="G3885" s="66">
        <v>1735.33</v>
      </c>
    </row>
    <row r="3886" spans="1:7" ht="22.5" x14ac:dyDescent="0.2">
      <c r="A3886" s="1" t="str">
        <f t="shared" si="71"/>
        <v>SINAPI 100359</v>
      </c>
      <c r="B3886" s="3" t="s">
        <v>6165</v>
      </c>
      <c r="C3886" s="3">
        <v>100359</v>
      </c>
      <c r="D3886" s="2" t="s">
        <v>1336</v>
      </c>
      <c r="E3886" s="3" t="s">
        <v>6148</v>
      </c>
      <c r="G3886" s="66">
        <v>1880.09</v>
      </c>
    </row>
    <row r="3887" spans="1:7" ht="22.5" x14ac:dyDescent="0.2">
      <c r="A3887" s="1" t="str">
        <f t="shared" si="71"/>
        <v>SINAPI 100369</v>
      </c>
      <c r="B3887" s="3" t="s">
        <v>6165</v>
      </c>
      <c r="C3887" s="3">
        <v>100369</v>
      </c>
      <c r="D3887" s="2" t="s">
        <v>1346</v>
      </c>
      <c r="E3887" s="3" t="s">
        <v>6148</v>
      </c>
      <c r="G3887" s="66">
        <v>1833.19</v>
      </c>
    </row>
    <row r="3888" spans="1:7" ht="22.5" x14ac:dyDescent="0.2">
      <c r="A3888" s="1" t="str">
        <f t="shared" si="71"/>
        <v>SINAPI 100360</v>
      </c>
      <c r="B3888" s="3" t="s">
        <v>6165</v>
      </c>
      <c r="C3888" s="3">
        <v>100360</v>
      </c>
      <c r="D3888" s="2" t="s">
        <v>1337</v>
      </c>
      <c r="E3888" s="3" t="s">
        <v>6148</v>
      </c>
      <c r="G3888" s="66">
        <v>2087.6</v>
      </c>
    </row>
    <row r="3889" spans="1:7" ht="22.5" x14ac:dyDescent="0.2">
      <c r="A3889" s="1" t="str">
        <f t="shared" si="71"/>
        <v>SINAPI 100370</v>
      </c>
      <c r="B3889" s="3" t="s">
        <v>6165</v>
      </c>
      <c r="C3889" s="3">
        <v>100370</v>
      </c>
      <c r="D3889" s="2" t="s">
        <v>1347</v>
      </c>
      <c r="E3889" s="3" t="s">
        <v>6148</v>
      </c>
      <c r="G3889" s="66">
        <v>2186.04</v>
      </c>
    </row>
    <row r="3890" spans="1:7" ht="22.5" x14ac:dyDescent="0.2">
      <c r="A3890" s="1" t="str">
        <f t="shared" si="71"/>
        <v>SINAPI 100361</v>
      </c>
      <c r="B3890" s="3" t="s">
        <v>6165</v>
      </c>
      <c r="C3890" s="3">
        <v>100361</v>
      </c>
      <c r="D3890" s="2" t="s">
        <v>1338</v>
      </c>
      <c r="E3890" s="3" t="s">
        <v>6148</v>
      </c>
      <c r="G3890" s="66">
        <v>2586.7600000000002</v>
      </c>
    </row>
    <row r="3891" spans="1:7" ht="22.5" x14ac:dyDescent="0.2">
      <c r="A3891" s="1" t="str">
        <f t="shared" si="71"/>
        <v>SINAPI 100371</v>
      </c>
      <c r="B3891" s="3" t="s">
        <v>6165</v>
      </c>
      <c r="C3891" s="3">
        <v>100371</v>
      </c>
      <c r="D3891" s="2" t="s">
        <v>1348</v>
      </c>
      <c r="E3891" s="3" t="s">
        <v>6148</v>
      </c>
      <c r="G3891" s="66">
        <v>2461.69</v>
      </c>
    </row>
    <row r="3892" spans="1:7" ht="22.5" x14ac:dyDescent="0.2">
      <c r="A3892" s="1" t="str">
        <f t="shared" si="71"/>
        <v>SINAPI 100362</v>
      </c>
      <c r="B3892" s="3" t="s">
        <v>6165</v>
      </c>
      <c r="C3892" s="3">
        <v>100362</v>
      </c>
      <c r="D3892" s="2" t="s">
        <v>1339</v>
      </c>
      <c r="E3892" s="3" t="s">
        <v>6148</v>
      </c>
      <c r="G3892" s="66">
        <v>3362.4</v>
      </c>
    </row>
    <row r="3893" spans="1:7" ht="22.5" x14ac:dyDescent="0.2">
      <c r="A3893" s="1" t="str">
        <f t="shared" si="71"/>
        <v>SINAPI 100372</v>
      </c>
      <c r="B3893" s="3" t="s">
        <v>6165</v>
      </c>
      <c r="C3893" s="3">
        <v>100372</v>
      </c>
      <c r="D3893" s="2" t="s">
        <v>1349</v>
      </c>
      <c r="E3893" s="3" t="s">
        <v>6148</v>
      </c>
      <c r="G3893" s="66">
        <v>3148.09</v>
      </c>
    </row>
    <row r="3894" spans="1:7" ht="22.5" x14ac:dyDescent="0.2">
      <c r="A3894" s="1" t="str">
        <f t="shared" si="71"/>
        <v>SINAPI 100363</v>
      </c>
      <c r="B3894" s="3" t="s">
        <v>6165</v>
      </c>
      <c r="C3894" s="3">
        <v>100363</v>
      </c>
      <c r="D3894" s="2" t="s">
        <v>1340</v>
      </c>
      <c r="E3894" s="3" t="s">
        <v>6148</v>
      </c>
      <c r="G3894" s="66">
        <v>3480.66</v>
      </c>
    </row>
    <row r="3895" spans="1:7" ht="22.5" x14ac:dyDescent="0.2">
      <c r="A3895" s="1" t="str">
        <f t="shared" si="71"/>
        <v>SINAPI 100373</v>
      </c>
      <c r="B3895" s="3" t="s">
        <v>6165</v>
      </c>
      <c r="C3895" s="3">
        <v>100373</v>
      </c>
      <c r="D3895" s="2" t="s">
        <v>1350</v>
      </c>
      <c r="E3895" s="3" t="s">
        <v>6148</v>
      </c>
      <c r="G3895" s="66">
        <v>3266.79</v>
      </c>
    </row>
    <row r="3896" spans="1:7" ht="33.75" x14ac:dyDescent="0.2">
      <c r="A3896" s="1" t="str">
        <f t="shared" si="71"/>
        <v>SINAPI 100381</v>
      </c>
      <c r="B3896" s="3" t="s">
        <v>6165</v>
      </c>
      <c r="C3896" s="3">
        <v>100381</v>
      </c>
      <c r="D3896" s="2" t="s">
        <v>1261</v>
      </c>
      <c r="E3896" s="3" t="s">
        <v>6149</v>
      </c>
      <c r="G3896" s="66">
        <v>69.05</v>
      </c>
    </row>
    <row r="3897" spans="1:7" ht="33.75" x14ac:dyDescent="0.2">
      <c r="A3897" s="1" t="str">
        <f t="shared" si="71"/>
        <v>SINAPI 100380</v>
      </c>
      <c r="B3897" s="3" t="s">
        <v>6165</v>
      </c>
      <c r="C3897" s="3">
        <v>100380</v>
      </c>
      <c r="D3897" s="2" t="s">
        <v>1260</v>
      </c>
      <c r="E3897" s="3" t="s">
        <v>6149</v>
      </c>
      <c r="G3897" s="66">
        <v>61.75</v>
      </c>
    </row>
    <row r="3898" spans="1:7" ht="33.75" x14ac:dyDescent="0.2">
      <c r="A3898" s="1" t="str">
        <f t="shared" si="71"/>
        <v>SINAPI 100379</v>
      </c>
      <c r="B3898" s="3" t="s">
        <v>6165</v>
      </c>
      <c r="C3898" s="3">
        <v>100379</v>
      </c>
      <c r="D3898" s="2" t="s">
        <v>1259</v>
      </c>
      <c r="E3898" s="3" t="s">
        <v>6149</v>
      </c>
      <c r="G3898" s="66">
        <v>46.95</v>
      </c>
    </row>
    <row r="3899" spans="1:7" ht="33.75" x14ac:dyDescent="0.2">
      <c r="A3899" s="1" t="str">
        <f t="shared" si="71"/>
        <v>SINAPI 100384</v>
      </c>
      <c r="B3899" s="3" t="s">
        <v>6165</v>
      </c>
      <c r="C3899" s="3">
        <v>100384</v>
      </c>
      <c r="D3899" s="2" t="s">
        <v>1263</v>
      </c>
      <c r="E3899" s="3" t="s">
        <v>6149</v>
      </c>
      <c r="G3899" s="66">
        <v>33.92</v>
      </c>
    </row>
    <row r="3900" spans="1:7" ht="33.75" x14ac:dyDescent="0.2">
      <c r="A3900" s="1" t="str">
        <f t="shared" si="71"/>
        <v>SINAPI 100383</v>
      </c>
      <c r="B3900" s="3" t="s">
        <v>6165</v>
      </c>
      <c r="C3900" s="3">
        <v>100383</v>
      </c>
      <c r="D3900" s="2" t="s">
        <v>1262</v>
      </c>
      <c r="E3900" s="3" t="s">
        <v>6149</v>
      </c>
      <c r="G3900" s="66">
        <v>32.35</v>
      </c>
    </row>
    <row r="3901" spans="1:7" ht="33.75" x14ac:dyDescent="0.2">
      <c r="A3901" s="1" t="str">
        <f t="shared" si="71"/>
        <v>SINAPI 100382</v>
      </c>
      <c r="B3901" s="3" t="s">
        <v>6165</v>
      </c>
      <c r="C3901" s="3">
        <v>100382</v>
      </c>
      <c r="D3901" s="2" t="s">
        <v>1356</v>
      </c>
      <c r="E3901" s="3" t="s">
        <v>6149</v>
      </c>
      <c r="G3901" s="66">
        <v>29.92</v>
      </c>
    </row>
    <row r="3902" spans="1:7" ht="33.75" x14ac:dyDescent="0.2">
      <c r="A3902" s="1" t="str">
        <f t="shared" si="71"/>
        <v>SINAPI 100387</v>
      </c>
      <c r="B3902" s="3" t="s">
        <v>6165</v>
      </c>
      <c r="C3902" s="3">
        <v>100387</v>
      </c>
      <c r="D3902" s="2" t="s">
        <v>1266</v>
      </c>
      <c r="E3902" s="3" t="s">
        <v>6149</v>
      </c>
      <c r="G3902" s="66">
        <v>66.739999999999995</v>
      </c>
    </row>
    <row r="3903" spans="1:7" ht="22.5" x14ac:dyDescent="0.2">
      <c r="A3903" s="1" t="str">
        <f t="shared" si="71"/>
        <v>SINAPI 100386</v>
      </c>
      <c r="B3903" s="3" t="s">
        <v>6165</v>
      </c>
      <c r="C3903" s="3">
        <v>100386</v>
      </c>
      <c r="D3903" s="2" t="s">
        <v>1265</v>
      </c>
      <c r="E3903" s="3" t="s">
        <v>6149</v>
      </c>
      <c r="G3903" s="66">
        <v>54.22</v>
      </c>
    </row>
    <row r="3904" spans="1:7" ht="33.75" x14ac:dyDescent="0.2">
      <c r="A3904" s="1" t="str">
        <f t="shared" si="71"/>
        <v>SINAPI 100385</v>
      </c>
      <c r="B3904" s="3" t="s">
        <v>6165</v>
      </c>
      <c r="C3904" s="3">
        <v>100385</v>
      </c>
      <c r="D3904" s="2" t="s">
        <v>1264</v>
      </c>
      <c r="E3904" s="3" t="s">
        <v>6149</v>
      </c>
      <c r="G3904" s="66">
        <v>42.36</v>
      </c>
    </row>
    <row r="3905" spans="1:7" ht="22.5" x14ac:dyDescent="0.2">
      <c r="A3905" s="1" t="str">
        <f t="shared" si="71"/>
        <v>SINAPI 100377</v>
      </c>
      <c r="B3905" s="3" t="s">
        <v>6165</v>
      </c>
      <c r="C3905" s="3">
        <v>100377</v>
      </c>
      <c r="D3905" s="2" t="s">
        <v>1354</v>
      </c>
      <c r="E3905" s="3" t="s">
        <v>6153</v>
      </c>
      <c r="G3905" s="66">
        <v>11.16</v>
      </c>
    </row>
    <row r="3906" spans="1:7" ht="22.5" x14ac:dyDescent="0.2">
      <c r="A3906" s="1" t="str">
        <f t="shared" si="71"/>
        <v>SINAPI 100378</v>
      </c>
      <c r="B3906" s="3" t="s">
        <v>6165</v>
      </c>
      <c r="C3906" s="3">
        <v>100378</v>
      </c>
      <c r="D3906" s="2" t="s">
        <v>1355</v>
      </c>
      <c r="E3906" s="3" t="s">
        <v>6153</v>
      </c>
      <c r="G3906" s="66">
        <v>10.27</v>
      </c>
    </row>
    <row r="3907" spans="1:7" ht="22.5" x14ac:dyDescent="0.2">
      <c r="A3907" s="1" t="str">
        <f t="shared" si="71"/>
        <v>SINAPI 92596</v>
      </c>
      <c r="B3907" s="3" t="s">
        <v>6165</v>
      </c>
      <c r="C3907" s="3">
        <v>92596</v>
      </c>
      <c r="D3907" s="2" t="s">
        <v>6592</v>
      </c>
      <c r="E3907" s="3" t="s">
        <v>6148</v>
      </c>
      <c r="G3907" s="66">
        <v>1811.41</v>
      </c>
    </row>
    <row r="3908" spans="1:7" ht="22.5" x14ac:dyDescent="0.2">
      <c r="A3908" s="1" t="str">
        <f t="shared" si="71"/>
        <v>SINAPI 92616</v>
      </c>
      <c r="B3908" s="3" t="s">
        <v>6165</v>
      </c>
      <c r="C3908" s="3">
        <v>92616</v>
      </c>
      <c r="D3908" s="2" t="s">
        <v>6602</v>
      </c>
      <c r="E3908" s="3" t="s">
        <v>6148</v>
      </c>
      <c r="G3908" s="66">
        <v>1729.72</v>
      </c>
    </row>
    <row r="3909" spans="1:7" ht="22.5" x14ac:dyDescent="0.2">
      <c r="A3909" s="1" t="str">
        <f t="shared" si="71"/>
        <v>SINAPI 92598</v>
      </c>
      <c r="B3909" s="3" t="s">
        <v>6165</v>
      </c>
      <c r="C3909" s="3">
        <v>92598</v>
      </c>
      <c r="D3909" s="2" t="s">
        <v>6593</v>
      </c>
      <c r="E3909" s="3" t="s">
        <v>6148</v>
      </c>
      <c r="G3909" s="66">
        <v>1919.08</v>
      </c>
    </row>
    <row r="3910" spans="1:7" ht="22.5" x14ac:dyDescent="0.2">
      <c r="A3910" s="1" t="str">
        <f t="shared" si="71"/>
        <v>SINAPI 92618</v>
      </c>
      <c r="B3910" s="3" t="s">
        <v>6165</v>
      </c>
      <c r="C3910" s="3">
        <v>92618</v>
      </c>
      <c r="D3910" s="2" t="s">
        <v>6603</v>
      </c>
      <c r="E3910" s="3" t="s">
        <v>6148</v>
      </c>
      <c r="G3910" s="66">
        <v>1837.39</v>
      </c>
    </row>
    <row r="3911" spans="1:7" ht="22.5" x14ac:dyDescent="0.2">
      <c r="A3911" s="1" t="str">
        <f t="shared" si="71"/>
        <v>SINAPI 92600</v>
      </c>
      <c r="B3911" s="3" t="s">
        <v>6165</v>
      </c>
      <c r="C3911" s="3">
        <v>92600</v>
      </c>
      <c r="D3911" s="2" t="s">
        <v>6594</v>
      </c>
      <c r="E3911" s="3" t="s">
        <v>6148</v>
      </c>
      <c r="G3911" s="66">
        <v>2053.98</v>
      </c>
    </row>
    <row r="3912" spans="1:7" ht="22.5" x14ac:dyDescent="0.2">
      <c r="A3912" s="1" t="str">
        <f t="shared" si="71"/>
        <v>SINAPI 92620</v>
      </c>
      <c r="B3912" s="3" t="s">
        <v>6165</v>
      </c>
      <c r="C3912" s="3">
        <v>92620</v>
      </c>
      <c r="D3912" s="2" t="s">
        <v>6604</v>
      </c>
      <c r="E3912" s="3" t="s">
        <v>6148</v>
      </c>
      <c r="G3912" s="66">
        <v>1945.05</v>
      </c>
    </row>
    <row r="3913" spans="1:7" ht="22.5" x14ac:dyDescent="0.2">
      <c r="A3913" s="1" t="str">
        <f t="shared" si="71"/>
        <v>SINAPI 92582</v>
      </c>
      <c r="B3913" s="3" t="s">
        <v>6165</v>
      </c>
      <c r="C3913" s="3">
        <v>92582</v>
      </c>
      <c r="D3913" s="2" t="s">
        <v>6585</v>
      </c>
      <c r="E3913" s="3" t="s">
        <v>6148</v>
      </c>
      <c r="G3913" s="66">
        <v>683.41</v>
      </c>
    </row>
    <row r="3914" spans="1:7" ht="22.5" x14ac:dyDescent="0.2">
      <c r="A3914" s="1" t="str">
        <f t="shared" si="71"/>
        <v>SINAPI 92602</v>
      </c>
      <c r="B3914" s="3" t="s">
        <v>6165</v>
      </c>
      <c r="C3914" s="3">
        <v>92602</v>
      </c>
      <c r="D3914" s="2" t="s">
        <v>6595</v>
      </c>
      <c r="E3914" s="3" t="s">
        <v>6148</v>
      </c>
      <c r="G3914" s="66">
        <v>683.41</v>
      </c>
    </row>
    <row r="3915" spans="1:7" ht="22.5" x14ac:dyDescent="0.2">
      <c r="A3915" s="1" t="str">
        <f t="shared" si="71"/>
        <v>SINAPI 92584</v>
      </c>
      <c r="B3915" s="3" t="s">
        <v>6165</v>
      </c>
      <c r="C3915" s="3">
        <v>92584</v>
      </c>
      <c r="D3915" s="2" t="s">
        <v>6586</v>
      </c>
      <c r="E3915" s="3" t="s">
        <v>6148</v>
      </c>
      <c r="G3915" s="66">
        <v>791.08</v>
      </c>
    </row>
    <row r="3916" spans="1:7" ht="22.5" x14ac:dyDescent="0.2">
      <c r="A3916" s="1" t="str">
        <f t="shared" si="71"/>
        <v>SINAPI 92604</v>
      </c>
      <c r="B3916" s="3" t="s">
        <v>6165</v>
      </c>
      <c r="C3916" s="3">
        <v>92604</v>
      </c>
      <c r="D3916" s="2" t="s">
        <v>6596</v>
      </c>
      <c r="E3916" s="3" t="s">
        <v>6148</v>
      </c>
      <c r="G3916" s="66">
        <v>763.85</v>
      </c>
    </row>
    <row r="3917" spans="1:7" ht="22.5" x14ac:dyDescent="0.2">
      <c r="A3917" s="1" t="str">
        <f t="shared" si="71"/>
        <v>SINAPI 92586</v>
      </c>
      <c r="B3917" s="3" t="s">
        <v>6165</v>
      </c>
      <c r="C3917" s="3">
        <v>92586</v>
      </c>
      <c r="D3917" s="2" t="s">
        <v>6587</v>
      </c>
      <c r="E3917" s="3" t="s">
        <v>6148</v>
      </c>
      <c r="G3917" s="66">
        <v>898.75</v>
      </c>
    </row>
    <row r="3918" spans="1:7" ht="22.5" x14ac:dyDescent="0.2">
      <c r="A3918" s="1" t="str">
        <f t="shared" si="71"/>
        <v>SINAPI 92606</v>
      </c>
      <c r="B3918" s="3" t="s">
        <v>6165</v>
      </c>
      <c r="C3918" s="3">
        <v>92606</v>
      </c>
      <c r="D3918" s="2" t="s">
        <v>6597</v>
      </c>
      <c r="E3918" s="3" t="s">
        <v>6148</v>
      </c>
      <c r="G3918" s="66">
        <v>871.52</v>
      </c>
    </row>
    <row r="3919" spans="1:7" ht="22.5" x14ac:dyDescent="0.2">
      <c r="A3919" s="1" t="str">
        <f t="shared" si="71"/>
        <v>SINAPI 92588</v>
      </c>
      <c r="B3919" s="3" t="s">
        <v>6165</v>
      </c>
      <c r="C3919" s="3">
        <v>92588</v>
      </c>
      <c r="D3919" s="2" t="s">
        <v>6588</v>
      </c>
      <c r="E3919" s="3" t="s">
        <v>6148</v>
      </c>
      <c r="G3919" s="66">
        <v>1140.32</v>
      </c>
    </row>
    <row r="3920" spans="1:7" ht="22.5" x14ac:dyDescent="0.2">
      <c r="A3920" s="1" t="str">
        <f t="shared" si="71"/>
        <v>SINAPI 92608</v>
      </c>
      <c r="B3920" s="3" t="s">
        <v>6165</v>
      </c>
      <c r="C3920" s="3">
        <v>92608</v>
      </c>
      <c r="D3920" s="2" t="s">
        <v>6598</v>
      </c>
      <c r="E3920" s="3" t="s">
        <v>6148</v>
      </c>
      <c r="G3920" s="66">
        <v>1085.8599999999999</v>
      </c>
    </row>
    <row r="3921" spans="1:7" ht="22.5" x14ac:dyDescent="0.2">
      <c r="A3921" s="1" t="str">
        <f t="shared" si="71"/>
        <v>SINAPI 92590</v>
      </c>
      <c r="B3921" s="3" t="s">
        <v>6165</v>
      </c>
      <c r="C3921" s="3">
        <v>92590</v>
      </c>
      <c r="D3921" s="2" t="s">
        <v>6589</v>
      </c>
      <c r="E3921" s="3" t="s">
        <v>6148</v>
      </c>
      <c r="G3921" s="66">
        <v>1247.99</v>
      </c>
    </row>
    <row r="3922" spans="1:7" ht="22.5" x14ac:dyDescent="0.2">
      <c r="A3922" s="1" t="str">
        <f t="shared" si="71"/>
        <v>SINAPI 92610</v>
      </c>
      <c r="B3922" s="3" t="s">
        <v>6165</v>
      </c>
      <c r="C3922" s="3">
        <v>92610</v>
      </c>
      <c r="D3922" s="2" t="s">
        <v>6599</v>
      </c>
      <c r="E3922" s="3" t="s">
        <v>6148</v>
      </c>
      <c r="G3922" s="66">
        <v>1193.53</v>
      </c>
    </row>
    <row r="3923" spans="1:7" ht="22.5" x14ac:dyDescent="0.2">
      <c r="A3923" s="1" t="str">
        <f t="shared" si="71"/>
        <v>SINAPI 92592</v>
      </c>
      <c r="B3923" s="3" t="s">
        <v>6165</v>
      </c>
      <c r="C3923" s="3">
        <v>92592</v>
      </c>
      <c r="D3923" s="2" t="s">
        <v>6590</v>
      </c>
      <c r="E3923" s="3" t="s">
        <v>6148</v>
      </c>
      <c r="G3923" s="66">
        <v>1402.41</v>
      </c>
    </row>
    <row r="3924" spans="1:7" ht="22.5" x14ac:dyDescent="0.2">
      <c r="A3924" s="1" t="str">
        <f t="shared" si="71"/>
        <v>SINAPI 92612</v>
      </c>
      <c r="B3924" s="3" t="s">
        <v>6165</v>
      </c>
      <c r="C3924" s="3">
        <v>92612</v>
      </c>
      <c r="D3924" s="2" t="s">
        <v>6600</v>
      </c>
      <c r="E3924" s="3" t="s">
        <v>6148</v>
      </c>
      <c r="G3924" s="66">
        <v>1347.95</v>
      </c>
    </row>
    <row r="3925" spans="1:7" ht="22.5" x14ac:dyDescent="0.2">
      <c r="A3925" s="1" t="str">
        <f t="shared" si="71"/>
        <v>SINAPI 92594</v>
      </c>
      <c r="B3925" s="3" t="s">
        <v>6165</v>
      </c>
      <c r="C3925" s="3">
        <v>92594</v>
      </c>
      <c r="D3925" s="2" t="s">
        <v>6591</v>
      </c>
      <c r="E3925" s="3" t="s">
        <v>6148</v>
      </c>
      <c r="G3925" s="66">
        <v>1623.94</v>
      </c>
    </row>
    <row r="3926" spans="1:7" ht="22.5" x14ac:dyDescent="0.2">
      <c r="A3926" s="1" t="str">
        <f t="shared" si="71"/>
        <v>SINAPI 92614</v>
      </c>
      <c r="B3926" s="3" t="s">
        <v>6165</v>
      </c>
      <c r="C3926" s="3">
        <v>92614</v>
      </c>
      <c r="D3926" s="2" t="s">
        <v>6601</v>
      </c>
      <c r="E3926" s="3" t="s">
        <v>6148</v>
      </c>
      <c r="G3926" s="66">
        <v>1515.02</v>
      </c>
    </row>
    <row r="3927" spans="1:7" ht="22.5" x14ac:dyDescent="0.2">
      <c r="A3927" s="1" t="str">
        <f t="shared" si="71"/>
        <v>SINAPI 92552</v>
      </c>
      <c r="B3927" s="3" t="s">
        <v>6165</v>
      </c>
      <c r="C3927" s="3">
        <v>92552</v>
      </c>
      <c r="D3927" s="2" t="s">
        <v>1246</v>
      </c>
      <c r="E3927" s="3" t="s">
        <v>6148</v>
      </c>
      <c r="G3927" s="66">
        <v>3159.2</v>
      </c>
    </row>
    <row r="3928" spans="1:7" ht="22.5" x14ac:dyDescent="0.2">
      <c r="A3928" s="1" t="str">
        <f t="shared" si="71"/>
        <v>SINAPI 92562</v>
      </c>
      <c r="B3928" s="3" t="s">
        <v>6165</v>
      </c>
      <c r="C3928" s="3">
        <v>92562</v>
      </c>
      <c r="D3928" s="2" t="s">
        <v>1256</v>
      </c>
      <c r="E3928" s="3" t="s">
        <v>6148</v>
      </c>
      <c r="G3928" s="66">
        <v>3078.98</v>
      </c>
    </row>
    <row r="3929" spans="1:7" ht="22.5" x14ac:dyDescent="0.2">
      <c r="A3929" s="1" t="str">
        <f t="shared" si="71"/>
        <v>SINAPI 92553</v>
      </c>
      <c r="B3929" s="3" t="s">
        <v>6165</v>
      </c>
      <c r="C3929" s="3">
        <v>92553</v>
      </c>
      <c r="D3929" s="2" t="s">
        <v>1247</v>
      </c>
      <c r="E3929" s="3" t="s">
        <v>6148</v>
      </c>
      <c r="G3929" s="66">
        <v>3619.82</v>
      </c>
    </row>
    <row r="3930" spans="1:7" ht="22.5" x14ac:dyDescent="0.2">
      <c r="A3930" s="1" t="str">
        <f t="shared" si="71"/>
        <v>SINAPI 92563</v>
      </c>
      <c r="B3930" s="3" t="s">
        <v>6165</v>
      </c>
      <c r="C3930" s="3">
        <v>92563</v>
      </c>
      <c r="D3930" s="2" t="s">
        <v>1257</v>
      </c>
      <c r="E3930" s="3" t="s">
        <v>6148</v>
      </c>
      <c r="G3930" s="66">
        <v>3526.02</v>
      </c>
    </row>
    <row r="3931" spans="1:7" ht="22.5" x14ac:dyDescent="0.2">
      <c r="A3931" s="1" t="str">
        <f t="shared" si="71"/>
        <v>SINAPI 92554</v>
      </c>
      <c r="B3931" s="3" t="s">
        <v>6165</v>
      </c>
      <c r="C3931" s="3">
        <v>92554</v>
      </c>
      <c r="D3931" s="2" t="s">
        <v>1248</v>
      </c>
      <c r="E3931" s="3" t="s">
        <v>6148</v>
      </c>
      <c r="G3931" s="66">
        <v>3760.98</v>
      </c>
    </row>
    <row r="3932" spans="1:7" ht="22.5" x14ac:dyDescent="0.2">
      <c r="A3932" s="1" t="str">
        <f t="shared" si="71"/>
        <v>SINAPI 92564</v>
      </c>
      <c r="B3932" s="3" t="s">
        <v>6165</v>
      </c>
      <c r="C3932" s="3">
        <v>92564</v>
      </c>
      <c r="D3932" s="2" t="s">
        <v>1258</v>
      </c>
      <c r="E3932" s="3" t="s">
        <v>6148</v>
      </c>
      <c r="G3932" s="66">
        <v>3646.09</v>
      </c>
    </row>
    <row r="3933" spans="1:7" ht="22.5" x14ac:dyDescent="0.2">
      <c r="A3933" s="1" t="str">
        <f t="shared" si="71"/>
        <v>SINAPI 92545</v>
      </c>
      <c r="B3933" s="3" t="s">
        <v>6165</v>
      </c>
      <c r="C3933" s="3">
        <v>92545</v>
      </c>
      <c r="D3933" s="2" t="s">
        <v>1239</v>
      </c>
      <c r="E3933" s="3" t="s">
        <v>6148</v>
      </c>
      <c r="G3933" s="66">
        <v>1270.76</v>
      </c>
    </row>
    <row r="3934" spans="1:7" ht="22.5" x14ac:dyDescent="0.2">
      <c r="A3934" s="1" t="str">
        <f t="shared" si="71"/>
        <v>SINAPI 92555</v>
      </c>
      <c r="B3934" s="3" t="s">
        <v>6165</v>
      </c>
      <c r="C3934" s="3">
        <v>92555</v>
      </c>
      <c r="D3934" s="2" t="s">
        <v>1249</v>
      </c>
      <c r="E3934" s="3" t="s">
        <v>6148</v>
      </c>
      <c r="G3934" s="66">
        <v>1251.75</v>
      </c>
    </row>
    <row r="3935" spans="1:7" ht="22.5" x14ac:dyDescent="0.2">
      <c r="A3935" s="1" t="str">
        <f t="shared" si="71"/>
        <v>SINAPI 92546</v>
      </c>
      <c r="B3935" s="3" t="s">
        <v>6165</v>
      </c>
      <c r="C3935" s="3">
        <v>92546</v>
      </c>
      <c r="D3935" s="2" t="s">
        <v>1240</v>
      </c>
      <c r="E3935" s="3" t="s">
        <v>6148</v>
      </c>
      <c r="G3935" s="66">
        <v>1560.08</v>
      </c>
    </row>
    <row r="3936" spans="1:7" ht="22.5" x14ac:dyDescent="0.2">
      <c r="A3936" s="1" t="str">
        <f t="shared" si="71"/>
        <v>SINAPI 92556</v>
      </c>
      <c r="B3936" s="3" t="s">
        <v>6165</v>
      </c>
      <c r="C3936" s="3">
        <v>92556</v>
      </c>
      <c r="D3936" s="2" t="s">
        <v>1250</v>
      </c>
      <c r="E3936" s="3" t="s">
        <v>6148</v>
      </c>
      <c r="G3936" s="66">
        <v>1526.77</v>
      </c>
    </row>
    <row r="3937" spans="1:7" ht="22.5" x14ac:dyDescent="0.2">
      <c r="A3937" s="1" t="str">
        <f t="shared" si="71"/>
        <v>SINAPI 92547</v>
      </c>
      <c r="B3937" s="3" t="s">
        <v>6165</v>
      </c>
      <c r="C3937" s="3">
        <v>92547</v>
      </c>
      <c r="D3937" s="2" t="s">
        <v>1241</v>
      </c>
      <c r="E3937" s="3" t="s">
        <v>6148</v>
      </c>
      <c r="G3937" s="66">
        <v>1655.46</v>
      </c>
    </row>
    <row r="3938" spans="1:7" ht="22.5" x14ac:dyDescent="0.2">
      <c r="A3938" s="1" t="str">
        <f t="shared" si="71"/>
        <v>SINAPI 92557</v>
      </c>
      <c r="B3938" s="3" t="s">
        <v>6165</v>
      </c>
      <c r="C3938" s="3">
        <v>92557</v>
      </c>
      <c r="D3938" s="2" t="s">
        <v>1251</v>
      </c>
      <c r="E3938" s="3" t="s">
        <v>6148</v>
      </c>
      <c r="G3938" s="66">
        <v>1622.14</v>
      </c>
    </row>
    <row r="3939" spans="1:7" ht="22.5" x14ac:dyDescent="0.2">
      <c r="A3939" s="1" t="str">
        <f t="shared" si="71"/>
        <v>SINAPI 92548</v>
      </c>
      <c r="B3939" s="3" t="s">
        <v>6165</v>
      </c>
      <c r="C3939" s="3">
        <v>92548</v>
      </c>
      <c r="D3939" s="2" t="s">
        <v>1242</v>
      </c>
      <c r="E3939" s="3" t="s">
        <v>6148</v>
      </c>
      <c r="G3939" s="66">
        <v>1842.78</v>
      </c>
    </row>
    <row r="3940" spans="1:7" ht="22.5" x14ac:dyDescent="0.2">
      <c r="A3940" s="1" t="str">
        <f t="shared" si="71"/>
        <v>SINAPI 92558</v>
      </c>
      <c r="B3940" s="3" t="s">
        <v>6165</v>
      </c>
      <c r="C3940" s="3">
        <v>92558</v>
      </c>
      <c r="D3940" s="2" t="s">
        <v>1252</v>
      </c>
      <c r="E3940" s="3" t="s">
        <v>6148</v>
      </c>
      <c r="G3940" s="66">
        <v>1823.76</v>
      </c>
    </row>
    <row r="3941" spans="1:7" ht="22.5" x14ac:dyDescent="0.2">
      <c r="A3941" s="1" t="str">
        <f t="shared" si="71"/>
        <v>SINAPI 92549</v>
      </c>
      <c r="B3941" s="3" t="s">
        <v>6165</v>
      </c>
      <c r="C3941" s="3">
        <v>92549</v>
      </c>
      <c r="D3941" s="2" t="s">
        <v>1243</v>
      </c>
      <c r="E3941" s="3" t="s">
        <v>6148</v>
      </c>
      <c r="G3941" s="66">
        <v>2292.5500000000002</v>
      </c>
    </row>
    <row r="3942" spans="1:7" ht="22.5" x14ac:dyDescent="0.2">
      <c r="A3942" s="1" t="str">
        <f t="shared" si="71"/>
        <v>SINAPI 92559</v>
      </c>
      <c r="B3942" s="3" t="s">
        <v>6165</v>
      </c>
      <c r="C3942" s="3">
        <v>92559</v>
      </c>
      <c r="D3942" s="2" t="s">
        <v>1253</v>
      </c>
      <c r="E3942" s="3" t="s">
        <v>6148</v>
      </c>
      <c r="G3942" s="66">
        <v>2257.15</v>
      </c>
    </row>
    <row r="3943" spans="1:7" ht="22.5" x14ac:dyDescent="0.2">
      <c r="A3943" s="1" t="str">
        <f t="shared" ref="A3943:A4006" si="72">CONCATENAR</f>
        <v>SINAPI 92550</v>
      </c>
      <c r="B3943" s="3" t="s">
        <v>6165</v>
      </c>
      <c r="C3943" s="3">
        <v>92550</v>
      </c>
      <c r="D3943" s="2" t="s">
        <v>1244</v>
      </c>
      <c r="E3943" s="3" t="s">
        <v>6148</v>
      </c>
      <c r="G3943" s="66">
        <v>2780.33</v>
      </c>
    </row>
    <row r="3944" spans="1:7" ht="22.5" x14ac:dyDescent="0.2">
      <c r="A3944" s="1" t="str">
        <f t="shared" si="72"/>
        <v>SINAPI 92560</v>
      </c>
      <c r="B3944" s="3" t="s">
        <v>6165</v>
      </c>
      <c r="C3944" s="3">
        <v>92560</v>
      </c>
      <c r="D3944" s="2" t="s">
        <v>1254</v>
      </c>
      <c r="E3944" s="3" t="s">
        <v>6148</v>
      </c>
      <c r="G3944" s="66">
        <v>2732.11</v>
      </c>
    </row>
    <row r="3945" spans="1:7" ht="22.5" x14ac:dyDescent="0.2">
      <c r="A3945" s="1" t="str">
        <f t="shared" si="72"/>
        <v>SINAPI 92551</v>
      </c>
      <c r="B3945" s="3" t="s">
        <v>6165</v>
      </c>
      <c r="C3945" s="3">
        <v>92551</v>
      </c>
      <c r="D3945" s="2" t="s">
        <v>1245</v>
      </c>
      <c r="E3945" s="3" t="s">
        <v>6148</v>
      </c>
      <c r="G3945" s="66">
        <v>2903.34</v>
      </c>
    </row>
    <row r="3946" spans="1:7" ht="22.5" x14ac:dyDescent="0.2">
      <c r="A3946" s="1" t="str">
        <f t="shared" si="72"/>
        <v>SINAPI 92561</v>
      </c>
      <c r="B3946" s="3" t="s">
        <v>6165</v>
      </c>
      <c r="C3946" s="3">
        <v>92561</v>
      </c>
      <c r="D3946" s="2" t="s">
        <v>1255</v>
      </c>
      <c r="E3946" s="3" t="s">
        <v>6148</v>
      </c>
      <c r="G3946" s="66">
        <v>2856.43</v>
      </c>
    </row>
    <row r="3947" spans="1:7" ht="22.5" x14ac:dyDescent="0.2">
      <c r="A3947" s="1" t="str">
        <f t="shared" si="72"/>
        <v>SINAPI 92262</v>
      </c>
      <c r="B3947" s="3" t="s">
        <v>6165</v>
      </c>
      <c r="C3947" s="3">
        <v>92262</v>
      </c>
      <c r="D3947" s="2" t="s">
        <v>1232</v>
      </c>
      <c r="E3947" s="3" t="s">
        <v>6148</v>
      </c>
      <c r="G3947" s="66">
        <v>834.75</v>
      </c>
    </row>
    <row r="3948" spans="1:7" ht="22.5" x14ac:dyDescent="0.2">
      <c r="A3948" s="1" t="str">
        <f t="shared" si="72"/>
        <v>SINAPI 92259</v>
      </c>
      <c r="B3948" s="3" t="s">
        <v>6165</v>
      </c>
      <c r="C3948" s="3">
        <v>92259</v>
      </c>
      <c r="D3948" s="2" t="s">
        <v>1229</v>
      </c>
      <c r="E3948" s="3" t="s">
        <v>6148</v>
      </c>
      <c r="G3948" s="66">
        <v>577.28</v>
      </c>
    </row>
    <row r="3949" spans="1:7" ht="22.5" x14ac:dyDescent="0.2">
      <c r="A3949" s="1" t="str">
        <f t="shared" si="72"/>
        <v>SINAPI 92260</v>
      </c>
      <c r="B3949" s="3" t="s">
        <v>6165</v>
      </c>
      <c r="C3949" s="3">
        <v>92260</v>
      </c>
      <c r="D3949" s="2" t="s">
        <v>1230</v>
      </c>
      <c r="E3949" s="3" t="s">
        <v>6148</v>
      </c>
      <c r="G3949" s="66">
        <v>650.21</v>
      </c>
    </row>
    <row r="3950" spans="1:7" ht="22.5" x14ac:dyDescent="0.2">
      <c r="A3950" s="1" t="str">
        <f t="shared" si="72"/>
        <v>SINAPI 92261</v>
      </c>
      <c r="B3950" s="3" t="s">
        <v>6165</v>
      </c>
      <c r="C3950" s="3">
        <v>92261</v>
      </c>
      <c r="D3950" s="2" t="s">
        <v>1231</v>
      </c>
      <c r="E3950" s="3" t="s">
        <v>6148</v>
      </c>
      <c r="G3950" s="66">
        <v>720.92</v>
      </c>
    </row>
    <row r="3951" spans="1:7" ht="22.5" x14ac:dyDescent="0.2">
      <c r="A3951" s="1" t="str">
        <f t="shared" si="72"/>
        <v>SINAPI 92258</v>
      </c>
      <c r="B3951" s="3" t="s">
        <v>6165</v>
      </c>
      <c r="C3951" s="3">
        <v>92258</v>
      </c>
      <c r="D3951" s="2" t="s">
        <v>1319</v>
      </c>
      <c r="E3951" s="3" t="s">
        <v>6148</v>
      </c>
      <c r="G3951" s="66">
        <v>373.64</v>
      </c>
    </row>
    <row r="3952" spans="1:7" ht="22.5" x14ac:dyDescent="0.2">
      <c r="A3952" s="1" t="str">
        <f t="shared" si="72"/>
        <v>SINAPI 92255</v>
      </c>
      <c r="B3952" s="3" t="s">
        <v>6165</v>
      </c>
      <c r="C3952" s="3">
        <v>92255</v>
      </c>
      <c r="D3952" s="2" t="s">
        <v>1316</v>
      </c>
      <c r="E3952" s="3" t="s">
        <v>6148</v>
      </c>
      <c r="G3952" s="66">
        <v>204.41</v>
      </c>
    </row>
    <row r="3953" spans="1:7" ht="22.5" x14ac:dyDescent="0.2">
      <c r="A3953" s="1" t="str">
        <f t="shared" si="72"/>
        <v>SINAPI 92256</v>
      </c>
      <c r="B3953" s="3" t="s">
        <v>6165</v>
      </c>
      <c r="C3953" s="3">
        <v>92256</v>
      </c>
      <c r="D3953" s="2" t="s">
        <v>1317</v>
      </c>
      <c r="E3953" s="3" t="s">
        <v>6148</v>
      </c>
      <c r="G3953" s="66">
        <v>251.7</v>
      </c>
    </row>
    <row r="3954" spans="1:7" ht="22.5" x14ac:dyDescent="0.2">
      <c r="A3954" s="1" t="str">
        <f t="shared" si="72"/>
        <v>SINAPI 92257</v>
      </c>
      <c r="B3954" s="3" t="s">
        <v>6165</v>
      </c>
      <c r="C3954" s="3">
        <v>92257</v>
      </c>
      <c r="D3954" s="2" t="s">
        <v>1318</v>
      </c>
      <c r="E3954" s="3" t="s">
        <v>6148</v>
      </c>
      <c r="G3954" s="66">
        <v>298.45</v>
      </c>
    </row>
    <row r="3955" spans="1:7" ht="22.5" x14ac:dyDescent="0.2">
      <c r="A3955" s="1" t="str">
        <f t="shared" si="72"/>
        <v>SINAPI 100393</v>
      </c>
      <c r="B3955" s="3" t="s">
        <v>6165</v>
      </c>
      <c r="C3955" s="3">
        <v>100393</v>
      </c>
      <c r="D3955" s="2" t="s">
        <v>1272</v>
      </c>
      <c r="E3955" s="3" t="s">
        <v>6149</v>
      </c>
      <c r="G3955" s="66">
        <v>23.74</v>
      </c>
    </row>
    <row r="3956" spans="1:7" ht="22.5" x14ac:dyDescent="0.2">
      <c r="A3956" s="1" t="str">
        <f t="shared" si="72"/>
        <v>SINAPI 100389</v>
      </c>
      <c r="B3956" s="3" t="s">
        <v>6165</v>
      </c>
      <c r="C3956" s="3">
        <v>100389</v>
      </c>
      <c r="D3956" s="2" t="s">
        <v>1268</v>
      </c>
      <c r="E3956" s="3" t="s">
        <v>6149</v>
      </c>
      <c r="G3956" s="66">
        <v>20.66</v>
      </c>
    </row>
    <row r="3957" spans="1:7" ht="22.5" x14ac:dyDescent="0.2">
      <c r="A3957" s="1" t="str">
        <f t="shared" si="72"/>
        <v>SINAPI 100395</v>
      </c>
      <c r="B3957" s="3" t="s">
        <v>6165</v>
      </c>
      <c r="C3957" s="3">
        <v>100395</v>
      </c>
      <c r="D3957" s="2" t="s">
        <v>1274</v>
      </c>
      <c r="E3957" s="3" t="s">
        <v>6149</v>
      </c>
      <c r="G3957" s="66">
        <v>28.08</v>
      </c>
    </row>
    <row r="3958" spans="1:7" ht="22.5" x14ac:dyDescent="0.2">
      <c r="A3958" s="1" t="str">
        <f t="shared" si="72"/>
        <v>SINAPI 100391</v>
      </c>
      <c r="B3958" s="3" t="s">
        <v>6165</v>
      </c>
      <c r="C3958" s="3">
        <v>100391</v>
      </c>
      <c r="D3958" s="2" t="s">
        <v>1270</v>
      </c>
      <c r="E3958" s="3" t="s">
        <v>6149</v>
      </c>
      <c r="G3958" s="66">
        <v>23.54</v>
      </c>
    </row>
    <row r="3959" spans="1:7" ht="22.5" x14ac:dyDescent="0.2">
      <c r="A3959" s="1" t="str">
        <f t="shared" si="72"/>
        <v>SINAPI 100392</v>
      </c>
      <c r="B3959" s="3" t="s">
        <v>6165</v>
      </c>
      <c r="C3959" s="3">
        <v>100392</v>
      </c>
      <c r="D3959" s="2" t="s">
        <v>1271</v>
      </c>
      <c r="E3959" s="3" t="s">
        <v>6149</v>
      </c>
      <c r="G3959" s="66">
        <v>18.61</v>
      </c>
    </row>
    <row r="3960" spans="1:7" ht="22.5" x14ac:dyDescent="0.2">
      <c r="A3960" s="1" t="str">
        <f t="shared" si="72"/>
        <v>SINAPI 100388</v>
      </c>
      <c r="B3960" s="3" t="s">
        <v>6165</v>
      </c>
      <c r="C3960" s="3">
        <v>100388</v>
      </c>
      <c r="D3960" s="2" t="s">
        <v>1267</v>
      </c>
      <c r="E3960" s="3" t="s">
        <v>6149</v>
      </c>
      <c r="G3960" s="66">
        <v>23.66</v>
      </c>
    </row>
    <row r="3961" spans="1:7" ht="22.5" x14ac:dyDescent="0.2">
      <c r="A3961" s="1" t="str">
        <f t="shared" si="72"/>
        <v>SINAPI 100394</v>
      </c>
      <c r="B3961" s="3" t="s">
        <v>6165</v>
      </c>
      <c r="C3961" s="3">
        <v>100394</v>
      </c>
      <c r="D3961" s="2" t="s">
        <v>1273</v>
      </c>
      <c r="E3961" s="3" t="s">
        <v>6149</v>
      </c>
      <c r="G3961" s="66">
        <v>22</v>
      </c>
    </row>
    <row r="3962" spans="1:7" ht="22.5" x14ac:dyDescent="0.2">
      <c r="A3962" s="1" t="str">
        <f t="shared" si="72"/>
        <v>SINAPI 100390</v>
      </c>
      <c r="B3962" s="3" t="s">
        <v>6165</v>
      </c>
      <c r="C3962" s="3">
        <v>100390</v>
      </c>
      <c r="D3962" s="2" t="s">
        <v>1269</v>
      </c>
      <c r="E3962" s="3" t="s">
        <v>6149</v>
      </c>
      <c r="G3962" s="66">
        <v>27.98</v>
      </c>
    </row>
    <row r="3963" spans="1:7" ht="22.5" x14ac:dyDescent="0.2">
      <c r="A3963" s="1" t="str">
        <f t="shared" si="72"/>
        <v>SINAPI 92575</v>
      </c>
      <c r="B3963" s="3" t="s">
        <v>6165</v>
      </c>
      <c r="C3963" s="3">
        <v>92575</v>
      </c>
      <c r="D3963" s="2" t="s">
        <v>1327</v>
      </c>
      <c r="E3963" s="3" t="s">
        <v>6149</v>
      </c>
      <c r="G3963" s="66">
        <v>60.05</v>
      </c>
    </row>
    <row r="3964" spans="1:7" ht="22.5" x14ac:dyDescent="0.2">
      <c r="A3964" s="1" t="str">
        <f t="shared" si="72"/>
        <v>SINAPI 92569</v>
      </c>
      <c r="B3964" s="3" t="s">
        <v>6165</v>
      </c>
      <c r="C3964" s="3">
        <v>92569</v>
      </c>
      <c r="D3964" s="2" t="s">
        <v>1321</v>
      </c>
      <c r="E3964" s="3" t="s">
        <v>6149</v>
      </c>
      <c r="G3964" s="66">
        <v>65.44</v>
      </c>
    </row>
    <row r="3965" spans="1:7" ht="22.5" x14ac:dyDescent="0.2">
      <c r="A3965" s="1" t="str">
        <f t="shared" si="72"/>
        <v>SINAPI 92578</v>
      </c>
      <c r="B3965" s="3" t="s">
        <v>6165</v>
      </c>
      <c r="C3965" s="3">
        <v>92578</v>
      </c>
      <c r="D3965" s="2" t="s">
        <v>1330</v>
      </c>
      <c r="E3965" s="3" t="s">
        <v>6149</v>
      </c>
      <c r="G3965" s="66">
        <v>65.290000000000006</v>
      </c>
    </row>
    <row r="3966" spans="1:7" ht="22.5" x14ac:dyDescent="0.2">
      <c r="A3966" s="1" t="str">
        <f t="shared" si="72"/>
        <v>SINAPI 92572</v>
      </c>
      <c r="B3966" s="3" t="s">
        <v>6165</v>
      </c>
      <c r="C3966" s="3">
        <v>92572</v>
      </c>
      <c r="D3966" s="2" t="s">
        <v>1324</v>
      </c>
      <c r="E3966" s="3" t="s">
        <v>6149</v>
      </c>
      <c r="G3966" s="66">
        <v>75.739999999999995</v>
      </c>
    </row>
    <row r="3967" spans="1:7" ht="22.5" x14ac:dyDescent="0.2">
      <c r="A3967" s="1" t="str">
        <f t="shared" si="72"/>
        <v>SINAPI 92576</v>
      </c>
      <c r="B3967" s="3" t="s">
        <v>6165</v>
      </c>
      <c r="C3967" s="3">
        <v>92576</v>
      </c>
      <c r="D3967" s="2" t="s">
        <v>1328</v>
      </c>
      <c r="E3967" s="3" t="s">
        <v>6149</v>
      </c>
      <c r="G3967" s="66">
        <v>32.65</v>
      </c>
    </row>
    <row r="3968" spans="1:7" ht="22.5" x14ac:dyDescent="0.2">
      <c r="A3968" s="1" t="str">
        <f t="shared" si="72"/>
        <v>SINAPI 92570</v>
      </c>
      <c r="B3968" s="3" t="s">
        <v>6165</v>
      </c>
      <c r="C3968" s="3">
        <v>92570</v>
      </c>
      <c r="D3968" s="2" t="s">
        <v>1322</v>
      </c>
      <c r="E3968" s="3" t="s">
        <v>6149</v>
      </c>
      <c r="G3968" s="66">
        <v>41.22</v>
      </c>
    </row>
    <row r="3969" spans="1:7" ht="22.5" x14ac:dyDescent="0.2">
      <c r="A3969" s="1" t="str">
        <f t="shared" si="72"/>
        <v>SINAPI 92579</v>
      </c>
      <c r="B3969" s="3" t="s">
        <v>6165</v>
      </c>
      <c r="C3969" s="3">
        <v>92579</v>
      </c>
      <c r="D3969" s="2" t="s">
        <v>1331</v>
      </c>
      <c r="E3969" s="3" t="s">
        <v>6149</v>
      </c>
      <c r="G3969" s="66">
        <v>35.74</v>
      </c>
    </row>
    <row r="3970" spans="1:7" ht="22.5" x14ac:dyDescent="0.2">
      <c r="A3970" s="1" t="str">
        <f t="shared" si="72"/>
        <v>SINAPI 92573</v>
      </c>
      <c r="B3970" s="3" t="s">
        <v>6165</v>
      </c>
      <c r="C3970" s="3">
        <v>92573</v>
      </c>
      <c r="D3970" s="2" t="s">
        <v>1325</v>
      </c>
      <c r="E3970" s="3" t="s">
        <v>6149</v>
      </c>
      <c r="G3970" s="66">
        <v>45.07</v>
      </c>
    </row>
    <row r="3971" spans="1:7" ht="22.5" x14ac:dyDescent="0.2">
      <c r="A3971" s="1" t="str">
        <f t="shared" si="72"/>
        <v>SINAPI 92574</v>
      </c>
      <c r="B3971" s="3" t="s">
        <v>6165</v>
      </c>
      <c r="C3971" s="3">
        <v>92574</v>
      </c>
      <c r="D3971" s="2" t="s">
        <v>1326</v>
      </c>
      <c r="E3971" s="3" t="s">
        <v>6149</v>
      </c>
      <c r="G3971" s="66">
        <v>120.33</v>
      </c>
    </row>
    <row r="3972" spans="1:7" ht="22.5" x14ac:dyDescent="0.2">
      <c r="A3972" s="1" t="str">
        <f t="shared" si="72"/>
        <v>SINAPI 92568</v>
      </c>
      <c r="B3972" s="3" t="s">
        <v>6165</v>
      </c>
      <c r="C3972" s="3">
        <v>92568</v>
      </c>
      <c r="D3972" s="2" t="s">
        <v>1320</v>
      </c>
      <c r="E3972" s="3" t="s">
        <v>6149</v>
      </c>
      <c r="G3972" s="66">
        <v>118.21</v>
      </c>
    </row>
    <row r="3973" spans="1:7" ht="22.5" x14ac:dyDescent="0.2">
      <c r="A3973" s="1" t="str">
        <f t="shared" si="72"/>
        <v>SINAPI 92577</v>
      </c>
      <c r="B3973" s="3" t="s">
        <v>6165</v>
      </c>
      <c r="C3973" s="3">
        <v>92577</v>
      </c>
      <c r="D3973" s="2" t="s">
        <v>1329</v>
      </c>
      <c r="E3973" s="3" t="s">
        <v>6149</v>
      </c>
      <c r="G3973" s="66">
        <v>129.69</v>
      </c>
    </row>
    <row r="3974" spans="1:7" ht="22.5" x14ac:dyDescent="0.2">
      <c r="A3974" s="1" t="str">
        <f t="shared" si="72"/>
        <v>SINAPI 92571</v>
      </c>
      <c r="B3974" s="3" t="s">
        <v>6165</v>
      </c>
      <c r="C3974" s="3">
        <v>92571</v>
      </c>
      <c r="D3974" s="2" t="s">
        <v>1323</v>
      </c>
      <c r="E3974" s="3" t="s">
        <v>6149</v>
      </c>
      <c r="G3974" s="66">
        <v>127.18</v>
      </c>
    </row>
    <row r="3975" spans="1:7" ht="22.5" x14ac:dyDescent="0.2">
      <c r="A3975" s="1" t="str">
        <f t="shared" si="72"/>
        <v>SINAPI 92581</v>
      </c>
      <c r="B3975" s="3" t="s">
        <v>6165</v>
      </c>
      <c r="C3975" s="3">
        <v>92581</v>
      </c>
      <c r="D3975" s="2" t="s">
        <v>1333</v>
      </c>
      <c r="E3975" s="3" t="s">
        <v>6149</v>
      </c>
      <c r="G3975" s="66">
        <v>46.51</v>
      </c>
    </row>
    <row r="3976" spans="1:7" ht="22.5" x14ac:dyDescent="0.2">
      <c r="A3976" s="1" t="str">
        <f t="shared" si="72"/>
        <v>SINAPI 104314</v>
      </c>
      <c r="B3976" s="3" t="s">
        <v>6165</v>
      </c>
      <c r="C3976" s="3">
        <v>104314</v>
      </c>
      <c r="D3976" s="2" t="s">
        <v>1357</v>
      </c>
      <c r="E3976" s="3" t="s">
        <v>6153</v>
      </c>
      <c r="G3976" s="66">
        <v>10.33</v>
      </c>
    </row>
    <row r="3977" spans="1:7" ht="22.5" x14ac:dyDescent="0.2">
      <c r="A3977" s="1" t="str">
        <f t="shared" si="72"/>
        <v>SINAPI 92580</v>
      </c>
      <c r="B3977" s="3" t="s">
        <v>6165</v>
      </c>
      <c r="C3977" s="3">
        <v>92580</v>
      </c>
      <c r="D3977" s="2" t="s">
        <v>1332</v>
      </c>
      <c r="E3977" s="3" t="s">
        <v>6149</v>
      </c>
      <c r="G3977" s="66">
        <v>44.83</v>
      </c>
    </row>
    <row r="3978" spans="1:7" ht="22.5" x14ac:dyDescent="0.2">
      <c r="A3978" s="1" t="str">
        <f t="shared" si="72"/>
        <v>SINAPI 92541</v>
      </c>
      <c r="B3978" s="3" t="s">
        <v>6165</v>
      </c>
      <c r="C3978" s="3">
        <v>92541</v>
      </c>
      <c r="D3978" s="2" t="s">
        <v>1235</v>
      </c>
      <c r="E3978" s="3" t="s">
        <v>6149</v>
      </c>
      <c r="G3978" s="66">
        <v>106.65</v>
      </c>
    </row>
    <row r="3979" spans="1:7" ht="22.5" x14ac:dyDescent="0.2">
      <c r="A3979" s="1" t="str">
        <f t="shared" si="72"/>
        <v>SINAPI 92539</v>
      </c>
      <c r="B3979" s="3" t="s">
        <v>6165</v>
      </c>
      <c r="C3979" s="3">
        <v>92539</v>
      </c>
      <c r="D3979" s="2" t="s">
        <v>1233</v>
      </c>
      <c r="E3979" s="3" t="s">
        <v>6149</v>
      </c>
      <c r="G3979" s="66">
        <v>98.58</v>
      </c>
    </row>
    <row r="3980" spans="1:7" ht="22.5" x14ac:dyDescent="0.2">
      <c r="A3980" s="1" t="str">
        <f t="shared" si="72"/>
        <v>SINAPI 92542</v>
      </c>
      <c r="B3980" s="3" t="s">
        <v>6165</v>
      </c>
      <c r="C3980" s="3">
        <v>92542</v>
      </c>
      <c r="D3980" s="2" t="s">
        <v>1236</v>
      </c>
      <c r="E3980" s="3" t="s">
        <v>6149</v>
      </c>
      <c r="G3980" s="66">
        <v>128.79</v>
      </c>
    </row>
    <row r="3981" spans="1:7" ht="22.5" x14ac:dyDescent="0.2">
      <c r="A3981" s="1" t="str">
        <f t="shared" si="72"/>
        <v>SINAPI 92540</v>
      </c>
      <c r="B3981" s="3" t="s">
        <v>6165</v>
      </c>
      <c r="C3981" s="3">
        <v>92540</v>
      </c>
      <c r="D3981" s="2" t="s">
        <v>1234</v>
      </c>
      <c r="E3981" s="3" t="s">
        <v>6149</v>
      </c>
      <c r="G3981" s="66">
        <v>109.57</v>
      </c>
    </row>
    <row r="3982" spans="1:7" ht="22.5" x14ac:dyDescent="0.2">
      <c r="A3982" s="1" t="str">
        <f t="shared" si="72"/>
        <v>SINAPI 92544</v>
      </c>
      <c r="B3982" s="3" t="s">
        <v>6165</v>
      </c>
      <c r="C3982" s="3">
        <v>92544</v>
      </c>
      <c r="D3982" s="2" t="s">
        <v>1238</v>
      </c>
      <c r="E3982" s="3" t="s">
        <v>6149</v>
      </c>
      <c r="G3982" s="66">
        <v>24.06</v>
      </c>
    </row>
    <row r="3983" spans="1:7" ht="22.5" x14ac:dyDescent="0.2">
      <c r="A3983" s="1" t="str">
        <f t="shared" si="72"/>
        <v>SINAPI 92543</v>
      </c>
      <c r="B3983" s="3" t="s">
        <v>6165</v>
      </c>
      <c r="C3983" s="3">
        <v>92543</v>
      </c>
      <c r="D3983" s="2" t="s">
        <v>1237</v>
      </c>
      <c r="E3983" s="3" t="s">
        <v>6149</v>
      </c>
      <c r="G3983" s="66">
        <v>30.19</v>
      </c>
    </row>
    <row r="3984" spans="1:7" x14ac:dyDescent="0.2">
      <c r="A3984" s="1" t="str">
        <f t="shared" si="72"/>
        <v>SINAPI 97725</v>
      </c>
      <c r="B3984" s="3" t="s">
        <v>6165</v>
      </c>
      <c r="C3984" s="3">
        <v>97725</v>
      </c>
      <c r="D3984" s="2" t="s">
        <v>9391</v>
      </c>
      <c r="E3984" s="3" t="s">
        <v>6154</v>
      </c>
      <c r="G3984" s="66">
        <v>0</v>
      </c>
    </row>
    <row r="3985" spans="1:7" ht="22.5" x14ac:dyDescent="0.2">
      <c r="A3985" s="1" t="str">
        <f t="shared" si="72"/>
        <v>SINAPI 97721</v>
      </c>
      <c r="B3985" s="3" t="s">
        <v>6165</v>
      </c>
      <c r="C3985" s="3">
        <v>97721</v>
      </c>
      <c r="D3985" s="2" t="s">
        <v>9392</v>
      </c>
      <c r="E3985" s="3" t="s">
        <v>6154</v>
      </c>
      <c r="G3985" s="66">
        <v>0</v>
      </c>
    </row>
    <row r="3986" spans="1:7" ht="22.5" x14ac:dyDescent="0.2">
      <c r="A3986" s="1" t="str">
        <f t="shared" si="72"/>
        <v>SINAPI 97722</v>
      </c>
      <c r="B3986" s="3" t="s">
        <v>6165</v>
      </c>
      <c r="C3986" s="3">
        <v>97722</v>
      </c>
      <c r="D3986" s="2" t="s">
        <v>9393</v>
      </c>
      <c r="E3986" s="3" t="s">
        <v>6154</v>
      </c>
      <c r="G3986" s="66">
        <v>0</v>
      </c>
    </row>
    <row r="3987" spans="1:7" ht="22.5" x14ac:dyDescent="0.2">
      <c r="A3987" s="1" t="str">
        <f t="shared" si="72"/>
        <v>SINAPI 97724</v>
      </c>
      <c r="B3987" s="3" t="s">
        <v>6165</v>
      </c>
      <c r="C3987" s="3">
        <v>97724</v>
      </c>
      <c r="D3987" s="2" t="s">
        <v>9394</v>
      </c>
      <c r="E3987" s="3" t="s">
        <v>6154</v>
      </c>
      <c r="G3987" s="66">
        <v>0</v>
      </c>
    </row>
    <row r="3988" spans="1:7" x14ac:dyDescent="0.2">
      <c r="A3988" s="1" t="str">
        <f t="shared" si="72"/>
        <v>SINAPI 97719</v>
      </c>
      <c r="B3988" s="3" t="s">
        <v>6165</v>
      </c>
      <c r="C3988" s="3">
        <v>97719</v>
      </c>
      <c r="D3988" s="2" t="s">
        <v>9395</v>
      </c>
      <c r="E3988" s="3" t="s">
        <v>6154</v>
      </c>
      <c r="G3988" s="66">
        <v>0</v>
      </c>
    </row>
    <row r="3989" spans="1:7" ht="22.5" x14ac:dyDescent="0.2">
      <c r="A3989" s="1" t="str">
        <f t="shared" si="72"/>
        <v>SINAPI 97723</v>
      </c>
      <c r="B3989" s="3" t="s">
        <v>6165</v>
      </c>
      <c r="C3989" s="3">
        <v>97723</v>
      </c>
      <c r="D3989" s="2" t="s">
        <v>9396</v>
      </c>
      <c r="E3989" s="3" t="s">
        <v>6154</v>
      </c>
      <c r="G3989" s="66">
        <v>0</v>
      </c>
    </row>
    <row r="3990" spans="1:7" x14ac:dyDescent="0.2">
      <c r="A3990" s="1" t="str">
        <f t="shared" si="72"/>
        <v>SINAPI 104946</v>
      </c>
      <c r="B3990" s="3" t="s">
        <v>6165</v>
      </c>
      <c r="C3990" s="3">
        <v>104946</v>
      </c>
      <c r="D3990" s="2" t="s">
        <v>9397</v>
      </c>
      <c r="E3990" s="3" t="s">
        <v>6154</v>
      </c>
      <c r="G3990" s="66">
        <v>0</v>
      </c>
    </row>
    <row r="3991" spans="1:7" x14ac:dyDescent="0.2">
      <c r="A3991" s="1" t="str">
        <f t="shared" si="72"/>
        <v>SINAPI 104944</v>
      </c>
      <c r="B3991" s="3" t="s">
        <v>6165</v>
      </c>
      <c r="C3991" s="3">
        <v>104944</v>
      </c>
      <c r="D3991" s="2" t="s">
        <v>9398</v>
      </c>
      <c r="E3991" s="3" t="s">
        <v>6154</v>
      </c>
      <c r="G3991" s="66">
        <v>0</v>
      </c>
    </row>
    <row r="3992" spans="1:7" x14ac:dyDescent="0.2">
      <c r="A3992" s="1" t="str">
        <f t="shared" si="72"/>
        <v>SINAPI 104945</v>
      </c>
      <c r="B3992" s="3" t="s">
        <v>6165</v>
      </c>
      <c r="C3992" s="3">
        <v>104945</v>
      </c>
      <c r="D3992" s="2" t="s">
        <v>9399</v>
      </c>
      <c r="E3992" s="3" t="s">
        <v>6154</v>
      </c>
      <c r="G3992" s="66">
        <v>0</v>
      </c>
    </row>
    <row r="3993" spans="1:7" x14ac:dyDescent="0.2">
      <c r="A3993" s="1" t="str">
        <f t="shared" si="72"/>
        <v>SINAPI 97720</v>
      </c>
      <c r="B3993" s="3" t="s">
        <v>6165</v>
      </c>
      <c r="C3993" s="3">
        <v>97720</v>
      </c>
      <c r="D3993" s="2" t="s">
        <v>9400</v>
      </c>
      <c r="E3993" s="3" t="s">
        <v>6154</v>
      </c>
      <c r="G3993" s="66">
        <v>0</v>
      </c>
    </row>
    <row r="3994" spans="1:7" ht="22.5" x14ac:dyDescent="0.2">
      <c r="A3994" s="1" t="str">
        <f t="shared" si="72"/>
        <v>SINAPI 97740</v>
      </c>
      <c r="B3994" s="3" t="s">
        <v>6165</v>
      </c>
      <c r="C3994" s="3">
        <v>97740</v>
      </c>
      <c r="D3994" s="2" t="s">
        <v>6752</v>
      </c>
      <c r="E3994" s="3" t="s">
        <v>6154</v>
      </c>
      <c r="G3994" s="66">
        <v>2122.11</v>
      </c>
    </row>
    <row r="3995" spans="1:7" ht="22.5" x14ac:dyDescent="0.2">
      <c r="A3995" s="1" t="str">
        <f t="shared" si="72"/>
        <v>SINAPI 97738</v>
      </c>
      <c r="B3995" s="3" t="s">
        <v>6165</v>
      </c>
      <c r="C3995" s="3">
        <v>97738</v>
      </c>
      <c r="D3995" s="2" t="s">
        <v>6750</v>
      </c>
      <c r="E3995" s="3" t="s">
        <v>6154</v>
      </c>
      <c r="G3995" s="66">
        <v>4326.1099999999997</v>
      </c>
    </row>
    <row r="3996" spans="1:7" ht="22.5" x14ac:dyDescent="0.2">
      <c r="A3996" s="1" t="str">
        <f t="shared" si="72"/>
        <v>SINAPI 97739</v>
      </c>
      <c r="B3996" s="3" t="s">
        <v>6165</v>
      </c>
      <c r="C3996" s="3">
        <v>97739</v>
      </c>
      <c r="D3996" s="2" t="s">
        <v>6751</v>
      </c>
      <c r="E3996" s="3" t="s">
        <v>6154</v>
      </c>
      <c r="G3996" s="66">
        <v>3082.93</v>
      </c>
    </row>
    <row r="3997" spans="1:7" ht="22.5" x14ac:dyDescent="0.2">
      <c r="A3997" s="1" t="str">
        <f t="shared" si="72"/>
        <v>SINAPI 97736</v>
      </c>
      <c r="B3997" s="3" t="s">
        <v>6165</v>
      </c>
      <c r="C3997" s="3">
        <v>97736</v>
      </c>
      <c r="D3997" s="2" t="s">
        <v>6748</v>
      </c>
      <c r="E3997" s="3" t="s">
        <v>6154</v>
      </c>
      <c r="G3997" s="66">
        <v>1524.45</v>
      </c>
    </row>
    <row r="3998" spans="1:7" ht="22.5" x14ac:dyDescent="0.2">
      <c r="A3998" s="1" t="str">
        <f t="shared" si="72"/>
        <v>SINAPI 97734</v>
      </c>
      <c r="B3998" s="3" t="s">
        <v>6165</v>
      </c>
      <c r="C3998" s="3">
        <v>97734</v>
      </c>
      <c r="D3998" s="2" t="s">
        <v>6746</v>
      </c>
      <c r="E3998" s="3" t="s">
        <v>6154</v>
      </c>
      <c r="G3998" s="66">
        <v>3190.41</v>
      </c>
    </row>
    <row r="3999" spans="1:7" ht="22.5" x14ac:dyDescent="0.2">
      <c r="A3999" s="1" t="str">
        <f t="shared" si="72"/>
        <v>SINAPI 97735</v>
      </c>
      <c r="B3999" s="3" t="s">
        <v>6165</v>
      </c>
      <c r="C3999" s="3">
        <v>97735</v>
      </c>
      <c r="D3999" s="2" t="s">
        <v>6747</v>
      </c>
      <c r="E3999" s="3" t="s">
        <v>6154</v>
      </c>
      <c r="G3999" s="66">
        <v>2596.5500000000002</v>
      </c>
    </row>
    <row r="4000" spans="1:7" ht="22.5" x14ac:dyDescent="0.2">
      <c r="A4000" s="1" t="str">
        <f t="shared" si="72"/>
        <v>SINAPI 97737</v>
      </c>
      <c r="B4000" s="3" t="s">
        <v>6165</v>
      </c>
      <c r="C4000" s="3">
        <v>97737</v>
      </c>
      <c r="D4000" s="2" t="s">
        <v>6749</v>
      </c>
      <c r="E4000" s="3" t="s">
        <v>6154</v>
      </c>
      <c r="G4000" s="66">
        <v>3376.99</v>
      </c>
    </row>
    <row r="4001" spans="1:7" ht="22.5" x14ac:dyDescent="0.2">
      <c r="A4001" s="1" t="str">
        <f t="shared" si="72"/>
        <v>SINAPI 97733</v>
      </c>
      <c r="B4001" s="3" t="s">
        <v>6165</v>
      </c>
      <c r="C4001" s="3">
        <v>97733</v>
      </c>
      <c r="D4001" s="2" t="s">
        <v>6745</v>
      </c>
      <c r="E4001" s="3" t="s">
        <v>6154</v>
      </c>
      <c r="G4001" s="66">
        <v>3648.56</v>
      </c>
    </row>
    <row r="4002" spans="1:7" ht="22.5" x14ac:dyDescent="0.2">
      <c r="A4002" s="1" t="str">
        <f t="shared" si="72"/>
        <v>SINAPI 98616</v>
      </c>
      <c r="B4002" s="3" t="s">
        <v>6165</v>
      </c>
      <c r="C4002" s="3">
        <v>98616</v>
      </c>
      <c r="D4002" s="2" t="s">
        <v>9401</v>
      </c>
      <c r="E4002" s="3" t="s">
        <v>6149</v>
      </c>
      <c r="G4002" s="66">
        <v>271.19</v>
      </c>
    </row>
    <row r="4003" spans="1:7" ht="22.5" x14ac:dyDescent="0.2">
      <c r="A4003" s="1" t="str">
        <f t="shared" si="72"/>
        <v>SINAPI 98619</v>
      </c>
      <c r="B4003" s="3" t="s">
        <v>6165</v>
      </c>
      <c r="C4003" s="3">
        <v>98619</v>
      </c>
      <c r="D4003" s="2" t="s">
        <v>9402</v>
      </c>
      <c r="E4003" s="3" t="s">
        <v>6149</v>
      </c>
      <c r="G4003" s="66">
        <v>296.73</v>
      </c>
    </row>
    <row r="4004" spans="1:7" ht="22.5" x14ac:dyDescent="0.2">
      <c r="A4004" s="1" t="str">
        <f t="shared" si="72"/>
        <v>SINAPI 98622</v>
      </c>
      <c r="B4004" s="3" t="s">
        <v>6165</v>
      </c>
      <c r="C4004" s="3">
        <v>98622</v>
      </c>
      <c r="D4004" s="2" t="s">
        <v>9403</v>
      </c>
      <c r="E4004" s="3" t="s">
        <v>6149</v>
      </c>
      <c r="G4004" s="66">
        <v>456.63</v>
      </c>
    </row>
    <row r="4005" spans="1:7" ht="22.5" x14ac:dyDescent="0.2">
      <c r="A4005" s="1" t="str">
        <f t="shared" si="72"/>
        <v>SINAPI 98625</v>
      </c>
      <c r="B4005" s="3" t="s">
        <v>6165</v>
      </c>
      <c r="C4005" s="3">
        <v>98625</v>
      </c>
      <c r="D4005" s="2" t="s">
        <v>9404</v>
      </c>
      <c r="E4005" s="3" t="s">
        <v>6149</v>
      </c>
      <c r="G4005" s="66">
        <v>480.47</v>
      </c>
    </row>
    <row r="4006" spans="1:7" ht="22.5" x14ac:dyDescent="0.2">
      <c r="A4006" s="1" t="str">
        <f t="shared" si="72"/>
        <v>SINAPI 105918</v>
      </c>
      <c r="B4006" s="3" t="s">
        <v>6165</v>
      </c>
      <c r="C4006" s="3">
        <v>105918</v>
      </c>
      <c r="D4006" s="2" t="s">
        <v>9405</v>
      </c>
      <c r="E4006" s="3" t="s">
        <v>6149</v>
      </c>
      <c r="G4006" s="66">
        <v>0</v>
      </c>
    </row>
    <row r="4007" spans="1:7" ht="22.5" x14ac:dyDescent="0.2">
      <c r="A4007" s="1" t="str">
        <f t="shared" ref="A4007:A4070" si="73">CONCATENAR</f>
        <v>SINAPI 98631</v>
      </c>
      <c r="B4007" s="3" t="s">
        <v>6165</v>
      </c>
      <c r="C4007" s="3">
        <v>98631</v>
      </c>
      <c r="D4007" s="2" t="s">
        <v>9406</v>
      </c>
      <c r="E4007" s="3" t="s">
        <v>6149</v>
      </c>
      <c r="G4007" s="66">
        <v>0</v>
      </c>
    </row>
    <row r="4008" spans="1:7" x14ac:dyDescent="0.2">
      <c r="A4008" s="1" t="str">
        <f t="shared" si="73"/>
        <v>SINAPI 98637</v>
      </c>
      <c r="B4008" s="3" t="s">
        <v>6165</v>
      </c>
      <c r="C4008" s="3">
        <v>98637</v>
      </c>
      <c r="D4008" s="2" t="s">
        <v>9407</v>
      </c>
      <c r="E4008" s="3" t="s">
        <v>6154</v>
      </c>
      <c r="G4008" s="66">
        <v>0</v>
      </c>
    </row>
    <row r="4009" spans="1:7" x14ac:dyDescent="0.2">
      <c r="A4009" s="1" t="str">
        <f t="shared" si="73"/>
        <v>SINAPI 98641</v>
      </c>
      <c r="B4009" s="3" t="s">
        <v>6165</v>
      </c>
      <c r="C4009" s="3">
        <v>98641</v>
      </c>
      <c r="D4009" s="2" t="s">
        <v>9408</v>
      </c>
      <c r="E4009" s="3" t="s">
        <v>6154</v>
      </c>
      <c r="G4009" s="66">
        <v>0</v>
      </c>
    </row>
    <row r="4010" spans="1:7" x14ac:dyDescent="0.2">
      <c r="A4010" s="1" t="str">
        <f t="shared" si="73"/>
        <v>SINAPI 98645</v>
      </c>
      <c r="B4010" s="3" t="s">
        <v>6165</v>
      </c>
      <c r="C4010" s="3">
        <v>98645</v>
      </c>
      <c r="D4010" s="2" t="s">
        <v>9409</v>
      </c>
      <c r="E4010" s="3" t="s">
        <v>6154</v>
      </c>
      <c r="G4010" s="66">
        <v>0</v>
      </c>
    </row>
    <row r="4011" spans="1:7" x14ac:dyDescent="0.2">
      <c r="A4011" s="1" t="str">
        <f t="shared" si="73"/>
        <v>SINAPI 98649</v>
      </c>
      <c r="B4011" s="3" t="s">
        <v>6165</v>
      </c>
      <c r="C4011" s="3">
        <v>98649</v>
      </c>
      <c r="D4011" s="2" t="s">
        <v>9410</v>
      </c>
      <c r="E4011" s="3" t="s">
        <v>6154</v>
      </c>
      <c r="G4011" s="66">
        <v>0</v>
      </c>
    </row>
    <row r="4012" spans="1:7" x14ac:dyDescent="0.2">
      <c r="A4012" s="1" t="str">
        <f t="shared" si="73"/>
        <v>SINAPI 98653</v>
      </c>
      <c r="B4012" s="3" t="s">
        <v>6165</v>
      </c>
      <c r="C4012" s="3">
        <v>98653</v>
      </c>
      <c r="D4012" s="2" t="s">
        <v>9411</v>
      </c>
      <c r="E4012" s="3" t="s">
        <v>6154</v>
      </c>
      <c r="G4012" s="66">
        <v>0</v>
      </c>
    </row>
    <row r="4013" spans="1:7" x14ac:dyDescent="0.2">
      <c r="A4013" s="1" t="str">
        <f t="shared" si="73"/>
        <v>SINAPI 98657</v>
      </c>
      <c r="B4013" s="3" t="s">
        <v>6165</v>
      </c>
      <c r="C4013" s="3">
        <v>98657</v>
      </c>
      <c r="D4013" s="2" t="s">
        <v>9412</v>
      </c>
      <c r="E4013" s="3" t="s">
        <v>6147</v>
      </c>
      <c r="G4013" s="66">
        <v>730.38</v>
      </c>
    </row>
    <row r="4014" spans="1:7" ht="22.5" x14ac:dyDescent="0.2">
      <c r="A4014" s="1" t="str">
        <f t="shared" si="73"/>
        <v>SINAPI 100344</v>
      </c>
      <c r="B4014" s="3" t="s">
        <v>6165</v>
      </c>
      <c r="C4014" s="3">
        <v>100344</v>
      </c>
      <c r="D4014" s="2" t="s">
        <v>6664</v>
      </c>
      <c r="E4014" s="3" t="s">
        <v>6153</v>
      </c>
      <c r="G4014" s="66">
        <v>12.41</v>
      </c>
    </row>
    <row r="4015" spans="1:7" ht="22.5" x14ac:dyDescent="0.2">
      <c r="A4015" s="1" t="str">
        <f t="shared" si="73"/>
        <v>SINAPI 100345</v>
      </c>
      <c r="B4015" s="3" t="s">
        <v>6165</v>
      </c>
      <c r="C4015" s="3">
        <v>100345</v>
      </c>
      <c r="D4015" s="2" t="s">
        <v>6665</v>
      </c>
      <c r="E4015" s="3" t="s">
        <v>6153</v>
      </c>
      <c r="G4015" s="66">
        <v>9.58</v>
      </c>
    </row>
    <row r="4016" spans="1:7" ht="22.5" x14ac:dyDescent="0.2">
      <c r="A4016" s="1" t="str">
        <f t="shared" si="73"/>
        <v>SINAPI 100346</v>
      </c>
      <c r="B4016" s="3" t="s">
        <v>6165</v>
      </c>
      <c r="C4016" s="3">
        <v>100346</v>
      </c>
      <c r="D4016" s="2" t="s">
        <v>6666</v>
      </c>
      <c r="E4016" s="3" t="s">
        <v>6153</v>
      </c>
      <c r="G4016" s="66">
        <v>9.1300000000000008</v>
      </c>
    </row>
    <row r="4017" spans="1:7" ht="22.5" x14ac:dyDescent="0.2">
      <c r="A4017" s="1" t="str">
        <f t="shared" si="73"/>
        <v>SINAPI 100347</v>
      </c>
      <c r="B4017" s="3" t="s">
        <v>6165</v>
      </c>
      <c r="C4017" s="3">
        <v>100347</v>
      </c>
      <c r="D4017" s="2" t="s">
        <v>6667</v>
      </c>
      <c r="E4017" s="3" t="s">
        <v>6153</v>
      </c>
      <c r="G4017" s="66">
        <v>10.220000000000001</v>
      </c>
    </row>
    <row r="4018" spans="1:7" ht="22.5" x14ac:dyDescent="0.2">
      <c r="A4018" s="1" t="str">
        <f t="shared" si="73"/>
        <v>SINAPI 100348</v>
      </c>
      <c r="B4018" s="3" t="s">
        <v>6165</v>
      </c>
      <c r="C4018" s="3">
        <v>100348</v>
      </c>
      <c r="D4018" s="2" t="s">
        <v>6668</v>
      </c>
      <c r="E4018" s="3" t="s">
        <v>6153</v>
      </c>
      <c r="G4018" s="66">
        <v>10.029999999999999</v>
      </c>
    </row>
    <row r="4019" spans="1:7" ht="22.5" x14ac:dyDescent="0.2">
      <c r="A4019" s="1" t="str">
        <f t="shared" si="73"/>
        <v>SINAPI 100342</v>
      </c>
      <c r="B4019" s="3" t="s">
        <v>6165</v>
      </c>
      <c r="C4019" s="3">
        <v>100342</v>
      </c>
      <c r="D4019" s="2" t="s">
        <v>6662</v>
      </c>
      <c r="E4019" s="3" t="s">
        <v>6153</v>
      </c>
      <c r="G4019" s="66">
        <v>17.440000000000001</v>
      </c>
    </row>
    <row r="4020" spans="1:7" ht="22.5" x14ac:dyDescent="0.2">
      <c r="A4020" s="1" t="str">
        <f t="shared" si="73"/>
        <v>SINAPI 100343</v>
      </c>
      <c r="B4020" s="3" t="s">
        <v>6165</v>
      </c>
      <c r="C4020" s="3">
        <v>100343</v>
      </c>
      <c r="D4020" s="2" t="s">
        <v>6663</v>
      </c>
      <c r="E4020" s="3" t="s">
        <v>6153</v>
      </c>
      <c r="G4020" s="66">
        <v>15.24</v>
      </c>
    </row>
    <row r="4021" spans="1:7" ht="22.5" x14ac:dyDescent="0.2">
      <c r="A4021" s="1" t="str">
        <f t="shared" si="73"/>
        <v>SINAPI 100349</v>
      </c>
      <c r="B4021" s="3" t="s">
        <v>6165</v>
      </c>
      <c r="C4021" s="3">
        <v>100349</v>
      </c>
      <c r="D4021" s="2" t="s">
        <v>6669</v>
      </c>
      <c r="E4021" s="3" t="s">
        <v>6154</v>
      </c>
      <c r="G4021" s="66">
        <v>729.89</v>
      </c>
    </row>
    <row r="4022" spans="1:7" ht="22.5" x14ac:dyDescent="0.2">
      <c r="A4022" s="1" t="str">
        <f t="shared" si="73"/>
        <v>SINAPI 100336</v>
      </c>
      <c r="B4022" s="3" t="s">
        <v>6165</v>
      </c>
      <c r="C4022" s="3">
        <v>100336</v>
      </c>
      <c r="D4022" s="2" t="s">
        <v>9413</v>
      </c>
      <c r="E4022" s="3" t="s">
        <v>6149</v>
      </c>
      <c r="G4022" s="66">
        <v>0</v>
      </c>
    </row>
    <row r="4023" spans="1:7" ht="22.5" x14ac:dyDescent="0.2">
      <c r="A4023" s="1" t="str">
        <f t="shared" si="73"/>
        <v>SINAPI 100337</v>
      </c>
      <c r="B4023" s="3" t="s">
        <v>6165</v>
      </c>
      <c r="C4023" s="3">
        <v>100337</v>
      </c>
      <c r="D4023" s="2" t="s">
        <v>9414</v>
      </c>
      <c r="E4023" s="3" t="s">
        <v>6149</v>
      </c>
      <c r="G4023" s="66">
        <v>0</v>
      </c>
    </row>
    <row r="4024" spans="1:7" ht="22.5" x14ac:dyDescent="0.2">
      <c r="A4024" s="1" t="str">
        <f t="shared" si="73"/>
        <v>SINAPI 100339</v>
      </c>
      <c r="B4024" s="3" t="s">
        <v>6165</v>
      </c>
      <c r="C4024" s="3">
        <v>100339</v>
      </c>
      <c r="D4024" s="2" t="s">
        <v>9415</v>
      </c>
      <c r="E4024" s="3" t="s">
        <v>6149</v>
      </c>
      <c r="G4024" s="66">
        <v>0</v>
      </c>
    </row>
    <row r="4025" spans="1:7" ht="22.5" x14ac:dyDescent="0.2">
      <c r="A4025" s="1" t="str">
        <f t="shared" si="73"/>
        <v>SINAPI 100340</v>
      </c>
      <c r="B4025" s="3" t="s">
        <v>6165</v>
      </c>
      <c r="C4025" s="3">
        <v>100340</v>
      </c>
      <c r="D4025" s="2" t="s">
        <v>9416</v>
      </c>
      <c r="E4025" s="3" t="s">
        <v>6149</v>
      </c>
      <c r="G4025" s="66">
        <v>0</v>
      </c>
    </row>
    <row r="4026" spans="1:7" ht="22.5" x14ac:dyDescent="0.2">
      <c r="A4026" s="1" t="str">
        <f t="shared" si="73"/>
        <v>SINAPI 105805</v>
      </c>
      <c r="B4026" s="3" t="s">
        <v>6165</v>
      </c>
      <c r="C4026" s="3">
        <v>105805</v>
      </c>
      <c r="D4026" s="2" t="s">
        <v>9417</v>
      </c>
      <c r="E4026" s="3" t="s">
        <v>6149</v>
      </c>
      <c r="G4026" s="66">
        <v>0</v>
      </c>
    </row>
    <row r="4027" spans="1:7" ht="22.5" x14ac:dyDescent="0.2">
      <c r="A4027" s="1" t="str">
        <f t="shared" si="73"/>
        <v>SINAPI 105806</v>
      </c>
      <c r="B4027" s="3" t="s">
        <v>6165</v>
      </c>
      <c r="C4027" s="3">
        <v>105806</v>
      </c>
      <c r="D4027" s="2" t="s">
        <v>9418</v>
      </c>
      <c r="E4027" s="3" t="s">
        <v>6149</v>
      </c>
      <c r="G4027" s="66">
        <v>0</v>
      </c>
    </row>
    <row r="4028" spans="1:7" ht="22.5" x14ac:dyDescent="0.2">
      <c r="A4028" s="1" t="str">
        <f t="shared" si="73"/>
        <v>SINAPI 105807</v>
      </c>
      <c r="B4028" s="3" t="s">
        <v>6165</v>
      </c>
      <c r="C4028" s="3">
        <v>105807</v>
      </c>
      <c r="D4028" s="2" t="s">
        <v>9419</v>
      </c>
      <c r="E4028" s="3" t="s">
        <v>6149</v>
      </c>
      <c r="G4028" s="66">
        <v>0</v>
      </c>
    </row>
    <row r="4029" spans="1:7" ht="22.5" x14ac:dyDescent="0.2">
      <c r="A4029" s="1" t="str">
        <f t="shared" si="73"/>
        <v>SINAPI 105808</v>
      </c>
      <c r="B4029" s="3" t="s">
        <v>6165</v>
      </c>
      <c r="C4029" s="3">
        <v>105808</v>
      </c>
      <c r="D4029" s="2" t="s">
        <v>9420</v>
      </c>
      <c r="E4029" s="3" t="s">
        <v>6149</v>
      </c>
      <c r="G4029" s="66">
        <v>0</v>
      </c>
    </row>
    <row r="4030" spans="1:7" ht="22.5" x14ac:dyDescent="0.2">
      <c r="A4030" s="1" t="str">
        <f t="shared" si="73"/>
        <v>SINAPI 100341</v>
      </c>
      <c r="B4030" s="3" t="s">
        <v>6165</v>
      </c>
      <c r="C4030" s="3">
        <v>100341</v>
      </c>
      <c r="D4030" s="2" t="s">
        <v>6661</v>
      </c>
      <c r="E4030" s="3" t="s">
        <v>6149</v>
      </c>
      <c r="G4030" s="66">
        <v>42.03</v>
      </c>
    </row>
    <row r="4031" spans="1:7" ht="22.5" x14ac:dyDescent="0.2">
      <c r="A4031" s="1" t="str">
        <f t="shared" si="73"/>
        <v>SINAPI 100351</v>
      </c>
      <c r="B4031" s="3" t="s">
        <v>6165</v>
      </c>
      <c r="C4031" s="3">
        <v>100351</v>
      </c>
      <c r="D4031" s="2" t="s">
        <v>9421</v>
      </c>
      <c r="E4031" s="3" t="s">
        <v>6149</v>
      </c>
      <c r="G4031" s="66">
        <v>0</v>
      </c>
    </row>
    <row r="4032" spans="1:7" ht="22.5" x14ac:dyDescent="0.2">
      <c r="A4032" s="1" t="str">
        <f t="shared" si="73"/>
        <v>SINAPI 100353</v>
      </c>
      <c r="B4032" s="3" t="s">
        <v>6165</v>
      </c>
      <c r="C4032" s="3">
        <v>100353</v>
      </c>
      <c r="D4032" s="2" t="s">
        <v>9422</v>
      </c>
      <c r="E4032" s="3" t="s">
        <v>6149</v>
      </c>
      <c r="G4032" s="66">
        <v>0</v>
      </c>
    </row>
    <row r="4033" spans="1:7" x14ac:dyDescent="0.2">
      <c r="A4033" s="1" t="str">
        <f t="shared" si="73"/>
        <v>SINAPI 100350</v>
      </c>
      <c r="B4033" s="3" t="s">
        <v>6165</v>
      </c>
      <c r="C4033" s="3">
        <v>100350</v>
      </c>
      <c r="D4033" s="2" t="s">
        <v>9423</v>
      </c>
      <c r="E4033" s="3" t="s">
        <v>6149</v>
      </c>
      <c r="G4033" s="66">
        <v>0</v>
      </c>
    </row>
    <row r="4034" spans="1:7" ht="22.5" x14ac:dyDescent="0.2">
      <c r="A4034" s="1" t="str">
        <f t="shared" si="73"/>
        <v>SINAPI 105043</v>
      </c>
      <c r="B4034" s="3" t="s">
        <v>6165</v>
      </c>
      <c r="C4034" s="3">
        <v>105043</v>
      </c>
      <c r="D4034" s="2" t="s">
        <v>9424</v>
      </c>
      <c r="E4034" s="3" t="s">
        <v>6147</v>
      </c>
      <c r="G4034" s="66">
        <v>0</v>
      </c>
    </row>
    <row r="4035" spans="1:7" ht="22.5" x14ac:dyDescent="0.2">
      <c r="A4035" s="1" t="str">
        <f t="shared" si="73"/>
        <v>SINAPI 105047</v>
      </c>
      <c r="B4035" s="3" t="s">
        <v>6165</v>
      </c>
      <c r="C4035" s="3">
        <v>105047</v>
      </c>
      <c r="D4035" s="2" t="s">
        <v>9425</v>
      </c>
      <c r="E4035" s="3" t="s">
        <v>6147</v>
      </c>
      <c r="G4035" s="66">
        <v>0</v>
      </c>
    </row>
    <row r="4036" spans="1:7" ht="22.5" x14ac:dyDescent="0.2">
      <c r="A4036" s="1" t="str">
        <f t="shared" si="73"/>
        <v>SINAPI 105044</v>
      </c>
      <c r="B4036" s="3" t="s">
        <v>6165</v>
      </c>
      <c r="C4036" s="3">
        <v>105044</v>
      </c>
      <c r="D4036" s="2" t="s">
        <v>9426</v>
      </c>
      <c r="E4036" s="3" t="s">
        <v>6147</v>
      </c>
      <c r="G4036" s="66">
        <v>0</v>
      </c>
    </row>
    <row r="4037" spans="1:7" ht="22.5" x14ac:dyDescent="0.2">
      <c r="A4037" s="1" t="str">
        <f t="shared" si="73"/>
        <v>SINAPI 105094</v>
      </c>
      <c r="B4037" s="3" t="s">
        <v>6165</v>
      </c>
      <c r="C4037" s="3">
        <v>105094</v>
      </c>
      <c r="D4037" s="2" t="s">
        <v>9427</v>
      </c>
      <c r="E4037" s="3" t="s">
        <v>6147</v>
      </c>
      <c r="G4037" s="66">
        <v>0</v>
      </c>
    </row>
    <row r="4038" spans="1:7" ht="22.5" x14ac:dyDescent="0.2">
      <c r="A4038" s="1" t="str">
        <f t="shared" si="73"/>
        <v>SINAPI 105096</v>
      </c>
      <c r="B4038" s="3" t="s">
        <v>6165</v>
      </c>
      <c r="C4038" s="3">
        <v>105096</v>
      </c>
      <c r="D4038" s="2" t="s">
        <v>9428</v>
      </c>
      <c r="E4038" s="3" t="s">
        <v>6147</v>
      </c>
      <c r="G4038" s="66">
        <v>0</v>
      </c>
    </row>
    <row r="4039" spans="1:7" ht="22.5" x14ac:dyDescent="0.2">
      <c r="A4039" s="1" t="str">
        <f t="shared" si="73"/>
        <v>SINAPI 105048</v>
      </c>
      <c r="B4039" s="3" t="s">
        <v>6165</v>
      </c>
      <c r="C4039" s="3">
        <v>105048</v>
      </c>
      <c r="D4039" s="2" t="s">
        <v>9429</v>
      </c>
      <c r="E4039" s="3" t="s">
        <v>6147</v>
      </c>
      <c r="G4039" s="66">
        <v>0</v>
      </c>
    </row>
    <row r="4040" spans="1:7" ht="22.5" x14ac:dyDescent="0.2">
      <c r="A4040" s="1" t="str">
        <f t="shared" si="73"/>
        <v>SINAPI 105097</v>
      </c>
      <c r="B4040" s="3" t="s">
        <v>6165</v>
      </c>
      <c r="C4040" s="3">
        <v>105097</v>
      </c>
      <c r="D4040" s="2" t="s">
        <v>9430</v>
      </c>
      <c r="E4040" s="3" t="s">
        <v>6147</v>
      </c>
      <c r="G4040" s="66">
        <v>0</v>
      </c>
    </row>
    <row r="4041" spans="1:7" ht="22.5" x14ac:dyDescent="0.2">
      <c r="A4041" s="1" t="str">
        <f t="shared" si="73"/>
        <v>SINAPI 105049</v>
      </c>
      <c r="B4041" s="3" t="s">
        <v>6165</v>
      </c>
      <c r="C4041" s="3">
        <v>105049</v>
      </c>
      <c r="D4041" s="2" t="s">
        <v>9431</v>
      </c>
      <c r="E4041" s="3" t="s">
        <v>6147</v>
      </c>
      <c r="G4041" s="66">
        <v>0</v>
      </c>
    </row>
    <row r="4042" spans="1:7" ht="22.5" x14ac:dyDescent="0.2">
      <c r="A4042" s="1" t="str">
        <f t="shared" si="73"/>
        <v>SINAPI 105051</v>
      </c>
      <c r="B4042" s="3" t="s">
        <v>6165</v>
      </c>
      <c r="C4042" s="3">
        <v>105051</v>
      </c>
      <c r="D4042" s="2" t="s">
        <v>9432</v>
      </c>
      <c r="E4042" s="3" t="s">
        <v>6147</v>
      </c>
      <c r="G4042" s="66">
        <v>0</v>
      </c>
    </row>
    <row r="4043" spans="1:7" ht="22.5" x14ac:dyDescent="0.2">
      <c r="A4043" s="1" t="str">
        <f t="shared" si="73"/>
        <v>SINAPI 105054</v>
      </c>
      <c r="B4043" s="3" t="s">
        <v>6165</v>
      </c>
      <c r="C4043" s="3">
        <v>105054</v>
      </c>
      <c r="D4043" s="2" t="s">
        <v>9433</v>
      </c>
      <c r="E4043" s="3" t="s">
        <v>6147</v>
      </c>
      <c r="G4043" s="66">
        <v>0</v>
      </c>
    </row>
    <row r="4044" spans="1:7" ht="22.5" x14ac:dyDescent="0.2">
      <c r="A4044" s="1" t="str">
        <f t="shared" si="73"/>
        <v>SINAPI 105052</v>
      </c>
      <c r="B4044" s="3" t="s">
        <v>6165</v>
      </c>
      <c r="C4044" s="3">
        <v>105052</v>
      </c>
      <c r="D4044" s="2" t="s">
        <v>9434</v>
      </c>
      <c r="E4044" s="3" t="s">
        <v>6147</v>
      </c>
      <c r="G4044" s="66">
        <v>0</v>
      </c>
    </row>
    <row r="4045" spans="1:7" ht="22.5" x14ac:dyDescent="0.2">
      <c r="A4045" s="1" t="str">
        <f t="shared" si="73"/>
        <v>SINAPI 105055</v>
      </c>
      <c r="B4045" s="3" t="s">
        <v>6165</v>
      </c>
      <c r="C4045" s="3">
        <v>105055</v>
      </c>
      <c r="D4045" s="2" t="s">
        <v>9435</v>
      </c>
      <c r="E4045" s="3" t="s">
        <v>6147</v>
      </c>
      <c r="G4045" s="66">
        <v>0</v>
      </c>
    </row>
    <row r="4046" spans="1:7" ht="22.5" x14ac:dyDescent="0.2">
      <c r="A4046" s="1" t="str">
        <f t="shared" si="73"/>
        <v>SINAPI 105065</v>
      </c>
      <c r="B4046" s="3" t="s">
        <v>6165</v>
      </c>
      <c r="C4046" s="3">
        <v>105065</v>
      </c>
      <c r="D4046" s="2" t="s">
        <v>9436</v>
      </c>
      <c r="E4046" s="3" t="s">
        <v>6147</v>
      </c>
      <c r="G4046" s="66">
        <v>0</v>
      </c>
    </row>
    <row r="4047" spans="1:7" ht="22.5" x14ac:dyDescent="0.2">
      <c r="A4047" s="1" t="str">
        <f t="shared" si="73"/>
        <v>SINAPI 105059</v>
      </c>
      <c r="B4047" s="3" t="s">
        <v>6165</v>
      </c>
      <c r="C4047" s="3">
        <v>105059</v>
      </c>
      <c r="D4047" s="2" t="s">
        <v>9437</v>
      </c>
      <c r="E4047" s="3" t="s">
        <v>6147</v>
      </c>
      <c r="G4047" s="66">
        <v>0</v>
      </c>
    </row>
    <row r="4048" spans="1:7" ht="22.5" x14ac:dyDescent="0.2">
      <c r="A4048" s="1" t="str">
        <f t="shared" si="73"/>
        <v>SINAPI 105057</v>
      </c>
      <c r="B4048" s="3" t="s">
        <v>6165</v>
      </c>
      <c r="C4048" s="3">
        <v>105057</v>
      </c>
      <c r="D4048" s="2" t="s">
        <v>9438</v>
      </c>
      <c r="E4048" s="3" t="s">
        <v>6147</v>
      </c>
      <c r="G4048" s="66">
        <v>0</v>
      </c>
    </row>
    <row r="4049" spans="1:7" ht="22.5" x14ac:dyDescent="0.2">
      <c r="A4049" s="1" t="str">
        <f t="shared" si="73"/>
        <v>SINAPI 105060</v>
      </c>
      <c r="B4049" s="3" t="s">
        <v>6165</v>
      </c>
      <c r="C4049" s="3">
        <v>105060</v>
      </c>
      <c r="D4049" s="2" t="s">
        <v>9439</v>
      </c>
      <c r="E4049" s="3" t="s">
        <v>6147</v>
      </c>
      <c r="G4049" s="66">
        <v>0</v>
      </c>
    </row>
    <row r="4050" spans="1:7" ht="22.5" x14ac:dyDescent="0.2">
      <c r="A4050" s="1" t="str">
        <f t="shared" si="73"/>
        <v>SINAPI 105042</v>
      </c>
      <c r="B4050" s="3" t="s">
        <v>6165</v>
      </c>
      <c r="C4050" s="3">
        <v>105042</v>
      </c>
      <c r="D4050" s="2" t="s">
        <v>6757</v>
      </c>
      <c r="E4050" s="3" t="s">
        <v>6147</v>
      </c>
      <c r="G4050" s="66">
        <v>59.98</v>
      </c>
    </row>
    <row r="4051" spans="1:7" ht="22.5" x14ac:dyDescent="0.2">
      <c r="A4051" s="1" t="str">
        <f t="shared" si="73"/>
        <v>SINAPI 105046</v>
      </c>
      <c r="B4051" s="3" t="s">
        <v>6165</v>
      </c>
      <c r="C4051" s="3">
        <v>105046</v>
      </c>
      <c r="D4051" s="2" t="s">
        <v>6759</v>
      </c>
      <c r="E4051" s="3" t="s">
        <v>6147</v>
      </c>
      <c r="G4051" s="66">
        <v>48.93</v>
      </c>
    </row>
    <row r="4052" spans="1:7" ht="22.5" x14ac:dyDescent="0.2">
      <c r="A4052" s="1" t="str">
        <f t="shared" si="73"/>
        <v>SINAPI 105095</v>
      </c>
      <c r="B4052" s="3" t="s">
        <v>6165</v>
      </c>
      <c r="C4052" s="3">
        <v>105095</v>
      </c>
      <c r="D4052" s="2" t="s">
        <v>6784</v>
      </c>
      <c r="E4052" s="3" t="s">
        <v>6147</v>
      </c>
      <c r="G4052" s="66">
        <v>86.47</v>
      </c>
    </row>
    <row r="4053" spans="1:7" ht="22.5" x14ac:dyDescent="0.2">
      <c r="A4053" s="1" t="str">
        <f t="shared" si="73"/>
        <v>SINAPI 105098</v>
      </c>
      <c r="B4053" s="3" t="s">
        <v>6165</v>
      </c>
      <c r="C4053" s="3">
        <v>105098</v>
      </c>
      <c r="D4053" s="2" t="s">
        <v>6785</v>
      </c>
      <c r="E4053" s="3" t="s">
        <v>6147</v>
      </c>
      <c r="G4053" s="66">
        <v>75.45</v>
      </c>
    </row>
    <row r="4054" spans="1:7" ht="22.5" x14ac:dyDescent="0.2">
      <c r="A4054" s="1" t="str">
        <f t="shared" si="73"/>
        <v>SINAPI 105050</v>
      </c>
      <c r="B4054" s="3" t="s">
        <v>6165</v>
      </c>
      <c r="C4054" s="3">
        <v>105050</v>
      </c>
      <c r="D4054" s="2" t="s">
        <v>6760</v>
      </c>
      <c r="E4054" s="3" t="s">
        <v>6147</v>
      </c>
      <c r="G4054" s="66">
        <v>173.15</v>
      </c>
    </row>
    <row r="4055" spans="1:7" ht="22.5" x14ac:dyDescent="0.2">
      <c r="A4055" s="1" t="str">
        <f t="shared" si="73"/>
        <v>SINAPI 105053</v>
      </c>
      <c r="B4055" s="3" t="s">
        <v>6165</v>
      </c>
      <c r="C4055" s="3">
        <v>105053</v>
      </c>
      <c r="D4055" s="2" t="s">
        <v>6761</v>
      </c>
      <c r="E4055" s="3" t="s">
        <v>6147</v>
      </c>
      <c r="G4055" s="66">
        <v>162.26</v>
      </c>
    </row>
    <row r="4056" spans="1:7" ht="22.5" x14ac:dyDescent="0.2">
      <c r="A4056" s="1" t="str">
        <f t="shared" si="73"/>
        <v>SINAPI 105056</v>
      </c>
      <c r="B4056" s="3" t="s">
        <v>6165</v>
      </c>
      <c r="C4056" s="3">
        <v>105056</v>
      </c>
      <c r="D4056" s="2" t="s">
        <v>6762</v>
      </c>
      <c r="E4056" s="3" t="s">
        <v>6147</v>
      </c>
      <c r="G4056" s="66">
        <v>236.96</v>
      </c>
    </row>
    <row r="4057" spans="1:7" ht="22.5" x14ac:dyDescent="0.2">
      <c r="A4057" s="1" t="str">
        <f t="shared" si="73"/>
        <v>SINAPI 105058</v>
      </c>
      <c r="B4057" s="3" t="s">
        <v>6165</v>
      </c>
      <c r="C4057" s="3">
        <v>105058</v>
      </c>
      <c r="D4057" s="2" t="s">
        <v>6763</v>
      </c>
      <c r="E4057" s="3" t="s">
        <v>6147</v>
      </c>
      <c r="G4057" s="66">
        <v>226.84</v>
      </c>
    </row>
    <row r="4058" spans="1:7" ht="22.5" x14ac:dyDescent="0.2">
      <c r="A4058" s="1" t="str">
        <f t="shared" si="73"/>
        <v>SINAPI 105062</v>
      </c>
      <c r="B4058" s="3" t="s">
        <v>6165</v>
      </c>
      <c r="C4058" s="3">
        <v>105062</v>
      </c>
      <c r="D4058" s="2" t="s">
        <v>9440</v>
      </c>
      <c r="E4058" s="3" t="s">
        <v>6147</v>
      </c>
      <c r="G4058" s="66">
        <v>0</v>
      </c>
    </row>
    <row r="4059" spans="1:7" ht="22.5" x14ac:dyDescent="0.2">
      <c r="A4059" s="1" t="str">
        <f t="shared" si="73"/>
        <v>SINAPI 105066</v>
      </c>
      <c r="B4059" s="3" t="s">
        <v>6165</v>
      </c>
      <c r="C4059" s="3">
        <v>105066</v>
      </c>
      <c r="D4059" s="2" t="s">
        <v>9441</v>
      </c>
      <c r="E4059" s="3" t="s">
        <v>6147</v>
      </c>
      <c r="G4059" s="66">
        <v>0</v>
      </c>
    </row>
    <row r="4060" spans="1:7" ht="22.5" x14ac:dyDescent="0.2">
      <c r="A4060" s="1" t="str">
        <f t="shared" si="73"/>
        <v>SINAPI 105063</v>
      </c>
      <c r="B4060" s="3" t="s">
        <v>6165</v>
      </c>
      <c r="C4060" s="3">
        <v>105063</v>
      </c>
      <c r="D4060" s="2" t="s">
        <v>9442</v>
      </c>
      <c r="E4060" s="3" t="s">
        <v>6147</v>
      </c>
      <c r="G4060" s="66">
        <v>0</v>
      </c>
    </row>
    <row r="4061" spans="1:7" ht="22.5" x14ac:dyDescent="0.2">
      <c r="A4061" s="1" t="str">
        <f t="shared" si="73"/>
        <v>SINAPI 105067</v>
      </c>
      <c r="B4061" s="3" t="s">
        <v>6165</v>
      </c>
      <c r="C4061" s="3">
        <v>105067</v>
      </c>
      <c r="D4061" s="2" t="s">
        <v>9443</v>
      </c>
      <c r="E4061" s="3" t="s">
        <v>6147</v>
      </c>
      <c r="G4061" s="66">
        <v>0</v>
      </c>
    </row>
    <row r="4062" spans="1:7" ht="22.5" x14ac:dyDescent="0.2">
      <c r="A4062" s="1" t="str">
        <f t="shared" si="73"/>
        <v>SINAPI 105069</v>
      </c>
      <c r="B4062" s="3" t="s">
        <v>6165</v>
      </c>
      <c r="C4062" s="3">
        <v>105069</v>
      </c>
      <c r="D4062" s="2" t="s">
        <v>9444</v>
      </c>
      <c r="E4062" s="3" t="s">
        <v>6147</v>
      </c>
      <c r="G4062" s="66">
        <v>0</v>
      </c>
    </row>
    <row r="4063" spans="1:7" ht="22.5" x14ac:dyDescent="0.2">
      <c r="A4063" s="1" t="str">
        <f t="shared" si="73"/>
        <v>SINAPI 105072</v>
      </c>
      <c r="B4063" s="3" t="s">
        <v>6165</v>
      </c>
      <c r="C4063" s="3">
        <v>105072</v>
      </c>
      <c r="D4063" s="2" t="s">
        <v>9445</v>
      </c>
      <c r="E4063" s="3" t="s">
        <v>6147</v>
      </c>
      <c r="G4063" s="66">
        <v>0</v>
      </c>
    </row>
    <row r="4064" spans="1:7" ht="22.5" x14ac:dyDescent="0.2">
      <c r="A4064" s="1" t="str">
        <f t="shared" si="73"/>
        <v>SINAPI 105070</v>
      </c>
      <c r="B4064" s="3" t="s">
        <v>6165</v>
      </c>
      <c r="C4064" s="3">
        <v>105070</v>
      </c>
      <c r="D4064" s="2" t="s">
        <v>9446</v>
      </c>
      <c r="E4064" s="3" t="s">
        <v>6147</v>
      </c>
      <c r="G4064" s="66">
        <v>0</v>
      </c>
    </row>
    <row r="4065" spans="1:7" ht="22.5" x14ac:dyDescent="0.2">
      <c r="A4065" s="1" t="str">
        <f t="shared" si="73"/>
        <v>SINAPI 105073</v>
      </c>
      <c r="B4065" s="3" t="s">
        <v>6165</v>
      </c>
      <c r="C4065" s="3">
        <v>105073</v>
      </c>
      <c r="D4065" s="2" t="s">
        <v>9447</v>
      </c>
      <c r="E4065" s="3" t="s">
        <v>6147</v>
      </c>
      <c r="G4065" s="66">
        <v>0</v>
      </c>
    </row>
    <row r="4066" spans="1:7" ht="22.5" x14ac:dyDescent="0.2">
      <c r="A4066" s="1" t="str">
        <f t="shared" si="73"/>
        <v>SINAPI 105075</v>
      </c>
      <c r="B4066" s="3" t="s">
        <v>6165</v>
      </c>
      <c r="C4066" s="3">
        <v>105075</v>
      </c>
      <c r="D4066" s="2" t="s">
        <v>9448</v>
      </c>
      <c r="E4066" s="3" t="s">
        <v>6147</v>
      </c>
      <c r="G4066" s="66">
        <v>0</v>
      </c>
    </row>
    <row r="4067" spans="1:7" ht="22.5" x14ac:dyDescent="0.2">
      <c r="A4067" s="1" t="str">
        <f t="shared" si="73"/>
        <v>SINAPI 105078</v>
      </c>
      <c r="B4067" s="3" t="s">
        <v>6165</v>
      </c>
      <c r="C4067" s="3">
        <v>105078</v>
      </c>
      <c r="D4067" s="2" t="s">
        <v>9449</v>
      </c>
      <c r="E4067" s="3" t="s">
        <v>6147</v>
      </c>
      <c r="G4067" s="66">
        <v>0</v>
      </c>
    </row>
    <row r="4068" spans="1:7" ht="22.5" x14ac:dyDescent="0.2">
      <c r="A4068" s="1" t="str">
        <f t="shared" si="73"/>
        <v>SINAPI 105076</v>
      </c>
      <c r="B4068" s="3" t="s">
        <v>6165</v>
      </c>
      <c r="C4068" s="3">
        <v>105076</v>
      </c>
      <c r="D4068" s="2" t="s">
        <v>9450</v>
      </c>
      <c r="E4068" s="3" t="s">
        <v>6147</v>
      </c>
      <c r="G4068" s="66">
        <v>0</v>
      </c>
    </row>
    <row r="4069" spans="1:7" ht="22.5" x14ac:dyDescent="0.2">
      <c r="A4069" s="1" t="str">
        <f t="shared" si="73"/>
        <v>SINAPI 105079</v>
      </c>
      <c r="B4069" s="3" t="s">
        <v>6165</v>
      </c>
      <c r="C4069" s="3">
        <v>105079</v>
      </c>
      <c r="D4069" s="2" t="s">
        <v>9451</v>
      </c>
      <c r="E4069" s="3" t="s">
        <v>6147</v>
      </c>
      <c r="G4069" s="66">
        <v>0</v>
      </c>
    </row>
    <row r="4070" spans="1:7" ht="22.5" x14ac:dyDescent="0.2">
      <c r="A4070" s="1" t="str">
        <f t="shared" si="73"/>
        <v>SINAPI 105061</v>
      </c>
      <c r="B4070" s="3" t="s">
        <v>6165</v>
      </c>
      <c r="C4070" s="3">
        <v>105061</v>
      </c>
      <c r="D4070" s="2" t="s">
        <v>6764</v>
      </c>
      <c r="E4070" s="3" t="s">
        <v>6147</v>
      </c>
      <c r="G4070" s="66">
        <v>114.94</v>
      </c>
    </row>
    <row r="4071" spans="1:7" ht="22.5" x14ac:dyDescent="0.2">
      <c r="A4071" s="1" t="str">
        <f t="shared" ref="A4071:A4134" si="74">CONCATENAR</f>
        <v>SINAPI 105064</v>
      </c>
      <c r="B4071" s="3" t="s">
        <v>6165</v>
      </c>
      <c r="C4071" s="3">
        <v>105064</v>
      </c>
      <c r="D4071" s="2" t="s">
        <v>6765</v>
      </c>
      <c r="E4071" s="3" t="s">
        <v>6147</v>
      </c>
      <c r="G4071" s="66">
        <v>100.79</v>
      </c>
    </row>
    <row r="4072" spans="1:7" ht="22.5" x14ac:dyDescent="0.2">
      <c r="A4072" s="1" t="str">
        <f t="shared" si="74"/>
        <v>SINAPI 105068</v>
      </c>
      <c r="B4072" s="3" t="s">
        <v>6165</v>
      </c>
      <c r="C4072" s="3">
        <v>105068</v>
      </c>
      <c r="D4072" s="2" t="s">
        <v>6766</v>
      </c>
      <c r="E4072" s="3" t="s">
        <v>6147</v>
      </c>
      <c r="G4072" s="66">
        <v>198.91</v>
      </c>
    </row>
    <row r="4073" spans="1:7" ht="22.5" x14ac:dyDescent="0.2">
      <c r="A4073" s="1" t="str">
        <f t="shared" si="74"/>
        <v>SINAPI 105071</v>
      </c>
      <c r="B4073" s="3" t="s">
        <v>6165</v>
      </c>
      <c r="C4073" s="3">
        <v>105071</v>
      </c>
      <c r="D4073" s="2" t="s">
        <v>6767</v>
      </c>
      <c r="E4073" s="3" t="s">
        <v>6147</v>
      </c>
      <c r="G4073" s="66">
        <v>184.79</v>
      </c>
    </row>
    <row r="4074" spans="1:7" ht="22.5" x14ac:dyDescent="0.2">
      <c r="A4074" s="1" t="str">
        <f t="shared" si="74"/>
        <v>SINAPI 105074</v>
      </c>
      <c r="B4074" s="3" t="s">
        <v>6165</v>
      </c>
      <c r="C4074" s="3">
        <v>105074</v>
      </c>
      <c r="D4074" s="2" t="s">
        <v>6768</v>
      </c>
      <c r="E4074" s="3" t="s">
        <v>6147</v>
      </c>
      <c r="G4074" s="66">
        <v>316.42</v>
      </c>
    </row>
    <row r="4075" spans="1:7" ht="22.5" x14ac:dyDescent="0.2">
      <c r="A4075" s="1" t="str">
        <f t="shared" si="74"/>
        <v>SINAPI 105077</v>
      </c>
      <c r="B4075" s="3" t="s">
        <v>6165</v>
      </c>
      <c r="C4075" s="3">
        <v>105077</v>
      </c>
      <c r="D4075" s="2" t="s">
        <v>6769</v>
      </c>
      <c r="E4075" s="3" t="s">
        <v>6147</v>
      </c>
      <c r="G4075" s="66">
        <v>302.36</v>
      </c>
    </row>
    <row r="4076" spans="1:7" x14ac:dyDescent="0.2">
      <c r="A4076" s="1" t="str">
        <f t="shared" si="74"/>
        <v>SINAPI 105090</v>
      </c>
      <c r="B4076" s="3" t="s">
        <v>6165</v>
      </c>
      <c r="C4076" s="3">
        <v>105090</v>
      </c>
      <c r="D4076" s="2" t="s">
        <v>6780</v>
      </c>
      <c r="E4076" s="3" t="s">
        <v>6149</v>
      </c>
      <c r="G4076" s="66">
        <v>489.21</v>
      </c>
    </row>
    <row r="4077" spans="1:7" x14ac:dyDescent="0.2">
      <c r="A4077" s="1" t="str">
        <f t="shared" si="74"/>
        <v>SINAPI 105099</v>
      </c>
      <c r="B4077" s="3" t="s">
        <v>6165</v>
      </c>
      <c r="C4077" s="3">
        <v>105099</v>
      </c>
      <c r="D4077" s="2" t="s">
        <v>6786</v>
      </c>
      <c r="E4077" s="3" t="s">
        <v>6147</v>
      </c>
      <c r="G4077" s="66">
        <v>79.14</v>
      </c>
    </row>
    <row r="4078" spans="1:7" x14ac:dyDescent="0.2">
      <c r="A4078" s="1" t="str">
        <f t="shared" si="74"/>
        <v>SINAPI 105100</v>
      </c>
      <c r="B4078" s="3" t="s">
        <v>6165</v>
      </c>
      <c r="C4078" s="3">
        <v>105100</v>
      </c>
      <c r="D4078" s="2" t="s">
        <v>6787</v>
      </c>
      <c r="E4078" s="3" t="s">
        <v>6147</v>
      </c>
      <c r="G4078" s="66">
        <v>108.62</v>
      </c>
    </row>
    <row r="4079" spans="1:7" x14ac:dyDescent="0.2">
      <c r="A4079" s="1" t="str">
        <f t="shared" si="74"/>
        <v>SINAPI 105101</v>
      </c>
      <c r="B4079" s="3" t="s">
        <v>6165</v>
      </c>
      <c r="C4079" s="3">
        <v>105101</v>
      </c>
      <c r="D4079" s="2" t="s">
        <v>6788</v>
      </c>
      <c r="E4079" s="3" t="s">
        <v>6147</v>
      </c>
      <c r="G4079" s="66">
        <v>201.57</v>
      </c>
    </row>
    <row r="4080" spans="1:7" x14ac:dyDescent="0.2">
      <c r="A4080" s="1" t="str">
        <f t="shared" si="74"/>
        <v>SINAPI 105102</v>
      </c>
      <c r="B4080" s="3" t="s">
        <v>6165</v>
      </c>
      <c r="C4080" s="3">
        <v>105102</v>
      </c>
      <c r="D4080" s="2" t="s">
        <v>6789</v>
      </c>
      <c r="E4080" s="3" t="s">
        <v>6147</v>
      </c>
      <c r="G4080" s="66">
        <v>273.54000000000002</v>
      </c>
    </row>
    <row r="4081" spans="1:7" ht="22.5" x14ac:dyDescent="0.2">
      <c r="A4081" s="1" t="str">
        <f t="shared" si="74"/>
        <v>SINAPI 105080</v>
      </c>
      <c r="B4081" s="3" t="s">
        <v>6165</v>
      </c>
      <c r="C4081" s="3">
        <v>105080</v>
      </c>
      <c r="D4081" s="2" t="s">
        <v>6770</v>
      </c>
      <c r="E4081" s="3" t="s">
        <v>6147</v>
      </c>
      <c r="G4081" s="66">
        <v>76.760000000000005</v>
      </c>
    </row>
    <row r="4082" spans="1:7" ht="22.5" x14ac:dyDescent="0.2">
      <c r="A4082" s="1" t="str">
        <f t="shared" si="74"/>
        <v>SINAPI 105081</v>
      </c>
      <c r="B4082" s="3" t="s">
        <v>6165</v>
      </c>
      <c r="C4082" s="3">
        <v>105081</v>
      </c>
      <c r="D4082" s="2" t="s">
        <v>6771</v>
      </c>
      <c r="E4082" s="3" t="s">
        <v>6147</v>
      </c>
      <c r="G4082" s="66">
        <v>89.84</v>
      </c>
    </row>
    <row r="4083" spans="1:7" ht="22.5" x14ac:dyDescent="0.2">
      <c r="A4083" s="1" t="str">
        <f t="shared" si="74"/>
        <v>SINAPI 105091</v>
      </c>
      <c r="B4083" s="3" t="s">
        <v>6165</v>
      </c>
      <c r="C4083" s="3">
        <v>105091</v>
      </c>
      <c r="D4083" s="2" t="s">
        <v>6781</v>
      </c>
      <c r="E4083" s="3" t="s">
        <v>6147</v>
      </c>
      <c r="G4083" s="66">
        <v>162.06</v>
      </c>
    </row>
    <row r="4084" spans="1:7" ht="22.5" x14ac:dyDescent="0.2">
      <c r="A4084" s="1" t="str">
        <f t="shared" si="74"/>
        <v>SINAPI 105089</v>
      </c>
      <c r="B4084" s="3" t="s">
        <v>6165</v>
      </c>
      <c r="C4084" s="3">
        <v>105089</v>
      </c>
      <c r="D4084" s="2" t="s">
        <v>6779</v>
      </c>
      <c r="E4084" s="3" t="s">
        <v>6147</v>
      </c>
      <c r="G4084" s="66">
        <v>206.24</v>
      </c>
    </row>
    <row r="4085" spans="1:7" ht="22.5" x14ac:dyDescent="0.2">
      <c r="A4085" s="1" t="str">
        <f t="shared" si="74"/>
        <v>SINAPI 105082</v>
      </c>
      <c r="B4085" s="3" t="s">
        <v>6165</v>
      </c>
      <c r="C4085" s="3">
        <v>105082</v>
      </c>
      <c r="D4085" s="2" t="s">
        <v>6772</v>
      </c>
      <c r="E4085" s="3" t="s">
        <v>6147</v>
      </c>
      <c r="G4085" s="66">
        <v>80.34</v>
      </c>
    </row>
    <row r="4086" spans="1:7" ht="22.5" x14ac:dyDescent="0.2">
      <c r="A4086" s="1" t="str">
        <f t="shared" si="74"/>
        <v>SINAPI 105083</v>
      </c>
      <c r="B4086" s="3" t="s">
        <v>6165</v>
      </c>
      <c r="C4086" s="3">
        <v>105083</v>
      </c>
      <c r="D4086" s="2" t="s">
        <v>6773</v>
      </c>
      <c r="E4086" s="3" t="s">
        <v>6147</v>
      </c>
      <c r="G4086" s="66">
        <v>91.48</v>
      </c>
    </row>
    <row r="4087" spans="1:7" ht="22.5" x14ac:dyDescent="0.2">
      <c r="A4087" s="1" t="str">
        <f t="shared" si="74"/>
        <v>SINAPI 105084</v>
      </c>
      <c r="B4087" s="3" t="s">
        <v>6165</v>
      </c>
      <c r="C4087" s="3">
        <v>105084</v>
      </c>
      <c r="D4087" s="2" t="s">
        <v>6774</v>
      </c>
      <c r="E4087" s="3" t="s">
        <v>6147</v>
      </c>
      <c r="G4087" s="66">
        <v>115.37</v>
      </c>
    </row>
    <row r="4088" spans="1:7" ht="22.5" x14ac:dyDescent="0.2">
      <c r="A4088" s="1" t="str">
        <f t="shared" si="74"/>
        <v>SINAPI 105086</v>
      </c>
      <c r="B4088" s="3" t="s">
        <v>6165</v>
      </c>
      <c r="C4088" s="3">
        <v>105086</v>
      </c>
      <c r="D4088" s="2" t="s">
        <v>6776</v>
      </c>
      <c r="E4088" s="3" t="s">
        <v>6147</v>
      </c>
      <c r="G4088" s="66">
        <v>106.4</v>
      </c>
    </row>
    <row r="4089" spans="1:7" ht="22.5" x14ac:dyDescent="0.2">
      <c r="A4089" s="1" t="str">
        <f t="shared" si="74"/>
        <v>SINAPI 105087</v>
      </c>
      <c r="B4089" s="3" t="s">
        <v>6165</v>
      </c>
      <c r="C4089" s="3">
        <v>105087</v>
      </c>
      <c r="D4089" s="2" t="s">
        <v>6777</v>
      </c>
      <c r="E4089" s="3" t="s">
        <v>6147</v>
      </c>
      <c r="G4089" s="66">
        <v>120.32</v>
      </c>
    </row>
    <row r="4090" spans="1:7" ht="22.5" x14ac:dyDescent="0.2">
      <c r="A4090" s="1" t="str">
        <f t="shared" si="74"/>
        <v>SINAPI 105088</v>
      </c>
      <c r="B4090" s="3" t="s">
        <v>6165</v>
      </c>
      <c r="C4090" s="3">
        <v>105088</v>
      </c>
      <c r="D4090" s="2" t="s">
        <v>6778</v>
      </c>
      <c r="E4090" s="3" t="s">
        <v>6147</v>
      </c>
      <c r="G4090" s="66">
        <v>224.23</v>
      </c>
    </row>
    <row r="4091" spans="1:7" ht="22.5" x14ac:dyDescent="0.2">
      <c r="A4091" s="1" t="str">
        <f t="shared" si="74"/>
        <v>SINAPI 105092</v>
      </c>
      <c r="B4091" s="3" t="s">
        <v>6165</v>
      </c>
      <c r="C4091" s="3">
        <v>105092</v>
      </c>
      <c r="D4091" s="2" t="s">
        <v>6782</v>
      </c>
      <c r="E4091" s="3" t="s">
        <v>6147</v>
      </c>
      <c r="G4091" s="66">
        <v>177.06</v>
      </c>
    </row>
    <row r="4092" spans="1:7" ht="22.5" x14ac:dyDescent="0.2">
      <c r="A4092" s="1" t="str">
        <f t="shared" si="74"/>
        <v>SINAPI 105085</v>
      </c>
      <c r="B4092" s="3" t="s">
        <v>6165</v>
      </c>
      <c r="C4092" s="3">
        <v>105085</v>
      </c>
      <c r="D4092" s="2" t="s">
        <v>6775</v>
      </c>
      <c r="E4092" s="3" t="s">
        <v>6147</v>
      </c>
      <c r="G4092" s="66">
        <v>120.91</v>
      </c>
    </row>
    <row r="4093" spans="1:7" ht="22.5" x14ac:dyDescent="0.2">
      <c r="A4093" s="1" t="str">
        <f t="shared" si="74"/>
        <v>SINAPI 105093</v>
      </c>
      <c r="B4093" s="3" t="s">
        <v>6165</v>
      </c>
      <c r="C4093" s="3">
        <v>105093</v>
      </c>
      <c r="D4093" s="2" t="s">
        <v>6783</v>
      </c>
      <c r="E4093" s="3" t="s">
        <v>6147</v>
      </c>
      <c r="G4093" s="66">
        <v>179.26</v>
      </c>
    </row>
    <row r="4094" spans="1:7" x14ac:dyDescent="0.2">
      <c r="A4094" s="1" t="str">
        <f t="shared" si="74"/>
        <v>SINAPI 105041</v>
      </c>
      <c r="B4094" s="3" t="s">
        <v>6165</v>
      </c>
      <c r="C4094" s="3">
        <v>105041</v>
      </c>
      <c r="D4094" s="2" t="s">
        <v>6756</v>
      </c>
      <c r="E4094" s="3" t="s">
        <v>6147</v>
      </c>
      <c r="G4094" s="66">
        <v>56.58</v>
      </c>
    </row>
    <row r="4095" spans="1:7" x14ac:dyDescent="0.2">
      <c r="A4095" s="1" t="str">
        <f t="shared" si="74"/>
        <v>SINAPI 105045</v>
      </c>
      <c r="B4095" s="3" t="s">
        <v>6165</v>
      </c>
      <c r="C4095" s="3">
        <v>105045</v>
      </c>
      <c r="D4095" s="2" t="s">
        <v>6758</v>
      </c>
      <c r="E4095" s="3" t="s">
        <v>6147</v>
      </c>
      <c r="G4095" s="66">
        <v>64.430000000000007</v>
      </c>
    </row>
    <row r="4096" spans="1:7" ht="22.5" x14ac:dyDescent="0.2">
      <c r="A4096" s="1" t="str">
        <f t="shared" si="74"/>
        <v>SINAPI 93961</v>
      </c>
      <c r="B4096" s="3" t="s">
        <v>6165</v>
      </c>
      <c r="C4096" s="3">
        <v>93961</v>
      </c>
      <c r="D4096" s="2" t="s">
        <v>6657</v>
      </c>
      <c r="E4096" s="3" t="s">
        <v>6147</v>
      </c>
      <c r="G4096" s="66">
        <v>280.97000000000003</v>
      </c>
    </row>
    <row r="4097" spans="1:7" ht="22.5" x14ac:dyDescent="0.2">
      <c r="A4097" s="1" t="str">
        <f t="shared" si="74"/>
        <v>SINAPI 93971</v>
      </c>
      <c r="B4097" s="3" t="s">
        <v>6165</v>
      </c>
      <c r="C4097" s="3">
        <v>93971</v>
      </c>
      <c r="D4097" s="2" t="s">
        <v>6660</v>
      </c>
      <c r="E4097" s="3" t="s">
        <v>6147</v>
      </c>
      <c r="G4097" s="66">
        <v>233.05</v>
      </c>
    </row>
    <row r="4098" spans="1:7" ht="33.75" x14ac:dyDescent="0.2">
      <c r="A4098" s="1" t="str">
        <f t="shared" si="74"/>
        <v>SINAPI 93959</v>
      </c>
      <c r="B4098" s="3" t="s">
        <v>6165</v>
      </c>
      <c r="C4098" s="3">
        <v>93959</v>
      </c>
      <c r="D4098" s="2" t="s">
        <v>6656</v>
      </c>
      <c r="E4098" s="3" t="s">
        <v>6147</v>
      </c>
      <c r="G4098" s="66">
        <v>312.51</v>
      </c>
    </row>
    <row r="4099" spans="1:7" ht="33.75" x14ac:dyDescent="0.2">
      <c r="A4099" s="1" t="str">
        <f t="shared" si="74"/>
        <v>SINAPI 93969</v>
      </c>
      <c r="B4099" s="3" t="s">
        <v>6165</v>
      </c>
      <c r="C4099" s="3">
        <v>93969</v>
      </c>
      <c r="D4099" s="2" t="s">
        <v>6659</v>
      </c>
      <c r="E4099" s="3" t="s">
        <v>6147</v>
      </c>
      <c r="G4099" s="66">
        <v>258.45</v>
      </c>
    </row>
    <row r="4100" spans="1:7" ht="22.5" x14ac:dyDescent="0.2">
      <c r="A4100" s="1" t="str">
        <f t="shared" si="74"/>
        <v>SINAPI 93957</v>
      </c>
      <c r="B4100" s="3" t="s">
        <v>6165</v>
      </c>
      <c r="C4100" s="3">
        <v>93957</v>
      </c>
      <c r="D4100" s="2" t="s">
        <v>6655</v>
      </c>
      <c r="E4100" s="3" t="s">
        <v>6147</v>
      </c>
      <c r="G4100" s="66">
        <v>387.44</v>
      </c>
    </row>
    <row r="4101" spans="1:7" ht="22.5" x14ac:dyDescent="0.2">
      <c r="A4101" s="1" t="str">
        <f t="shared" si="74"/>
        <v>SINAPI 93967</v>
      </c>
      <c r="B4101" s="3" t="s">
        <v>6165</v>
      </c>
      <c r="C4101" s="3">
        <v>93967</v>
      </c>
      <c r="D4101" s="2" t="s">
        <v>6658</v>
      </c>
      <c r="E4101" s="3" t="s">
        <v>6147</v>
      </c>
      <c r="G4101" s="66">
        <v>320.88</v>
      </c>
    </row>
    <row r="4102" spans="1:7" ht="22.5" x14ac:dyDescent="0.2">
      <c r="A4102" s="1" t="str">
        <f t="shared" si="74"/>
        <v>SINAPI 104878</v>
      </c>
      <c r="B4102" s="3" t="s">
        <v>6165</v>
      </c>
      <c r="C4102" s="3">
        <v>104878</v>
      </c>
      <c r="D4102" s="2" t="s">
        <v>1431</v>
      </c>
      <c r="E4102" s="3" t="s">
        <v>6148</v>
      </c>
      <c r="G4102" s="66">
        <v>2218.69</v>
      </c>
    </row>
    <row r="4103" spans="1:7" ht="22.5" x14ac:dyDescent="0.2">
      <c r="A4103" s="1" t="str">
        <f t="shared" si="74"/>
        <v>SINAPI 104877</v>
      </c>
      <c r="B4103" s="3" t="s">
        <v>6165</v>
      </c>
      <c r="C4103" s="3">
        <v>104877</v>
      </c>
      <c r="D4103" s="2" t="s">
        <v>1430</v>
      </c>
      <c r="E4103" s="3" t="s">
        <v>6148</v>
      </c>
      <c r="G4103" s="66">
        <v>638.86</v>
      </c>
    </row>
    <row r="4104" spans="1:7" ht="33.75" x14ac:dyDescent="0.2">
      <c r="A4104" s="1" t="str">
        <f t="shared" si="74"/>
        <v>SINAPI 104841</v>
      </c>
      <c r="B4104" s="3" t="s">
        <v>6165</v>
      </c>
      <c r="C4104" s="3">
        <v>104841</v>
      </c>
      <c r="D4104" s="2" t="s">
        <v>1414</v>
      </c>
      <c r="E4104" s="3" t="s">
        <v>6147</v>
      </c>
      <c r="G4104" s="66">
        <v>91.12</v>
      </c>
    </row>
    <row r="4105" spans="1:7" ht="33.75" x14ac:dyDescent="0.2">
      <c r="A4105" s="1" t="str">
        <f t="shared" si="74"/>
        <v>SINAPI 104849</v>
      </c>
      <c r="B4105" s="3" t="s">
        <v>6165</v>
      </c>
      <c r="C4105" s="3">
        <v>104849</v>
      </c>
      <c r="D4105" s="2" t="s">
        <v>1422</v>
      </c>
      <c r="E4105" s="3" t="s">
        <v>6147</v>
      </c>
      <c r="G4105" s="66">
        <v>63.12</v>
      </c>
    </row>
    <row r="4106" spans="1:7" ht="22.5" x14ac:dyDescent="0.2">
      <c r="A4106" s="1" t="str">
        <f t="shared" si="74"/>
        <v>SINAPI 104887</v>
      </c>
      <c r="B4106" s="3" t="s">
        <v>6165</v>
      </c>
      <c r="C4106" s="3">
        <v>104887</v>
      </c>
      <c r="D4106" s="2" t="s">
        <v>1435</v>
      </c>
      <c r="E4106" s="3" t="s">
        <v>6147</v>
      </c>
      <c r="G4106" s="66">
        <v>48.26</v>
      </c>
    </row>
    <row r="4107" spans="1:7" ht="33.75" x14ac:dyDescent="0.2">
      <c r="A4107" s="1" t="str">
        <f t="shared" si="74"/>
        <v>SINAPI 104844</v>
      </c>
      <c r="B4107" s="3" t="s">
        <v>6165</v>
      </c>
      <c r="C4107" s="3">
        <v>104844</v>
      </c>
      <c r="D4107" s="2" t="s">
        <v>1417</v>
      </c>
      <c r="E4107" s="3" t="s">
        <v>6147</v>
      </c>
      <c r="G4107" s="66">
        <v>100.62</v>
      </c>
    </row>
    <row r="4108" spans="1:7" ht="33.75" x14ac:dyDescent="0.2">
      <c r="A4108" s="1" t="str">
        <f t="shared" si="74"/>
        <v>SINAPI 104852</v>
      </c>
      <c r="B4108" s="3" t="s">
        <v>6165</v>
      </c>
      <c r="C4108" s="3">
        <v>104852</v>
      </c>
      <c r="D4108" s="2" t="s">
        <v>1425</v>
      </c>
      <c r="E4108" s="3" t="s">
        <v>6147</v>
      </c>
      <c r="G4108" s="66">
        <v>69.59</v>
      </c>
    </row>
    <row r="4109" spans="1:7" ht="33.75" x14ac:dyDescent="0.2">
      <c r="A4109" s="1" t="str">
        <f t="shared" si="74"/>
        <v>SINAPI 104846</v>
      </c>
      <c r="B4109" s="3" t="s">
        <v>6165</v>
      </c>
      <c r="C4109" s="3">
        <v>104846</v>
      </c>
      <c r="D4109" s="2" t="s">
        <v>1419</v>
      </c>
      <c r="E4109" s="3" t="s">
        <v>6147</v>
      </c>
      <c r="G4109" s="66">
        <v>114.71</v>
      </c>
    </row>
    <row r="4110" spans="1:7" ht="33.75" x14ac:dyDescent="0.2">
      <c r="A4110" s="1" t="str">
        <f t="shared" si="74"/>
        <v>SINAPI 104854</v>
      </c>
      <c r="B4110" s="3" t="s">
        <v>6165</v>
      </c>
      <c r="C4110" s="3">
        <v>104854</v>
      </c>
      <c r="D4110" s="2" t="s">
        <v>1427</v>
      </c>
      <c r="E4110" s="3" t="s">
        <v>6147</v>
      </c>
      <c r="G4110" s="66">
        <v>79.180000000000007</v>
      </c>
    </row>
    <row r="4111" spans="1:7" ht="22.5" x14ac:dyDescent="0.2">
      <c r="A4111" s="1" t="str">
        <f t="shared" si="74"/>
        <v>SINAPI 104890</v>
      </c>
      <c r="B4111" s="3" t="s">
        <v>6165</v>
      </c>
      <c r="C4111" s="3">
        <v>104890</v>
      </c>
      <c r="D4111" s="2" t="s">
        <v>1438</v>
      </c>
      <c r="E4111" s="3" t="s">
        <v>6147</v>
      </c>
      <c r="G4111" s="66">
        <v>55.39</v>
      </c>
    </row>
    <row r="4112" spans="1:7" ht="33.75" x14ac:dyDescent="0.2">
      <c r="A4112" s="1" t="str">
        <f t="shared" si="74"/>
        <v>SINAPI 104842</v>
      </c>
      <c r="B4112" s="3" t="s">
        <v>6165</v>
      </c>
      <c r="C4112" s="3">
        <v>104842</v>
      </c>
      <c r="D4112" s="2" t="s">
        <v>1415</v>
      </c>
      <c r="E4112" s="3" t="s">
        <v>6147</v>
      </c>
      <c r="G4112" s="66">
        <v>77.8</v>
      </c>
    </row>
    <row r="4113" spans="1:7" ht="33.75" x14ac:dyDescent="0.2">
      <c r="A4113" s="1" t="str">
        <f t="shared" si="74"/>
        <v>SINAPI 104850</v>
      </c>
      <c r="B4113" s="3" t="s">
        <v>6165</v>
      </c>
      <c r="C4113" s="3">
        <v>104850</v>
      </c>
      <c r="D4113" s="2" t="s">
        <v>1423</v>
      </c>
      <c r="E4113" s="3" t="s">
        <v>6147</v>
      </c>
      <c r="G4113" s="66">
        <v>56.14</v>
      </c>
    </row>
    <row r="4114" spans="1:7" ht="22.5" x14ac:dyDescent="0.2">
      <c r="A4114" s="1" t="str">
        <f t="shared" si="74"/>
        <v>SINAPI 104888</v>
      </c>
      <c r="B4114" s="3" t="s">
        <v>6165</v>
      </c>
      <c r="C4114" s="3">
        <v>104888</v>
      </c>
      <c r="D4114" s="2" t="s">
        <v>1436</v>
      </c>
      <c r="E4114" s="3" t="s">
        <v>6147</v>
      </c>
      <c r="G4114" s="66">
        <v>43.78</v>
      </c>
    </row>
    <row r="4115" spans="1:7" ht="33.75" x14ac:dyDescent="0.2">
      <c r="A4115" s="1" t="str">
        <f t="shared" si="74"/>
        <v>SINAPI 104879</v>
      </c>
      <c r="B4115" s="3" t="s">
        <v>6165</v>
      </c>
      <c r="C4115" s="3">
        <v>104879</v>
      </c>
      <c r="D4115" s="2" t="s">
        <v>1432</v>
      </c>
      <c r="E4115" s="3" t="s">
        <v>6147</v>
      </c>
      <c r="G4115" s="66">
        <v>85.72</v>
      </c>
    </row>
    <row r="4116" spans="1:7" ht="33.75" x14ac:dyDescent="0.2">
      <c r="A4116" s="1" t="str">
        <f t="shared" si="74"/>
        <v>SINAPI 104853</v>
      </c>
      <c r="B4116" s="3" t="s">
        <v>6165</v>
      </c>
      <c r="C4116" s="3">
        <v>104853</v>
      </c>
      <c r="D4116" s="2" t="s">
        <v>1426</v>
      </c>
      <c r="E4116" s="3" t="s">
        <v>6147</v>
      </c>
      <c r="G4116" s="66">
        <v>61.56</v>
      </c>
    </row>
    <row r="4117" spans="1:7" ht="33.75" x14ac:dyDescent="0.2">
      <c r="A4117" s="1" t="str">
        <f t="shared" si="74"/>
        <v>SINAPI 104847</v>
      </c>
      <c r="B4117" s="3" t="s">
        <v>6165</v>
      </c>
      <c r="C4117" s="3">
        <v>104847</v>
      </c>
      <c r="D4117" s="2" t="s">
        <v>1420</v>
      </c>
      <c r="E4117" s="3" t="s">
        <v>6147</v>
      </c>
      <c r="G4117" s="66">
        <v>97.48</v>
      </c>
    </row>
    <row r="4118" spans="1:7" ht="33.75" x14ac:dyDescent="0.2">
      <c r="A4118" s="1" t="str">
        <f t="shared" si="74"/>
        <v>SINAPI 104855</v>
      </c>
      <c r="B4118" s="3" t="s">
        <v>6165</v>
      </c>
      <c r="C4118" s="3">
        <v>104855</v>
      </c>
      <c r="D4118" s="2" t="s">
        <v>1428</v>
      </c>
      <c r="E4118" s="3" t="s">
        <v>6147</v>
      </c>
      <c r="G4118" s="66">
        <v>69.53</v>
      </c>
    </row>
    <row r="4119" spans="1:7" ht="22.5" x14ac:dyDescent="0.2">
      <c r="A4119" s="1" t="str">
        <f t="shared" si="74"/>
        <v>SINAPI 104891</v>
      </c>
      <c r="B4119" s="3" t="s">
        <v>6165</v>
      </c>
      <c r="C4119" s="3">
        <v>104891</v>
      </c>
      <c r="D4119" s="2" t="s">
        <v>1439</v>
      </c>
      <c r="E4119" s="3" t="s">
        <v>6147</v>
      </c>
      <c r="G4119" s="66">
        <v>49.79</v>
      </c>
    </row>
    <row r="4120" spans="1:7" ht="33.75" x14ac:dyDescent="0.2">
      <c r="A4120" s="1" t="str">
        <f t="shared" si="74"/>
        <v>SINAPI 104892</v>
      </c>
      <c r="B4120" s="3" t="s">
        <v>6165</v>
      </c>
      <c r="C4120" s="3">
        <v>104892</v>
      </c>
      <c r="D4120" s="2" t="s">
        <v>1440</v>
      </c>
      <c r="E4120" s="3" t="s">
        <v>6147</v>
      </c>
      <c r="G4120" s="66">
        <v>113.34</v>
      </c>
    </row>
    <row r="4121" spans="1:7" ht="33.75" x14ac:dyDescent="0.2">
      <c r="A4121" s="1" t="str">
        <f t="shared" si="74"/>
        <v>SINAPI 104848</v>
      </c>
      <c r="B4121" s="3" t="s">
        <v>6165</v>
      </c>
      <c r="C4121" s="3">
        <v>104848</v>
      </c>
      <c r="D4121" s="2" t="s">
        <v>1421</v>
      </c>
      <c r="E4121" s="3" t="s">
        <v>6147</v>
      </c>
      <c r="G4121" s="66">
        <v>73.55</v>
      </c>
    </row>
    <row r="4122" spans="1:7" ht="22.5" x14ac:dyDescent="0.2">
      <c r="A4122" s="1" t="str">
        <f t="shared" si="74"/>
        <v>SINAPI 104886</v>
      </c>
      <c r="B4122" s="3" t="s">
        <v>6165</v>
      </c>
      <c r="C4122" s="3">
        <v>104886</v>
      </c>
      <c r="D4122" s="2" t="s">
        <v>1434</v>
      </c>
      <c r="E4122" s="3" t="s">
        <v>6147</v>
      </c>
      <c r="G4122" s="66">
        <v>54.89</v>
      </c>
    </row>
    <row r="4123" spans="1:7" ht="33.75" x14ac:dyDescent="0.2">
      <c r="A4123" s="1" t="str">
        <f t="shared" si="74"/>
        <v>SINAPI 104843</v>
      </c>
      <c r="B4123" s="3" t="s">
        <v>6165</v>
      </c>
      <c r="C4123" s="3">
        <v>104843</v>
      </c>
      <c r="D4123" s="2" t="s">
        <v>1416</v>
      </c>
      <c r="E4123" s="3" t="s">
        <v>6147</v>
      </c>
      <c r="G4123" s="66">
        <v>125.17</v>
      </c>
    </row>
    <row r="4124" spans="1:7" ht="33.75" x14ac:dyDescent="0.2">
      <c r="A4124" s="1" t="str">
        <f t="shared" si="74"/>
        <v>SINAPI 104851</v>
      </c>
      <c r="B4124" s="3" t="s">
        <v>6165</v>
      </c>
      <c r="C4124" s="3">
        <v>104851</v>
      </c>
      <c r="D4124" s="2" t="s">
        <v>1424</v>
      </c>
      <c r="E4124" s="3" t="s">
        <v>6147</v>
      </c>
      <c r="G4124" s="66">
        <v>81.61</v>
      </c>
    </row>
    <row r="4125" spans="1:7" ht="33.75" x14ac:dyDescent="0.2">
      <c r="A4125" s="1" t="str">
        <f t="shared" si="74"/>
        <v>SINAPI 104845</v>
      </c>
      <c r="B4125" s="3" t="s">
        <v>6165</v>
      </c>
      <c r="C4125" s="3">
        <v>104845</v>
      </c>
      <c r="D4125" s="2" t="s">
        <v>1418</v>
      </c>
      <c r="E4125" s="3" t="s">
        <v>6147</v>
      </c>
      <c r="G4125" s="66">
        <v>142.75</v>
      </c>
    </row>
    <row r="4126" spans="1:7" ht="33.75" x14ac:dyDescent="0.2">
      <c r="A4126" s="1" t="str">
        <f t="shared" si="74"/>
        <v>SINAPI 104880</v>
      </c>
      <c r="B4126" s="3" t="s">
        <v>6165</v>
      </c>
      <c r="C4126" s="3">
        <v>104880</v>
      </c>
      <c r="D4126" s="2" t="s">
        <v>1433</v>
      </c>
      <c r="E4126" s="3" t="s">
        <v>6147</v>
      </c>
      <c r="G4126" s="66">
        <v>93.54</v>
      </c>
    </row>
    <row r="4127" spans="1:7" ht="22.5" x14ac:dyDescent="0.2">
      <c r="A4127" s="1" t="str">
        <f t="shared" si="74"/>
        <v>SINAPI 104889</v>
      </c>
      <c r="B4127" s="3" t="s">
        <v>6165</v>
      </c>
      <c r="C4127" s="3">
        <v>104889</v>
      </c>
      <c r="D4127" s="2" t="s">
        <v>1437</v>
      </c>
      <c r="E4127" s="3" t="s">
        <v>6147</v>
      </c>
      <c r="G4127" s="66">
        <v>63.77</v>
      </c>
    </row>
    <row r="4128" spans="1:7" ht="22.5" x14ac:dyDescent="0.2">
      <c r="A4128" s="1" t="str">
        <f t="shared" si="74"/>
        <v>SINAPI 95108</v>
      </c>
      <c r="B4128" s="3" t="s">
        <v>6165</v>
      </c>
      <c r="C4128" s="3">
        <v>95108</v>
      </c>
      <c r="D4128" s="2" t="s">
        <v>1413</v>
      </c>
      <c r="E4128" s="3" t="s">
        <v>6148</v>
      </c>
      <c r="G4128" s="66">
        <v>41.06</v>
      </c>
    </row>
    <row r="4129" spans="1:7" ht="33.75" x14ac:dyDescent="0.2">
      <c r="A4129" s="1" t="str">
        <f t="shared" si="74"/>
        <v>SINAPI 104857</v>
      </c>
      <c r="B4129" s="3" t="s">
        <v>6165</v>
      </c>
      <c r="C4129" s="3">
        <v>104857</v>
      </c>
      <c r="D4129" s="2" t="s">
        <v>9452</v>
      </c>
      <c r="E4129" s="3" t="s">
        <v>6147</v>
      </c>
      <c r="G4129" s="66">
        <v>0</v>
      </c>
    </row>
    <row r="4130" spans="1:7" ht="33.75" x14ac:dyDescent="0.2">
      <c r="A4130" s="1" t="str">
        <f t="shared" si="74"/>
        <v>SINAPI 104859</v>
      </c>
      <c r="B4130" s="3" t="s">
        <v>6165</v>
      </c>
      <c r="C4130" s="3">
        <v>104859</v>
      </c>
      <c r="D4130" s="2" t="s">
        <v>9453</v>
      </c>
      <c r="E4130" s="3" t="s">
        <v>6147</v>
      </c>
      <c r="G4130" s="66">
        <v>0</v>
      </c>
    </row>
    <row r="4131" spans="1:7" ht="33.75" x14ac:dyDescent="0.2">
      <c r="A4131" s="1" t="str">
        <f t="shared" si="74"/>
        <v>SINAPI 104861</v>
      </c>
      <c r="B4131" s="3" t="s">
        <v>6165</v>
      </c>
      <c r="C4131" s="3">
        <v>104861</v>
      </c>
      <c r="D4131" s="2" t="s">
        <v>9454</v>
      </c>
      <c r="E4131" s="3" t="s">
        <v>6147</v>
      </c>
      <c r="G4131" s="66">
        <v>0</v>
      </c>
    </row>
    <row r="4132" spans="1:7" ht="33.75" x14ac:dyDescent="0.2">
      <c r="A4132" s="1" t="str">
        <f t="shared" si="74"/>
        <v>SINAPI 104856</v>
      </c>
      <c r="B4132" s="3" t="s">
        <v>6165</v>
      </c>
      <c r="C4132" s="3">
        <v>104856</v>
      </c>
      <c r="D4132" s="2" t="s">
        <v>9455</v>
      </c>
      <c r="E4132" s="3" t="s">
        <v>6147</v>
      </c>
      <c r="G4132" s="66">
        <v>0</v>
      </c>
    </row>
    <row r="4133" spans="1:7" ht="33.75" x14ac:dyDescent="0.2">
      <c r="A4133" s="1" t="str">
        <f t="shared" si="74"/>
        <v>SINAPI 104858</v>
      </c>
      <c r="B4133" s="3" t="s">
        <v>6165</v>
      </c>
      <c r="C4133" s="3">
        <v>104858</v>
      </c>
      <c r="D4133" s="2" t="s">
        <v>9456</v>
      </c>
      <c r="E4133" s="3" t="s">
        <v>6147</v>
      </c>
      <c r="G4133" s="66">
        <v>0</v>
      </c>
    </row>
    <row r="4134" spans="1:7" ht="33.75" x14ac:dyDescent="0.2">
      <c r="A4134" s="1" t="str">
        <f t="shared" si="74"/>
        <v>SINAPI 104860</v>
      </c>
      <c r="B4134" s="3" t="s">
        <v>6165</v>
      </c>
      <c r="C4134" s="3">
        <v>104860</v>
      </c>
      <c r="D4134" s="2" t="s">
        <v>9457</v>
      </c>
      <c r="E4134" s="3" t="s">
        <v>6147</v>
      </c>
      <c r="G4134" s="66">
        <v>0</v>
      </c>
    </row>
    <row r="4135" spans="1:7" ht="22.5" x14ac:dyDescent="0.2">
      <c r="A4135" s="1" t="str">
        <f t="shared" ref="A4135:A4198" si="75">CONCATENAR</f>
        <v>SINAPI 104871</v>
      </c>
      <c r="B4135" s="3" t="s">
        <v>6165</v>
      </c>
      <c r="C4135" s="3">
        <v>104871</v>
      </c>
      <c r="D4135" s="2" t="s">
        <v>9458</v>
      </c>
      <c r="E4135" s="3" t="s">
        <v>6147</v>
      </c>
      <c r="G4135" s="66">
        <v>0</v>
      </c>
    </row>
    <row r="4136" spans="1:7" ht="22.5" x14ac:dyDescent="0.2">
      <c r="A4136" s="1" t="str">
        <f t="shared" si="75"/>
        <v>SINAPI 104883</v>
      </c>
      <c r="B4136" s="3" t="s">
        <v>6165</v>
      </c>
      <c r="C4136" s="3">
        <v>104883</v>
      </c>
      <c r="D4136" s="2" t="s">
        <v>9459</v>
      </c>
      <c r="E4136" s="3" t="s">
        <v>6147</v>
      </c>
      <c r="G4136" s="66">
        <v>0</v>
      </c>
    </row>
    <row r="4137" spans="1:7" ht="22.5" x14ac:dyDescent="0.2">
      <c r="A4137" s="1" t="str">
        <f t="shared" si="75"/>
        <v>SINAPI 104865</v>
      </c>
      <c r="B4137" s="3" t="s">
        <v>6165</v>
      </c>
      <c r="C4137" s="3">
        <v>104865</v>
      </c>
      <c r="D4137" s="2" t="s">
        <v>9460</v>
      </c>
      <c r="E4137" s="3" t="s">
        <v>6147</v>
      </c>
      <c r="G4137" s="66">
        <v>0</v>
      </c>
    </row>
    <row r="4138" spans="1:7" ht="22.5" x14ac:dyDescent="0.2">
      <c r="A4138" s="1" t="str">
        <f t="shared" si="75"/>
        <v>SINAPI 104872</v>
      </c>
      <c r="B4138" s="3" t="s">
        <v>6165</v>
      </c>
      <c r="C4138" s="3">
        <v>104872</v>
      </c>
      <c r="D4138" s="2" t="s">
        <v>9461</v>
      </c>
      <c r="E4138" s="3" t="s">
        <v>6147</v>
      </c>
      <c r="G4138" s="66">
        <v>0</v>
      </c>
    </row>
    <row r="4139" spans="1:7" ht="22.5" x14ac:dyDescent="0.2">
      <c r="A4139" s="1" t="str">
        <f t="shared" si="75"/>
        <v>SINAPI 104884</v>
      </c>
      <c r="B4139" s="3" t="s">
        <v>6165</v>
      </c>
      <c r="C4139" s="3">
        <v>104884</v>
      </c>
      <c r="D4139" s="2" t="s">
        <v>9462</v>
      </c>
      <c r="E4139" s="3" t="s">
        <v>6147</v>
      </c>
      <c r="G4139" s="66">
        <v>0</v>
      </c>
    </row>
    <row r="4140" spans="1:7" ht="22.5" x14ac:dyDescent="0.2">
      <c r="A4140" s="1" t="str">
        <f t="shared" si="75"/>
        <v>SINAPI 104866</v>
      </c>
      <c r="B4140" s="3" t="s">
        <v>6165</v>
      </c>
      <c r="C4140" s="3">
        <v>104866</v>
      </c>
      <c r="D4140" s="2" t="s">
        <v>9463</v>
      </c>
      <c r="E4140" s="3" t="s">
        <v>6147</v>
      </c>
      <c r="G4140" s="66">
        <v>0</v>
      </c>
    </row>
    <row r="4141" spans="1:7" ht="22.5" x14ac:dyDescent="0.2">
      <c r="A4141" s="1" t="str">
        <f t="shared" si="75"/>
        <v>SINAPI 104873</v>
      </c>
      <c r="B4141" s="3" t="s">
        <v>6165</v>
      </c>
      <c r="C4141" s="3">
        <v>104873</v>
      </c>
      <c r="D4141" s="2" t="s">
        <v>9464</v>
      </c>
      <c r="E4141" s="3" t="s">
        <v>6147</v>
      </c>
      <c r="G4141" s="66">
        <v>0</v>
      </c>
    </row>
    <row r="4142" spans="1:7" ht="22.5" x14ac:dyDescent="0.2">
      <c r="A4142" s="1" t="str">
        <f t="shared" si="75"/>
        <v>SINAPI 104885</v>
      </c>
      <c r="B4142" s="3" t="s">
        <v>6165</v>
      </c>
      <c r="C4142" s="3">
        <v>104885</v>
      </c>
      <c r="D4142" s="2" t="s">
        <v>9465</v>
      </c>
      <c r="E4142" s="3" t="s">
        <v>6147</v>
      </c>
      <c r="G4142" s="66">
        <v>0</v>
      </c>
    </row>
    <row r="4143" spans="1:7" ht="22.5" x14ac:dyDescent="0.2">
      <c r="A4143" s="1" t="str">
        <f t="shared" si="75"/>
        <v>SINAPI 104867</v>
      </c>
      <c r="B4143" s="3" t="s">
        <v>6165</v>
      </c>
      <c r="C4143" s="3">
        <v>104867</v>
      </c>
      <c r="D4143" s="2" t="s">
        <v>9466</v>
      </c>
      <c r="E4143" s="3" t="s">
        <v>6147</v>
      </c>
      <c r="G4143" s="66">
        <v>0</v>
      </c>
    </row>
    <row r="4144" spans="1:7" ht="22.5" x14ac:dyDescent="0.2">
      <c r="A4144" s="1" t="str">
        <f t="shared" si="75"/>
        <v>SINAPI 104868</v>
      </c>
      <c r="B4144" s="3" t="s">
        <v>6165</v>
      </c>
      <c r="C4144" s="3">
        <v>104868</v>
      </c>
      <c r="D4144" s="2" t="s">
        <v>9467</v>
      </c>
      <c r="E4144" s="3" t="s">
        <v>6147</v>
      </c>
      <c r="G4144" s="66">
        <v>0</v>
      </c>
    </row>
    <row r="4145" spans="1:7" ht="22.5" x14ac:dyDescent="0.2">
      <c r="A4145" s="1" t="str">
        <f t="shared" si="75"/>
        <v>SINAPI 104874</v>
      </c>
      <c r="B4145" s="3" t="s">
        <v>6165</v>
      </c>
      <c r="C4145" s="3">
        <v>104874</v>
      </c>
      <c r="D4145" s="2" t="s">
        <v>9468</v>
      </c>
      <c r="E4145" s="3" t="s">
        <v>6147</v>
      </c>
      <c r="G4145" s="66">
        <v>0</v>
      </c>
    </row>
    <row r="4146" spans="1:7" ht="22.5" x14ac:dyDescent="0.2">
      <c r="A4146" s="1" t="str">
        <f t="shared" si="75"/>
        <v>SINAPI 104862</v>
      </c>
      <c r="B4146" s="3" t="s">
        <v>6165</v>
      </c>
      <c r="C4146" s="3">
        <v>104862</v>
      </c>
      <c r="D4146" s="2" t="s">
        <v>9469</v>
      </c>
      <c r="E4146" s="3" t="s">
        <v>6147</v>
      </c>
      <c r="G4146" s="66">
        <v>0</v>
      </c>
    </row>
    <row r="4147" spans="1:7" ht="22.5" x14ac:dyDescent="0.2">
      <c r="A4147" s="1" t="str">
        <f t="shared" si="75"/>
        <v>SINAPI 104869</v>
      </c>
      <c r="B4147" s="3" t="s">
        <v>6165</v>
      </c>
      <c r="C4147" s="3">
        <v>104869</v>
      </c>
      <c r="D4147" s="2" t="s">
        <v>9470</v>
      </c>
      <c r="E4147" s="3" t="s">
        <v>6147</v>
      </c>
      <c r="G4147" s="66">
        <v>0</v>
      </c>
    </row>
    <row r="4148" spans="1:7" ht="22.5" x14ac:dyDescent="0.2">
      <c r="A4148" s="1" t="str">
        <f t="shared" si="75"/>
        <v>SINAPI 104881</v>
      </c>
      <c r="B4148" s="3" t="s">
        <v>6165</v>
      </c>
      <c r="C4148" s="3">
        <v>104881</v>
      </c>
      <c r="D4148" s="2" t="s">
        <v>9471</v>
      </c>
      <c r="E4148" s="3" t="s">
        <v>6147</v>
      </c>
      <c r="G4148" s="66">
        <v>0</v>
      </c>
    </row>
    <row r="4149" spans="1:7" ht="22.5" x14ac:dyDescent="0.2">
      <c r="A4149" s="1" t="str">
        <f t="shared" si="75"/>
        <v>SINAPI 104863</v>
      </c>
      <c r="B4149" s="3" t="s">
        <v>6165</v>
      </c>
      <c r="C4149" s="3">
        <v>104863</v>
      </c>
      <c r="D4149" s="2" t="s">
        <v>9472</v>
      </c>
      <c r="E4149" s="3" t="s">
        <v>6147</v>
      </c>
      <c r="G4149" s="66">
        <v>0</v>
      </c>
    </row>
    <row r="4150" spans="1:7" ht="22.5" x14ac:dyDescent="0.2">
      <c r="A4150" s="1" t="str">
        <f t="shared" si="75"/>
        <v>SINAPI 104870</v>
      </c>
      <c r="B4150" s="3" t="s">
        <v>6165</v>
      </c>
      <c r="C4150" s="3">
        <v>104870</v>
      </c>
      <c r="D4150" s="2" t="s">
        <v>9473</v>
      </c>
      <c r="E4150" s="3" t="s">
        <v>6147</v>
      </c>
      <c r="G4150" s="66">
        <v>0</v>
      </c>
    </row>
    <row r="4151" spans="1:7" ht="22.5" x14ac:dyDescent="0.2">
      <c r="A4151" s="1" t="str">
        <f t="shared" si="75"/>
        <v>SINAPI 104882</v>
      </c>
      <c r="B4151" s="3" t="s">
        <v>6165</v>
      </c>
      <c r="C4151" s="3">
        <v>104882</v>
      </c>
      <c r="D4151" s="2" t="s">
        <v>9474</v>
      </c>
      <c r="E4151" s="3" t="s">
        <v>6147</v>
      </c>
      <c r="G4151" s="66">
        <v>0</v>
      </c>
    </row>
    <row r="4152" spans="1:7" ht="22.5" x14ac:dyDescent="0.2">
      <c r="A4152" s="1" t="str">
        <f t="shared" si="75"/>
        <v>SINAPI 104864</v>
      </c>
      <c r="B4152" s="3" t="s">
        <v>6165</v>
      </c>
      <c r="C4152" s="3">
        <v>104864</v>
      </c>
      <c r="D4152" s="2" t="s">
        <v>9475</v>
      </c>
      <c r="E4152" s="3" t="s">
        <v>6147</v>
      </c>
      <c r="G4152" s="66">
        <v>0</v>
      </c>
    </row>
    <row r="4153" spans="1:7" x14ac:dyDescent="0.2">
      <c r="A4153" s="1" t="str">
        <f t="shared" si="75"/>
        <v>SINAPI 104876</v>
      </c>
      <c r="B4153" s="3" t="s">
        <v>6165</v>
      </c>
      <c r="C4153" s="3">
        <v>104876</v>
      </c>
      <c r="D4153" s="2" t="s">
        <v>1429</v>
      </c>
      <c r="E4153" s="3" t="s">
        <v>6148</v>
      </c>
      <c r="G4153" s="66">
        <v>26.74</v>
      </c>
    </row>
    <row r="4154" spans="1:7" x14ac:dyDescent="0.2">
      <c r="A4154" s="1" t="str">
        <f t="shared" si="75"/>
        <v>SINAPI 104875</v>
      </c>
      <c r="B4154" s="3" t="s">
        <v>6165</v>
      </c>
      <c r="C4154" s="3">
        <v>104875</v>
      </c>
      <c r="D4154" s="2" t="s">
        <v>6670</v>
      </c>
      <c r="E4154" s="3" t="s">
        <v>6147</v>
      </c>
      <c r="G4154" s="66">
        <v>145.61000000000001</v>
      </c>
    </row>
    <row r="4155" spans="1:7" x14ac:dyDescent="0.2">
      <c r="A4155" s="1" t="str">
        <f t="shared" si="75"/>
        <v>SINAPI 96120</v>
      </c>
      <c r="B4155" s="3" t="s">
        <v>6165</v>
      </c>
      <c r="C4155" s="3">
        <v>96120</v>
      </c>
      <c r="D4155" s="2" t="s">
        <v>5319</v>
      </c>
      <c r="E4155" s="3" t="s">
        <v>6147</v>
      </c>
      <c r="G4155" s="66">
        <v>3.24</v>
      </c>
    </row>
    <row r="4156" spans="1:7" x14ac:dyDescent="0.2">
      <c r="A4156" s="1" t="str">
        <f t="shared" si="75"/>
        <v>SINAPI 96123</v>
      </c>
      <c r="B4156" s="3" t="s">
        <v>6165</v>
      </c>
      <c r="C4156" s="3">
        <v>96123</v>
      </c>
      <c r="D4156" s="2" t="s">
        <v>5320</v>
      </c>
      <c r="E4156" s="3" t="s">
        <v>6147</v>
      </c>
      <c r="G4156" s="66">
        <v>28.88</v>
      </c>
    </row>
    <row r="4157" spans="1:7" x14ac:dyDescent="0.2">
      <c r="A4157" s="1" t="str">
        <f t="shared" si="75"/>
        <v>SINAPI 96122</v>
      </c>
      <c r="B4157" s="3" t="s">
        <v>6165</v>
      </c>
      <c r="C4157" s="3">
        <v>96122</v>
      </c>
      <c r="D4157" s="2" t="s">
        <v>5313</v>
      </c>
      <c r="E4157" s="3" t="s">
        <v>6147</v>
      </c>
      <c r="G4157" s="66">
        <v>56.8</v>
      </c>
    </row>
    <row r="4158" spans="1:7" x14ac:dyDescent="0.2">
      <c r="A4158" s="1" t="str">
        <f t="shared" si="75"/>
        <v>SINAPI 96121</v>
      </c>
      <c r="B4158" s="3" t="s">
        <v>6165</v>
      </c>
      <c r="C4158" s="3">
        <v>96121</v>
      </c>
      <c r="D4158" s="2" t="s">
        <v>5324</v>
      </c>
      <c r="E4158" s="3" t="s">
        <v>6147</v>
      </c>
      <c r="G4158" s="66">
        <v>11.98</v>
      </c>
    </row>
    <row r="4159" spans="1:7" x14ac:dyDescent="0.2">
      <c r="A4159" s="1" t="str">
        <f t="shared" si="75"/>
        <v>SINAPI 99054</v>
      </c>
      <c r="B4159" s="3" t="s">
        <v>6165</v>
      </c>
      <c r="C4159" s="3">
        <v>99054</v>
      </c>
      <c r="D4159" s="2" t="s">
        <v>5321</v>
      </c>
      <c r="E4159" s="3" t="s">
        <v>6149</v>
      </c>
      <c r="G4159" s="66">
        <v>64.430000000000007</v>
      </c>
    </row>
    <row r="4160" spans="1:7" ht="22.5" x14ac:dyDescent="0.2">
      <c r="A4160" s="1" t="str">
        <f t="shared" si="75"/>
        <v>SINAPI 96110</v>
      </c>
      <c r="B4160" s="3" t="s">
        <v>6165</v>
      </c>
      <c r="C4160" s="3">
        <v>96110</v>
      </c>
      <c r="D4160" s="2" t="s">
        <v>5316</v>
      </c>
      <c r="E4160" s="3" t="s">
        <v>6149</v>
      </c>
      <c r="G4160" s="66">
        <v>74.83</v>
      </c>
    </row>
    <row r="4161" spans="1:7" ht="22.5" x14ac:dyDescent="0.2">
      <c r="A4161" s="1" t="str">
        <f t="shared" si="75"/>
        <v>SINAPI 96114</v>
      </c>
      <c r="B4161" s="3" t="s">
        <v>6165</v>
      </c>
      <c r="C4161" s="3">
        <v>96114</v>
      </c>
      <c r="D4161" s="2" t="s">
        <v>5318</v>
      </c>
      <c r="E4161" s="3" t="s">
        <v>6149</v>
      </c>
      <c r="G4161" s="66">
        <v>75.400000000000006</v>
      </c>
    </row>
    <row r="4162" spans="1:7" x14ac:dyDescent="0.2">
      <c r="A4162" s="1" t="str">
        <f t="shared" si="75"/>
        <v>SINAPI 104757</v>
      </c>
      <c r="B4162" s="3" t="s">
        <v>6165</v>
      </c>
      <c r="C4162" s="3">
        <v>104757</v>
      </c>
      <c r="D4162" s="2" t="s">
        <v>9476</v>
      </c>
      <c r="E4162" s="3" t="s">
        <v>6149</v>
      </c>
      <c r="G4162" s="66">
        <v>0</v>
      </c>
    </row>
    <row r="4163" spans="1:7" ht="22.5" x14ac:dyDescent="0.2">
      <c r="A4163" s="1" t="str">
        <f t="shared" si="75"/>
        <v>SINAPI 104756</v>
      </c>
      <c r="B4163" s="3" t="s">
        <v>6165</v>
      </c>
      <c r="C4163" s="3">
        <v>104756</v>
      </c>
      <c r="D4163" s="2" t="s">
        <v>5314</v>
      </c>
      <c r="E4163" s="3" t="s">
        <v>6149</v>
      </c>
      <c r="G4163" s="66">
        <v>239.19</v>
      </c>
    </row>
    <row r="4164" spans="1:7" ht="22.5" x14ac:dyDescent="0.2">
      <c r="A4164" s="1" t="str">
        <f t="shared" si="75"/>
        <v>SINAPI 96112</v>
      </c>
      <c r="B4164" s="3" t="s">
        <v>6165</v>
      </c>
      <c r="C4164" s="3">
        <v>96112</v>
      </c>
      <c r="D4164" s="2" t="s">
        <v>5312</v>
      </c>
      <c r="E4164" s="3" t="s">
        <v>6149</v>
      </c>
      <c r="G4164" s="66">
        <v>174.07</v>
      </c>
    </row>
    <row r="4165" spans="1:7" x14ac:dyDescent="0.2">
      <c r="A4165" s="1" t="str">
        <f t="shared" si="75"/>
        <v>SINAPI 96113</v>
      </c>
      <c r="B4165" s="3" t="s">
        <v>6165</v>
      </c>
      <c r="C4165" s="3">
        <v>96113</v>
      </c>
      <c r="D4165" s="2" t="s">
        <v>5317</v>
      </c>
      <c r="E4165" s="3" t="s">
        <v>6149</v>
      </c>
      <c r="G4165" s="66">
        <v>50.54</v>
      </c>
    </row>
    <row r="4166" spans="1:7" x14ac:dyDescent="0.2">
      <c r="A4166" s="1" t="str">
        <f t="shared" si="75"/>
        <v>SINAPI 96109</v>
      </c>
      <c r="B4166" s="3" t="s">
        <v>6165</v>
      </c>
      <c r="C4166" s="3">
        <v>96109</v>
      </c>
      <c r="D4166" s="2" t="s">
        <v>5315</v>
      </c>
      <c r="E4166" s="3" t="s">
        <v>6149</v>
      </c>
      <c r="G4166" s="66">
        <v>56.16</v>
      </c>
    </row>
    <row r="4167" spans="1:7" ht="22.5" x14ac:dyDescent="0.2">
      <c r="A4167" s="1" t="str">
        <f t="shared" si="75"/>
        <v>SINAPI 96116</v>
      </c>
      <c r="B4167" s="3" t="s">
        <v>6165</v>
      </c>
      <c r="C4167" s="3">
        <v>96116</v>
      </c>
      <c r="D4167" s="2" t="s">
        <v>5323</v>
      </c>
      <c r="E4167" s="3" t="s">
        <v>6149</v>
      </c>
      <c r="G4167" s="66">
        <v>63.14</v>
      </c>
    </row>
    <row r="4168" spans="1:7" ht="22.5" x14ac:dyDescent="0.2">
      <c r="A4168" s="1" t="str">
        <f t="shared" si="75"/>
        <v>SINAPI 96111</v>
      </c>
      <c r="B4168" s="3" t="s">
        <v>6165</v>
      </c>
      <c r="C4168" s="3">
        <v>96111</v>
      </c>
      <c r="D4168" s="2" t="s">
        <v>5322</v>
      </c>
      <c r="E4168" s="3" t="s">
        <v>6149</v>
      </c>
      <c r="G4168" s="66">
        <v>60.95</v>
      </c>
    </row>
    <row r="4169" spans="1:7" ht="22.5" x14ac:dyDescent="0.2">
      <c r="A4169" s="1" t="str">
        <f t="shared" si="75"/>
        <v>SINAPI 96486</v>
      </c>
      <c r="B4169" s="3" t="s">
        <v>6165</v>
      </c>
      <c r="C4169" s="3">
        <v>96486</v>
      </c>
      <c r="D4169" s="2" t="s">
        <v>5326</v>
      </c>
      <c r="E4169" s="3" t="s">
        <v>6149</v>
      </c>
      <c r="G4169" s="66">
        <v>72.489999999999995</v>
      </c>
    </row>
    <row r="4170" spans="1:7" ht="22.5" x14ac:dyDescent="0.2">
      <c r="A4170" s="1" t="str">
        <f t="shared" si="75"/>
        <v>SINAPI 96485</v>
      </c>
      <c r="B4170" s="3" t="s">
        <v>6165</v>
      </c>
      <c r="C4170" s="3">
        <v>96485</v>
      </c>
      <c r="D4170" s="2" t="s">
        <v>5325</v>
      </c>
      <c r="E4170" s="3" t="s">
        <v>6149</v>
      </c>
      <c r="G4170" s="66">
        <v>70.3</v>
      </c>
    </row>
    <row r="4171" spans="1:7" x14ac:dyDescent="0.2">
      <c r="A4171" s="1" t="str">
        <f t="shared" si="75"/>
        <v>SINAPI 97557</v>
      </c>
      <c r="B4171" s="3" t="s">
        <v>6165</v>
      </c>
      <c r="C4171" s="3">
        <v>97557</v>
      </c>
      <c r="D4171" s="2" t="s">
        <v>9477</v>
      </c>
      <c r="E4171" s="3" t="s">
        <v>6149</v>
      </c>
      <c r="G4171" s="66">
        <v>0</v>
      </c>
    </row>
    <row r="4172" spans="1:7" ht="22.5" x14ac:dyDescent="0.2">
      <c r="A4172" s="1" t="str">
        <f t="shared" si="75"/>
        <v>SINAPI 101807</v>
      </c>
      <c r="B4172" s="3" t="s">
        <v>6165</v>
      </c>
      <c r="C4172" s="3">
        <v>101807</v>
      </c>
      <c r="D4172" s="2" t="s">
        <v>1554</v>
      </c>
      <c r="E4172" s="3" t="s">
        <v>6148</v>
      </c>
      <c r="G4172" s="66">
        <v>538.78</v>
      </c>
    </row>
    <row r="4173" spans="1:7" ht="22.5" x14ac:dyDescent="0.2">
      <c r="A4173" s="1" t="str">
        <f t="shared" si="75"/>
        <v>SINAPI 101806</v>
      </c>
      <c r="B4173" s="3" t="s">
        <v>6165</v>
      </c>
      <c r="C4173" s="3">
        <v>101806</v>
      </c>
      <c r="D4173" s="2" t="s">
        <v>1553</v>
      </c>
      <c r="E4173" s="3" t="s">
        <v>6148</v>
      </c>
      <c r="G4173" s="66">
        <v>572.76</v>
      </c>
    </row>
    <row r="4174" spans="1:7" ht="22.5" x14ac:dyDescent="0.2">
      <c r="A4174" s="1" t="str">
        <f t="shared" si="75"/>
        <v>SINAPI 101808</v>
      </c>
      <c r="B4174" s="3" t="s">
        <v>6165</v>
      </c>
      <c r="C4174" s="3">
        <v>101808</v>
      </c>
      <c r="D4174" s="2" t="s">
        <v>1555</v>
      </c>
      <c r="E4174" s="3" t="s">
        <v>6148</v>
      </c>
      <c r="G4174" s="66">
        <v>502.67</v>
      </c>
    </row>
    <row r="4175" spans="1:7" ht="22.5" x14ac:dyDescent="0.2">
      <c r="A4175" s="1" t="str">
        <f t="shared" si="75"/>
        <v>SINAPI 98058</v>
      </c>
      <c r="B4175" s="3" t="s">
        <v>6165</v>
      </c>
      <c r="C4175" s="3">
        <v>98058</v>
      </c>
      <c r="D4175" s="2" t="s">
        <v>9478</v>
      </c>
      <c r="E4175" s="3" t="s">
        <v>6148</v>
      </c>
      <c r="G4175" s="66">
        <v>1696.86</v>
      </c>
    </row>
    <row r="4176" spans="1:7" ht="22.5" x14ac:dyDescent="0.2">
      <c r="A4176" s="1" t="str">
        <f t="shared" si="75"/>
        <v>SINAPI 98059</v>
      </c>
      <c r="B4176" s="3" t="s">
        <v>6165</v>
      </c>
      <c r="C4176" s="3">
        <v>98059</v>
      </c>
      <c r="D4176" s="2" t="s">
        <v>9479</v>
      </c>
      <c r="E4176" s="3" t="s">
        <v>6148</v>
      </c>
      <c r="G4176" s="66">
        <v>3627.17</v>
      </c>
    </row>
    <row r="4177" spans="1:7" ht="22.5" x14ac:dyDescent="0.2">
      <c r="A4177" s="1" t="str">
        <f t="shared" si="75"/>
        <v>SINAPI 98060</v>
      </c>
      <c r="B4177" s="3" t="s">
        <v>6165</v>
      </c>
      <c r="C4177" s="3">
        <v>98060</v>
      </c>
      <c r="D4177" s="2" t="s">
        <v>9480</v>
      </c>
      <c r="E4177" s="3" t="s">
        <v>6148</v>
      </c>
      <c r="G4177" s="66">
        <v>5102.72</v>
      </c>
    </row>
    <row r="4178" spans="1:7" ht="22.5" x14ac:dyDescent="0.2">
      <c r="A4178" s="1" t="str">
        <f t="shared" si="75"/>
        <v>SINAPI 98061</v>
      </c>
      <c r="B4178" s="3" t="s">
        <v>6165</v>
      </c>
      <c r="C4178" s="3">
        <v>98061</v>
      </c>
      <c r="D4178" s="2" t="s">
        <v>9481</v>
      </c>
      <c r="E4178" s="3" t="s">
        <v>6148</v>
      </c>
      <c r="G4178" s="66">
        <v>7128.23</v>
      </c>
    </row>
    <row r="4179" spans="1:7" ht="22.5" x14ac:dyDescent="0.2">
      <c r="A4179" s="1" t="str">
        <f t="shared" si="75"/>
        <v>SINAPI 98088</v>
      </c>
      <c r="B4179" s="3" t="s">
        <v>6165</v>
      </c>
      <c r="C4179" s="3">
        <v>98088</v>
      </c>
      <c r="D4179" s="2" t="s">
        <v>4337</v>
      </c>
      <c r="E4179" s="3" t="s">
        <v>6148</v>
      </c>
      <c r="G4179" s="66">
        <v>3388.65</v>
      </c>
    </row>
    <row r="4180" spans="1:7" ht="22.5" x14ac:dyDescent="0.2">
      <c r="A4180" s="1" t="str">
        <f t="shared" si="75"/>
        <v>SINAPI 98089</v>
      </c>
      <c r="B4180" s="3" t="s">
        <v>6165</v>
      </c>
      <c r="C4180" s="3">
        <v>98089</v>
      </c>
      <c r="D4180" s="2" t="s">
        <v>4338</v>
      </c>
      <c r="E4180" s="3" t="s">
        <v>6148</v>
      </c>
      <c r="G4180" s="66">
        <v>5379.78</v>
      </c>
    </row>
    <row r="4181" spans="1:7" ht="22.5" x14ac:dyDescent="0.2">
      <c r="A4181" s="1" t="str">
        <f t="shared" si="75"/>
        <v>SINAPI 98090</v>
      </c>
      <c r="B4181" s="3" t="s">
        <v>6165</v>
      </c>
      <c r="C4181" s="3">
        <v>98090</v>
      </c>
      <c r="D4181" s="2" t="s">
        <v>4339</v>
      </c>
      <c r="E4181" s="3" t="s">
        <v>6148</v>
      </c>
      <c r="G4181" s="66">
        <v>8483.93</v>
      </c>
    </row>
    <row r="4182" spans="1:7" ht="22.5" x14ac:dyDescent="0.2">
      <c r="A4182" s="1" t="str">
        <f t="shared" si="75"/>
        <v>SINAPI 98091</v>
      </c>
      <c r="B4182" s="3" t="s">
        <v>6165</v>
      </c>
      <c r="C4182" s="3">
        <v>98091</v>
      </c>
      <c r="D4182" s="2" t="s">
        <v>4340</v>
      </c>
      <c r="E4182" s="3" t="s">
        <v>6148</v>
      </c>
      <c r="G4182" s="66">
        <v>11100.56</v>
      </c>
    </row>
    <row r="4183" spans="1:7" ht="22.5" x14ac:dyDescent="0.2">
      <c r="A4183" s="1" t="str">
        <f t="shared" si="75"/>
        <v>SINAPI 98092</v>
      </c>
      <c r="B4183" s="3" t="s">
        <v>6165</v>
      </c>
      <c r="C4183" s="3">
        <v>98092</v>
      </c>
      <c r="D4183" s="2" t="s">
        <v>4341</v>
      </c>
      <c r="E4183" s="3" t="s">
        <v>6148</v>
      </c>
      <c r="G4183" s="66">
        <v>12910.89</v>
      </c>
    </row>
    <row r="4184" spans="1:7" ht="22.5" x14ac:dyDescent="0.2">
      <c r="A4184" s="1" t="str">
        <f t="shared" si="75"/>
        <v>SINAPI 98093</v>
      </c>
      <c r="B4184" s="3" t="s">
        <v>6165</v>
      </c>
      <c r="C4184" s="3">
        <v>98093</v>
      </c>
      <c r="D4184" s="2" t="s">
        <v>4342</v>
      </c>
      <c r="E4184" s="3" t="s">
        <v>6148</v>
      </c>
      <c r="G4184" s="66">
        <v>15252.73</v>
      </c>
    </row>
    <row r="4185" spans="1:7" ht="22.5" x14ac:dyDescent="0.2">
      <c r="A4185" s="1" t="str">
        <f t="shared" si="75"/>
        <v>SINAPI 98072</v>
      </c>
      <c r="B4185" s="3" t="s">
        <v>6165</v>
      </c>
      <c r="C4185" s="3">
        <v>98072</v>
      </c>
      <c r="D4185" s="2" t="s">
        <v>4321</v>
      </c>
      <c r="E4185" s="3" t="s">
        <v>6148</v>
      </c>
      <c r="G4185" s="66">
        <v>3999.67</v>
      </c>
    </row>
    <row r="4186" spans="1:7" ht="22.5" x14ac:dyDescent="0.2">
      <c r="A4186" s="1" t="str">
        <f t="shared" si="75"/>
        <v>SINAPI 98073</v>
      </c>
      <c r="B4186" s="3" t="s">
        <v>6165</v>
      </c>
      <c r="C4186" s="3">
        <v>98073</v>
      </c>
      <c r="D4186" s="2" t="s">
        <v>4322</v>
      </c>
      <c r="E4186" s="3" t="s">
        <v>6148</v>
      </c>
      <c r="G4186" s="66">
        <v>6322.17</v>
      </c>
    </row>
    <row r="4187" spans="1:7" ht="22.5" x14ac:dyDescent="0.2">
      <c r="A4187" s="1" t="str">
        <f t="shared" si="75"/>
        <v>SINAPI 98074</v>
      </c>
      <c r="B4187" s="3" t="s">
        <v>6165</v>
      </c>
      <c r="C4187" s="3">
        <v>98074</v>
      </c>
      <c r="D4187" s="2" t="s">
        <v>4323</v>
      </c>
      <c r="E4187" s="3" t="s">
        <v>6148</v>
      </c>
      <c r="G4187" s="66">
        <v>9908.67</v>
      </c>
    </row>
    <row r="4188" spans="1:7" ht="22.5" x14ac:dyDescent="0.2">
      <c r="A4188" s="1" t="str">
        <f t="shared" si="75"/>
        <v>SINAPI 98075</v>
      </c>
      <c r="B4188" s="3" t="s">
        <v>6165</v>
      </c>
      <c r="C4188" s="3">
        <v>98075</v>
      </c>
      <c r="D4188" s="2" t="s">
        <v>4324</v>
      </c>
      <c r="E4188" s="3" t="s">
        <v>6148</v>
      </c>
      <c r="G4188" s="66">
        <v>12932.47</v>
      </c>
    </row>
    <row r="4189" spans="1:7" ht="22.5" x14ac:dyDescent="0.2">
      <c r="A4189" s="1" t="str">
        <f t="shared" si="75"/>
        <v>SINAPI 98076</v>
      </c>
      <c r="B4189" s="3" t="s">
        <v>6165</v>
      </c>
      <c r="C4189" s="3">
        <v>98076</v>
      </c>
      <c r="D4189" s="2" t="s">
        <v>4325</v>
      </c>
      <c r="E4189" s="3" t="s">
        <v>6148</v>
      </c>
      <c r="G4189" s="66">
        <v>14960.89</v>
      </c>
    </row>
    <row r="4190" spans="1:7" ht="22.5" x14ac:dyDescent="0.2">
      <c r="A4190" s="1" t="str">
        <f t="shared" si="75"/>
        <v>SINAPI 98077</v>
      </c>
      <c r="B4190" s="3" t="s">
        <v>6165</v>
      </c>
      <c r="C4190" s="3">
        <v>98077</v>
      </c>
      <c r="D4190" s="2" t="s">
        <v>4326</v>
      </c>
      <c r="E4190" s="3" t="s">
        <v>6148</v>
      </c>
      <c r="G4190" s="66">
        <v>17646.88</v>
      </c>
    </row>
    <row r="4191" spans="1:7" ht="22.5" x14ac:dyDescent="0.2">
      <c r="A4191" s="1" t="str">
        <f t="shared" si="75"/>
        <v>SINAPI 98062</v>
      </c>
      <c r="B4191" s="3" t="s">
        <v>6165</v>
      </c>
      <c r="C4191" s="3">
        <v>98062</v>
      </c>
      <c r="D4191" s="2" t="s">
        <v>9482</v>
      </c>
      <c r="E4191" s="3" t="s">
        <v>6148</v>
      </c>
      <c r="G4191" s="66">
        <v>2803.79</v>
      </c>
    </row>
    <row r="4192" spans="1:7" ht="22.5" x14ac:dyDescent="0.2">
      <c r="A4192" s="1" t="str">
        <f t="shared" si="75"/>
        <v>SINAPI 98063</v>
      </c>
      <c r="B4192" s="3" t="s">
        <v>6165</v>
      </c>
      <c r="C4192" s="3">
        <v>98063</v>
      </c>
      <c r="D4192" s="2" t="s">
        <v>9483</v>
      </c>
      <c r="E4192" s="3" t="s">
        <v>6148</v>
      </c>
      <c r="G4192" s="66">
        <v>4280.12</v>
      </c>
    </row>
    <row r="4193" spans="1:7" ht="22.5" x14ac:dyDescent="0.2">
      <c r="A4193" s="1" t="str">
        <f t="shared" si="75"/>
        <v>SINAPI 98064</v>
      </c>
      <c r="B4193" s="3" t="s">
        <v>6165</v>
      </c>
      <c r="C4193" s="3">
        <v>98064</v>
      </c>
      <c r="D4193" s="2" t="s">
        <v>9484</v>
      </c>
      <c r="E4193" s="3" t="s">
        <v>6148</v>
      </c>
      <c r="G4193" s="66">
        <v>4931.49</v>
      </c>
    </row>
    <row r="4194" spans="1:7" ht="22.5" x14ac:dyDescent="0.2">
      <c r="A4194" s="1" t="str">
        <f t="shared" si="75"/>
        <v>SINAPI 98065</v>
      </c>
      <c r="B4194" s="3" t="s">
        <v>6165</v>
      </c>
      <c r="C4194" s="3">
        <v>98065</v>
      </c>
      <c r="D4194" s="2" t="s">
        <v>9485</v>
      </c>
      <c r="E4194" s="3" t="s">
        <v>6148</v>
      </c>
      <c r="G4194" s="66">
        <v>6842.53</v>
      </c>
    </row>
    <row r="4195" spans="1:7" ht="22.5" x14ac:dyDescent="0.2">
      <c r="A4195" s="1" t="str">
        <f t="shared" si="75"/>
        <v>SINAPI 98094</v>
      </c>
      <c r="B4195" s="3" t="s">
        <v>6165</v>
      </c>
      <c r="C4195" s="3">
        <v>98094</v>
      </c>
      <c r="D4195" s="2" t="s">
        <v>4343</v>
      </c>
      <c r="E4195" s="3" t="s">
        <v>6148</v>
      </c>
      <c r="G4195" s="66">
        <v>2819.39</v>
      </c>
    </row>
    <row r="4196" spans="1:7" ht="22.5" x14ac:dyDescent="0.2">
      <c r="A4196" s="1" t="str">
        <f t="shared" si="75"/>
        <v>SINAPI 98099</v>
      </c>
      <c r="B4196" s="3" t="s">
        <v>6165</v>
      </c>
      <c r="C4196" s="3">
        <v>98099</v>
      </c>
      <c r="D4196" s="2" t="s">
        <v>4344</v>
      </c>
      <c r="E4196" s="3" t="s">
        <v>6148</v>
      </c>
      <c r="G4196" s="66">
        <v>4830.4399999999996</v>
      </c>
    </row>
    <row r="4197" spans="1:7" ht="22.5" x14ac:dyDescent="0.2">
      <c r="A4197" s="1" t="str">
        <f t="shared" si="75"/>
        <v>SINAPI 98100</v>
      </c>
      <c r="B4197" s="3" t="s">
        <v>6165</v>
      </c>
      <c r="C4197" s="3">
        <v>98100</v>
      </c>
      <c r="D4197" s="2" t="s">
        <v>4345</v>
      </c>
      <c r="E4197" s="3" t="s">
        <v>6148</v>
      </c>
      <c r="G4197" s="66">
        <v>6346.21</v>
      </c>
    </row>
    <row r="4198" spans="1:7" ht="22.5" x14ac:dyDescent="0.2">
      <c r="A4198" s="1" t="str">
        <f t="shared" si="75"/>
        <v>SINAPI 98101</v>
      </c>
      <c r="B4198" s="3" t="s">
        <v>6165</v>
      </c>
      <c r="C4198" s="3">
        <v>98101</v>
      </c>
      <c r="D4198" s="2" t="s">
        <v>4346</v>
      </c>
      <c r="E4198" s="3" t="s">
        <v>6148</v>
      </c>
      <c r="G4198" s="66">
        <v>9396.67</v>
      </c>
    </row>
    <row r="4199" spans="1:7" ht="22.5" x14ac:dyDescent="0.2">
      <c r="A4199" s="1" t="str">
        <f t="shared" ref="A4199:A4262" si="76">CONCATENAR</f>
        <v>SINAPI 98078</v>
      </c>
      <c r="B4199" s="3" t="s">
        <v>6165</v>
      </c>
      <c r="C4199" s="3">
        <v>98078</v>
      </c>
      <c r="D4199" s="2" t="s">
        <v>4327</v>
      </c>
      <c r="E4199" s="3" t="s">
        <v>6148</v>
      </c>
      <c r="G4199" s="66">
        <v>4215.66</v>
      </c>
    </row>
    <row r="4200" spans="1:7" ht="22.5" x14ac:dyDescent="0.2">
      <c r="A4200" s="1" t="str">
        <f t="shared" si="76"/>
        <v>SINAPI 98079</v>
      </c>
      <c r="B4200" s="3" t="s">
        <v>6165</v>
      </c>
      <c r="C4200" s="3">
        <v>98079</v>
      </c>
      <c r="D4200" s="2" t="s">
        <v>4328</v>
      </c>
      <c r="E4200" s="3" t="s">
        <v>6148</v>
      </c>
      <c r="G4200" s="66">
        <v>7420.37</v>
      </c>
    </row>
    <row r="4201" spans="1:7" ht="22.5" x14ac:dyDescent="0.2">
      <c r="A4201" s="1" t="str">
        <f t="shared" si="76"/>
        <v>SINAPI 98080</v>
      </c>
      <c r="B4201" s="3" t="s">
        <v>6165</v>
      </c>
      <c r="C4201" s="3">
        <v>98080</v>
      </c>
      <c r="D4201" s="2" t="s">
        <v>4329</v>
      </c>
      <c r="E4201" s="3" t="s">
        <v>6148</v>
      </c>
      <c r="G4201" s="66">
        <v>9599.39</v>
      </c>
    </row>
    <row r="4202" spans="1:7" ht="22.5" x14ac:dyDescent="0.2">
      <c r="A4202" s="1" t="str">
        <f t="shared" si="76"/>
        <v>SINAPI 98081</v>
      </c>
      <c r="B4202" s="3" t="s">
        <v>6165</v>
      </c>
      <c r="C4202" s="3">
        <v>98081</v>
      </c>
      <c r="D4202" s="2" t="s">
        <v>4330</v>
      </c>
      <c r="E4202" s="3" t="s">
        <v>6148</v>
      </c>
      <c r="G4202" s="66">
        <v>14265.9</v>
      </c>
    </row>
    <row r="4203" spans="1:7" ht="22.5" x14ac:dyDescent="0.2">
      <c r="A4203" s="1" t="str">
        <f t="shared" si="76"/>
        <v>SINAPI 98052</v>
      </c>
      <c r="B4203" s="3" t="s">
        <v>6165</v>
      </c>
      <c r="C4203" s="3">
        <v>98052</v>
      </c>
      <c r="D4203" s="2" t="s">
        <v>9486</v>
      </c>
      <c r="E4203" s="3" t="s">
        <v>6148</v>
      </c>
      <c r="G4203" s="66">
        <v>1902.06</v>
      </c>
    </row>
    <row r="4204" spans="1:7" ht="22.5" x14ac:dyDescent="0.2">
      <c r="A4204" s="1" t="str">
        <f t="shared" si="76"/>
        <v>SINAPI 98053</v>
      </c>
      <c r="B4204" s="3" t="s">
        <v>6165</v>
      </c>
      <c r="C4204" s="3">
        <v>98053</v>
      </c>
      <c r="D4204" s="2" t="s">
        <v>9487</v>
      </c>
      <c r="E4204" s="3" t="s">
        <v>6148</v>
      </c>
      <c r="G4204" s="66">
        <v>2614.69</v>
      </c>
    </row>
    <row r="4205" spans="1:7" ht="22.5" x14ac:dyDescent="0.2">
      <c r="A4205" s="1" t="str">
        <f t="shared" si="76"/>
        <v>SINAPI 98054</v>
      </c>
      <c r="B4205" s="3" t="s">
        <v>6165</v>
      </c>
      <c r="C4205" s="3">
        <v>98054</v>
      </c>
      <c r="D4205" s="2" t="s">
        <v>9488</v>
      </c>
      <c r="E4205" s="3" t="s">
        <v>6148</v>
      </c>
      <c r="G4205" s="66">
        <v>4188.43</v>
      </c>
    </row>
    <row r="4206" spans="1:7" ht="22.5" x14ac:dyDescent="0.2">
      <c r="A4206" s="1" t="str">
        <f t="shared" si="76"/>
        <v>SINAPI 98055</v>
      </c>
      <c r="B4206" s="3" t="s">
        <v>6165</v>
      </c>
      <c r="C4206" s="3">
        <v>98055</v>
      </c>
      <c r="D4206" s="2" t="s">
        <v>9489</v>
      </c>
      <c r="E4206" s="3" t="s">
        <v>6148</v>
      </c>
      <c r="G4206" s="66">
        <v>5700.65</v>
      </c>
    </row>
    <row r="4207" spans="1:7" ht="22.5" x14ac:dyDescent="0.2">
      <c r="A4207" s="1" t="str">
        <f t="shared" si="76"/>
        <v>SINAPI 98056</v>
      </c>
      <c r="B4207" s="3" t="s">
        <v>6165</v>
      </c>
      <c r="C4207" s="3">
        <v>98056</v>
      </c>
      <c r="D4207" s="2" t="s">
        <v>9490</v>
      </c>
      <c r="E4207" s="3" t="s">
        <v>6148</v>
      </c>
      <c r="G4207" s="66">
        <v>6635.07</v>
      </c>
    </row>
    <row r="4208" spans="1:7" ht="22.5" x14ac:dyDescent="0.2">
      <c r="A4208" s="1" t="str">
        <f t="shared" si="76"/>
        <v>SINAPI 98057</v>
      </c>
      <c r="B4208" s="3" t="s">
        <v>6165</v>
      </c>
      <c r="C4208" s="3">
        <v>98057</v>
      </c>
      <c r="D4208" s="2" t="s">
        <v>9491</v>
      </c>
      <c r="E4208" s="3" t="s">
        <v>6148</v>
      </c>
      <c r="G4208" s="66">
        <v>7911.61</v>
      </c>
    </row>
    <row r="4209" spans="1:7" ht="22.5" x14ac:dyDescent="0.2">
      <c r="A4209" s="1" t="str">
        <f t="shared" si="76"/>
        <v>SINAPI 98082</v>
      </c>
      <c r="B4209" s="3" t="s">
        <v>6165</v>
      </c>
      <c r="C4209" s="3">
        <v>98082</v>
      </c>
      <c r="D4209" s="2" t="s">
        <v>4331</v>
      </c>
      <c r="E4209" s="3" t="s">
        <v>6148</v>
      </c>
      <c r="G4209" s="66">
        <v>3904.97</v>
      </c>
    </row>
    <row r="4210" spans="1:7" ht="22.5" x14ac:dyDescent="0.2">
      <c r="A4210" s="1" t="str">
        <f t="shared" si="76"/>
        <v>SINAPI 98083</v>
      </c>
      <c r="B4210" s="3" t="s">
        <v>6165</v>
      </c>
      <c r="C4210" s="3">
        <v>98083</v>
      </c>
      <c r="D4210" s="2" t="s">
        <v>4332</v>
      </c>
      <c r="E4210" s="3" t="s">
        <v>6148</v>
      </c>
      <c r="G4210" s="66">
        <v>5148.88</v>
      </c>
    </row>
    <row r="4211" spans="1:7" ht="22.5" x14ac:dyDescent="0.2">
      <c r="A4211" s="1" t="str">
        <f t="shared" si="76"/>
        <v>SINAPI 98084</v>
      </c>
      <c r="B4211" s="3" t="s">
        <v>6165</v>
      </c>
      <c r="C4211" s="3">
        <v>98084</v>
      </c>
      <c r="D4211" s="2" t="s">
        <v>4333</v>
      </c>
      <c r="E4211" s="3" t="s">
        <v>6148</v>
      </c>
      <c r="G4211" s="66">
        <v>7218.63</v>
      </c>
    </row>
    <row r="4212" spans="1:7" ht="22.5" x14ac:dyDescent="0.2">
      <c r="A4212" s="1" t="str">
        <f t="shared" si="76"/>
        <v>SINAPI 98085</v>
      </c>
      <c r="B4212" s="3" t="s">
        <v>6165</v>
      </c>
      <c r="C4212" s="3">
        <v>98085</v>
      </c>
      <c r="D4212" s="2" t="s">
        <v>4334</v>
      </c>
      <c r="E4212" s="3" t="s">
        <v>6148</v>
      </c>
      <c r="G4212" s="66">
        <v>9790.39</v>
      </c>
    </row>
    <row r="4213" spans="1:7" ht="22.5" x14ac:dyDescent="0.2">
      <c r="A4213" s="1" t="str">
        <f t="shared" si="76"/>
        <v>SINAPI 98087</v>
      </c>
      <c r="B4213" s="3" t="s">
        <v>6165</v>
      </c>
      <c r="C4213" s="3">
        <v>98087</v>
      </c>
      <c r="D4213" s="2" t="s">
        <v>4336</v>
      </c>
      <c r="E4213" s="3" t="s">
        <v>6148</v>
      </c>
      <c r="G4213" s="66">
        <v>11785.01</v>
      </c>
    </row>
    <row r="4214" spans="1:7" ht="22.5" x14ac:dyDescent="0.2">
      <c r="A4214" s="1" t="str">
        <f t="shared" si="76"/>
        <v>SINAPI 98086</v>
      </c>
      <c r="B4214" s="3" t="s">
        <v>6165</v>
      </c>
      <c r="C4214" s="3">
        <v>98086</v>
      </c>
      <c r="D4214" s="2" t="s">
        <v>4335</v>
      </c>
      <c r="E4214" s="3" t="s">
        <v>6148</v>
      </c>
      <c r="G4214" s="66">
        <v>11048.14</v>
      </c>
    </row>
    <row r="4215" spans="1:7" ht="22.5" x14ac:dyDescent="0.2">
      <c r="A4215" s="1" t="str">
        <f t="shared" si="76"/>
        <v>SINAPI 98066</v>
      </c>
      <c r="B4215" s="3" t="s">
        <v>6165</v>
      </c>
      <c r="C4215" s="3">
        <v>98066</v>
      </c>
      <c r="D4215" s="2" t="s">
        <v>4315</v>
      </c>
      <c r="E4215" s="3" t="s">
        <v>6148</v>
      </c>
      <c r="G4215" s="66">
        <v>4719.0600000000004</v>
      </c>
    </row>
    <row r="4216" spans="1:7" ht="22.5" x14ac:dyDescent="0.2">
      <c r="A4216" s="1" t="str">
        <f t="shared" si="76"/>
        <v>SINAPI 98067</v>
      </c>
      <c r="B4216" s="3" t="s">
        <v>6165</v>
      </c>
      <c r="C4216" s="3">
        <v>98067</v>
      </c>
      <c r="D4216" s="2" t="s">
        <v>4316</v>
      </c>
      <c r="E4216" s="3" t="s">
        <v>6148</v>
      </c>
      <c r="G4216" s="66">
        <v>6285.07</v>
      </c>
    </row>
    <row r="4217" spans="1:7" ht="22.5" x14ac:dyDescent="0.2">
      <c r="A4217" s="1" t="str">
        <f t="shared" si="76"/>
        <v>SINAPI 98068</v>
      </c>
      <c r="B4217" s="3" t="s">
        <v>6165</v>
      </c>
      <c r="C4217" s="3">
        <v>98068</v>
      </c>
      <c r="D4217" s="2" t="s">
        <v>4317</v>
      </c>
      <c r="E4217" s="3" t="s">
        <v>6148</v>
      </c>
      <c r="G4217" s="66">
        <v>8877.74</v>
      </c>
    </row>
    <row r="4218" spans="1:7" ht="22.5" x14ac:dyDescent="0.2">
      <c r="A4218" s="1" t="str">
        <f t="shared" si="76"/>
        <v>SINAPI 98069</v>
      </c>
      <c r="B4218" s="3" t="s">
        <v>6165</v>
      </c>
      <c r="C4218" s="3">
        <v>98069</v>
      </c>
      <c r="D4218" s="2" t="s">
        <v>4318</v>
      </c>
      <c r="E4218" s="3" t="s">
        <v>6148</v>
      </c>
      <c r="G4218" s="66">
        <v>11969.48</v>
      </c>
    </row>
    <row r="4219" spans="1:7" ht="22.5" x14ac:dyDescent="0.2">
      <c r="A4219" s="1" t="str">
        <f t="shared" si="76"/>
        <v>SINAPI 98071</v>
      </c>
      <c r="B4219" s="3" t="s">
        <v>6165</v>
      </c>
      <c r="C4219" s="3">
        <v>98071</v>
      </c>
      <c r="D4219" s="2" t="s">
        <v>4320</v>
      </c>
      <c r="E4219" s="3" t="s">
        <v>6148</v>
      </c>
      <c r="G4219" s="66">
        <v>14829.94</v>
      </c>
    </row>
    <row r="4220" spans="1:7" ht="22.5" x14ac:dyDescent="0.2">
      <c r="A4220" s="1" t="str">
        <f t="shared" si="76"/>
        <v>SINAPI 98070</v>
      </c>
      <c r="B4220" s="3" t="s">
        <v>6165</v>
      </c>
      <c r="C4220" s="3">
        <v>98070</v>
      </c>
      <c r="D4220" s="2" t="s">
        <v>4319</v>
      </c>
      <c r="E4220" s="3" t="s">
        <v>6148</v>
      </c>
      <c r="G4220" s="66">
        <v>13648.26</v>
      </c>
    </row>
    <row r="4221" spans="1:7" x14ac:dyDescent="0.2">
      <c r="A4221" s="1" t="str">
        <f t="shared" si="76"/>
        <v>SINAPI 104915</v>
      </c>
      <c r="B4221" s="3" t="s">
        <v>6165</v>
      </c>
      <c r="C4221" s="3">
        <v>104915</v>
      </c>
      <c r="D4221" s="2" t="s">
        <v>2206</v>
      </c>
      <c r="E4221" s="3" t="s">
        <v>6153</v>
      </c>
      <c r="G4221" s="66">
        <v>9.8800000000000008</v>
      </c>
    </row>
    <row r="4222" spans="1:7" x14ac:dyDescent="0.2">
      <c r="A4222" s="1" t="str">
        <f t="shared" si="76"/>
        <v>SINAPI 96546</v>
      </c>
      <c r="B4222" s="3" t="s">
        <v>6165</v>
      </c>
      <c r="C4222" s="3">
        <v>96546</v>
      </c>
      <c r="D4222" s="2" t="s">
        <v>2192</v>
      </c>
      <c r="E4222" s="3" t="s">
        <v>6153</v>
      </c>
      <c r="G4222" s="66">
        <v>14.22</v>
      </c>
    </row>
    <row r="4223" spans="1:7" x14ac:dyDescent="0.2">
      <c r="A4223" s="1" t="str">
        <f t="shared" si="76"/>
        <v>SINAPI 96544</v>
      </c>
      <c r="B4223" s="3" t="s">
        <v>6165</v>
      </c>
      <c r="C4223" s="3">
        <v>96544</v>
      </c>
      <c r="D4223" s="2" t="s">
        <v>2190</v>
      </c>
      <c r="E4223" s="3" t="s">
        <v>6153</v>
      </c>
      <c r="G4223" s="66">
        <v>18.47</v>
      </c>
    </row>
    <row r="4224" spans="1:7" x14ac:dyDescent="0.2">
      <c r="A4224" s="1" t="str">
        <f t="shared" si="76"/>
        <v>SINAPI 96545</v>
      </c>
      <c r="B4224" s="3" t="s">
        <v>6165</v>
      </c>
      <c r="C4224" s="3">
        <v>96545</v>
      </c>
      <c r="D4224" s="2" t="s">
        <v>2191</v>
      </c>
      <c r="E4224" s="3" t="s">
        <v>6153</v>
      </c>
      <c r="G4224" s="66">
        <v>16.399999999999999</v>
      </c>
    </row>
    <row r="4225" spans="1:7" x14ac:dyDescent="0.2">
      <c r="A4225" s="1" t="str">
        <f t="shared" si="76"/>
        <v>SINAPI 96543</v>
      </c>
      <c r="B4225" s="3" t="s">
        <v>6165</v>
      </c>
      <c r="C4225" s="3">
        <v>96543</v>
      </c>
      <c r="D4225" s="2" t="s">
        <v>2030</v>
      </c>
      <c r="E4225" s="3" t="s">
        <v>6153</v>
      </c>
      <c r="G4225" s="66">
        <v>20.86</v>
      </c>
    </row>
    <row r="4226" spans="1:7" ht="22.5" x14ac:dyDescent="0.2">
      <c r="A4226" s="1" t="str">
        <f t="shared" si="76"/>
        <v>SINAPI 104922</v>
      </c>
      <c r="B4226" s="3" t="s">
        <v>6165</v>
      </c>
      <c r="C4226" s="3">
        <v>104922</v>
      </c>
      <c r="D4226" s="2" t="s">
        <v>2212</v>
      </c>
      <c r="E4226" s="3" t="s">
        <v>6153</v>
      </c>
      <c r="G4226" s="66">
        <v>11</v>
      </c>
    </row>
    <row r="4227" spans="1:7" ht="22.5" x14ac:dyDescent="0.2">
      <c r="A4227" s="1" t="str">
        <f t="shared" si="76"/>
        <v>SINAPI 104920</v>
      </c>
      <c r="B4227" s="3" t="s">
        <v>6165</v>
      </c>
      <c r="C4227" s="3">
        <v>104920</v>
      </c>
      <c r="D4227" s="2" t="s">
        <v>2210</v>
      </c>
      <c r="E4227" s="3" t="s">
        <v>6153</v>
      </c>
      <c r="G4227" s="66">
        <v>10.8</v>
      </c>
    </row>
    <row r="4228" spans="1:7" ht="22.5" x14ac:dyDescent="0.2">
      <c r="A4228" s="1" t="str">
        <f t="shared" si="76"/>
        <v>SINAPI 104921</v>
      </c>
      <c r="B4228" s="3" t="s">
        <v>6165</v>
      </c>
      <c r="C4228" s="3">
        <v>104921</v>
      </c>
      <c r="D4228" s="2" t="s">
        <v>2211</v>
      </c>
      <c r="E4228" s="3" t="s">
        <v>6153</v>
      </c>
      <c r="G4228" s="66">
        <v>10.08</v>
      </c>
    </row>
    <row r="4229" spans="1:7" ht="22.5" x14ac:dyDescent="0.2">
      <c r="A4229" s="1" t="str">
        <f t="shared" si="76"/>
        <v>SINAPI 104919</v>
      </c>
      <c r="B4229" s="3" t="s">
        <v>6165</v>
      </c>
      <c r="C4229" s="3">
        <v>104919</v>
      </c>
      <c r="D4229" s="2" t="s">
        <v>2209</v>
      </c>
      <c r="E4229" s="3" t="s">
        <v>6153</v>
      </c>
      <c r="G4229" s="66">
        <v>12.78</v>
      </c>
    </row>
    <row r="4230" spans="1:7" ht="22.5" x14ac:dyDescent="0.2">
      <c r="A4230" s="1" t="str">
        <f t="shared" si="76"/>
        <v>SINAPI 104917</v>
      </c>
      <c r="B4230" s="3" t="s">
        <v>6165</v>
      </c>
      <c r="C4230" s="3">
        <v>104917</v>
      </c>
      <c r="D4230" s="2" t="s">
        <v>2207</v>
      </c>
      <c r="E4230" s="3" t="s">
        <v>6153</v>
      </c>
      <c r="G4230" s="66">
        <v>15.79</v>
      </c>
    </row>
    <row r="4231" spans="1:7" ht="22.5" x14ac:dyDescent="0.2">
      <c r="A4231" s="1" t="str">
        <f t="shared" si="76"/>
        <v>SINAPI 104918</v>
      </c>
      <c r="B4231" s="3" t="s">
        <v>6165</v>
      </c>
      <c r="C4231" s="3">
        <v>104918</v>
      </c>
      <c r="D4231" s="2" t="s">
        <v>2208</v>
      </c>
      <c r="E4231" s="3" t="s">
        <v>6153</v>
      </c>
      <c r="G4231" s="66">
        <v>14.43</v>
      </c>
    </row>
    <row r="4232" spans="1:7" ht="22.5" x14ac:dyDescent="0.2">
      <c r="A4232" s="1" t="str">
        <f t="shared" si="76"/>
        <v>SINAPI 104916</v>
      </c>
      <c r="B4232" s="3" t="s">
        <v>6165</v>
      </c>
      <c r="C4232" s="3">
        <v>104916</v>
      </c>
      <c r="D4232" s="2" t="s">
        <v>2277</v>
      </c>
      <c r="E4232" s="3" t="s">
        <v>6153</v>
      </c>
      <c r="G4232" s="66">
        <v>17.309999999999999</v>
      </c>
    </row>
    <row r="4233" spans="1:7" ht="22.5" x14ac:dyDescent="0.2">
      <c r="A4233" s="1" t="str">
        <f t="shared" si="76"/>
        <v>SINAPI 96557</v>
      </c>
      <c r="B4233" s="3" t="s">
        <v>6165</v>
      </c>
      <c r="C4233" s="3">
        <v>96557</v>
      </c>
      <c r="D4233" s="2" t="s">
        <v>2240</v>
      </c>
      <c r="E4233" s="3" t="s">
        <v>6154</v>
      </c>
      <c r="G4233" s="66">
        <v>798.61</v>
      </c>
    </row>
    <row r="4234" spans="1:7" ht="22.5" x14ac:dyDescent="0.2">
      <c r="A4234" s="1" t="str">
        <f t="shared" si="76"/>
        <v>SINAPI 96555</v>
      </c>
      <c r="B4234" s="3" t="s">
        <v>6165</v>
      </c>
      <c r="C4234" s="3">
        <v>96555</v>
      </c>
      <c r="D4234" s="2" t="s">
        <v>2238</v>
      </c>
      <c r="E4234" s="3" t="s">
        <v>6154</v>
      </c>
      <c r="G4234" s="66">
        <v>770.87</v>
      </c>
    </row>
    <row r="4235" spans="1:7" ht="22.5" x14ac:dyDescent="0.2">
      <c r="A4235" s="1" t="str">
        <f t="shared" si="76"/>
        <v>SINAPI 104924</v>
      </c>
      <c r="B4235" s="3" t="s">
        <v>6165</v>
      </c>
      <c r="C4235" s="3">
        <v>104924</v>
      </c>
      <c r="D4235" s="2" t="s">
        <v>2279</v>
      </c>
      <c r="E4235" s="3" t="s">
        <v>6154</v>
      </c>
      <c r="G4235" s="66">
        <v>824.53</v>
      </c>
    </row>
    <row r="4236" spans="1:7" ht="22.5" x14ac:dyDescent="0.2">
      <c r="A4236" s="1" t="str">
        <f t="shared" si="76"/>
        <v>SINAPI 104923</v>
      </c>
      <c r="B4236" s="3" t="s">
        <v>6165</v>
      </c>
      <c r="C4236" s="3">
        <v>104923</v>
      </c>
      <c r="D4236" s="2" t="s">
        <v>2278</v>
      </c>
      <c r="E4236" s="3" t="s">
        <v>6154</v>
      </c>
      <c r="G4236" s="66">
        <v>830.16</v>
      </c>
    </row>
    <row r="4237" spans="1:7" ht="22.5" x14ac:dyDescent="0.2">
      <c r="A4237" s="1" t="str">
        <f t="shared" si="76"/>
        <v>SINAPI 96558</v>
      </c>
      <c r="B4237" s="3" t="s">
        <v>6165</v>
      </c>
      <c r="C4237" s="3">
        <v>96558</v>
      </c>
      <c r="D4237" s="2" t="s">
        <v>2241</v>
      </c>
      <c r="E4237" s="3" t="s">
        <v>6154</v>
      </c>
      <c r="G4237" s="66">
        <v>834.2</v>
      </c>
    </row>
    <row r="4238" spans="1:7" ht="22.5" x14ac:dyDescent="0.2">
      <c r="A4238" s="1" t="str">
        <f t="shared" si="76"/>
        <v>SINAPI 96556</v>
      </c>
      <c r="B4238" s="3" t="s">
        <v>6165</v>
      </c>
      <c r="C4238" s="3">
        <v>96556</v>
      </c>
      <c r="D4238" s="2" t="s">
        <v>2239</v>
      </c>
      <c r="E4238" s="3" t="s">
        <v>6154</v>
      </c>
      <c r="G4238" s="66">
        <v>936.53</v>
      </c>
    </row>
    <row r="4239" spans="1:7" ht="22.5" x14ac:dyDescent="0.2">
      <c r="A4239" s="1" t="str">
        <f t="shared" si="76"/>
        <v>SINAPI 96523</v>
      </c>
      <c r="B4239" s="3" t="s">
        <v>6165</v>
      </c>
      <c r="C4239" s="3">
        <v>96523</v>
      </c>
      <c r="D4239" s="2" t="s">
        <v>4564</v>
      </c>
      <c r="E4239" s="3" t="s">
        <v>6154</v>
      </c>
      <c r="G4239" s="66">
        <v>100.91</v>
      </c>
    </row>
    <row r="4240" spans="1:7" ht="22.5" x14ac:dyDescent="0.2">
      <c r="A4240" s="1" t="str">
        <f t="shared" si="76"/>
        <v>SINAPI 96522</v>
      </c>
      <c r="B4240" s="3" t="s">
        <v>6165</v>
      </c>
      <c r="C4240" s="3">
        <v>96522</v>
      </c>
      <c r="D4240" s="2" t="s">
        <v>4563</v>
      </c>
      <c r="E4240" s="3" t="s">
        <v>6154</v>
      </c>
      <c r="G4240" s="66">
        <v>153.06</v>
      </c>
    </row>
    <row r="4241" spans="1:7" ht="22.5" x14ac:dyDescent="0.2">
      <c r="A4241" s="1" t="str">
        <f t="shared" si="76"/>
        <v>SINAPI 96527</v>
      </c>
      <c r="B4241" s="3" t="s">
        <v>6165</v>
      </c>
      <c r="C4241" s="3">
        <v>96527</v>
      </c>
      <c r="D4241" s="2" t="s">
        <v>4568</v>
      </c>
      <c r="E4241" s="3" t="s">
        <v>6154</v>
      </c>
      <c r="G4241" s="66">
        <v>110.9</v>
      </c>
    </row>
    <row r="4242" spans="1:7" ht="22.5" x14ac:dyDescent="0.2">
      <c r="A4242" s="1" t="str">
        <f t="shared" si="76"/>
        <v>SINAPI 96526</v>
      </c>
      <c r="B4242" s="3" t="s">
        <v>6165</v>
      </c>
      <c r="C4242" s="3">
        <v>96526</v>
      </c>
      <c r="D4242" s="2" t="s">
        <v>4567</v>
      </c>
      <c r="E4242" s="3" t="s">
        <v>6154</v>
      </c>
      <c r="G4242" s="66">
        <v>219.61</v>
      </c>
    </row>
    <row r="4243" spans="1:7" ht="22.5" x14ac:dyDescent="0.2">
      <c r="A4243" s="1" t="str">
        <f t="shared" si="76"/>
        <v>SINAPI 96521</v>
      </c>
      <c r="B4243" s="3" t="s">
        <v>6165</v>
      </c>
      <c r="C4243" s="3">
        <v>96521</v>
      </c>
      <c r="D4243" s="2" t="s">
        <v>4562</v>
      </c>
      <c r="E4243" s="3" t="s">
        <v>6154</v>
      </c>
      <c r="G4243" s="66">
        <v>45.14</v>
      </c>
    </row>
    <row r="4244" spans="1:7" ht="22.5" x14ac:dyDescent="0.2">
      <c r="A4244" s="1" t="str">
        <f t="shared" si="76"/>
        <v>SINAPI 96520</v>
      </c>
      <c r="B4244" s="3" t="s">
        <v>6165</v>
      </c>
      <c r="C4244" s="3">
        <v>96520</v>
      </c>
      <c r="D4244" s="2" t="s">
        <v>4561</v>
      </c>
      <c r="E4244" s="3" t="s">
        <v>6154</v>
      </c>
      <c r="G4244" s="66">
        <v>99.25</v>
      </c>
    </row>
    <row r="4245" spans="1:7" ht="22.5" x14ac:dyDescent="0.2">
      <c r="A4245" s="1" t="str">
        <f t="shared" si="76"/>
        <v>SINAPI 96525</v>
      </c>
      <c r="B4245" s="3" t="s">
        <v>6165</v>
      </c>
      <c r="C4245" s="3">
        <v>96525</v>
      </c>
      <c r="D4245" s="2" t="s">
        <v>4566</v>
      </c>
      <c r="E4245" s="3" t="s">
        <v>6154</v>
      </c>
      <c r="G4245" s="66">
        <v>57.48</v>
      </c>
    </row>
    <row r="4246" spans="1:7" ht="22.5" x14ac:dyDescent="0.2">
      <c r="A4246" s="1" t="str">
        <f t="shared" si="76"/>
        <v>SINAPI 96524</v>
      </c>
      <c r="B4246" s="3" t="s">
        <v>6165</v>
      </c>
      <c r="C4246" s="3">
        <v>96524</v>
      </c>
      <c r="D4246" s="2" t="s">
        <v>4565</v>
      </c>
      <c r="E4246" s="3" t="s">
        <v>6154</v>
      </c>
      <c r="G4246" s="66">
        <v>161.58000000000001</v>
      </c>
    </row>
    <row r="4247" spans="1:7" ht="22.5" x14ac:dyDescent="0.2">
      <c r="A4247" s="1" t="str">
        <f t="shared" si="76"/>
        <v>SINAPI 96537</v>
      </c>
      <c r="B4247" s="3" t="s">
        <v>6165</v>
      </c>
      <c r="C4247" s="3">
        <v>96537</v>
      </c>
      <c r="D4247" s="2" t="s">
        <v>2024</v>
      </c>
      <c r="E4247" s="3" t="s">
        <v>6149</v>
      </c>
      <c r="G4247" s="66">
        <v>194.22</v>
      </c>
    </row>
    <row r="4248" spans="1:7" ht="22.5" x14ac:dyDescent="0.2">
      <c r="A4248" s="1" t="str">
        <f t="shared" si="76"/>
        <v>SINAPI 96540</v>
      </c>
      <c r="B4248" s="3" t="s">
        <v>6165</v>
      </c>
      <c r="C4248" s="3">
        <v>96540</v>
      </c>
      <c r="D4248" s="2" t="s">
        <v>2027</v>
      </c>
      <c r="E4248" s="3" t="s">
        <v>6149</v>
      </c>
      <c r="G4248" s="66">
        <v>138</v>
      </c>
    </row>
    <row r="4249" spans="1:7" ht="22.5" x14ac:dyDescent="0.2">
      <c r="A4249" s="1" t="str">
        <f t="shared" si="76"/>
        <v>SINAPI 96528</v>
      </c>
      <c r="B4249" s="3" t="s">
        <v>6165</v>
      </c>
      <c r="C4249" s="3">
        <v>96528</v>
      </c>
      <c r="D4249" s="2" t="s">
        <v>4569</v>
      </c>
      <c r="E4249" s="3" t="s">
        <v>6149</v>
      </c>
      <c r="G4249" s="66">
        <v>165.17</v>
      </c>
    </row>
    <row r="4250" spans="1:7" ht="22.5" x14ac:dyDescent="0.2">
      <c r="A4250" s="1" t="str">
        <f t="shared" si="76"/>
        <v>SINAPI 96531</v>
      </c>
      <c r="B4250" s="3" t="s">
        <v>6165</v>
      </c>
      <c r="C4250" s="3">
        <v>96531</v>
      </c>
      <c r="D4250" s="2" t="s">
        <v>2018</v>
      </c>
      <c r="E4250" s="3" t="s">
        <v>6149</v>
      </c>
      <c r="G4250" s="66">
        <v>111.17</v>
      </c>
    </row>
    <row r="4251" spans="1:7" ht="22.5" x14ac:dyDescent="0.2">
      <c r="A4251" s="1" t="str">
        <f t="shared" si="76"/>
        <v>SINAPI 96534</v>
      </c>
      <c r="B4251" s="3" t="s">
        <v>6165</v>
      </c>
      <c r="C4251" s="3">
        <v>96534</v>
      </c>
      <c r="D4251" s="2" t="s">
        <v>2021</v>
      </c>
      <c r="E4251" s="3" t="s">
        <v>6149</v>
      </c>
      <c r="G4251" s="66">
        <v>83.05</v>
      </c>
    </row>
    <row r="4252" spans="1:7" ht="22.5" x14ac:dyDescent="0.2">
      <c r="A4252" s="1" t="str">
        <f t="shared" si="76"/>
        <v>SINAPI 104928</v>
      </c>
      <c r="B4252" s="3" t="s">
        <v>6165</v>
      </c>
      <c r="C4252" s="3">
        <v>104928</v>
      </c>
      <c r="D4252" s="2" t="s">
        <v>2119</v>
      </c>
      <c r="E4252" s="3" t="s">
        <v>6149</v>
      </c>
      <c r="G4252" s="66">
        <v>158.11000000000001</v>
      </c>
    </row>
    <row r="4253" spans="1:7" ht="22.5" x14ac:dyDescent="0.2">
      <c r="A4253" s="1" t="str">
        <f t="shared" si="76"/>
        <v>SINAPI 104929</v>
      </c>
      <c r="B4253" s="3" t="s">
        <v>6165</v>
      </c>
      <c r="C4253" s="3">
        <v>104929</v>
      </c>
      <c r="D4253" s="2" t="s">
        <v>2120</v>
      </c>
      <c r="E4253" s="3" t="s">
        <v>6149</v>
      </c>
      <c r="G4253" s="66">
        <v>97.29</v>
      </c>
    </row>
    <row r="4254" spans="1:7" ht="22.5" x14ac:dyDescent="0.2">
      <c r="A4254" s="1" t="str">
        <f t="shared" si="76"/>
        <v>SINAPI 104925</v>
      </c>
      <c r="B4254" s="3" t="s">
        <v>6165</v>
      </c>
      <c r="C4254" s="3">
        <v>104925</v>
      </c>
      <c r="D4254" s="2" t="s">
        <v>2116</v>
      </c>
      <c r="E4254" s="3" t="s">
        <v>6149</v>
      </c>
      <c r="G4254" s="66">
        <v>169.71</v>
      </c>
    </row>
    <row r="4255" spans="1:7" ht="22.5" x14ac:dyDescent="0.2">
      <c r="A4255" s="1" t="str">
        <f t="shared" si="76"/>
        <v>SINAPI 104926</v>
      </c>
      <c r="B4255" s="3" t="s">
        <v>6165</v>
      </c>
      <c r="C4255" s="3">
        <v>104926</v>
      </c>
      <c r="D4255" s="2" t="s">
        <v>2117</v>
      </c>
      <c r="E4255" s="3" t="s">
        <v>6149</v>
      </c>
      <c r="G4255" s="66">
        <v>109.07</v>
      </c>
    </row>
    <row r="4256" spans="1:7" ht="22.5" x14ac:dyDescent="0.2">
      <c r="A4256" s="1" t="str">
        <f t="shared" si="76"/>
        <v>SINAPI 104927</v>
      </c>
      <c r="B4256" s="3" t="s">
        <v>6165</v>
      </c>
      <c r="C4256" s="3">
        <v>104927</v>
      </c>
      <c r="D4256" s="2" t="s">
        <v>2118</v>
      </c>
      <c r="E4256" s="3" t="s">
        <v>6149</v>
      </c>
      <c r="G4256" s="66">
        <v>77.569999999999993</v>
      </c>
    </row>
    <row r="4257" spans="1:7" ht="22.5" x14ac:dyDescent="0.2">
      <c r="A4257" s="1" t="str">
        <f t="shared" si="76"/>
        <v>SINAPI 96538</v>
      </c>
      <c r="B4257" s="3" t="s">
        <v>6165</v>
      </c>
      <c r="C4257" s="3">
        <v>96538</v>
      </c>
      <c r="D4257" s="2" t="s">
        <v>2025</v>
      </c>
      <c r="E4257" s="3" t="s">
        <v>6149</v>
      </c>
      <c r="G4257" s="66">
        <v>262.8</v>
      </c>
    </row>
    <row r="4258" spans="1:7" ht="22.5" x14ac:dyDescent="0.2">
      <c r="A4258" s="1" t="str">
        <f t="shared" si="76"/>
        <v>SINAPI 96541</v>
      </c>
      <c r="B4258" s="3" t="s">
        <v>6165</v>
      </c>
      <c r="C4258" s="3">
        <v>96541</v>
      </c>
      <c r="D4258" s="2" t="s">
        <v>2028</v>
      </c>
      <c r="E4258" s="3" t="s">
        <v>6149</v>
      </c>
      <c r="G4258" s="66">
        <v>193.66</v>
      </c>
    </row>
    <row r="4259" spans="1:7" ht="22.5" x14ac:dyDescent="0.2">
      <c r="A4259" s="1" t="str">
        <f t="shared" si="76"/>
        <v>SINAPI 96529</v>
      </c>
      <c r="B4259" s="3" t="s">
        <v>6165</v>
      </c>
      <c r="C4259" s="3">
        <v>96529</v>
      </c>
      <c r="D4259" s="2" t="s">
        <v>2016</v>
      </c>
      <c r="E4259" s="3" t="s">
        <v>6149</v>
      </c>
      <c r="G4259" s="66">
        <v>280.49</v>
      </c>
    </row>
    <row r="4260" spans="1:7" ht="22.5" x14ac:dyDescent="0.2">
      <c r="A4260" s="1" t="str">
        <f t="shared" si="76"/>
        <v>SINAPI 96532</v>
      </c>
      <c r="B4260" s="3" t="s">
        <v>6165</v>
      </c>
      <c r="C4260" s="3">
        <v>96532</v>
      </c>
      <c r="D4260" s="2" t="s">
        <v>2019</v>
      </c>
      <c r="E4260" s="3" t="s">
        <v>6149</v>
      </c>
      <c r="G4260" s="66">
        <v>190.06</v>
      </c>
    </row>
    <row r="4261" spans="1:7" ht="22.5" x14ac:dyDescent="0.2">
      <c r="A4261" s="1" t="str">
        <f t="shared" si="76"/>
        <v>SINAPI 96535</v>
      </c>
      <c r="B4261" s="3" t="s">
        <v>6165</v>
      </c>
      <c r="C4261" s="3">
        <v>96535</v>
      </c>
      <c r="D4261" s="2" t="s">
        <v>2022</v>
      </c>
      <c r="E4261" s="3" t="s">
        <v>6149</v>
      </c>
      <c r="G4261" s="66">
        <v>143.03</v>
      </c>
    </row>
    <row r="4262" spans="1:7" ht="22.5" x14ac:dyDescent="0.2">
      <c r="A4262" s="1" t="str">
        <f t="shared" si="76"/>
        <v>SINAPI 96539</v>
      </c>
      <c r="B4262" s="3" t="s">
        <v>6165</v>
      </c>
      <c r="C4262" s="3">
        <v>96539</v>
      </c>
      <c r="D4262" s="2" t="s">
        <v>2026</v>
      </c>
      <c r="E4262" s="3" t="s">
        <v>6149</v>
      </c>
      <c r="G4262" s="66">
        <v>137.9</v>
      </c>
    </row>
    <row r="4263" spans="1:7" ht="22.5" x14ac:dyDescent="0.2">
      <c r="A4263" s="1" t="str">
        <f t="shared" ref="A4263:A4326" si="77">CONCATENAR</f>
        <v>SINAPI 96542</v>
      </c>
      <c r="B4263" s="3" t="s">
        <v>6165</v>
      </c>
      <c r="C4263" s="3">
        <v>96542</v>
      </c>
      <c r="D4263" s="2" t="s">
        <v>2029</v>
      </c>
      <c r="E4263" s="3" t="s">
        <v>6149</v>
      </c>
      <c r="G4263" s="66">
        <v>103</v>
      </c>
    </row>
    <row r="4264" spans="1:7" ht="22.5" x14ac:dyDescent="0.2">
      <c r="A4264" s="1" t="str">
        <f t="shared" si="77"/>
        <v>SINAPI 96530</v>
      </c>
      <c r="B4264" s="3" t="s">
        <v>6165</v>
      </c>
      <c r="C4264" s="3">
        <v>96530</v>
      </c>
      <c r="D4264" s="2" t="s">
        <v>2017</v>
      </c>
      <c r="E4264" s="3" t="s">
        <v>6149</v>
      </c>
      <c r="G4264" s="66">
        <v>150.87</v>
      </c>
    </row>
    <row r="4265" spans="1:7" ht="22.5" x14ac:dyDescent="0.2">
      <c r="A4265" s="1" t="str">
        <f t="shared" si="77"/>
        <v>SINAPI 96533</v>
      </c>
      <c r="B4265" s="3" t="s">
        <v>6165</v>
      </c>
      <c r="C4265" s="3">
        <v>96533</v>
      </c>
      <c r="D4265" s="2" t="s">
        <v>2020</v>
      </c>
      <c r="E4265" s="3" t="s">
        <v>6149</v>
      </c>
      <c r="G4265" s="66">
        <v>98.99</v>
      </c>
    </row>
    <row r="4266" spans="1:7" ht="22.5" x14ac:dyDescent="0.2">
      <c r="A4266" s="1" t="str">
        <f t="shared" si="77"/>
        <v>SINAPI 96536</v>
      </c>
      <c r="B4266" s="3" t="s">
        <v>6165</v>
      </c>
      <c r="C4266" s="3">
        <v>96536</v>
      </c>
      <c r="D4266" s="2" t="s">
        <v>2023</v>
      </c>
      <c r="E4266" s="3" t="s">
        <v>6149</v>
      </c>
      <c r="G4266" s="66">
        <v>71.95</v>
      </c>
    </row>
    <row r="4267" spans="1:7" ht="22.5" x14ac:dyDescent="0.2">
      <c r="A4267" s="1" t="str">
        <f t="shared" si="77"/>
        <v>SINAPI 105518</v>
      </c>
      <c r="B4267" s="3" t="s">
        <v>6165</v>
      </c>
      <c r="C4267" s="3">
        <v>105518</v>
      </c>
      <c r="D4267" s="2" t="s">
        <v>9492</v>
      </c>
      <c r="E4267" s="3" t="s">
        <v>6149</v>
      </c>
      <c r="G4267" s="66">
        <v>0</v>
      </c>
    </row>
    <row r="4268" spans="1:7" ht="22.5" x14ac:dyDescent="0.2">
      <c r="A4268" s="1" t="str">
        <f t="shared" si="77"/>
        <v>SINAPI 105517</v>
      </c>
      <c r="B4268" s="3" t="s">
        <v>6165</v>
      </c>
      <c r="C4268" s="3">
        <v>105517</v>
      </c>
      <c r="D4268" s="2" t="s">
        <v>9493</v>
      </c>
      <c r="E4268" s="3" t="s">
        <v>6149</v>
      </c>
      <c r="G4268" s="66">
        <v>0</v>
      </c>
    </row>
    <row r="4269" spans="1:7" ht="22.5" x14ac:dyDescent="0.2">
      <c r="A4269" s="1" t="str">
        <f t="shared" si="77"/>
        <v>SINAPI 105520</v>
      </c>
      <c r="B4269" s="3" t="s">
        <v>6165</v>
      </c>
      <c r="C4269" s="3">
        <v>105520</v>
      </c>
      <c r="D4269" s="2" t="s">
        <v>9494</v>
      </c>
      <c r="E4269" s="3" t="s">
        <v>6149</v>
      </c>
      <c r="G4269" s="66">
        <v>0</v>
      </c>
    </row>
    <row r="4270" spans="1:7" ht="22.5" x14ac:dyDescent="0.2">
      <c r="A4270" s="1" t="str">
        <f t="shared" si="77"/>
        <v>SINAPI 105519</v>
      </c>
      <c r="B4270" s="3" t="s">
        <v>6165</v>
      </c>
      <c r="C4270" s="3">
        <v>105519</v>
      </c>
      <c r="D4270" s="2" t="s">
        <v>9495</v>
      </c>
      <c r="E4270" s="3" t="s">
        <v>6149</v>
      </c>
      <c r="G4270" s="66">
        <v>0</v>
      </c>
    </row>
    <row r="4271" spans="1:7" ht="22.5" x14ac:dyDescent="0.2">
      <c r="A4271" s="1" t="str">
        <f t="shared" si="77"/>
        <v>SINAPI 101793</v>
      </c>
      <c r="B4271" s="3" t="s">
        <v>6165</v>
      </c>
      <c r="C4271" s="3">
        <v>101793</v>
      </c>
      <c r="D4271" s="2" t="s">
        <v>2033</v>
      </c>
      <c r="E4271" s="3" t="s">
        <v>6154</v>
      </c>
      <c r="G4271" s="66">
        <v>27.8</v>
      </c>
    </row>
    <row r="4272" spans="1:7" ht="22.5" x14ac:dyDescent="0.2">
      <c r="A4272" s="1" t="str">
        <f t="shared" si="77"/>
        <v>SINAPI 101792</v>
      </c>
      <c r="B4272" s="3" t="s">
        <v>6165</v>
      </c>
      <c r="C4272" s="3">
        <v>101792</v>
      </c>
      <c r="D4272" s="2" t="s">
        <v>2032</v>
      </c>
      <c r="E4272" s="3" t="s">
        <v>6154</v>
      </c>
      <c r="G4272" s="66">
        <v>18.75</v>
      </c>
    </row>
    <row r="4273" spans="1:7" x14ac:dyDescent="0.2">
      <c r="A4273" s="1" t="str">
        <f t="shared" si="77"/>
        <v>SINAPI 92272</v>
      </c>
      <c r="B4273" s="3" t="s">
        <v>6165</v>
      </c>
      <c r="C4273" s="3">
        <v>92272</v>
      </c>
      <c r="D4273" s="2" t="s">
        <v>1932</v>
      </c>
      <c r="E4273" s="3" t="s">
        <v>6147</v>
      </c>
      <c r="G4273" s="66">
        <v>39.25</v>
      </c>
    </row>
    <row r="4274" spans="1:7" x14ac:dyDescent="0.2">
      <c r="A4274" s="1" t="str">
        <f t="shared" si="77"/>
        <v>SINAPI 101791</v>
      </c>
      <c r="B4274" s="3" t="s">
        <v>6165</v>
      </c>
      <c r="C4274" s="3">
        <v>101791</v>
      </c>
      <c r="D4274" s="2" t="s">
        <v>2031</v>
      </c>
      <c r="E4274" s="3" t="s">
        <v>6147</v>
      </c>
      <c r="G4274" s="66">
        <v>26.86</v>
      </c>
    </row>
    <row r="4275" spans="1:7" x14ac:dyDescent="0.2">
      <c r="A4275" s="1" t="str">
        <f t="shared" si="77"/>
        <v>SINAPI 92273</v>
      </c>
      <c r="B4275" s="3" t="s">
        <v>6165</v>
      </c>
      <c r="C4275" s="3">
        <v>92273</v>
      </c>
      <c r="D4275" s="2" t="s">
        <v>1933</v>
      </c>
      <c r="E4275" s="3" t="s">
        <v>6147</v>
      </c>
      <c r="G4275" s="66">
        <v>16.07</v>
      </c>
    </row>
    <row r="4276" spans="1:7" x14ac:dyDescent="0.2">
      <c r="A4276" s="1" t="str">
        <f t="shared" si="77"/>
        <v>SINAPI 92268</v>
      </c>
      <c r="B4276" s="3" t="s">
        <v>6165</v>
      </c>
      <c r="C4276" s="3">
        <v>92268</v>
      </c>
      <c r="D4276" s="2" t="s">
        <v>1928</v>
      </c>
      <c r="E4276" s="3" t="s">
        <v>6149</v>
      </c>
      <c r="G4276" s="66">
        <v>93.97</v>
      </c>
    </row>
    <row r="4277" spans="1:7" x14ac:dyDescent="0.2">
      <c r="A4277" s="1" t="str">
        <f t="shared" si="77"/>
        <v>SINAPI 92267</v>
      </c>
      <c r="B4277" s="3" t="s">
        <v>6165</v>
      </c>
      <c r="C4277" s="3">
        <v>92267</v>
      </c>
      <c r="D4277" s="2" t="s">
        <v>1927</v>
      </c>
      <c r="E4277" s="3" t="s">
        <v>6149</v>
      </c>
      <c r="G4277" s="66">
        <v>56</v>
      </c>
    </row>
    <row r="4278" spans="1:7" x14ac:dyDescent="0.2">
      <c r="A4278" s="1" t="str">
        <f t="shared" si="77"/>
        <v>SINAPI 92271</v>
      </c>
      <c r="B4278" s="3" t="s">
        <v>6165</v>
      </c>
      <c r="C4278" s="3">
        <v>92271</v>
      </c>
      <c r="D4278" s="2" t="s">
        <v>1931</v>
      </c>
      <c r="E4278" s="3" t="s">
        <v>6149</v>
      </c>
      <c r="G4278" s="66">
        <v>143.59</v>
      </c>
    </row>
    <row r="4279" spans="1:7" ht="22.5" x14ac:dyDescent="0.2">
      <c r="A4279" s="1" t="str">
        <f t="shared" si="77"/>
        <v>SINAPI 92264</v>
      </c>
      <c r="B4279" s="3" t="s">
        <v>6165</v>
      </c>
      <c r="C4279" s="3">
        <v>92264</v>
      </c>
      <c r="D4279" s="2" t="s">
        <v>1924</v>
      </c>
      <c r="E4279" s="3" t="s">
        <v>6149</v>
      </c>
      <c r="G4279" s="66">
        <v>222.42</v>
      </c>
    </row>
    <row r="4280" spans="1:7" ht="22.5" x14ac:dyDescent="0.2">
      <c r="A4280" s="1" t="str">
        <f t="shared" si="77"/>
        <v>SINAPI 92263</v>
      </c>
      <c r="B4280" s="3" t="s">
        <v>6165</v>
      </c>
      <c r="C4280" s="3">
        <v>92263</v>
      </c>
      <c r="D4280" s="2" t="s">
        <v>1923</v>
      </c>
      <c r="E4280" s="3" t="s">
        <v>6149</v>
      </c>
      <c r="G4280" s="66">
        <v>174.11</v>
      </c>
    </row>
    <row r="4281" spans="1:7" x14ac:dyDescent="0.2">
      <c r="A4281" s="1" t="str">
        <f t="shared" si="77"/>
        <v>SINAPI 92269</v>
      </c>
      <c r="B4281" s="3" t="s">
        <v>6165</v>
      </c>
      <c r="C4281" s="3">
        <v>92269</v>
      </c>
      <c r="D4281" s="2" t="s">
        <v>1929</v>
      </c>
      <c r="E4281" s="3" t="s">
        <v>6149</v>
      </c>
      <c r="G4281" s="66">
        <v>136.91999999999999</v>
      </c>
    </row>
    <row r="4282" spans="1:7" x14ac:dyDescent="0.2">
      <c r="A4282" s="1" t="str">
        <f t="shared" si="77"/>
        <v>SINAPI 92270</v>
      </c>
      <c r="B4282" s="3" t="s">
        <v>6165</v>
      </c>
      <c r="C4282" s="3">
        <v>92270</v>
      </c>
      <c r="D4282" s="2" t="s">
        <v>1930</v>
      </c>
      <c r="E4282" s="3" t="s">
        <v>6149</v>
      </c>
      <c r="G4282" s="66">
        <v>218.78</v>
      </c>
    </row>
    <row r="4283" spans="1:7" x14ac:dyDescent="0.2">
      <c r="A4283" s="1" t="str">
        <f t="shared" si="77"/>
        <v>SINAPI 92266</v>
      </c>
      <c r="B4283" s="3" t="s">
        <v>6165</v>
      </c>
      <c r="C4283" s="3">
        <v>92266</v>
      </c>
      <c r="D4283" s="2" t="s">
        <v>1926</v>
      </c>
      <c r="E4283" s="3" t="s">
        <v>6149</v>
      </c>
      <c r="G4283" s="66">
        <v>169.46</v>
      </c>
    </row>
    <row r="4284" spans="1:7" x14ac:dyDescent="0.2">
      <c r="A4284" s="1" t="str">
        <f t="shared" si="77"/>
        <v>SINAPI 92265</v>
      </c>
      <c r="B4284" s="3" t="s">
        <v>6165</v>
      </c>
      <c r="C4284" s="3">
        <v>92265</v>
      </c>
      <c r="D4284" s="2" t="s">
        <v>1925</v>
      </c>
      <c r="E4284" s="3" t="s">
        <v>6149</v>
      </c>
      <c r="G4284" s="66">
        <v>128.02000000000001</v>
      </c>
    </row>
    <row r="4285" spans="1:7" ht="22.5" x14ac:dyDescent="0.2">
      <c r="A4285" s="1" t="str">
        <f t="shared" si="77"/>
        <v>SINAPI 92524</v>
      </c>
      <c r="B4285" s="3" t="s">
        <v>6165</v>
      </c>
      <c r="C4285" s="3">
        <v>92524</v>
      </c>
      <c r="D4285" s="2" t="s">
        <v>2008</v>
      </c>
      <c r="E4285" s="3" t="s">
        <v>6149</v>
      </c>
      <c r="G4285" s="66">
        <v>75.709999999999994</v>
      </c>
    </row>
    <row r="4286" spans="1:7" ht="22.5" x14ac:dyDescent="0.2">
      <c r="A4286" s="1" t="str">
        <f t="shared" si="77"/>
        <v>SINAPI 92528</v>
      </c>
      <c r="B4286" s="3" t="s">
        <v>6165</v>
      </c>
      <c r="C4286" s="3">
        <v>92528</v>
      </c>
      <c r="D4286" s="2" t="s">
        <v>2010</v>
      </c>
      <c r="E4286" s="3" t="s">
        <v>6149</v>
      </c>
      <c r="G4286" s="66">
        <v>72.069999999999993</v>
      </c>
    </row>
    <row r="4287" spans="1:7" ht="22.5" x14ac:dyDescent="0.2">
      <c r="A4287" s="1" t="str">
        <f t="shared" si="77"/>
        <v>SINAPI 92532</v>
      </c>
      <c r="B4287" s="3" t="s">
        <v>6165</v>
      </c>
      <c r="C4287" s="3">
        <v>92532</v>
      </c>
      <c r="D4287" s="2" t="s">
        <v>2012</v>
      </c>
      <c r="E4287" s="3" t="s">
        <v>6149</v>
      </c>
      <c r="G4287" s="66">
        <v>68.91</v>
      </c>
    </row>
    <row r="4288" spans="1:7" ht="22.5" x14ac:dyDescent="0.2">
      <c r="A4288" s="1" t="str">
        <f t="shared" si="77"/>
        <v>SINAPI 92536</v>
      </c>
      <c r="B4288" s="3" t="s">
        <v>6165</v>
      </c>
      <c r="C4288" s="3">
        <v>92536</v>
      </c>
      <c r="D4288" s="2" t="s">
        <v>2014</v>
      </c>
      <c r="E4288" s="3" t="s">
        <v>6149</v>
      </c>
      <c r="G4288" s="66">
        <v>62.84</v>
      </c>
    </row>
    <row r="4289" spans="1:7" ht="22.5" x14ac:dyDescent="0.2">
      <c r="A4289" s="1" t="str">
        <f t="shared" si="77"/>
        <v>SINAPI 92508</v>
      </c>
      <c r="B4289" s="3" t="s">
        <v>6165</v>
      </c>
      <c r="C4289" s="3">
        <v>92508</v>
      </c>
      <c r="D4289" s="2" t="s">
        <v>2000</v>
      </c>
      <c r="E4289" s="3" t="s">
        <v>6149</v>
      </c>
      <c r="G4289" s="66">
        <v>106.59</v>
      </c>
    </row>
    <row r="4290" spans="1:7" ht="22.5" x14ac:dyDescent="0.2">
      <c r="A4290" s="1" t="str">
        <f t="shared" si="77"/>
        <v>SINAPI 92512</v>
      </c>
      <c r="B4290" s="3" t="s">
        <v>6165</v>
      </c>
      <c r="C4290" s="3">
        <v>92512</v>
      </c>
      <c r="D4290" s="2" t="s">
        <v>2002</v>
      </c>
      <c r="E4290" s="3" t="s">
        <v>6149</v>
      </c>
      <c r="G4290" s="66">
        <v>90.21</v>
      </c>
    </row>
    <row r="4291" spans="1:7" ht="22.5" x14ac:dyDescent="0.2">
      <c r="A4291" s="1" t="str">
        <f t="shared" si="77"/>
        <v>SINAPI 92515</v>
      </c>
      <c r="B4291" s="3" t="s">
        <v>6165</v>
      </c>
      <c r="C4291" s="3">
        <v>92515</v>
      </c>
      <c r="D4291" s="2" t="s">
        <v>2004</v>
      </c>
      <c r="E4291" s="3" t="s">
        <v>6149</v>
      </c>
      <c r="G4291" s="66">
        <v>81.92</v>
      </c>
    </row>
    <row r="4292" spans="1:7" ht="22.5" x14ac:dyDescent="0.2">
      <c r="A4292" s="1" t="str">
        <f t="shared" si="77"/>
        <v>SINAPI 92520</v>
      </c>
      <c r="B4292" s="3" t="s">
        <v>6165</v>
      </c>
      <c r="C4292" s="3">
        <v>92520</v>
      </c>
      <c r="D4292" s="2" t="s">
        <v>2006</v>
      </c>
      <c r="E4292" s="3" t="s">
        <v>6149</v>
      </c>
      <c r="G4292" s="66">
        <v>76.400000000000006</v>
      </c>
    </row>
    <row r="4293" spans="1:7" ht="22.5" x14ac:dyDescent="0.2">
      <c r="A4293" s="1" t="str">
        <f t="shared" si="77"/>
        <v>SINAPI 92526</v>
      </c>
      <c r="B4293" s="3" t="s">
        <v>6165</v>
      </c>
      <c r="C4293" s="3">
        <v>92526</v>
      </c>
      <c r="D4293" s="2" t="s">
        <v>2009</v>
      </c>
      <c r="E4293" s="3" t="s">
        <v>6149</v>
      </c>
      <c r="G4293" s="66">
        <v>43.02</v>
      </c>
    </row>
    <row r="4294" spans="1:7" ht="22.5" x14ac:dyDescent="0.2">
      <c r="A4294" s="1" t="str">
        <f t="shared" si="77"/>
        <v>SINAPI 92530</v>
      </c>
      <c r="B4294" s="3" t="s">
        <v>6165</v>
      </c>
      <c r="C4294" s="3">
        <v>92530</v>
      </c>
      <c r="D4294" s="2" t="s">
        <v>2011</v>
      </c>
      <c r="E4294" s="3" t="s">
        <v>6149</v>
      </c>
      <c r="G4294" s="66">
        <v>40.369999999999997</v>
      </c>
    </row>
    <row r="4295" spans="1:7" ht="22.5" x14ac:dyDescent="0.2">
      <c r="A4295" s="1" t="str">
        <f t="shared" si="77"/>
        <v>SINAPI 92534</v>
      </c>
      <c r="B4295" s="3" t="s">
        <v>6165</v>
      </c>
      <c r="C4295" s="3">
        <v>92534</v>
      </c>
      <c r="D4295" s="2" t="s">
        <v>2013</v>
      </c>
      <c r="E4295" s="3" t="s">
        <v>6149</v>
      </c>
      <c r="G4295" s="66">
        <v>38.119999999999997</v>
      </c>
    </row>
    <row r="4296" spans="1:7" ht="22.5" x14ac:dyDescent="0.2">
      <c r="A4296" s="1" t="str">
        <f t="shared" si="77"/>
        <v>SINAPI 92538</v>
      </c>
      <c r="B4296" s="3" t="s">
        <v>6165</v>
      </c>
      <c r="C4296" s="3">
        <v>92538</v>
      </c>
      <c r="D4296" s="2" t="s">
        <v>2015</v>
      </c>
      <c r="E4296" s="3" t="s">
        <v>6149</v>
      </c>
      <c r="G4296" s="66">
        <v>33.619999999999997</v>
      </c>
    </row>
    <row r="4297" spans="1:7" ht="22.5" x14ac:dyDescent="0.2">
      <c r="A4297" s="1" t="str">
        <f t="shared" si="77"/>
        <v>SINAPI 103760</v>
      </c>
      <c r="B4297" s="3" t="s">
        <v>6165</v>
      </c>
      <c r="C4297" s="3">
        <v>103760</v>
      </c>
      <c r="D4297" s="2" t="s">
        <v>2112</v>
      </c>
      <c r="E4297" s="3" t="s">
        <v>6149</v>
      </c>
      <c r="G4297" s="66">
        <v>135.54</v>
      </c>
    </row>
    <row r="4298" spans="1:7" ht="22.5" x14ac:dyDescent="0.2">
      <c r="A4298" s="1" t="str">
        <f t="shared" si="77"/>
        <v>SINAPI 103761</v>
      </c>
      <c r="B4298" s="3" t="s">
        <v>6165</v>
      </c>
      <c r="C4298" s="3">
        <v>103761</v>
      </c>
      <c r="D4298" s="2" t="s">
        <v>2113</v>
      </c>
      <c r="E4298" s="3" t="s">
        <v>6149</v>
      </c>
      <c r="G4298" s="66">
        <v>89.98</v>
      </c>
    </row>
    <row r="4299" spans="1:7" ht="22.5" x14ac:dyDescent="0.2">
      <c r="A4299" s="1" t="str">
        <f t="shared" si="77"/>
        <v>SINAPI 103762</v>
      </c>
      <c r="B4299" s="3" t="s">
        <v>6165</v>
      </c>
      <c r="C4299" s="3">
        <v>103762</v>
      </c>
      <c r="D4299" s="2" t="s">
        <v>2114</v>
      </c>
      <c r="E4299" s="3" t="s">
        <v>6149</v>
      </c>
      <c r="G4299" s="66">
        <v>76.84</v>
      </c>
    </row>
    <row r="4300" spans="1:7" ht="22.5" x14ac:dyDescent="0.2">
      <c r="A4300" s="1" t="str">
        <f t="shared" si="77"/>
        <v>SINAPI 103763</v>
      </c>
      <c r="B4300" s="3" t="s">
        <v>6165</v>
      </c>
      <c r="C4300" s="3">
        <v>103763</v>
      </c>
      <c r="D4300" s="2" t="s">
        <v>2115</v>
      </c>
      <c r="E4300" s="3" t="s">
        <v>6149</v>
      </c>
      <c r="G4300" s="66">
        <v>67.459999999999994</v>
      </c>
    </row>
    <row r="4301" spans="1:7" ht="22.5" x14ac:dyDescent="0.2">
      <c r="A4301" s="1" t="str">
        <f t="shared" si="77"/>
        <v>SINAPI 92510</v>
      </c>
      <c r="B4301" s="3" t="s">
        <v>6165</v>
      </c>
      <c r="C4301" s="3">
        <v>92510</v>
      </c>
      <c r="D4301" s="2" t="s">
        <v>2001</v>
      </c>
      <c r="E4301" s="3" t="s">
        <v>6149</v>
      </c>
      <c r="G4301" s="66">
        <v>69.14</v>
      </c>
    </row>
    <row r="4302" spans="1:7" ht="22.5" x14ac:dyDescent="0.2">
      <c r="A4302" s="1" t="str">
        <f t="shared" si="77"/>
        <v>SINAPI 92514</v>
      </c>
      <c r="B4302" s="3" t="s">
        <v>6165</v>
      </c>
      <c r="C4302" s="3">
        <v>92514</v>
      </c>
      <c r="D4302" s="2" t="s">
        <v>2003</v>
      </c>
      <c r="E4302" s="3" t="s">
        <v>6149</v>
      </c>
      <c r="G4302" s="66">
        <v>54.07</v>
      </c>
    </row>
    <row r="4303" spans="1:7" ht="22.5" x14ac:dyDescent="0.2">
      <c r="A4303" s="1" t="str">
        <f t="shared" si="77"/>
        <v>SINAPI 92518</v>
      </c>
      <c r="B4303" s="3" t="s">
        <v>6165</v>
      </c>
      <c r="C4303" s="3">
        <v>92518</v>
      </c>
      <c r="D4303" s="2" t="s">
        <v>2005</v>
      </c>
      <c r="E4303" s="3" t="s">
        <v>6149</v>
      </c>
      <c r="G4303" s="66">
        <v>47.03</v>
      </c>
    </row>
    <row r="4304" spans="1:7" ht="22.5" x14ac:dyDescent="0.2">
      <c r="A4304" s="1" t="str">
        <f t="shared" si="77"/>
        <v>SINAPI 92522</v>
      </c>
      <c r="B4304" s="3" t="s">
        <v>6165</v>
      </c>
      <c r="C4304" s="3">
        <v>92522</v>
      </c>
      <c r="D4304" s="2" t="s">
        <v>2007</v>
      </c>
      <c r="E4304" s="3" t="s">
        <v>6149</v>
      </c>
      <c r="G4304" s="66">
        <v>42.65</v>
      </c>
    </row>
    <row r="4305" spans="1:7" ht="22.5" x14ac:dyDescent="0.2">
      <c r="A4305" s="1" t="str">
        <f t="shared" si="77"/>
        <v>SINAPI 92482</v>
      </c>
      <c r="B4305" s="3" t="s">
        <v>6165</v>
      </c>
      <c r="C4305" s="3">
        <v>92482</v>
      </c>
      <c r="D4305" s="2" t="s">
        <v>1987</v>
      </c>
      <c r="E4305" s="3" t="s">
        <v>6149</v>
      </c>
      <c r="G4305" s="66">
        <v>407.74</v>
      </c>
    </row>
    <row r="4306" spans="1:7" ht="22.5" x14ac:dyDescent="0.2">
      <c r="A4306" s="1" t="str">
        <f t="shared" si="77"/>
        <v>SINAPI 92484</v>
      </c>
      <c r="B4306" s="3" t="s">
        <v>6165</v>
      </c>
      <c r="C4306" s="3">
        <v>92484</v>
      </c>
      <c r="D4306" s="2" t="s">
        <v>1988</v>
      </c>
      <c r="E4306" s="3" t="s">
        <v>6149</v>
      </c>
      <c r="G4306" s="66">
        <v>276.61</v>
      </c>
    </row>
    <row r="4307" spans="1:7" ht="22.5" x14ac:dyDescent="0.2">
      <c r="A4307" s="1" t="str">
        <f t="shared" si="77"/>
        <v>SINAPI 92486</v>
      </c>
      <c r="B4307" s="3" t="s">
        <v>6165</v>
      </c>
      <c r="C4307" s="3">
        <v>92486</v>
      </c>
      <c r="D4307" s="2" t="s">
        <v>1989</v>
      </c>
      <c r="E4307" s="3" t="s">
        <v>6149</v>
      </c>
      <c r="G4307" s="66">
        <v>194.03</v>
      </c>
    </row>
    <row r="4308" spans="1:7" ht="22.5" x14ac:dyDescent="0.2">
      <c r="A4308" s="1" t="str">
        <f t="shared" si="77"/>
        <v>SINAPI 92492</v>
      </c>
      <c r="B4308" s="3" t="s">
        <v>6165</v>
      </c>
      <c r="C4308" s="3">
        <v>92492</v>
      </c>
      <c r="D4308" s="2" t="s">
        <v>1992</v>
      </c>
      <c r="E4308" s="3" t="s">
        <v>6149</v>
      </c>
      <c r="G4308" s="66">
        <v>101.71</v>
      </c>
    </row>
    <row r="4309" spans="1:7" ht="22.5" x14ac:dyDescent="0.2">
      <c r="A4309" s="1" t="str">
        <f t="shared" si="77"/>
        <v>SINAPI 92496</v>
      </c>
      <c r="B4309" s="3" t="s">
        <v>6165</v>
      </c>
      <c r="C4309" s="3">
        <v>92496</v>
      </c>
      <c r="D4309" s="2" t="s">
        <v>1994</v>
      </c>
      <c r="E4309" s="3" t="s">
        <v>6149</v>
      </c>
      <c r="G4309" s="66">
        <v>96.55</v>
      </c>
    </row>
    <row r="4310" spans="1:7" ht="22.5" x14ac:dyDescent="0.2">
      <c r="A4310" s="1" t="str">
        <f t="shared" si="77"/>
        <v>SINAPI 92500</v>
      </c>
      <c r="B4310" s="3" t="s">
        <v>6165</v>
      </c>
      <c r="C4310" s="3">
        <v>92500</v>
      </c>
      <c r="D4310" s="2" t="s">
        <v>1996</v>
      </c>
      <c r="E4310" s="3" t="s">
        <v>6149</v>
      </c>
      <c r="G4310" s="66">
        <v>92.39</v>
      </c>
    </row>
    <row r="4311" spans="1:7" ht="22.5" x14ac:dyDescent="0.2">
      <c r="A4311" s="1" t="str">
        <f t="shared" si="77"/>
        <v>SINAPI 92504</v>
      </c>
      <c r="B4311" s="3" t="s">
        <v>6165</v>
      </c>
      <c r="C4311" s="3">
        <v>92504</v>
      </c>
      <c r="D4311" s="2" t="s">
        <v>1998</v>
      </c>
      <c r="E4311" s="3" t="s">
        <v>6149</v>
      </c>
      <c r="G4311" s="66">
        <v>84.81</v>
      </c>
    </row>
    <row r="4312" spans="1:7" ht="22.5" x14ac:dyDescent="0.2">
      <c r="A4312" s="1" t="str">
        <f t="shared" si="77"/>
        <v>SINAPI 92488</v>
      </c>
      <c r="B4312" s="3" t="s">
        <v>6165</v>
      </c>
      <c r="C4312" s="3">
        <v>92488</v>
      </c>
      <c r="D4312" s="2" t="s">
        <v>1990</v>
      </c>
      <c r="E4312" s="3" t="s">
        <v>6149</v>
      </c>
      <c r="G4312" s="66">
        <v>107.87</v>
      </c>
    </row>
    <row r="4313" spans="1:7" ht="22.5" x14ac:dyDescent="0.2">
      <c r="A4313" s="1" t="str">
        <f t="shared" si="77"/>
        <v>SINAPI 92494</v>
      </c>
      <c r="B4313" s="3" t="s">
        <v>6165</v>
      </c>
      <c r="C4313" s="3">
        <v>92494</v>
      </c>
      <c r="D4313" s="2" t="s">
        <v>1993</v>
      </c>
      <c r="E4313" s="3" t="s">
        <v>6149</v>
      </c>
      <c r="G4313" s="66">
        <v>67.599999999999994</v>
      </c>
    </row>
    <row r="4314" spans="1:7" ht="22.5" x14ac:dyDescent="0.2">
      <c r="A4314" s="1" t="str">
        <f t="shared" si="77"/>
        <v>SINAPI 92498</v>
      </c>
      <c r="B4314" s="3" t="s">
        <v>6165</v>
      </c>
      <c r="C4314" s="3">
        <v>92498</v>
      </c>
      <c r="D4314" s="2" t="s">
        <v>1995</v>
      </c>
      <c r="E4314" s="3" t="s">
        <v>6149</v>
      </c>
      <c r="G4314" s="66">
        <v>63.48</v>
      </c>
    </row>
    <row r="4315" spans="1:7" ht="22.5" x14ac:dyDescent="0.2">
      <c r="A4315" s="1" t="str">
        <f t="shared" si="77"/>
        <v>SINAPI 92502</v>
      </c>
      <c r="B4315" s="3" t="s">
        <v>6165</v>
      </c>
      <c r="C4315" s="3">
        <v>92502</v>
      </c>
      <c r="D4315" s="2" t="s">
        <v>1997</v>
      </c>
      <c r="E4315" s="3" t="s">
        <v>6149</v>
      </c>
      <c r="G4315" s="66">
        <v>60.34</v>
      </c>
    </row>
    <row r="4316" spans="1:7" ht="22.5" x14ac:dyDescent="0.2">
      <c r="A4316" s="1" t="str">
        <f t="shared" si="77"/>
        <v>SINAPI 92506</v>
      </c>
      <c r="B4316" s="3" t="s">
        <v>6165</v>
      </c>
      <c r="C4316" s="3">
        <v>92506</v>
      </c>
      <c r="D4316" s="2" t="s">
        <v>1999</v>
      </c>
      <c r="E4316" s="3" t="s">
        <v>6149</v>
      </c>
      <c r="G4316" s="66">
        <v>54.51</v>
      </c>
    </row>
    <row r="4317" spans="1:7" ht="22.5" x14ac:dyDescent="0.2">
      <c r="A4317" s="1" t="str">
        <f t="shared" si="77"/>
        <v>SINAPI 92490</v>
      </c>
      <c r="B4317" s="3" t="s">
        <v>6165</v>
      </c>
      <c r="C4317" s="3">
        <v>92490</v>
      </c>
      <c r="D4317" s="2" t="s">
        <v>1991</v>
      </c>
      <c r="E4317" s="3" t="s">
        <v>6149</v>
      </c>
      <c r="G4317" s="66">
        <v>72.53</v>
      </c>
    </row>
    <row r="4318" spans="1:7" ht="22.5" x14ac:dyDescent="0.2">
      <c r="A4318" s="1" t="str">
        <f t="shared" si="77"/>
        <v>SINAPI 92433</v>
      </c>
      <c r="B4318" s="3" t="s">
        <v>6165</v>
      </c>
      <c r="C4318" s="3">
        <v>92433</v>
      </c>
      <c r="D4318" s="2" t="s">
        <v>1946</v>
      </c>
      <c r="E4318" s="3" t="s">
        <v>6149</v>
      </c>
      <c r="G4318" s="66">
        <v>77.47</v>
      </c>
    </row>
    <row r="4319" spans="1:7" ht="22.5" x14ac:dyDescent="0.2">
      <c r="A4319" s="1" t="str">
        <f t="shared" si="77"/>
        <v>SINAPI 92437</v>
      </c>
      <c r="B4319" s="3" t="s">
        <v>6165</v>
      </c>
      <c r="C4319" s="3">
        <v>92437</v>
      </c>
      <c r="D4319" s="2" t="s">
        <v>1948</v>
      </c>
      <c r="E4319" s="3" t="s">
        <v>6149</v>
      </c>
      <c r="G4319" s="66">
        <v>73.7</v>
      </c>
    </row>
    <row r="4320" spans="1:7" ht="22.5" x14ac:dyDescent="0.2">
      <c r="A4320" s="1" t="str">
        <f t="shared" si="77"/>
        <v>SINAPI 92441</v>
      </c>
      <c r="B4320" s="3" t="s">
        <v>6165</v>
      </c>
      <c r="C4320" s="3">
        <v>92441</v>
      </c>
      <c r="D4320" s="2" t="s">
        <v>1950</v>
      </c>
      <c r="E4320" s="3" t="s">
        <v>6149</v>
      </c>
      <c r="G4320" s="66">
        <v>71</v>
      </c>
    </row>
    <row r="4321" spans="1:7" ht="22.5" x14ac:dyDescent="0.2">
      <c r="A4321" s="1" t="str">
        <f t="shared" si="77"/>
        <v>SINAPI 92445</v>
      </c>
      <c r="B4321" s="3" t="s">
        <v>6165</v>
      </c>
      <c r="C4321" s="3">
        <v>92445</v>
      </c>
      <c r="D4321" s="2" t="s">
        <v>1952</v>
      </c>
      <c r="E4321" s="3" t="s">
        <v>6149</v>
      </c>
      <c r="G4321" s="66">
        <v>65.5</v>
      </c>
    </row>
    <row r="4322" spans="1:7" ht="22.5" x14ac:dyDescent="0.2">
      <c r="A4322" s="1" t="str">
        <f t="shared" si="77"/>
        <v>SINAPI 92417</v>
      </c>
      <c r="B4322" s="3" t="s">
        <v>6165</v>
      </c>
      <c r="C4322" s="3">
        <v>92417</v>
      </c>
      <c r="D4322" s="2" t="s">
        <v>1938</v>
      </c>
      <c r="E4322" s="3" t="s">
        <v>6149</v>
      </c>
      <c r="G4322" s="66">
        <v>172.55</v>
      </c>
    </row>
    <row r="4323" spans="1:7" ht="22.5" x14ac:dyDescent="0.2">
      <c r="A4323" s="1" t="str">
        <f t="shared" si="77"/>
        <v>SINAPI 92421</v>
      </c>
      <c r="B4323" s="3" t="s">
        <v>6165</v>
      </c>
      <c r="C4323" s="3">
        <v>92421</v>
      </c>
      <c r="D4323" s="2" t="s">
        <v>1940</v>
      </c>
      <c r="E4323" s="3" t="s">
        <v>6149</v>
      </c>
      <c r="G4323" s="66">
        <v>111.82</v>
      </c>
    </row>
    <row r="4324" spans="1:7" ht="22.5" x14ac:dyDescent="0.2">
      <c r="A4324" s="1" t="str">
        <f t="shared" si="77"/>
        <v>SINAPI 92425</v>
      </c>
      <c r="B4324" s="3" t="s">
        <v>6165</v>
      </c>
      <c r="C4324" s="3">
        <v>92425</v>
      </c>
      <c r="D4324" s="2" t="s">
        <v>1942</v>
      </c>
      <c r="E4324" s="3" t="s">
        <v>6149</v>
      </c>
      <c r="G4324" s="66">
        <v>92.17</v>
      </c>
    </row>
    <row r="4325" spans="1:7" ht="22.5" x14ac:dyDescent="0.2">
      <c r="A4325" s="1" t="str">
        <f t="shared" si="77"/>
        <v>SINAPI 92429</v>
      </c>
      <c r="B4325" s="3" t="s">
        <v>6165</v>
      </c>
      <c r="C4325" s="3">
        <v>92429</v>
      </c>
      <c r="D4325" s="2" t="s">
        <v>1944</v>
      </c>
      <c r="E4325" s="3" t="s">
        <v>6149</v>
      </c>
      <c r="G4325" s="66">
        <v>82.26</v>
      </c>
    </row>
    <row r="4326" spans="1:7" ht="22.5" x14ac:dyDescent="0.2">
      <c r="A4326" s="1" t="str">
        <f t="shared" si="77"/>
        <v>SINAPI 92431</v>
      </c>
      <c r="B4326" s="3" t="s">
        <v>6165</v>
      </c>
      <c r="C4326" s="3">
        <v>92431</v>
      </c>
      <c r="D4326" s="2" t="s">
        <v>1945</v>
      </c>
      <c r="E4326" s="3" t="s">
        <v>6149</v>
      </c>
      <c r="G4326" s="66">
        <v>62.4</v>
      </c>
    </row>
    <row r="4327" spans="1:7" ht="22.5" x14ac:dyDescent="0.2">
      <c r="A4327" s="1" t="str">
        <f t="shared" ref="A4327:A4390" si="78">CONCATENAR</f>
        <v>SINAPI 92435</v>
      </c>
      <c r="B4327" s="3" t="s">
        <v>6165</v>
      </c>
      <c r="C4327" s="3">
        <v>92435</v>
      </c>
      <c r="D4327" s="2" t="s">
        <v>1947</v>
      </c>
      <c r="E4327" s="3" t="s">
        <v>6149</v>
      </c>
      <c r="G4327" s="66">
        <v>59.14</v>
      </c>
    </row>
    <row r="4328" spans="1:7" ht="22.5" x14ac:dyDescent="0.2">
      <c r="A4328" s="1" t="str">
        <f t="shared" si="78"/>
        <v>SINAPI 92439</v>
      </c>
      <c r="B4328" s="3" t="s">
        <v>6165</v>
      </c>
      <c r="C4328" s="3">
        <v>92439</v>
      </c>
      <c r="D4328" s="2" t="s">
        <v>1949</v>
      </c>
      <c r="E4328" s="3" t="s">
        <v>6149</v>
      </c>
      <c r="G4328" s="66">
        <v>56.8</v>
      </c>
    </row>
    <row r="4329" spans="1:7" ht="22.5" x14ac:dyDescent="0.2">
      <c r="A4329" s="1" t="str">
        <f t="shared" si="78"/>
        <v>SINAPI 92443</v>
      </c>
      <c r="B4329" s="3" t="s">
        <v>6165</v>
      </c>
      <c r="C4329" s="3">
        <v>92443</v>
      </c>
      <c r="D4329" s="2" t="s">
        <v>1951</v>
      </c>
      <c r="E4329" s="3" t="s">
        <v>6149</v>
      </c>
      <c r="G4329" s="66">
        <v>51.81</v>
      </c>
    </row>
    <row r="4330" spans="1:7" ht="22.5" x14ac:dyDescent="0.2">
      <c r="A4330" s="1" t="str">
        <f t="shared" si="78"/>
        <v>SINAPI 92415</v>
      </c>
      <c r="B4330" s="3" t="s">
        <v>6165</v>
      </c>
      <c r="C4330" s="3">
        <v>92415</v>
      </c>
      <c r="D4330" s="2" t="s">
        <v>1937</v>
      </c>
      <c r="E4330" s="3" t="s">
        <v>6149</v>
      </c>
      <c r="G4330" s="66">
        <v>146.87</v>
      </c>
    </row>
    <row r="4331" spans="1:7" ht="22.5" x14ac:dyDescent="0.2">
      <c r="A4331" s="1" t="str">
        <f t="shared" si="78"/>
        <v>SINAPI 92419</v>
      </c>
      <c r="B4331" s="3" t="s">
        <v>6165</v>
      </c>
      <c r="C4331" s="3">
        <v>92419</v>
      </c>
      <c r="D4331" s="2" t="s">
        <v>1939</v>
      </c>
      <c r="E4331" s="3" t="s">
        <v>6149</v>
      </c>
      <c r="G4331" s="66">
        <v>92.13</v>
      </c>
    </row>
    <row r="4332" spans="1:7" ht="22.5" x14ac:dyDescent="0.2">
      <c r="A4332" s="1" t="str">
        <f t="shared" si="78"/>
        <v>SINAPI 92423</v>
      </c>
      <c r="B4332" s="3" t="s">
        <v>6165</v>
      </c>
      <c r="C4332" s="3">
        <v>92423</v>
      </c>
      <c r="D4332" s="2" t="s">
        <v>1941</v>
      </c>
      <c r="E4332" s="3" t="s">
        <v>6149</v>
      </c>
      <c r="G4332" s="66">
        <v>75.040000000000006</v>
      </c>
    </row>
    <row r="4333" spans="1:7" ht="22.5" x14ac:dyDescent="0.2">
      <c r="A4333" s="1" t="str">
        <f t="shared" si="78"/>
        <v>SINAPI 92427</v>
      </c>
      <c r="B4333" s="3" t="s">
        <v>6165</v>
      </c>
      <c r="C4333" s="3">
        <v>92427</v>
      </c>
      <c r="D4333" s="2" t="s">
        <v>1943</v>
      </c>
      <c r="E4333" s="3" t="s">
        <v>6149</v>
      </c>
      <c r="G4333" s="66">
        <v>66.400000000000006</v>
      </c>
    </row>
    <row r="4334" spans="1:7" ht="22.5" x14ac:dyDescent="0.2">
      <c r="A4334" s="1" t="str">
        <f t="shared" si="78"/>
        <v>SINAPI 92409</v>
      </c>
      <c r="B4334" s="3" t="s">
        <v>6165</v>
      </c>
      <c r="C4334" s="3">
        <v>92409</v>
      </c>
      <c r="D4334" s="2" t="s">
        <v>1934</v>
      </c>
      <c r="E4334" s="3" t="s">
        <v>6149</v>
      </c>
      <c r="G4334" s="66">
        <v>247.06</v>
      </c>
    </row>
    <row r="4335" spans="1:7" ht="22.5" x14ac:dyDescent="0.2">
      <c r="A4335" s="1" t="str">
        <f t="shared" si="78"/>
        <v>SINAPI 92411</v>
      </c>
      <c r="B4335" s="3" t="s">
        <v>6165</v>
      </c>
      <c r="C4335" s="3">
        <v>92411</v>
      </c>
      <c r="D4335" s="2" t="s">
        <v>1935</v>
      </c>
      <c r="E4335" s="3" t="s">
        <v>6149</v>
      </c>
      <c r="G4335" s="66">
        <v>167.45</v>
      </c>
    </row>
    <row r="4336" spans="1:7" ht="22.5" x14ac:dyDescent="0.2">
      <c r="A4336" s="1" t="str">
        <f t="shared" si="78"/>
        <v>SINAPI 92413</v>
      </c>
      <c r="B4336" s="3" t="s">
        <v>6165</v>
      </c>
      <c r="C4336" s="3">
        <v>92413</v>
      </c>
      <c r="D4336" s="2" t="s">
        <v>1936</v>
      </c>
      <c r="E4336" s="3" t="s">
        <v>6149</v>
      </c>
      <c r="G4336" s="66">
        <v>110.78</v>
      </c>
    </row>
    <row r="4337" spans="1:7" ht="22.5" x14ac:dyDescent="0.2">
      <c r="A4337" s="1" t="str">
        <f t="shared" si="78"/>
        <v>SINAPI 92465</v>
      </c>
      <c r="B4337" s="3" t="s">
        <v>6165</v>
      </c>
      <c r="C4337" s="3">
        <v>92465</v>
      </c>
      <c r="D4337" s="2" t="s">
        <v>1971</v>
      </c>
      <c r="E4337" s="3" t="s">
        <v>6149</v>
      </c>
      <c r="G4337" s="66">
        <v>165.52</v>
      </c>
    </row>
    <row r="4338" spans="1:7" ht="22.5" x14ac:dyDescent="0.2">
      <c r="A4338" s="1" t="str">
        <f t="shared" si="78"/>
        <v>SINAPI 92469</v>
      </c>
      <c r="B4338" s="3" t="s">
        <v>6165</v>
      </c>
      <c r="C4338" s="3">
        <v>92469</v>
      </c>
      <c r="D4338" s="2" t="s">
        <v>1975</v>
      </c>
      <c r="E4338" s="3" t="s">
        <v>6149</v>
      </c>
      <c r="G4338" s="66">
        <v>150.99</v>
      </c>
    </row>
    <row r="4339" spans="1:7" ht="22.5" x14ac:dyDescent="0.2">
      <c r="A4339" s="1" t="str">
        <f t="shared" si="78"/>
        <v>SINAPI 92473</v>
      </c>
      <c r="B4339" s="3" t="s">
        <v>6165</v>
      </c>
      <c r="C4339" s="3">
        <v>92473</v>
      </c>
      <c r="D4339" s="2" t="s">
        <v>1979</v>
      </c>
      <c r="E4339" s="3" t="s">
        <v>6149</v>
      </c>
      <c r="G4339" s="66">
        <v>139.21</v>
      </c>
    </row>
    <row r="4340" spans="1:7" ht="22.5" x14ac:dyDescent="0.2">
      <c r="A4340" s="1" t="str">
        <f t="shared" si="78"/>
        <v>SINAPI 92477</v>
      </c>
      <c r="B4340" s="3" t="s">
        <v>6165</v>
      </c>
      <c r="C4340" s="3">
        <v>92477</v>
      </c>
      <c r="D4340" s="2" t="s">
        <v>1983</v>
      </c>
      <c r="E4340" s="3" t="s">
        <v>6149</v>
      </c>
      <c r="G4340" s="66">
        <v>114.1</v>
      </c>
    </row>
    <row r="4341" spans="1:7" ht="22.5" x14ac:dyDescent="0.2">
      <c r="A4341" s="1" t="str">
        <f t="shared" si="78"/>
        <v>SINAPI 92449</v>
      </c>
      <c r="B4341" s="3" t="s">
        <v>6165</v>
      </c>
      <c r="C4341" s="3">
        <v>92449</v>
      </c>
      <c r="D4341" s="2" t="s">
        <v>1956</v>
      </c>
      <c r="E4341" s="3" t="s">
        <v>6149</v>
      </c>
      <c r="G4341" s="66">
        <v>300.08999999999997</v>
      </c>
    </row>
    <row r="4342" spans="1:7" ht="22.5" x14ac:dyDescent="0.2">
      <c r="A4342" s="1" t="str">
        <f t="shared" si="78"/>
        <v>SINAPI 92453</v>
      </c>
      <c r="B4342" s="3" t="s">
        <v>6165</v>
      </c>
      <c r="C4342" s="3">
        <v>92453</v>
      </c>
      <c r="D4342" s="2" t="s">
        <v>1960</v>
      </c>
      <c r="E4342" s="3" t="s">
        <v>6149</v>
      </c>
      <c r="G4342" s="66">
        <v>256.25</v>
      </c>
    </row>
    <row r="4343" spans="1:7" ht="22.5" x14ac:dyDescent="0.2">
      <c r="A4343" s="1" t="str">
        <f t="shared" si="78"/>
        <v>SINAPI 92457</v>
      </c>
      <c r="B4343" s="3" t="s">
        <v>6165</v>
      </c>
      <c r="C4343" s="3">
        <v>92457</v>
      </c>
      <c r="D4343" s="2" t="s">
        <v>1964</v>
      </c>
      <c r="E4343" s="3" t="s">
        <v>6149</v>
      </c>
      <c r="G4343" s="66">
        <v>223.19</v>
      </c>
    </row>
    <row r="4344" spans="1:7" ht="22.5" x14ac:dyDescent="0.2">
      <c r="A4344" s="1" t="str">
        <f t="shared" si="78"/>
        <v>SINAPI 92461</v>
      </c>
      <c r="B4344" s="3" t="s">
        <v>6165</v>
      </c>
      <c r="C4344" s="3">
        <v>92461</v>
      </c>
      <c r="D4344" s="2" t="s">
        <v>1967</v>
      </c>
      <c r="E4344" s="3" t="s">
        <v>6149</v>
      </c>
      <c r="G4344" s="66">
        <v>206.2</v>
      </c>
    </row>
    <row r="4345" spans="1:7" ht="22.5" x14ac:dyDescent="0.2">
      <c r="A4345" s="1" t="str">
        <f t="shared" si="78"/>
        <v>SINAPI 92467</v>
      </c>
      <c r="B4345" s="3" t="s">
        <v>6165</v>
      </c>
      <c r="C4345" s="3">
        <v>92467</v>
      </c>
      <c r="D4345" s="2" t="s">
        <v>1973</v>
      </c>
      <c r="E4345" s="3" t="s">
        <v>6149</v>
      </c>
      <c r="G4345" s="66">
        <v>106.99</v>
      </c>
    </row>
    <row r="4346" spans="1:7" ht="22.5" x14ac:dyDescent="0.2">
      <c r="A4346" s="1" t="str">
        <f t="shared" si="78"/>
        <v>SINAPI 92471</v>
      </c>
      <c r="B4346" s="3" t="s">
        <v>6165</v>
      </c>
      <c r="C4346" s="3">
        <v>92471</v>
      </c>
      <c r="D4346" s="2" t="s">
        <v>1977</v>
      </c>
      <c r="E4346" s="3" t="s">
        <v>6149</v>
      </c>
      <c r="G4346" s="66">
        <v>97.73</v>
      </c>
    </row>
    <row r="4347" spans="1:7" ht="22.5" x14ac:dyDescent="0.2">
      <c r="A4347" s="1" t="str">
        <f t="shared" si="78"/>
        <v>SINAPI 92475</v>
      </c>
      <c r="B4347" s="3" t="s">
        <v>6165</v>
      </c>
      <c r="C4347" s="3">
        <v>92475</v>
      </c>
      <c r="D4347" s="2" t="s">
        <v>1981</v>
      </c>
      <c r="E4347" s="3" t="s">
        <v>6149</v>
      </c>
      <c r="G4347" s="66">
        <v>90.2</v>
      </c>
    </row>
    <row r="4348" spans="1:7" ht="22.5" x14ac:dyDescent="0.2">
      <c r="A4348" s="1" t="str">
        <f t="shared" si="78"/>
        <v>SINAPI 92479</v>
      </c>
      <c r="B4348" s="3" t="s">
        <v>6165</v>
      </c>
      <c r="C4348" s="3">
        <v>92479</v>
      </c>
      <c r="D4348" s="2" t="s">
        <v>1985</v>
      </c>
      <c r="E4348" s="3" t="s">
        <v>6149</v>
      </c>
      <c r="G4348" s="66">
        <v>74.12</v>
      </c>
    </row>
    <row r="4349" spans="1:7" ht="22.5" x14ac:dyDescent="0.2">
      <c r="A4349" s="1" t="str">
        <f t="shared" si="78"/>
        <v>SINAPI 92451</v>
      </c>
      <c r="B4349" s="3" t="s">
        <v>6165</v>
      </c>
      <c r="C4349" s="3">
        <v>92451</v>
      </c>
      <c r="D4349" s="2" t="s">
        <v>1958</v>
      </c>
      <c r="E4349" s="3" t="s">
        <v>6149</v>
      </c>
      <c r="G4349" s="66">
        <v>204.14</v>
      </c>
    </row>
    <row r="4350" spans="1:7" ht="22.5" x14ac:dyDescent="0.2">
      <c r="A4350" s="1" t="str">
        <f t="shared" si="78"/>
        <v>SINAPI 92455</v>
      </c>
      <c r="B4350" s="3" t="s">
        <v>6165</v>
      </c>
      <c r="C4350" s="3">
        <v>92455</v>
      </c>
      <c r="D4350" s="2" t="s">
        <v>1962</v>
      </c>
      <c r="E4350" s="3" t="s">
        <v>6149</v>
      </c>
      <c r="G4350" s="66">
        <v>166.89</v>
      </c>
    </row>
    <row r="4351" spans="1:7" ht="22.5" x14ac:dyDescent="0.2">
      <c r="A4351" s="1" t="str">
        <f t="shared" si="78"/>
        <v>SINAPI 92459</v>
      </c>
      <c r="B4351" s="3" t="s">
        <v>6165</v>
      </c>
      <c r="C4351" s="3">
        <v>92459</v>
      </c>
      <c r="D4351" s="2" t="s">
        <v>1965</v>
      </c>
      <c r="E4351" s="3" t="s">
        <v>6149</v>
      </c>
      <c r="G4351" s="66">
        <v>142.13999999999999</v>
      </c>
    </row>
    <row r="4352" spans="1:7" ht="22.5" x14ac:dyDescent="0.2">
      <c r="A4352" s="1" t="str">
        <f t="shared" si="78"/>
        <v>SINAPI 92463</v>
      </c>
      <c r="B4352" s="3" t="s">
        <v>6165</v>
      </c>
      <c r="C4352" s="3">
        <v>92463</v>
      </c>
      <c r="D4352" s="2" t="s">
        <v>1969</v>
      </c>
      <c r="E4352" s="3" t="s">
        <v>6149</v>
      </c>
      <c r="G4352" s="66">
        <v>129.06</v>
      </c>
    </row>
    <row r="4353" spans="1:7" ht="22.5" x14ac:dyDescent="0.2">
      <c r="A4353" s="1" t="str">
        <f t="shared" si="78"/>
        <v>SINAPI 92446</v>
      </c>
      <c r="B4353" s="3" t="s">
        <v>6165</v>
      </c>
      <c r="C4353" s="3">
        <v>92446</v>
      </c>
      <c r="D4353" s="2" t="s">
        <v>1953</v>
      </c>
      <c r="E4353" s="3" t="s">
        <v>6149</v>
      </c>
      <c r="G4353" s="66">
        <v>362.53</v>
      </c>
    </row>
    <row r="4354" spans="1:7" ht="22.5" x14ac:dyDescent="0.2">
      <c r="A4354" s="1" t="str">
        <f t="shared" si="78"/>
        <v>SINAPI 92447</v>
      </c>
      <c r="B4354" s="3" t="s">
        <v>6165</v>
      </c>
      <c r="C4354" s="3">
        <v>92447</v>
      </c>
      <c r="D4354" s="2" t="s">
        <v>1954</v>
      </c>
      <c r="E4354" s="3" t="s">
        <v>6149</v>
      </c>
      <c r="G4354" s="66">
        <v>248.65</v>
      </c>
    </row>
    <row r="4355" spans="1:7" ht="22.5" x14ac:dyDescent="0.2">
      <c r="A4355" s="1" t="str">
        <f t="shared" si="78"/>
        <v>SINAPI 92448</v>
      </c>
      <c r="B4355" s="3" t="s">
        <v>6165</v>
      </c>
      <c r="C4355" s="3">
        <v>92448</v>
      </c>
      <c r="D4355" s="2" t="s">
        <v>1955</v>
      </c>
      <c r="E4355" s="3" t="s">
        <v>6149</v>
      </c>
      <c r="G4355" s="66">
        <v>191.27</v>
      </c>
    </row>
    <row r="4356" spans="1:7" ht="22.5" x14ac:dyDescent="0.2">
      <c r="A4356" s="1" t="str">
        <f t="shared" si="78"/>
        <v>SINAPI 92466</v>
      </c>
      <c r="B4356" s="3" t="s">
        <v>6165</v>
      </c>
      <c r="C4356" s="3">
        <v>92466</v>
      </c>
      <c r="D4356" s="2" t="s">
        <v>1972</v>
      </c>
      <c r="E4356" s="3" t="s">
        <v>6149</v>
      </c>
      <c r="G4356" s="66">
        <v>232.03</v>
      </c>
    </row>
    <row r="4357" spans="1:7" ht="22.5" x14ac:dyDescent="0.2">
      <c r="A4357" s="1" t="str">
        <f t="shared" si="78"/>
        <v>SINAPI 92470</v>
      </c>
      <c r="B4357" s="3" t="s">
        <v>6165</v>
      </c>
      <c r="C4357" s="3">
        <v>92470</v>
      </c>
      <c r="D4357" s="2" t="s">
        <v>1976</v>
      </c>
      <c r="E4357" s="3" t="s">
        <v>6149</v>
      </c>
      <c r="G4357" s="66">
        <v>224.55</v>
      </c>
    </row>
    <row r="4358" spans="1:7" ht="22.5" x14ac:dyDescent="0.2">
      <c r="A4358" s="1" t="str">
        <f t="shared" si="78"/>
        <v>SINAPI 92474</v>
      </c>
      <c r="B4358" s="3" t="s">
        <v>6165</v>
      </c>
      <c r="C4358" s="3">
        <v>92474</v>
      </c>
      <c r="D4358" s="2" t="s">
        <v>1980</v>
      </c>
      <c r="E4358" s="3" t="s">
        <v>6149</v>
      </c>
      <c r="G4358" s="66">
        <v>218.1</v>
      </c>
    </row>
    <row r="4359" spans="1:7" ht="22.5" x14ac:dyDescent="0.2">
      <c r="A4359" s="1" t="str">
        <f t="shared" si="78"/>
        <v>SINAPI 92478</v>
      </c>
      <c r="B4359" s="3" t="s">
        <v>6165</v>
      </c>
      <c r="C4359" s="3">
        <v>92478</v>
      </c>
      <c r="D4359" s="2" t="s">
        <v>1984</v>
      </c>
      <c r="E4359" s="3" t="s">
        <v>6149</v>
      </c>
      <c r="G4359" s="66">
        <v>205.42</v>
      </c>
    </row>
    <row r="4360" spans="1:7" ht="22.5" x14ac:dyDescent="0.2">
      <c r="A4360" s="1" t="str">
        <f t="shared" si="78"/>
        <v>SINAPI 92450</v>
      </c>
      <c r="B4360" s="3" t="s">
        <v>6165</v>
      </c>
      <c r="C4360" s="3">
        <v>92450</v>
      </c>
      <c r="D4360" s="2" t="s">
        <v>1957</v>
      </c>
      <c r="E4360" s="3" t="s">
        <v>6149</v>
      </c>
      <c r="G4360" s="66">
        <v>306.70999999999998</v>
      </c>
    </row>
    <row r="4361" spans="1:7" ht="22.5" x14ac:dyDescent="0.2">
      <c r="A4361" s="1" t="str">
        <f t="shared" si="78"/>
        <v>SINAPI 92454</v>
      </c>
      <c r="B4361" s="3" t="s">
        <v>6165</v>
      </c>
      <c r="C4361" s="3">
        <v>92454</v>
      </c>
      <c r="D4361" s="2" t="s">
        <v>1961</v>
      </c>
      <c r="E4361" s="3" t="s">
        <v>6149</v>
      </c>
      <c r="G4361" s="66">
        <v>273.31</v>
      </c>
    </row>
    <row r="4362" spans="1:7" ht="22.5" x14ac:dyDescent="0.2">
      <c r="A4362" s="1" t="str">
        <f t="shared" si="78"/>
        <v>SINAPI 92458</v>
      </c>
      <c r="B4362" s="3" t="s">
        <v>6165</v>
      </c>
      <c r="C4362" s="3">
        <v>92458</v>
      </c>
      <c r="D4362" s="2" t="s">
        <v>6679</v>
      </c>
      <c r="E4362" s="3" t="s">
        <v>6149</v>
      </c>
      <c r="G4362" s="66">
        <v>252.48</v>
      </c>
    </row>
    <row r="4363" spans="1:7" ht="22.5" x14ac:dyDescent="0.2">
      <c r="A4363" s="1" t="str">
        <f t="shared" si="78"/>
        <v>SINAPI 92462</v>
      </c>
      <c r="B4363" s="3" t="s">
        <v>6165</v>
      </c>
      <c r="C4363" s="3">
        <v>92462</v>
      </c>
      <c r="D4363" s="2" t="s">
        <v>1968</v>
      </c>
      <c r="E4363" s="3" t="s">
        <v>6149</v>
      </c>
      <c r="G4363" s="66">
        <v>239.27</v>
      </c>
    </row>
    <row r="4364" spans="1:7" ht="22.5" x14ac:dyDescent="0.2">
      <c r="A4364" s="1" t="str">
        <f t="shared" si="78"/>
        <v>SINAPI 92468</v>
      </c>
      <c r="B4364" s="3" t="s">
        <v>6165</v>
      </c>
      <c r="C4364" s="3">
        <v>92468</v>
      </c>
      <c r="D4364" s="2" t="s">
        <v>1974</v>
      </c>
      <c r="E4364" s="3" t="s">
        <v>6149</v>
      </c>
      <c r="G4364" s="66">
        <v>115.5</v>
      </c>
    </row>
    <row r="4365" spans="1:7" ht="22.5" x14ac:dyDescent="0.2">
      <c r="A4365" s="1" t="str">
        <f t="shared" si="78"/>
        <v>SINAPI 92472</v>
      </c>
      <c r="B4365" s="3" t="s">
        <v>6165</v>
      </c>
      <c r="C4365" s="3">
        <v>92472</v>
      </c>
      <c r="D4365" s="2" t="s">
        <v>1978</v>
      </c>
      <c r="E4365" s="3" t="s">
        <v>6149</v>
      </c>
      <c r="G4365" s="66">
        <v>108.99</v>
      </c>
    </row>
    <row r="4366" spans="1:7" ht="22.5" x14ac:dyDescent="0.2">
      <c r="A4366" s="1" t="str">
        <f t="shared" si="78"/>
        <v>SINAPI 92476</v>
      </c>
      <c r="B4366" s="3" t="s">
        <v>6165</v>
      </c>
      <c r="C4366" s="3">
        <v>92476</v>
      </c>
      <c r="D4366" s="2" t="s">
        <v>1982</v>
      </c>
      <c r="E4366" s="3" t="s">
        <v>6149</v>
      </c>
      <c r="G4366" s="66">
        <v>103.43</v>
      </c>
    </row>
    <row r="4367" spans="1:7" ht="22.5" x14ac:dyDescent="0.2">
      <c r="A4367" s="1" t="str">
        <f t="shared" si="78"/>
        <v>SINAPI 92480</v>
      </c>
      <c r="B4367" s="3" t="s">
        <v>6165</v>
      </c>
      <c r="C4367" s="3">
        <v>92480</v>
      </c>
      <c r="D4367" s="2" t="s">
        <v>1986</v>
      </c>
      <c r="E4367" s="3" t="s">
        <v>6149</v>
      </c>
      <c r="G4367" s="66">
        <v>92.37</v>
      </c>
    </row>
    <row r="4368" spans="1:7" ht="22.5" x14ac:dyDescent="0.2">
      <c r="A4368" s="1" t="str">
        <f t="shared" si="78"/>
        <v>SINAPI 92452</v>
      </c>
      <c r="B4368" s="3" t="s">
        <v>6165</v>
      </c>
      <c r="C4368" s="3">
        <v>92452</v>
      </c>
      <c r="D4368" s="2" t="s">
        <v>1959</v>
      </c>
      <c r="E4368" s="3" t="s">
        <v>6149</v>
      </c>
      <c r="G4368" s="66">
        <v>188.94</v>
      </c>
    </row>
    <row r="4369" spans="1:7" ht="22.5" x14ac:dyDescent="0.2">
      <c r="A4369" s="1" t="str">
        <f t="shared" si="78"/>
        <v>SINAPI 92456</v>
      </c>
      <c r="B4369" s="3" t="s">
        <v>6165</v>
      </c>
      <c r="C4369" s="3">
        <v>92456</v>
      </c>
      <c r="D4369" s="2" t="s">
        <v>1963</v>
      </c>
      <c r="E4369" s="3" t="s">
        <v>6149</v>
      </c>
      <c r="G4369" s="66">
        <v>155.34</v>
      </c>
    </row>
    <row r="4370" spans="1:7" ht="22.5" x14ac:dyDescent="0.2">
      <c r="A4370" s="1" t="str">
        <f t="shared" si="78"/>
        <v>SINAPI 92460</v>
      </c>
      <c r="B4370" s="3" t="s">
        <v>6165</v>
      </c>
      <c r="C4370" s="3">
        <v>92460</v>
      </c>
      <c r="D4370" s="2" t="s">
        <v>1966</v>
      </c>
      <c r="E4370" s="3" t="s">
        <v>6149</v>
      </c>
      <c r="G4370" s="66">
        <v>130.08000000000001</v>
      </c>
    </row>
    <row r="4371" spans="1:7" ht="22.5" x14ac:dyDescent="0.2">
      <c r="A4371" s="1" t="str">
        <f t="shared" si="78"/>
        <v>SINAPI 92464</v>
      </c>
      <c r="B4371" s="3" t="s">
        <v>6165</v>
      </c>
      <c r="C4371" s="3">
        <v>92464</v>
      </c>
      <c r="D4371" s="2" t="s">
        <v>1970</v>
      </c>
      <c r="E4371" s="3" t="s">
        <v>6149</v>
      </c>
      <c r="G4371" s="66">
        <v>122.27</v>
      </c>
    </row>
    <row r="4372" spans="1:7" ht="22.5" x14ac:dyDescent="0.2">
      <c r="A4372" s="1" t="str">
        <f t="shared" si="78"/>
        <v>SINAPI 105403</v>
      </c>
      <c r="B4372" s="3" t="s">
        <v>6165</v>
      </c>
      <c r="C4372" s="3">
        <v>105403</v>
      </c>
      <c r="D4372" s="2" t="s">
        <v>6684</v>
      </c>
      <c r="E4372" s="3" t="s">
        <v>6149</v>
      </c>
      <c r="G4372" s="66">
        <v>195.34</v>
      </c>
    </row>
    <row r="4373" spans="1:7" ht="22.5" x14ac:dyDescent="0.2">
      <c r="A4373" s="1" t="str">
        <f t="shared" si="78"/>
        <v>SINAPI 96252</v>
      </c>
      <c r="B4373" s="3" t="s">
        <v>6165</v>
      </c>
      <c r="C4373" s="3">
        <v>96252</v>
      </c>
      <c r="D4373" s="2" t="s">
        <v>6680</v>
      </c>
      <c r="E4373" s="3" t="s">
        <v>6149</v>
      </c>
      <c r="G4373" s="66">
        <v>161.13999999999999</v>
      </c>
    </row>
    <row r="4374" spans="1:7" ht="22.5" x14ac:dyDescent="0.2">
      <c r="A4374" s="1" t="str">
        <f t="shared" si="78"/>
        <v>SINAPI 96254</v>
      </c>
      <c r="B4374" s="3" t="s">
        <v>6165</v>
      </c>
      <c r="C4374" s="3">
        <v>96254</v>
      </c>
      <c r="D4374" s="2" t="s">
        <v>9496</v>
      </c>
      <c r="E4374" s="3" t="s">
        <v>6147</v>
      </c>
      <c r="G4374" s="66">
        <v>0</v>
      </c>
    </row>
    <row r="4375" spans="1:7" ht="22.5" x14ac:dyDescent="0.2">
      <c r="A4375" s="1" t="str">
        <f t="shared" si="78"/>
        <v>SINAPI 96253</v>
      </c>
      <c r="B4375" s="3" t="s">
        <v>6165</v>
      </c>
      <c r="C4375" s="3">
        <v>96253</v>
      </c>
      <c r="D4375" s="2" t="s">
        <v>9497</v>
      </c>
      <c r="E4375" s="3" t="s">
        <v>6147</v>
      </c>
      <c r="G4375" s="66">
        <v>0</v>
      </c>
    </row>
    <row r="4376" spans="1:7" ht="22.5" x14ac:dyDescent="0.2">
      <c r="A4376" s="1" t="str">
        <f t="shared" si="78"/>
        <v>SINAPI 105406</v>
      </c>
      <c r="B4376" s="3" t="s">
        <v>6165</v>
      </c>
      <c r="C4376" s="3">
        <v>105406</v>
      </c>
      <c r="D4376" s="2" t="s">
        <v>6685</v>
      </c>
      <c r="E4376" s="3" t="s">
        <v>6149</v>
      </c>
      <c r="G4376" s="66">
        <v>206.34</v>
      </c>
    </row>
    <row r="4377" spans="1:7" x14ac:dyDescent="0.2">
      <c r="A4377" s="1" t="str">
        <f t="shared" si="78"/>
        <v>SINAPI 96264</v>
      </c>
      <c r="B4377" s="3" t="s">
        <v>6165</v>
      </c>
      <c r="C4377" s="3">
        <v>96264</v>
      </c>
      <c r="D4377" s="2" t="s">
        <v>9498</v>
      </c>
      <c r="E4377" s="3" t="s">
        <v>6149</v>
      </c>
      <c r="G4377" s="66">
        <v>0</v>
      </c>
    </row>
    <row r="4378" spans="1:7" x14ac:dyDescent="0.2">
      <c r="A4378" s="1" t="str">
        <f t="shared" si="78"/>
        <v>SINAPI 105405</v>
      </c>
      <c r="B4378" s="3" t="s">
        <v>6165</v>
      </c>
      <c r="C4378" s="3">
        <v>105405</v>
      </c>
      <c r="D4378" s="2" t="s">
        <v>9499</v>
      </c>
      <c r="E4378" s="3" t="s">
        <v>6149</v>
      </c>
      <c r="G4378" s="66">
        <v>0</v>
      </c>
    </row>
    <row r="4379" spans="1:7" ht="22.5" x14ac:dyDescent="0.2">
      <c r="A4379" s="1" t="str">
        <f t="shared" si="78"/>
        <v>SINAPI 96258</v>
      </c>
      <c r="B4379" s="3" t="s">
        <v>6165</v>
      </c>
      <c r="C4379" s="3">
        <v>96258</v>
      </c>
      <c r="D4379" s="2" t="s">
        <v>6681</v>
      </c>
      <c r="E4379" s="3" t="s">
        <v>6149</v>
      </c>
      <c r="G4379" s="66">
        <v>151.13999999999999</v>
      </c>
    </row>
    <row r="4380" spans="1:7" x14ac:dyDescent="0.2">
      <c r="A4380" s="1" t="str">
        <f t="shared" si="78"/>
        <v>SINAPI 96262</v>
      </c>
      <c r="B4380" s="3" t="s">
        <v>6165</v>
      </c>
      <c r="C4380" s="3">
        <v>96262</v>
      </c>
      <c r="D4380" s="2" t="s">
        <v>9500</v>
      </c>
      <c r="E4380" s="3" t="s">
        <v>6149</v>
      </c>
      <c r="G4380" s="66">
        <v>0</v>
      </c>
    </row>
    <row r="4381" spans="1:7" x14ac:dyDescent="0.2">
      <c r="A4381" s="1" t="str">
        <f t="shared" si="78"/>
        <v>SINAPI 105404</v>
      </c>
      <c r="B4381" s="3" t="s">
        <v>6165</v>
      </c>
      <c r="C4381" s="3">
        <v>105404</v>
      </c>
      <c r="D4381" s="2" t="s">
        <v>9501</v>
      </c>
      <c r="E4381" s="3" t="s">
        <v>6149</v>
      </c>
      <c r="G4381" s="66">
        <v>0</v>
      </c>
    </row>
    <row r="4382" spans="1:7" ht="22.5" x14ac:dyDescent="0.2">
      <c r="A4382" s="1" t="str">
        <f t="shared" si="78"/>
        <v>SINAPI 92751</v>
      </c>
      <c r="B4382" s="3" t="s">
        <v>6165</v>
      </c>
      <c r="C4382" s="3">
        <v>92751</v>
      </c>
      <c r="D4382" s="2" t="s">
        <v>6615</v>
      </c>
      <c r="E4382" s="3" t="s">
        <v>6154</v>
      </c>
      <c r="G4382" s="66">
        <v>2001.21</v>
      </c>
    </row>
    <row r="4383" spans="1:7" ht="22.5" x14ac:dyDescent="0.2">
      <c r="A4383" s="1" t="str">
        <f t="shared" si="78"/>
        <v>SINAPI 92752</v>
      </c>
      <c r="B4383" s="3" t="s">
        <v>6165</v>
      </c>
      <c r="C4383" s="3">
        <v>92752</v>
      </c>
      <c r="D4383" s="2" t="s">
        <v>6616</v>
      </c>
      <c r="E4383" s="3" t="s">
        <v>6154</v>
      </c>
      <c r="G4383" s="66">
        <v>2369.2600000000002</v>
      </c>
    </row>
    <row r="4384" spans="1:7" ht="22.5" x14ac:dyDescent="0.2">
      <c r="A4384" s="1" t="str">
        <f t="shared" si="78"/>
        <v>SINAPI 92750</v>
      </c>
      <c r="B4384" s="3" t="s">
        <v>6165</v>
      </c>
      <c r="C4384" s="3">
        <v>92750</v>
      </c>
      <c r="D4384" s="2" t="s">
        <v>6614</v>
      </c>
      <c r="E4384" s="3" t="s">
        <v>6154</v>
      </c>
      <c r="G4384" s="66">
        <v>1630.54</v>
      </c>
    </row>
    <row r="4385" spans="1:7" ht="22.5" x14ac:dyDescent="0.2">
      <c r="A4385" s="1" t="str">
        <f t="shared" si="78"/>
        <v>SINAPI 92749</v>
      </c>
      <c r="B4385" s="3" t="s">
        <v>6165</v>
      </c>
      <c r="C4385" s="3">
        <v>92749</v>
      </c>
      <c r="D4385" s="2" t="s">
        <v>6613</v>
      </c>
      <c r="E4385" s="3" t="s">
        <v>6154</v>
      </c>
      <c r="G4385" s="66">
        <v>996.33</v>
      </c>
    </row>
    <row r="4386" spans="1:7" ht="33.75" x14ac:dyDescent="0.2">
      <c r="A4386" s="1" t="str">
        <f t="shared" si="78"/>
        <v>SINAPI 92745</v>
      </c>
      <c r="B4386" s="3" t="s">
        <v>6165</v>
      </c>
      <c r="C4386" s="3">
        <v>92745</v>
      </c>
      <c r="D4386" s="2" t="s">
        <v>6609</v>
      </c>
      <c r="E4386" s="3" t="s">
        <v>6154</v>
      </c>
      <c r="G4386" s="66">
        <v>854.84</v>
      </c>
    </row>
    <row r="4387" spans="1:7" ht="33.75" x14ac:dyDescent="0.2">
      <c r="A4387" s="1" t="str">
        <f t="shared" si="78"/>
        <v>SINAPI 92747</v>
      </c>
      <c r="B4387" s="3" t="s">
        <v>6165</v>
      </c>
      <c r="C4387" s="3">
        <v>92747</v>
      </c>
      <c r="D4387" s="2" t="s">
        <v>6611</v>
      </c>
      <c r="E4387" s="3" t="s">
        <v>6154</v>
      </c>
      <c r="G4387" s="66">
        <v>944.15</v>
      </c>
    </row>
    <row r="4388" spans="1:7" ht="33.75" x14ac:dyDescent="0.2">
      <c r="A4388" s="1" t="str">
        <f t="shared" si="78"/>
        <v>SINAPI 92743</v>
      </c>
      <c r="B4388" s="3" t="s">
        <v>6165</v>
      </c>
      <c r="C4388" s="3">
        <v>92743</v>
      </c>
      <c r="D4388" s="2" t="s">
        <v>6607</v>
      </c>
      <c r="E4388" s="3" t="s">
        <v>6154</v>
      </c>
      <c r="G4388" s="66">
        <v>711.56</v>
      </c>
    </row>
    <row r="4389" spans="1:7" ht="33.75" x14ac:dyDescent="0.2">
      <c r="A4389" s="1" t="str">
        <f t="shared" si="78"/>
        <v>SINAPI 92746</v>
      </c>
      <c r="B4389" s="3" t="s">
        <v>6165</v>
      </c>
      <c r="C4389" s="3">
        <v>92746</v>
      </c>
      <c r="D4389" s="2" t="s">
        <v>6610</v>
      </c>
      <c r="E4389" s="3" t="s">
        <v>6154</v>
      </c>
      <c r="G4389" s="66">
        <v>777.09</v>
      </c>
    </row>
    <row r="4390" spans="1:7" ht="33.75" x14ac:dyDescent="0.2">
      <c r="A4390" s="1" t="str">
        <f t="shared" si="78"/>
        <v>SINAPI 92748</v>
      </c>
      <c r="B4390" s="3" t="s">
        <v>6165</v>
      </c>
      <c r="C4390" s="3">
        <v>92748</v>
      </c>
      <c r="D4390" s="2" t="s">
        <v>6612</v>
      </c>
      <c r="E4390" s="3" t="s">
        <v>6154</v>
      </c>
      <c r="G4390" s="66">
        <v>847.38</v>
      </c>
    </row>
    <row r="4391" spans="1:7" ht="33.75" x14ac:dyDescent="0.2">
      <c r="A4391" s="1" t="str">
        <f t="shared" ref="A4391:A4454" si="79">CONCATENAR</f>
        <v>SINAPI 92744</v>
      </c>
      <c r="B4391" s="3" t="s">
        <v>6165</v>
      </c>
      <c r="C4391" s="3">
        <v>92744</v>
      </c>
      <c r="D4391" s="2" t="s">
        <v>6608</v>
      </c>
      <c r="E4391" s="3" t="s">
        <v>6154</v>
      </c>
      <c r="G4391" s="66">
        <v>660.57</v>
      </c>
    </row>
    <row r="4392" spans="1:7" ht="33.75" x14ac:dyDescent="0.2">
      <c r="A4392" s="1" t="str">
        <f t="shared" si="79"/>
        <v>SINAPI 92754</v>
      </c>
      <c r="B4392" s="3" t="s">
        <v>6165</v>
      </c>
      <c r="C4392" s="3">
        <v>92754</v>
      </c>
      <c r="D4392" s="2" t="s">
        <v>6618</v>
      </c>
      <c r="E4392" s="3" t="s">
        <v>6154</v>
      </c>
      <c r="G4392" s="66">
        <v>634.09</v>
      </c>
    </row>
    <row r="4393" spans="1:7" ht="33.75" x14ac:dyDescent="0.2">
      <c r="A4393" s="1" t="str">
        <f t="shared" si="79"/>
        <v>SINAPI 92753</v>
      </c>
      <c r="B4393" s="3" t="s">
        <v>6165</v>
      </c>
      <c r="C4393" s="3">
        <v>92753</v>
      </c>
      <c r="D4393" s="2" t="s">
        <v>6617</v>
      </c>
      <c r="E4393" s="3" t="s">
        <v>6154</v>
      </c>
      <c r="G4393" s="66">
        <v>648.04</v>
      </c>
    </row>
    <row r="4394" spans="1:7" ht="22.5" x14ac:dyDescent="0.2">
      <c r="A4394" s="1" t="str">
        <f t="shared" si="79"/>
        <v>SINAPI 92755</v>
      </c>
      <c r="B4394" s="3" t="s">
        <v>6165</v>
      </c>
      <c r="C4394" s="3">
        <v>92755</v>
      </c>
      <c r="D4394" s="2" t="s">
        <v>6619</v>
      </c>
      <c r="E4394" s="3" t="s">
        <v>6149</v>
      </c>
      <c r="G4394" s="66">
        <v>252.29</v>
      </c>
    </row>
    <row r="4395" spans="1:7" ht="22.5" x14ac:dyDescent="0.2">
      <c r="A4395" s="1" t="str">
        <f t="shared" si="79"/>
        <v>SINAPI 92756</v>
      </c>
      <c r="B4395" s="3" t="s">
        <v>6165</v>
      </c>
      <c r="C4395" s="3">
        <v>92756</v>
      </c>
      <c r="D4395" s="2" t="s">
        <v>6620</v>
      </c>
      <c r="E4395" s="3" t="s">
        <v>6149</v>
      </c>
      <c r="G4395" s="66">
        <v>291.11</v>
      </c>
    </row>
    <row r="4396" spans="1:7" ht="22.5" x14ac:dyDescent="0.2">
      <c r="A4396" s="1" t="str">
        <f t="shared" si="79"/>
        <v>SINAPI 92757</v>
      </c>
      <c r="B4396" s="3" t="s">
        <v>6165</v>
      </c>
      <c r="C4396" s="3">
        <v>92757</v>
      </c>
      <c r="D4396" s="2" t="s">
        <v>6621</v>
      </c>
      <c r="E4396" s="3" t="s">
        <v>6149</v>
      </c>
      <c r="G4396" s="66">
        <v>337.52</v>
      </c>
    </row>
    <row r="4397" spans="1:7" ht="22.5" x14ac:dyDescent="0.2">
      <c r="A4397" s="1" t="str">
        <f t="shared" si="79"/>
        <v>SINAPI 92758</v>
      </c>
      <c r="B4397" s="3" t="s">
        <v>6165</v>
      </c>
      <c r="C4397" s="3">
        <v>92758</v>
      </c>
      <c r="D4397" s="2" t="s">
        <v>6622</v>
      </c>
      <c r="E4397" s="3" t="s">
        <v>6154</v>
      </c>
      <c r="G4397" s="66">
        <v>721.19</v>
      </c>
    </row>
    <row r="4398" spans="1:7" ht="33.75" x14ac:dyDescent="0.2">
      <c r="A4398" s="1" t="str">
        <f t="shared" si="79"/>
        <v>SINAPI 104500</v>
      </c>
      <c r="B4398" s="3" t="s">
        <v>6165</v>
      </c>
      <c r="C4398" s="3">
        <v>104500</v>
      </c>
      <c r="D4398" s="2" t="s">
        <v>9502</v>
      </c>
      <c r="E4398" s="3" t="s">
        <v>6147</v>
      </c>
      <c r="G4398" s="66">
        <v>0</v>
      </c>
    </row>
    <row r="4399" spans="1:7" ht="33.75" x14ac:dyDescent="0.2">
      <c r="A4399" s="1" t="str">
        <f t="shared" si="79"/>
        <v>SINAPI 104503</v>
      </c>
      <c r="B4399" s="3" t="s">
        <v>6165</v>
      </c>
      <c r="C4399" s="3">
        <v>104503</v>
      </c>
      <c r="D4399" s="2" t="s">
        <v>9503</v>
      </c>
      <c r="E4399" s="3" t="s">
        <v>6147</v>
      </c>
      <c r="G4399" s="66">
        <v>0</v>
      </c>
    </row>
    <row r="4400" spans="1:7" ht="33.75" x14ac:dyDescent="0.2">
      <c r="A4400" s="1" t="str">
        <f t="shared" si="79"/>
        <v>SINAPI 104504</v>
      </c>
      <c r="B4400" s="3" t="s">
        <v>6165</v>
      </c>
      <c r="C4400" s="3">
        <v>104504</v>
      </c>
      <c r="D4400" s="2" t="s">
        <v>9504</v>
      </c>
      <c r="E4400" s="3" t="s">
        <v>6147</v>
      </c>
      <c r="G4400" s="66">
        <v>0</v>
      </c>
    </row>
    <row r="4401" spans="1:7" ht="33.75" x14ac:dyDescent="0.2">
      <c r="A4401" s="1" t="str">
        <f t="shared" si="79"/>
        <v>SINAPI 104507</v>
      </c>
      <c r="B4401" s="3" t="s">
        <v>6165</v>
      </c>
      <c r="C4401" s="3">
        <v>104507</v>
      </c>
      <c r="D4401" s="2" t="s">
        <v>9505</v>
      </c>
      <c r="E4401" s="3" t="s">
        <v>6147</v>
      </c>
      <c r="G4401" s="66">
        <v>0</v>
      </c>
    </row>
    <row r="4402" spans="1:7" ht="33.75" x14ac:dyDescent="0.2">
      <c r="A4402" s="1" t="str">
        <f t="shared" si="79"/>
        <v>SINAPI 104508</v>
      </c>
      <c r="B4402" s="3" t="s">
        <v>6165</v>
      </c>
      <c r="C4402" s="3">
        <v>104508</v>
      </c>
      <c r="D4402" s="2" t="s">
        <v>9506</v>
      </c>
      <c r="E4402" s="3" t="s">
        <v>6147</v>
      </c>
      <c r="G4402" s="66">
        <v>0</v>
      </c>
    </row>
    <row r="4403" spans="1:7" ht="33.75" x14ac:dyDescent="0.2">
      <c r="A4403" s="1" t="str">
        <f t="shared" si="79"/>
        <v>SINAPI 104509</v>
      </c>
      <c r="B4403" s="3" t="s">
        <v>6165</v>
      </c>
      <c r="C4403" s="3">
        <v>104509</v>
      </c>
      <c r="D4403" s="2" t="s">
        <v>9507</v>
      </c>
      <c r="E4403" s="3" t="s">
        <v>6147</v>
      </c>
      <c r="G4403" s="66">
        <v>0</v>
      </c>
    </row>
    <row r="4404" spans="1:7" ht="33.75" x14ac:dyDescent="0.2">
      <c r="A4404" s="1" t="str">
        <f t="shared" si="79"/>
        <v>SINAPI 104512</v>
      </c>
      <c r="B4404" s="3" t="s">
        <v>6165</v>
      </c>
      <c r="C4404" s="3">
        <v>104512</v>
      </c>
      <c r="D4404" s="2" t="s">
        <v>9508</v>
      </c>
      <c r="E4404" s="3" t="s">
        <v>6147</v>
      </c>
      <c r="G4404" s="66">
        <v>0</v>
      </c>
    </row>
    <row r="4405" spans="1:7" ht="33.75" x14ac:dyDescent="0.2">
      <c r="A4405" s="1" t="str">
        <f t="shared" si="79"/>
        <v>SINAPI 104513</v>
      </c>
      <c r="B4405" s="3" t="s">
        <v>6165</v>
      </c>
      <c r="C4405" s="3">
        <v>104513</v>
      </c>
      <c r="D4405" s="2" t="s">
        <v>9509</v>
      </c>
      <c r="E4405" s="3" t="s">
        <v>6147</v>
      </c>
      <c r="G4405" s="66">
        <v>0</v>
      </c>
    </row>
    <row r="4406" spans="1:7" ht="33.75" x14ac:dyDescent="0.2">
      <c r="A4406" s="1" t="str">
        <f t="shared" si="79"/>
        <v>SINAPI 104514</v>
      </c>
      <c r="B4406" s="3" t="s">
        <v>6165</v>
      </c>
      <c r="C4406" s="3">
        <v>104514</v>
      </c>
      <c r="D4406" s="2" t="s">
        <v>9510</v>
      </c>
      <c r="E4406" s="3" t="s">
        <v>6147</v>
      </c>
      <c r="G4406" s="66">
        <v>0</v>
      </c>
    </row>
    <row r="4407" spans="1:7" ht="33.75" x14ac:dyDescent="0.2">
      <c r="A4407" s="1" t="str">
        <f t="shared" si="79"/>
        <v>SINAPI 104501</v>
      </c>
      <c r="B4407" s="3" t="s">
        <v>6165</v>
      </c>
      <c r="C4407" s="3">
        <v>104501</v>
      </c>
      <c r="D4407" s="2" t="s">
        <v>9511</v>
      </c>
      <c r="E4407" s="3" t="s">
        <v>6147</v>
      </c>
      <c r="G4407" s="66">
        <v>0</v>
      </c>
    </row>
    <row r="4408" spans="1:7" ht="33.75" x14ac:dyDescent="0.2">
      <c r="A4408" s="1" t="str">
        <f t="shared" si="79"/>
        <v>SINAPI 104502</v>
      </c>
      <c r="B4408" s="3" t="s">
        <v>6165</v>
      </c>
      <c r="C4408" s="3">
        <v>104502</v>
      </c>
      <c r="D4408" s="2" t="s">
        <v>9512</v>
      </c>
      <c r="E4408" s="3" t="s">
        <v>6147</v>
      </c>
      <c r="G4408" s="66">
        <v>0</v>
      </c>
    </row>
    <row r="4409" spans="1:7" ht="33.75" x14ac:dyDescent="0.2">
      <c r="A4409" s="1" t="str">
        <f t="shared" si="79"/>
        <v>SINAPI 104505</v>
      </c>
      <c r="B4409" s="3" t="s">
        <v>6165</v>
      </c>
      <c r="C4409" s="3">
        <v>104505</v>
      </c>
      <c r="D4409" s="2" t="s">
        <v>9513</v>
      </c>
      <c r="E4409" s="3" t="s">
        <v>6147</v>
      </c>
      <c r="G4409" s="66">
        <v>0</v>
      </c>
    </row>
    <row r="4410" spans="1:7" ht="33.75" x14ac:dyDescent="0.2">
      <c r="A4410" s="1" t="str">
        <f t="shared" si="79"/>
        <v>SINAPI 104506</v>
      </c>
      <c r="B4410" s="3" t="s">
        <v>6165</v>
      </c>
      <c r="C4410" s="3">
        <v>104506</v>
      </c>
      <c r="D4410" s="2" t="s">
        <v>9514</v>
      </c>
      <c r="E4410" s="3" t="s">
        <v>6147</v>
      </c>
      <c r="G4410" s="66">
        <v>0</v>
      </c>
    </row>
    <row r="4411" spans="1:7" ht="33.75" x14ac:dyDescent="0.2">
      <c r="A4411" s="1" t="str">
        <f t="shared" si="79"/>
        <v>SINAPI 104510</v>
      </c>
      <c r="B4411" s="3" t="s">
        <v>6165</v>
      </c>
      <c r="C4411" s="3">
        <v>104510</v>
      </c>
      <c r="D4411" s="2" t="s">
        <v>9515</v>
      </c>
      <c r="E4411" s="3" t="s">
        <v>6147</v>
      </c>
      <c r="G4411" s="66">
        <v>0</v>
      </c>
    </row>
    <row r="4412" spans="1:7" ht="33.75" x14ac:dyDescent="0.2">
      <c r="A4412" s="1" t="str">
        <f t="shared" si="79"/>
        <v>SINAPI 104511</v>
      </c>
      <c r="B4412" s="3" t="s">
        <v>6165</v>
      </c>
      <c r="C4412" s="3">
        <v>104511</v>
      </c>
      <c r="D4412" s="2" t="s">
        <v>9516</v>
      </c>
      <c r="E4412" s="3" t="s">
        <v>6147</v>
      </c>
      <c r="G4412" s="66">
        <v>0</v>
      </c>
    </row>
    <row r="4413" spans="1:7" ht="33.75" x14ac:dyDescent="0.2">
      <c r="A4413" s="1" t="str">
        <f t="shared" si="79"/>
        <v>SINAPI 104491</v>
      </c>
      <c r="B4413" s="3" t="s">
        <v>6165</v>
      </c>
      <c r="C4413" s="3">
        <v>104491</v>
      </c>
      <c r="D4413" s="2" t="s">
        <v>1588</v>
      </c>
      <c r="E4413" s="3" t="s">
        <v>6147</v>
      </c>
      <c r="G4413" s="66">
        <v>3524.86</v>
      </c>
    </row>
    <row r="4414" spans="1:7" ht="33.75" x14ac:dyDescent="0.2">
      <c r="A4414" s="1" t="str">
        <f t="shared" si="79"/>
        <v>SINAPI 104492</v>
      </c>
      <c r="B4414" s="3" t="s">
        <v>6165</v>
      </c>
      <c r="C4414" s="3">
        <v>104492</v>
      </c>
      <c r="D4414" s="2" t="s">
        <v>1589</v>
      </c>
      <c r="E4414" s="3" t="s">
        <v>6147</v>
      </c>
      <c r="G4414" s="66">
        <v>4405.82</v>
      </c>
    </row>
    <row r="4415" spans="1:7" ht="33.75" x14ac:dyDescent="0.2">
      <c r="A4415" s="1" t="str">
        <f t="shared" si="79"/>
        <v>SINAPI 104493</v>
      </c>
      <c r="B4415" s="3" t="s">
        <v>6165</v>
      </c>
      <c r="C4415" s="3">
        <v>104493</v>
      </c>
      <c r="D4415" s="2" t="s">
        <v>9517</v>
      </c>
      <c r="E4415" s="3" t="s">
        <v>6147</v>
      </c>
      <c r="G4415" s="66">
        <v>0</v>
      </c>
    </row>
    <row r="4416" spans="1:7" ht="33.75" x14ac:dyDescent="0.2">
      <c r="A4416" s="1" t="str">
        <f t="shared" si="79"/>
        <v>SINAPI 104494</v>
      </c>
      <c r="B4416" s="3" t="s">
        <v>6165</v>
      </c>
      <c r="C4416" s="3">
        <v>104494</v>
      </c>
      <c r="D4416" s="2" t="s">
        <v>1590</v>
      </c>
      <c r="E4416" s="3" t="s">
        <v>6147</v>
      </c>
      <c r="G4416" s="66">
        <v>5947.91</v>
      </c>
    </row>
    <row r="4417" spans="1:7" ht="33.75" x14ac:dyDescent="0.2">
      <c r="A4417" s="1" t="str">
        <f t="shared" si="79"/>
        <v>SINAPI 104495</v>
      </c>
      <c r="B4417" s="3" t="s">
        <v>6165</v>
      </c>
      <c r="C4417" s="3">
        <v>104495</v>
      </c>
      <c r="D4417" s="2" t="s">
        <v>9518</v>
      </c>
      <c r="E4417" s="3" t="s">
        <v>6147</v>
      </c>
      <c r="G4417" s="66">
        <v>0</v>
      </c>
    </row>
    <row r="4418" spans="1:7" ht="33.75" x14ac:dyDescent="0.2">
      <c r="A4418" s="1" t="str">
        <f t="shared" si="79"/>
        <v>SINAPI 104496</v>
      </c>
      <c r="B4418" s="3" t="s">
        <v>6165</v>
      </c>
      <c r="C4418" s="3">
        <v>104496</v>
      </c>
      <c r="D4418" s="2" t="s">
        <v>9519</v>
      </c>
      <c r="E4418" s="3" t="s">
        <v>6147</v>
      </c>
      <c r="G4418" s="66">
        <v>0</v>
      </c>
    </row>
    <row r="4419" spans="1:7" ht="33.75" x14ac:dyDescent="0.2">
      <c r="A4419" s="1" t="str">
        <f t="shared" si="79"/>
        <v>SINAPI 104497</v>
      </c>
      <c r="B4419" s="3" t="s">
        <v>6165</v>
      </c>
      <c r="C4419" s="3">
        <v>104497</v>
      </c>
      <c r="D4419" s="2" t="s">
        <v>1591</v>
      </c>
      <c r="E4419" s="3" t="s">
        <v>6147</v>
      </c>
      <c r="G4419" s="66">
        <v>7144.69</v>
      </c>
    </row>
    <row r="4420" spans="1:7" ht="33.75" x14ac:dyDescent="0.2">
      <c r="A4420" s="1" t="str">
        <f t="shared" si="79"/>
        <v>SINAPI 104498</v>
      </c>
      <c r="B4420" s="3" t="s">
        <v>6165</v>
      </c>
      <c r="C4420" s="3">
        <v>104498</v>
      </c>
      <c r="D4420" s="2" t="s">
        <v>9520</v>
      </c>
      <c r="E4420" s="3" t="s">
        <v>6147</v>
      </c>
      <c r="G4420" s="66">
        <v>0</v>
      </c>
    </row>
    <row r="4421" spans="1:7" ht="33.75" x14ac:dyDescent="0.2">
      <c r="A4421" s="1" t="str">
        <f t="shared" si="79"/>
        <v>SINAPI 104499</v>
      </c>
      <c r="B4421" s="3" t="s">
        <v>6165</v>
      </c>
      <c r="C4421" s="3">
        <v>104499</v>
      </c>
      <c r="D4421" s="2" t="s">
        <v>9521</v>
      </c>
      <c r="E4421" s="3" t="s">
        <v>6147</v>
      </c>
      <c r="G4421" s="66">
        <v>0</v>
      </c>
    </row>
    <row r="4422" spans="1:7" ht="22.5" x14ac:dyDescent="0.2">
      <c r="A4422" s="1" t="str">
        <f t="shared" si="79"/>
        <v>SINAPI 104515</v>
      </c>
      <c r="B4422" s="3" t="s">
        <v>6165</v>
      </c>
      <c r="C4422" s="3">
        <v>104515</v>
      </c>
      <c r="D4422" s="2" t="s">
        <v>1592</v>
      </c>
      <c r="E4422" s="3" t="s">
        <v>6149</v>
      </c>
      <c r="G4422" s="66">
        <v>22.7</v>
      </c>
    </row>
    <row r="4423" spans="1:7" ht="22.5" x14ac:dyDescent="0.2">
      <c r="A4423" s="1" t="str">
        <f t="shared" si="79"/>
        <v>SINAPI 87430</v>
      </c>
      <c r="B4423" s="3" t="s">
        <v>6165</v>
      </c>
      <c r="C4423" s="3">
        <v>87430</v>
      </c>
      <c r="D4423" s="2" t="s">
        <v>5189</v>
      </c>
      <c r="E4423" s="3" t="s">
        <v>6149</v>
      </c>
      <c r="G4423" s="66">
        <v>20.89</v>
      </c>
    </row>
    <row r="4424" spans="1:7" ht="22.5" x14ac:dyDescent="0.2">
      <c r="A4424" s="1" t="str">
        <f t="shared" si="79"/>
        <v>SINAPI 87433</v>
      </c>
      <c r="B4424" s="3" t="s">
        <v>6165</v>
      </c>
      <c r="C4424" s="3">
        <v>87433</v>
      </c>
      <c r="D4424" s="2" t="s">
        <v>5190</v>
      </c>
      <c r="E4424" s="3" t="s">
        <v>6149</v>
      </c>
      <c r="G4424" s="66">
        <v>30.08</v>
      </c>
    </row>
    <row r="4425" spans="1:7" ht="22.5" x14ac:dyDescent="0.2">
      <c r="A4425" s="1" t="str">
        <f t="shared" si="79"/>
        <v>SINAPI 87436</v>
      </c>
      <c r="B4425" s="3" t="s">
        <v>6165</v>
      </c>
      <c r="C4425" s="3">
        <v>87436</v>
      </c>
      <c r="D4425" s="2" t="s">
        <v>5191</v>
      </c>
      <c r="E4425" s="3" t="s">
        <v>6149</v>
      </c>
      <c r="G4425" s="66">
        <v>34.299999999999997</v>
      </c>
    </row>
    <row r="4426" spans="1:7" ht="22.5" x14ac:dyDescent="0.2">
      <c r="A4426" s="1" t="str">
        <f t="shared" si="79"/>
        <v>SINAPI 87439</v>
      </c>
      <c r="B4426" s="3" t="s">
        <v>6165</v>
      </c>
      <c r="C4426" s="3">
        <v>87439</v>
      </c>
      <c r="D4426" s="2" t="s">
        <v>5192</v>
      </c>
      <c r="E4426" s="3" t="s">
        <v>6149</v>
      </c>
      <c r="G4426" s="66">
        <v>41.96</v>
      </c>
    </row>
    <row r="4427" spans="1:7" ht="22.5" x14ac:dyDescent="0.2">
      <c r="A4427" s="1" t="str">
        <f t="shared" si="79"/>
        <v>SINAPI 104633</v>
      </c>
      <c r="B4427" s="3" t="s">
        <v>6165</v>
      </c>
      <c r="C4427" s="3">
        <v>104633</v>
      </c>
      <c r="D4427" s="2" t="s">
        <v>5298</v>
      </c>
      <c r="E4427" s="3" t="s">
        <v>6149</v>
      </c>
      <c r="G4427" s="66">
        <v>28.93</v>
      </c>
    </row>
    <row r="4428" spans="1:7" ht="22.5" x14ac:dyDescent="0.2">
      <c r="A4428" s="1" t="str">
        <f t="shared" si="79"/>
        <v>SINAPI 104634</v>
      </c>
      <c r="B4428" s="3" t="s">
        <v>6165</v>
      </c>
      <c r="C4428" s="3">
        <v>104634</v>
      </c>
      <c r="D4428" s="2" t="s">
        <v>5299</v>
      </c>
      <c r="E4428" s="3" t="s">
        <v>6149</v>
      </c>
      <c r="G4428" s="66">
        <v>42.48</v>
      </c>
    </row>
    <row r="4429" spans="1:7" x14ac:dyDescent="0.2">
      <c r="A4429" s="1" t="str">
        <f t="shared" si="79"/>
        <v>SINAPI 87418</v>
      </c>
      <c r="B4429" s="3" t="s">
        <v>6165</v>
      </c>
      <c r="C4429" s="3">
        <v>87418</v>
      </c>
      <c r="D4429" s="2" t="s">
        <v>5185</v>
      </c>
      <c r="E4429" s="3" t="s">
        <v>6149</v>
      </c>
      <c r="G4429" s="66">
        <v>20.83</v>
      </c>
    </row>
    <row r="4430" spans="1:7" x14ac:dyDescent="0.2">
      <c r="A4430" s="1" t="str">
        <f t="shared" si="79"/>
        <v>SINAPI 87421</v>
      </c>
      <c r="B4430" s="3" t="s">
        <v>6165</v>
      </c>
      <c r="C4430" s="3">
        <v>87421</v>
      </c>
      <c r="D4430" s="2" t="s">
        <v>5186</v>
      </c>
      <c r="E4430" s="3" t="s">
        <v>6149</v>
      </c>
      <c r="G4430" s="66">
        <v>31.69</v>
      </c>
    </row>
    <row r="4431" spans="1:7" ht="22.5" x14ac:dyDescent="0.2">
      <c r="A4431" s="1" t="str">
        <f t="shared" si="79"/>
        <v>SINAPI 104628</v>
      </c>
      <c r="B4431" s="3" t="s">
        <v>6165</v>
      </c>
      <c r="C4431" s="3">
        <v>104628</v>
      </c>
      <c r="D4431" s="2" t="s">
        <v>5293</v>
      </c>
      <c r="E4431" s="3" t="s">
        <v>6149</v>
      </c>
      <c r="G4431" s="66">
        <v>32.9</v>
      </c>
    </row>
    <row r="4432" spans="1:7" ht="22.5" x14ac:dyDescent="0.2">
      <c r="A4432" s="1" t="str">
        <f t="shared" si="79"/>
        <v>SINAPI 104631</v>
      </c>
      <c r="B4432" s="3" t="s">
        <v>6165</v>
      </c>
      <c r="C4432" s="3">
        <v>104631</v>
      </c>
      <c r="D4432" s="2" t="s">
        <v>5296</v>
      </c>
      <c r="E4432" s="3" t="s">
        <v>6149</v>
      </c>
      <c r="G4432" s="66">
        <v>44.61</v>
      </c>
    </row>
    <row r="4433" spans="1:7" ht="22.5" x14ac:dyDescent="0.2">
      <c r="A4433" s="1" t="str">
        <f t="shared" si="79"/>
        <v>SINAPI 104627</v>
      </c>
      <c r="B4433" s="3" t="s">
        <v>6165</v>
      </c>
      <c r="C4433" s="3">
        <v>104627</v>
      </c>
      <c r="D4433" s="2" t="s">
        <v>5292</v>
      </c>
      <c r="E4433" s="3" t="s">
        <v>6149</v>
      </c>
      <c r="G4433" s="66">
        <v>20.82</v>
      </c>
    </row>
    <row r="4434" spans="1:7" ht="22.5" x14ac:dyDescent="0.2">
      <c r="A4434" s="1" t="str">
        <f t="shared" si="79"/>
        <v>SINAPI 104630</v>
      </c>
      <c r="B4434" s="3" t="s">
        <v>6165</v>
      </c>
      <c r="C4434" s="3">
        <v>104630</v>
      </c>
      <c r="D4434" s="2" t="s">
        <v>5295</v>
      </c>
      <c r="E4434" s="3" t="s">
        <v>6149</v>
      </c>
      <c r="G4434" s="66">
        <v>32.520000000000003</v>
      </c>
    </row>
    <row r="4435" spans="1:7" ht="22.5" x14ac:dyDescent="0.2">
      <c r="A4435" s="1" t="str">
        <f t="shared" si="79"/>
        <v>SINAPI 104629</v>
      </c>
      <c r="B4435" s="3" t="s">
        <v>6165</v>
      </c>
      <c r="C4435" s="3">
        <v>104629</v>
      </c>
      <c r="D4435" s="2" t="s">
        <v>5294</v>
      </c>
      <c r="E4435" s="3" t="s">
        <v>6149</v>
      </c>
      <c r="G4435" s="66">
        <v>39.85</v>
      </c>
    </row>
    <row r="4436" spans="1:7" ht="22.5" x14ac:dyDescent="0.2">
      <c r="A4436" s="1" t="str">
        <f t="shared" si="79"/>
        <v>SINAPI 104632</v>
      </c>
      <c r="B4436" s="3" t="s">
        <v>6165</v>
      </c>
      <c r="C4436" s="3">
        <v>104632</v>
      </c>
      <c r="D4436" s="2" t="s">
        <v>5297</v>
      </c>
      <c r="E4436" s="3" t="s">
        <v>6149</v>
      </c>
      <c r="G4436" s="66">
        <v>51.55</v>
      </c>
    </row>
    <row r="4437" spans="1:7" ht="22.5" x14ac:dyDescent="0.2">
      <c r="A4437" s="1" t="str">
        <f t="shared" si="79"/>
        <v>SINAPI 87412</v>
      </c>
      <c r="B4437" s="3" t="s">
        <v>6165</v>
      </c>
      <c r="C4437" s="3">
        <v>87412</v>
      </c>
      <c r="D4437" s="2" t="s">
        <v>5180</v>
      </c>
      <c r="E4437" s="3" t="s">
        <v>6149</v>
      </c>
      <c r="G4437" s="66">
        <v>27.19</v>
      </c>
    </row>
    <row r="4438" spans="1:7" ht="22.5" x14ac:dyDescent="0.2">
      <c r="A4438" s="1" t="str">
        <f t="shared" si="79"/>
        <v>SINAPI 87415</v>
      </c>
      <c r="B4438" s="3" t="s">
        <v>6165</v>
      </c>
      <c r="C4438" s="3">
        <v>87415</v>
      </c>
      <c r="D4438" s="2" t="s">
        <v>5183</v>
      </c>
      <c r="E4438" s="3" t="s">
        <v>6149</v>
      </c>
      <c r="G4438" s="66">
        <v>37.619999999999997</v>
      </c>
    </row>
    <row r="4439" spans="1:7" ht="22.5" x14ac:dyDescent="0.2">
      <c r="A4439" s="1" t="str">
        <f t="shared" si="79"/>
        <v>SINAPI 87411</v>
      </c>
      <c r="B4439" s="3" t="s">
        <v>6165</v>
      </c>
      <c r="C4439" s="3">
        <v>87411</v>
      </c>
      <c r="D4439" s="2" t="s">
        <v>5179</v>
      </c>
      <c r="E4439" s="3" t="s">
        <v>6149</v>
      </c>
      <c r="G4439" s="66">
        <v>17.88</v>
      </c>
    </row>
    <row r="4440" spans="1:7" ht="22.5" x14ac:dyDescent="0.2">
      <c r="A4440" s="1" t="str">
        <f t="shared" si="79"/>
        <v>SINAPI 87414</v>
      </c>
      <c r="B4440" s="3" t="s">
        <v>6165</v>
      </c>
      <c r="C4440" s="3">
        <v>87414</v>
      </c>
      <c r="D4440" s="2" t="s">
        <v>5182</v>
      </c>
      <c r="E4440" s="3" t="s">
        <v>6149</v>
      </c>
      <c r="G4440" s="66">
        <v>28.32</v>
      </c>
    </row>
    <row r="4441" spans="1:7" ht="22.5" x14ac:dyDescent="0.2">
      <c r="A4441" s="1" t="str">
        <f t="shared" si="79"/>
        <v>SINAPI 87413</v>
      </c>
      <c r="B4441" s="3" t="s">
        <v>6165</v>
      </c>
      <c r="C4441" s="3">
        <v>87413</v>
      </c>
      <c r="D4441" s="2" t="s">
        <v>5181</v>
      </c>
      <c r="E4441" s="3" t="s">
        <v>6149</v>
      </c>
      <c r="G4441" s="66">
        <v>32.54</v>
      </c>
    </row>
    <row r="4442" spans="1:7" ht="22.5" x14ac:dyDescent="0.2">
      <c r="A4442" s="1" t="str">
        <f t="shared" si="79"/>
        <v>SINAPI 87416</v>
      </c>
      <c r="B4442" s="3" t="s">
        <v>6165</v>
      </c>
      <c r="C4442" s="3">
        <v>87416</v>
      </c>
      <c r="D4442" s="2" t="s">
        <v>5184</v>
      </c>
      <c r="E4442" s="3" t="s">
        <v>6149</v>
      </c>
      <c r="G4442" s="66">
        <v>42.98</v>
      </c>
    </row>
    <row r="4443" spans="1:7" ht="22.5" x14ac:dyDescent="0.2">
      <c r="A4443" s="1" t="str">
        <f t="shared" si="79"/>
        <v>SINAPI 104635</v>
      </c>
      <c r="B4443" s="3" t="s">
        <v>6165</v>
      </c>
      <c r="C4443" s="3">
        <v>104635</v>
      </c>
      <c r="D4443" s="2" t="s">
        <v>5300</v>
      </c>
      <c r="E4443" s="3" t="s">
        <v>6149</v>
      </c>
      <c r="G4443" s="66">
        <v>59.3</v>
      </c>
    </row>
    <row r="4444" spans="1:7" ht="22.5" x14ac:dyDescent="0.2">
      <c r="A4444" s="1" t="str">
        <f t="shared" si="79"/>
        <v>SINAPI 104636</v>
      </c>
      <c r="B4444" s="3" t="s">
        <v>6165</v>
      </c>
      <c r="C4444" s="3">
        <v>104636</v>
      </c>
      <c r="D4444" s="2" t="s">
        <v>5301</v>
      </c>
      <c r="E4444" s="3" t="s">
        <v>6149</v>
      </c>
      <c r="G4444" s="66">
        <v>68.73</v>
      </c>
    </row>
    <row r="4445" spans="1:7" x14ac:dyDescent="0.2">
      <c r="A4445" s="1" t="str">
        <f t="shared" si="79"/>
        <v>SINAPI 87424</v>
      </c>
      <c r="B4445" s="3" t="s">
        <v>6165</v>
      </c>
      <c r="C4445" s="3">
        <v>87424</v>
      </c>
      <c r="D4445" s="2" t="s">
        <v>5187</v>
      </c>
      <c r="E4445" s="3" t="s">
        <v>6149</v>
      </c>
      <c r="G4445" s="66">
        <v>42.1</v>
      </c>
    </row>
    <row r="4446" spans="1:7" x14ac:dyDescent="0.2">
      <c r="A4446" s="1" t="str">
        <f t="shared" si="79"/>
        <v>SINAPI 87427</v>
      </c>
      <c r="B4446" s="3" t="s">
        <v>6165</v>
      </c>
      <c r="C4446" s="3">
        <v>87427</v>
      </c>
      <c r="D4446" s="2" t="s">
        <v>5188</v>
      </c>
      <c r="E4446" s="3" t="s">
        <v>6149</v>
      </c>
      <c r="G4446" s="66">
        <v>49.65</v>
      </c>
    </row>
    <row r="4447" spans="1:7" x14ac:dyDescent="0.2">
      <c r="A4447" s="1" t="str">
        <f t="shared" si="79"/>
        <v>SINAPI 89998</v>
      </c>
      <c r="B4447" s="3" t="s">
        <v>6165</v>
      </c>
      <c r="C4447" s="3">
        <v>89998</v>
      </c>
      <c r="D4447" s="2" t="s">
        <v>2123</v>
      </c>
      <c r="E4447" s="3" t="s">
        <v>6153</v>
      </c>
      <c r="G4447" s="66">
        <v>10.050000000000001</v>
      </c>
    </row>
    <row r="4448" spans="1:7" x14ac:dyDescent="0.2">
      <c r="A4448" s="1" t="str">
        <f t="shared" si="79"/>
        <v>SINAPI 102920</v>
      </c>
      <c r="B4448" s="3" t="s">
        <v>6165</v>
      </c>
      <c r="C4448" s="3">
        <v>102920</v>
      </c>
      <c r="D4448" s="2" t="s">
        <v>2193</v>
      </c>
      <c r="E4448" s="3" t="s">
        <v>6153</v>
      </c>
      <c r="G4448" s="66">
        <v>8.18</v>
      </c>
    </row>
    <row r="4449" spans="1:7" x14ac:dyDescent="0.2">
      <c r="A4449" s="1" t="str">
        <f t="shared" si="79"/>
        <v>SINAPI 102923</v>
      </c>
      <c r="B4449" s="3" t="s">
        <v>6165</v>
      </c>
      <c r="C4449" s="3">
        <v>102923</v>
      </c>
      <c r="D4449" s="2" t="s">
        <v>2196</v>
      </c>
      <c r="E4449" s="3" t="s">
        <v>6153</v>
      </c>
      <c r="G4449" s="66">
        <v>7.6</v>
      </c>
    </row>
    <row r="4450" spans="1:7" x14ac:dyDescent="0.2">
      <c r="A4450" s="1" t="str">
        <f t="shared" si="79"/>
        <v>SINAPI 90000</v>
      </c>
      <c r="B4450" s="3" t="s">
        <v>6165</v>
      </c>
      <c r="C4450" s="3">
        <v>90000</v>
      </c>
      <c r="D4450" s="2" t="s">
        <v>2125</v>
      </c>
      <c r="E4450" s="3" t="s">
        <v>6153</v>
      </c>
      <c r="G4450" s="66">
        <v>13.19</v>
      </c>
    </row>
    <row r="4451" spans="1:7" x14ac:dyDescent="0.2">
      <c r="A4451" s="1" t="str">
        <f t="shared" si="79"/>
        <v>SINAPI 103088</v>
      </c>
      <c r="B4451" s="3" t="s">
        <v>6165</v>
      </c>
      <c r="C4451" s="3">
        <v>103088</v>
      </c>
      <c r="D4451" s="2" t="s">
        <v>2197</v>
      </c>
      <c r="E4451" s="3" t="s">
        <v>6153</v>
      </c>
      <c r="G4451" s="66">
        <v>10.19</v>
      </c>
    </row>
    <row r="4452" spans="1:7" x14ac:dyDescent="0.2">
      <c r="A4452" s="1" t="str">
        <f t="shared" si="79"/>
        <v>SINAPI 102922</v>
      </c>
      <c r="B4452" s="3" t="s">
        <v>6165</v>
      </c>
      <c r="C4452" s="3">
        <v>102922</v>
      </c>
      <c r="D4452" s="2" t="s">
        <v>2195</v>
      </c>
      <c r="E4452" s="3" t="s">
        <v>6153</v>
      </c>
      <c r="G4452" s="66">
        <v>8.83</v>
      </c>
    </row>
    <row r="4453" spans="1:7" x14ac:dyDescent="0.2">
      <c r="A4453" s="1" t="str">
        <f t="shared" si="79"/>
        <v>SINAPI 89999</v>
      </c>
      <c r="B4453" s="3" t="s">
        <v>6165</v>
      </c>
      <c r="C4453" s="3">
        <v>89999</v>
      </c>
      <c r="D4453" s="2" t="s">
        <v>2124</v>
      </c>
      <c r="E4453" s="3" t="s">
        <v>6153</v>
      </c>
      <c r="G4453" s="66">
        <v>16.72</v>
      </c>
    </row>
    <row r="4454" spans="1:7" x14ac:dyDescent="0.2">
      <c r="A4454" s="1" t="str">
        <f t="shared" si="79"/>
        <v>SINAPI 89996</v>
      </c>
      <c r="B4454" s="3" t="s">
        <v>6165</v>
      </c>
      <c r="C4454" s="3">
        <v>89996</v>
      </c>
      <c r="D4454" s="2" t="s">
        <v>2121</v>
      </c>
      <c r="E4454" s="3" t="s">
        <v>6153</v>
      </c>
      <c r="G4454" s="66">
        <v>10.65</v>
      </c>
    </row>
    <row r="4455" spans="1:7" x14ac:dyDescent="0.2">
      <c r="A4455" s="1" t="str">
        <f t="shared" ref="A4455:A4518" si="80">CONCATENAR</f>
        <v>SINAPI 89997</v>
      </c>
      <c r="B4455" s="3" t="s">
        <v>6165</v>
      </c>
      <c r="C4455" s="3">
        <v>89997</v>
      </c>
      <c r="D4455" s="2" t="s">
        <v>2122</v>
      </c>
      <c r="E4455" s="3" t="s">
        <v>6153</v>
      </c>
      <c r="G4455" s="66">
        <v>8.57</v>
      </c>
    </row>
    <row r="4456" spans="1:7" x14ac:dyDescent="0.2">
      <c r="A4456" s="1" t="str">
        <f t="shared" si="80"/>
        <v>SINAPI 102921</v>
      </c>
      <c r="B4456" s="3" t="s">
        <v>6165</v>
      </c>
      <c r="C4456" s="3">
        <v>102921</v>
      </c>
      <c r="D4456" s="2" t="s">
        <v>2194</v>
      </c>
      <c r="E4456" s="3" t="s">
        <v>6153</v>
      </c>
      <c r="G4456" s="66">
        <v>7.84</v>
      </c>
    </row>
    <row r="4457" spans="1:7" ht="22.5" x14ac:dyDescent="0.2">
      <c r="A4457" s="1" t="str">
        <f t="shared" si="80"/>
        <v>SINAPI 90278</v>
      </c>
      <c r="B4457" s="3" t="s">
        <v>6165</v>
      </c>
      <c r="C4457" s="3">
        <v>90278</v>
      </c>
      <c r="D4457" s="2" t="s">
        <v>2216</v>
      </c>
      <c r="E4457" s="3" t="s">
        <v>6154</v>
      </c>
      <c r="G4457" s="66">
        <v>551.64</v>
      </c>
    </row>
    <row r="4458" spans="1:7" ht="22.5" x14ac:dyDescent="0.2">
      <c r="A4458" s="1" t="str">
        <f t="shared" si="80"/>
        <v>SINAPI 90282</v>
      </c>
      <c r="B4458" s="3" t="s">
        <v>6165</v>
      </c>
      <c r="C4458" s="3">
        <v>90282</v>
      </c>
      <c r="D4458" s="2" t="s">
        <v>2220</v>
      </c>
      <c r="E4458" s="3" t="s">
        <v>6154</v>
      </c>
      <c r="G4458" s="66">
        <v>538.94000000000005</v>
      </c>
    </row>
    <row r="4459" spans="1:7" ht="22.5" x14ac:dyDescent="0.2">
      <c r="A4459" s="1" t="str">
        <f t="shared" si="80"/>
        <v>SINAPI 90279</v>
      </c>
      <c r="B4459" s="3" t="s">
        <v>6165</v>
      </c>
      <c r="C4459" s="3">
        <v>90279</v>
      </c>
      <c r="D4459" s="2" t="s">
        <v>2217</v>
      </c>
      <c r="E4459" s="3" t="s">
        <v>6154</v>
      </c>
      <c r="G4459" s="66">
        <v>603.61</v>
      </c>
    </row>
    <row r="4460" spans="1:7" ht="22.5" x14ac:dyDescent="0.2">
      <c r="A4460" s="1" t="str">
        <f t="shared" si="80"/>
        <v>SINAPI 90283</v>
      </c>
      <c r="B4460" s="3" t="s">
        <v>6165</v>
      </c>
      <c r="C4460" s="3">
        <v>90283</v>
      </c>
      <c r="D4460" s="2" t="s">
        <v>2221</v>
      </c>
      <c r="E4460" s="3" t="s">
        <v>6154</v>
      </c>
      <c r="G4460" s="66">
        <v>590.44000000000005</v>
      </c>
    </row>
    <row r="4461" spans="1:7" ht="22.5" x14ac:dyDescent="0.2">
      <c r="A4461" s="1" t="str">
        <f t="shared" si="80"/>
        <v>SINAPI 90280</v>
      </c>
      <c r="B4461" s="3" t="s">
        <v>6165</v>
      </c>
      <c r="C4461" s="3">
        <v>90280</v>
      </c>
      <c r="D4461" s="2" t="s">
        <v>2218</v>
      </c>
      <c r="E4461" s="3" t="s">
        <v>6154</v>
      </c>
      <c r="G4461" s="66">
        <v>661.09</v>
      </c>
    </row>
    <row r="4462" spans="1:7" ht="22.5" x14ac:dyDescent="0.2">
      <c r="A4462" s="1" t="str">
        <f t="shared" si="80"/>
        <v>SINAPI 90284</v>
      </c>
      <c r="B4462" s="3" t="s">
        <v>6165</v>
      </c>
      <c r="C4462" s="3">
        <v>90284</v>
      </c>
      <c r="D4462" s="2" t="s">
        <v>2222</v>
      </c>
      <c r="E4462" s="3" t="s">
        <v>6154</v>
      </c>
      <c r="G4462" s="66">
        <v>652.17999999999995</v>
      </c>
    </row>
    <row r="4463" spans="1:7" ht="22.5" x14ac:dyDescent="0.2">
      <c r="A4463" s="1" t="str">
        <f t="shared" si="80"/>
        <v>SINAPI 90281</v>
      </c>
      <c r="B4463" s="3" t="s">
        <v>6165</v>
      </c>
      <c r="C4463" s="3">
        <v>90281</v>
      </c>
      <c r="D4463" s="2" t="s">
        <v>2219</v>
      </c>
      <c r="E4463" s="3" t="s">
        <v>6154</v>
      </c>
      <c r="G4463" s="66">
        <v>757.36</v>
      </c>
    </row>
    <row r="4464" spans="1:7" ht="22.5" x14ac:dyDescent="0.2">
      <c r="A4464" s="1" t="str">
        <f t="shared" si="80"/>
        <v>SINAPI 90285</v>
      </c>
      <c r="B4464" s="3" t="s">
        <v>6165</v>
      </c>
      <c r="C4464" s="3">
        <v>90285</v>
      </c>
      <c r="D4464" s="2" t="s">
        <v>2223</v>
      </c>
      <c r="E4464" s="3" t="s">
        <v>6154</v>
      </c>
      <c r="G4464" s="66">
        <v>753.35</v>
      </c>
    </row>
    <row r="4465" spans="1:7" x14ac:dyDescent="0.2">
      <c r="A4465" s="1" t="str">
        <f t="shared" si="80"/>
        <v>SINAPI 89994</v>
      </c>
      <c r="B4465" s="3" t="s">
        <v>6165</v>
      </c>
      <c r="C4465" s="3">
        <v>89994</v>
      </c>
      <c r="D4465" s="2" t="s">
        <v>2214</v>
      </c>
      <c r="E4465" s="3" t="s">
        <v>6154</v>
      </c>
      <c r="G4465" s="66">
        <v>950.56</v>
      </c>
    </row>
    <row r="4466" spans="1:7" x14ac:dyDescent="0.2">
      <c r="A4466" s="1" t="str">
        <f t="shared" si="80"/>
        <v>SINAPI 89995</v>
      </c>
      <c r="B4466" s="3" t="s">
        <v>6165</v>
      </c>
      <c r="C4466" s="3">
        <v>89995</v>
      </c>
      <c r="D4466" s="2" t="s">
        <v>2215</v>
      </c>
      <c r="E4466" s="3" t="s">
        <v>6154</v>
      </c>
      <c r="G4466" s="66">
        <v>1069.46</v>
      </c>
    </row>
    <row r="4467" spans="1:7" x14ac:dyDescent="0.2">
      <c r="A4467" s="1" t="str">
        <f t="shared" si="80"/>
        <v>SINAPI 89993</v>
      </c>
      <c r="B4467" s="3" t="s">
        <v>6165</v>
      </c>
      <c r="C4467" s="3">
        <v>89993</v>
      </c>
      <c r="D4467" s="2" t="s">
        <v>2213</v>
      </c>
      <c r="E4467" s="3" t="s">
        <v>6154</v>
      </c>
      <c r="G4467" s="66">
        <v>1110.32</v>
      </c>
    </row>
    <row r="4468" spans="1:7" x14ac:dyDescent="0.2">
      <c r="A4468" s="1" t="str">
        <f t="shared" si="80"/>
        <v>SINAPI 99860</v>
      </c>
      <c r="B4468" s="3" t="s">
        <v>6165</v>
      </c>
      <c r="C4468" s="3">
        <v>99860</v>
      </c>
      <c r="D4468" s="2" t="s">
        <v>9522</v>
      </c>
      <c r="E4468" s="3" t="s">
        <v>6147</v>
      </c>
      <c r="G4468" s="66">
        <v>0</v>
      </c>
    </row>
    <row r="4469" spans="1:7" x14ac:dyDescent="0.2">
      <c r="A4469" s="1" t="str">
        <f t="shared" si="80"/>
        <v>SINAPI 99858</v>
      </c>
      <c r="B4469" s="3" t="s">
        <v>6165</v>
      </c>
      <c r="C4469" s="3">
        <v>99858</v>
      </c>
      <c r="D4469" s="2" t="s">
        <v>9523</v>
      </c>
      <c r="E4469" s="3" t="s">
        <v>6147</v>
      </c>
      <c r="G4469" s="66">
        <v>0</v>
      </c>
    </row>
    <row r="4470" spans="1:7" x14ac:dyDescent="0.2">
      <c r="A4470" s="1" t="str">
        <f t="shared" si="80"/>
        <v>SINAPI 99859</v>
      </c>
      <c r="B4470" s="3" t="s">
        <v>6165</v>
      </c>
      <c r="C4470" s="3">
        <v>99859</v>
      </c>
      <c r="D4470" s="2" t="s">
        <v>9524</v>
      </c>
      <c r="E4470" s="3" t="s">
        <v>6147</v>
      </c>
      <c r="G4470" s="66">
        <v>0</v>
      </c>
    </row>
    <row r="4471" spans="1:7" x14ac:dyDescent="0.2">
      <c r="A4471" s="1" t="str">
        <f t="shared" si="80"/>
        <v>SINAPI 99857</v>
      </c>
      <c r="B4471" s="3" t="s">
        <v>6165</v>
      </c>
      <c r="C4471" s="3">
        <v>99857</v>
      </c>
      <c r="D4471" s="2" t="s">
        <v>6675</v>
      </c>
      <c r="E4471" s="3" t="s">
        <v>6147</v>
      </c>
      <c r="G4471" s="66">
        <v>112.9</v>
      </c>
    </row>
    <row r="4472" spans="1:7" x14ac:dyDescent="0.2">
      <c r="A4472" s="1" t="str">
        <f t="shared" si="80"/>
        <v>SINAPI 99855</v>
      </c>
      <c r="B4472" s="3" t="s">
        <v>6165</v>
      </c>
      <c r="C4472" s="3">
        <v>99855</v>
      </c>
      <c r="D4472" s="2" t="s">
        <v>6674</v>
      </c>
      <c r="E4472" s="3" t="s">
        <v>6147</v>
      </c>
      <c r="G4472" s="66">
        <v>123.08</v>
      </c>
    </row>
    <row r="4473" spans="1:7" x14ac:dyDescent="0.2">
      <c r="A4473" s="1" t="str">
        <f t="shared" si="80"/>
        <v>SINAPI 99856</v>
      </c>
      <c r="B4473" s="3" t="s">
        <v>6165</v>
      </c>
      <c r="C4473" s="3">
        <v>99856</v>
      </c>
      <c r="D4473" s="2" t="s">
        <v>9525</v>
      </c>
      <c r="E4473" s="3" t="s">
        <v>6147</v>
      </c>
      <c r="G4473" s="66">
        <v>0</v>
      </c>
    </row>
    <row r="4474" spans="1:7" x14ac:dyDescent="0.2">
      <c r="A4474" s="1" t="str">
        <f t="shared" si="80"/>
        <v>SINAPI 99862</v>
      </c>
      <c r="B4474" s="3" t="s">
        <v>6165</v>
      </c>
      <c r="C4474" s="3">
        <v>99862</v>
      </c>
      <c r="D4474" s="2" t="s">
        <v>1809</v>
      </c>
      <c r="E4474" s="3" t="s">
        <v>6149</v>
      </c>
      <c r="G4474" s="66">
        <v>754.26</v>
      </c>
    </row>
    <row r="4475" spans="1:7" x14ac:dyDescent="0.2">
      <c r="A4475" s="1" t="str">
        <f t="shared" si="80"/>
        <v>SINAPI 99861</v>
      </c>
      <c r="B4475" s="3" t="s">
        <v>6165</v>
      </c>
      <c r="C4475" s="3">
        <v>99861</v>
      </c>
      <c r="D4475" s="2" t="s">
        <v>1808</v>
      </c>
      <c r="E4475" s="3" t="s">
        <v>6149</v>
      </c>
      <c r="G4475" s="66">
        <v>655.76</v>
      </c>
    </row>
    <row r="4476" spans="1:7" ht="33.75" x14ac:dyDescent="0.2">
      <c r="A4476" s="1" t="str">
        <f t="shared" si="80"/>
        <v>SINAPI 99839</v>
      </c>
      <c r="B4476" s="3" t="s">
        <v>6165</v>
      </c>
      <c r="C4476" s="3">
        <v>99839</v>
      </c>
      <c r="D4476" s="2" t="s">
        <v>1806</v>
      </c>
      <c r="E4476" s="3" t="s">
        <v>6147</v>
      </c>
      <c r="G4476" s="66">
        <v>539.59</v>
      </c>
    </row>
    <row r="4477" spans="1:7" ht="33.75" x14ac:dyDescent="0.2">
      <c r="A4477" s="1" t="str">
        <f t="shared" si="80"/>
        <v>SINAPI 99849</v>
      </c>
      <c r="B4477" s="3" t="s">
        <v>6165</v>
      </c>
      <c r="C4477" s="3">
        <v>99849</v>
      </c>
      <c r="D4477" s="2" t="s">
        <v>9526</v>
      </c>
      <c r="E4477" s="3" t="s">
        <v>6147</v>
      </c>
      <c r="G4477" s="66">
        <v>0</v>
      </c>
    </row>
    <row r="4478" spans="1:7" ht="33.75" x14ac:dyDescent="0.2">
      <c r="A4478" s="1" t="str">
        <f t="shared" si="80"/>
        <v>SINAPI 99853</v>
      </c>
      <c r="B4478" s="3" t="s">
        <v>6165</v>
      </c>
      <c r="C4478" s="3">
        <v>99853</v>
      </c>
      <c r="D4478" s="2" t="s">
        <v>9527</v>
      </c>
      <c r="E4478" s="3" t="s">
        <v>6147</v>
      </c>
      <c r="G4478" s="66">
        <v>0</v>
      </c>
    </row>
    <row r="4479" spans="1:7" ht="33.75" x14ac:dyDescent="0.2">
      <c r="A4479" s="1" t="str">
        <f t="shared" si="80"/>
        <v>SINAPI 99847</v>
      </c>
      <c r="B4479" s="3" t="s">
        <v>6165</v>
      </c>
      <c r="C4479" s="3">
        <v>99847</v>
      </c>
      <c r="D4479" s="2" t="s">
        <v>9528</v>
      </c>
      <c r="E4479" s="3" t="s">
        <v>6147</v>
      </c>
      <c r="G4479" s="66">
        <v>0</v>
      </c>
    </row>
    <row r="4480" spans="1:7" ht="33.75" x14ac:dyDescent="0.2">
      <c r="A4480" s="1" t="str">
        <f t="shared" si="80"/>
        <v>SINAPI 99851</v>
      </c>
      <c r="B4480" s="3" t="s">
        <v>6165</v>
      </c>
      <c r="C4480" s="3">
        <v>99851</v>
      </c>
      <c r="D4480" s="2" t="s">
        <v>9529</v>
      </c>
      <c r="E4480" s="3" t="s">
        <v>6147</v>
      </c>
      <c r="G4480" s="66">
        <v>0</v>
      </c>
    </row>
    <row r="4481" spans="1:7" ht="33.75" x14ac:dyDescent="0.2">
      <c r="A4481" s="1" t="str">
        <f t="shared" si="80"/>
        <v>SINAPI 99850</v>
      </c>
      <c r="B4481" s="3" t="s">
        <v>6165</v>
      </c>
      <c r="C4481" s="3">
        <v>99850</v>
      </c>
      <c r="D4481" s="2" t="s">
        <v>9530</v>
      </c>
      <c r="E4481" s="3" t="s">
        <v>6147</v>
      </c>
      <c r="G4481" s="66">
        <v>0</v>
      </c>
    </row>
    <row r="4482" spans="1:7" ht="33.75" x14ac:dyDescent="0.2">
      <c r="A4482" s="1" t="str">
        <f t="shared" si="80"/>
        <v>SINAPI 99854</v>
      </c>
      <c r="B4482" s="3" t="s">
        <v>6165</v>
      </c>
      <c r="C4482" s="3">
        <v>99854</v>
      </c>
      <c r="D4482" s="2" t="s">
        <v>9531</v>
      </c>
      <c r="E4482" s="3" t="s">
        <v>6147</v>
      </c>
      <c r="G4482" s="66">
        <v>0</v>
      </c>
    </row>
    <row r="4483" spans="1:7" ht="33.75" x14ac:dyDescent="0.2">
      <c r="A4483" s="1" t="str">
        <f t="shared" si="80"/>
        <v>SINAPI 99848</v>
      </c>
      <c r="B4483" s="3" t="s">
        <v>6165</v>
      </c>
      <c r="C4483" s="3">
        <v>99848</v>
      </c>
      <c r="D4483" s="2" t="s">
        <v>9532</v>
      </c>
      <c r="E4483" s="3" t="s">
        <v>6147</v>
      </c>
      <c r="G4483" s="66">
        <v>0</v>
      </c>
    </row>
    <row r="4484" spans="1:7" ht="33.75" x14ac:dyDescent="0.2">
      <c r="A4484" s="1" t="str">
        <f t="shared" si="80"/>
        <v>SINAPI 99852</v>
      </c>
      <c r="B4484" s="3" t="s">
        <v>6165</v>
      </c>
      <c r="C4484" s="3">
        <v>99852</v>
      </c>
      <c r="D4484" s="2" t="s">
        <v>9533</v>
      </c>
      <c r="E4484" s="3" t="s">
        <v>6147</v>
      </c>
      <c r="G4484" s="66">
        <v>0</v>
      </c>
    </row>
    <row r="4485" spans="1:7" ht="33.75" x14ac:dyDescent="0.2">
      <c r="A4485" s="1" t="str">
        <f t="shared" si="80"/>
        <v>SINAPI 99844</v>
      </c>
      <c r="B4485" s="3" t="s">
        <v>6165</v>
      </c>
      <c r="C4485" s="3">
        <v>99844</v>
      </c>
      <c r="D4485" s="2" t="s">
        <v>9534</v>
      </c>
      <c r="E4485" s="3" t="s">
        <v>6147</v>
      </c>
      <c r="G4485" s="66">
        <v>0</v>
      </c>
    </row>
    <row r="4486" spans="1:7" ht="33.75" x14ac:dyDescent="0.2">
      <c r="A4486" s="1" t="str">
        <f t="shared" si="80"/>
        <v>SINAPI 99842</v>
      </c>
      <c r="B4486" s="3" t="s">
        <v>6165</v>
      </c>
      <c r="C4486" s="3">
        <v>99842</v>
      </c>
      <c r="D4486" s="2" t="s">
        <v>9535</v>
      </c>
      <c r="E4486" s="3" t="s">
        <v>6147</v>
      </c>
      <c r="G4486" s="66">
        <v>0</v>
      </c>
    </row>
    <row r="4487" spans="1:7" ht="33.75" x14ac:dyDescent="0.2">
      <c r="A4487" s="1" t="str">
        <f t="shared" si="80"/>
        <v>SINAPI 99837</v>
      </c>
      <c r="B4487" s="3" t="s">
        <v>6165</v>
      </c>
      <c r="C4487" s="3">
        <v>99837</v>
      </c>
      <c r="D4487" s="2" t="s">
        <v>6673</v>
      </c>
      <c r="E4487" s="3" t="s">
        <v>6147</v>
      </c>
      <c r="G4487" s="66">
        <v>659.57</v>
      </c>
    </row>
    <row r="4488" spans="1:7" ht="33.75" x14ac:dyDescent="0.2">
      <c r="A4488" s="1" t="str">
        <f t="shared" si="80"/>
        <v>SINAPI 99840</v>
      </c>
      <c r="B4488" s="3" t="s">
        <v>6165</v>
      </c>
      <c r="C4488" s="3">
        <v>99840</v>
      </c>
      <c r="D4488" s="2" t="s">
        <v>9536</v>
      </c>
      <c r="E4488" s="3" t="s">
        <v>6147</v>
      </c>
      <c r="G4488" s="66">
        <v>0</v>
      </c>
    </row>
    <row r="4489" spans="1:7" ht="33.75" x14ac:dyDescent="0.2">
      <c r="A4489" s="1" t="str">
        <f t="shared" si="80"/>
        <v>SINAPI 99845</v>
      </c>
      <c r="B4489" s="3" t="s">
        <v>6165</v>
      </c>
      <c r="C4489" s="3">
        <v>99845</v>
      </c>
      <c r="D4489" s="2" t="s">
        <v>9537</v>
      </c>
      <c r="E4489" s="3" t="s">
        <v>6147</v>
      </c>
      <c r="G4489" s="66">
        <v>0</v>
      </c>
    </row>
    <row r="4490" spans="1:7" ht="33.75" x14ac:dyDescent="0.2">
      <c r="A4490" s="1" t="str">
        <f t="shared" si="80"/>
        <v>SINAPI 99843</v>
      </c>
      <c r="B4490" s="3" t="s">
        <v>6165</v>
      </c>
      <c r="C4490" s="3">
        <v>99843</v>
      </c>
      <c r="D4490" s="2" t="s">
        <v>9538</v>
      </c>
      <c r="E4490" s="3" t="s">
        <v>6147</v>
      </c>
      <c r="G4490" s="66">
        <v>0</v>
      </c>
    </row>
    <row r="4491" spans="1:7" ht="33.75" x14ac:dyDescent="0.2">
      <c r="A4491" s="1" t="str">
        <f t="shared" si="80"/>
        <v>SINAPI 99838</v>
      </c>
      <c r="B4491" s="3" t="s">
        <v>6165</v>
      </c>
      <c r="C4491" s="3">
        <v>99838</v>
      </c>
      <c r="D4491" s="2" t="s">
        <v>9539</v>
      </c>
      <c r="E4491" s="3" t="s">
        <v>6147</v>
      </c>
      <c r="G4491" s="66">
        <v>0</v>
      </c>
    </row>
    <row r="4492" spans="1:7" ht="22.5" x14ac:dyDescent="0.2">
      <c r="A4492" s="1" t="str">
        <f t="shared" si="80"/>
        <v>SINAPI 99846</v>
      </c>
      <c r="B4492" s="3" t="s">
        <v>6165</v>
      </c>
      <c r="C4492" s="3">
        <v>99846</v>
      </c>
      <c r="D4492" s="2" t="s">
        <v>9540</v>
      </c>
      <c r="E4492" s="3" t="s">
        <v>6147</v>
      </c>
      <c r="G4492" s="66">
        <v>0</v>
      </c>
    </row>
    <row r="4493" spans="1:7" ht="22.5" x14ac:dyDescent="0.2">
      <c r="A4493" s="1" t="str">
        <f t="shared" si="80"/>
        <v>SINAPI 99841</v>
      </c>
      <c r="B4493" s="3" t="s">
        <v>6165</v>
      </c>
      <c r="C4493" s="3">
        <v>99841</v>
      </c>
      <c r="D4493" s="2" t="s">
        <v>1807</v>
      </c>
      <c r="E4493" s="3" t="s">
        <v>6147</v>
      </c>
      <c r="G4493" s="66">
        <v>1000.97</v>
      </c>
    </row>
    <row r="4494" spans="1:7" ht="22.5" x14ac:dyDescent="0.2">
      <c r="A4494" s="1" t="str">
        <f t="shared" si="80"/>
        <v>SINAPI 94276</v>
      </c>
      <c r="B4494" s="3" t="s">
        <v>6165</v>
      </c>
      <c r="C4494" s="3">
        <v>94276</v>
      </c>
      <c r="D4494" s="2" t="s">
        <v>1569</v>
      </c>
      <c r="E4494" s="3" t="s">
        <v>6147</v>
      </c>
      <c r="G4494" s="66">
        <v>61.25</v>
      </c>
    </row>
    <row r="4495" spans="1:7" ht="22.5" x14ac:dyDescent="0.2">
      <c r="A4495" s="1" t="str">
        <f t="shared" si="80"/>
        <v>SINAPI 94274</v>
      </c>
      <c r="B4495" s="3" t="s">
        <v>6165</v>
      </c>
      <c r="C4495" s="3">
        <v>94274</v>
      </c>
      <c r="D4495" s="2" t="s">
        <v>1567</v>
      </c>
      <c r="E4495" s="3" t="s">
        <v>6147</v>
      </c>
      <c r="G4495" s="66">
        <v>67.14</v>
      </c>
    </row>
    <row r="4496" spans="1:7" ht="33.75" x14ac:dyDescent="0.2">
      <c r="A4496" s="1" t="str">
        <f t="shared" si="80"/>
        <v>SINAPI 94280</v>
      </c>
      <c r="B4496" s="3" t="s">
        <v>6165</v>
      </c>
      <c r="C4496" s="3">
        <v>94280</v>
      </c>
      <c r="D4496" s="2" t="s">
        <v>1573</v>
      </c>
      <c r="E4496" s="3" t="s">
        <v>6147</v>
      </c>
      <c r="G4496" s="66">
        <v>65.59</v>
      </c>
    </row>
    <row r="4497" spans="1:7" ht="22.5" x14ac:dyDescent="0.2">
      <c r="A4497" s="1" t="str">
        <f t="shared" si="80"/>
        <v>SINAPI 94278</v>
      </c>
      <c r="B4497" s="3" t="s">
        <v>6165</v>
      </c>
      <c r="C4497" s="3">
        <v>94278</v>
      </c>
      <c r="D4497" s="2" t="s">
        <v>1571</v>
      </c>
      <c r="E4497" s="3" t="s">
        <v>6147</v>
      </c>
      <c r="G4497" s="66">
        <v>54.02</v>
      </c>
    </row>
    <row r="4498" spans="1:7" ht="22.5" x14ac:dyDescent="0.2">
      <c r="A4498" s="1" t="str">
        <f t="shared" si="80"/>
        <v>SINAPI 94275</v>
      </c>
      <c r="B4498" s="3" t="s">
        <v>6165</v>
      </c>
      <c r="C4498" s="3">
        <v>94275</v>
      </c>
      <c r="D4498" s="2" t="s">
        <v>1568</v>
      </c>
      <c r="E4498" s="3" t="s">
        <v>6147</v>
      </c>
      <c r="G4498" s="66">
        <v>58.21</v>
      </c>
    </row>
    <row r="4499" spans="1:7" ht="22.5" x14ac:dyDescent="0.2">
      <c r="A4499" s="1" t="str">
        <f t="shared" si="80"/>
        <v>SINAPI 94273</v>
      </c>
      <c r="B4499" s="3" t="s">
        <v>6165</v>
      </c>
      <c r="C4499" s="3">
        <v>94273</v>
      </c>
      <c r="D4499" s="2" t="s">
        <v>1566</v>
      </c>
      <c r="E4499" s="3" t="s">
        <v>6147</v>
      </c>
      <c r="G4499" s="66">
        <v>64.099999999999994</v>
      </c>
    </row>
    <row r="4500" spans="1:7" ht="33.75" x14ac:dyDescent="0.2">
      <c r="A4500" s="1" t="str">
        <f t="shared" si="80"/>
        <v>SINAPI 94279</v>
      </c>
      <c r="B4500" s="3" t="s">
        <v>6165</v>
      </c>
      <c r="C4500" s="3">
        <v>94279</v>
      </c>
      <c r="D4500" s="2" t="s">
        <v>1572</v>
      </c>
      <c r="E4500" s="3" t="s">
        <v>6147</v>
      </c>
      <c r="G4500" s="66">
        <v>62.56</v>
      </c>
    </row>
    <row r="4501" spans="1:7" ht="22.5" x14ac:dyDescent="0.2">
      <c r="A4501" s="1" t="str">
        <f t="shared" si="80"/>
        <v>SINAPI 94277</v>
      </c>
      <c r="B4501" s="3" t="s">
        <v>6165</v>
      </c>
      <c r="C4501" s="3">
        <v>94277</v>
      </c>
      <c r="D4501" s="2" t="s">
        <v>1570</v>
      </c>
      <c r="E4501" s="3" t="s">
        <v>6147</v>
      </c>
      <c r="G4501" s="66">
        <v>50.98</v>
      </c>
    </row>
    <row r="4502" spans="1:7" ht="33.75" x14ac:dyDescent="0.2">
      <c r="A4502" s="1" t="str">
        <f t="shared" si="80"/>
        <v>SINAPI 104930</v>
      </c>
      <c r="B4502" s="3" t="s">
        <v>6165</v>
      </c>
      <c r="C4502" s="3">
        <v>104930</v>
      </c>
      <c r="D4502" s="2" t="s">
        <v>9541</v>
      </c>
      <c r="E4502" s="3" t="s">
        <v>6147</v>
      </c>
      <c r="G4502" s="66">
        <v>0</v>
      </c>
    </row>
    <row r="4503" spans="1:7" ht="33.75" x14ac:dyDescent="0.2">
      <c r="A4503" s="1" t="str">
        <f t="shared" si="80"/>
        <v>SINAPI 104931</v>
      </c>
      <c r="B4503" s="3" t="s">
        <v>6165</v>
      </c>
      <c r="C4503" s="3">
        <v>104931</v>
      </c>
      <c r="D4503" s="2" t="s">
        <v>9542</v>
      </c>
      <c r="E4503" s="3" t="s">
        <v>6147</v>
      </c>
      <c r="G4503" s="66">
        <v>0</v>
      </c>
    </row>
    <row r="4504" spans="1:7" x14ac:dyDescent="0.2">
      <c r="A4504" s="1" t="str">
        <f t="shared" si="80"/>
        <v>SINAPI 94294</v>
      </c>
      <c r="B4504" s="3" t="s">
        <v>6165</v>
      </c>
      <c r="C4504" s="3">
        <v>94294</v>
      </c>
      <c r="D4504" s="2" t="s">
        <v>1587</v>
      </c>
      <c r="E4504" s="3" t="s">
        <v>6147</v>
      </c>
      <c r="G4504" s="66">
        <v>8.68</v>
      </c>
    </row>
    <row r="4505" spans="1:7" ht="22.5" x14ac:dyDescent="0.2">
      <c r="A4505" s="1" t="str">
        <f t="shared" si="80"/>
        <v>SINAPI 94288</v>
      </c>
      <c r="B4505" s="3" t="s">
        <v>6165</v>
      </c>
      <c r="C4505" s="3">
        <v>94288</v>
      </c>
      <c r="D4505" s="2" t="s">
        <v>1581</v>
      </c>
      <c r="E4505" s="3" t="s">
        <v>6147</v>
      </c>
      <c r="G4505" s="66">
        <v>43.34</v>
      </c>
    </row>
    <row r="4506" spans="1:7" ht="22.5" x14ac:dyDescent="0.2">
      <c r="A4506" s="1" t="str">
        <f t="shared" si="80"/>
        <v>SINAPI 94282</v>
      </c>
      <c r="B4506" s="3" t="s">
        <v>6165</v>
      </c>
      <c r="C4506" s="3">
        <v>94282</v>
      </c>
      <c r="D4506" s="2" t="s">
        <v>1575</v>
      </c>
      <c r="E4506" s="3" t="s">
        <v>6147</v>
      </c>
      <c r="G4506" s="66">
        <v>56.04</v>
      </c>
    </row>
    <row r="4507" spans="1:7" ht="22.5" x14ac:dyDescent="0.2">
      <c r="A4507" s="1" t="str">
        <f t="shared" si="80"/>
        <v>SINAPI 94290</v>
      </c>
      <c r="B4507" s="3" t="s">
        <v>6165</v>
      </c>
      <c r="C4507" s="3">
        <v>94290</v>
      </c>
      <c r="D4507" s="2" t="s">
        <v>1583</v>
      </c>
      <c r="E4507" s="3" t="s">
        <v>6147</v>
      </c>
      <c r="G4507" s="66">
        <v>54.56</v>
      </c>
    </row>
    <row r="4508" spans="1:7" ht="22.5" x14ac:dyDescent="0.2">
      <c r="A4508" s="1" t="str">
        <f t="shared" si="80"/>
        <v>SINAPI 94284</v>
      </c>
      <c r="B4508" s="3" t="s">
        <v>6165</v>
      </c>
      <c r="C4508" s="3">
        <v>94284</v>
      </c>
      <c r="D4508" s="2" t="s">
        <v>1577</v>
      </c>
      <c r="E4508" s="3" t="s">
        <v>6147</v>
      </c>
      <c r="G4508" s="66">
        <v>73.680000000000007</v>
      </c>
    </row>
    <row r="4509" spans="1:7" ht="22.5" x14ac:dyDescent="0.2">
      <c r="A4509" s="1" t="str">
        <f t="shared" si="80"/>
        <v>SINAPI 94292</v>
      </c>
      <c r="B4509" s="3" t="s">
        <v>6165</v>
      </c>
      <c r="C4509" s="3">
        <v>94292</v>
      </c>
      <c r="D4509" s="2" t="s">
        <v>1585</v>
      </c>
      <c r="E4509" s="3" t="s">
        <v>6147</v>
      </c>
      <c r="G4509" s="66">
        <v>66.319999999999993</v>
      </c>
    </row>
    <row r="4510" spans="1:7" ht="22.5" x14ac:dyDescent="0.2">
      <c r="A4510" s="1" t="str">
        <f t="shared" si="80"/>
        <v>SINAPI 94286</v>
      </c>
      <c r="B4510" s="3" t="s">
        <v>6165</v>
      </c>
      <c r="C4510" s="3">
        <v>94286</v>
      </c>
      <c r="D4510" s="2" t="s">
        <v>1579</v>
      </c>
      <c r="E4510" s="3" t="s">
        <v>6147</v>
      </c>
      <c r="G4510" s="66">
        <v>93.82</v>
      </c>
    </row>
    <row r="4511" spans="1:7" ht="22.5" x14ac:dyDescent="0.2">
      <c r="A4511" s="1" t="str">
        <f t="shared" si="80"/>
        <v>SINAPI 94287</v>
      </c>
      <c r="B4511" s="3" t="s">
        <v>6165</v>
      </c>
      <c r="C4511" s="3">
        <v>94287</v>
      </c>
      <c r="D4511" s="2" t="s">
        <v>1580</v>
      </c>
      <c r="E4511" s="3" t="s">
        <v>6147</v>
      </c>
      <c r="G4511" s="66">
        <v>36.200000000000003</v>
      </c>
    </row>
    <row r="4512" spans="1:7" ht="22.5" x14ac:dyDescent="0.2">
      <c r="A4512" s="1" t="str">
        <f t="shared" si="80"/>
        <v>SINAPI 94281</v>
      </c>
      <c r="B4512" s="3" t="s">
        <v>6165</v>
      </c>
      <c r="C4512" s="3">
        <v>94281</v>
      </c>
      <c r="D4512" s="2" t="s">
        <v>1574</v>
      </c>
      <c r="E4512" s="3" t="s">
        <v>6147</v>
      </c>
      <c r="G4512" s="66">
        <v>48.02</v>
      </c>
    </row>
    <row r="4513" spans="1:7" ht="22.5" x14ac:dyDescent="0.2">
      <c r="A4513" s="1" t="str">
        <f t="shared" si="80"/>
        <v>SINAPI 94289</v>
      </c>
      <c r="B4513" s="3" t="s">
        <v>6165</v>
      </c>
      <c r="C4513" s="3">
        <v>94289</v>
      </c>
      <c r="D4513" s="2" t="s">
        <v>1582</v>
      </c>
      <c r="E4513" s="3" t="s">
        <v>6147</v>
      </c>
      <c r="G4513" s="66">
        <v>47.42</v>
      </c>
    </row>
    <row r="4514" spans="1:7" ht="22.5" x14ac:dyDescent="0.2">
      <c r="A4514" s="1" t="str">
        <f t="shared" si="80"/>
        <v>SINAPI 94283</v>
      </c>
      <c r="B4514" s="3" t="s">
        <v>6165</v>
      </c>
      <c r="C4514" s="3">
        <v>94283</v>
      </c>
      <c r="D4514" s="2" t="s">
        <v>1576</v>
      </c>
      <c r="E4514" s="3" t="s">
        <v>6147</v>
      </c>
      <c r="G4514" s="66">
        <v>65.66</v>
      </c>
    </row>
    <row r="4515" spans="1:7" ht="22.5" x14ac:dyDescent="0.2">
      <c r="A4515" s="1" t="str">
        <f t="shared" si="80"/>
        <v>SINAPI 94291</v>
      </c>
      <c r="B4515" s="3" t="s">
        <v>6165</v>
      </c>
      <c r="C4515" s="3">
        <v>94291</v>
      </c>
      <c r="D4515" s="2" t="s">
        <v>1584</v>
      </c>
      <c r="E4515" s="3" t="s">
        <v>6147</v>
      </c>
      <c r="G4515" s="66">
        <v>59.19</v>
      </c>
    </row>
    <row r="4516" spans="1:7" ht="22.5" x14ac:dyDescent="0.2">
      <c r="A4516" s="1" t="str">
        <f t="shared" si="80"/>
        <v>SINAPI 94285</v>
      </c>
      <c r="B4516" s="3" t="s">
        <v>6165</v>
      </c>
      <c r="C4516" s="3">
        <v>94285</v>
      </c>
      <c r="D4516" s="2" t="s">
        <v>1578</v>
      </c>
      <c r="E4516" s="3" t="s">
        <v>6147</v>
      </c>
      <c r="G4516" s="66">
        <v>85.79</v>
      </c>
    </row>
    <row r="4517" spans="1:7" ht="22.5" x14ac:dyDescent="0.2">
      <c r="A4517" s="1" t="str">
        <f t="shared" si="80"/>
        <v>SINAPI 94293</v>
      </c>
      <c r="B4517" s="3" t="s">
        <v>6165</v>
      </c>
      <c r="C4517" s="3">
        <v>94293</v>
      </c>
      <c r="D4517" s="2" t="s">
        <v>1586</v>
      </c>
      <c r="E4517" s="3" t="s">
        <v>6147</v>
      </c>
      <c r="G4517" s="66">
        <v>191.81</v>
      </c>
    </row>
    <row r="4518" spans="1:7" ht="22.5" x14ac:dyDescent="0.2">
      <c r="A4518" s="1" t="str">
        <f t="shared" si="80"/>
        <v>SINAPI 94264</v>
      </c>
      <c r="B4518" s="3" t="s">
        <v>6165</v>
      </c>
      <c r="C4518" s="3">
        <v>94264</v>
      </c>
      <c r="D4518" s="2" t="s">
        <v>1557</v>
      </c>
      <c r="E4518" s="3" t="s">
        <v>6147</v>
      </c>
      <c r="G4518" s="66">
        <v>42.64</v>
      </c>
    </row>
    <row r="4519" spans="1:7" ht="22.5" x14ac:dyDescent="0.2">
      <c r="A4519" s="1" t="str">
        <f t="shared" ref="A4519:A4582" si="81">CONCATENAR</f>
        <v>SINAPI 94266</v>
      </c>
      <c r="B4519" s="3" t="s">
        <v>6165</v>
      </c>
      <c r="C4519" s="3">
        <v>94266</v>
      </c>
      <c r="D4519" s="2" t="s">
        <v>1559</v>
      </c>
      <c r="E4519" s="3" t="s">
        <v>6147</v>
      </c>
      <c r="G4519" s="66">
        <v>57.18</v>
      </c>
    </row>
    <row r="4520" spans="1:7" ht="22.5" x14ac:dyDescent="0.2">
      <c r="A4520" s="1" t="str">
        <f t="shared" si="81"/>
        <v>SINAPI 94263</v>
      </c>
      <c r="B4520" s="3" t="s">
        <v>6165</v>
      </c>
      <c r="C4520" s="3">
        <v>94263</v>
      </c>
      <c r="D4520" s="2" t="s">
        <v>1556</v>
      </c>
      <c r="E4520" s="3" t="s">
        <v>6147</v>
      </c>
      <c r="G4520" s="66">
        <v>37.67</v>
      </c>
    </row>
    <row r="4521" spans="1:7" ht="22.5" x14ac:dyDescent="0.2">
      <c r="A4521" s="1" t="str">
        <f t="shared" si="81"/>
        <v>SINAPI 94265</v>
      </c>
      <c r="B4521" s="3" t="s">
        <v>6165</v>
      </c>
      <c r="C4521" s="3">
        <v>94265</v>
      </c>
      <c r="D4521" s="2" t="s">
        <v>1558</v>
      </c>
      <c r="E4521" s="3" t="s">
        <v>6147</v>
      </c>
      <c r="G4521" s="66">
        <v>51.45</v>
      </c>
    </row>
    <row r="4522" spans="1:7" ht="22.5" x14ac:dyDescent="0.2">
      <c r="A4522" s="1" t="str">
        <f t="shared" si="81"/>
        <v>SINAPI 94268</v>
      </c>
      <c r="B4522" s="3" t="s">
        <v>6165</v>
      </c>
      <c r="C4522" s="3">
        <v>94268</v>
      </c>
      <c r="D4522" s="2" t="s">
        <v>1561</v>
      </c>
      <c r="E4522" s="3" t="s">
        <v>6147</v>
      </c>
      <c r="G4522" s="66">
        <v>68.34</v>
      </c>
    </row>
    <row r="4523" spans="1:7" ht="22.5" x14ac:dyDescent="0.2">
      <c r="A4523" s="1" t="str">
        <f t="shared" si="81"/>
        <v>SINAPI 94272</v>
      </c>
      <c r="B4523" s="3" t="s">
        <v>6165</v>
      </c>
      <c r="C4523" s="3">
        <v>94272</v>
      </c>
      <c r="D4523" s="2" t="s">
        <v>1565</v>
      </c>
      <c r="E4523" s="3" t="s">
        <v>6147</v>
      </c>
      <c r="G4523" s="66">
        <v>120.83</v>
      </c>
    </row>
    <row r="4524" spans="1:7" ht="22.5" x14ac:dyDescent="0.2">
      <c r="A4524" s="1" t="str">
        <f t="shared" si="81"/>
        <v>SINAPI 94267</v>
      </c>
      <c r="B4524" s="3" t="s">
        <v>6165</v>
      </c>
      <c r="C4524" s="3">
        <v>94267</v>
      </c>
      <c r="D4524" s="2" t="s">
        <v>1560</v>
      </c>
      <c r="E4524" s="3" t="s">
        <v>6147</v>
      </c>
      <c r="G4524" s="66">
        <v>62.05</v>
      </c>
    </row>
    <row r="4525" spans="1:7" ht="22.5" x14ac:dyDescent="0.2">
      <c r="A4525" s="1" t="str">
        <f t="shared" si="81"/>
        <v>SINAPI 94269</v>
      </c>
      <c r="B4525" s="3" t="s">
        <v>6165</v>
      </c>
      <c r="C4525" s="3">
        <v>94269</v>
      </c>
      <c r="D4525" s="2" t="s">
        <v>1562</v>
      </c>
      <c r="E4525" s="3" t="s">
        <v>6147</v>
      </c>
      <c r="G4525" s="66">
        <v>89.35</v>
      </c>
    </row>
    <row r="4526" spans="1:7" ht="22.5" x14ac:dyDescent="0.2">
      <c r="A4526" s="1" t="str">
        <f t="shared" si="81"/>
        <v>SINAPI 94271</v>
      </c>
      <c r="B4526" s="3" t="s">
        <v>6165</v>
      </c>
      <c r="C4526" s="3">
        <v>94271</v>
      </c>
      <c r="D4526" s="2" t="s">
        <v>1564</v>
      </c>
      <c r="E4526" s="3" t="s">
        <v>6147</v>
      </c>
      <c r="G4526" s="66">
        <v>109.15</v>
      </c>
    </row>
    <row r="4527" spans="1:7" ht="22.5" x14ac:dyDescent="0.2">
      <c r="A4527" s="1" t="str">
        <f t="shared" si="81"/>
        <v>SINAPI 94270</v>
      </c>
      <c r="B4527" s="3" t="s">
        <v>6165</v>
      </c>
      <c r="C4527" s="3">
        <v>94270</v>
      </c>
      <c r="D4527" s="2" t="s">
        <v>1563</v>
      </c>
      <c r="E4527" s="3" t="s">
        <v>6147</v>
      </c>
      <c r="G4527" s="66">
        <v>98.08</v>
      </c>
    </row>
    <row r="4528" spans="1:7" ht="22.5" x14ac:dyDescent="0.2">
      <c r="A4528" s="1" t="str">
        <f t="shared" si="81"/>
        <v>SINAPI 105555</v>
      </c>
      <c r="B4528" s="3" t="s">
        <v>6165</v>
      </c>
      <c r="C4528" s="3">
        <v>105555</v>
      </c>
      <c r="D4528" s="2" t="s">
        <v>9543</v>
      </c>
      <c r="E4528" s="3" t="s">
        <v>6148</v>
      </c>
      <c r="G4528" s="66">
        <v>0</v>
      </c>
    </row>
    <row r="4529" spans="1:7" ht="22.5" x14ac:dyDescent="0.2">
      <c r="A4529" s="1" t="str">
        <f t="shared" si="81"/>
        <v>SINAPI 97603</v>
      </c>
      <c r="B4529" s="3" t="s">
        <v>6165</v>
      </c>
      <c r="C4529" s="3">
        <v>97603</v>
      </c>
      <c r="D4529" s="2" t="s">
        <v>9544</v>
      </c>
      <c r="E4529" s="3" t="s">
        <v>6148</v>
      </c>
      <c r="G4529" s="66">
        <v>0</v>
      </c>
    </row>
    <row r="4530" spans="1:7" ht="22.5" x14ac:dyDescent="0.2">
      <c r="A4530" s="1" t="str">
        <f t="shared" si="81"/>
        <v>SINAPI 97602</v>
      </c>
      <c r="B4530" s="3" t="s">
        <v>6165</v>
      </c>
      <c r="C4530" s="3">
        <v>97602</v>
      </c>
      <c r="D4530" s="2" t="s">
        <v>9545</v>
      </c>
      <c r="E4530" s="3" t="s">
        <v>6148</v>
      </c>
      <c r="G4530" s="66">
        <v>0</v>
      </c>
    </row>
    <row r="4531" spans="1:7" ht="22.5" x14ac:dyDescent="0.2">
      <c r="A4531" s="1" t="str">
        <f t="shared" si="81"/>
        <v>SINAPI 97604</v>
      </c>
      <c r="B4531" s="3" t="s">
        <v>6165</v>
      </c>
      <c r="C4531" s="3">
        <v>97604</v>
      </c>
      <c r="D4531" s="2" t="s">
        <v>9546</v>
      </c>
      <c r="E4531" s="3" t="s">
        <v>6148</v>
      </c>
      <c r="G4531" s="66">
        <v>0</v>
      </c>
    </row>
    <row r="4532" spans="1:7" x14ac:dyDescent="0.2">
      <c r="A4532" s="1" t="str">
        <f t="shared" si="81"/>
        <v>SINAPI 105553</v>
      </c>
      <c r="B4532" s="3" t="s">
        <v>6165</v>
      </c>
      <c r="C4532" s="3">
        <v>105553</v>
      </c>
      <c r="D4532" s="2" t="s">
        <v>9547</v>
      </c>
      <c r="E4532" s="3" t="s">
        <v>6148</v>
      </c>
      <c r="G4532" s="66">
        <v>0</v>
      </c>
    </row>
    <row r="4533" spans="1:7" x14ac:dyDescent="0.2">
      <c r="A4533" s="1" t="str">
        <f t="shared" si="81"/>
        <v>SINAPI 105552</v>
      </c>
      <c r="B4533" s="3" t="s">
        <v>6165</v>
      </c>
      <c r="C4533" s="3">
        <v>105552</v>
      </c>
      <c r="D4533" s="2" t="s">
        <v>9548</v>
      </c>
      <c r="E4533" s="3" t="s">
        <v>6148</v>
      </c>
      <c r="G4533" s="66">
        <v>0</v>
      </c>
    </row>
    <row r="4534" spans="1:7" x14ac:dyDescent="0.2">
      <c r="A4534" s="1" t="str">
        <f t="shared" si="81"/>
        <v>SINAPI 105550</v>
      </c>
      <c r="B4534" s="3" t="s">
        <v>6165</v>
      </c>
      <c r="C4534" s="3">
        <v>105550</v>
      </c>
      <c r="D4534" s="2" t="s">
        <v>9549</v>
      </c>
      <c r="E4534" s="3" t="s">
        <v>6148</v>
      </c>
      <c r="G4534" s="66">
        <v>0</v>
      </c>
    </row>
    <row r="4535" spans="1:7" x14ac:dyDescent="0.2">
      <c r="A4535" s="1" t="str">
        <f t="shared" si="81"/>
        <v>SINAPI 105551</v>
      </c>
      <c r="B4535" s="3" t="s">
        <v>6165</v>
      </c>
      <c r="C4535" s="3">
        <v>105551</v>
      </c>
      <c r="D4535" s="2" t="s">
        <v>9550</v>
      </c>
      <c r="E4535" s="3" t="s">
        <v>6148</v>
      </c>
      <c r="G4535" s="66">
        <v>0</v>
      </c>
    </row>
    <row r="4536" spans="1:7" x14ac:dyDescent="0.2">
      <c r="A4536" s="1" t="str">
        <f t="shared" si="81"/>
        <v>SINAPI 105549</v>
      </c>
      <c r="B4536" s="3" t="s">
        <v>6165</v>
      </c>
      <c r="C4536" s="3">
        <v>105549</v>
      </c>
      <c r="D4536" s="2" t="s">
        <v>9551</v>
      </c>
      <c r="E4536" s="3" t="s">
        <v>6148</v>
      </c>
      <c r="G4536" s="66">
        <v>0</v>
      </c>
    </row>
    <row r="4537" spans="1:7" x14ac:dyDescent="0.2">
      <c r="A4537" s="1" t="str">
        <f t="shared" si="81"/>
        <v>SINAPI 105547</v>
      </c>
      <c r="B4537" s="3" t="s">
        <v>6165</v>
      </c>
      <c r="C4537" s="3">
        <v>105547</v>
      </c>
      <c r="D4537" s="2" t="s">
        <v>9552</v>
      </c>
      <c r="E4537" s="3" t="s">
        <v>6147</v>
      </c>
      <c r="G4537" s="66">
        <v>0</v>
      </c>
    </row>
    <row r="4538" spans="1:7" ht="22.5" x14ac:dyDescent="0.2">
      <c r="A4538" s="1" t="str">
        <f t="shared" si="81"/>
        <v>SINAPI 97605</v>
      </c>
      <c r="B4538" s="3" t="s">
        <v>6165</v>
      </c>
      <c r="C4538" s="3">
        <v>97605</v>
      </c>
      <c r="D4538" s="2" t="s">
        <v>6815</v>
      </c>
      <c r="E4538" s="3" t="s">
        <v>6148</v>
      </c>
      <c r="G4538" s="66">
        <v>85.17</v>
      </c>
    </row>
    <row r="4539" spans="1:7" ht="22.5" x14ac:dyDescent="0.2">
      <c r="A4539" s="1" t="str">
        <f t="shared" si="81"/>
        <v>SINAPI 97607</v>
      </c>
      <c r="B4539" s="3" t="s">
        <v>6165</v>
      </c>
      <c r="C4539" s="3">
        <v>97607</v>
      </c>
      <c r="D4539" s="2" t="s">
        <v>6816</v>
      </c>
      <c r="E4539" s="3" t="s">
        <v>6148</v>
      </c>
      <c r="G4539" s="66">
        <v>108.34</v>
      </c>
    </row>
    <row r="4540" spans="1:7" ht="22.5" x14ac:dyDescent="0.2">
      <c r="A4540" s="1" t="str">
        <f t="shared" si="81"/>
        <v>SINAPI 97599</v>
      </c>
      <c r="B4540" s="3" t="s">
        <v>6165</v>
      </c>
      <c r="C4540" s="3">
        <v>97599</v>
      </c>
      <c r="D4540" s="2" t="s">
        <v>6800</v>
      </c>
      <c r="E4540" s="3" t="s">
        <v>6148</v>
      </c>
      <c r="G4540" s="66">
        <v>20.67</v>
      </c>
    </row>
    <row r="4541" spans="1:7" x14ac:dyDescent="0.2">
      <c r="A4541" s="1" t="str">
        <f t="shared" si="81"/>
        <v>SINAPI 105542</v>
      </c>
      <c r="B4541" s="3" t="s">
        <v>6165</v>
      </c>
      <c r="C4541" s="3">
        <v>105542</v>
      </c>
      <c r="D4541" s="2" t="s">
        <v>9553</v>
      </c>
      <c r="E4541" s="3" t="s">
        <v>6148</v>
      </c>
      <c r="G4541" s="66">
        <v>0</v>
      </c>
    </row>
    <row r="4542" spans="1:7" ht="22.5" x14ac:dyDescent="0.2">
      <c r="A4542" s="1" t="str">
        <f t="shared" si="81"/>
        <v>SINAPI 105543</v>
      </c>
      <c r="B4542" s="3" t="s">
        <v>6165</v>
      </c>
      <c r="C4542" s="3">
        <v>105543</v>
      </c>
      <c r="D4542" s="2" t="s">
        <v>9554</v>
      </c>
      <c r="E4542" s="3" t="s">
        <v>6148</v>
      </c>
      <c r="G4542" s="66">
        <v>0</v>
      </c>
    </row>
    <row r="4543" spans="1:7" ht="22.5" x14ac:dyDescent="0.2">
      <c r="A4543" s="1" t="str">
        <f t="shared" si="81"/>
        <v>SINAPI 105544</v>
      </c>
      <c r="B4543" s="3" t="s">
        <v>6165</v>
      </c>
      <c r="C4543" s="3">
        <v>105544</v>
      </c>
      <c r="D4543" s="2" t="s">
        <v>9555</v>
      </c>
      <c r="E4543" s="3" t="s">
        <v>6148</v>
      </c>
      <c r="G4543" s="66">
        <v>0</v>
      </c>
    </row>
    <row r="4544" spans="1:7" ht="22.5" x14ac:dyDescent="0.2">
      <c r="A4544" s="1" t="str">
        <f t="shared" si="81"/>
        <v>SINAPI 100913</v>
      </c>
      <c r="B4544" s="3" t="s">
        <v>6165</v>
      </c>
      <c r="C4544" s="3">
        <v>100913</v>
      </c>
      <c r="D4544" s="2" t="s">
        <v>9556</v>
      </c>
      <c r="E4544" s="3" t="s">
        <v>6148</v>
      </c>
      <c r="G4544" s="66">
        <v>0</v>
      </c>
    </row>
    <row r="4545" spans="1:7" ht="22.5" x14ac:dyDescent="0.2">
      <c r="A4545" s="1" t="str">
        <f t="shared" si="81"/>
        <v>SINAPI 100916</v>
      </c>
      <c r="B4545" s="3" t="s">
        <v>6165</v>
      </c>
      <c r="C4545" s="3">
        <v>100916</v>
      </c>
      <c r="D4545" s="2" t="s">
        <v>9557</v>
      </c>
      <c r="E4545" s="3" t="s">
        <v>6148</v>
      </c>
      <c r="G4545" s="66">
        <v>0</v>
      </c>
    </row>
    <row r="4546" spans="1:7" ht="22.5" x14ac:dyDescent="0.2">
      <c r="A4546" s="1" t="str">
        <f t="shared" si="81"/>
        <v>SINAPI 100918</v>
      </c>
      <c r="B4546" s="3" t="s">
        <v>6165</v>
      </c>
      <c r="C4546" s="3">
        <v>100918</v>
      </c>
      <c r="D4546" s="2" t="s">
        <v>9558</v>
      </c>
      <c r="E4546" s="3" t="s">
        <v>6148</v>
      </c>
      <c r="G4546" s="66">
        <v>0</v>
      </c>
    </row>
    <row r="4547" spans="1:7" ht="22.5" x14ac:dyDescent="0.2">
      <c r="A4547" s="1" t="str">
        <f t="shared" si="81"/>
        <v>SINAPI 100914</v>
      </c>
      <c r="B4547" s="3" t="s">
        <v>6165</v>
      </c>
      <c r="C4547" s="3">
        <v>100914</v>
      </c>
      <c r="D4547" s="2" t="s">
        <v>9559</v>
      </c>
      <c r="E4547" s="3" t="s">
        <v>6148</v>
      </c>
      <c r="G4547" s="66">
        <v>0</v>
      </c>
    </row>
    <row r="4548" spans="1:7" ht="22.5" x14ac:dyDescent="0.2">
      <c r="A4548" s="1" t="str">
        <f t="shared" si="81"/>
        <v>SINAPI 100917</v>
      </c>
      <c r="B4548" s="3" t="s">
        <v>6165</v>
      </c>
      <c r="C4548" s="3">
        <v>100917</v>
      </c>
      <c r="D4548" s="2" t="s">
        <v>9560</v>
      </c>
      <c r="E4548" s="3" t="s">
        <v>6148</v>
      </c>
      <c r="G4548" s="66">
        <v>0</v>
      </c>
    </row>
    <row r="4549" spans="1:7" ht="22.5" x14ac:dyDescent="0.2">
      <c r="A4549" s="1" t="str">
        <f t="shared" si="81"/>
        <v>SINAPI 100907</v>
      </c>
      <c r="B4549" s="3" t="s">
        <v>6165</v>
      </c>
      <c r="C4549" s="3">
        <v>100907</v>
      </c>
      <c r="D4549" s="2" t="s">
        <v>9561</v>
      </c>
      <c r="E4549" s="3" t="s">
        <v>6148</v>
      </c>
      <c r="G4549" s="66">
        <v>0</v>
      </c>
    </row>
    <row r="4550" spans="1:7" ht="22.5" x14ac:dyDescent="0.2">
      <c r="A4550" s="1" t="str">
        <f t="shared" si="81"/>
        <v>SINAPI 102467</v>
      </c>
      <c r="B4550" s="3" t="s">
        <v>6165</v>
      </c>
      <c r="C4550" s="3">
        <v>102467</v>
      </c>
      <c r="D4550" s="2" t="s">
        <v>9562</v>
      </c>
      <c r="E4550" s="3" t="s">
        <v>6148</v>
      </c>
      <c r="G4550" s="66">
        <v>0</v>
      </c>
    </row>
    <row r="4551" spans="1:7" ht="22.5" x14ac:dyDescent="0.2">
      <c r="A4551" s="1" t="str">
        <f t="shared" si="81"/>
        <v>SINAPI 100910</v>
      </c>
      <c r="B4551" s="3" t="s">
        <v>6165</v>
      </c>
      <c r="C4551" s="3">
        <v>100910</v>
      </c>
      <c r="D4551" s="2" t="s">
        <v>9563</v>
      </c>
      <c r="E4551" s="3" t="s">
        <v>6148</v>
      </c>
      <c r="G4551" s="66">
        <v>0</v>
      </c>
    </row>
    <row r="4552" spans="1:7" ht="22.5" x14ac:dyDescent="0.2">
      <c r="A4552" s="1" t="str">
        <f t="shared" si="81"/>
        <v>SINAPI 105541</v>
      </c>
      <c r="B4552" s="3" t="s">
        <v>6165</v>
      </c>
      <c r="C4552" s="3">
        <v>105541</v>
      </c>
      <c r="D4552" s="2" t="s">
        <v>9564</v>
      </c>
      <c r="E4552" s="3" t="s">
        <v>6148</v>
      </c>
      <c r="G4552" s="66">
        <v>0</v>
      </c>
    </row>
    <row r="4553" spans="1:7" ht="22.5" x14ac:dyDescent="0.2">
      <c r="A4553" s="1" t="str">
        <f t="shared" si="81"/>
        <v>SINAPI 100908</v>
      </c>
      <c r="B4553" s="3" t="s">
        <v>6165</v>
      </c>
      <c r="C4553" s="3">
        <v>100908</v>
      </c>
      <c r="D4553" s="2" t="s">
        <v>9565</v>
      </c>
      <c r="E4553" s="3" t="s">
        <v>6148</v>
      </c>
      <c r="G4553" s="66">
        <v>0</v>
      </c>
    </row>
    <row r="4554" spans="1:7" ht="22.5" x14ac:dyDescent="0.2">
      <c r="A4554" s="1" t="str">
        <f t="shared" si="81"/>
        <v>SINAPI 100911</v>
      </c>
      <c r="B4554" s="3" t="s">
        <v>6165</v>
      </c>
      <c r="C4554" s="3">
        <v>100911</v>
      </c>
      <c r="D4554" s="2" t="s">
        <v>9566</v>
      </c>
      <c r="E4554" s="3" t="s">
        <v>6148</v>
      </c>
      <c r="G4554" s="66">
        <v>0</v>
      </c>
    </row>
    <row r="4555" spans="1:7" ht="22.5" x14ac:dyDescent="0.2">
      <c r="A4555" s="1" t="str">
        <f t="shared" si="81"/>
        <v>SINAPI 103782</v>
      </c>
      <c r="B4555" s="3" t="s">
        <v>6165</v>
      </c>
      <c r="C4555" s="3">
        <v>103782</v>
      </c>
      <c r="D4555" s="2" t="s">
        <v>6805</v>
      </c>
      <c r="E4555" s="3" t="s">
        <v>6148</v>
      </c>
      <c r="G4555" s="66">
        <v>31.64</v>
      </c>
    </row>
    <row r="4556" spans="1:7" x14ac:dyDescent="0.2">
      <c r="A4556" s="1" t="str">
        <f t="shared" si="81"/>
        <v>SINAPI 103786</v>
      </c>
      <c r="B4556" s="3" t="s">
        <v>6165</v>
      </c>
      <c r="C4556" s="3">
        <v>103786</v>
      </c>
      <c r="D4556" s="2" t="s">
        <v>9567</v>
      </c>
      <c r="E4556" s="3" t="s">
        <v>6148</v>
      </c>
      <c r="G4556" s="66">
        <v>0</v>
      </c>
    </row>
    <row r="4557" spans="1:7" x14ac:dyDescent="0.2">
      <c r="A4557" s="1" t="str">
        <f t="shared" si="81"/>
        <v>SINAPI 103787</v>
      </c>
      <c r="B4557" s="3" t="s">
        <v>6165</v>
      </c>
      <c r="C4557" s="3">
        <v>103787</v>
      </c>
      <c r="D4557" s="2" t="s">
        <v>9568</v>
      </c>
      <c r="E4557" s="3" t="s">
        <v>6148</v>
      </c>
      <c r="G4557" s="66">
        <v>0</v>
      </c>
    </row>
    <row r="4558" spans="1:7" x14ac:dyDescent="0.2">
      <c r="A4558" s="1" t="str">
        <f t="shared" si="81"/>
        <v>SINAPI 103788</v>
      </c>
      <c r="B4558" s="3" t="s">
        <v>6165</v>
      </c>
      <c r="C4558" s="3">
        <v>103788</v>
      </c>
      <c r="D4558" s="2" t="s">
        <v>9569</v>
      </c>
      <c r="E4558" s="3" t="s">
        <v>6148</v>
      </c>
      <c r="G4558" s="66">
        <v>0</v>
      </c>
    </row>
    <row r="4559" spans="1:7" ht="22.5" x14ac:dyDescent="0.2">
      <c r="A4559" s="1" t="str">
        <f t="shared" si="81"/>
        <v>SINAPI 103783</v>
      </c>
      <c r="B4559" s="3" t="s">
        <v>6165</v>
      </c>
      <c r="C4559" s="3">
        <v>103783</v>
      </c>
      <c r="D4559" s="2" t="s">
        <v>9570</v>
      </c>
      <c r="E4559" s="3" t="s">
        <v>6148</v>
      </c>
      <c r="G4559" s="66">
        <v>0</v>
      </c>
    </row>
    <row r="4560" spans="1:7" ht="22.5" x14ac:dyDescent="0.2">
      <c r="A4560" s="1" t="str">
        <f t="shared" si="81"/>
        <v>SINAPI 103784</v>
      </c>
      <c r="B4560" s="3" t="s">
        <v>6165</v>
      </c>
      <c r="C4560" s="3">
        <v>103784</v>
      </c>
      <c r="D4560" s="2" t="s">
        <v>9571</v>
      </c>
      <c r="E4560" s="3" t="s">
        <v>6148</v>
      </c>
      <c r="G4560" s="66">
        <v>0</v>
      </c>
    </row>
    <row r="4561" spans="1:7" ht="22.5" x14ac:dyDescent="0.2">
      <c r="A4561" s="1" t="str">
        <f t="shared" si="81"/>
        <v>SINAPI 103785</v>
      </c>
      <c r="B4561" s="3" t="s">
        <v>6165</v>
      </c>
      <c r="C4561" s="3">
        <v>103785</v>
      </c>
      <c r="D4561" s="2" t="s">
        <v>9572</v>
      </c>
      <c r="E4561" s="3" t="s">
        <v>6148</v>
      </c>
      <c r="G4561" s="66">
        <v>0</v>
      </c>
    </row>
    <row r="4562" spans="1:7" x14ac:dyDescent="0.2">
      <c r="A4562" s="1" t="str">
        <f t="shared" si="81"/>
        <v>SINAPI 105546</v>
      </c>
      <c r="B4562" s="3" t="s">
        <v>6165</v>
      </c>
      <c r="C4562" s="3">
        <v>105546</v>
      </c>
      <c r="D4562" s="2" t="s">
        <v>9573</v>
      </c>
      <c r="E4562" s="3" t="s">
        <v>6148</v>
      </c>
      <c r="G4562" s="66">
        <v>0</v>
      </c>
    </row>
    <row r="4563" spans="1:7" x14ac:dyDescent="0.2">
      <c r="A4563" s="1" t="str">
        <f t="shared" si="81"/>
        <v>SINAPI 105545</v>
      </c>
      <c r="B4563" s="3" t="s">
        <v>6165</v>
      </c>
      <c r="C4563" s="3">
        <v>105545</v>
      </c>
      <c r="D4563" s="2" t="s">
        <v>9574</v>
      </c>
      <c r="E4563" s="3" t="s">
        <v>6148</v>
      </c>
      <c r="G4563" s="66">
        <v>0</v>
      </c>
    </row>
    <row r="4564" spans="1:7" x14ac:dyDescent="0.2">
      <c r="A4564" s="1" t="str">
        <f t="shared" si="81"/>
        <v>SINAPI 97610</v>
      </c>
      <c r="B4564" s="3" t="s">
        <v>6165</v>
      </c>
      <c r="C4564" s="3">
        <v>97610</v>
      </c>
      <c r="D4564" s="2" t="s">
        <v>6802</v>
      </c>
      <c r="E4564" s="3" t="s">
        <v>6148</v>
      </c>
      <c r="G4564" s="66">
        <v>14.8</v>
      </c>
    </row>
    <row r="4565" spans="1:7" x14ac:dyDescent="0.2">
      <c r="A4565" s="1" t="str">
        <f t="shared" si="81"/>
        <v>SINAPI 97609</v>
      </c>
      <c r="B4565" s="3" t="s">
        <v>6165</v>
      </c>
      <c r="C4565" s="3">
        <v>97609</v>
      </c>
      <c r="D4565" s="2" t="s">
        <v>6801</v>
      </c>
      <c r="E4565" s="3" t="s">
        <v>6148</v>
      </c>
      <c r="G4565" s="66">
        <v>14.08</v>
      </c>
    </row>
    <row r="4566" spans="1:7" x14ac:dyDescent="0.2">
      <c r="A4566" s="1" t="str">
        <f t="shared" si="81"/>
        <v>SINAPI 105554</v>
      </c>
      <c r="B4566" s="3" t="s">
        <v>6165</v>
      </c>
      <c r="C4566" s="3">
        <v>105554</v>
      </c>
      <c r="D4566" s="2" t="s">
        <v>6806</v>
      </c>
      <c r="E4566" s="3" t="s">
        <v>6148</v>
      </c>
      <c r="G4566" s="66">
        <v>16.739999999999998</v>
      </c>
    </row>
    <row r="4567" spans="1:7" x14ac:dyDescent="0.2">
      <c r="A4567" s="1" t="str">
        <f t="shared" si="81"/>
        <v>SINAPI 100903</v>
      </c>
      <c r="B4567" s="3" t="s">
        <v>6165</v>
      </c>
      <c r="C4567" s="3">
        <v>100903</v>
      </c>
      <c r="D4567" s="2" t="s">
        <v>6804</v>
      </c>
      <c r="E4567" s="3" t="s">
        <v>6148</v>
      </c>
      <c r="G4567" s="66">
        <v>32.130000000000003</v>
      </c>
    </row>
    <row r="4568" spans="1:7" x14ac:dyDescent="0.2">
      <c r="A4568" s="1" t="str">
        <f t="shared" si="81"/>
        <v>SINAPI 100902</v>
      </c>
      <c r="B4568" s="3" t="s">
        <v>6165</v>
      </c>
      <c r="C4568" s="3">
        <v>100902</v>
      </c>
      <c r="D4568" s="2" t="s">
        <v>6803</v>
      </c>
      <c r="E4568" s="3" t="s">
        <v>6148</v>
      </c>
      <c r="G4568" s="66">
        <v>28.96</v>
      </c>
    </row>
    <row r="4569" spans="1:7" x14ac:dyDescent="0.2">
      <c r="A4569" s="1" t="str">
        <f t="shared" si="81"/>
        <v>SINAPI 105548</v>
      </c>
      <c r="B4569" s="3" t="s">
        <v>6165</v>
      </c>
      <c r="C4569" s="3">
        <v>105548</v>
      </c>
      <c r="D4569" s="2" t="s">
        <v>9575</v>
      </c>
      <c r="E4569" s="3" t="s">
        <v>6147</v>
      </c>
      <c r="G4569" s="66">
        <v>0</v>
      </c>
    </row>
    <row r="4570" spans="1:7" x14ac:dyDescent="0.2">
      <c r="A4570" s="1" t="str">
        <f t="shared" si="81"/>
        <v>SINAPI 97595</v>
      </c>
      <c r="B4570" s="3" t="s">
        <v>6165</v>
      </c>
      <c r="C4570" s="3">
        <v>97595</v>
      </c>
      <c r="D4570" s="2" t="s">
        <v>6796</v>
      </c>
      <c r="E4570" s="3" t="s">
        <v>6148</v>
      </c>
      <c r="G4570" s="66">
        <v>103.19</v>
      </c>
    </row>
    <row r="4571" spans="1:7" x14ac:dyDescent="0.2">
      <c r="A4571" s="1" t="str">
        <f t="shared" si="81"/>
        <v>SINAPI 97597</v>
      </c>
      <c r="B4571" s="3" t="s">
        <v>6165</v>
      </c>
      <c r="C4571" s="3">
        <v>97597</v>
      </c>
      <c r="D4571" s="2" t="s">
        <v>6798</v>
      </c>
      <c r="E4571" s="3" t="s">
        <v>6148</v>
      </c>
      <c r="G4571" s="66">
        <v>72.77</v>
      </c>
    </row>
    <row r="4572" spans="1:7" x14ac:dyDescent="0.2">
      <c r="A4572" s="1" t="str">
        <f t="shared" si="81"/>
        <v>SINAPI 97596</v>
      </c>
      <c r="B4572" s="3" t="s">
        <v>6165</v>
      </c>
      <c r="C4572" s="3">
        <v>97596</v>
      </c>
      <c r="D4572" s="2" t="s">
        <v>6797</v>
      </c>
      <c r="E4572" s="3" t="s">
        <v>6148</v>
      </c>
      <c r="G4572" s="66">
        <v>73.3</v>
      </c>
    </row>
    <row r="4573" spans="1:7" x14ac:dyDescent="0.2">
      <c r="A4573" s="1" t="str">
        <f t="shared" si="81"/>
        <v>SINAPI 97598</v>
      </c>
      <c r="B4573" s="3" t="s">
        <v>6165</v>
      </c>
      <c r="C4573" s="3">
        <v>97598</v>
      </c>
      <c r="D4573" s="2" t="s">
        <v>6799</v>
      </c>
      <c r="E4573" s="3" t="s">
        <v>6148</v>
      </c>
      <c r="G4573" s="66">
        <v>68.95</v>
      </c>
    </row>
    <row r="4574" spans="1:7" ht="22.5" x14ac:dyDescent="0.2">
      <c r="A4574" s="1" t="str">
        <f t="shared" si="81"/>
        <v>SINAPI 98549</v>
      </c>
      <c r="B4574" s="3" t="s">
        <v>6165</v>
      </c>
      <c r="C4574" s="3">
        <v>98549</v>
      </c>
      <c r="D4574" s="2" t="s">
        <v>9576</v>
      </c>
      <c r="E4574" s="3" t="s">
        <v>6149</v>
      </c>
      <c r="G4574" s="66">
        <v>0</v>
      </c>
    </row>
    <row r="4575" spans="1:7" ht="22.5" x14ac:dyDescent="0.2">
      <c r="A4575" s="1" t="str">
        <f t="shared" si="81"/>
        <v>SINAPI 98562</v>
      </c>
      <c r="B4575" s="3" t="s">
        <v>6165</v>
      </c>
      <c r="C4575" s="3">
        <v>98562</v>
      </c>
      <c r="D4575" s="2" t="s">
        <v>2303</v>
      </c>
      <c r="E4575" s="3" t="s">
        <v>6149</v>
      </c>
      <c r="G4575" s="66">
        <v>53.04</v>
      </c>
    </row>
    <row r="4576" spans="1:7" x14ac:dyDescent="0.2">
      <c r="A4576" s="1" t="str">
        <f t="shared" si="81"/>
        <v>SINAPI 98555</v>
      </c>
      <c r="B4576" s="3" t="s">
        <v>6165</v>
      </c>
      <c r="C4576" s="3">
        <v>98555</v>
      </c>
      <c r="D4576" s="2" t="s">
        <v>2304</v>
      </c>
      <c r="E4576" s="3" t="s">
        <v>6149</v>
      </c>
      <c r="G4576" s="66">
        <v>32.65</v>
      </c>
    </row>
    <row r="4577" spans="1:7" ht="22.5" x14ac:dyDescent="0.2">
      <c r="A4577" s="1" t="str">
        <f t="shared" si="81"/>
        <v>SINAPI 98556</v>
      </c>
      <c r="B4577" s="3" t="s">
        <v>6165</v>
      </c>
      <c r="C4577" s="3">
        <v>98556</v>
      </c>
      <c r="D4577" s="2" t="s">
        <v>6790</v>
      </c>
      <c r="E4577" s="3" t="s">
        <v>6149</v>
      </c>
      <c r="G4577" s="66">
        <v>59.19</v>
      </c>
    </row>
    <row r="4578" spans="1:7" x14ac:dyDescent="0.2">
      <c r="A4578" s="1" t="str">
        <f t="shared" si="81"/>
        <v>SINAPI 98557</v>
      </c>
      <c r="B4578" s="3" t="s">
        <v>6165</v>
      </c>
      <c r="C4578" s="3">
        <v>98557</v>
      </c>
      <c r="D4578" s="2" t="s">
        <v>2311</v>
      </c>
      <c r="E4578" s="3" t="s">
        <v>6149</v>
      </c>
      <c r="G4578" s="66">
        <v>42.85</v>
      </c>
    </row>
    <row r="4579" spans="1:7" ht="22.5" x14ac:dyDescent="0.2">
      <c r="A4579" s="1" t="str">
        <f t="shared" si="81"/>
        <v>SINAPI 98548</v>
      </c>
      <c r="B4579" s="3" t="s">
        <v>6165</v>
      </c>
      <c r="C4579" s="3">
        <v>98548</v>
      </c>
      <c r="D4579" s="2" t="s">
        <v>9577</v>
      </c>
      <c r="E4579" s="3" t="s">
        <v>6149</v>
      </c>
      <c r="G4579" s="66">
        <v>0</v>
      </c>
    </row>
    <row r="4580" spans="1:7" ht="22.5" x14ac:dyDescent="0.2">
      <c r="A4580" s="1" t="str">
        <f t="shared" si="81"/>
        <v>SINAPI 98547</v>
      </c>
      <c r="B4580" s="3" t="s">
        <v>6165</v>
      </c>
      <c r="C4580" s="3">
        <v>98547</v>
      </c>
      <c r="D4580" s="2" t="s">
        <v>2308</v>
      </c>
      <c r="E4580" s="3" t="s">
        <v>6149</v>
      </c>
      <c r="G4580" s="66">
        <v>196.56</v>
      </c>
    </row>
    <row r="4581" spans="1:7" ht="22.5" x14ac:dyDescent="0.2">
      <c r="A4581" s="1" t="str">
        <f t="shared" si="81"/>
        <v>SINAPI 98546</v>
      </c>
      <c r="B4581" s="3" t="s">
        <v>6165</v>
      </c>
      <c r="C4581" s="3">
        <v>98546</v>
      </c>
      <c r="D4581" s="2" t="s">
        <v>2307</v>
      </c>
      <c r="E4581" s="3" t="s">
        <v>6149</v>
      </c>
      <c r="G4581" s="66">
        <v>117.22</v>
      </c>
    </row>
    <row r="4582" spans="1:7" x14ac:dyDescent="0.2">
      <c r="A4582" s="1" t="str">
        <f t="shared" si="81"/>
        <v>SINAPI 98552</v>
      </c>
      <c r="B4582" s="3" t="s">
        <v>6165</v>
      </c>
      <c r="C4582" s="3">
        <v>98552</v>
      </c>
      <c r="D4582" s="2" t="s">
        <v>9578</v>
      </c>
      <c r="E4582" s="3" t="s">
        <v>6149</v>
      </c>
      <c r="G4582" s="66">
        <v>0</v>
      </c>
    </row>
    <row r="4583" spans="1:7" x14ac:dyDescent="0.2">
      <c r="A4583" s="1" t="str">
        <f t="shared" ref="A4583:A4646" si="82">CONCATENAR</f>
        <v>SINAPI 98553</v>
      </c>
      <c r="B4583" s="3" t="s">
        <v>6165</v>
      </c>
      <c r="C4583" s="3">
        <v>98553</v>
      </c>
      <c r="D4583" s="2" t="s">
        <v>2309</v>
      </c>
      <c r="E4583" s="3" t="s">
        <v>6149</v>
      </c>
      <c r="G4583" s="66">
        <v>169.64</v>
      </c>
    </row>
    <row r="4584" spans="1:7" x14ac:dyDescent="0.2">
      <c r="A4584" s="1" t="str">
        <f t="shared" si="82"/>
        <v>SINAPI 98554</v>
      </c>
      <c r="B4584" s="3" t="s">
        <v>6165</v>
      </c>
      <c r="C4584" s="3">
        <v>98554</v>
      </c>
      <c r="D4584" s="2" t="s">
        <v>2310</v>
      </c>
      <c r="E4584" s="3" t="s">
        <v>6149</v>
      </c>
      <c r="G4584" s="66">
        <v>46.07</v>
      </c>
    </row>
    <row r="4585" spans="1:7" ht="22.5" x14ac:dyDescent="0.2">
      <c r="A4585" s="1" t="str">
        <f t="shared" si="82"/>
        <v>SINAPI 98565</v>
      </c>
      <c r="B4585" s="3" t="s">
        <v>6165</v>
      </c>
      <c r="C4585" s="3">
        <v>98565</v>
      </c>
      <c r="D4585" s="2" t="s">
        <v>2314</v>
      </c>
      <c r="E4585" s="3" t="s">
        <v>6149</v>
      </c>
      <c r="G4585" s="66">
        <v>56.61</v>
      </c>
    </row>
    <row r="4586" spans="1:7" ht="22.5" x14ac:dyDescent="0.2">
      <c r="A4586" s="1" t="str">
        <f t="shared" si="82"/>
        <v>SINAPI 98567</v>
      </c>
      <c r="B4586" s="3" t="s">
        <v>6165</v>
      </c>
      <c r="C4586" s="3">
        <v>98567</v>
      </c>
      <c r="D4586" s="2" t="s">
        <v>2316</v>
      </c>
      <c r="E4586" s="3" t="s">
        <v>6149</v>
      </c>
      <c r="G4586" s="66">
        <v>72.8</v>
      </c>
    </row>
    <row r="4587" spans="1:7" ht="22.5" x14ac:dyDescent="0.2">
      <c r="A4587" s="1" t="str">
        <f t="shared" si="82"/>
        <v>SINAPI 98569</v>
      </c>
      <c r="B4587" s="3" t="s">
        <v>6165</v>
      </c>
      <c r="C4587" s="3">
        <v>98569</v>
      </c>
      <c r="D4587" s="2" t="s">
        <v>2318</v>
      </c>
      <c r="E4587" s="3" t="s">
        <v>6149</v>
      </c>
      <c r="G4587" s="66">
        <v>89.84</v>
      </c>
    </row>
    <row r="4588" spans="1:7" x14ac:dyDescent="0.2">
      <c r="A4588" s="1" t="str">
        <f t="shared" si="82"/>
        <v>SINAPI 98571</v>
      </c>
      <c r="B4588" s="3" t="s">
        <v>6165</v>
      </c>
      <c r="C4588" s="3">
        <v>98571</v>
      </c>
      <c r="D4588" s="2" t="s">
        <v>2320</v>
      </c>
      <c r="E4588" s="3" t="s">
        <v>6149</v>
      </c>
      <c r="G4588" s="66">
        <v>49.41</v>
      </c>
    </row>
    <row r="4589" spans="1:7" x14ac:dyDescent="0.2">
      <c r="A4589" s="1" t="str">
        <f t="shared" si="82"/>
        <v>SINAPI 98572</v>
      </c>
      <c r="B4589" s="3" t="s">
        <v>6165</v>
      </c>
      <c r="C4589" s="3">
        <v>98572</v>
      </c>
      <c r="D4589" s="2" t="s">
        <v>2321</v>
      </c>
      <c r="E4589" s="3" t="s">
        <v>6149</v>
      </c>
      <c r="G4589" s="66">
        <v>60.72</v>
      </c>
    </row>
    <row r="4590" spans="1:7" ht="22.5" x14ac:dyDescent="0.2">
      <c r="A4590" s="1" t="str">
        <f t="shared" si="82"/>
        <v>SINAPI 98563</v>
      </c>
      <c r="B4590" s="3" t="s">
        <v>6165</v>
      </c>
      <c r="C4590" s="3">
        <v>98563</v>
      </c>
      <c r="D4590" s="2" t="s">
        <v>2312</v>
      </c>
      <c r="E4590" s="3" t="s">
        <v>6149</v>
      </c>
      <c r="G4590" s="66">
        <v>39.57</v>
      </c>
    </row>
    <row r="4591" spans="1:7" ht="22.5" x14ac:dyDescent="0.2">
      <c r="A4591" s="1" t="str">
        <f t="shared" si="82"/>
        <v>SINAPI 98564</v>
      </c>
      <c r="B4591" s="3" t="s">
        <v>6165</v>
      </c>
      <c r="C4591" s="3">
        <v>98564</v>
      </c>
      <c r="D4591" s="2" t="s">
        <v>2313</v>
      </c>
      <c r="E4591" s="3" t="s">
        <v>6149</v>
      </c>
      <c r="G4591" s="66">
        <v>52.32</v>
      </c>
    </row>
    <row r="4592" spans="1:7" ht="22.5" x14ac:dyDescent="0.2">
      <c r="A4592" s="1" t="str">
        <f t="shared" si="82"/>
        <v>SINAPI 98566</v>
      </c>
      <c r="B4592" s="3" t="s">
        <v>6165</v>
      </c>
      <c r="C4592" s="3">
        <v>98566</v>
      </c>
      <c r="D4592" s="2" t="s">
        <v>2315</v>
      </c>
      <c r="E4592" s="3" t="s">
        <v>6149</v>
      </c>
      <c r="G4592" s="66">
        <v>69.36</v>
      </c>
    </row>
    <row r="4593" spans="1:7" ht="22.5" x14ac:dyDescent="0.2">
      <c r="A4593" s="1" t="str">
        <f t="shared" si="82"/>
        <v>SINAPI 98568</v>
      </c>
      <c r="B4593" s="3" t="s">
        <v>6165</v>
      </c>
      <c r="C4593" s="3">
        <v>98568</v>
      </c>
      <c r="D4593" s="2" t="s">
        <v>2317</v>
      </c>
      <c r="E4593" s="3" t="s">
        <v>6149</v>
      </c>
      <c r="G4593" s="66">
        <v>85.56</v>
      </c>
    </row>
    <row r="4594" spans="1:7" ht="22.5" x14ac:dyDescent="0.2">
      <c r="A4594" s="1" t="str">
        <f t="shared" si="82"/>
        <v>SINAPI 98570</v>
      </c>
      <c r="B4594" s="3" t="s">
        <v>6165</v>
      </c>
      <c r="C4594" s="3">
        <v>98570</v>
      </c>
      <c r="D4594" s="2" t="s">
        <v>2319</v>
      </c>
      <c r="E4594" s="3" t="s">
        <v>6149</v>
      </c>
      <c r="G4594" s="66">
        <v>102.6</v>
      </c>
    </row>
    <row r="4595" spans="1:7" x14ac:dyDescent="0.2">
      <c r="A4595" s="1" t="str">
        <f t="shared" si="82"/>
        <v>SINAPI 98573</v>
      </c>
      <c r="B4595" s="3" t="s">
        <v>6165</v>
      </c>
      <c r="C4595" s="3">
        <v>98573</v>
      </c>
      <c r="D4595" s="2" t="s">
        <v>2322</v>
      </c>
      <c r="E4595" s="3" t="s">
        <v>6149</v>
      </c>
      <c r="G4595" s="66">
        <v>72.84</v>
      </c>
    </row>
    <row r="4596" spans="1:7" x14ac:dyDescent="0.2">
      <c r="A4596" s="1" t="str">
        <f t="shared" si="82"/>
        <v>SINAPI 98576</v>
      </c>
      <c r="B4596" s="3" t="s">
        <v>6165</v>
      </c>
      <c r="C4596" s="3">
        <v>98576</v>
      </c>
      <c r="D4596" s="2" t="s">
        <v>2283</v>
      </c>
      <c r="E4596" s="3" t="s">
        <v>6147</v>
      </c>
      <c r="G4596" s="66">
        <v>21.37</v>
      </c>
    </row>
    <row r="4597" spans="1:7" ht="22.5" x14ac:dyDescent="0.2">
      <c r="A4597" s="1" t="str">
        <f t="shared" si="82"/>
        <v>SINAPI 98575</v>
      </c>
      <c r="B4597" s="3" t="s">
        <v>6165</v>
      </c>
      <c r="C4597" s="3">
        <v>98575</v>
      </c>
      <c r="D4597" s="2" t="s">
        <v>2282</v>
      </c>
      <c r="E4597" s="3" t="s">
        <v>6147</v>
      </c>
      <c r="G4597" s="66">
        <v>71.489999999999995</v>
      </c>
    </row>
    <row r="4598" spans="1:7" x14ac:dyDescent="0.2">
      <c r="A4598" s="1" t="str">
        <f t="shared" si="82"/>
        <v>SINAPI 98577</v>
      </c>
      <c r="B4598" s="3" t="s">
        <v>6165</v>
      </c>
      <c r="C4598" s="3">
        <v>98577</v>
      </c>
      <c r="D4598" s="2" t="s">
        <v>2284</v>
      </c>
      <c r="E4598" s="3" t="s">
        <v>6147</v>
      </c>
      <c r="G4598" s="66">
        <v>50.34</v>
      </c>
    </row>
    <row r="4599" spans="1:7" ht="22.5" x14ac:dyDescent="0.2">
      <c r="A4599" s="1" t="str">
        <f t="shared" si="82"/>
        <v>SINAPI 98558</v>
      </c>
      <c r="B4599" s="3" t="s">
        <v>6165</v>
      </c>
      <c r="C4599" s="3">
        <v>98558</v>
      </c>
      <c r="D4599" s="2" t="s">
        <v>2305</v>
      </c>
      <c r="E4599" s="3" t="s">
        <v>6148</v>
      </c>
      <c r="G4599" s="66">
        <v>9.56</v>
      </c>
    </row>
    <row r="4600" spans="1:7" ht="22.5" x14ac:dyDescent="0.2">
      <c r="A4600" s="1" t="str">
        <f t="shared" si="82"/>
        <v>SINAPI 98550</v>
      </c>
      <c r="B4600" s="3" t="s">
        <v>6165</v>
      </c>
      <c r="C4600" s="3">
        <v>98550</v>
      </c>
      <c r="D4600" s="2" t="s">
        <v>9579</v>
      </c>
      <c r="E4600" s="3" t="s">
        <v>6149</v>
      </c>
      <c r="G4600" s="66">
        <v>0</v>
      </c>
    </row>
    <row r="4601" spans="1:7" x14ac:dyDescent="0.2">
      <c r="A4601" s="1" t="str">
        <f t="shared" si="82"/>
        <v>SINAPI 98551</v>
      </c>
      <c r="B4601" s="3" t="s">
        <v>6165</v>
      </c>
      <c r="C4601" s="3">
        <v>98551</v>
      </c>
      <c r="D4601" s="2" t="s">
        <v>9580</v>
      </c>
      <c r="E4601" s="3" t="s">
        <v>6147</v>
      </c>
      <c r="G4601" s="66">
        <v>0</v>
      </c>
    </row>
    <row r="4602" spans="1:7" x14ac:dyDescent="0.2">
      <c r="A4602" s="1" t="str">
        <f t="shared" si="82"/>
        <v>SINAPI 98559</v>
      </c>
      <c r="B4602" s="3" t="s">
        <v>6165</v>
      </c>
      <c r="C4602" s="3">
        <v>98559</v>
      </c>
      <c r="D4602" s="2" t="s">
        <v>2306</v>
      </c>
      <c r="E4602" s="3" t="s">
        <v>6147</v>
      </c>
      <c r="G4602" s="66">
        <v>4.88</v>
      </c>
    </row>
    <row r="4603" spans="1:7" ht="22.5" x14ac:dyDescent="0.2">
      <c r="A4603" s="1" t="str">
        <f t="shared" si="82"/>
        <v>SINAPI 91925</v>
      </c>
      <c r="B4603" s="3" t="s">
        <v>6165</v>
      </c>
      <c r="C4603" s="3">
        <v>91925</v>
      </c>
      <c r="D4603" s="2" t="s">
        <v>2410</v>
      </c>
      <c r="E4603" s="3" t="s">
        <v>6147</v>
      </c>
      <c r="G4603" s="66">
        <v>3.71</v>
      </c>
    </row>
    <row r="4604" spans="1:7" ht="22.5" x14ac:dyDescent="0.2">
      <c r="A4604" s="1" t="str">
        <f t="shared" si="82"/>
        <v>SINAPI 91924</v>
      </c>
      <c r="B4604" s="3" t="s">
        <v>6165</v>
      </c>
      <c r="C4604" s="3">
        <v>91924</v>
      </c>
      <c r="D4604" s="2" t="s">
        <v>2409</v>
      </c>
      <c r="E4604" s="3" t="s">
        <v>6147</v>
      </c>
      <c r="G4604" s="66">
        <v>3.09</v>
      </c>
    </row>
    <row r="4605" spans="1:7" ht="22.5" x14ac:dyDescent="0.2">
      <c r="A4605" s="1" t="str">
        <f t="shared" si="82"/>
        <v>SINAPI 91933</v>
      </c>
      <c r="B4605" s="3" t="s">
        <v>6165</v>
      </c>
      <c r="C4605" s="3">
        <v>91933</v>
      </c>
      <c r="D4605" s="2" t="s">
        <v>2418</v>
      </c>
      <c r="E4605" s="3" t="s">
        <v>6147</v>
      </c>
      <c r="G4605" s="66">
        <v>16.54</v>
      </c>
    </row>
    <row r="4606" spans="1:7" ht="22.5" x14ac:dyDescent="0.2">
      <c r="A4606" s="1" t="str">
        <f t="shared" si="82"/>
        <v>SINAPI 91932</v>
      </c>
      <c r="B4606" s="3" t="s">
        <v>6165</v>
      </c>
      <c r="C4606" s="3">
        <v>91932</v>
      </c>
      <c r="D4606" s="2" t="s">
        <v>2417</v>
      </c>
      <c r="E4606" s="3" t="s">
        <v>6147</v>
      </c>
      <c r="G4606" s="66">
        <v>17.12</v>
      </c>
    </row>
    <row r="4607" spans="1:7" ht="22.5" x14ac:dyDescent="0.2">
      <c r="A4607" s="1" t="str">
        <f t="shared" si="82"/>
        <v>SINAPI 91935</v>
      </c>
      <c r="B4607" s="3" t="s">
        <v>6165</v>
      </c>
      <c r="C4607" s="3">
        <v>91935</v>
      </c>
      <c r="D4607" s="2" t="s">
        <v>2420</v>
      </c>
      <c r="E4607" s="3" t="s">
        <v>6147</v>
      </c>
      <c r="G4607" s="66">
        <v>25.92</v>
      </c>
    </row>
    <row r="4608" spans="1:7" ht="22.5" x14ac:dyDescent="0.2">
      <c r="A4608" s="1" t="str">
        <f t="shared" si="82"/>
        <v>SINAPI 91934</v>
      </c>
      <c r="B4608" s="3" t="s">
        <v>6165</v>
      </c>
      <c r="C4608" s="3">
        <v>91934</v>
      </c>
      <c r="D4608" s="2" t="s">
        <v>2419</v>
      </c>
      <c r="E4608" s="3" t="s">
        <v>6147</v>
      </c>
      <c r="G4608" s="66">
        <v>24.78</v>
      </c>
    </row>
    <row r="4609" spans="1:7" ht="22.5" x14ac:dyDescent="0.2">
      <c r="A4609" s="1" t="str">
        <f t="shared" si="82"/>
        <v>SINAPI 91927</v>
      </c>
      <c r="B4609" s="3" t="s">
        <v>6165</v>
      </c>
      <c r="C4609" s="3">
        <v>91927</v>
      </c>
      <c r="D4609" s="2" t="s">
        <v>2412</v>
      </c>
      <c r="E4609" s="3" t="s">
        <v>6147</v>
      </c>
      <c r="G4609" s="66">
        <v>5.01</v>
      </c>
    </row>
    <row r="4610" spans="1:7" ht="22.5" x14ac:dyDescent="0.2">
      <c r="A4610" s="1" t="str">
        <f t="shared" si="82"/>
        <v>SINAPI 91926</v>
      </c>
      <c r="B4610" s="3" t="s">
        <v>6165</v>
      </c>
      <c r="C4610" s="3">
        <v>91926</v>
      </c>
      <c r="D4610" s="2" t="s">
        <v>2411</v>
      </c>
      <c r="E4610" s="3" t="s">
        <v>6147</v>
      </c>
      <c r="G4610" s="66">
        <v>4.47</v>
      </c>
    </row>
    <row r="4611" spans="1:7" ht="22.5" x14ac:dyDescent="0.2">
      <c r="A4611" s="1" t="str">
        <f t="shared" si="82"/>
        <v>SINAPI 91929</v>
      </c>
      <c r="B4611" s="3" t="s">
        <v>6165</v>
      </c>
      <c r="C4611" s="3">
        <v>91929</v>
      </c>
      <c r="D4611" s="2" t="s">
        <v>2414</v>
      </c>
      <c r="E4611" s="3" t="s">
        <v>6147</v>
      </c>
      <c r="G4611" s="66">
        <v>7.36</v>
      </c>
    </row>
    <row r="4612" spans="1:7" ht="22.5" x14ac:dyDescent="0.2">
      <c r="A4612" s="1" t="str">
        <f t="shared" si="82"/>
        <v>SINAPI 91928</v>
      </c>
      <c r="B4612" s="3" t="s">
        <v>6165</v>
      </c>
      <c r="C4612" s="3">
        <v>91928</v>
      </c>
      <c r="D4612" s="2" t="s">
        <v>2413</v>
      </c>
      <c r="E4612" s="3" t="s">
        <v>6147</v>
      </c>
      <c r="G4612" s="66">
        <v>6.9</v>
      </c>
    </row>
    <row r="4613" spans="1:7" ht="22.5" x14ac:dyDescent="0.2">
      <c r="A4613" s="1" t="str">
        <f t="shared" si="82"/>
        <v>SINAPI 91931</v>
      </c>
      <c r="B4613" s="3" t="s">
        <v>6165</v>
      </c>
      <c r="C4613" s="3">
        <v>91931</v>
      </c>
      <c r="D4613" s="2" t="s">
        <v>2416</v>
      </c>
      <c r="E4613" s="3" t="s">
        <v>6147</v>
      </c>
      <c r="G4613" s="66">
        <v>10.37</v>
      </c>
    </row>
    <row r="4614" spans="1:7" ht="22.5" x14ac:dyDescent="0.2">
      <c r="A4614" s="1" t="str">
        <f t="shared" si="82"/>
        <v>SINAPI 91930</v>
      </c>
      <c r="B4614" s="3" t="s">
        <v>6165</v>
      </c>
      <c r="C4614" s="3">
        <v>91930</v>
      </c>
      <c r="D4614" s="2" t="s">
        <v>2415</v>
      </c>
      <c r="E4614" s="3" t="s">
        <v>6147</v>
      </c>
      <c r="G4614" s="66">
        <v>9.61</v>
      </c>
    </row>
    <row r="4615" spans="1:7" ht="22.5" x14ac:dyDescent="0.2">
      <c r="A4615" s="1" t="str">
        <f t="shared" si="82"/>
        <v>SINAPI 104620</v>
      </c>
      <c r="B4615" s="3" t="s">
        <v>6165</v>
      </c>
      <c r="C4615" s="3">
        <v>104620</v>
      </c>
      <c r="D4615" s="2" t="s">
        <v>9581</v>
      </c>
      <c r="E4615" s="3" t="s">
        <v>6148</v>
      </c>
      <c r="G4615" s="66">
        <v>0</v>
      </c>
    </row>
    <row r="4616" spans="1:7" ht="22.5" x14ac:dyDescent="0.2">
      <c r="A4616" s="1" t="str">
        <f t="shared" si="82"/>
        <v>SINAPI 104624</v>
      </c>
      <c r="B4616" s="3" t="s">
        <v>6165</v>
      </c>
      <c r="C4616" s="3">
        <v>104624</v>
      </c>
      <c r="D4616" s="2" t="s">
        <v>9582</v>
      </c>
      <c r="E4616" s="3" t="s">
        <v>6148</v>
      </c>
      <c r="G4616" s="66">
        <v>0</v>
      </c>
    </row>
    <row r="4617" spans="1:7" ht="22.5" x14ac:dyDescent="0.2">
      <c r="A4617" s="1" t="str">
        <f t="shared" si="82"/>
        <v>SINAPI 104622</v>
      </c>
      <c r="B4617" s="3" t="s">
        <v>6165</v>
      </c>
      <c r="C4617" s="3">
        <v>104622</v>
      </c>
      <c r="D4617" s="2" t="s">
        <v>9583</v>
      </c>
      <c r="E4617" s="3" t="s">
        <v>6148</v>
      </c>
      <c r="G4617" s="66">
        <v>0</v>
      </c>
    </row>
    <row r="4618" spans="1:7" ht="22.5" x14ac:dyDescent="0.2">
      <c r="A4618" s="1" t="str">
        <f t="shared" si="82"/>
        <v>SINAPI 104621</v>
      </c>
      <c r="B4618" s="3" t="s">
        <v>6165</v>
      </c>
      <c r="C4618" s="3">
        <v>104621</v>
      </c>
      <c r="D4618" s="2" t="s">
        <v>9584</v>
      </c>
      <c r="E4618" s="3" t="s">
        <v>6148</v>
      </c>
      <c r="G4618" s="66">
        <v>0</v>
      </c>
    </row>
    <row r="4619" spans="1:7" ht="22.5" x14ac:dyDescent="0.2">
      <c r="A4619" s="1" t="str">
        <f t="shared" si="82"/>
        <v>SINAPI 104625</v>
      </c>
      <c r="B4619" s="3" t="s">
        <v>6165</v>
      </c>
      <c r="C4619" s="3">
        <v>104625</v>
      </c>
      <c r="D4619" s="2" t="s">
        <v>9585</v>
      </c>
      <c r="E4619" s="3" t="s">
        <v>6148</v>
      </c>
      <c r="G4619" s="66">
        <v>0</v>
      </c>
    </row>
    <row r="4620" spans="1:7" ht="22.5" x14ac:dyDescent="0.2">
      <c r="A4620" s="1" t="str">
        <f t="shared" si="82"/>
        <v>SINAPI 104623</v>
      </c>
      <c r="B4620" s="3" t="s">
        <v>6165</v>
      </c>
      <c r="C4620" s="3">
        <v>104623</v>
      </c>
      <c r="D4620" s="2" t="s">
        <v>9586</v>
      </c>
      <c r="E4620" s="3" t="s">
        <v>6148</v>
      </c>
      <c r="G4620" s="66">
        <v>0</v>
      </c>
    </row>
    <row r="4621" spans="1:7" x14ac:dyDescent="0.2">
      <c r="A4621" s="1" t="str">
        <f t="shared" si="82"/>
        <v>SINAPI 91937</v>
      </c>
      <c r="B4621" s="3" t="s">
        <v>6165</v>
      </c>
      <c r="C4621" s="3">
        <v>91937</v>
      </c>
      <c r="D4621" s="2" t="s">
        <v>2438</v>
      </c>
      <c r="E4621" s="3" t="s">
        <v>6148</v>
      </c>
      <c r="G4621" s="66">
        <v>17.86</v>
      </c>
    </row>
    <row r="4622" spans="1:7" x14ac:dyDescent="0.2">
      <c r="A4622" s="1" t="str">
        <f t="shared" si="82"/>
        <v>SINAPI 92865</v>
      </c>
      <c r="B4622" s="3" t="s">
        <v>6165</v>
      </c>
      <c r="C4622" s="3">
        <v>92865</v>
      </c>
      <c r="D4622" s="2" t="s">
        <v>2445</v>
      </c>
      <c r="E4622" s="3" t="s">
        <v>6148</v>
      </c>
      <c r="G4622" s="66">
        <v>16.100000000000001</v>
      </c>
    </row>
    <row r="4623" spans="1:7" x14ac:dyDescent="0.2">
      <c r="A4623" s="1" t="str">
        <f t="shared" si="82"/>
        <v>SINAPI 91936</v>
      </c>
      <c r="B4623" s="3" t="s">
        <v>6165</v>
      </c>
      <c r="C4623" s="3">
        <v>91936</v>
      </c>
      <c r="D4623" s="2" t="s">
        <v>2437</v>
      </c>
      <c r="E4623" s="3" t="s">
        <v>6148</v>
      </c>
      <c r="G4623" s="66">
        <v>20.16</v>
      </c>
    </row>
    <row r="4624" spans="1:7" ht="22.5" x14ac:dyDescent="0.2">
      <c r="A4624" s="1" t="str">
        <f t="shared" si="82"/>
        <v>SINAPI 92867</v>
      </c>
      <c r="B4624" s="3" t="s">
        <v>6165</v>
      </c>
      <c r="C4624" s="3">
        <v>92867</v>
      </c>
      <c r="D4624" s="2" t="s">
        <v>2447</v>
      </c>
      <c r="E4624" s="3" t="s">
        <v>6148</v>
      </c>
      <c r="G4624" s="66">
        <v>33.659999999999997</v>
      </c>
    </row>
    <row r="4625" spans="1:7" ht="22.5" x14ac:dyDescent="0.2">
      <c r="A4625" s="1" t="str">
        <f t="shared" si="82"/>
        <v>SINAPI 91939</v>
      </c>
      <c r="B4625" s="3" t="s">
        <v>6165</v>
      </c>
      <c r="C4625" s="3">
        <v>91939</v>
      </c>
      <c r="D4625" s="2" t="s">
        <v>2439</v>
      </c>
      <c r="E4625" s="3" t="s">
        <v>6148</v>
      </c>
      <c r="G4625" s="66">
        <v>34.93</v>
      </c>
    </row>
    <row r="4626" spans="1:7" ht="22.5" x14ac:dyDescent="0.2">
      <c r="A4626" s="1" t="str">
        <f t="shared" si="82"/>
        <v>SINAPI 92869</v>
      </c>
      <c r="B4626" s="3" t="s">
        <v>6165</v>
      </c>
      <c r="C4626" s="3">
        <v>92869</v>
      </c>
      <c r="D4626" s="2" t="s">
        <v>2449</v>
      </c>
      <c r="E4626" s="3" t="s">
        <v>6148</v>
      </c>
      <c r="G4626" s="66">
        <v>11.6</v>
      </c>
    </row>
    <row r="4627" spans="1:7" ht="22.5" x14ac:dyDescent="0.2">
      <c r="A4627" s="1" t="str">
        <f t="shared" si="82"/>
        <v>SINAPI 91941</v>
      </c>
      <c r="B4627" s="3" t="s">
        <v>6165</v>
      </c>
      <c r="C4627" s="3">
        <v>91941</v>
      </c>
      <c r="D4627" s="2" t="s">
        <v>2441</v>
      </c>
      <c r="E4627" s="3" t="s">
        <v>6148</v>
      </c>
      <c r="G4627" s="66">
        <v>12.87</v>
      </c>
    </row>
    <row r="4628" spans="1:7" ht="22.5" x14ac:dyDescent="0.2">
      <c r="A4628" s="1" t="str">
        <f t="shared" si="82"/>
        <v>SINAPI 92868</v>
      </c>
      <c r="B4628" s="3" t="s">
        <v>6165</v>
      </c>
      <c r="C4628" s="3">
        <v>92868</v>
      </c>
      <c r="D4628" s="2" t="s">
        <v>2448</v>
      </c>
      <c r="E4628" s="3" t="s">
        <v>6148</v>
      </c>
      <c r="G4628" s="66">
        <v>18.86</v>
      </c>
    </row>
    <row r="4629" spans="1:7" ht="22.5" x14ac:dyDescent="0.2">
      <c r="A4629" s="1" t="str">
        <f t="shared" si="82"/>
        <v>SINAPI 91940</v>
      </c>
      <c r="B4629" s="3" t="s">
        <v>6165</v>
      </c>
      <c r="C4629" s="3">
        <v>91940</v>
      </c>
      <c r="D4629" s="2" t="s">
        <v>2440</v>
      </c>
      <c r="E4629" s="3" t="s">
        <v>6148</v>
      </c>
      <c r="G4629" s="66">
        <v>20.13</v>
      </c>
    </row>
    <row r="4630" spans="1:7" ht="22.5" x14ac:dyDescent="0.2">
      <c r="A4630" s="1" t="str">
        <f t="shared" si="82"/>
        <v>SINAPI 92870</v>
      </c>
      <c r="B4630" s="3" t="s">
        <v>6165</v>
      </c>
      <c r="C4630" s="3">
        <v>92870</v>
      </c>
      <c r="D4630" s="2" t="s">
        <v>2450</v>
      </c>
      <c r="E4630" s="3" t="s">
        <v>6148</v>
      </c>
      <c r="G4630" s="66">
        <v>36.75</v>
      </c>
    </row>
    <row r="4631" spans="1:7" ht="22.5" x14ac:dyDescent="0.2">
      <c r="A4631" s="1" t="str">
        <f t="shared" si="82"/>
        <v>SINAPI 91942</v>
      </c>
      <c r="B4631" s="3" t="s">
        <v>6165</v>
      </c>
      <c r="C4631" s="3">
        <v>91942</v>
      </c>
      <c r="D4631" s="2" t="s">
        <v>2442</v>
      </c>
      <c r="E4631" s="3" t="s">
        <v>6148</v>
      </c>
      <c r="G4631" s="66">
        <v>39.08</v>
      </c>
    </row>
    <row r="4632" spans="1:7" ht="22.5" x14ac:dyDescent="0.2">
      <c r="A4632" s="1" t="str">
        <f t="shared" si="82"/>
        <v>SINAPI 92872</v>
      </c>
      <c r="B4632" s="3" t="s">
        <v>6165</v>
      </c>
      <c r="C4632" s="3">
        <v>92872</v>
      </c>
      <c r="D4632" s="2" t="s">
        <v>2452</v>
      </c>
      <c r="E4632" s="3" t="s">
        <v>6148</v>
      </c>
      <c r="G4632" s="66">
        <v>13.89</v>
      </c>
    </row>
    <row r="4633" spans="1:7" ht="22.5" x14ac:dyDescent="0.2">
      <c r="A4633" s="1" t="str">
        <f t="shared" si="82"/>
        <v>SINAPI 91944</v>
      </c>
      <c r="B4633" s="3" t="s">
        <v>6165</v>
      </c>
      <c r="C4633" s="3">
        <v>91944</v>
      </c>
      <c r="D4633" s="2" t="s">
        <v>2444</v>
      </c>
      <c r="E4633" s="3" t="s">
        <v>6148</v>
      </c>
      <c r="G4633" s="66">
        <v>16.22</v>
      </c>
    </row>
    <row r="4634" spans="1:7" ht="22.5" x14ac:dyDescent="0.2">
      <c r="A4634" s="1" t="str">
        <f t="shared" si="82"/>
        <v>SINAPI 92871</v>
      </c>
      <c r="B4634" s="3" t="s">
        <v>6165</v>
      </c>
      <c r="C4634" s="3">
        <v>92871</v>
      </c>
      <c r="D4634" s="2" t="s">
        <v>2451</v>
      </c>
      <c r="E4634" s="3" t="s">
        <v>6148</v>
      </c>
      <c r="G4634" s="66">
        <v>21.44</v>
      </c>
    </row>
    <row r="4635" spans="1:7" ht="22.5" x14ac:dyDescent="0.2">
      <c r="A4635" s="1" t="str">
        <f t="shared" si="82"/>
        <v>SINAPI 91943</v>
      </c>
      <c r="B4635" s="3" t="s">
        <v>6165</v>
      </c>
      <c r="C4635" s="3">
        <v>91943</v>
      </c>
      <c r="D4635" s="2" t="s">
        <v>2443</v>
      </c>
      <c r="E4635" s="3" t="s">
        <v>6148</v>
      </c>
      <c r="G4635" s="66">
        <v>23.77</v>
      </c>
    </row>
    <row r="4636" spans="1:7" x14ac:dyDescent="0.2">
      <c r="A4636" s="1" t="str">
        <f t="shared" si="82"/>
        <v>SINAPI 92866</v>
      </c>
      <c r="B4636" s="3" t="s">
        <v>6165</v>
      </c>
      <c r="C4636" s="3">
        <v>92866</v>
      </c>
      <c r="D4636" s="2" t="s">
        <v>2446</v>
      </c>
      <c r="E4636" s="3" t="s">
        <v>6148</v>
      </c>
      <c r="G4636" s="66">
        <v>14.24</v>
      </c>
    </row>
    <row r="4637" spans="1:7" ht="22.5" x14ac:dyDescent="0.2">
      <c r="A4637" s="1" t="str">
        <f t="shared" si="82"/>
        <v>SINAPI 91987</v>
      </c>
      <c r="B4637" s="3" t="s">
        <v>6165</v>
      </c>
      <c r="C4637" s="3">
        <v>91987</v>
      </c>
      <c r="D4637" s="2" t="s">
        <v>2599</v>
      </c>
      <c r="E4637" s="3" t="s">
        <v>6148</v>
      </c>
      <c r="G4637" s="66">
        <v>49.04</v>
      </c>
    </row>
    <row r="4638" spans="1:7" ht="22.5" x14ac:dyDescent="0.2">
      <c r="A4638" s="1" t="str">
        <f t="shared" si="82"/>
        <v>SINAPI 91986</v>
      </c>
      <c r="B4638" s="3" t="s">
        <v>6165</v>
      </c>
      <c r="C4638" s="3">
        <v>91986</v>
      </c>
      <c r="D4638" s="2" t="s">
        <v>2598</v>
      </c>
      <c r="E4638" s="3" t="s">
        <v>6148</v>
      </c>
      <c r="G4638" s="66">
        <v>37.65</v>
      </c>
    </row>
    <row r="4639" spans="1:7" ht="22.5" x14ac:dyDescent="0.2">
      <c r="A4639" s="1" t="str">
        <f t="shared" si="82"/>
        <v>SINAPI 97559</v>
      </c>
      <c r="B4639" s="3" t="s">
        <v>6165</v>
      </c>
      <c r="C4639" s="3">
        <v>97559</v>
      </c>
      <c r="D4639" s="2" t="s">
        <v>2405</v>
      </c>
      <c r="E4639" s="3" t="s">
        <v>6148</v>
      </c>
      <c r="G4639" s="66">
        <v>14.84</v>
      </c>
    </row>
    <row r="4640" spans="1:7" ht="22.5" x14ac:dyDescent="0.2">
      <c r="A4640" s="1" t="str">
        <f t="shared" si="82"/>
        <v>SINAPI 97562</v>
      </c>
      <c r="B4640" s="3" t="s">
        <v>6165</v>
      </c>
      <c r="C4640" s="3">
        <v>97562</v>
      </c>
      <c r="D4640" s="2" t="s">
        <v>2406</v>
      </c>
      <c r="E4640" s="3" t="s">
        <v>6148</v>
      </c>
      <c r="G4640" s="66">
        <v>12.33</v>
      </c>
    </row>
    <row r="4641" spans="1:7" ht="22.5" x14ac:dyDescent="0.2">
      <c r="A4641" s="1" t="str">
        <f t="shared" si="82"/>
        <v>SINAPI 97564</v>
      </c>
      <c r="B4641" s="3" t="s">
        <v>6165</v>
      </c>
      <c r="C4641" s="3">
        <v>97564</v>
      </c>
      <c r="D4641" s="2" t="s">
        <v>2407</v>
      </c>
      <c r="E4641" s="3" t="s">
        <v>6148</v>
      </c>
      <c r="G4641" s="66">
        <v>19.93</v>
      </c>
    </row>
    <row r="4642" spans="1:7" ht="22.5" x14ac:dyDescent="0.2">
      <c r="A4642" s="1" t="str">
        <f t="shared" si="82"/>
        <v>SINAPI 91889</v>
      </c>
      <c r="B4642" s="3" t="s">
        <v>6165</v>
      </c>
      <c r="C4642" s="3">
        <v>91889</v>
      </c>
      <c r="D4642" s="2" t="s">
        <v>2372</v>
      </c>
      <c r="E4642" s="3" t="s">
        <v>6148</v>
      </c>
      <c r="G4642" s="66">
        <v>13.34</v>
      </c>
    </row>
    <row r="4643" spans="1:7" ht="22.5" x14ac:dyDescent="0.2">
      <c r="A4643" s="1" t="str">
        <f t="shared" si="82"/>
        <v>SINAPI 91901</v>
      </c>
      <c r="B4643" s="3" t="s">
        <v>6165</v>
      </c>
      <c r="C4643" s="3">
        <v>91901</v>
      </c>
      <c r="D4643" s="2" t="s">
        <v>2380</v>
      </c>
      <c r="E4643" s="3" t="s">
        <v>6148</v>
      </c>
      <c r="G4643" s="66">
        <v>10.83</v>
      </c>
    </row>
    <row r="4644" spans="1:7" ht="22.5" x14ac:dyDescent="0.2">
      <c r="A4644" s="1" t="str">
        <f t="shared" si="82"/>
        <v>SINAPI 91913</v>
      </c>
      <c r="B4644" s="3" t="s">
        <v>6165</v>
      </c>
      <c r="C4644" s="3">
        <v>91913</v>
      </c>
      <c r="D4644" s="2" t="s">
        <v>2388</v>
      </c>
      <c r="E4644" s="3" t="s">
        <v>6148</v>
      </c>
      <c r="G4644" s="66">
        <v>18.489999999999998</v>
      </c>
    </row>
    <row r="4645" spans="1:7" ht="22.5" x14ac:dyDescent="0.2">
      <c r="A4645" s="1" t="str">
        <f t="shared" si="82"/>
        <v>SINAPI 91892</v>
      </c>
      <c r="B4645" s="3" t="s">
        <v>6165</v>
      </c>
      <c r="C4645" s="3">
        <v>91892</v>
      </c>
      <c r="D4645" s="2" t="s">
        <v>2374</v>
      </c>
      <c r="E4645" s="3" t="s">
        <v>6148</v>
      </c>
      <c r="G4645" s="66">
        <v>17.510000000000002</v>
      </c>
    </row>
    <row r="4646" spans="1:7" ht="22.5" x14ac:dyDescent="0.2">
      <c r="A4646" s="1" t="str">
        <f t="shared" si="82"/>
        <v>SINAPI 91904</v>
      </c>
      <c r="B4646" s="3" t="s">
        <v>6165</v>
      </c>
      <c r="C4646" s="3">
        <v>91904</v>
      </c>
      <c r="D4646" s="2" t="s">
        <v>2382</v>
      </c>
      <c r="E4646" s="3" t="s">
        <v>6148</v>
      </c>
      <c r="G4646" s="66">
        <v>15</v>
      </c>
    </row>
    <row r="4647" spans="1:7" ht="22.5" x14ac:dyDescent="0.2">
      <c r="A4647" s="1" t="str">
        <f t="shared" ref="A4647:A4710" si="83">CONCATENAR</f>
        <v>SINAPI 91916</v>
      </c>
      <c r="B4647" s="3" t="s">
        <v>6165</v>
      </c>
      <c r="C4647" s="3">
        <v>91916</v>
      </c>
      <c r="D4647" s="2" t="s">
        <v>2390</v>
      </c>
      <c r="E4647" s="3" t="s">
        <v>6148</v>
      </c>
      <c r="G4647" s="66">
        <v>22.6</v>
      </c>
    </row>
    <row r="4648" spans="1:7" ht="22.5" x14ac:dyDescent="0.2">
      <c r="A4648" s="1" t="str">
        <f t="shared" si="83"/>
        <v>SINAPI 91895</v>
      </c>
      <c r="B4648" s="3" t="s">
        <v>6165</v>
      </c>
      <c r="C4648" s="3">
        <v>91895</v>
      </c>
      <c r="D4648" s="2" t="s">
        <v>2376</v>
      </c>
      <c r="E4648" s="3" t="s">
        <v>6148</v>
      </c>
      <c r="G4648" s="66">
        <v>21.23</v>
      </c>
    </row>
    <row r="4649" spans="1:7" ht="22.5" x14ac:dyDescent="0.2">
      <c r="A4649" s="1" t="str">
        <f t="shared" si="83"/>
        <v>SINAPI 91907</v>
      </c>
      <c r="B4649" s="3" t="s">
        <v>6165</v>
      </c>
      <c r="C4649" s="3">
        <v>91907</v>
      </c>
      <c r="D4649" s="2" t="s">
        <v>2384</v>
      </c>
      <c r="E4649" s="3" t="s">
        <v>6148</v>
      </c>
      <c r="G4649" s="66">
        <v>18.71</v>
      </c>
    </row>
    <row r="4650" spans="1:7" ht="22.5" x14ac:dyDescent="0.2">
      <c r="A4650" s="1" t="str">
        <f t="shared" si="83"/>
        <v>SINAPI 91919</v>
      </c>
      <c r="B4650" s="3" t="s">
        <v>6165</v>
      </c>
      <c r="C4650" s="3">
        <v>91919</v>
      </c>
      <c r="D4650" s="2" t="s">
        <v>2392</v>
      </c>
      <c r="E4650" s="3" t="s">
        <v>6148</v>
      </c>
      <c r="G4650" s="66">
        <v>26.26</v>
      </c>
    </row>
    <row r="4651" spans="1:7" ht="22.5" x14ac:dyDescent="0.2">
      <c r="A4651" s="1" t="str">
        <f t="shared" si="83"/>
        <v>SINAPI 91898</v>
      </c>
      <c r="B4651" s="3" t="s">
        <v>6165</v>
      </c>
      <c r="C4651" s="3">
        <v>91898</v>
      </c>
      <c r="D4651" s="2" t="s">
        <v>2378</v>
      </c>
      <c r="E4651" s="3" t="s">
        <v>6148</v>
      </c>
      <c r="G4651" s="66">
        <v>24.22</v>
      </c>
    </row>
    <row r="4652" spans="1:7" ht="22.5" x14ac:dyDescent="0.2">
      <c r="A4652" s="1" t="str">
        <f t="shared" si="83"/>
        <v>SINAPI 91910</v>
      </c>
      <c r="B4652" s="3" t="s">
        <v>6165</v>
      </c>
      <c r="C4652" s="3">
        <v>91910</v>
      </c>
      <c r="D4652" s="2" t="s">
        <v>2386</v>
      </c>
      <c r="E4652" s="3" t="s">
        <v>6148</v>
      </c>
      <c r="G4652" s="66">
        <v>21.76</v>
      </c>
    </row>
    <row r="4653" spans="1:7" ht="22.5" x14ac:dyDescent="0.2">
      <c r="A4653" s="1" t="str">
        <f t="shared" si="83"/>
        <v>SINAPI 91922</v>
      </c>
      <c r="B4653" s="3" t="s">
        <v>6165</v>
      </c>
      <c r="C4653" s="3">
        <v>91922</v>
      </c>
      <c r="D4653" s="2" t="s">
        <v>2394</v>
      </c>
      <c r="E4653" s="3" t="s">
        <v>6148</v>
      </c>
      <c r="G4653" s="66">
        <v>29.19</v>
      </c>
    </row>
    <row r="4654" spans="1:7" ht="22.5" x14ac:dyDescent="0.2">
      <c r="A4654" s="1" t="str">
        <f t="shared" si="83"/>
        <v>SINAPI 91887</v>
      </c>
      <c r="B4654" s="3" t="s">
        <v>6165</v>
      </c>
      <c r="C4654" s="3">
        <v>91887</v>
      </c>
      <c r="D4654" s="2" t="s">
        <v>2371</v>
      </c>
      <c r="E4654" s="3" t="s">
        <v>6148</v>
      </c>
      <c r="G4654" s="66">
        <v>13.7</v>
      </c>
    </row>
    <row r="4655" spans="1:7" ht="22.5" x14ac:dyDescent="0.2">
      <c r="A4655" s="1" t="str">
        <f t="shared" si="83"/>
        <v>SINAPI 91899</v>
      </c>
      <c r="B4655" s="3" t="s">
        <v>6165</v>
      </c>
      <c r="C4655" s="3">
        <v>91899</v>
      </c>
      <c r="D4655" s="2" t="s">
        <v>2379</v>
      </c>
      <c r="E4655" s="3" t="s">
        <v>6148</v>
      </c>
      <c r="G4655" s="66">
        <v>11.19</v>
      </c>
    </row>
    <row r="4656" spans="1:7" ht="22.5" x14ac:dyDescent="0.2">
      <c r="A4656" s="1" t="str">
        <f t="shared" si="83"/>
        <v>SINAPI 91911</v>
      </c>
      <c r="B4656" s="3" t="s">
        <v>6165</v>
      </c>
      <c r="C4656" s="3">
        <v>91911</v>
      </c>
      <c r="D4656" s="2" t="s">
        <v>2387</v>
      </c>
      <c r="E4656" s="3" t="s">
        <v>6148</v>
      </c>
      <c r="G4656" s="66">
        <v>18.850000000000001</v>
      </c>
    </row>
    <row r="4657" spans="1:7" ht="22.5" x14ac:dyDescent="0.2">
      <c r="A4657" s="1" t="str">
        <f t="shared" si="83"/>
        <v>SINAPI 91890</v>
      </c>
      <c r="B4657" s="3" t="s">
        <v>6165</v>
      </c>
      <c r="C4657" s="3">
        <v>91890</v>
      </c>
      <c r="D4657" s="2" t="s">
        <v>2373</v>
      </c>
      <c r="E4657" s="3" t="s">
        <v>6148</v>
      </c>
      <c r="G4657" s="66">
        <v>15.11</v>
      </c>
    </row>
    <row r="4658" spans="1:7" ht="22.5" x14ac:dyDescent="0.2">
      <c r="A4658" s="1" t="str">
        <f t="shared" si="83"/>
        <v>SINAPI 91902</v>
      </c>
      <c r="B4658" s="3" t="s">
        <v>6165</v>
      </c>
      <c r="C4658" s="3">
        <v>91902</v>
      </c>
      <c r="D4658" s="2" t="s">
        <v>2381</v>
      </c>
      <c r="E4658" s="3" t="s">
        <v>6148</v>
      </c>
      <c r="G4658" s="66">
        <v>12.6</v>
      </c>
    </row>
    <row r="4659" spans="1:7" ht="22.5" x14ac:dyDescent="0.2">
      <c r="A4659" s="1" t="str">
        <f t="shared" si="83"/>
        <v>SINAPI 91914</v>
      </c>
      <c r="B4659" s="3" t="s">
        <v>6165</v>
      </c>
      <c r="C4659" s="3">
        <v>91914</v>
      </c>
      <c r="D4659" s="2" t="s">
        <v>2389</v>
      </c>
      <c r="E4659" s="3" t="s">
        <v>6148</v>
      </c>
      <c r="G4659" s="66">
        <v>20.2</v>
      </c>
    </row>
    <row r="4660" spans="1:7" ht="22.5" x14ac:dyDescent="0.2">
      <c r="A4660" s="1" t="str">
        <f t="shared" si="83"/>
        <v>SINAPI 91893</v>
      </c>
      <c r="B4660" s="3" t="s">
        <v>6165</v>
      </c>
      <c r="C4660" s="3">
        <v>91893</v>
      </c>
      <c r="D4660" s="2" t="s">
        <v>2375</v>
      </c>
      <c r="E4660" s="3" t="s">
        <v>6148</v>
      </c>
      <c r="G4660" s="66">
        <v>18.79</v>
      </c>
    </row>
    <row r="4661" spans="1:7" ht="22.5" x14ac:dyDescent="0.2">
      <c r="A4661" s="1" t="str">
        <f t="shared" si="83"/>
        <v>SINAPI 91905</v>
      </c>
      <c r="B4661" s="3" t="s">
        <v>6165</v>
      </c>
      <c r="C4661" s="3">
        <v>91905</v>
      </c>
      <c r="D4661" s="2" t="s">
        <v>2383</v>
      </c>
      <c r="E4661" s="3" t="s">
        <v>6148</v>
      </c>
      <c r="G4661" s="66">
        <v>16.27</v>
      </c>
    </row>
    <row r="4662" spans="1:7" ht="22.5" x14ac:dyDescent="0.2">
      <c r="A4662" s="1" t="str">
        <f t="shared" si="83"/>
        <v>SINAPI 91917</v>
      </c>
      <c r="B4662" s="3" t="s">
        <v>6165</v>
      </c>
      <c r="C4662" s="3">
        <v>91917</v>
      </c>
      <c r="D4662" s="2" t="s">
        <v>2391</v>
      </c>
      <c r="E4662" s="3" t="s">
        <v>6148</v>
      </c>
      <c r="G4662" s="66">
        <v>23.82</v>
      </c>
    </row>
    <row r="4663" spans="1:7" ht="22.5" x14ac:dyDescent="0.2">
      <c r="A4663" s="1" t="str">
        <f t="shared" si="83"/>
        <v>SINAPI 91896</v>
      </c>
      <c r="B4663" s="3" t="s">
        <v>6165</v>
      </c>
      <c r="C4663" s="3">
        <v>91896</v>
      </c>
      <c r="D4663" s="2" t="s">
        <v>2377</v>
      </c>
      <c r="E4663" s="3" t="s">
        <v>6148</v>
      </c>
      <c r="G4663" s="66">
        <v>21.61</v>
      </c>
    </row>
    <row r="4664" spans="1:7" ht="22.5" x14ac:dyDescent="0.2">
      <c r="A4664" s="1" t="str">
        <f t="shared" si="83"/>
        <v>SINAPI 91908</v>
      </c>
      <c r="B4664" s="3" t="s">
        <v>6165</v>
      </c>
      <c r="C4664" s="3">
        <v>91908</v>
      </c>
      <c r="D4664" s="2" t="s">
        <v>2385</v>
      </c>
      <c r="E4664" s="3" t="s">
        <v>6148</v>
      </c>
      <c r="G4664" s="66">
        <v>19.149999999999999</v>
      </c>
    </row>
    <row r="4665" spans="1:7" ht="22.5" x14ac:dyDescent="0.2">
      <c r="A4665" s="1" t="str">
        <f t="shared" si="83"/>
        <v>SINAPI 91920</v>
      </c>
      <c r="B4665" s="3" t="s">
        <v>6165</v>
      </c>
      <c r="C4665" s="3">
        <v>91920</v>
      </c>
      <c r="D4665" s="2" t="s">
        <v>2393</v>
      </c>
      <c r="E4665" s="3" t="s">
        <v>6148</v>
      </c>
      <c r="G4665" s="66">
        <v>26.58</v>
      </c>
    </row>
    <row r="4666" spans="1:7" ht="22.5" x14ac:dyDescent="0.2">
      <c r="A4666" s="1" t="str">
        <f t="shared" si="83"/>
        <v>SINAPI 91983</v>
      </c>
      <c r="B4666" s="3" t="s">
        <v>6165</v>
      </c>
      <c r="C4666" s="3">
        <v>91983</v>
      </c>
      <c r="D4666" s="2" t="s">
        <v>2595</v>
      </c>
      <c r="E4666" s="3" t="s">
        <v>6148</v>
      </c>
      <c r="G4666" s="66">
        <v>95.39</v>
      </c>
    </row>
    <row r="4667" spans="1:7" ht="22.5" x14ac:dyDescent="0.2">
      <c r="A4667" s="1" t="str">
        <f t="shared" si="83"/>
        <v>SINAPI 91982</v>
      </c>
      <c r="B4667" s="3" t="s">
        <v>6165</v>
      </c>
      <c r="C4667" s="3">
        <v>91982</v>
      </c>
      <c r="D4667" s="2" t="s">
        <v>2594</v>
      </c>
      <c r="E4667" s="3" t="s">
        <v>6148</v>
      </c>
      <c r="G4667" s="66">
        <v>84</v>
      </c>
    </row>
    <row r="4668" spans="1:7" ht="22.5" x14ac:dyDescent="0.2">
      <c r="A4668" s="1" t="str">
        <f t="shared" si="83"/>
        <v>SINAPI 91833</v>
      </c>
      <c r="B4668" s="3" t="s">
        <v>6165</v>
      </c>
      <c r="C4668" s="3">
        <v>91833</v>
      </c>
      <c r="D4668" s="2" t="s">
        <v>9587</v>
      </c>
      <c r="E4668" s="3" t="s">
        <v>6147</v>
      </c>
      <c r="G4668" s="66">
        <v>18.690000000000001</v>
      </c>
    </row>
    <row r="4669" spans="1:7" ht="22.5" x14ac:dyDescent="0.2">
      <c r="A4669" s="1" t="str">
        <f t="shared" si="83"/>
        <v>SINAPI 91843</v>
      </c>
      <c r="B4669" s="3" t="s">
        <v>6165</v>
      </c>
      <c r="C4669" s="3">
        <v>91843</v>
      </c>
      <c r="D4669" s="2" t="s">
        <v>2323</v>
      </c>
      <c r="E4669" s="3" t="s">
        <v>6147</v>
      </c>
      <c r="G4669" s="66">
        <v>7.21</v>
      </c>
    </row>
    <row r="4670" spans="1:7" ht="22.5" x14ac:dyDescent="0.2">
      <c r="A4670" s="1" t="str">
        <f t="shared" si="83"/>
        <v>SINAPI 91853</v>
      </c>
      <c r="B4670" s="3" t="s">
        <v>6165</v>
      </c>
      <c r="C4670" s="3">
        <v>91853</v>
      </c>
      <c r="D4670" s="2" t="s">
        <v>2330</v>
      </c>
      <c r="E4670" s="3" t="s">
        <v>6147</v>
      </c>
      <c r="G4670" s="66">
        <v>10.51</v>
      </c>
    </row>
    <row r="4671" spans="1:7" ht="22.5" x14ac:dyDescent="0.2">
      <c r="A4671" s="1" t="str">
        <f t="shared" si="83"/>
        <v>SINAPI 91835</v>
      </c>
      <c r="B4671" s="3" t="s">
        <v>6165</v>
      </c>
      <c r="C4671" s="3">
        <v>91835</v>
      </c>
      <c r="D4671" s="2" t="s">
        <v>9588</v>
      </c>
      <c r="E4671" s="3" t="s">
        <v>6147</v>
      </c>
      <c r="G4671" s="66">
        <v>20.62</v>
      </c>
    </row>
    <row r="4672" spans="1:7" ht="22.5" x14ac:dyDescent="0.2">
      <c r="A4672" s="1" t="str">
        <f t="shared" si="83"/>
        <v>SINAPI 91845</v>
      </c>
      <c r="B4672" s="3" t="s">
        <v>6165</v>
      </c>
      <c r="C4672" s="3">
        <v>91845</v>
      </c>
      <c r="D4672" s="2" t="s">
        <v>2324</v>
      </c>
      <c r="E4672" s="3" t="s">
        <v>6147</v>
      </c>
      <c r="G4672" s="66">
        <v>9.1</v>
      </c>
    </row>
    <row r="4673" spans="1:7" ht="22.5" x14ac:dyDescent="0.2">
      <c r="A4673" s="1" t="str">
        <f t="shared" si="83"/>
        <v>SINAPI 91855</v>
      </c>
      <c r="B4673" s="3" t="s">
        <v>6165</v>
      </c>
      <c r="C4673" s="3">
        <v>91855</v>
      </c>
      <c r="D4673" s="2" t="s">
        <v>2332</v>
      </c>
      <c r="E4673" s="3" t="s">
        <v>6147</v>
      </c>
      <c r="G4673" s="66">
        <v>12.28</v>
      </c>
    </row>
    <row r="4674" spans="1:7" ht="22.5" x14ac:dyDescent="0.2">
      <c r="A4674" s="1" t="str">
        <f t="shared" si="83"/>
        <v>SINAPI 91837</v>
      </c>
      <c r="B4674" s="3" t="s">
        <v>6165</v>
      </c>
      <c r="C4674" s="3">
        <v>91837</v>
      </c>
      <c r="D4674" s="2" t="s">
        <v>9589</v>
      </c>
      <c r="E4674" s="3" t="s">
        <v>6147</v>
      </c>
      <c r="G4674" s="66">
        <v>26.06</v>
      </c>
    </row>
    <row r="4675" spans="1:7" ht="22.5" x14ac:dyDescent="0.2">
      <c r="A4675" s="1" t="str">
        <f t="shared" si="83"/>
        <v>SINAPI 91847</v>
      </c>
      <c r="B4675" s="3" t="s">
        <v>6165</v>
      </c>
      <c r="C4675" s="3">
        <v>91847</v>
      </c>
      <c r="D4675" s="2" t="s">
        <v>2325</v>
      </c>
      <c r="E4675" s="3" t="s">
        <v>6147</v>
      </c>
      <c r="G4675" s="66">
        <v>14.61</v>
      </c>
    </row>
    <row r="4676" spans="1:7" ht="22.5" x14ac:dyDescent="0.2">
      <c r="A4676" s="1" t="str">
        <f t="shared" si="83"/>
        <v>SINAPI 91857</v>
      </c>
      <c r="B4676" s="3" t="s">
        <v>6165</v>
      </c>
      <c r="C4676" s="3">
        <v>91857</v>
      </c>
      <c r="D4676" s="2" t="s">
        <v>2334</v>
      </c>
      <c r="E4676" s="3" t="s">
        <v>6147</v>
      </c>
      <c r="G4676" s="66">
        <v>17.440000000000001</v>
      </c>
    </row>
    <row r="4677" spans="1:7" ht="22.5" x14ac:dyDescent="0.2">
      <c r="A4677" s="1" t="str">
        <f t="shared" si="83"/>
        <v>SINAPI 91838</v>
      </c>
      <c r="B4677" s="3" t="s">
        <v>6165</v>
      </c>
      <c r="C4677" s="3">
        <v>91838</v>
      </c>
      <c r="D4677" s="2" t="s">
        <v>9590</v>
      </c>
      <c r="E4677" s="3" t="s">
        <v>6147</v>
      </c>
      <c r="G4677" s="66">
        <v>0</v>
      </c>
    </row>
    <row r="4678" spans="1:7" ht="22.5" x14ac:dyDescent="0.2">
      <c r="A4678" s="1" t="str">
        <f t="shared" si="83"/>
        <v>SINAPI 91848</v>
      </c>
      <c r="B4678" s="3" t="s">
        <v>6165</v>
      </c>
      <c r="C4678" s="3">
        <v>91848</v>
      </c>
      <c r="D4678" s="2" t="s">
        <v>9591</v>
      </c>
      <c r="E4678" s="3" t="s">
        <v>6147</v>
      </c>
      <c r="G4678" s="66">
        <v>0</v>
      </c>
    </row>
    <row r="4679" spans="1:7" ht="22.5" x14ac:dyDescent="0.2">
      <c r="A4679" s="1" t="str">
        <f t="shared" si="83"/>
        <v>SINAPI 91858</v>
      </c>
      <c r="B4679" s="3" t="s">
        <v>6165</v>
      </c>
      <c r="C4679" s="3">
        <v>91858</v>
      </c>
      <c r="D4679" s="2" t="s">
        <v>9592</v>
      </c>
      <c r="E4679" s="3" t="s">
        <v>6147</v>
      </c>
      <c r="G4679" s="66">
        <v>0</v>
      </c>
    </row>
    <row r="4680" spans="1:7" ht="22.5" x14ac:dyDescent="0.2">
      <c r="A4680" s="1" t="str">
        <f t="shared" si="83"/>
        <v>SINAPI 91840</v>
      </c>
      <c r="B4680" s="3" t="s">
        <v>6165</v>
      </c>
      <c r="C4680" s="3">
        <v>91840</v>
      </c>
      <c r="D4680" s="2" t="s">
        <v>9593</v>
      </c>
      <c r="E4680" s="3" t="s">
        <v>6147</v>
      </c>
      <c r="G4680" s="66">
        <v>21.41</v>
      </c>
    </row>
    <row r="4681" spans="1:7" ht="22.5" x14ac:dyDescent="0.2">
      <c r="A4681" s="1" t="str">
        <f t="shared" si="83"/>
        <v>SINAPI 91850</v>
      </c>
      <c r="B4681" s="3" t="s">
        <v>6165</v>
      </c>
      <c r="C4681" s="3">
        <v>91850</v>
      </c>
      <c r="D4681" s="2" t="s">
        <v>2327</v>
      </c>
      <c r="E4681" s="3" t="s">
        <v>6147</v>
      </c>
      <c r="G4681" s="66">
        <v>9.9</v>
      </c>
    </row>
    <row r="4682" spans="1:7" ht="22.5" x14ac:dyDescent="0.2">
      <c r="A4682" s="1" t="str">
        <f t="shared" si="83"/>
        <v>SINAPI 91860</v>
      </c>
      <c r="B4682" s="3" t="s">
        <v>6165</v>
      </c>
      <c r="C4682" s="3">
        <v>91860</v>
      </c>
      <c r="D4682" s="2" t="s">
        <v>2336</v>
      </c>
      <c r="E4682" s="3" t="s">
        <v>6147</v>
      </c>
      <c r="G4682" s="66">
        <v>13.16</v>
      </c>
    </row>
    <row r="4683" spans="1:7" ht="22.5" x14ac:dyDescent="0.2">
      <c r="A4683" s="1" t="str">
        <f t="shared" si="83"/>
        <v>SINAPI 91831</v>
      </c>
      <c r="B4683" s="3" t="s">
        <v>6165</v>
      </c>
      <c r="C4683" s="3">
        <v>91831</v>
      </c>
      <c r="D4683" s="2" t="s">
        <v>9594</v>
      </c>
      <c r="E4683" s="3" t="s">
        <v>6147</v>
      </c>
      <c r="G4683" s="66">
        <v>18.02</v>
      </c>
    </row>
    <row r="4684" spans="1:7" ht="22.5" x14ac:dyDescent="0.2">
      <c r="A4684" s="1" t="str">
        <f t="shared" si="83"/>
        <v>SINAPI 91852</v>
      </c>
      <c r="B4684" s="3" t="s">
        <v>6165</v>
      </c>
      <c r="C4684" s="3">
        <v>91852</v>
      </c>
      <c r="D4684" s="2" t="s">
        <v>2329</v>
      </c>
      <c r="E4684" s="3" t="s">
        <v>6147</v>
      </c>
      <c r="G4684" s="66">
        <v>9.89</v>
      </c>
    </row>
    <row r="4685" spans="1:7" ht="22.5" x14ac:dyDescent="0.2">
      <c r="A4685" s="1" t="str">
        <f t="shared" si="83"/>
        <v>SINAPI 91834</v>
      </c>
      <c r="B4685" s="3" t="s">
        <v>6165</v>
      </c>
      <c r="C4685" s="3">
        <v>91834</v>
      </c>
      <c r="D4685" s="2" t="s">
        <v>9595</v>
      </c>
      <c r="E4685" s="3" t="s">
        <v>6147</v>
      </c>
      <c r="G4685" s="66">
        <v>18.899999999999999</v>
      </c>
    </row>
    <row r="4686" spans="1:7" ht="22.5" x14ac:dyDescent="0.2">
      <c r="A4686" s="1" t="str">
        <f t="shared" si="83"/>
        <v>SINAPI 91854</v>
      </c>
      <c r="B4686" s="3" t="s">
        <v>6165</v>
      </c>
      <c r="C4686" s="3">
        <v>91854</v>
      </c>
      <c r="D4686" s="2" t="s">
        <v>2331</v>
      </c>
      <c r="E4686" s="3" t="s">
        <v>6147</v>
      </c>
      <c r="G4686" s="66">
        <v>10.69</v>
      </c>
    </row>
    <row r="4687" spans="1:7" ht="22.5" x14ac:dyDescent="0.2">
      <c r="A4687" s="1" t="str">
        <f t="shared" si="83"/>
        <v>SINAPI 91836</v>
      </c>
      <c r="B4687" s="3" t="s">
        <v>6165</v>
      </c>
      <c r="C4687" s="3">
        <v>91836</v>
      </c>
      <c r="D4687" s="2" t="s">
        <v>9596</v>
      </c>
      <c r="E4687" s="3" t="s">
        <v>6147</v>
      </c>
      <c r="G4687" s="66">
        <v>22.04</v>
      </c>
    </row>
    <row r="4688" spans="1:7" ht="22.5" x14ac:dyDescent="0.2">
      <c r="A4688" s="1" t="str">
        <f t="shared" si="83"/>
        <v>SINAPI 91856</v>
      </c>
      <c r="B4688" s="3" t="s">
        <v>6165</v>
      </c>
      <c r="C4688" s="3">
        <v>91856</v>
      </c>
      <c r="D4688" s="2" t="s">
        <v>2333</v>
      </c>
      <c r="E4688" s="3" t="s">
        <v>6147</v>
      </c>
      <c r="G4688" s="66">
        <v>13.72</v>
      </c>
    </row>
    <row r="4689" spans="1:7" ht="22.5" x14ac:dyDescent="0.2">
      <c r="A4689" s="1" t="str">
        <f t="shared" si="83"/>
        <v>SINAPI 91839</v>
      </c>
      <c r="B4689" s="3" t="s">
        <v>6165</v>
      </c>
      <c r="C4689" s="3">
        <v>91839</v>
      </c>
      <c r="D4689" s="2" t="s">
        <v>9597</v>
      </c>
      <c r="E4689" s="3" t="s">
        <v>6147</v>
      </c>
      <c r="G4689" s="66">
        <v>19.02</v>
      </c>
    </row>
    <row r="4690" spans="1:7" ht="22.5" x14ac:dyDescent="0.2">
      <c r="A4690" s="1" t="str">
        <f t="shared" si="83"/>
        <v>SINAPI 91849</v>
      </c>
      <c r="B4690" s="3" t="s">
        <v>6165</v>
      </c>
      <c r="C4690" s="3">
        <v>91849</v>
      </c>
      <c r="D4690" s="2" t="s">
        <v>2326</v>
      </c>
      <c r="E4690" s="3" t="s">
        <v>6147</v>
      </c>
      <c r="G4690" s="66">
        <v>7.57</v>
      </c>
    </row>
    <row r="4691" spans="1:7" ht="22.5" x14ac:dyDescent="0.2">
      <c r="A4691" s="1" t="str">
        <f t="shared" si="83"/>
        <v>SINAPI 91859</v>
      </c>
      <c r="B4691" s="3" t="s">
        <v>6165</v>
      </c>
      <c r="C4691" s="3">
        <v>91859</v>
      </c>
      <c r="D4691" s="2" t="s">
        <v>2335</v>
      </c>
      <c r="E4691" s="3" t="s">
        <v>6147</v>
      </c>
      <c r="G4691" s="66">
        <v>10.94</v>
      </c>
    </row>
    <row r="4692" spans="1:7" ht="22.5" x14ac:dyDescent="0.2">
      <c r="A4692" s="1" t="str">
        <f t="shared" si="83"/>
        <v>SINAPI 91841</v>
      </c>
      <c r="B4692" s="3" t="s">
        <v>6165</v>
      </c>
      <c r="C4692" s="3">
        <v>91841</v>
      </c>
      <c r="D4692" s="2" t="s">
        <v>9598</v>
      </c>
      <c r="E4692" s="3" t="s">
        <v>6147</v>
      </c>
      <c r="G4692" s="66">
        <v>20.79</v>
      </c>
    </row>
    <row r="4693" spans="1:7" ht="22.5" x14ac:dyDescent="0.2">
      <c r="A4693" s="1" t="str">
        <f t="shared" si="83"/>
        <v>SINAPI 91851</v>
      </c>
      <c r="B4693" s="3" t="s">
        <v>6165</v>
      </c>
      <c r="C4693" s="3">
        <v>91851</v>
      </c>
      <c r="D4693" s="2" t="s">
        <v>2328</v>
      </c>
      <c r="E4693" s="3" t="s">
        <v>6147</v>
      </c>
      <c r="G4693" s="66">
        <v>9.2799999999999994</v>
      </c>
    </row>
    <row r="4694" spans="1:7" ht="22.5" x14ac:dyDescent="0.2">
      <c r="A4694" s="1" t="str">
        <f t="shared" si="83"/>
        <v>SINAPI 91861</v>
      </c>
      <c r="B4694" s="3" t="s">
        <v>6165</v>
      </c>
      <c r="C4694" s="3">
        <v>91861</v>
      </c>
      <c r="D4694" s="2" t="s">
        <v>2337</v>
      </c>
      <c r="E4694" s="3" t="s">
        <v>6147</v>
      </c>
      <c r="G4694" s="66">
        <v>12.59</v>
      </c>
    </row>
    <row r="4695" spans="1:7" ht="22.5" x14ac:dyDescent="0.2">
      <c r="A4695" s="1" t="str">
        <f t="shared" si="83"/>
        <v>SINAPI 91862</v>
      </c>
      <c r="B4695" s="3" t="s">
        <v>6165</v>
      </c>
      <c r="C4695" s="3">
        <v>91862</v>
      </c>
      <c r="D4695" s="2" t="s">
        <v>2338</v>
      </c>
      <c r="E4695" s="3" t="s">
        <v>6147</v>
      </c>
      <c r="G4695" s="66">
        <v>10.64</v>
      </c>
    </row>
    <row r="4696" spans="1:7" ht="22.5" x14ac:dyDescent="0.2">
      <c r="A4696" s="1" t="str">
        <f t="shared" si="83"/>
        <v>SINAPI 91866</v>
      </c>
      <c r="B4696" s="3" t="s">
        <v>6165</v>
      </c>
      <c r="C4696" s="3">
        <v>91866</v>
      </c>
      <c r="D4696" s="2" t="s">
        <v>2342</v>
      </c>
      <c r="E4696" s="3" t="s">
        <v>6147</v>
      </c>
      <c r="G4696" s="66">
        <v>9.25</v>
      </c>
    </row>
    <row r="4697" spans="1:7" ht="22.5" x14ac:dyDescent="0.2">
      <c r="A4697" s="1" t="str">
        <f t="shared" si="83"/>
        <v>SINAPI 91870</v>
      </c>
      <c r="B4697" s="3" t="s">
        <v>6165</v>
      </c>
      <c r="C4697" s="3">
        <v>91870</v>
      </c>
      <c r="D4697" s="2" t="s">
        <v>2346</v>
      </c>
      <c r="E4697" s="3" t="s">
        <v>6147</v>
      </c>
      <c r="G4697" s="66">
        <v>13.95</v>
      </c>
    </row>
    <row r="4698" spans="1:7" ht="22.5" x14ac:dyDescent="0.2">
      <c r="A4698" s="1" t="str">
        <f t="shared" si="83"/>
        <v>SINAPI 91863</v>
      </c>
      <c r="B4698" s="3" t="s">
        <v>6165</v>
      </c>
      <c r="C4698" s="3">
        <v>91863</v>
      </c>
      <c r="D4698" s="2" t="s">
        <v>2339</v>
      </c>
      <c r="E4698" s="3" t="s">
        <v>6147</v>
      </c>
      <c r="G4698" s="66">
        <v>12.58</v>
      </c>
    </row>
    <row r="4699" spans="1:7" ht="22.5" x14ac:dyDescent="0.2">
      <c r="A4699" s="1" t="str">
        <f t="shared" si="83"/>
        <v>SINAPI 91867</v>
      </c>
      <c r="B4699" s="3" t="s">
        <v>6165</v>
      </c>
      <c r="C4699" s="3">
        <v>91867</v>
      </c>
      <c r="D4699" s="2" t="s">
        <v>2343</v>
      </c>
      <c r="E4699" s="3" t="s">
        <v>6147</v>
      </c>
      <c r="G4699" s="66">
        <v>11.18</v>
      </c>
    </row>
    <row r="4700" spans="1:7" ht="22.5" x14ac:dyDescent="0.2">
      <c r="A4700" s="1" t="str">
        <f t="shared" si="83"/>
        <v>SINAPI 91871</v>
      </c>
      <c r="B4700" s="3" t="s">
        <v>6165</v>
      </c>
      <c r="C4700" s="3">
        <v>91871</v>
      </c>
      <c r="D4700" s="2" t="s">
        <v>2347</v>
      </c>
      <c r="E4700" s="3" t="s">
        <v>6147</v>
      </c>
      <c r="G4700" s="66">
        <v>15.89</v>
      </c>
    </row>
    <row r="4701" spans="1:7" ht="22.5" x14ac:dyDescent="0.2">
      <c r="A4701" s="1" t="str">
        <f t="shared" si="83"/>
        <v>SINAPI 91864</v>
      </c>
      <c r="B4701" s="3" t="s">
        <v>6165</v>
      </c>
      <c r="C4701" s="3">
        <v>91864</v>
      </c>
      <c r="D4701" s="2" t="s">
        <v>2340</v>
      </c>
      <c r="E4701" s="3" t="s">
        <v>6147</v>
      </c>
      <c r="G4701" s="66">
        <v>16.989999999999998</v>
      </c>
    </row>
    <row r="4702" spans="1:7" ht="22.5" x14ac:dyDescent="0.2">
      <c r="A4702" s="1" t="str">
        <f t="shared" si="83"/>
        <v>SINAPI 91868</v>
      </c>
      <c r="B4702" s="3" t="s">
        <v>6165</v>
      </c>
      <c r="C4702" s="3">
        <v>91868</v>
      </c>
      <c r="D4702" s="2" t="s">
        <v>2344</v>
      </c>
      <c r="E4702" s="3" t="s">
        <v>6147</v>
      </c>
      <c r="G4702" s="66">
        <v>15.6</v>
      </c>
    </row>
    <row r="4703" spans="1:7" ht="22.5" x14ac:dyDescent="0.2">
      <c r="A4703" s="1" t="str">
        <f t="shared" si="83"/>
        <v>SINAPI 91872</v>
      </c>
      <c r="B4703" s="3" t="s">
        <v>6165</v>
      </c>
      <c r="C4703" s="3">
        <v>91872</v>
      </c>
      <c r="D4703" s="2" t="s">
        <v>2348</v>
      </c>
      <c r="E4703" s="3" t="s">
        <v>6147</v>
      </c>
      <c r="G4703" s="66">
        <v>20.309999999999999</v>
      </c>
    </row>
    <row r="4704" spans="1:7" ht="22.5" x14ac:dyDescent="0.2">
      <c r="A4704" s="1" t="str">
        <f t="shared" si="83"/>
        <v>SINAPI 91865</v>
      </c>
      <c r="B4704" s="3" t="s">
        <v>6165</v>
      </c>
      <c r="C4704" s="3">
        <v>91865</v>
      </c>
      <c r="D4704" s="2" t="s">
        <v>2341</v>
      </c>
      <c r="E4704" s="3" t="s">
        <v>6147</v>
      </c>
      <c r="G4704" s="66">
        <v>21.31</v>
      </c>
    </row>
    <row r="4705" spans="1:7" ht="22.5" x14ac:dyDescent="0.2">
      <c r="A4705" s="1" t="str">
        <f t="shared" si="83"/>
        <v>SINAPI 91869</v>
      </c>
      <c r="B4705" s="3" t="s">
        <v>6165</v>
      </c>
      <c r="C4705" s="3">
        <v>91869</v>
      </c>
      <c r="D4705" s="2" t="s">
        <v>2345</v>
      </c>
      <c r="E4705" s="3" t="s">
        <v>6147</v>
      </c>
      <c r="G4705" s="66">
        <v>19.88</v>
      </c>
    </row>
    <row r="4706" spans="1:7" ht="22.5" x14ac:dyDescent="0.2">
      <c r="A4706" s="1" t="str">
        <f t="shared" si="83"/>
        <v>SINAPI 91873</v>
      </c>
      <c r="B4706" s="3" t="s">
        <v>6165</v>
      </c>
      <c r="C4706" s="3">
        <v>91873</v>
      </c>
      <c r="D4706" s="2" t="s">
        <v>2349</v>
      </c>
      <c r="E4706" s="3" t="s">
        <v>6147</v>
      </c>
      <c r="G4706" s="66">
        <v>24.56</v>
      </c>
    </row>
    <row r="4707" spans="1:7" ht="22.5" x14ac:dyDescent="0.2">
      <c r="A4707" s="1" t="str">
        <f t="shared" si="83"/>
        <v>SINAPI 91981</v>
      </c>
      <c r="B4707" s="3" t="s">
        <v>6165</v>
      </c>
      <c r="C4707" s="3">
        <v>91981</v>
      </c>
      <c r="D4707" s="2" t="s">
        <v>2593</v>
      </c>
      <c r="E4707" s="3" t="s">
        <v>6148</v>
      </c>
      <c r="G4707" s="66">
        <v>50.82</v>
      </c>
    </row>
    <row r="4708" spans="1:7" ht="22.5" x14ac:dyDescent="0.2">
      <c r="A4708" s="1" t="str">
        <f t="shared" si="83"/>
        <v>SINAPI 91980</v>
      </c>
      <c r="B4708" s="3" t="s">
        <v>6165</v>
      </c>
      <c r="C4708" s="3">
        <v>91980</v>
      </c>
      <c r="D4708" s="2" t="s">
        <v>2592</v>
      </c>
      <c r="E4708" s="3" t="s">
        <v>6148</v>
      </c>
      <c r="G4708" s="66">
        <v>39.43</v>
      </c>
    </row>
    <row r="4709" spans="1:7" ht="22.5" x14ac:dyDescent="0.2">
      <c r="A4709" s="1" t="str">
        <f t="shared" si="83"/>
        <v>SINAPI 91979</v>
      </c>
      <c r="B4709" s="3" t="s">
        <v>6165</v>
      </c>
      <c r="C4709" s="3">
        <v>91979</v>
      </c>
      <c r="D4709" s="2" t="s">
        <v>2591</v>
      </c>
      <c r="E4709" s="3" t="s">
        <v>6148</v>
      </c>
      <c r="G4709" s="66">
        <v>51.93</v>
      </c>
    </row>
    <row r="4710" spans="1:7" ht="22.5" x14ac:dyDescent="0.2">
      <c r="A4710" s="1" t="str">
        <f t="shared" si="83"/>
        <v>SINAPI 91978</v>
      </c>
      <c r="B4710" s="3" t="s">
        <v>6165</v>
      </c>
      <c r="C4710" s="3">
        <v>91978</v>
      </c>
      <c r="D4710" s="2" t="s">
        <v>2590</v>
      </c>
      <c r="E4710" s="3" t="s">
        <v>6148</v>
      </c>
      <c r="G4710" s="66">
        <v>40.54</v>
      </c>
    </row>
    <row r="4711" spans="1:7" ht="22.5" x14ac:dyDescent="0.2">
      <c r="A4711" s="1" t="str">
        <f t="shared" ref="A4711:A4774" si="84">CONCATENAR</f>
        <v>SINAPI 92029</v>
      </c>
      <c r="B4711" s="3" t="s">
        <v>6165</v>
      </c>
      <c r="C4711" s="3">
        <v>92029</v>
      </c>
      <c r="D4711" s="2" t="s">
        <v>2641</v>
      </c>
      <c r="E4711" s="3" t="s">
        <v>6148</v>
      </c>
      <c r="G4711" s="66">
        <v>59.58</v>
      </c>
    </row>
    <row r="4712" spans="1:7" ht="22.5" x14ac:dyDescent="0.2">
      <c r="A4712" s="1" t="str">
        <f t="shared" si="84"/>
        <v>SINAPI 92028</v>
      </c>
      <c r="B4712" s="3" t="s">
        <v>6165</v>
      </c>
      <c r="C4712" s="3">
        <v>92028</v>
      </c>
      <c r="D4712" s="2" t="s">
        <v>2640</v>
      </c>
      <c r="E4712" s="3" t="s">
        <v>6148</v>
      </c>
      <c r="G4712" s="66">
        <v>48.19</v>
      </c>
    </row>
    <row r="4713" spans="1:7" ht="22.5" x14ac:dyDescent="0.2">
      <c r="A4713" s="1" t="str">
        <f t="shared" si="84"/>
        <v>SINAPI 92031</v>
      </c>
      <c r="B4713" s="3" t="s">
        <v>6165</v>
      </c>
      <c r="C4713" s="3">
        <v>92031</v>
      </c>
      <c r="D4713" s="2" t="s">
        <v>2643</v>
      </c>
      <c r="E4713" s="3" t="s">
        <v>6148</v>
      </c>
      <c r="G4713" s="66">
        <v>81.319999999999993</v>
      </c>
    </row>
    <row r="4714" spans="1:7" ht="22.5" x14ac:dyDescent="0.2">
      <c r="A4714" s="1" t="str">
        <f t="shared" si="84"/>
        <v>SINAPI 92030</v>
      </c>
      <c r="B4714" s="3" t="s">
        <v>6165</v>
      </c>
      <c r="C4714" s="3">
        <v>92030</v>
      </c>
      <c r="D4714" s="2" t="s">
        <v>2642</v>
      </c>
      <c r="E4714" s="3" t="s">
        <v>6148</v>
      </c>
      <c r="G4714" s="66">
        <v>69.930000000000007</v>
      </c>
    </row>
    <row r="4715" spans="1:7" ht="22.5" x14ac:dyDescent="0.2">
      <c r="A4715" s="1" t="str">
        <f t="shared" si="84"/>
        <v>SINAPI 91955</v>
      </c>
      <c r="B4715" s="3" t="s">
        <v>6165</v>
      </c>
      <c r="C4715" s="3">
        <v>91955</v>
      </c>
      <c r="D4715" s="2" t="s">
        <v>2567</v>
      </c>
      <c r="E4715" s="3" t="s">
        <v>6148</v>
      </c>
      <c r="G4715" s="66">
        <v>37.770000000000003</v>
      </c>
    </row>
    <row r="4716" spans="1:7" ht="22.5" x14ac:dyDescent="0.2">
      <c r="A4716" s="1" t="str">
        <f t="shared" si="84"/>
        <v>SINAPI 91954</v>
      </c>
      <c r="B4716" s="3" t="s">
        <v>6165</v>
      </c>
      <c r="C4716" s="3">
        <v>91954</v>
      </c>
      <c r="D4716" s="2" t="s">
        <v>2566</v>
      </c>
      <c r="E4716" s="3" t="s">
        <v>6148</v>
      </c>
      <c r="G4716" s="66">
        <v>26.38</v>
      </c>
    </row>
    <row r="4717" spans="1:7" ht="22.5" x14ac:dyDescent="0.2">
      <c r="A4717" s="1" t="str">
        <f t="shared" si="84"/>
        <v>SINAPI 92033</v>
      </c>
      <c r="B4717" s="3" t="s">
        <v>6165</v>
      </c>
      <c r="C4717" s="3">
        <v>92033</v>
      </c>
      <c r="D4717" s="2" t="s">
        <v>2645</v>
      </c>
      <c r="E4717" s="3" t="s">
        <v>6148</v>
      </c>
      <c r="G4717" s="66">
        <v>82.37</v>
      </c>
    </row>
    <row r="4718" spans="1:7" ht="22.5" x14ac:dyDescent="0.2">
      <c r="A4718" s="1" t="str">
        <f t="shared" si="84"/>
        <v>SINAPI 92032</v>
      </c>
      <c r="B4718" s="3" t="s">
        <v>6165</v>
      </c>
      <c r="C4718" s="3">
        <v>92032</v>
      </c>
      <c r="D4718" s="2" t="s">
        <v>2644</v>
      </c>
      <c r="E4718" s="3" t="s">
        <v>6148</v>
      </c>
      <c r="G4718" s="66">
        <v>70.98</v>
      </c>
    </row>
    <row r="4719" spans="1:7" ht="22.5" x14ac:dyDescent="0.2">
      <c r="A4719" s="1" t="str">
        <f t="shared" si="84"/>
        <v>SINAPI 91961</v>
      </c>
      <c r="B4719" s="3" t="s">
        <v>6165</v>
      </c>
      <c r="C4719" s="3">
        <v>91961</v>
      </c>
      <c r="D4719" s="2" t="s">
        <v>2573</v>
      </c>
      <c r="E4719" s="3" t="s">
        <v>6148</v>
      </c>
      <c r="G4719" s="66">
        <v>60.63</v>
      </c>
    </row>
    <row r="4720" spans="1:7" ht="22.5" x14ac:dyDescent="0.2">
      <c r="A4720" s="1" t="str">
        <f t="shared" si="84"/>
        <v>SINAPI 91960</v>
      </c>
      <c r="B4720" s="3" t="s">
        <v>6165</v>
      </c>
      <c r="C4720" s="3">
        <v>91960</v>
      </c>
      <c r="D4720" s="2" t="s">
        <v>2572</v>
      </c>
      <c r="E4720" s="3" t="s">
        <v>6148</v>
      </c>
      <c r="G4720" s="66">
        <v>49.24</v>
      </c>
    </row>
    <row r="4721" spans="1:7" ht="22.5" x14ac:dyDescent="0.2">
      <c r="A4721" s="1" t="str">
        <f t="shared" si="84"/>
        <v>SINAPI 91969</v>
      </c>
      <c r="B4721" s="3" t="s">
        <v>6165</v>
      </c>
      <c r="C4721" s="3">
        <v>91969</v>
      </c>
      <c r="D4721" s="2" t="s">
        <v>2581</v>
      </c>
      <c r="E4721" s="3" t="s">
        <v>6148</v>
      </c>
      <c r="G4721" s="66">
        <v>83.42</v>
      </c>
    </row>
    <row r="4722" spans="1:7" ht="22.5" x14ac:dyDescent="0.2">
      <c r="A4722" s="1" t="str">
        <f t="shared" si="84"/>
        <v>SINAPI 91968</v>
      </c>
      <c r="B4722" s="3" t="s">
        <v>6165</v>
      </c>
      <c r="C4722" s="3">
        <v>91968</v>
      </c>
      <c r="D4722" s="2" t="s">
        <v>2580</v>
      </c>
      <c r="E4722" s="3" t="s">
        <v>6148</v>
      </c>
      <c r="G4722" s="66">
        <v>72.03</v>
      </c>
    </row>
    <row r="4723" spans="1:7" ht="22.5" x14ac:dyDescent="0.2">
      <c r="A4723" s="1" t="str">
        <f t="shared" si="84"/>
        <v>SINAPI 91985</v>
      </c>
      <c r="B4723" s="3" t="s">
        <v>6165</v>
      </c>
      <c r="C4723" s="3">
        <v>91985</v>
      </c>
      <c r="D4723" s="2" t="s">
        <v>2597</v>
      </c>
      <c r="E4723" s="3" t="s">
        <v>6148</v>
      </c>
      <c r="G4723" s="66">
        <v>29.96</v>
      </c>
    </row>
    <row r="4724" spans="1:7" ht="22.5" x14ac:dyDescent="0.2">
      <c r="A4724" s="1" t="str">
        <f t="shared" si="84"/>
        <v>SINAPI 91984</v>
      </c>
      <c r="B4724" s="3" t="s">
        <v>6165</v>
      </c>
      <c r="C4724" s="3">
        <v>91984</v>
      </c>
      <c r="D4724" s="2" t="s">
        <v>2596</v>
      </c>
      <c r="E4724" s="3" t="s">
        <v>6148</v>
      </c>
      <c r="G4724" s="66">
        <v>18.57</v>
      </c>
    </row>
    <row r="4725" spans="1:7" ht="22.5" x14ac:dyDescent="0.2">
      <c r="A4725" s="1" t="str">
        <f t="shared" si="84"/>
        <v>SINAPI 91989</v>
      </c>
      <c r="B4725" s="3" t="s">
        <v>6165</v>
      </c>
      <c r="C4725" s="3">
        <v>91989</v>
      </c>
      <c r="D4725" s="2" t="s">
        <v>2601</v>
      </c>
      <c r="E4725" s="3" t="s">
        <v>6148</v>
      </c>
      <c r="G4725" s="66">
        <v>33.71</v>
      </c>
    </row>
    <row r="4726" spans="1:7" ht="22.5" x14ac:dyDescent="0.2">
      <c r="A4726" s="1" t="str">
        <f t="shared" si="84"/>
        <v>SINAPI 91988</v>
      </c>
      <c r="B4726" s="3" t="s">
        <v>6165</v>
      </c>
      <c r="C4726" s="3">
        <v>91988</v>
      </c>
      <c r="D4726" s="2" t="s">
        <v>2600</v>
      </c>
      <c r="E4726" s="3" t="s">
        <v>6148</v>
      </c>
      <c r="G4726" s="66">
        <v>22.32</v>
      </c>
    </row>
    <row r="4727" spans="1:7" ht="22.5" x14ac:dyDescent="0.2">
      <c r="A4727" s="1" t="str">
        <f t="shared" si="84"/>
        <v>SINAPI 92023</v>
      </c>
      <c r="B4727" s="3" t="s">
        <v>6165</v>
      </c>
      <c r="C4727" s="3">
        <v>92023</v>
      </c>
      <c r="D4727" s="2" t="s">
        <v>2635</v>
      </c>
      <c r="E4727" s="3" t="s">
        <v>6148</v>
      </c>
      <c r="G4727" s="66">
        <v>52.74</v>
      </c>
    </row>
    <row r="4728" spans="1:7" ht="22.5" x14ac:dyDescent="0.2">
      <c r="A4728" s="1" t="str">
        <f t="shared" si="84"/>
        <v>SINAPI 92022</v>
      </c>
      <c r="B4728" s="3" t="s">
        <v>6165</v>
      </c>
      <c r="C4728" s="3">
        <v>92022</v>
      </c>
      <c r="D4728" s="2" t="s">
        <v>2634</v>
      </c>
      <c r="E4728" s="3" t="s">
        <v>6148</v>
      </c>
      <c r="G4728" s="66">
        <v>41.35</v>
      </c>
    </row>
    <row r="4729" spans="1:7" ht="22.5" x14ac:dyDescent="0.2">
      <c r="A4729" s="1" t="str">
        <f t="shared" si="84"/>
        <v>SINAPI 92025</v>
      </c>
      <c r="B4729" s="3" t="s">
        <v>6165</v>
      </c>
      <c r="C4729" s="3">
        <v>92025</v>
      </c>
      <c r="D4729" s="2" t="s">
        <v>2637</v>
      </c>
      <c r="E4729" s="3" t="s">
        <v>6148</v>
      </c>
      <c r="G4729" s="66">
        <v>74.540000000000006</v>
      </c>
    </row>
    <row r="4730" spans="1:7" ht="22.5" x14ac:dyDescent="0.2">
      <c r="A4730" s="1" t="str">
        <f t="shared" si="84"/>
        <v>SINAPI 92024</v>
      </c>
      <c r="B4730" s="3" t="s">
        <v>6165</v>
      </c>
      <c r="C4730" s="3">
        <v>92024</v>
      </c>
      <c r="D4730" s="2" t="s">
        <v>2636</v>
      </c>
      <c r="E4730" s="3" t="s">
        <v>6148</v>
      </c>
      <c r="G4730" s="66">
        <v>63.15</v>
      </c>
    </row>
    <row r="4731" spans="1:7" ht="22.5" x14ac:dyDescent="0.2">
      <c r="A4731" s="1" t="str">
        <f t="shared" si="84"/>
        <v>SINAPI 91957</v>
      </c>
      <c r="B4731" s="3" t="s">
        <v>6165</v>
      </c>
      <c r="C4731" s="3">
        <v>91957</v>
      </c>
      <c r="D4731" s="2" t="s">
        <v>2569</v>
      </c>
      <c r="E4731" s="3" t="s">
        <v>6148</v>
      </c>
      <c r="G4731" s="66">
        <v>53.79</v>
      </c>
    </row>
    <row r="4732" spans="1:7" ht="22.5" x14ac:dyDescent="0.2">
      <c r="A4732" s="1" t="str">
        <f t="shared" si="84"/>
        <v>SINAPI 91956</v>
      </c>
      <c r="B4732" s="3" t="s">
        <v>6165</v>
      </c>
      <c r="C4732" s="3">
        <v>91956</v>
      </c>
      <c r="D4732" s="2" t="s">
        <v>2568</v>
      </c>
      <c r="E4732" s="3" t="s">
        <v>6148</v>
      </c>
      <c r="G4732" s="66">
        <v>42.4</v>
      </c>
    </row>
    <row r="4733" spans="1:7" ht="22.5" x14ac:dyDescent="0.2">
      <c r="A4733" s="1" t="str">
        <f t="shared" si="84"/>
        <v>SINAPI 91963</v>
      </c>
      <c r="B4733" s="3" t="s">
        <v>6165</v>
      </c>
      <c r="C4733" s="3">
        <v>91963</v>
      </c>
      <c r="D4733" s="2" t="s">
        <v>2575</v>
      </c>
      <c r="E4733" s="3" t="s">
        <v>6148</v>
      </c>
      <c r="G4733" s="66">
        <v>76.64</v>
      </c>
    </row>
    <row r="4734" spans="1:7" ht="22.5" x14ac:dyDescent="0.2">
      <c r="A4734" s="1" t="str">
        <f t="shared" si="84"/>
        <v>SINAPI 91962</v>
      </c>
      <c r="B4734" s="3" t="s">
        <v>6165</v>
      </c>
      <c r="C4734" s="3">
        <v>91962</v>
      </c>
      <c r="D4734" s="2" t="s">
        <v>2574</v>
      </c>
      <c r="E4734" s="3" t="s">
        <v>6148</v>
      </c>
      <c r="G4734" s="66">
        <v>65.25</v>
      </c>
    </row>
    <row r="4735" spans="1:7" ht="22.5" x14ac:dyDescent="0.2">
      <c r="A4735" s="1" t="str">
        <f t="shared" si="84"/>
        <v>SINAPI 91953</v>
      </c>
      <c r="B4735" s="3" t="s">
        <v>6165</v>
      </c>
      <c r="C4735" s="3">
        <v>91953</v>
      </c>
      <c r="D4735" s="2" t="s">
        <v>2565</v>
      </c>
      <c r="E4735" s="3" t="s">
        <v>6148</v>
      </c>
      <c r="G4735" s="66">
        <v>30.99</v>
      </c>
    </row>
    <row r="4736" spans="1:7" ht="22.5" x14ac:dyDescent="0.2">
      <c r="A4736" s="1" t="str">
        <f t="shared" si="84"/>
        <v>SINAPI 91952</v>
      </c>
      <c r="B4736" s="3" t="s">
        <v>6165</v>
      </c>
      <c r="C4736" s="3">
        <v>91952</v>
      </c>
      <c r="D4736" s="2" t="s">
        <v>2564</v>
      </c>
      <c r="E4736" s="3" t="s">
        <v>6148</v>
      </c>
      <c r="G4736" s="66">
        <v>19.600000000000001</v>
      </c>
    </row>
    <row r="4737" spans="1:7" ht="22.5" x14ac:dyDescent="0.2">
      <c r="A4737" s="1" t="str">
        <f t="shared" si="84"/>
        <v>SINAPI 92035</v>
      </c>
      <c r="B4737" s="3" t="s">
        <v>6165</v>
      </c>
      <c r="C4737" s="3">
        <v>92035</v>
      </c>
      <c r="D4737" s="2" t="s">
        <v>2647</v>
      </c>
      <c r="E4737" s="3" t="s">
        <v>6148</v>
      </c>
      <c r="G4737" s="66">
        <v>75.59</v>
      </c>
    </row>
    <row r="4738" spans="1:7" ht="22.5" x14ac:dyDescent="0.2">
      <c r="A4738" s="1" t="str">
        <f t="shared" si="84"/>
        <v>SINAPI 92034</v>
      </c>
      <c r="B4738" s="3" t="s">
        <v>6165</v>
      </c>
      <c r="C4738" s="3">
        <v>92034</v>
      </c>
      <c r="D4738" s="2" t="s">
        <v>2646</v>
      </c>
      <c r="E4738" s="3" t="s">
        <v>6148</v>
      </c>
      <c r="G4738" s="66">
        <v>64.2</v>
      </c>
    </row>
    <row r="4739" spans="1:7" ht="22.5" x14ac:dyDescent="0.2">
      <c r="A4739" s="1" t="str">
        <f t="shared" si="84"/>
        <v>SINAPI 92027</v>
      </c>
      <c r="B4739" s="3" t="s">
        <v>6165</v>
      </c>
      <c r="C4739" s="3">
        <v>92027</v>
      </c>
      <c r="D4739" s="2" t="s">
        <v>2639</v>
      </c>
      <c r="E4739" s="3" t="s">
        <v>6148</v>
      </c>
      <c r="G4739" s="66">
        <v>68.8</v>
      </c>
    </row>
    <row r="4740" spans="1:7" ht="22.5" x14ac:dyDescent="0.2">
      <c r="A4740" s="1" t="str">
        <f t="shared" si="84"/>
        <v>SINAPI 92026</v>
      </c>
      <c r="B4740" s="3" t="s">
        <v>6165</v>
      </c>
      <c r="C4740" s="3">
        <v>92026</v>
      </c>
      <c r="D4740" s="2" t="s">
        <v>2638</v>
      </c>
      <c r="E4740" s="3" t="s">
        <v>6148</v>
      </c>
      <c r="G4740" s="66">
        <v>57.41</v>
      </c>
    </row>
    <row r="4741" spans="1:7" ht="22.5" x14ac:dyDescent="0.2">
      <c r="A4741" s="1" t="str">
        <f t="shared" si="84"/>
        <v>SINAPI 91965</v>
      </c>
      <c r="B4741" s="3" t="s">
        <v>6165</v>
      </c>
      <c r="C4741" s="3">
        <v>91965</v>
      </c>
      <c r="D4741" s="2" t="s">
        <v>2577</v>
      </c>
      <c r="E4741" s="3" t="s">
        <v>6148</v>
      </c>
      <c r="G4741" s="66">
        <v>69.849999999999994</v>
      </c>
    </row>
    <row r="4742" spans="1:7" ht="22.5" x14ac:dyDescent="0.2">
      <c r="A4742" s="1" t="str">
        <f t="shared" si="84"/>
        <v>SINAPI 91964</v>
      </c>
      <c r="B4742" s="3" t="s">
        <v>6165</v>
      </c>
      <c r="C4742" s="3">
        <v>91964</v>
      </c>
      <c r="D4742" s="2" t="s">
        <v>2576</v>
      </c>
      <c r="E4742" s="3" t="s">
        <v>6148</v>
      </c>
      <c r="G4742" s="66">
        <v>58.46</v>
      </c>
    </row>
    <row r="4743" spans="1:7" ht="22.5" x14ac:dyDescent="0.2">
      <c r="A4743" s="1" t="str">
        <f t="shared" si="84"/>
        <v>SINAPI 91973</v>
      </c>
      <c r="B4743" s="3" t="s">
        <v>6165</v>
      </c>
      <c r="C4743" s="3">
        <v>91973</v>
      </c>
      <c r="D4743" s="2" t="s">
        <v>2585</v>
      </c>
      <c r="E4743" s="3" t="s">
        <v>6148</v>
      </c>
      <c r="G4743" s="66">
        <v>98.09</v>
      </c>
    </row>
    <row r="4744" spans="1:7" ht="22.5" x14ac:dyDescent="0.2">
      <c r="A4744" s="1" t="str">
        <f t="shared" si="84"/>
        <v>SINAPI 91972</v>
      </c>
      <c r="B4744" s="3" t="s">
        <v>6165</v>
      </c>
      <c r="C4744" s="3">
        <v>91972</v>
      </c>
      <c r="D4744" s="2" t="s">
        <v>2584</v>
      </c>
      <c r="E4744" s="3" t="s">
        <v>6148</v>
      </c>
      <c r="G4744" s="66">
        <v>81.77</v>
      </c>
    </row>
    <row r="4745" spans="1:7" ht="22.5" x14ac:dyDescent="0.2">
      <c r="A4745" s="1" t="str">
        <f t="shared" si="84"/>
        <v>SINAPI 91959</v>
      </c>
      <c r="B4745" s="3" t="s">
        <v>6165</v>
      </c>
      <c r="C4745" s="3">
        <v>91959</v>
      </c>
      <c r="D4745" s="2" t="s">
        <v>2571</v>
      </c>
      <c r="E4745" s="3" t="s">
        <v>6148</v>
      </c>
      <c r="G4745" s="66">
        <v>47.05</v>
      </c>
    </row>
    <row r="4746" spans="1:7" ht="22.5" x14ac:dyDescent="0.2">
      <c r="A4746" s="1" t="str">
        <f t="shared" si="84"/>
        <v>SINAPI 91958</v>
      </c>
      <c r="B4746" s="3" t="s">
        <v>6165</v>
      </c>
      <c r="C4746" s="3">
        <v>91958</v>
      </c>
      <c r="D4746" s="2" t="s">
        <v>2570</v>
      </c>
      <c r="E4746" s="3" t="s">
        <v>6148</v>
      </c>
      <c r="G4746" s="66">
        <v>35.659999999999997</v>
      </c>
    </row>
    <row r="4747" spans="1:7" ht="22.5" x14ac:dyDescent="0.2">
      <c r="A4747" s="1" t="str">
        <f t="shared" si="84"/>
        <v>SINAPI 91971</v>
      </c>
      <c r="B4747" s="3" t="s">
        <v>6165</v>
      </c>
      <c r="C4747" s="3">
        <v>91971</v>
      </c>
      <c r="D4747" s="2" t="s">
        <v>2583</v>
      </c>
      <c r="E4747" s="3" t="s">
        <v>6148</v>
      </c>
      <c r="G4747" s="66">
        <v>91.24</v>
      </c>
    </row>
    <row r="4748" spans="1:7" ht="22.5" x14ac:dyDescent="0.2">
      <c r="A4748" s="1" t="str">
        <f t="shared" si="84"/>
        <v>SINAPI 91970</v>
      </c>
      <c r="B4748" s="3" t="s">
        <v>6165</v>
      </c>
      <c r="C4748" s="3">
        <v>91970</v>
      </c>
      <c r="D4748" s="2" t="s">
        <v>2582</v>
      </c>
      <c r="E4748" s="3" t="s">
        <v>6148</v>
      </c>
      <c r="G4748" s="66">
        <v>74.92</v>
      </c>
    </row>
    <row r="4749" spans="1:7" ht="22.5" x14ac:dyDescent="0.2">
      <c r="A4749" s="1" t="str">
        <f t="shared" si="84"/>
        <v>SINAPI 91967</v>
      </c>
      <c r="B4749" s="3" t="s">
        <v>6165</v>
      </c>
      <c r="C4749" s="3">
        <v>91967</v>
      </c>
      <c r="D4749" s="2" t="s">
        <v>2579</v>
      </c>
      <c r="E4749" s="3" t="s">
        <v>6148</v>
      </c>
      <c r="G4749" s="66">
        <v>63.12</v>
      </c>
    </row>
    <row r="4750" spans="1:7" ht="22.5" x14ac:dyDescent="0.2">
      <c r="A4750" s="1" t="str">
        <f t="shared" si="84"/>
        <v>SINAPI 91966</v>
      </c>
      <c r="B4750" s="3" t="s">
        <v>6165</v>
      </c>
      <c r="C4750" s="3">
        <v>91966</v>
      </c>
      <c r="D4750" s="2" t="s">
        <v>2578</v>
      </c>
      <c r="E4750" s="3" t="s">
        <v>6148</v>
      </c>
      <c r="G4750" s="66">
        <v>51.73</v>
      </c>
    </row>
    <row r="4751" spans="1:7" ht="22.5" x14ac:dyDescent="0.2">
      <c r="A4751" s="1" t="str">
        <f t="shared" si="84"/>
        <v>SINAPI 91975</v>
      </c>
      <c r="B4751" s="3" t="s">
        <v>6165</v>
      </c>
      <c r="C4751" s="3">
        <v>91975</v>
      </c>
      <c r="D4751" s="2" t="s">
        <v>2587</v>
      </c>
      <c r="E4751" s="3" t="s">
        <v>6148</v>
      </c>
      <c r="G4751" s="66">
        <v>84.45</v>
      </c>
    </row>
    <row r="4752" spans="1:7" ht="22.5" x14ac:dyDescent="0.2">
      <c r="A4752" s="1" t="str">
        <f t="shared" si="84"/>
        <v>SINAPI 91974</v>
      </c>
      <c r="B4752" s="3" t="s">
        <v>6165</v>
      </c>
      <c r="C4752" s="3">
        <v>91974</v>
      </c>
      <c r="D4752" s="2" t="s">
        <v>2586</v>
      </c>
      <c r="E4752" s="3" t="s">
        <v>6148</v>
      </c>
      <c r="G4752" s="66">
        <v>68.13</v>
      </c>
    </row>
    <row r="4753" spans="1:7" ht="22.5" x14ac:dyDescent="0.2">
      <c r="A4753" s="1" t="str">
        <f t="shared" si="84"/>
        <v>SINAPI 91977</v>
      </c>
      <c r="B4753" s="3" t="s">
        <v>6165</v>
      </c>
      <c r="C4753" s="3">
        <v>91977</v>
      </c>
      <c r="D4753" s="2" t="s">
        <v>2589</v>
      </c>
      <c r="E4753" s="3" t="s">
        <v>6148</v>
      </c>
      <c r="G4753" s="66">
        <v>116.65</v>
      </c>
    </row>
    <row r="4754" spans="1:7" ht="22.5" x14ac:dyDescent="0.2">
      <c r="A4754" s="1" t="str">
        <f t="shared" si="84"/>
        <v>SINAPI 91976</v>
      </c>
      <c r="B4754" s="3" t="s">
        <v>6165</v>
      </c>
      <c r="C4754" s="3">
        <v>91976</v>
      </c>
      <c r="D4754" s="2" t="s">
        <v>2588</v>
      </c>
      <c r="E4754" s="3" t="s">
        <v>6148</v>
      </c>
      <c r="G4754" s="66">
        <v>100.33</v>
      </c>
    </row>
    <row r="4755" spans="1:7" ht="22.5" x14ac:dyDescent="0.2">
      <c r="A4755" s="1" t="str">
        <f t="shared" si="84"/>
        <v>SINAPI 91874</v>
      </c>
      <c r="B4755" s="3" t="s">
        <v>6165</v>
      </c>
      <c r="C4755" s="3">
        <v>91874</v>
      </c>
      <c r="D4755" s="2" t="s">
        <v>2359</v>
      </c>
      <c r="E4755" s="3" t="s">
        <v>6148</v>
      </c>
      <c r="G4755" s="66">
        <v>7.88</v>
      </c>
    </row>
    <row r="4756" spans="1:7" ht="22.5" x14ac:dyDescent="0.2">
      <c r="A4756" s="1" t="str">
        <f t="shared" si="84"/>
        <v>SINAPI 91878</v>
      </c>
      <c r="B4756" s="3" t="s">
        <v>6165</v>
      </c>
      <c r="C4756" s="3">
        <v>91878</v>
      </c>
      <c r="D4756" s="2" t="s">
        <v>2363</v>
      </c>
      <c r="E4756" s="3" t="s">
        <v>6148</v>
      </c>
      <c r="G4756" s="66">
        <v>6.22</v>
      </c>
    </row>
    <row r="4757" spans="1:7" ht="22.5" x14ac:dyDescent="0.2">
      <c r="A4757" s="1" t="str">
        <f t="shared" si="84"/>
        <v>SINAPI 91882</v>
      </c>
      <c r="B4757" s="3" t="s">
        <v>6165</v>
      </c>
      <c r="C4757" s="3">
        <v>91882</v>
      </c>
      <c r="D4757" s="2" t="s">
        <v>2367</v>
      </c>
      <c r="E4757" s="3" t="s">
        <v>6148</v>
      </c>
      <c r="G4757" s="66">
        <v>11.31</v>
      </c>
    </row>
    <row r="4758" spans="1:7" ht="22.5" x14ac:dyDescent="0.2">
      <c r="A4758" s="1" t="str">
        <f t="shared" si="84"/>
        <v>SINAPI 91875</v>
      </c>
      <c r="B4758" s="3" t="s">
        <v>6165</v>
      </c>
      <c r="C4758" s="3">
        <v>91875</v>
      </c>
      <c r="D4758" s="2" t="s">
        <v>2360</v>
      </c>
      <c r="E4758" s="3" t="s">
        <v>6148</v>
      </c>
      <c r="G4758" s="66">
        <v>9.27</v>
      </c>
    </row>
    <row r="4759" spans="1:7" ht="22.5" x14ac:dyDescent="0.2">
      <c r="A4759" s="1" t="str">
        <f t="shared" si="84"/>
        <v>SINAPI 91879</v>
      </c>
      <c r="B4759" s="3" t="s">
        <v>6165</v>
      </c>
      <c r="C4759" s="3">
        <v>91879</v>
      </c>
      <c r="D4759" s="2" t="s">
        <v>2364</v>
      </c>
      <c r="E4759" s="3" t="s">
        <v>6148</v>
      </c>
      <c r="G4759" s="66">
        <v>7.61</v>
      </c>
    </row>
    <row r="4760" spans="1:7" ht="22.5" x14ac:dyDescent="0.2">
      <c r="A4760" s="1" t="str">
        <f t="shared" si="84"/>
        <v>SINAPI 91884</v>
      </c>
      <c r="B4760" s="3" t="s">
        <v>6165</v>
      </c>
      <c r="C4760" s="3">
        <v>91884</v>
      </c>
      <c r="D4760" s="2" t="s">
        <v>2368</v>
      </c>
      <c r="E4760" s="3" t="s">
        <v>6148</v>
      </c>
      <c r="G4760" s="66">
        <v>12.7</v>
      </c>
    </row>
    <row r="4761" spans="1:7" ht="22.5" x14ac:dyDescent="0.2">
      <c r="A4761" s="1" t="str">
        <f t="shared" si="84"/>
        <v>SINAPI 91876</v>
      </c>
      <c r="B4761" s="3" t="s">
        <v>6165</v>
      </c>
      <c r="C4761" s="3">
        <v>91876</v>
      </c>
      <c r="D4761" s="2" t="s">
        <v>2361</v>
      </c>
      <c r="E4761" s="3" t="s">
        <v>6148</v>
      </c>
      <c r="G4761" s="66">
        <v>11.17</v>
      </c>
    </row>
    <row r="4762" spans="1:7" ht="22.5" x14ac:dyDescent="0.2">
      <c r="A4762" s="1" t="str">
        <f t="shared" si="84"/>
        <v>SINAPI 91880</v>
      </c>
      <c r="B4762" s="3" t="s">
        <v>6165</v>
      </c>
      <c r="C4762" s="3">
        <v>91880</v>
      </c>
      <c r="D4762" s="2" t="s">
        <v>2365</v>
      </c>
      <c r="E4762" s="3" t="s">
        <v>6148</v>
      </c>
      <c r="G4762" s="66">
        <v>9.51</v>
      </c>
    </row>
    <row r="4763" spans="1:7" ht="22.5" x14ac:dyDescent="0.2">
      <c r="A4763" s="1" t="str">
        <f t="shared" si="84"/>
        <v>SINAPI 91885</v>
      </c>
      <c r="B4763" s="3" t="s">
        <v>6165</v>
      </c>
      <c r="C4763" s="3">
        <v>91885</v>
      </c>
      <c r="D4763" s="2" t="s">
        <v>2369</v>
      </c>
      <c r="E4763" s="3" t="s">
        <v>6148</v>
      </c>
      <c r="G4763" s="66">
        <v>14.53</v>
      </c>
    </row>
    <row r="4764" spans="1:7" ht="22.5" x14ac:dyDescent="0.2">
      <c r="A4764" s="1" t="str">
        <f t="shared" si="84"/>
        <v>SINAPI 91877</v>
      </c>
      <c r="B4764" s="3" t="s">
        <v>6165</v>
      </c>
      <c r="C4764" s="3">
        <v>91877</v>
      </c>
      <c r="D4764" s="2" t="s">
        <v>2362</v>
      </c>
      <c r="E4764" s="3" t="s">
        <v>6148</v>
      </c>
      <c r="G4764" s="66">
        <v>13.77</v>
      </c>
    </row>
    <row r="4765" spans="1:7" ht="22.5" x14ac:dyDescent="0.2">
      <c r="A4765" s="1" t="str">
        <f t="shared" si="84"/>
        <v>SINAPI 91881</v>
      </c>
      <c r="B4765" s="3" t="s">
        <v>6165</v>
      </c>
      <c r="C4765" s="3">
        <v>91881</v>
      </c>
      <c r="D4765" s="2" t="s">
        <v>2366</v>
      </c>
      <c r="E4765" s="3" t="s">
        <v>6148</v>
      </c>
      <c r="G4765" s="66">
        <v>12.11</v>
      </c>
    </row>
    <row r="4766" spans="1:7" ht="22.5" x14ac:dyDescent="0.2">
      <c r="A4766" s="1" t="str">
        <f t="shared" si="84"/>
        <v>SINAPI 91886</v>
      </c>
      <c r="B4766" s="3" t="s">
        <v>6165</v>
      </c>
      <c r="C4766" s="3">
        <v>91886</v>
      </c>
      <c r="D4766" s="2" t="s">
        <v>2370</v>
      </c>
      <c r="E4766" s="3" t="s">
        <v>6148</v>
      </c>
      <c r="G4766" s="66">
        <v>17.079999999999998</v>
      </c>
    </row>
    <row r="4767" spans="1:7" ht="22.5" x14ac:dyDescent="0.2">
      <c r="A4767" s="1" t="str">
        <f t="shared" si="84"/>
        <v>SINAPI 91945</v>
      </c>
      <c r="B4767" s="3" t="s">
        <v>6165</v>
      </c>
      <c r="C4767" s="3">
        <v>91945</v>
      </c>
      <c r="D4767" s="2" t="s">
        <v>2558</v>
      </c>
      <c r="E4767" s="3" t="s">
        <v>6148</v>
      </c>
      <c r="G4767" s="66">
        <v>14.77</v>
      </c>
    </row>
    <row r="4768" spans="1:7" ht="22.5" x14ac:dyDescent="0.2">
      <c r="A4768" s="1" t="str">
        <f t="shared" si="84"/>
        <v>SINAPI 91947</v>
      </c>
      <c r="B4768" s="3" t="s">
        <v>6165</v>
      </c>
      <c r="C4768" s="3">
        <v>91947</v>
      </c>
      <c r="D4768" s="2" t="s">
        <v>2560</v>
      </c>
      <c r="E4768" s="3" t="s">
        <v>6148</v>
      </c>
      <c r="G4768" s="66">
        <v>9.2799999999999994</v>
      </c>
    </row>
    <row r="4769" spans="1:7" ht="22.5" x14ac:dyDescent="0.2">
      <c r="A4769" s="1" t="str">
        <f t="shared" si="84"/>
        <v>SINAPI 91946</v>
      </c>
      <c r="B4769" s="3" t="s">
        <v>6165</v>
      </c>
      <c r="C4769" s="3">
        <v>91946</v>
      </c>
      <c r="D4769" s="2" t="s">
        <v>2559</v>
      </c>
      <c r="E4769" s="3" t="s">
        <v>6148</v>
      </c>
      <c r="G4769" s="66">
        <v>11.39</v>
      </c>
    </row>
    <row r="4770" spans="1:7" ht="22.5" x14ac:dyDescent="0.2">
      <c r="A4770" s="1" t="str">
        <f t="shared" si="84"/>
        <v>SINAPI 91949</v>
      </c>
      <c r="B4770" s="3" t="s">
        <v>6165</v>
      </c>
      <c r="C4770" s="3">
        <v>91949</v>
      </c>
      <c r="D4770" s="2" t="s">
        <v>2561</v>
      </c>
      <c r="E4770" s="3" t="s">
        <v>6148</v>
      </c>
      <c r="G4770" s="66">
        <v>20.440000000000001</v>
      </c>
    </row>
    <row r="4771" spans="1:7" ht="22.5" x14ac:dyDescent="0.2">
      <c r="A4771" s="1" t="str">
        <f t="shared" si="84"/>
        <v>SINAPI 91951</v>
      </c>
      <c r="B4771" s="3" t="s">
        <v>6165</v>
      </c>
      <c r="C4771" s="3">
        <v>91951</v>
      </c>
      <c r="D4771" s="2" t="s">
        <v>2563</v>
      </c>
      <c r="E4771" s="3" t="s">
        <v>6148</v>
      </c>
      <c r="G4771" s="66">
        <v>13.87</v>
      </c>
    </row>
    <row r="4772" spans="1:7" ht="22.5" x14ac:dyDescent="0.2">
      <c r="A4772" s="1" t="str">
        <f t="shared" si="84"/>
        <v>SINAPI 91950</v>
      </c>
      <c r="B4772" s="3" t="s">
        <v>6165</v>
      </c>
      <c r="C4772" s="3">
        <v>91950</v>
      </c>
      <c r="D4772" s="2" t="s">
        <v>2562</v>
      </c>
      <c r="E4772" s="3" t="s">
        <v>6148</v>
      </c>
      <c r="G4772" s="66">
        <v>16.32</v>
      </c>
    </row>
    <row r="4773" spans="1:7" ht="22.5" x14ac:dyDescent="0.2">
      <c r="A4773" s="1" t="str">
        <f t="shared" si="84"/>
        <v>SINAPI 91992</v>
      </c>
      <c r="B4773" s="3" t="s">
        <v>6165</v>
      </c>
      <c r="C4773" s="3">
        <v>91992</v>
      </c>
      <c r="D4773" s="2" t="s">
        <v>2604</v>
      </c>
      <c r="E4773" s="3" t="s">
        <v>6148</v>
      </c>
      <c r="G4773" s="66">
        <v>47.82</v>
      </c>
    </row>
    <row r="4774" spans="1:7" ht="22.5" x14ac:dyDescent="0.2">
      <c r="A4774" s="1" t="str">
        <f t="shared" si="84"/>
        <v>SINAPI 91990</v>
      </c>
      <c r="B4774" s="3" t="s">
        <v>6165</v>
      </c>
      <c r="C4774" s="3">
        <v>91990</v>
      </c>
      <c r="D4774" s="2" t="s">
        <v>2602</v>
      </c>
      <c r="E4774" s="3" t="s">
        <v>6148</v>
      </c>
      <c r="G4774" s="66">
        <v>36.43</v>
      </c>
    </row>
    <row r="4775" spans="1:7" ht="22.5" x14ac:dyDescent="0.2">
      <c r="A4775" s="1" t="str">
        <f t="shared" ref="A4775:A4838" si="85">CONCATENAR</f>
        <v>SINAPI 91993</v>
      </c>
      <c r="B4775" s="3" t="s">
        <v>6165</v>
      </c>
      <c r="C4775" s="3">
        <v>91993</v>
      </c>
      <c r="D4775" s="2" t="s">
        <v>2605</v>
      </c>
      <c r="E4775" s="3" t="s">
        <v>6148</v>
      </c>
      <c r="G4775" s="66">
        <v>49.84</v>
      </c>
    </row>
    <row r="4776" spans="1:7" ht="22.5" x14ac:dyDescent="0.2">
      <c r="A4776" s="1" t="str">
        <f t="shared" si="85"/>
        <v>SINAPI 91991</v>
      </c>
      <c r="B4776" s="3" t="s">
        <v>6165</v>
      </c>
      <c r="C4776" s="3">
        <v>91991</v>
      </c>
      <c r="D4776" s="2" t="s">
        <v>2603</v>
      </c>
      <c r="E4776" s="3" t="s">
        <v>6148</v>
      </c>
      <c r="G4776" s="66">
        <v>38.450000000000003</v>
      </c>
    </row>
    <row r="4777" spans="1:7" ht="22.5" x14ac:dyDescent="0.2">
      <c r="A4777" s="1" t="str">
        <f t="shared" si="85"/>
        <v>SINAPI 92000</v>
      </c>
      <c r="B4777" s="3" t="s">
        <v>6165</v>
      </c>
      <c r="C4777" s="3">
        <v>92000</v>
      </c>
      <c r="D4777" s="2" t="s">
        <v>2612</v>
      </c>
      <c r="E4777" s="3" t="s">
        <v>6148</v>
      </c>
      <c r="G4777" s="66">
        <v>32.44</v>
      </c>
    </row>
    <row r="4778" spans="1:7" ht="22.5" x14ac:dyDescent="0.2">
      <c r="A4778" s="1" t="str">
        <f t="shared" si="85"/>
        <v>SINAPI 91998</v>
      </c>
      <c r="B4778" s="3" t="s">
        <v>6165</v>
      </c>
      <c r="C4778" s="3">
        <v>91998</v>
      </c>
      <c r="D4778" s="2" t="s">
        <v>2610</v>
      </c>
      <c r="E4778" s="3" t="s">
        <v>6148</v>
      </c>
      <c r="G4778" s="66">
        <v>21.05</v>
      </c>
    </row>
    <row r="4779" spans="1:7" ht="22.5" x14ac:dyDescent="0.2">
      <c r="A4779" s="1" t="str">
        <f t="shared" si="85"/>
        <v>SINAPI 92001</v>
      </c>
      <c r="B4779" s="3" t="s">
        <v>6165</v>
      </c>
      <c r="C4779" s="3">
        <v>92001</v>
      </c>
      <c r="D4779" s="2" t="s">
        <v>2613</v>
      </c>
      <c r="E4779" s="3" t="s">
        <v>6148</v>
      </c>
      <c r="G4779" s="66">
        <v>34.46</v>
      </c>
    </row>
    <row r="4780" spans="1:7" ht="22.5" x14ac:dyDescent="0.2">
      <c r="A4780" s="1" t="str">
        <f t="shared" si="85"/>
        <v>SINAPI 91999</v>
      </c>
      <c r="B4780" s="3" t="s">
        <v>6165</v>
      </c>
      <c r="C4780" s="3">
        <v>91999</v>
      </c>
      <c r="D4780" s="2" t="s">
        <v>2611</v>
      </c>
      <c r="E4780" s="3" t="s">
        <v>6148</v>
      </c>
      <c r="G4780" s="66">
        <v>23.07</v>
      </c>
    </row>
    <row r="4781" spans="1:7" ht="22.5" x14ac:dyDescent="0.2">
      <c r="A4781" s="1" t="str">
        <f t="shared" si="85"/>
        <v>SINAPI 92008</v>
      </c>
      <c r="B4781" s="3" t="s">
        <v>6165</v>
      </c>
      <c r="C4781" s="3">
        <v>92008</v>
      </c>
      <c r="D4781" s="2" t="s">
        <v>2620</v>
      </c>
      <c r="E4781" s="3" t="s">
        <v>6148</v>
      </c>
      <c r="G4781" s="66">
        <v>49.9</v>
      </c>
    </row>
    <row r="4782" spans="1:7" ht="22.5" x14ac:dyDescent="0.2">
      <c r="A4782" s="1" t="str">
        <f t="shared" si="85"/>
        <v>SINAPI 92006</v>
      </c>
      <c r="B4782" s="3" t="s">
        <v>6165</v>
      </c>
      <c r="C4782" s="3">
        <v>92006</v>
      </c>
      <c r="D4782" s="2" t="s">
        <v>2618</v>
      </c>
      <c r="E4782" s="3" t="s">
        <v>6148</v>
      </c>
      <c r="G4782" s="66">
        <v>38.51</v>
      </c>
    </row>
    <row r="4783" spans="1:7" ht="22.5" x14ac:dyDescent="0.2">
      <c r="A4783" s="1" t="str">
        <f t="shared" si="85"/>
        <v>SINAPI 92009</v>
      </c>
      <c r="B4783" s="3" t="s">
        <v>6165</v>
      </c>
      <c r="C4783" s="3">
        <v>92009</v>
      </c>
      <c r="D4783" s="2" t="s">
        <v>2621</v>
      </c>
      <c r="E4783" s="3" t="s">
        <v>6148</v>
      </c>
      <c r="G4783" s="66">
        <v>53.94</v>
      </c>
    </row>
    <row r="4784" spans="1:7" ht="22.5" x14ac:dyDescent="0.2">
      <c r="A4784" s="1" t="str">
        <f t="shared" si="85"/>
        <v>SINAPI 92007</v>
      </c>
      <c r="B4784" s="3" t="s">
        <v>6165</v>
      </c>
      <c r="C4784" s="3">
        <v>92007</v>
      </c>
      <c r="D4784" s="2" t="s">
        <v>2619</v>
      </c>
      <c r="E4784" s="3" t="s">
        <v>6148</v>
      </c>
      <c r="G4784" s="66">
        <v>42.55</v>
      </c>
    </row>
    <row r="4785" spans="1:7" ht="22.5" x14ac:dyDescent="0.2">
      <c r="A4785" s="1" t="str">
        <f t="shared" si="85"/>
        <v>SINAPI 92016</v>
      </c>
      <c r="B4785" s="3" t="s">
        <v>6165</v>
      </c>
      <c r="C4785" s="3">
        <v>92016</v>
      </c>
      <c r="D4785" s="2" t="s">
        <v>2628</v>
      </c>
      <c r="E4785" s="3" t="s">
        <v>6148</v>
      </c>
      <c r="G4785" s="66">
        <v>67.36</v>
      </c>
    </row>
    <row r="4786" spans="1:7" ht="22.5" x14ac:dyDescent="0.2">
      <c r="A4786" s="1" t="str">
        <f t="shared" si="85"/>
        <v>SINAPI 92014</v>
      </c>
      <c r="B4786" s="3" t="s">
        <v>6165</v>
      </c>
      <c r="C4786" s="3">
        <v>92014</v>
      </c>
      <c r="D4786" s="2" t="s">
        <v>2626</v>
      </c>
      <c r="E4786" s="3" t="s">
        <v>6148</v>
      </c>
      <c r="G4786" s="66">
        <v>55.97</v>
      </c>
    </row>
    <row r="4787" spans="1:7" ht="22.5" x14ac:dyDescent="0.2">
      <c r="A4787" s="1" t="str">
        <f t="shared" si="85"/>
        <v>SINAPI 92017</v>
      </c>
      <c r="B4787" s="3" t="s">
        <v>6165</v>
      </c>
      <c r="C4787" s="3">
        <v>92017</v>
      </c>
      <c r="D4787" s="2" t="s">
        <v>2629</v>
      </c>
      <c r="E4787" s="3" t="s">
        <v>6148</v>
      </c>
      <c r="G4787" s="66">
        <v>73.42</v>
      </c>
    </row>
    <row r="4788" spans="1:7" ht="22.5" x14ac:dyDescent="0.2">
      <c r="A4788" s="1" t="str">
        <f t="shared" si="85"/>
        <v>SINAPI 92015</v>
      </c>
      <c r="B4788" s="3" t="s">
        <v>6165</v>
      </c>
      <c r="C4788" s="3">
        <v>92015</v>
      </c>
      <c r="D4788" s="2" t="s">
        <v>2627</v>
      </c>
      <c r="E4788" s="3" t="s">
        <v>6148</v>
      </c>
      <c r="G4788" s="66">
        <v>62.03</v>
      </c>
    </row>
    <row r="4789" spans="1:7" ht="22.5" x14ac:dyDescent="0.2">
      <c r="A4789" s="1" t="str">
        <f t="shared" si="85"/>
        <v>SINAPI 92019</v>
      </c>
      <c r="B4789" s="3" t="s">
        <v>6165</v>
      </c>
      <c r="C4789" s="3">
        <v>92019</v>
      </c>
      <c r="D4789" s="2" t="s">
        <v>2631</v>
      </c>
      <c r="E4789" s="3" t="s">
        <v>6148</v>
      </c>
      <c r="G4789" s="66">
        <v>90.38</v>
      </c>
    </row>
    <row r="4790" spans="1:7" ht="22.5" x14ac:dyDescent="0.2">
      <c r="A4790" s="1" t="str">
        <f t="shared" si="85"/>
        <v>SINAPI 92018</v>
      </c>
      <c r="B4790" s="3" t="s">
        <v>6165</v>
      </c>
      <c r="C4790" s="3">
        <v>92018</v>
      </c>
      <c r="D4790" s="2" t="s">
        <v>2630</v>
      </c>
      <c r="E4790" s="3" t="s">
        <v>6148</v>
      </c>
      <c r="G4790" s="66">
        <v>74.06</v>
      </c>
    </row>
    <row r="4791" spans="1:7" ht="22.5" x14ac:dyDescent="0.2">
      <c r="A4791" s="1" t="str">
        <f t="shared" si="85"/>
        <v>SINAPI 92021</v>
      </c>
      <c r="B4791" s="3" t="s">
        <v>6165</v>
      </c>
      <c r="C4791" s="3">
        <v>92021</v>
      </c>
      <c r="D4791" s="2" t="s">
        <v>2633</v>
      </c>
      <c r="E4791" s="3" t="s">
        <v>6148</v>
      </c>
      <c r="G4791" s="66">
        <v>125.58</v>
      </c>
    </row>
    <row r="4792" spans="1:7" ht="22.5" x14ac:dyDescent="0.2">
      <c r="A4792" s="1" t="str">
        <f t="shared" si="85"/>
        <v>SINAPI 92020</v>
      </c>
      <c r="B4792" s="3" t="s">
        <v>6165</v>
      </c>
      <c r="C4792" s="3">
        <v>92020</v>
      </c>
      <c r="D4792" s="2" t="s">
        <v>2632</v>
      </c>
      <c r="E4792" s="3" t="s">
        <v>6148</v>
      </c>
      <c r="G4792" s="66">
        <v>109.26</v>
      </c>
    </row>
    <row r="4793" spans="1:7" ht="22.5" x14ac:dyDescent="0.2">
      <c r="A4793" s="1" t="str">
        <f t="shared" si="85"/>
        <v>SINAPI 91996</v>
      </c>
      <c r="B4793" s="3" t="s">
        <v>6165</v>
      </c>
      <c r="C4793" s="3">
        <v>91996</v>
      </c>
      <c r="D4793" s="2" t="s">
        <v>2608</v>
      </c>
      <c r="E4793" s="3" t="s">
        <v>6148</v>
      </c>
      <c r="G4793" s="66">
        <v>36.72</v>
      </c>
    </row>
    <row r="4794" spans="1:7" ht="22.5" x14ac:dyDescent="0.2">
      <c r="A4794" s="1" t="str">
        <f t="shared" si="85"/>
        <v>SINAPI 91994</v>
      </c>
      <c r="B4794" s="3" t="s">
        <v>6165</v>
      </c>
      <c r="C4794" s="3">
        <v>91994</v>
      </c>
      <c r="D4794" s="2" t="s">
        <v>2606</v>
      </c>
      <c r="E4794" s="3" t="s">
        <v>6148</v>
      </c>
      <c r="G4794" s="66">
        <v>25.33</v>
      </c>
    </row>
    <row r="4795" spans="1:7" ht="22.5" x14ac:dyDescent="0.2">
      <c r="A4795" s="1" t="str">
        <f t="shared" si="85"/>
        <v>SINAPI 91997</v>
      </c>
      <c r="B4795" s="3" t="s">
        <v>6165</v>
      </c>
      <c r="C4795" s="3">
        <v>91997</v>
      </c>
      <c r="D4795" s="2" t="s">
        <v>2609</v>
      </c>
      <c r="E4795" s="3" t="s">
        <v>6148</v>
      </c>
      <c r="G4795" s="66">
        <v>38.74</v>
      </c>
    </row>
    <row r="4796" spans="1:7" ht="22.5" x14ac:dyDescent="0.2">
      <c r="A4796" s="1" t="str">
        <f t="shared" si="85"/>
        <v>SINAPI 91995</v>
      </c>
      <c r="B4796" s="3" t="s">
        <v>6165</v>
      </c>
      <c r="C4796" s="3">
        <v>91995</v>
      </c>
      <c r="D4796" s="2" t="s">
        <v>2607</v>
      </c>
      <c r="E4796" s="3" t="s">
        <v>6148</v>
      </c>
      <c r="G4796" s="66">
        <v>27.35</v>
      </c>
    </row>
    <row r="4797" spans="1:7" ht="22.5" x14ac:dyDescent="0.2">
      <c r="A4797" s="1" t="str">
        <f t="shared" si="85"/>
        <v>SINAPI 92004</v>
      </c>
      <c r="B4797" s="3" t="s">
        <v>6165</v>
      </c>
      <c r="C4797" s="3">
        <v>92004</v>
      </c>
      <c r="D4797" s="2" t="s">
        <v>2616</v>
      </c>
      <c r="E4797" s="3" t="s">
        <v>6148</v>
      </c>
      <c r="G4797" s="66">
        <v>58.53</v>
      </c>
    </row>
    <row r="4798" spans="1:7" ht="22.5" x14ac:dyDescent="0.2">
      <c r="A4798" s="1" t="str">
        <f t="shared" si="85"/>
        <v>SINAPI 92002</v>
      </c>
      <c r="B4798" s="3" t="s">
        <v>6165</v>
      </c>
      <c r="C4798" s="3">
        <v>92002</v>
      </c>
      <c r="D4798" s="2" t="s">
        <v>2614</v>
      </c>
      <c r="E4798" s="3" t="s">
        <v>6148</v>
      </c>
      <c r="G4798" s="66">
        <v>47.14</v>
      </c>
    </row>
    <row r="4799" spans="1:7" ht="22.5" x14ac:dyDescent="0.2">
      <c r="A4799" s="1" t="str">
        <f t="shared" si="85"/>
        <v>SINAPI 92005</v>
      </c>
      <c r="B4799" s="3" t="s">
        <v>6165</v>
      </c>
      <c r="C4799" s="3">
        <v>92005</v>
      </c>
      <c r="D4799" s="2" t="s">
        <v>2617</v>
      </c>
      <c r="E4799" s="3" t="s">
        <v>6148</v>
      </c>
      <c r="G4799" s="66">
        <v>62.57</v>
      </c>
    </row>
    <row r="4800" spans="1:7" ht="22.5" x14ac:dyDescent="0.2">
      <c r="A4800" s="1" t="str">
        <f t="shared" si="85"/>
        <v>SINAPI 92003</v>
      </c>
      <c r="B4800" s="3" t="s">
        <v>6165</v>
      </c>
      <c r="C4800" s="3">
        <v>92003</v>
      </c>
      <c r="D4800" s="2" t="s">
        <v>2615</v>
      </c>
      <c r="E4800" s="3" t="s">
        <v>6148</v>
      </c>
      <c r="G4800" s="66">
        <v>51.18</v>
      </c>
    </row>
    <row r="4801" spans="1:7" ht="22.5" x14ac:dyDescent="0.2">
      <c r="A4801" s="1" t="str">
        <f t="shared" si="85"/>
        <v>SINAPI 92012</v>
      </c>
      <c r="B4801" s="3" t="s">
        <v>6165</v>
      </c>
      <c r="C4801" s="3">
        <v>92012</v>
      </c>
      <c r="D4801" s="2" t="s">
        <v>2624</v>
      </c>
      <c r="E4801" s="3" t="s">
        <v>6148</v>
      </c>
      <c r="G4801" s="66">
        <v>80.27</v>
      </c>
    </row>
    <row r="4802" spans="1:7" ht="22.5" x14ac:dyDescent="0.2">
      <c r="A4802" s="1" t="str">
        <f t="shared" si="85"/>
        <v>SINAPI 92010</v>
      </c>
      <c r="B4802" s="3" t="s">
        <v>6165</v>
      </c>
      <c r="C4802" s="3">
        <v>92010</v>
      </c>
      <c r="D4802" s="2" t="s">
        <v>2622</v>
      </c>
      <c r="E4802" s="3" t="s">
        <v>6148</v>
      </c>
      <c r="G4802" s="66">
        <v>68.88</v>
      </c>
    </row>
    <row r="4803" spans="1:7" ht="22.5" x14ac:dyDescent="0.2">
      <c r="A4803" s="1" t="str">
        <f t="shared" si="85"/>
        <v>SINAPI 92013</v>
      </c>
      <c r="B4803" s="3" t="s">
        <v>6165</v>
      </c>
      <c r="C4803" s="3">
        <v>92013</v>
      </c>
      <c r="D4803" s="2" t="s">
        <v>2625</v>
      </c>
      <c r="E4803" s="3" t="s">
        <v>6148</v>
      </c>
      <c r="G4803" s="66">
        <v>86.33</v>
      </c>
    </row>
    <row r="4804" spans="1:7" ht="22.5" x14ac:dyDescent="0.2">
      <c r="A4804" s="1" t="str">
        <f t="shared" si="85"/>
        <v>SINAPI 92011</v>
      </c>
      <c r="B4804" s="3" t="s">
        <v>6165</v>
      </c>
      <c r="C4804" s="3">
        <v>92011</v>
      </c>
      <c r="D4804" s="2" t="s">
        <v>2623</v>
      </c>
      <c r="E4804" s="3" t="s">
        <v>6148</v>
      </c>
      <c r="G4804" s="66">
        <v>74.94</v>
      </c>
    </row>
    <row r="4805" spans="1:7" ht="22.5" x14ac:dyDescent="0.2">
      <c r="A4805" s="1" t="str">
        <f t="shared" si="85"/>
        <v>SINAPI 95777</v>
      </c>
      <c r="B4805" s="3" t="s">
        <v>6165</v>
      </c>
      <c r="C4805" s="3">
        <v>95777</v>
      </c>
      <c r="D4805" s="2" t="s">
        <v>2453</v>
      </c>
      <c r="E4805" s="3" t="s">
        <v>6148</v>
      </c>
      <c r="G4805" s="66">
        <v>30</v>
      </c>
    </row>
    <row r="4806" spans="1:7" ht="22.5" x14ac:dyDescent="0.2">
      <c r="A4806" s="1" t="str">
        <f t="shared" si="85"/>
        <v>SINAPI 95780</v>
      </c>
      <c r="B4806" s="3" t="s">
        <v>6165</v>
      </c>
      <c r="C4806" s="3">
        <v>95780</v>
      </c>
      <c r="D4806" s="2" t="s">
        <v>2456</v>
      </c>
      <c r="E4806" s="3" t="s">
        <v>6148</v>
      </c>
      <c r="G4806" s="66">
        <v>35.97</v>
      </c>
    </row>
    <row r="4807" spans="1:7" ht="22.5" x14ac:dyDescent="0.2">
      <c r="A4807" s="1" t="str">
        <f t="shared" si="85"/>
        <v>SINAPI 95783</v>
      </c>
      <c r="B4807" s="3" t="s">
        <v>6165</v>
      </c>
      <c r="C4807" s="3">
        <v>95783</v>
      </c>
      <c r="D4807" s="2" t="s">
        <v>9599</v>
      </c>
      <c r="E4807" s="3" t="s">
        <v>6148</v>
      </c>
      <c r="G4807" s="66">
        <v>0</v>
      </c>
    </row>
    <row r="4808" spans="1:7" ht="22.5" x14ac:dyDescent="0.2">
      <c r="A4808" s="1" t="str">
        <f t="shared" si="85"/>
        <v>SINAPI 95778</v>
      </c>
      <c r="B4808" s="3" t="s">
        <v>6165</v>
      </c>
      <c r="C4808" s="3">
        <v>95778</v>
      </c>
      <c r="D4808" s="2" t="s">
        <v>2454</v>
      </c>
      <c r="E4808" s="3" t="s">
        <v>6148</v>
      </c>
      <c r="G4808" s="66">
        <v>33.4</v>
      </c>
    </row>
    <row r="4809" spans="1:7" ht="22.5" x14ac:dyDescent="0.2">
      <c r="A4809" s="1" t="str">
        <f t="shared" si="85"/>
        <v>SINAPI 95781</v>
      </c>
      <c r="B4809" s="3" t="s">
        <v>6165</v>
      </c>
      <c r="C4809" s="3">
        <v>95781</v>
      </c>
      <c r="D4809" s="2" t="s">
        <v>2457</v>
      </c>
      <c r="E4809" s="3" t="s">
        <v>6148</v>
      </c>
      <c r="G4809" s="66">
        <v>40.57</v>
      </c>
    </row>
    <row r="4810" spans="1:7" ht="22.5" x14ac:dyDescent="0.2">
      <c r="A4810" s="1" t="str">
        <f t="shared" si="85"/>
        <v>SINAPI 95784</v>
      </c>
      <c r="B4810" s="3" t="s">
        <v>6165</v>
      </c>
      <c r="C4810" s="3">
        <v>95784</v>
      </c>
      <c r="D4810" s="2" t="s">
        <v>9600</v>
      </c>
      <c r="E4810" s="3" t="s">
        <v>6148</v>
      </c>
      <c r="G4810" s="66">
        <v>0</v>
      </c>
    </row>
    <row r="4811" spans="1:7" ht="22.5" x14ac:dyDescent="0.2">
      <c r="A4811" s="1" t="str">
        <f t="shared" si="85"/>
        <v>SINAPI 95782</v>
      </c>
      <c r="B4811" s="3" t="s">
        <v>6165</v>
      </c>
      <c r="C4811" s="3">
        <v>95782</v>
      </c>
      <c r="D4811" s="2" t="s">
        <v>2458</v>
      </c>
      <c r="E4811" s="3" t="s">
        <v>6148</v>
      </c>
      <c r="G4811" s="66">
        <v>38.6</v>
      </c>
    </row>
    <row r="4812" spans="1:7" ht="22.5" x14ac:dyDescent="0.2">
      <c r="A4812" s="1" t="str">
        <f t="shared" si="85"/>
        <v>SINAPI 95779</v>
      </c>
      <c r="B4812" s="3" t="s">
        <v>6165</v>
      </c>
      <c r="C4812" s="3">
        <v>95779</v>
      </c>
      <c r="D4812" s="2" t="s">
        <v>2455</v>
      </c>
      <c r="E4812" s="3" t="s">
        <v>6148</v>
      </c>
      <c r="G4812" s="66">
        <v>27.7</v>
      </c>
    </row>
    <row r="4813" spans="1:7" ht="22.5" x14ac:dyDescent="0.2">
      <c r="A4813" s="1" t="str">
        <f t="shared" si="85"/>
        <v>SINAPI 95785</v>
      </c>
      <c r="B4813" s="3" t="s">
        <v>6165</v>
      </c>
      <c r="C4813" s="3">
        <v>95785</v>
      </c>
      <c r="D4813" s="2" t="s">
        <v>2459</v>
      </c>
      <c r="E4813" s="3" t="s">
        <v>6148</v>
      </c>
      <c r="G4813" s="66">
        <v>45.88</v>
      </c>
    </row>
    <row r="4814" spans="1:7" ht="22.5" x14ac:dyDescent="0.2">
      <c r="A4814" s="1" t="str">
        <f t="shared" si="85"/>
        <v>SINAPI 95792</v>
      </c>
      <c r="B4814" s="3" t="s">
        <v>6165</v>
      </c>
      <c r="C4814" s="3">
        <v>95792</v>
      </c>
      <c r="D4814" s="2" t="s">
        <v>9601</v>
      </c>
      <c r="E4814" s="3" t="s">
        <v>6148</v>
      </c>
      <c r="G4814" s="66">
        <v>0</v>
      </c>
    </row>
    <row r="4815" spans="1:7" ht="22.5" x14ac:dyDescent="0.2">
      <c r="A4815" s="1" t="str">
        <f t="shared" si="85"/>
        <v>SINAPI 95793</v>
      </c>
      <c r="B4815" s="3" t="s">
        <v>6165</v>
      </c>
      <c r="C4815" s="3">
        <v>95793</v>
      </c>
      <c r="D4815" s="2" t="s">
        <v>9602</v>
      </c>
      <c r="E4815" s="3" t="s">
        <v>6148</v>
      </c>
      <c r="G4815" s="66">
        <v>0</v>
      </c>
    </row>
    <row r="4816" spans="1:7" ht="22.5" x14ac:dyDescent="0.2">
      <c r="A4816" s="1" t="str">
        <f t="shared" si="85"/>
        <v>SINAPI 95794</v>
      </c>
      <c r="B4816" s="3" t="s">
        <v>6165</v>
      </c>
      <c r="C4816" s="3">
        <v>95794</v>
      </c>
      <c r="D4816" s="2" t="s">
        <v>9603</v>
      </c>
      <c r="E4816" s="3" t="s">
        <v>6148</v>
      </c>
      <c r="G4816" s="66">
        <v>0</v>
      </c>
    </row>
    <row r="4817" spans="1:7" ht="22.5" x14ac:dyDescent="0.2">
      <c r="A4817" s="1" t="str">
        <f t="shared" si="85"/>
        <v>SINAPI 95786</v>
      </c>
      <c r="B4817" s="3" t="s">
        <v>6165</v>
      </c>
      <c r="C4817" s="3">
        <v>95786</v>
      </c>
      <c r="D4817" s="2" t="s">
        <v>9604</v>
      </c>
      <c r="E4817" s="3" t="s">
        <v>6148</v>
      </c>
      <c r="G4817" s="66">
        <v>0</v>
      </c>
    </row>
    <row r="4818" spans="1:7" ht="22.5" x14ac:dyDescent="0.2">
      <c r="A4818" s="1" t="str">
        <f t="shared" si="85"/>
        <v>SINAPI 95788</v>
      </c>
      <c r="B4818" s="3" t="s">
        <v>6165</v>
      </c>
      <c r="C4818" s="3">
        <v>95788</v>
      </c>
      <c r="D4818" s="2" t="s">
        <v>9605</v>
      </c>
      <c r="E4818" s="3" t="s">
        <v>6148</v>
      </c>
      <c r="G4818" s="66">
        <v>0</v>
      </c>
    </row>
    <row r="4819" spans="1:7" ht="22.5" x14ac:dyDescent="0.2">
      <c r="A4819" s="1" t="str">
        <f t="shared" si="85"/>
        <v>SINAPI 95790</v>
      </c>
      <c r="B4819" s="3" t="s">
        <v>6165</v>
      </c>
      <c r="C4819" s="3">
        <v>95790</v>
      </c>
      <c r="D4819" s="2" t="s">
        <v>9606</v>
      </c>
      <c r="E4819" s="3" t="s">
        <v>6148</v>
      </c>
      <c r="G4819" s="66">
        <v>0</v>
      </c>
    </row>
    <row r="4820" spans="1:7" ht="22.5" x14ac:dyDescent="0.2">
      <c r="A4820" s="1" t="str">
        <f t="shared" si="85"/>
        <v>SINAPI 95787</v>
      </c>
      <c r="B4820" s="3" t="s">
        <v>6165</v>
      </c>
      <c r="C4820" s="3">
        <v>95787</v>
      </c>
      <c r="D4820" s="2" t="s">
        <v>2460</v>
      </c>
      <c r="E4820" s="3" t="s">
        <v>6148</v>
      </c>
      <c r="G4820" s="66">
        <v>33.03</v>
      </c>
    </row>
    <row r="4821" spans="1:7" ht="22.5" x14ac:dyDescent="0.2">
      <c r="A4821" s="1" t="str">
        <f t="shared" si="85"/>
        <v>SINAPI 95789</v>
      </c>
      <c r="B4821" s="3" t="s">
        <v>6165</v>
      </c>
      <c r="C4821" s="3">
        <v>95789</v>
      </c>
      <c r="D4821" s="2" t="s">
        <v>2461</v>
      </c>
      <c r="E4821" s="3" t="s">
        <v>6148</v>
      </c>
      <c r="G4821" s="66">
        <v>45.55</v>
      </c>
    </row>
    <row r="4822" spans="1:7" ht="22.5" x14ac:dyDescent="0.2">
      <c r="A4822" s="1" t="str">
        <f t="shared" si="85"/>
        <v>SINAPI 95791</v>
      </c>
      <c r="B4822" s="3" t="s">
        <v>6165</v>
      </c>
      <c r="C4822" s="3">
        <v>95791</v>
      </c>
      <c r="D4822" s="2" t="s">
        <v>2462</v>
      </c>
      <c r="E4822" s="3" t="s">
        <v>6148</v>
      </c>
      <c r="G4822" s="66">
        <v>63.95</v>
      </c>
    </row>
    <row r="4823" spans="1:7" ht="22.5" x14ac:dyDescent="0.2">
      <c r="A4823" s="1" t="str">
        <f t="shared" si="85"/>
        <v>SINAPI 95795</v>
      </c>
      <c r="B4823" s="3" t="s">
        <v>6165</v>
      </c>
      <c r="C4823" s="3">
        <v>95795</v>
      </c>
      <c r="D4823" s="2" t="s">
        <v>2463</v>
      </c>
      <c r="E4823" s="3" t="s">
        <v>6148</v>
      </c>
      <c r="G4823" s="66">
        <v>37.68</v>
      </c>
    </row>
    <row r="4824" spans="1:7" ht="22.5" x14ac:dyDescent="0.2">
      <c r="A4824" s="1" t="str">
        <f t="shared" si="85"/>
        <v>SINAPI 95796</v>
      </c>
      <c r="B4824" s="3" t="s">
        <v>6165</v>
      </c>
      <c r="C4824" s="3">
        <v>95796</v>
      </c>
      <c r="D4824" s="2" t="s">
        <v>2464</v>
      </c>
      <c r="E4824" s="3" t="s">
        <v>6148</v>
      </c>
      <c r="G4824" s="66">
        <v>53.53</v>
      </c>
    </row>
    <row r="4825" spans="1:7" ht="22.5" x14ac:dyDescent="0.2">
      <c r="A4825" s="1" t="str">
        <f t="shared" si="85"/>
        <v>SINAPI 95797</v>
      </c>
      <c r="B4825" s="3" t="s">
        <v>6165</v>
      </c>
      <c r="C4825" s="3">
        <v>95797</v>
      </c>
      <c r="D4825" s="2" t="s">
        <v>2465</v>
      </c>
      <c r="E4825" s="3" t="s">
        <v>6148</v>
      </c>
      <c r="G4825" s="66">
        <v>74.489999999999995</v>
      </c>
    </row>
    <row r="4826" spans="1:7" ht="22.5" x14ac:dyDescent="0.2">
      <c r="A4826" s="1" t="str">
        <f t="shared" si="85"/>
        <v>SINAPI 95798</v>
      </c>
      <c r="B4826" s="3" t="s">
        <v>6165</v>
      </c>
      <c r="C4826" s="3">
        <v>95798</v>
      </c>
      <c r="D4826" s="2" t="s">
        <v>9607</v>
      </c>
      <c r="E4826" s="3" t="s">
        <v>6148</v>
      </c>
      <c r="G4826" s="66">
        <v>0</v>
      </c>
    </row>
    <row r="4827" spans="1:7" ht="22.5" x14ac:dyDescent="0.2">
      <c r="A4827" s="1" t="str">
        <f t="shared" si="85"/>
        <v>SINAPI 95799</v>
      </c>
      <c r="B4827" s="3" t="s">
        <v>6165</v>
      </c>
      <c r="C4827" s="3">
        <v>95799</v>
      </c>
      <c r="D4827" s="2" t="s">
        <v>9608</v>
      </c>
      <c r="E4827" s="3" t="s">
        <v>6148</v>
      </c>
      <c r="G4827" s="66">
        <v>0</v>
      </c>
    </row>
    <row r="4828" spans="1:7" ht="22.5" x14ac:dyDescent="0.2">
      <c r="A4828" s="1" t="str">
        <f t="shared" si="85"/>
        <v>SINAPI 95800</v>
      </c>
      <c r="B4828" s="3" t="s">
        <v>6165</v>
      </c>
      <c r="C4828" s="3">
        <v>95800</v>
      </c>
      <c r="D4828" s="2" t="s">
        <v>9609</v>
      </c>
      <c r="E4828" s="3" t="s">
        <v>6148</v>
      </c>
      <c r="G4828" s="66">
        <v>0</v>
      </c>
    </row>
    <row r="4829" spans="1:7" ht="22.5" x14ac:dyDescent="0.2">
      <c r="A4829" s="1" t="str">
        <f t="shared" si="85"/>
        <v>SINAPI 95801</v>
      </c>
      <c r="B4829" s="3" t="s">
        <v>6165</v>
      </c>
      <c r="C4829" s="3">
        <v>95801</v>
      </c>
      <c r="D4829" s="2" t="s">
        <v>2466</v>
      </c>
      <c r="E4829" s="3" t="s">
        <v>6148</v>
      </c>
      <c r="G4829" s="66">
        <v>45.44</v>
      </c>
    </row>
    <row r="4830" spans="1:7" ht="22.5" x14ac:dyDescent="0.2">
      <c r="A4830" s="1" t="str">
        <f t="shared" si="85"/>
        <v>SINAPI 95802</v>
      </c>
      <c r="B4830" s="3" t="s">
        <v>6165</v>
      </c>
      <c r="C4830" s="3">
        <v>95802</v>
      </c>
      <c r="D4830" s="2" t="s">
        <v>2467</v>
      </c>
      <c r="E4830" s="3" t="s">
        <v>6148</v>
      </c>
      <c r="G4830" s="66">
        <v>56.23</v>
      </c>
    </row>
    <row r="4831" spans="1:7" ht="22.5" x14ac:dyDescent="0.2">
      <c r="A4831" s="1" t="str">
        <f t="shared" si="85"/>
        <v>SINAPI 95803</v>
      </c>
      <c r="B4831" s="3" t="s">
        <v>6165</v>
      </c>
      <c r="C4831" s="3">
        <v>95803</v>
      </c>
      <c r="D4831" s="2" t="s">
        <v>2468</v>
      </c>
      <c r="E4831" s="3" t="s">
        <v>6148</v>
      </c>
      <c r="G4831" s="66">
        <v>82.63</v>
      </c>
    </row>
    <row r="4832" spans="1:7" ht="22.5" x14ac:dyDescent="0.2">
      <c r="A4832" s="1" t="str">
        <f t="shared" si="85"/>
        <v>SINAPI 95804</v>
      </c>
      <c r="B4832" s="3" t="s">
        <v>6165</v>
      </c>
      <c r="C4832" s="3">
        <v>95804</v>
      </c>
      <c r="D4832" s="2" t="s">
        <v>2469</v>
      </c>
      <c r="E4832" s="3" t="s">
        <v>6148</v>
      </c>
      <c r="G4832" s="66">
        <v>25.05</v>
      </c>
    </row>
    <row r="4833" spans="1:7" ht="22.5" x14ac:dyDescent="0.2">
      <c r="A4833" s="1" t="str">
        <f t="shared" si="85"/>
        <v>SINAPI 95805</v>
      </c>
      <c r="B4833" s="3" t="s">
        <v>6165</v>
      </c>
      <c r="C4833" s="3">
        <v>95805</v>
      </c>
      <c r="D4833" s="2" t="s">
        <v>2470</v>
      </c>
      <c r="E4833" s="3" t="s">
        <v>6148</v>
      </c>
      <c r="G4833" s="66">
        <v>26.47</v>
      </c>
    </row>
    <row r="4834" spans="1:7" ht="22.5" x14ac:dyDescent="0.2">
      <c r="A4834" s="1" t="str">
        <f t="shared" si="85"/>
        <v>SINAPI 95806</v>
      </c>
      <c r="B4834" s="3" t="s">
        <v>6165</v>
      </c>
      <c r="C4834" s="3">
        <v>95806</v>
      </c>
      <c r="D4834" s="2" t="s">
        <v>2471</v>
      </c>
      <c r="E4834" s="3" t="s">
        <v>6148</v>
      </c>
      <c r="G4834" s="66">
        <v>29.02</v>
      </c>
    </row>
    <row r="4835" spans="1:7" ht="22.5" x14ac:dyDescent="0.2">
      <c r="A4835" s="1" t="str">
        <f t="shared" si="85"/>
        <v>SINAPI 104401</v>
      </c>
      <c r="B4835" s="3" t="s">
        <v>6165</v>
      </c>
      <c r="C4835" s="3">
        <v>104401</v>
      </c>
      <c r="D4835" s="2" t="s">
        <v>2502</v>
      </c>
      <c r="E4835" s="3" t="s">
        <v>6148</v>
      </c>
      <c r="G4835" s="66">
        <v>27.84</v>
      </c>
    </row>
    <row r="4836" spans="1:7" ht="22.5" x14ac:dyDescent="0.2">
      <c r="A4836" s="1" t="str">
        <f t="shared" si="85"/>
        <v>SINAPI 104402</v>
      </c>
      <c r="B4836" s="3" t="s">
        <v>6165</v>
      </c>
      <c r="C4836" s="3">
        <v>104402</v>
      </c>
      <c r="D4836" s="2" t="s">
        <v>2503</v>
      </c>
      <c r="E4836" s="3" t="s">
        <v>6148</v>
      </c>
      <c r="G4836" s="66">
        <v>29.2</v>
      </c>
    </row>
    <row r="4837" spans="1:7" ht="22.5" x14ac:dyDescent="0.2">
      <c r="A4837" s="1" t="str">
        <f t="shared" si="85"/>
        <v>SINAPI 104403</v>
      </c>
      <c r="B4837" s="3" t="s">
        <v>6165</v>
      </c>
      <c r="C4837" s="3">
        <v>104403</v>
      </c>
      <c r="D4837" s="2" t="s">
        <v>2504</v>
      </c>
      <c r="E4837" s="3" t="s">
        <v>6148</v>
      </c>
      <c r="G4837" s="66">
        <v>36.24</v>
      </c>
    </row>
    <row r="4838" spans="1:7" ht="22.5" x14ac:dyDescent="0.2">
      <c r="A4838" s="1" t="str">
        <f t="shared" si="85"/>
        <v>SINAPI 104395</v>
      </c>
      <c r="B4838" s="3" t="s">
        <v>6165</v>
      </c>
      <c r="C4838" s="3">
        <v>104395</v>
      </c>
      <c r="D4838" s="2" t="s">
        <v>2408</v>
      </c>
      <c r="E4838" s="3" t="s">
        <v>6148</v>
      </c>
      <c r="G4838" s="66">
        <v>24.49</v>
      </c>
    </row>
    <row r="4839" spans="1:7" ht="22.5" x14ac:dyDescent="0.2">
      <c r="A4839" s="1" t="str">
        <f t="shared" ref="A4839:A4902" si="86">CONCATENAR</f>
        <v>SINAPI 104396</v>
      </c>
      <c r="B4839" s="3" t="s">
        <v>6165</v>
      </c>
      <c r="C4839" s="3">
        <v>104396</v>
      </c>
      <c r="D4839" s="2" t="s">
        <v>2497</v>
      </c>
      <c r="E4839" s="3" t="s">
        <v>6148</v>
      </c>
      <c r="G4839" s="66">
        <v>24.98</v>
      </c>
    </row>
    <row r="4840" spans="1:7" ht="22.5" x14ac:dyDescent="0.2">
      <c r="A4840" s="1" t="str">
        <f t="shared" si="86"/>
        <v>SINAPI 104397</v>
      </c>
      <c r="B4840" s="3" t="s">
        <v>6165</v>
      </c>
      <c r="C4840" s="3">
        <v>104397</v>
      </c>
      <c r="D4840" s="2" t="s">
        <v>2498</v>
      </c>
      <c r="E4840" s="3" t="s">
        <v>6148</v>
      </c>
      <c r="G4840" s="66">
        <v>29.73</v>
      </c>
    </row>
    <row r="4841" spans="1:7" ht="22.5" x14ac:dyDescent="0.2">
      <c r="A4841" s="1" t="str">
        <f t="shared" si="86"/>
        <v>SINAPI 95810</v>
      </c>
      <c r="B4841" s="3" t="s">
        <v>6165</v>
      </c>
      <c r="C4841" s="3">
        <v>95810</v>
      </c>
      <c r="D4841" s="2" t="s">
        <v>2475</v>
      </c>
      <c r="E4841" s="3" t="s">
        <v>6148</v>
      </c>
      <c r="G4841" s="66">
        <v>18.079999999999998</v>
      </c>
    </row>
    <row r="4842" spans="1:7" ht="22.5" x14ac:dyDescent="0.2">
      <c r="A4842" s="1" t="str">
        <f t="shared" si="86"/>
        <v>SINAPI 95811</v>
      </c>
      <c r="B4842" s="3" t="s">
        <v>6165</v>
      </c>
      <c r="C4842" s="3">
        <v>95811</v>
      </c>
      <c r="D4842" s="2" t="s">
        <v>2476</v>
      </c>
      <c r="E4842" s="3" t="s">
        <v>6148</v>
      </c>
      <c r="G4842" s="66">
        <v>22.36</v>
      </c>
    </row>
    <row r="4843" spans="1:7" ht="22.5" x14ac:dyDescent="0.2">
      <c r="A4843" s="1" t="str">
        <f t="shared" si="86"/>
        <v>SINAPI 95812</v>
      </c>
      <c r="B4843" s="3" t="s">
        <v>6165</v>
      </c>
      <c r="C4843" s="3">
        <v>95812</v>
      </c>
      <c r="D4843" s="2" t="s">
        <v>2477</v>
      </c>
      <c r="E4843" s="3" t="s">
        <v>6148</v>
      </c>
      <c r="G4843" s="66">
        <v>30.54</v>
      </c>
    </row>
    <row r="4844" spans="1:7" ht="22.5" x14ac:dyDescent="0.2">
      <c r="A4844" s="1" t="str">
        <f t="shared" si="86"/>
        <v>SINAPI 95807</v>
      </c>
      <c r="B4844" s="3" t="s">
        <v>6165</v>
      </c>
      <c r="C4844" s="3">
        <v>95807</v>
      </c>
      <c r="D4844" s="2" t="s">
        <v>2472</v>
      </c>
      <c r="E4844" s="3" t="s">
        <v>6148</v>
      </c>
      <c r="G4844" s="66">
        <v>29.42</v>
      </c>
    </row>
    <row r="4845" spans="1:7" ht="22.5" x14ac:dyDescent="0.2">
      <c r="A4845" s="1" t="str">
        <f t="shared" si="86"/>
        <v>SINAPI 95808</v>
      </c>
      <c r="B4845" s="3" t="s">
        <v>6165</v>
      </c>
      <c r="C4845" s="3">
        <v>95808</v>
      </c>
      <c r="D4845" s="2" t="s">
        <v>2473</v>
      </c>
      <c r="E4845" s="3" t="s">
        <v>6148</v>
      </c>
      <c r="G4845" s="66">
        <v>33.69</v>
      </c>
    </row>
    <row r="4846" spans="1:7" ht="22.5" x14ac:dyDescent="0.2">
      <c r="A4846" s="1" t="str">
        <f t="shared" si="86"/>
        <v>SINAPI 95809</v>
      </c>
      <c r="B4846" s="3" t="s">
        <v>6165</v>
      </c>
      <c r="C4846" s="3">
        <v>95809</v>
      </c>
      <c r="D4846" s="2" t="s">
        <v>2474</v>
      </c>
      <c r="E4846" s="3" t="s">
        <v>6148</v>
      </c>
      <c r="G4846" s="66">
        <v>41.87</v>
      </c>
    </row>
    <row r="4847" spans="1:7" ht="22.5" x14ac:dyDescent="0.2">
      <c r="A4847" s="1" t="str">
        <f t="shared" si="86"/>
        <v>SINAPI 104398</v>
      </c>
      <c r="B4847" s="3" t="s">
        <v>6165</v>
      </c>
      <c r="C4847" s="3">
        <v>104398</v>
      </c>
      <c r="D4847" s="2" t="s">
        <v>2499</v>
      </c>
      <c r="E4847" s="3" t="s">
        <v>6148</v>
      </c>
      <c r="G4847" s="66">
        <v>29.4</v>
      </c>
    </row>
    <row r="4848" spans="1:7" ht="22.5" x14ac:dyDescent="0.2">
      <c r="A4848" s="1" t="str">
        <f t="shared" si="86"/>
        <v>SINAPI 104399</v>
      </c>
      <c r="B4848" s="3" t="s">
        <v>6165</v>
      </c>
      <c r="C4848" s="3">
        <v>104399</v>
      </c>
      <c r="D4848" s="2" t="s">
        <v>2500</v>
      </c>
      <c r="E4848" s="3" t="s">
        <v>6148</v>
      </c>
      <c r="G4848" s="66">
        <v>32.19</v>
      </c>
    </row>
    <row r="4849" spans="1:7" ht="22.5" x14ac:dyDescent="0.2">
      <c r="A4849" s="1" t="str">
        <f t="shared" si="86"/>
        <v>SINAPI 104400</v>
      </c>
      <c r="B4849" s="3" t="s">
        <v>6165</v>
      </c>
      <c r="C4849" s="3">
        <v>104400</v>
      </c>
      <c r="D4849" s="2" t="s">
        <v>2501</v>
      </c>
      <c r="E4849" s="3" t="s">
        <v>6148</v>
      </c>
      <c r="G4849" s="66">
        <v>41.22</v>
      </c>
    </row>
    <row r="4850" spans="1:7" ht="22.5" x14ac:dyDescent="0.2">
      <c r="A4850" s="1" t="str">
        <f t="shared" si="86"/>
        <v>SINAPI 104404</v>
      </c>
      <c r="B4850" s="3" t="s">
        <v>6165</v>
      </c>
      <c r="C4850" s="3">
        <v>104404</v>
      </c>
      <c r="D4850" s="2" t="s">
        <v>2505</v>
      </c>
      <c r="E4850" s="3" t="s">
        <v>6148</v>
      </c>
      <c r="G4850" s="66">
        <v>37.590000000000003</v>
      </c>
    </row>
    <row r="4851" spans="1:7" ht="22.5" x14ac:dyDescent="0.2">
      <c r="A4851" s="1" t="str">
        <f t="shared" si="86"/>
        <v>SINAPI 104405</v>
      </c>
      <c r="B4851" s="3" t="s">
        <v>6165</v>
      </c>
      <c r="C4851" s="3">
        <v>104405</v>
      </c>
      <c r="D4851" s="2" t="s">
        <v>2506</v>
      </c>
      <c r="E4851" s="3" t="s">
        <v>6148</v>
      </c>
      <c r="G4851" s="66">
        <v>50.75</v>
      </c>
    </row>
    <row r="4852" spans="1:7" ht="22.5" x14ac:dyDescent="0.2">
      <c r="A4852" s="1" t="str">
        <f t="shared" si="86"/>
        <v>SINAPI 95813</v>
      </c>
      <c r="B4852" s="3" t="s">
        <v>6165</v>
      </c>
      <c r="C4852" s="3">
        <v>95813</v>
      </c>
      <c r="D4852" s="2" t="s">
        <v>2478</v>
      </c>
      <c r="E4852" s="3" t="s">
        <v>6148</v>
      </c>
      <c r="G4852" s="66">
        <v>21.03</v>
      </c>
    </row>
    <row r="4853" spans="1:7" ht="22.5" x14ac:dyDescent="0.2">
      <c r="A4853" s="1" t="str">
        <f t="shared" si="86"/>
        <v>SINAPI 95814</v>
      </c>
      <c r="B4853" s="3" t="s">
        <v>6165</v>
      </c>
      <c r="C4853" s="3">
        <v>95814</v>
      </c>
      <c r="D4853" s="2" t="s">
        <v>2479</v>
      </c>
      <c r="E4853" s="3" t="s">
        <v>6148</v>
      </c>
      <c r="G4853" s="66">
        <v>26.74</v>
      </c>
    </row>
    <row r="4854" spans="1:7" ht="22.5" x14ac:dyDescent="0.2">
      <c r="A4854" s="1" t="str">
        <f t="shared" si="86"/>
        <v>SINAPI 95815</v>
      </c>
      <c r="B4854" s="3" t="s">
        <v>6165</v>
      </c>
      <c r="C4854" s="3">
        <v>95815</v>
      </c>
      <c r="D4854" s="2" t="s">
        <v>2480</v>
      </c>
      <c r="E4854" s="3" t="s">
        <v>6148</v>
      </c>
      <c r="G4854" s="66">
        <v>39.42</v>
      </c>
    </row>
    <row r="4855" spans="1:7" ht="22.5" x14ac:dyDescent="0.2">
      <c r="A4855" s="1" t="str">
        <f t="shared" si="86"/>
        <v>SINAPI 95816</v>
      </c>
      <c r="B4855" s="3" t="s">
        <v>6165</v>
      </c>
      <c r="C4855" s="3">
        <v>95816</v>
      </c>
      <c r="D4855" s="2" t="s">
        <v>2481</v>
      </c>
      <c r="E4855" s="3" t="s">
        <v>6148</v>
      </c>
      <c r="G4855" s="66">
        <v>35.61</v>
      </c>
    </row>
    <row r="4856" spans="1:7" ht="22.5" x14ac:dyDescent="0.2">
      <c r="A4856" s="1" t="str">
        <f t="shared" si="86"/>
        <v>SINAPI 95817</v>
      </c>
      <c r="B4856" s="3" t="s">
        <v>6165</v>
      </c>
      <c r="C4856" s="3">
        <v>95817</v>
      </c>
      <c r="D4856" s="2" t="s">
        <v>6795</v>
      </c>
      <c r="E4856" s="3" t="s">
        <v>6148</v>
      </c>
      <c r="G4856" s="66">
        <v>42.18</v>
      </c>
    </row>
    <row r="4857" spans="1:7" ht="22.5" x14ac:dyDescent="0.2">
      <c r="A4857" s="1" t="str">
        <f t="shared" si="86"/>
        <v>SINAPI 95818</v>
      </c>
      <c r="B4857" s="3" t="s">
        <v>6165</v>
      </c>
      <c r="C4857" s="3">
        <v>95818</v>
      </c>
      <c r="D4857" s="2" t="s">
        <v>2482</v>
      </c>
      <c r="E4857" s="3" t="s">
        <v>6148</v>
      </c>
      <c r="G4857" s="66">
        <v>58.5</v>
      </c>
    </row>
    <row r="4858" spans="1:7" ht="22.5" x14ac:dyDescent="0.2">
      <c r="A4858" s="1" t="str">
        <f t="shared" si="86"/>
        <v>SINAPI 104391</v>
      </c>
      <c r="B4858" s="3" t="s">
        <v>6165</v>
      </c>
      <c r="C4858" s="3">
        <v>104391</v>
      </c>
      <c r="D4858" s="2" t="s">
        <v>9610</v>
      </c>
      <c r="E4858" s="3" t="s">
        <v>6148</v>
      </c>
      <c r="G4858" s="66">
        <v>0</v>
      </c>
    </row>
    <row r="4859" spans="1:7" ht="22.5" x14ac:dyDescent="0.2">
      <c r="A4859" s="1" t="str">
        <f t="shared" si="86"/>
        <v>SINAPI 104392</v>
      </c>
      <c r="B4859" s="3" t="s">
        <v>6165</v>
      </c>
      <c r="C4859" s="3">
        <v>104392</v>
      </c>
      <c r="D4859" s="2" t="s">
        <v>9611</v>
      </c>
      <c r="E4859" s="3" t="s">
        <v>6148</v>
      </c>
      <c r="G4859" s="66">
        <v>0</v>
      </c>
    </row>
    <row r="4860" spans="1:7" ht="22.5" x14ac:dyDescent="0.2">
      <c r="A4860" s="1" t="str">
        <f t="shared" si="86"/>
        <v>SINAPI 104393</v>
      </c>
      <c r="B4860" s="3" t="s">
        <v>6165</v>
      </c>
      <c r="C4860" s="3">
        <v>104393</v>
      </c>
      <c r="D4860" s="2" t="s">
        <v>9612</v>
      </c>
      <c r="E4860" s="3" t="s">
        <v>6148</v>
      </c>
      <c r="G4860" s="66">
        <v>0</v>
      </c>
    </row>
    <row r="4861" spans="1:7" ht="22.5" x14ac:dyDescent="0.2">
      <c r="A4861" s="1" t="str">
        <f t="shared" si="86"/>
        <v>SINAPI 104394</v>
      </c>
      <c r="B4861" s="3" t="s">
        <v>6165</v>
      </c>
      <c r="C4861" s="3">
        <v>104394</v>
      </c>
      <c r="D4861" s="2" t="s">
        <v>9613</v>
      </c>
      <c r="E4861" s="3" t="s">
        <v>6148</v>
      </c>
      <c r="G4861" s="66">
        <v>0</v>
      </c>
    </row>
    <row r="4862" spans="1:7" ht="22.5" x14ac:dyDescent="0.2">
      <c r="A4862" s="1" t="str">
        <f t="shared" si="86"/>
        <v>SINAPI 95761</v>
      </c>
      <c r="B4862" s="3" t="s">
        <v>6165</v>
      </c>
      <c r="C4862" s="3">
        <v>95761</v>
      </c>
      <c r="D4862" s="2" t="s">
        <v>9614</v>
      </c>
      <c r="E4862" s="3" t="s">
        <v>6148</v>
      </c>
      <c r="G4862" s="66">
        <v>0</v>
      </c>
    </row>
    <row r="4863" spans="1:7" ht="22.5" x14ac:dyDescent="0.2">
      <c r="A4863" s="1" t="str">
        <f t="shared" si="86"/>
        <v>SINAPI 95763</v>
      </c>
      <c r="B4863" s="3" t="s">
        <v>6165</v>
      </c>
      <c r="C4863" s="3">
        <v>95763</v>
      </c>
      <c r="D4863" s="2" t="s">
        <v>9615</v>
      </c>
      <c r="E4863" s="3" t="s">
        <v>6148</v>
      </c>
      <c r="G4863" s="66">
        <v>0</v>
      </c>
    </row>
    <row r="4864" spans="1:7" ht="22.5" x14ac:dyDescent="0.2">
      <c r="A4864" s="1" t="str">
        <f t="shared" si="86"/>
        <v>SINAPI 95765</v>
      </c>
      <c r="B4864" s="3" t="s">
        <v>6165</v>
      </c>
      <c r="C4864" s="3">
        <v>95765</v>
      </c>
      <c r="D4864" s="2" t="s">
        <v>9616</v>
      </c>
      <c r="E4864" s="3" t="s">
        <v>6148</v>
      </c>
      <c r="G4864" s="66">
        <v>0</v>
      </c>
    </row>
    <row r="4865" spans="1:7" ht="22.5" x14ac:dyDescent="0.2">
      <c r="A4865" s="1" t="str">
        <f t="shared" si="86"/>
        <v>SINAPI 95767</v>
      </c>
      <c r="B4865" s="3" t="s">
        <v>6165</v>
      </c>
      <c r="C4865" s="3">
        <v>95767</v>
      </c>
      <c r="D4865" s="2" t="s">
        <v>9617</v>
      </c>
      <c r="E4865" s="3" t="s">
        <v>6148</v>
      </c>
      <c r="G4865" s="66">
        <v>0</v>
      </c>
    </row>
    <row r="4866" spans="1:7" ht="22.5" x14ac:dyDescent="0.2">
      <c r="A4866" s="1" t="str">
        <f t="shared" si="86"/>
        <v>SINAPI 95762</v>
      </c>
      <c r="B4866" s="3" t="s">
        <v>6165</v>
      </c>
      <c r="C4866" s="3">
        <v>95762</v>
      </c>
      <c r="D4866" s="2" t="s">
        <v>9618</v>
      </c>
      <c r="E4866" s="3" t="s">
        <v>6148</v>
      </c>
      <c r="G4866" s="66">
        <v>0</v>
      </c>
    </row>
    <row r="4867" spans="1:7" ht="22.5" x14ac:dyDescent="0.2">
      <c r="A4867" s="1" t="str">
        <f t="shared" si="86"/>
        <v>SINAPI 95764</v>
      </c>
      <c r="B4867" s="3" t="s">
        <v>6165</v>
      </c>
      <c r="C4867" s="3">
        <v>95764</v>
      </c>
      <c r="D4867" s="2" t="s">
        <v>9619</v>
      </c>
      <c r="E4867" s="3" t="s">
        <v>6148</v>
      </c>
      <c r="G4867" s="66">
        <v>0</v>
      </c>
    </row>
    <row r="4868" spans="1:7" ht="22.5" x14ac:dyDescent="0.2">
      <c r="A4868" s="1" t="str">
        <f t="shared" si="86"/>
        <v>SINAPI 95766</v>
      </c>
      <c r="B4868" s="3" t="s">
        <v>6165</v>
      </c>
      <c r="C4868" s="3">
        <v>95766</v>
      </c>
      <c r="D4868" s="2" t="s">
        <v>9620</v>
      </c>
      <c r="E4868" s="3" t="s">
        <v>6148</v>
      </c>
      <c r="G4868" s="66">
        <v>0</v>
      </c>
    </row>
    <row r="4869" spans="1:7" ht="22.5" x14ac:dyDescent="0.2">
      <c r="A4869" s="1" t="str">
        <f t="shared" si="86"/>
        <v>SINAPI 95768</v>
      </c>
      <c r="B4869" s="3" t="s">
        <v>6165</v>
      </c>
      <c r="C4869" s="3">
        <v>95768</v>
      </c>
      <c r="D4869" s="2" t="s">
        <v>9621</v>
      </c>
      <c r="E4869" s="3" t="s">
        <v>6148</v>
      </c>
      <c r="G4869" s="66">
        <v>0</v>
      </c>
    </row>
    <row r="4870" spans="1:7" ht="22.5" x14ac:dyDescent="0.2">
      <c r="A4870" s="1" t="str">
        <f t="shared" si="86"/>
        <v>SINAPI 95739</v>
      </c>
      <c r="B4870" s="3" t="s">
        <v>6165</v>
      </c>
      <c r="C4870" s="3">
        <v>95739</v>
      </c>
      <c r="D4870" s="2" t="s">
        <v>9622</v>
      </c>
      <c r="E4870" s="3" t="s">
        <v>6148</v>
      </c>
      <c r="G4870" s="66">
        <v>0</v>
      </c>
    </row>
    <row r="4871" spans="1:7" ht="22.5" x14ac:dyDescent="0.2">
      <c r="A4871" s="1" t="str">
        <f t="shared" si="86"/>
        <v>SINAPI 95740</v>
      </c>
      <c r="B4871" s="3" t="s">
        <v>6165</v>
      </c>
      <c r="C4871" s="3">
        <v>95740</v>
      </c>
      <c r="D4871" s="2" t="s">
        <v>9623</v>
      </c>
      <c r="E4871" s="3" t="s">
        <v>6148</v>
      </c>
      <c r="G4871" s="66">
        <v>0</v>
      </c>
    </row>
    <row r="4872" spans="1:7" ht="22.5" x14ac:dyDescent="0.2">
      <c r="A4872" s="1" t="str">
        <f t="shared" si="86"/>
        <v>SINAPI 95741</v>
      </c>
      <c r="B4872" s="3" t="s">
        <v>6165</v>
      </c>
      <c r="C4872" s="3">
        <v>95741</v>
      </c>
      <c r="D4872" s="2" t="s">
        <v>9624</v>
      </c>
      <c r="E4872" s="3" t="s">
        <v>6148</v>
      </c>
      <c r="G4872" s="66">
        <v>0</v>
      </c>
    </row>
    <row r="4873" spans="1:7" ht="22.5" x14ac:dyDescent="0.2">
      <c r="A4873" s="1" t="str">
        <f t="shared" si="86"/>
        <v>SINAPI 104409</v>
      </c>
      <c r="B4873" s="3" t="s">
        <v>6165</v>
      </c>
      <c r="C4873" s="3">
        <v>104409</v>
      </c>
      <c r="D4873" s="2" t="s">
        <v>9625</v>
      </c>
      <c r="E4873" s="3" t="s">
        <v>6147</v>
      </c>
      <c r="G4873" s="66">
        <v>0</v>
      </c>
    </row>
    <row r="4874" spans="1:7" ht="22.5" x14ac:dyDescent="0.2">
      <c r="A4874" s="1" t="str">
        <f t="shared" si="86"/>
        <v>SINAPI 104408</v>
      </c>
      <c r="B4874" s="3" t="s">
        <v>6165</v>
      </c>
      <c r="C4874" s="3">
        <v>104408</v>
      </c>
      <c r="D4874" s="2" t="s">
        <v>9626</v>
      </c>
      <c r="E4874" s="3" t="s">
        <v>6147</v>
      </c>
      <c r="G4874" s="66">
        <v>0</v>
      </c>
    </row>
    <row r="4875" spans="1:7" ht="22.5" x14ac:dyDescent="0.2">
      <c r="A4875" s="1" t="str">
        <f t="shared" si="86"/>
        <v>SINAPI 104407</v>
      </c>
      <c r="B4875" s="3" t="s">
        <v>6165</v>
      </c>
      <c r="C4875" s="3">
        <v>104407</v>
      </c>
      <c r="D4875" s="2" t="s">
        <v>9627</v>
      </c>
      <c r="E4875" s="3" t="s">
        <v>6147</v>
      </c>
      <c r="G4875" s="66">
        <v>0</v>
      </c>
    </row>
    <row r="4876" spans="1:7" ht="22.5" x14ac:dyDescent="0.2">
      <c r="A4876" s="1" t="str">
        <f t="shared" si="86"/>
        <v>SINAPI 104406</v>
      </c>
      <c r="B4876" s="3" t="s">
        <v>6165</v>
      </c>
      <c r="C4876" s="3">
        <v>104406</v>
      </c>
      <c r="D4876" s="2" t="s">
        <v>9628</v>
      </c>
      <c r="E4876" s="3" t="s">
        <v>6147</v>
      </c>
      <c r="G4876" s="66">
        <v>0</v>
      </c>
    </row>
    <row r="4877" spans="1:7" x14ac:dyDescent="0.2">
      <c r="A4877" s="1" t="str">
        <f t="shared" si="86"/>
        <v>SINAPI 95726</v>
      </c>
      <c r="B4877" s="3" t="s">
        <v>6165</v>
      </c>
      <c r="C4877" s="3">
        <v>95726</v>
      </c>
      <c r="D4877" s="2" t="s">
        <v>9629</v>
      </c>
      <c r="E4877" s="3" t="s">
        <v>6147</v>
      </c>
      <c r="G4877" s="66">
        <v>16.86</v>
      </c>
    </row>
    <row r="4878" spans="1:7" x14ac:dyDescent="0.2">
      <c r="A4878" s="1" t="str">
        <f t="shared" si="86"/>
        <v>SINAPI 95727</v>
      </c>
      <c r="B4878" s="3" t="s">
        <v>6165</v>
      </c>
      <c r="C4878" s="3">
        <v>95727</v>
      </c>
      <c r="D4878" s="2" t="s">
        <v>9630</v>
      </c>
      <c r="E4878" s="3" t="s">
        <v>6147</v>
      </c>
      <c r="G4878" s="66">
        <v>20.87</v>
      </c>
    </row>
    <row r="4879" spans="1:7" x14ac:dyDescent="0.2">
      <c r="A4879" s="1" t="str">
        <f t="shared" si="86"/>
        <v>SINAPI 95728</v>
      </c>
      <c r="B4879" s="3" t="s">
        <v>6165</v>
      </c>
      <c r="C4879" s="3">
        <v>95728</v>
      </c>
      <c r="D4879" s="2" t="s">
        <v>9631</v>
      </c>
      <c r="E4879" s="3" t="s">
        <v>6147</v>
      </c>
      <c r="G4879" s="66">
        <v>27.42</v>
      </c>
    </row>
    <row r="4880" spans="1:7" ht="22.5" x14ac:dyDescent="0.2">
      <c r="A4880" s="1" t="str">
        <f t="shared" si="86"/>
        <v>SINAPI 104452</v>
      </c>
      <c r="B4880" s="3" t="s">
        <v>6165</v>
      </c>
      <c r="C4880" s="3">
        <v>104452</v>
      </c>
      <c r="D4880" s="2" t="s">
        <v>9632</v>
      </c>
      <c r="E4880" s="3" t="s">
        <v>6148</v>
      </c>
      <c r="G4880" s="66">
        <v>0</v>
      </c>
    </row>
    <row r="4881" spans="1:7" ht="22.5" x14ac:dyDescent="0.2">
      <c r="A4881" s="1" t="str">
        <f t="shared" si="86"/>
        <v>SINAPI 104448</v>
      </c>
      <c r="B4881" s="3" t="s">
        <v>6165</v>
      </c>
      <c r="C4881" s="3">
        <v>104448</v>
      </c>
      <c r="D4881" s="2" t="s">
        <v>9633</v>
      </c>
      <c r="E4881" s="3" t="s">
        <v>6148</v>
      </c>
      <c r="G4881" s="66">
        <v>0</v>
      </c>
    </row>
    <row r="4882" spans="1:7" ht="22.5" x14ac:dyDescent="0.2">
      <c r="A4882" s="1" t="str">
        <f t="shared" si="86"/>
        <v>SINAPI 104449</v>
      </c>
      <c r="B4882" s="3" t="s">
        <v>6165</v>
      </c>
      <c r="C4882" s="3">
        <v>104449</v>
      </c>
      <c r="D4882" s="2" t="s">
        <v>9634</v>
      </c>
      <c r="E4882" s="3" t="s">
        <v>6148</v>
      </c>
      <c r="G4882" s="66">
        <v>0</v>
      </c>
    </row>
    <row r="4883" spans="1:7" ht="22.5" x14ac:dyDescent="0.2">
      <c r="A4883" s="1" t="str">
        <f t="shared" si="86"/>
        <v>SINAPI 104450</v>
      </c>
      <c r="B4883" s="3" t="s">
        <v>6165</v>
      </c>
      <c r="C4883" s="3">
        <v>104450</v>
      </c>
      <c r="D4883" s="2" t="s">
        <v>9635</v>
      </c>
      <c r="E4883" s="3" t="s">
        <v>6148</v>
      </c>
      <c r="G4883" s="66">
        <v>0</v>
      </c>
    </row>
    <row r="4884" spans="1:7" x14ac:dyDescent="0.2">
      <c r="A4884" s="1" t="str">
        <f t="shared" si="86"/>
        <v>SINAPI 104445</v>
      </c>
      <c r="B4884" s="3" t="s">
        <v>6165</v>
      </c>
      <c r="C4884" s="3">
        <v>104445</v>
      </c>
      <c r="D4884" s="2" t="s">
        <v>9636</v>
      </c>
      <c r="E4884" s="3" t="s">
        <v>6148</v>
      </c>
      <c r="G4884" s="66">
        <v>0</v>
      </c>
    </row>
    <row r="4885" spans="1:7" x14ac:dyDescent="0.2">
      <c r="A4885" s="1" t="str">
        <f t="shared" si="86"/>
        <v>SINAPI 104446</v>
      </c>
      <c r="B4885" s="3" t="s">
        <v>6165</v>
      </c>
      <c r="C4885" s="3">
        <v>104446</v>
      </c>
      <c r="D4885" s="2" t="s">
        <v>9637</v>
      </c>
      <c r="E4885" s="3" t="s">
        <v>6148</v>
      </c>
      <c r="G4885" s="66">
        <v>0</v>
      </c>
    </row>
    <row r="4886" spans="1:7" x14ac:dyDescent="0.2">
      <c r="A4886" s="1" t="str">
        <f t="shared" si="86"/>
        <v>SINAPI 104447</v>
      </c>
      <c r="B4886" s="3" t="s">
        <v>6165</v>
      </c>
      <c r="C4886" s="3">
        <v>104447</v>
      </c>
      <c r="D4886" s="2" t="s">
        <v>9638</v>
      </c>
      <c r="E4886" s="3" t="s">
        <v>6148</v>
      </c>
      <c r="G4886" s="66">
        <v>0</v>
      </c>
    </row>
    <row r="4887" spans="1:7" ht="22.5" x14ac:dyDescent="0.2">
      <c r="A4887" s="1" t="str">
        <f t="shared" si="86"/>
        <v>SINAPI 92980</v>
      </c>
      <c r="B4887" s="3" t="s">
        <v>6165</v>
      </c>
      <c r="C4887" s="3">
        <v>92980</v>
      </c>
      <c r="D4887" s="2" t="s">
        <v>6792</v>
      </c>
      <c r="E4887" s="3" t="s">
        <v>6147</v>
      </c>
      <c r="G4887" s="66">
        <v>10.59</v>
      </c>
    </row>
    <row r="4888" spans="1:7" ht="22.5" x14ac:dyDescent="0.2">
      <c r="A4888" s="1" t="str">
        <f t="shared" si="86"/>
        <v>SINAPI 92979</v>
      </c>
      <c r="B4888" s="3" t="s">
        <v>6165</v>
      </c>
      <c r="C4888" s="3">
        <v>92979</v>
      </c>
      <c r="D4888" s="2" t="s">
        <v>6791</v>
      </c>
      <c r="E4888" s="3" t="s">
        <v>6147</v>
      </c>
      <c r="G4888" s="66">
        <v>11.07</v>
      </c>
    </row>
    <row r="4889" spans="1:7" ht="22.5" x14ac:dyDescent="0.2">
      <c r="A4889" s="1" t="str">
        <f t="shared" si="86"/>
        <v>SINAPI 92982</v>
      </c>
      <c r="B4889" s="3" t="s">
        <v>6165</v>
      </c>
      <c r="C4889" s="3">
        <v>92982</v>
      </c>
      <c r="D4889" s="2" t="s">
        <v>6794</v>
      </c>
      <c r="E4889" s="3" t="s">
        <v>6147</v>
      </c>
      <c r="G4889" s="66">
        <v>16.79</v>
      </c>
    </row>
    <row r="4890" spans="1:7" ht="22.5" x14ac:dyDescent="0.2">
      <c r="A4890" s="1" t="str">
        <f t="shared" si="86"/>
        <v>SINAPI 92981</v>
      </c>
      <c r="B4890" s="3" t="s">
        <v>6165</v>
      </c>
      <c r="C4890" s="3">
        <v>92981</v>
      </c>
      <c r="D4890" s="2" t="s">
        <v>6793</v>
      </c>
      <c r="E4890" s="3" t="s">
        <v>6147</v>
      </c>
      <c r="G4890" s="66">
        <v>15.84</v>
      </c>
    </row>
    <row r="4891" spans="1:7" ht="22.5" x14ac:dyDescent="0.2">
      <c r="A4891" s="1" t="str">
        <f t="shared" si="86"/>
        <v>SINAPI 101885</v>
      </c>
      <c r="B4891" s="3" t="s">
        <v>6165</v>
      </c>
      <c r="C4891" s="3">
        <v>101885</v>
      </c>
      <c r="D4891" s="2" t="s">
        <v>2432</v>
      </c>
      <c r="E4891" s="3" t="s">
        <v>6147</v>
      </c>
      <c r="G4891" s="66">
        <v>10.3</v>
      </c>
    </row>
    <row r="4892" spans="1:7" ht="22.5" x14ac:dyDescent="0.2">
      <c r="A4892" s="1" t="str">
        <f t="shared" si="86"/>
        <v>SINAPI 101884</v>
      </c>
      <c r="B4892" s="3" t="s">
        <v>6165</v>
      </c>
      <c r="C4892" s="3">
        <v>101884</v>
      </c>
      <c r="D4892" s="2" t="s">
        <v>2431</v>
      </c>
      <c r="E4892" s="3" t="s">
        <v>6147</v>
      </c>
      <c r="G4892" s="66">
        <v>10.78</v>
      </c>
    </row>
    <row r="4893" spans="1:7" ht="22.5" x14ac:dyDescent="0.2">
      <c r="A4893" s="1" t="str">
        <f t="shared" si="86"/>
        <v>SINAPI 101887</v>
      </c>
      <c r="B4893" s="3" t="s">
        <v>6165</v>
      </c>
      <c r="C4893" s="3">
        <v>101887</v>
      </c>
      <c r="D4893" s="2" t="s">
        <v>2434</v>
      </c>
      <c r="E4893" s="3" t="s">
        <v>6147</v>
      </c>
      <c r="G4893" s="66">
        <v>16.45</v>
      </c>
    </row>
    <row r="4894" spans="1:7" ht="22.5" x14ac:dyDescent="0.2">
      <c r="A4894" s="1" t="str">
        <f t="shared" si="86"/>
        <v>SINAPI 101886</v>
      </c>
      <c r="B4894" s="3" t="s">
        <v>6165</v>
      </c>
      <c r="C4894" s="3">
        <v>101886</v>
      </c>
      <c r="D4894" s="2" t="s">
        <v>2433</v>
      </c>
      <c r="E4894" s="3" t="s">
        <v>6147</v>
      </c>
      <c r="G4894" s="66">
        <v>15.5</v>
      </c>
    </row>
    <row r="4895" spans="1:7" ht="22.5" x14ac:dyDescent="0.2">
      <c r="A4895" s="1" t="str">
        <f t="shared" si="86"/>
        <v>SINAPI 101889</v>
      </c>
      <c r="B4895" s="3" t="s">
        <v>6165</v>
      </c>
      <c r="C4895" s="3">
        <v>101889</v>
      </c>
      <c r="D4895" s="2" t="s">
        <v>2436</v>
      </c>
      <c r="E4895" s="3" t="s">
        <v>6147</v>
      </c>
      <c r="G4895" s="66">
        <v>25.54</v>
      </c>
    </row>
    <row r="4896" spans="1:7" ht="22.5" x14ac:dyDescent="0.2">
      <c r="A4896" s="1" t="str">
        <f t="shared" si="86"/>
        <v>SINAPI 101888</v>
      </c>
      <c r="B4896" s="3" t="s">
        <v>6165</v>
      </c>
      <c r="C4896" s="3">
        <v>101888</v>
      </c>
      <c r="D4896" s="2" t="s">
        <v>2435</v>
      </c>
      <c r="E4896" s="3" t="s">
        <v>6147</v>
      </c>
      <c r="G4896" s="66">
        <v>24.31</v>
      </c>
    </row>
    <row r="4897" spans="1:7" x14ac:dyDescent="0.2">
      <c r="A4897" s="1" t="str">
        <f t="shared" si="86"/>
        <v>SINAPI 101938</v>
      </c>
      <c r="B4897" s="3" t="s">
        <v>6165</v>
      </c>
      <c r="C4897" s="3">
        <v>101938</v>
      </c>
      <c r="D4897" s="2" t="s">
        <v>2556</v>
      </c>
      <c r="E4897" s="3" t="s">
        <v>6148</v>
      </c>
      <c r="G4897" s="66">
        <v>118.81</v>
      </c>
    </row>
    <row r="4898" spans="1:7" x14ac:dyDescent="0.2">
      <c r="A4898" s="1" t="str">
        <f t="shared" si="86"/>
        <v>SINAPI 101904</v>
      </c>
      <c r="B4898" s="3" t="s">
        <v>6165</v>
      </c>
      <c r="C4898" s="3">
        <v>101904</v>
      </c>
      <c r="D4898" s="2" t="s">
        <v>2555</v>
      </c>
      <c r="E4898" s="3" t="s">
        <v>6148</v>
      </c>
      <c r="G4898" s="66">
        <v>1913.34</v>
      </c>
    </row>
    <row r="4899" spans="1:7" x14ac:dyDescent="0.2">
      <c r="A4899" s="1" t="str">
        <f t="shared" si="86"/>
        <v>SINAPI 101901</v>
      </c>
      <c r="B4899" s="3" t="s">
        <v>6165</v>
      </c>
      <c r="C4899" s="3">
        <v>101901</v>
      </c>
      <c r="D4899" s="2" t="s">
        <v>2552</v>
      </c>
      <c r="E4899" s="3" t="s">
        <v>6148</v>
      </c>
      <c r="G4899" s="66">
        <v>201.33</v>
      </c>
    </row>
    <row r="4900" spans="1:7" x14ac:dyDescent="0.2">
      <c r="A4900" s="1" t="str">
        <f t="shared" si="86"/>
        <v>SINAPI 101902</v>
      </c>
      <c r="B4900" s="3" t="s">
        <v>6165</v>
      </c>
      <c r="C4900" s="3">
        <v>101902</v>
      </c>
      <c r="D4900" s="2" t="s">
        <v>2553</v>
      </c>
      <c r="E4900" s="3" t="s">
        <v>6148</v>
      </c>
      <c r="G4900" s="66">
        <v>248.55</v>
      </c>
    </row>
    <row r="4901" spans="1:7" x14ac:dyDescent="0.2">
      <c r="A4901" s="1" t="str">
        <f t="shared" si="86"/>
        <v>SINAPI 101903</v>
      </c>
      <c r="B4901" s="3" t="s">
        <v>6165</v>
      </c>
      <c r="C4901" s="3">
        <v>101903</v>
      </c>
      <c r="D4901" s="2" t="s">
        <v>2554</v>
      </c>
      <c r="E4901" s="3" t="s">
        <v>6148</v>
      </c>
      <c r="G4901" s="66">
        <v>518.39</v>
      </c>
    </row>
    <row r="4902" spans="1:7" x14ac:dyDescent="0.2">
      <c r="A4902" s="1" t="str">
        <f t="shared" si="86"/>
        <v>SINAPI 97400</v>
      </c>
      <c r="B4902" s="3" t="s">
        <v>6165</v>
      </c>
      <c r="C4902" s="3">
        <v>97400</v>
      </c>
      <c r="D4902" s="2" t="s">
        <v>9639</v>
      </c>
      <c r="E4902" s="3" t="s">
        <v>6148</v>
      </c>
      <c r="G4902" s="66">
        <v>0</v>
      </c>
    </row>
    <row r="4903" spans="1:7" x14ac:dyDescent="0.2">
      <c r="A4903" s="1" t="str">
        <f t="shared" ref="A4903:A4966" si="87">CONCATENAR</f>
        <v>SINAPI 97401</v>
      </c>
      <c r="B4903" s="3" t="s">
        <v>6165</v>
      </c>
      <c r="C4903" s="3">
        <v>97401</v>
      </c>
      <c r="D4903" s="2" t="s">
        <v>9640</v>
      </c>
      <c r="E4903" s="3" t="s">
        <v>6148</v>
      </c>
      <c r="G4903" s="66">
        <v>0</v>
      </c>
    </row>
    <row r="4904" spans="1:7" x14ac:dyDescent="0.2">
      <c r="A4904" s="1" t="str">
        <f t="shared" si="87"/>
        <v>SINAPI 97403</v>
      </c>
      <c r="B4904" s="3" t="s">
        <v>6165</v>
      </c>
      <c r="C4904" s="3">
        <v>97403</v>
      </c>
      <c r="D4904" s="2" t="s">
        <v>9641</v>
      </c>
      <c r="E4904" s="3" t="s">
        <v>6148</v>
      </c>
      <c r="G4904" s="66">
        <v>0</v>
      </c>
    </row>
    <row r="4905" spans="1:7" x14ac:dyDescent="0.2">
      <c r="A4905" s="1" t="str">
        <f t="shared" si="87"/>
        <v>SINAPI 97404</v>
      </c>
      <c r="B4905" s="3" t="s">
        <v>6165</v>
      </c>
      <c r="C4905" s="3">
        <v>97404</v>
      </c>
      <c r="D4905" s="2" t="s">
        <v>9642</v>
      </c>
      <c r="E4905" s="3" t="s">
        <v>6148</v>
      </c>
      <c r="G4905" s="66">
        <v>0</v>
      </c>
    </row>
    <row r="4906" spans="1:7" x14ac:dyDescent="0.2">
      <c r="A4906" s="1" t="str">
        <f t="shared" si="87"/>
        <v>SINAPI 97406</v>
      </c>
      <c r="B4906" s="3" t="s">
        <v>6165</v>
      </c>
      <c r="C4906" s="3">
        <v>97406</v>
      </c>
      <c r="D4906" s="2" t="s">
        <v>9643</v>
      </c>
      <c r="E4906" s="3" t="s">
        <v>6148</v>
      </c>
      <c r="G4906" s="66">
        <v>0</v>
      </c>
    </row>
    <row r="4907" spans="1:7" x14ac:dyDescent="0.2">
      <c r="A4907" s="1" t="str">
        <f t="shared" si="87"/>
        <v>SINAPI 97393</v>
      </c>
      <c r="B4907" s="3" t="s">
        <v>6165</v>
      </c>
      <c r="C4907" s="3">
        <v>97393</v>
      </c>
      <c r="D4907" s="2" t="s">
        <v>9644</v>
      </c>
      <c r="E4907" s="3" t="s">
        <v>6148</v>
      </c>
      <c r="G4907" s="66">
        <v>0</v>
      </c>
    </row>
    <row r="4908" spans="1:7" x14ac:dyDescent="0.2">
      <c r="A4908" s="1" t="str">
        <f t="shared" si="87"/>
        <v>SINAPI 97407</v>
      </c>
      <c r="B4908" s="3" t="s">
        <v>6165</v>
      </c>
      <c r="C4908" s="3">
        <v>97407</v>
      </c>
      <c r="D4908" s="2" t="s">
        <v>9645</v>
      </c>
      <c r="E4908" s="3" t="s">
        <v>6148</v>
      </c>
      <c r="G4908" s="66">
        <v>0</v>
      </c>
    </row>
    <row r="4909" spans="1:7" x14ac:dyDescent="0.2">
      <c r="A4909" s="1" t="str">
        <f t="shared" si="87"/>
        <v>SINAPI 97408</v>
      </c>
      <c r="B4909" s="3" t="s">
        <v>6165</v>
      </c>
      <c r="C4909" s="3">
        <v>97408</v>
      </c>
      <c r="D4909" s="2" t="s">
        <v>9646</v>
      </c>
      <c r="E4909" s="3" t="s">
        <v>6148</v>
      </c>
      <c r="G4909" s="66">
        <v>0</v>
      </c>
    </row>
    <row r="4910" spans="1:7" x14ac:dyDescent="0.2">
      <c r="A4910" s="1" t="str">
        <f t="shared" si="87"/>
        <v>SINAPI 97394</v>
      </c>
      <c r="B4910" s="3" t="s">
        <v>6165</v>
      </c>
      <c r="C4910" s="3">
        <v>97394</v>
      </c>
      <c r="D4910" s="2" t="s">
        <v>9647</v>
      </c>
      <c r="E4910" s="3" t="s">
        <v>6148</v>
      </c>
      <c r="G4910" s="66">
        <v>0</v>
      </c>
    </row>
    <row r="4911" spans="1:7" x14ac:dyDescent="0.2">
      <c r="A4911" s="1" t="str">
        <f t="shared" si="87"/>
        <v>SINAPI 97395</v>
      </c>
      <c r="B4911" s="3" t="s">
        <v>6165</v>
      </c>
      <c r="C4911" s="3">
        <v>97395</v>
      </c>
      <c r="D4911" s="2" t="s">
        <v>9648</v>
      </c>
      <c r="E4911" s="3" t="s">
        <v>6148</v>
      </c>
      <c r="G4911" s="66">
        <v>0</v>
      </c>
    </row>
    <row r="4912" spans="1:7" x14ac:dyDescent="0.2">
      <c r="A4912" s="1" t="str">
        <f t="shared" si="87"/>
        <v>SINAPI 97398</v>
      </c>
      <c r="B4912" s="3" t="s">
        <v>6165</v>
      </c>
      <c r="C4912" s="3">
        <v>97398</v>
      </c>
      <c r="D4912" s="2" t="s">
        <v>9649</v>
      </c>
      <c r="E4912" s="3" t="s">
        <v>6148</v>
      </c>
      <c r="G4912" s="66">
        <v>0</v>
      </c>
    </row>
    <row r="4913" spans="1:7" x14ac:dyDescent="0.2">
      <c r="A4913" s="1" t="str">
        <f t="shared" si="87"/>
        <v>SINAPI 97399</v>
      </c>
      <c r="B4913" s="3" t="s">
        <v>6165</v>
      </c>
      <c r="C4913" s="3">
        <v>97399</v>
      </c>
      <c r="D4913" s="2" t="s">
        <v>9650</v>
      </c>
      <c r="E4913" s="3" t="s">
        <v>6148</v>
      </c>
      <c r="G4913" s="66">
        <v>0</v>
      </c>
    </row>
    <row r="4914" spans="1:7" x14ac:dyDescent="0.2">
      <c r="A4914" s="1" t="str">
        <f t="shared" si="87"/>
        <v>SINAPI 97414</v>
      </c>
      <c r="B4914" s="3" t="s">
        <v>6165</v>
      </c>
      <c r="C4914" s="3">
        <v>97414</v>
      </c>
      <c r="D4914" s="2" t="s">
        <v>9651</v>
      </c>
      <c r="E4914" s="3" t="s">
        <v>6148</v>
      </c>
      <c r="G4914" s="66">
        <v>0</v>
      </c>
    </row>
    <row r="4915" spans="1:7" x14ac:dyDescent="0.2">
      <c r="A4915" s="1" t="str">
        <f t="shared" si="87"/>
        <v>SINAPI 97415</v>
      </c>
      <c r="B4915" s="3" t="s">
        <v>6165</v>
      </c>
      <c r="C4915" s="3">
        <v>97415</v>
      </c>
      <c r="D4915" s="2" t="s">
        <v>9652</v>
      </c>
      <c r="E4915" s="3" t="s">
        <v>6148</v>
      </c>
      <c r="G4915" s="66">
        <v>0</v>
      </c>
    </row>
    <row r="4916" spans="1:7" x14ac:dyDescent="0.2">
      <c r="A4916" s="1" t="str">
        <f t="shared" si="87"/>
        <v>SINAPI 97416</v>
      </c>
      <c r="B4916" s="3" t="s">
        <v>6165</v>
      </c>
      <c r="C4916" s="3">
        <v>97416</v>
      </c>
      <c r="D4916" s="2" t="s">
        <v>9653</v>
      </c>
      <c r="E4916" s="3" t="s">
        <v>6148</v>
      </c>
      <c r="G4916" s="66">
        <v>0</v>
      </c>
    </row>
    <row r="4917" spans="1:7" x14ac:dyDescent="0.2">
      <c r="A4917" s="1" t="str">
        <f t="shared" si="87"/>
        <v>SINAPI 97417</v>
      </c>
      <c r="B4917" s="3" t="s">
        <v>6165</v>
      </c>
      <c r="C4917" s="3">
        <v>97417</v>
      </c>
      <c r="D4917" s="2" t="s">
        <v>9654</v>
      </c>
      <c r="E4917" s="3" t="s">
        <v>6148</v>
      </c>
      <c r="G4917" s="66">
        <v>0</v>
      </c>
    </row>
    <row r="4918" spans="1:7" x14ac:dyDescent="0.2">
      <c r="A4918" s="1" t="str">
        <f t="shared" si="87"/>
        <v>SINAPI 97418</v>
      </c>
      <c r="B4918" s="3" t="s">
        <v>6165</v>
      </c>
      <c r="C4918" s="3">
        <v>97418</v>
      </c>
      <c r="D4918" s="2" t="s">
        <v>9655</v>
      </c>
      <c r="E4918" s="3" t="s">
        <v>6148</v>
      </c>
      <c r="G4918" s="66">
        <v>0</v>
      </c>
    </row>
    <row r="4919" spans="1:7" x14ac:dyDescent="0.2">
      <c r="A4919" s="1" t="str">
        <f t="shared" si="87"/>
        <v>SINAPI 97409</v>
      </c>
      <c r="B4919" s="3" t="s">
        <v>6165</v>
      </c>
      <c r="C4919" s="3">
        <v>97409</v>
      </c>
      <c r="D4919" s="2" t="s">
        <v>9656</v>
      </c>
      <c r="E4919" s="3" t="s">
        <v>6148</v>
      </c>
      <c r="G4919" s="66">
        <v>0</v>
      </c>
    </row>
    <row r="4920" spans="1:7" x14ac:dyDescent="0.2">
      <c r="A4920" s="1" t="str">
        <f t="shared" si="87"/>
        <v>SINAPI 97419</v>
      </c>
      <c r="B4920" s="3" t="s">
        <v>6165</v>
      </c>
      <c r="C4920" s="3">
        <v>97419</v>
      </c>
      <c r="D4920" s="2" t="s">
        <v>9657</v>
      </c>
      <c r="E4920" s="3" t="s">
        <v>6148</v>
      </c>
      <c r="G4920" s="66">
        <v>0</v>
      </c>
    </row>
    <row r="4921" spans="1:7" x14ac:dyDescent="0.2">
      <c r="A4921" s="1" t="str">
        <f t="shared" si="87"/>
        <v>SINAPI 97420</v>
      </c>
      <c r="B4921" s="3" t="s">
        <v>6165</v>
      </c>
      <c r="C4921" s="3">
        <v>97420</v>
      </c>
      <c r="D4921" s="2" t="s">
        <v>9658</v>
      </c>
      <c r="E4921" s="3" t="s">
        <v>6148</v>
      </c>
      <c r="G4921" s="66">
        <v>0</v>
      </c>
    </row>
    <row r="4922" spans="1:7" x14ac:dyDescent="0.2">
      <c r="A4922" s="1" t="str">
        <f t="shared" si="87"/>
        <v>SINAPI 97410</v>
      </c>
      <c r="B4922" s="3" t="s">
        <v>6165</v>
      </c>
      <c r="C4922" s="3">
        <v>97410</v>
      </c>
      <c r="D4922" s="2" t="s">
        <v>9659</v>
      </c>
      <c r="E4922" s="3" t="s">
        <v>6148</v>
      </c>
      <c r="G4922" s="66">
        <v>0</v>
      </c>
    </row>
    <row r="4923" spans="1:7" x14ac:dyDescent="0.2">
      <c r="A4923" s="1" t="str">
        <f t="shared" si="87"/>
        <v>SINAPI 97411</v>
      </c>
      <c r="B4923" s="3" t="s">
        <v>6165</v>
      </c>
      <c r="C4923" s="3">
        <v>97411</v>
      </c>
      <c r="D4923" s="2" t="s">
        <v>9660</v>
      </c>
      <c r="E4923" s="3" t="s">
        <v>6148</v>
      </c>
      <c r="G4923" s="66">
        <v>0</v>
      </c>
    </row>
    <row r="4924" spans="1:7" x14ac:dyDescent="0.2">
      <c r="A4924" s="1" t="str">
        <f t="shared" si="87"/>
        <v>SINAPI 97412</v>
      </c>
      <c r="B4924" s="3" t="s">
        <v>6165</v>
      </c>
      <c r="C4924" s="3">
        <v>97412</v>
      </c>
      <c r="D4924" s="2" t="s">
        <v>9661</v>
      </c>
      <c r="E4924" s="3" t="s">
        <v>6148</v>
      </c>
      <c r="G4924" s="66">
        <v>0</v>
      </c>
    </row>
    <row r="4925" spans="1:7" x14ac:dyDescent="0.2">
      <c r="A4925" s="1" t="str">
        <f t="shared" si="87"/>
        <v>SINAPI 97413</v>
      </c>
      <c r="B4925" s="3" t="s">
        <v>6165</v>
      </c>
      <c r="C4925" s="3">
        <v>97413</v>
      </c>
      <c r="D4925" s="2" t="s">
        <v>9662</v>
      </c>
      <c r="E4925" s="3" t="s">
        <v>6148</v>
      </c>
      <c r="G4925" s="66">
        <v>0</v>
      </c>
    </row>
    <row r="4926" spans="1:7" x14ac:dyDescent="0.2">
      <c r="A4926" s="1" t="str">
        <f t="shared" si="87"/>
        <v>SINAPI 101900</v>
      </c>
      <c r="B4926" s="3" t="s">
        <v>6165</v>
      </c>
      <c r="C4926" s="3">
        <v>101900</v>
      </c>
      <c r="D4926" s="2" t="s">
        <v>2551</v>
      </c>
      <c r="E4926" s="3" t="s">
        <v>6148</v>
      </c>
      <c r="G4926" s="66">
        <v>5921.55</v>
      </c>
    </row>
    <row r="4927" spans="1:7" x14ac:dyDescent="0.2">
      <c r="A4927" s="1" t="str">
        <f t="shared" si="87"/>
        <v>SINAPI 93660</v>
      </c>
      <c r="B4927" s="3" t="s">
        <v>6165</v>
      </c>
      <c r="C4927" s="3">
        <v>93660</v>
      </c>
      <c r="D4927" s="2" t="s">
        <v>2514</v>
      </c>
      <c r="E4927" s="3" t="s">
        <v>6148</v>
      </c>
      <c r="G4927" s="66">
        <v>74.06</v>
      </c>
    </row>
    <row r="4928" spans="1:7" x14ac:dyDescent="0.2">
      <c r="A4928" s="1" t="str">
        <f t="shared" si="87"/>
        <v>SINAPI 93661</v>
      </c>
      <c r="B4928" s="3" t="s">
        <v>6165</v>
      </c>
      <c r="C4928" s="3">
        <v>93661</v>
      </c>
      <c r="D4928" s="2" t="s">
        <v>2515</v>
      </c>
      <c r="E4928" s="3" t="s">
        <v>6148</v>
      </c>
      <c r="G4928" s="66">
        <v>75.48</v>
      </c>
    </row>
    <row r="4929" spans="1:7" x14ac:dyDescent="0.2">
      <c r="A4929" s="1" t="str">
        <f t="shared" si="87"/>
        <v>SINAPI 93662</v>
      </c>
      <c r="B4929" s="3" t="s">
        <v>6165</v>
      </c>
      <c r="C4929" s="3">
        <v>93662</v>
      </c>
      <c r="D4929" s="2" t="s">
        <v>2516</v>
      </c>
      <c r="E4929" s="3" t="s">
        <v>6148</v>
      </c>
      <c r="G4929" s="66">
        <v>78.459999999999994</v>
      </c>
    </row>
    <row r="4930" spans="1:7" x14ac:dyDescent="0.2">
      <c r="A4930" s="1" t="str">
        <f t="shared" si="87"/>
        <v>SINAPI 93663</v>
      </c>
      <c r="B4930" s="3" t="s">
        <v>6165</v>
      </c>
      <c r="C4930" s="3">
        <v>93663</v>
      </c>
      <c r="D4930" s="2" t="s">
        <v>2517</v>
      </c>
      <c r="E4930" s="3" t="s">
        <v>6148</v>
      </c>
      <c r="G4930" s="66">
        <v>78.459999999999994</v>
      </c>
    </row>
    <row r="4931" spans="1:7" x14ac:dyDescent="0.2">
      <c r="A4931" s="1" t="str">
        <f t="shared" si="87"/>
        <v>SINAPI 93664</v>
      </c>
      <c r="B4931" s="3" t="s">
        <v>6165</v>
      </c>
      <c r="C4931" s="3">
        <v>93664</v>
      </c>
      <c r="D4931" s="2" t="s">
        <v>2518</v>
      </c>
      <c r="E4931" s="3" t="s">
        <v>6148</v>
      </c>
      <c r="G4931" s="66">
        <v>82</v>
      </c>
    </row>
    <row r="4932" spans="1:7" x14ac:dyDescent="0.2">
      <c r="A4932" s="1" t="str">
        <f t="shared" si="87"/>
        <v>SINAPI 93665</v>
      </c>
      <c r="B4932" s="3" t="s">
        <v>6165</v>
      </c>
      <c r="C4932" s="3">
        <v>93665</v>
      </c>
      <c r="D4932" s="2" t="s">
        <v>2519</v>
      </c>
      <c r="E4932" s="3" t="s">
        <v>6148</v>
      </c>
      <c r="G4932" s="66">
        <v>86.35</v>
      </c>
    </row>
    <row r="4933" spans="1:7" x14ac:dyDescent="0.2">
      <c r="A4933" s="1" t="str">
        <f t="shared" si="87"/>
        <v>SINAPI 93666</v>
      </c>
      <c r="B4933" s="3" t="s">
        <v>6165</v>
      </c>
      <c r="C4933" s="3">
        <v>93666</v>
      </c>
      <c r="D4933" s="2" t="s">
        <v>2520</v>
      </c>
      <c r="E4933" s="3" t="s">
        <v>6148</v>
      </c>
      <c r="G4933" s="66">
        <v>93.39</v>
      </c>
    </row>
    <row r="4934" spans="1:7" x14ac:dyDescent="0.2">
      <c r="A4934" s="1" t="str">
        <f t="shared" si="87"/>
        <v>SINAPI 93674</v>
      </c>
      <c r="B4934" s="3" t="s">
        <v>6165</v>
      </c>
      <c r="C4934" s="3">
        <v>93674</v>
      </c>
      <c r="D4934" s="2" t="s">
        <v>9663</v>
      </c>
      <c r="E4934" s="3" t="s">
        <v>6148</v>
      </c>
      <c r="G4934" s="66">
        <v>0</v>
      </c>
    </row>
    <row r="4935" spans="1:7" x14ac:dyDescent="0.2">
      <c r="A4935" s="1" t="str">
        <f t="shared" si="87"/>
        <v>SINAPI 93675</v>
      </c>
      <c r="B4935" s="3" t="s">
        <v>6165</v>
      </c>
      <c r="C4935" s="3">
        <v>93675</v>
      </c>
      <c r="D4935" s="2" t="s">
        <v>9664</v>
      </c>
      <c r="E4935" s="3" t="s">
        <v>6148</v>
      </c>
      <c r="G4935" s="66">
        <v>0</v>
      </c>
    </row>
    <row r="4936" spans="1:7" x14ac:dyDescent="0.2">
      <c r="A4936" s="1" t="str">
        <f t="shared" si="87"/>
        <v>SINAPI 101892</v>
      </c>
      <c r="B4936" s="3" t="s">
        <v>6165</v>
      </c>
      <c r="C4936" s="3">
        <v>101892</v>
      </c>
      <c r="D4936" s="2" t="s">
        <v>2543</v>
      </c>
      <c r="E4936" s="3" t="s">
        <v>6148</v>
      </c>
      <c r="G4936" s="66">
        <v>92.99</v>
      </c>
    </row>
    <row r="4937" spans="1:7" x14ac:dyDescent="0.2">
      <c r="A4937" s="1" t="str">
        <f t="shared" si="87"/>
        <v>SINAPI 93653</v>
      </c>
      <c r="B4937" s="3" t="s">
        <v>6165</v>
      </c>
      <c r="C4937" s="3">
        <v>93653</v>
      </c>
      <c r="D4937" s="2" t="s">
        <v>2507</v>
      </c>
      <c r="E4937" s="3" t="s">
        <v>6148</v>
      </c>
      <c r="G4937" s="66">
        <v>15.12</v>
      </c>
    </row>
    <row r="4938" spans="1:7" x14ac:dyDescent="0.2">
      <c r="A4938" s="1" t="str">
        <f t="shared" si="87"/>
        <v>SINAPI 93654</v>
      </c>
      <c r="B4938" s="3" t="s">
        <v>6165</v>
      </c>
      <c r="C4938" s="3">
        <v>93654</v>
      </c>
      <c r="D4938" s="2" t="s">
        <v>2508</v>
      </c>
      <c r="E4938" s="3" t="s">
        <v>6148</v>
      </c>
      <c r="G4938" s="66">
        <v>15.83</v>
      </c>
    </row>
    <row r="4939" spans="1:7" x14ac:dyDescent="0.2">
      <c r="A4939" s="1" t="str">
        <f t="shared" si="87"/>
        <v>SINAPI 93655</v>
      </c>
      <c r="B4939" s="3" t="s">
        <v>6165</v>
      </c>
      <c r="C4939" s="3">
        <v>93655</v>
      </c>
      <c r="D4939" s="2" t="s">
        <v>2509</v>
      </c>
      <c r="E4939" s="3" t="s">
        <v>6148</v>
      </c>
      <c r="G4939" s="66">
        <v>17.32</v>
      </c>
    </row>
    <row r="4940" spans="1:7" x14ac:dyDescent="0.2">
      <c r="A4940" s="1" t="str">
        <f t="shared" si="87"/>
        <v>SINAPI 93656</v>
      </c>
      <c r="B4940" s="3" t="s">
        <v>6165</v>
      </c>
      <c r="C4940" s="3">
        <v>93656</v>
      </c>
      <c r="D4940" s="2" t="s">
        <v>2510</v>
      </c>
      <c r="E4940" s="3" t="s">
        <v>6148</v>
      </c>
      <c r="G4940" s="66">
        <v>17.32</v>
      </c>
    </row>
    <row r="4941" spans="1:7" x14ac:dyDescent="0.2">
      <c r="A4941" s="1" t="str">
        <f t="shared" si="87"/>
        <v>SINAPI 93657</v>
      </c>
      <c r="B4941" s="3" t="s">
        <v>6165</v>
      </c>
      <c r="C4941" s="3">
        <v>93657</v>
      </c>
      <c r="D4941" s="2" t="s">
        <v>2511</v>
      </c>
      <c r="E4941" s="3" t="s">
        <v>6148</v>
      </c>
      <c r="G4941" s="66">
        <v>19.09</v>
      </c>
    </row>
    <row r="4942" spans="1:7" x14ac:dyDescent="0.2">
      <c r="A4942" s="1" t="str">
        <f t="shared" si="87"/>
        <v>SINAPI 93658</v>
      </c>
      <c r="B4942" s="3" t="s">
        <v>6165</v>
      </c>
      <c r="C4942" s="3">
        <v>93658</v>
      </c>
      <c r="D4942" s="2" t="s">
        <v>2512</v>
      </c>
      <c r="E4942" s="3" t="s">
        <v>6148</v>
      </c>
      <c r="G4942" s="66">
        <v>27.45</v>
      </c>
    </row>
    <row r="4943" spans="1:7" x14ac:dyDescent="0.2">
      <c r="A4943" s="1" t="str">
        <f t="shared" si="87"/>
        <v>SINAPI 93659</v>
      </c>
      <c r="B4943" s="3" t="s">
        <v>6165</v>
      </c>
      <c r="C4943" s="3">
        <v>93659</v>
      </c>
      <c r="D4943" s="2" t="s">
        <v>2513</v>
      </c>
      <c r="E4943" s="3" t="s">
        <v>6148</v>
      </c>
      <c r="G4943" s="66">
        <v>30.97</v>
      </c>
    </row>
    <row r="4944" spans="1:7" ht="22.5" x14ac:dyDescent="0.2">
      <c r="A4944" s="1" t="str">
        <f t="shared" si="87"/>
        <v>SINAPI 101890</v>
      </c>
      <c r="B4944" s="3" t="s">
        <v>6165</v>
      </c>
      <c r="C4944" s="3">
        <v>101890</v>
      </c>
      <c r="D4944" s="2" t="s">
        <v>2541</v>
      </c>
      <c r="E4944" s="3" t="s">
        <v>6148</v>
      </c>
      <c r="G4944" s="66">
        <v>20.79</v>
      </c>
    </row>
    <row r="4945" spans="1:7" ht="22.5" x14ac:dyDescent="0.2">
      <c r="A4945" s="1" t="str">
        <f t="shared" si="87"/>
        <v>SINAPI 101891</v>
      </c>
      <c r="B4945" s="3" t="s">
        <v>6165</v>
      </c>
      <c r="C4945" s="3">
        <v>101891</v>
      </c>
      <c r="D4945" s="2" t="s">
        <v>2542</v>
      </c>
      <c r="E4945" s="3" t="s">
        <v>6148</v>
      </c>
      <c r="G4945" s="66">
        <v>35.549999999999997</v>
      </c>
    </row>
    <row r="4946" spans="1:7" ht="22.5" x14ac:dyDescent="0.2">
      <c r="A4946" s="1" t="str">
        <f t="shared" si="87"/>
        <v>SINAPI 101895</v>
      </c>
      <c r="B4946" s="3" t="s">
        <v>6165</v>
      </c>
      <c r="C4946" s="3">
        <v>101895</v>
      </c>
      <c r="D4946" s="2" t="s">
        <v>2546</v>
      </c>
      <c r="E4946" s="3" t="s">
        <v>6148</v>
      </c>
      <c r="G4946" s="66">
        <v>547.69000000000005</v>
      </c>
    </row>
    <row r="4947" spans="1:7" ht="22.5" x14ac:dyDescent="0.2">
      <c r="A4947" s="1" t="str">
        <f t="shared" si="87"/>
        <v>SINAPI 101896</v>
      </c>
      <c r="B4947" s="3" t="s">
        <v>6165</v>
      </c>
      <c r="C4947" s="3">
        <v>101896</v>
      </c>
      <c r="D4947" s="2" t="s">
        <v>2547</v>
      </c>
      <c r="E4947" s="3" t="s">
        <v>6148</v>
      </c>
      <c r="G4947" s="66">
        <v>825.92</v>
      </c>
    </row>
    <row r="4948" spans="1:7" ht="22.5" x14ac:dyDescent="0.2">
      <c r="A4948" s="1" t="str">
        <f t="shared" si="87"/>
        <v>SINAPI 101897</v>
      </c>
      <c r="B4948" s="3" t="s">
        <v>6165</v>
      </c>
      <c r="C4948" s="3">
        <v>101897</v>
      </c>
      <c r="D4948" s="2" t="s">
        <v>2548</v>
      </c>
      <c r="E4948" s="3" t="s">
        <v>6148</v>
      </c>
      <c r="G4948" s="66">
        <v>1322.82</v>
      </c>
    </row>
    <row r="4949" spans="1:7" ht="22.5" x14ac:dyDescent="0.2">
      <c r="A4949" s="1" t="str">
        <f t="shared" si="87"/>
        <v>SINAPI 101898</v>
      </c>
      <c r="B4949" s="3" t="s">
        <v>6165</v>
      </c>
      <c r="C4949" s="3">
        <v>101898</v>
      </c>
      <c r="D4949" s="2" t="s">
        <v>2549</v>
      </c>
      <c r="E4949" s="3" t="s">
        <v>6148</v>
      </c>
      <c r="G4949" s="66">
        <v>1770.68</v>
      </c>
    </row>
    <row r="4950" spans="1:7" ht="22.5" x14ac:dyDescent="0.2">
      <c r="A4950" s="1" t="str">
        <f t="shared" si="87"/>
        <v>SINAPI 101899</v>
      </c>
      <c r="B4950" s="3" t="s">
        <v>6165</v>
      </c>
      <c r="C4950" s="3">
        <v>101899</v>
      </c>
      <c r="D4950" s="2" t="s">
        <v>2550</v>
      </c>
      <c r="E4950" s="3" t="s">
        <v>6148</v>
      </c>
      <c r="G4950" s="66">
        <v>2835.98</v>
      </c>
    </row>
    <row r="4951" spans="1:7" x14ac:dyDescent="0.2">
      <c r="A4951" s="1" t="str">
        <f t="shared" si="87"/>
        <v>SINAPI 93676</v>
      </c>
      <c r="B4951" s="3" t="s">
        <v>6165</v>
      </c>
      <c r="C4951" s="3">
        <v>93676</v>
      </c>
      <c r="D4951" s="2" t="s">
        <v>9665</v>
      </c>
      <c r="E4951" s="3" t="s">
        <v>6148</v>
      </c>
      <c r="G4951" s="66">
        <v>0</v>
      </c>
    </row>
    <row r="4952" spans="1:7" x14ac:dyDescent="0.2">
      <c r="A4952" s="1" t="str">
        <f t="shared" si="87"/>
        <v>SINAPI 97711</v>
      </c>
      <c r="B4952" s="3" t="s">
        <v>6165</v>
      </c>
      <c r="C4952" s="3">
        <v>97711</v>
      </c>
      <c r="D4952" s="2" t="s">
        <v>9666</v>
      </c>
      <c r="E4952" s="3" t="s">
        <v>6148</v>
      </c>
      <c r="G4952" s="66">
        <v>0</v>
      </c>
    </row>
    <row r="4953" spans="1:7" x14ac:dyDescent="0.2">
      <c r="A4953" s="1" t="str">
        <f t="shared" si="87"/>
        <v>SINAPI 93667</v>
      </c>
      <c r="B4953" s="3" t="s">
        <v>6165</v>
      </c>
      <c r="C4953" s="3">
        <v>93667</v>
      </c>
      <c r="D4953" s="2" t="s">
        <v>2521</v>
      </c>
      <c r="E4953" s="3" t="s">
        <v>6148</v>
      </c>
      <c r="G4953" s="66">
        <v>92.61</v>
      </c>
    </row>
    <row r="4954" spans="1:7" x14ac:dyDescent="0.2">
      <c r="A4954" s="1" t="str">
        <f t="shared" si="87"/>
        <v>SINAPI 93668</v>
      </c>
      <c r="B4954" s="3" t="s">
        <v>6165</v>
      </c>
      <c r="C4954" s="3">
        <v>93668</v>
      </c>
      <c r="D4954" s="2" t="s">
        <v>2522</v>
      </c>
      <c r="E4954" s="3" t="s">
        <v>6148</v>
      </c>
      <c r="G4954" s="66">
        <v>94.74</v>
      </c>
    </row>
    <row r="4955" spans="1:7" x14ac:dyDescent="0.2">
      <c r="A4955" s="1" t="str">
        <f t="shared" si="87"/>
        <v>SINAPI 93669</v>
      </c>
      <c r="B4955" s="3" t="s">
        <v>6165</v>
      </c>
      <c r="C4955" s="3">
        <v>93669</v>
      </c>
      <c r="D4955" s="2" t="s">
        <v>2523</v>
      </c>
      <c r="E4955" s="3" t="s">
        <v>6148</v>
      </c>
      <c r="G4955" s="66">
        <v>99.2</v>
      </c>
    </row>
    <row r="4956" spans="1:7" x14ac:dyDescent="0.2">
      <c r="A4956" s="1" t="str">
        <f t="shared" si="87"/>
        <v>SINAPI 93670</v>
      </c>
      <c r="B4956" s="3" t="s">
        <v>6165</v>
      </c>
      <c r="C4956" s="3">
        <v>93670</v>
      </c>
      <c r="D4956" s="2" t="s">
        <v>2524</v>
      </c>
      <c r="E4956" s="3" t="s">
        <v>6148</v>
      </c>
      <c r="G4956" s="66">
        <v>99.2</v>
      </c>
    </row>
    <row r="4957" spans="1:7" x14ac:dyDescent="0.2">
      <c r="A4957" s="1" t="str">
        <f t="shared" si="87"/>
        <v>SINAPI 93671</v>
      </c>
      <c r="B4957" s="3" t="s">
        <v>6165</v>
      </c>
      <c r="C4957" s="3">
        <v>93671</v>
      </c>
      <c r="D4957" s="2" t="s">
        <v>2525</v>
      </c>
      <c r="E4957" s="3" t="s">
        <v>6148</v>
      </c>
      <c r="G4957" s="66">
        <v>104.51</v>
      </c>
    </row>
    <row r="4958" spans="1:7" x14ac:dyDescent="0.2">
      <c r="A4958" s="1" t="str">
        <f t="shared" si="87"/>
        <v>SINAPI 93672</v>
      </c>
      <c r="B4958" s="3" t="s">
        <v>6165</v>
      </c>
      <c r="C4958" s="3">
        <v>93672</v>
      </c>
      <c r="D4958" s="2" t="s">
        <v>2526</v>
      </c>
      <c r="E4958" s="3" t="s">
        <v>6148</v>
      </c>
      <c r="G4958" s="66">
        <v>112.59</v>
      </c>
    </row>
    <row r="4959" spans="1:7" x14ac:dyDescent="0.2">
      <c r="A4959" s="1" t="str">
        <f t="shared" si="87"/>
        <v>SINAPI 93673</v>
      </c>
      <c r="B4959" s="3" t="s">
        <v>6165</v>
      </c>
      <c r="C4959" s="3">
        <v>93673</v>
      </c>
      <c r="D4959" s="2" t="s">
        <v>2527</v>
      </c>
      <c r="E4959" s="3" t="s">
        <v>6148</v>
      </c>
      <c r="G4959" s="66">
        <v>123.16</v>
      </c>
    </row>
    <row r="4960" spans="1:7" x14ac:dyDescent="0.2">
      <c r="A4960" s="1" t="str">
        <f t="shared" si="87"/>
        <v>SINAPI 101893</v>
      </c>
      <c r="B4960" s="3" t="s">
        <v>6165</v>
      </c>
      <c r="C4960" s="3">
        <v>101893</v>
      </c>
      <c r="D4960" s="2" t="s">
        <v>2544</v>
      </c>
      <c r="E4960" s="3" t="s">
        <v>6148</v>
      </c>
      <c r="G4960" s="66">
        <v>118.81</v>
      </c>
    </row>
    <row r="4961" spans="1:7" x14ac:dyDescent="0.2">
      <c r="A4961" s="1" t="str">
        <f t="shared" si="87"/>
        <v>SINAPI 101894</v>
      </c>
      <c r="B4961" s="3" t="s">
        <v>6165</v>
      </c>
      <c r="C4961" s="3">
        <v>101894</v>
      </c>
      <c r="D4961" s="2" t="s">
        <v>2545</v>
      </c>
      <c r="E4961" s="3" t="s">
        <v>6148</v>
      </c>
      <c r="G4961" s="66">
        <v>199.99</v>
      </c>
    </row>
    <row r="4962" spans="1:7" x14ac:dyDescent="0.2">
      <c r="A4962" s="1" t="str">
        <f t="shared" si="87"/>
        <v>SINAPI 97421</v>
      </c>
      <c r="B4962" s="3" t="s">
        <v>6165</v>
      </c>
      <c r="C4962" s="3">
        <v>97421</v>
      </c>
      <c r="D4962" s="2" t="s">
        <v>9667</v>
      </c>
      <c r="E4962" s="3" t="s">
        <v>6148</v>
      </c>
      <c r="G4962" s="66">
        <v>0</v>
      </c>
    </row>
    <row r="4963" spans="1:7" x14ac:dyDescent="0.2">
      <c r="A4963" s="1" t="str">
        <f t="shared" si="87"/>
        <v>SINAPI 97373</v>
      </c>
      <c r="B4963" s="3" t="s">
        <v>6165</v>
      </c>
      <c r="C4963" s="3">
        <v>97373</v>
      </c>
      <c r="D4963" s="2" t="s">
        <v>9668</v>
      </c>
      <c r="E4963" s="3" t="s">
        <v>6147</v>
      </c>
      <c r="G4963" s="66">
        <v>0</v>
      </c>
    </row>
    <row r="4964" spans="1:7" x14ac:dyDescent="0.2">
      <c r="A4964" s="1" t="str">
        <f t="shared" si="87"/>
        <v>SINAPI 97374</v>
      </c>
      <c r="B4964" s="3" t="s">
        <v>6165</v>
      </c>
      <c r="C4964" s="3">
        <v>97374</v>
      </c>
      <c r="D4964" s="2" t="s">
        <v>9669</v>
      </c>
      <c r="E4964" s="3" t="s">
        <v>6147</v>
      </c>
      <c r="G4964" s="66">
        <v>0</v>
      </c>
    </row>
    <row r="4965" spans="1:7" x14ac:dyDescent="0.2">
      <c r="A4965" s="1" t="str">
        <f t="shared" si="87"/>
        <v>SINAPI 97375</v>
      </c>
      <c r="B4965" s="3" t="s">
        <v>6165</v>
      </c>
      <c r="C4965" s="3">
        <v>97375</v>
      </c>
      <c r="D4965" s="2" t="s">
        <v>9670</v>
      </c>
      <c r="E4965" s="3" t="s">
        <v>6147</v>
      </c>
      <c r="G4965" s="66">
        <v>0</v>
      </c>
    </row>
    <row r="4966" spans="1:7" x14ac:dyDescent="0.2">
      <c r="A4966" s="1" t="str">
        <f t="shared" si="87"/>
        <v>SINAPI 97376</v>
      </c>
      <c r="B4966" s="3" t="s">
        <v>6165</v>
      </c>
      <c r="C4966" s="3">
        <v>97376</v>
      </c>
      <c r="D4966" s="2" t="s">
        <v>9671</v>
      </c>
      <c r="E4966" s="3" t="s">
        <v>6147</v>
      </c>
      <c r="G4966" s="66">
        <v>0</v>
      </c>
    </row>
    <row r="4967" spans="1:7" x14ac:dyDescent="0.2">
      <c r="A4967" s="1" t="str">
        <f t="shared" ref="A4967:A5030" si="88">CONCATENAR</f>
        <v>SINAPI 97377</v>
      </c>
      <c r="B4967" s="3" t="s">
        <v>6165</v>
      </c>
      <c r="C4967" s="3">
        <v>97377</v>
      </c>
      <c r="D4967" s="2" t="s">
        <v>9672</v>
      </c>
      <c r="E4967" s="3" t="s">
        <v>6147</v>
      </c>
      <c r="G4967" s="66">
        <v>0</v>
      </c>
    </row>
    <row r="4968" spans="1:7" x14ac:dyDescent="0.2">
      <c r="A4968" s="1" t="str">
        <f t="shared" si="88"/>
        <v>SINAPI 97368</v>
      </c>
      <c r="B4968" s="3" t="s">
        <v>6165</v>
      </c>
      <c r="C4968" s="3">
        <v>97368</v>
      </c>
      <c r="D4968" s="2" t="s">
        <v>9673</v>
      </c>
      <c r="E4968" s="3" t="s">
        <v>6147</v>
      </c>
      <c r="G4968" s="66">
        <v>0</v>
      </c>
    </row>
    <row r="4969" spans="1:7" x14ac:dyDescent="0.2">
      <c r="A4969" s="1" t="str">
        <f t="shared" si="88"/>
        <v>SINAPI 97369</v>
      </c>
      <c r="B4969" s="3" t="s">
        <v>6165</v>
      </c>
      <c r="C4969" s="3">
        <v>97369</v>
      </c>
      <c r="D4969" s="2" t="s">
        <v>9674</v>
      </c>
      <c r="E4969" s="3" t="s">
        <v>6147</v>
      </c>
      <c r="G4969" s="66">
        <v>0</v>
      </c>
    </row>
    <row r="4970" spans="1:7" x14ac:dyDescent="0.2">
      <c r="A4970" s="1" t="str">
        <f t="shared" si="88"/>
        <v>SINAPI 97370</v>
      </c>
      <c r="B4970" s="3" t="s">
        <v>6165</v>
      </c>
      <c r="C4970" s="3">
        <v>97370</v>
      </c>
      <c r="D4970" s="2" t="s">
        <v>9675</v>
      </c>
      <c r="E4970" s="3" t="s">
        <v>6147</v>
      </c>
      <c r="G4970" s="66">
        <v>0</v>
      </c>
    </row>
    <row r="4971" spans="1:7" x14ac:dyDescent="0.2">
      <c r="A4971" s="1" t="str">
        <f t="shared" si="88"/>
        <v>SINAPI 97371</v>
      </c>
      <c r="B4971" s="3" t="s">
        <v>6165</v>
      </c>
      <c r="C4971" s="3">
        <v>97371</v>
      </c>
      <c r="D4971" s="2" t="s">
        <v>9676</v>
      </c>
      <c r="E4971" s="3" t="s">
        <v>6147</v>
      </c>
      <c r="G4971" s="66">
        <v>0</v>
      </c>
    </row>
    <row r="4972" spans="1:7" x14ac:dyDescent="0.2">
      <c r="A4972" s="1" t="str">
        <f t="shared" si="88"/>
        <v>SINAPI 97372</v>
      </c>
      <c r="B4972" s="3" t="s">
        <v>6165</v>
      </c>
      <c r="C4972" s="3">
        <v>97372</v>
      </c>
      <c r="D4972" s="2" t="s">
        <v>9677</v>
      </c>
      <c r="E4972" s="3" t="s">
        <v>6147</v>
      </c>
      <c r="G4972" s="66">
        <v>0</v>
      </c>
    </row>
    <row r="4973" spans="1:7" ht="22.5" x14ac:dyDescent="0.2">
      <c r="A4973" s="1" t="str">
        <f t="shared" si="88"/>
        <v>SINAPI 101875</v>
      </c>
      <c r="B4973" s="3" t="s">
        <v>6165</v>
      </c>
      <c r="C4973" s="3">
        <v>101875</v>
      </c>
      <c r="D4973" s="2" t="s">
        <v>2532</v>
      </c>
      <c r="E4973" s="3" t="s">
        <v>6148</v>
      </c>
      <c r="G4973" s="66">
        <v>402.71</v>
      </c>
    </row>
    <row r="4974" spans="1:7" ht="22.5" x14ac:dyDescent="0.2">
      <c r="A4974" s="1" t="str">
        <f t="shared" si="88"/>
        <v>SINAPI 101883</v>
      </c>
      <c r="B4974" s="3" t="s">
        <v>6165</v>
      </c>
      <c r="C4974" s="3">
        <v>101883</v>
      </c>
      <c r="D4974" s="2" t="s">
        <v>2540</v>
      </c>
      <c r="E4974" s="3" t="s">
        <v>6148</v>
      </c>
      <c r="G4974" s="66">
        <v>554.13</v>
      </c>
    </row>
    <row r="4975" spans="1:7" ht="22.5" x14ac:dyDescent="0.2">
      <c r="A4975" s="1" t="str">
        <f t="shared" si="88"/>
        <v>SINAPI 101879</v>
      </c>
      <c r="B4975" s="3" t="s">
        <v>6165</v>
      </c>
      <c r="C4975" s="3">
        <v>101879</v>
      </c>
      <c r="D4975" s="2" t="s">
        <v>2536</v>
      </c>
      <c r="E4975" s="3" t="s">
        <v>6148</v>
      </c>
      <c r="G4975" s="66">
        <v>581.08000000000004</v>
      </c>
    </row>
    <row r="4976" spans="1:7" ht="22.5" x14ac:dyDescent="0.2">
      <c r="A4976" s="1" t="str">
        <f t="shared" si="88"/>
        <v>SINAPI 101880</v>
      </c>
      <c r="B4976" s="3" t="s">
        <v>6165</v>
      </c>
      <c r="C4976" s="3">
        <v>101880</v>
      </c>
      <c r="D4976" s="2" t="s">
        <v>2537</v>
      </c>
      <c r="E4976" s="3" t="s">
        <v>6148</v>
      </c>
      <c r="G4976" s="66">
        <v>669.55</v>
      </c>
    </row>
    <row r="4977" spans="1:7" ht="22.5" x14ac:dyDescent="0.2">
      <c r="A4977" s="1" t="str">
        <f t="shared" si="88"/>
        <v>SINAPI 101882</v>
      </c>
      <c r="B4977" s="3" t="s">
        <v>6165</v>
      </c>
      <c r="C4977" s="3">
        <v>101882</v>
      </c>
      <c r="D4977" s="2" t="s">
        <v>2539</v>
      </c>
      <c r="E4977" s="3" t="s">
        <v>6148</v>
      </c>
      <c r="G4977" s="66">
        <v>1357.89</v>
      </c>
    </row>
    <row r="4978" spans="1:7" ht="22.5" x14ac:dyDescent="0.2">
      <c r="A4978" s="1" t="str">
        <f t="shared" si="88"/>
        <v>SINAPI 101881</v>
      </c>
      <c r="B4978" s="3" t="s">
        <v>6165</v>
      </c>
      <c r="C4978" s="3">
        <v>101881</v>
      </c>
      <c r="D4978" s="2" t="s">
        <v>2538</v>
      </c>
      <c r="E4978" s="3" t="s">
        <v>6148</v>
      </c>
      <c r="G4978" s="66">
        <v>959</v>
      </c>
    </row>
    <row r="4979" spans="1:7" ht="22.5" x14ac:dyDescent="0.2">
      <c r="A4979" s="1" t="str">
        <f t="shared" si="88"/>
        <v>SINAPI 101878</v>
      </c>
      <c r="B4979" s="3" t="s">
        <v>6165</v>
      </c>
      <c r="C4979" s="3">
        <v>101878</v>
      </c>
      <c r="D4979" s="2" t="s">
        <v>2535</v>
      </c>
      <c r="E4979" s="3" t="s">
        <v>6148</v>
      </c>
      <c r="G4979" s="66">
        <v>562.59</v>
      </c>
    </row>
    <row r="4980" spans="1:7" ht="22.5" x14ac:dyDescent="0.2">
      <c r="A4980" s="1" t="str">
        <f t="shared" si="88"/>
        <v>SINAPI 101877</v>
      </c>
      <c r="B4980" s="3" t="s">
        <v>6165</v>
      </c>
      <c r="C4980" s="3">
        <v>101877</v>
      </c>
      <c r="D4980" s="2" t="s">
        <v>2534</v>
      </c>
      <c r="E4980" s="3" t="s">
        <v>6148</v>
      </c>
      <c r="G4980" s="66">
        <v>61.39</v>
      </c>
    </row>
    <row r="4981" spans="1:7" ht="22.5" x14ac:dyDescent="0.2">
      <c r="A4981" s="1" t="str">
        <f t="shared" si="88"/>
        <v>SINAPI 101876</v>
      </c>
      <c r="B4981" s="3" t="s">
        <v>6165</v>
      </c>
      <c r="C4981" s="3">
        <v>101876</v>
      </c>
      <c r="D4981" s="2" t="s">
        <v>2533</v>
      </c>
      <c r="E4981" s="3" t="s">
        <v>6148</v>
      </c>
      <c r="G4981" s="66">
        <v>88.6</v>
      </c>
    </row>
    <row r="4982" spans="1:7" x14ac:dyDescent="0.2">
      <c r="A4982" s="1" t="str">
        <f t="shared" si="88"/>
        <v>SINAPI 101873</v>
      </c>
      <c r="B4982" s="3" t="s">
        <v>6165</v>
      </c>
      <c r="C4982" s="3">
        <v>101873</v>
      </c>
      <c r="D4982" s="2" t="s">
        <v>9678</v>
      </c>
      <c r="E4982" s="3" t="s">
        <v>6148</v>
      </c>
      <c r="G4982" s="66">
        <v>0</v>
      </c>
    </row>
    <row r="4983" spans="1:7" x14ac:dyDescent="0.2">
      <c r="A4983" s="1" t="str">
        <f t="shared" si="88"/>
        <v>SINAPI 101874</v>
      </c>
      <c r="B4983" s="3" t="s">
        <v>6165</v>
      </c>
      <c r="C4983" s="3">
        <v>101874</v>
      </c>
      <c r="D4983" s="2" t="s">
        <v>9679</v>
      </c>
      <c r="E4983" s="3" t="s">
        <v>6148</v>
      </c>
      <c r="G4983" s="66">
        <v>0</v>
      </c>
    </row>
    <row r="4984" spans="1:7" x14ac:dyDescent="0.2">
      <c r="A4984" s="1" t="str">
        <f t="shared" si="88"/>
        <v>SINAPI 101871</v>
      </c>
      <c r="B4984" s="3" t="s">
        <v>6165</v>
      </c>
      <c r="C4984" s="3">
        <v>101871</v>
      </c>
      <c r="D4984" s="2" t="s">
        <v>9680</v>
      </c>
      <c r="E4984" s="3" t="s">
        <v>6148</v>
      </c>
      <c r="G4984" s="66">
        <v>0</v>
      </c>
    </row>
    <row r="4985" spans="1:7" x14ac:dyDescent="0.2">
      <c r="A4985" s="1" t="str">
        <f t="shared" si="88"/>
        <v>SINAPI 101872</v>
      </c>
      <c r="B4985" s="3" t="s">
        <v>6165</v>
      </c>
      <c r="C4985" s="3">
        <v>101872</v>
      </c>
      <c r="D4985" s="2" t="s">
        <v>9681</v>
      </c>
      <c r="E4985" s="3" t="s">
        <v>6148</v>
      </c>
      <c r="G4985" s="66">
        <v>0</v>
      </c>
    </row>
    <row r="4986" spans="1:7" x14ac:dyDescent="0.2">
      <c r="A4986" s="1" t="str">
        <f t="shared" si="88"/>
        <v>SINAPI 97360</v>
      </c>
      <c r="B4986" s="3" t="s">
        <v>6165</v>
      </c>
      <c r="C4986" s="3">
        <v>97360</v>
      </c>
      <c r="D4986" s="2" t="s">
        <v>2529</v>
      </c>
      <c r="E4986" s="3" t="s">
        <v>6148</v>
      </c>
      <c r="G4986" s="66">
        <v>7509.13</v>
      </c>
    </row>
    <row r="4987" spans="1:7" x14ac:dyDescent="0.2">
      <c r="A4987" s="1" t="str">
        <f t="shared" si="88"/>
        <v>SINAPI 97361</v>
      </c>
      <c r="B4987" s="3" t="s">
        <v>6165</v>
      </c>
      <c r="C4987" s="3">
        <v>97361</v>
      </c>
      <c r="D4987" s="2" t="s">
        <v>2530</v>
      </c>
      <c r="E4987" s="3" t="s">
        <v>6148</v>
      </c>
      <c r="G4987" s="66">
        <v>10012.16</v>
      </c>
    </row>
    <row r="4988" spans="1:7" x14ac:dyDescent="0.2">
      <c r="A4988" s="1" t="str">
        <f t="shared" si="88"/>
        <v>SINAPI 97359</v>
      </c>
      <c r="B4988" s="3" t="s">
        <v>6165</v>
      </c>
      <c r="C4988" s="3">
        <v>97359</v>
      </c>
      <c r="D4988" s="2" t="s">
        <v>2528</v>
      </c>
      <c r="E4988" s="3" t="s">
        <v>6148</v>
      </c>
      <c r="G4988" s="66">
        <v>3899.09</v>
      </c>
    </row>
    <row r="4989" spans="1:7" ht="22.5" x14ac:dyDescent="0.2">
      <c r="A4989" s="1" t="str">
        <f t="shared" si="88"/>
        <v>SINAPI 101946</v>
      </c>
      <c r="B4989" s="3" t="s">
        <v>6165</v>
      </c>
      <c r="C4989" s="3">
        <v>101946</v>
      </c>
      <c r="D4989" s="2" t="s">
        <v>2557</v>
      </c>
      <c r="E4989" s="3" t="s">
        <v>6148</v>
      </c>
      <c r="G4989" s="66">
        <v>178.23</v>
      </c>
    </row>
    <row r="4990" spans="1:7" ht="22.5" x14ac:dyDescent="0.2">
      <c r="A4990" s="1" t="str">
        <f t="shared" si="88"/>
        <v>SINAPI 97362</v>
      </c>
      <c r="B4990" s="3" t="s">
        <v>6165</v>
      </c>
      <c r="C4990" s="3">
        <v>97362</v>
      </c>
      <c r="D4990" s="2" t="s">
        <v>2531</v>
      </c>
      <c r="E4990" s="3" t="s">
        <v>6148</v>
      </c>
      <c r="G4990" s="66">
        <v>1858.14</v>
      </c>
    </row>
    <row r="4991" spans="1:7" x14ac:dyDescent="0.2">
      <c r="A4991" s="1" t="str">
        <f t="shared" si="88"/>
        <v>SINAPI 101553</v>
      </c>
      <c r="B4991" s="3" t="s">
        <v>6165</v>
      </c>
      <c r="C4991" s="3">
        <v>101553</v>
      </c>
      <c r="D4991" s="2" t="s">
        <v>2701</v>
      </c>
      <c r="E4991" s="3" t="s">
        <v>6148</v>
      </c>
      <c r="G4991" s="66">
        <v>14.98</v>
      </c>
    </row>
    <row r="4992" spans="1:7" x14ac:dyDescent="0.2">
      <c r="A4992" s="1" t="str">
        <f t="shared" si="88"/>
        <v>SINAPI 101554</v>
      </c>
      <c r="B4992" s="3" t="s">
        <v>6165</v>
      </c>
      <c r="C4992" s="3">
        <v>101554</v>
      </c>
      <c r="D4992" s="2" t="s">
        <v>2702</v>
      </c>
      <c r="E4992" s="3" t="s">
        <v>6148</v>
      </c>
      <c r="G4992" s="66">
        <v>11.18</v>
      </c>
    </row>
    <row r="4993" spans="1:7" x14ac:dyDescent="0.2">
      <c r="A4993" s="1" t="str">
        <f t="shared" si="88"/>
        <v>SINAPI 101555</v>
      </c>
      <c r="B4993" s="3" t="s">
        <v>6165</v>
      </c>
      <c r="C4993" s="3">
        <v>101555</v>
      </c>
      <c r="D4993" s="2" t="s">
        <v>2703</v>
      </c>
      <c r="E4993" s="3" t="s">
        <v>6148</v>
      </c>
      <c r="G4993" s="66">
        <v>7.72</v>
      </c>
    </row>
    <row r="4994" spans="1:7" x14ac:dyDescent="0.2">
      <c r="A4994" s="1" t="str">
        <f t="shared" si="88"/>
        <v>SINAPI 101556</v>
      </c>
      <c r="B4994" s="3" t="s">
        <v>6165</v>
      </c>
      <c r="C4994" s="3">
        <v>101556</v>
      </c>
      <c r="D4994" s="2" t="s">
        <v>2704</v>
      </c>
      <c r="E4994" s="3" t="s">
        <v>6148</v>
      </c>
      <c r="G4994" s="66">
        <v>7.17</v>
      </c>
    </row>
    <row r="4995" spans="1:7" ht="22.5" x14ac:dyDescent="0.2">
      <c r="A4995" s="1" t="str">
        <f t="shared" si="88"/>
        <v>SINAPI 101537</v>
      </c>
      <c r="B4995" s="3" t="s">
        <v>6165</v>
      </c>
      <c r="C4995" s="3">
        <v>101537</v>
      </c>
      <c r="D4995" s="2" t="s">
        <v>2688</v>
      </c>
      <c r="E4995" s="3" t="s">
        <v>6148</v>
      </c>
      <c r="G4995" s="66">
        <v>106.15</v>
      </c>
    </row>
    <row r="4996" spans="1:7" x14ac:dyDescent="0.2">
      <c r="A4996" s="1" t="str">
        <f t="shared" si="88"/>
        <v>SINAPI 101538</v>
      </c>
      <c r="B4996" s="3" t="s">
        <v>6165</v>
      </c>
      <c r="C4996" s="3">
        <v>101538</v>
      </c>
      <c r="D4996" s="2" t="s">
        <v>2689</v>
      </c>
      <c r="E4996" s="3" t="s">
        <v>6148</v>
      </c>
      <c r="G4996" s="66">
        <v>43.03</v>
      </c>
    </row>
    <row r="4997" spans="1:7" x14ac:dyDescent="0.2">
      <c r="A4997" s="1" t="str">
        <f t="shared" si="88"/>
        <v>SINAPI 101542</v>
      </c>
      <c r="B4997" s="3" t="s">
        <v>6165</v>
      </c>
      <c r="C4997" s="3">
        <v>101542</v>
      </c>
      <c r="D4997" s="2" t="s">
        <v>2693</v>
      </c>
      <c r="E4997" s="3" t="s">
        <v>6148</v>
      </c>
      <c r="G4997" s="66">
        <v>33.06</v>
      </c>
    </row>
    <row r="4998" spans="1:7" x14ac:dyDescent="0.2">
      <c r="A4998" s="1" t="str">
        <f t="shared" si="88"/>
        <v>SINAPI 101539</v>
      </c>
      <c r="B4998" s="3" t="s">
        <v>6165</v>
      </c>
      <c r="C4998" s="3">
        <v>101539</v>
      </c>
      <c r="D4998" s="2" t="s">
        <v>2690</v>
      </c>
      <c r="E4998" s="3" t="s">
        <v>6148</v>
      </c>
      <c r="G4998" s="66">
        <v>72.69</v>
      </c>
    </row>
    <row r="4999" spans="1:7" x14ac:dyDescent="0.2">
      <c r="A4999" s="1" t="str">
        <f t="shared" si="88"/>
        <v>SINAPI 101543</v>
      </c>
      <c r="B4999" s="3" t="s">
        <v>6165</v>
      </c>
      <c r="C4999" s="3">
        <v>101543</v>
      </c>
      <c r="D4999" s="2" t="s">
        <v>2694</v>
      </c>
      <c r="E4999" s="3" t="s">
        <v>6148</v>
      </c>
      <c r="G4999" s="66">
        <v>59.65</v>
      </c>
    </row>
    <row r="5000" spans="1:7" x14ac:dyDescent="0.2">
      <c r="A5000" s="1" t="str">
        <f t="shared" si="88"/>
        <v>SINAPI 101540</v>
      </c>
      <c r="B5000" s="3" t="s">
        <v>6165</v>
      </c>
      <c r="C5000" s="3">
        <v>101540</v>
      </c>
      <c r="D5000" s="2" t="s">
        <v>2691</v>
      </c>
      <c r="E5000" s="3" t="s">
        <v>6148</v>
      </c>
      <c r="G5000" s="66">
        <v>120.95</v>
      </c>
    </row>
    <row r="5001" spans="1:7" x14ac:dyDescent="0.2">
      <c r="A5001" s="1" t="str">
        <f t="shared" si="88"/>
        <v>SINAPI 101544</v>
      </c>
      <c r="B5001" s="3" t="s">
        <v>6165</v>
      </c>
      <c r="C5001" s="3">
        <v>101544</v>
      </c>
      <c r="D5001" s="2" t="s">
        <v>2695</v>
      </c>
      <c r="E5001" s="3" t="s">
        <v>6148</v>
      </c>
      <c r="G5001" s="66">
        <v>94.64</v>
      </c>
    </row>
    <row r="5002" spans="1:7" x14ac:dyDescent="0.2">
      <c r="A5002" s="1" t="str">
        <f t="shared" si="88"/>
        <v>SINAPI 101541</v>
      </c>
      <c r="B5002" s="3" t="s">
        <v>6165</v>
      </c>
      <c r="C5002" s="3">
        <v>101541</v>
      </c>
      <c r="D5002" s="2" t="s">
        <v>2692</v>
      </c>
      <c r="E5002" s="3" t="s">
        <v>6148</v>
      </c>
      <c r="G5002" s="66">
        <v>158.13</v>
      </c>
    </row>
    <row r="5003" spans="1:7" x14ac:dyDescent="0.2">
      <c r="A5003" s="1" t="str">
        <f t="shared" si="88"/>
        <v>SINAPI 101545</v>
      </c>
      <c r="B5003" s="3" t="s">
        <v>6165</v>
      </c>
      <c r="C5003" s="3">
        <v>101545</v>
      </c>
      <c r="D5003" s="2" t="s">
        <v>2696</v>
      </c>
      <c r="E5003" s="3" t="s">
        <v>6148</v>
      </c>
      <c r="G5003" s="66">
        <v>135.96</v>
      </c>
    </row>
    <row r="5004" spans="1:7" ht="22.5" x14ac:dyDescent="0.2">
      <c r="A5004" s="1" t="str">
        <f t="shared" si="88"/>
        <v>SINAPI 101560</v>
      </c>
      <c r="B5004" s="3" t="s">
        <v>6165</v>
      </c>
      <c r="C5004" s="3">
        <v>101560</v>
      </c>
      <c r="D5004" s="2" t="s">
        <v>2705</v>
      </c>
      <c r="E5004" s="3" t="s">
        <v>6147</v>
      </c>
      <c r="G5004" s="66">
        <v>10.28</v>
      </c>
    </row>
    <row r="5005" spans="1:7" ht="22.5" x14ac:dyDescent="0.2">
      <c r="A5005" s="1" t="str">
        <f t="shared" si="88"/>
        <v>SINAPI 101568</v>
      </c>
      <c r="B5005" s="3" t="s">
        <v>6165</v>
      </c>
      <c r="C5005" s="3">
        <v>101568</v>
      </c>
      <c r="D5005" s="2" t="s">
        <v>2712</v>
      </c>
      <c r="E5005" s="3" t="s">
        <v>6147</v>
      </c>
      <c r="G5005" s="66">
        <v>124.98</v>
      </c>
    </row>
    <row r="5006" spans="1:7" ht="22.5" x14ac:dyDescent="0.2">
      <c r="A5006" s="1" t="str">
        <f t="shared" si="88"/>
        <v>SINAPI 101561</v>
      </c>
      <c r="B5006" s="3" t="s">
        <v>6165</v>
      </c>
      <c r="C5006" s="3">
        <v>101561</v>
      </c>
      <c r="D5006" s="2" t="s">
        <v>2706</v>
      </c>
      <c r="E5006" s="3" t="s">
        <v>6147</v>
      </c>
      <c r="G5006" s="66">
        <v>16.309999999999999</v>
      </c>
    </row>
    <row r="5007" spans="1:7" ht="22.5" x14ac:dyDescent="0.2">
      <c r="A5007" s="1" t="str">
        <f t="shared" si="88"/>
        <v>SINAPI 101562</v>
      </c>
      <c r="B5007" s="3" t="s">
        <v>6165</v>
      </c>
      <c r="C5007" s="3">
        <v>101562</v>
      </c>
      <c r="D5007" s="2" t="s">
        <v>2707</v>
      </c>
      <c r="E5007" s="3" t="s">
        <v>6147</v>
      </c>
      <c r="G5007" s="66">
        <v>25.25</v>
      </c>
    </row>
    <row r="5008" spans="1:7" ht="22.5" x14ac:dyDescent="0.2">
      <c r="A5008" s="1" t="str">
        <f t="shared" si="88"/>
        <v>SINAPI 101563</v>
      </c>
      <c r="B5008" s="3" t="s">
        <v>6165</v>
      </c>
      <c r="C5008" s="3">
        <v>101563</v>
      </c>
      <c r="D5008" s="2" t="s">
        <v>2708</v>
      </c>
      <c r="E5008" s="3" t="s">
        <v>6147</v>
      </c>
      <c r="G5008" s="66">
        <v>35.64</v>
      </c>
    </row>
    <row r="5009" spans="1:7" ht="22.5" x14ac:dyDescent="0.2">
      <c r="A5009" s="1" t="str">
        <f t="shared" si="88"/>
        <v>SINAPI 101564</v>
      </c>
      <c r="B5009" s="3" t="s">
        <v>6165</v>
      </c>
      <c r="C5009" s="3">
        <v>101564</v>
      </c>
      <c r="D5009" s="2" t="s">
        <v>2709</v>
      </c>
      <c r="E5009" s="3" t="s">
        <v>6147</v>
      </c>
      <c r="G5009" s="66">
        <v>52.66</v>
      </c>
    </row>
    <row r="5010" spans="1:7" ht="22.5" x14ac:dyDescent="0.2">
      <c r="A5010" s="1" t="str">
        <f t="shared" si="88"/>
        <v>SINAPI 101565</v>
      </c>
      <c r="B5010" s="3" t="s">
        <v>6165</v>
      </c>
      <c r="C5010" s="3">
        <v>101565</v>
      </c>
      <c r="D5010" s="2" t="s">
        <v>2710</v>
      </c>
      <c r="E5010" s="3" t="s">
        <v>6147</v>
      </c>
      <c r="G5010" s="66">
        <v>73.63</v>
      </c>
    </row>
    <row r="5011" spans="1:7" ht="22.5" x14ac:dyDescent="0.2">
      <c r="A5011" s="1" t="str">
        <f t="shared" si="88"/>
        <v>SINAPI 101567</v>
      </c>
      <c r="B5011" s="3" t="s">
        <v>6165</v>
      </c>
      <c r="C5011" s="3">
        <v>101567</v>
      </c>
      <c r="D5011" s="2" t="s">
        <v>2711</v>
      </c>
      <c r="E5011" s="3" t="s">
        <v>6147</v>
      </c>
      <c r="G5011" s="66">
        <v>95.59</v>
      </c>
    </row>
    <row r="5012" spans="1:7" ht="22.5" x14ac:dyDescent="0.2">
      <c r="A5012" s="1" t="str">
        <f t="shared" si="88"/>
        <v>SINAPI 101551</v>
      </c>
      <c r="B5012" s="3" t="s">
        <v>6165</v>
      </c>
      <c r="C5012" s="3">
        <v>101551</v>
      </c>
      <c r="D5012" s="2" t="s">
        <v>9682</v>
      </c>
      <c r="E5012" s="3" t="s">
        <v>6148</v>
      </c>
      <c r="G5012" s="66">
        <v>0</v>
      </c>
    </row>
    <row r="5013" spans="1:7" ht="22.5" x14ac:dyDescent="0.2">
      <c r="A5013" s="1" t="str">
        <f t="shared" si="88"/>
        <v>SINAPI 101552</v>
      </c>
      <c r="B5013" s="3" t="s">
        <v>6165</v>
      </c>
      <c r="C5013" s="3">
        <v>101552</v>
      </c>
      <c r="D5013" s="2" t="s">
        <v>9683</v>
      </c>
      <c r="E5013" s="3" t="s">
        <v>6148</v>
      </c>
      <c r="G5013" s="66">
        <v>0</v>
      </c>
    </row>
    <row r="5014" spans="1:7" ht="22.5" x14ac:dyDescent="0.2">
      <c r="A5014" s="1" t="str">
        <f t="shared" si="88"/>
        <v>SINAPI 101550</v>
      </c>
      <c r="B5014" s="3" t="s">
        <v>6165</v>
      </c>
      <c r="C5014" s="3">
        <v>101550</v>
      </c>
      <c r="D5014" s="2" t="s">
        <v>9684</v>
      </c>
      <c r="E5014" s="3" t="s">
        <v>6148</v>
      </c>
      <c r="G5014" s="66">
        <v>0</v>
      </c>
    </row>
    <row r="5015" spans="1:7" ht="22.5" x14ac:dyDescent="0.2">
      <c r="A5015" s="1" t="str">
        <f t="shared" si="88"/>
        <v>SINAPI 101501</v>
      </c>
      <c r="B5015" s="3" t="s">
        <v>6165</v>
      </c>
      <c r="C5015" s="3">
        <v>101501</v>
      </c>
      <c r="D5015" s="2" t="s">
        <v>2660</v>
      </c>
      <c r="E5015" s="3" t="s">
        <v>6148</v>
      </c>
      <c r="G5015" s="66">
        <v>1822.48</v>
      </c>
    </row>
    <row r="5016" spans="1:7" ht="22.5" x14ac:dyDescent="0.2">
      <c r="A5016" s="1" t="str">
        <f t="shared" si="88"/>
        <v>SINAPI 101502</v>
      </c>
      <c r="B5016" s="3" t="s">
        <v>6165</v>
      </c>
      <c r="C5016" s="3">
        <v>101502</v>
      </c>
      <c r="D5016" s="2" t="s">
        <v>2661</v>
      </c>
      <c r="E5016" s="3" t="s">
        <v>6148</v>
      </c>
      <c r="G5016" s="66">
        <v>1978.65</v>
      </c>
    </row>
    <row r="5017" spans="1:7" ht="22.5" x14ac:dyDescent="0.2">
      <c r="A5017" s="1" t="str">
        <f t="shared" si="88"/>
        <v>SINAPI 101503</v>
      </c>
      <c r="B5017" s="3" t="s">
        <v>6165</v>
      </c>
      <c r="C5017" s="3">
        <v>101503</v>
      </c>
      <c r="D5017" s="2" t="s">
        <v>2662</v>
      </c>
      <c r="E5017" s="3" t="s">
        <v>6148</v>
      </c>
      <c r="G5017" s="66">
        <v>2013.95</v>
      </c>
    </row>
    <row r="5018" spans="1:7" ht="22.5" x14ac:dyDescent="0.2">
      <c r="A5018" s="1" t="str">
        <f t="shared" si="88"/>
        <v>SINAPI 101504</v>
      </c>
      <c r="B5018" s="3" t="s">
        <v>6165</v>
      </c>
      <c r="C5018" s="3">
        <v>101504</v>
      </c>
      <c r="D5018" s="2" t="s">
        <v>2663</v>
      </c>
      <c r="E5018" s="3" t="s">
        <v>6148</v>
      </c>
      <c r="G5018" s="66">
        <v>2225.06</v>
      </c>
    </row>
    <row r="5019" spans="1:7" ht="22.5" x14ac:dyDescent="0.2">
      <c r="A5019" s="1" t="str">
        <f t="shared" si="88"/>
        <v>SINAPI 101497</v>
      </c>
      <c r="B5019" s="3" t="s">
        <v>6165</v>
      </c>
      <c r="C5019" s="3">
        <v>101497</v>
      </c>
      <c r="D5019" s="2" t="s">
        <v>2656</v>
      </c>
      <c r="E5019" s="3" t="s">
        <v>6148</v>
      </c>
      <c r="G5019" s="66">
        <v>1832.12</v>
      </c>
    </row>
    <row r="5020" spans="1:7" ht="22.5" x14ac:dyDescent="0.2">
      <c r="A5020" s="1" t="str">
        <f t="shared" si="88"/>
        <v>SINAPI 101498</v>
      </c>
      <c r="B5020" s="3" t="s">
        <v>6165</v>
      </c>
      <c r="C5020" s="3">
        <v>101498</v>
      </c>
      <c r="D5020" s="2" t="s">
        <v>2657</v>
      </c>
      <c r="E5020" s="3" t="s">
        <v>6148</v>
      </c>
      <c r="G5020" s="66">
        <v>1988.29</v>
      </c>
    </row>
    <row r="5021" spans="1:7" ht="22.5" x14ac:dyDescent="0.2">
      <c r="A5021" s="1" t="str">
        <f t="shared" si="88"/>
        <v>SINAPI 101499</v>
      </c>
      <c r="B5021" s="3" t="s">
        <v>6165</v>
      </c>
      <c r="C5021" s="3">
        <v>101499</v>
      </c>
      <c r="D5021" s="2" t="s">
        <v>2658</v>
      </c>
      <c r="E5021" s="3" t="s">
        <v>6148</v>
      </c>
      <c r="G5021" s="66">
        <v>2023.59</v>
      </c>
    </row>
    <row r="5022" spans="1:7" ht="22.5" x14ac:dyDescent="0.2">
      <c r="A5022" s="1" t="str">
        <f t="shared" si="88"/>
        <v>SINAPI 101500</v>
      </c>
      <c r="B5022" s="3" t="s">
        <v>6165</v>
      </c>
      <c r="C5022" s="3">
        <v>101500</v>
      </c>
      <c r="D5022" s="2" t="s">
        <v>2659</v>
      </c>
      <c r="E5022" s="3" t="s">
        <v>6148</v>
      </c>
      <c r="G5022" s="66">
        <v>2234.6999999999998</v>
      </c>
    </row>
    <row r="5023" spans="1:7" ht="22.5" x14ac:dyDescent="0.2">
      <c r="A5023" s="1" t="str">
        <f t="shared" si="88"/>
        <v>SINAPI 101493</v>
      </c>
      <c r="B5023" s="3" t="s">
        <v>6165</v>
      </c>
      <c r="C5023" s="3">
        <v>101493</v>
      </c>
      <c r="D5023" s="2" t="s">
        <v>2652</v>
      </c>
      <c r="E5023" s="3" t="s">
        <v>6148</v>
      </c>
      <c r="G5023" s="66">
        <v>1534.7</v>
      </c>
    </row>
    <row r="5024" spans="1:7" ht="22.5" x14ac:dyDescent="0.2">
      <c r="A5024" s="1" t="str">
        <f t="shared" si="88"/>
        <v>SINAPI 101494</v>
      </c>
      <c r="B5024" s="3" t="s">
        <v>6165</v>
      </c>
      <c r="C5024" s="3">
        <v>101494</v>
      </c>
      <c r="D5024" s="2" t="s">
        <v>2653</v>
      </c>
      <c r="E5024" s="3" t="s">
        <v>6148</v>
      </c>
      <c r="G5024" s="66">
        <v>1637.88</v>
      </c>
    </row>
    <row r="5025" spans="1:7" ht="22.5" x14ac:dyDescent="0.2">
      <c r="A5025" s="1" t="str">
        <f t="shared" si="88"/>
        <v>SINAPI 101495</v>
      </c>
      <c r="B5025" s="3" t="s">
        <v>6165</v>
      </c>
      <c r="C5025" s="3">
        <v>101495</v>
      </c>
      <c r="D5025" s="2" t="s">
        <v>2654</v>
      </c>
      <c r="E5025" s="3" t="s">
        <v>6148</v>
      </c>
      <c r="G5025" s="66">
        <v>1661.2</v>
      </c>
    </row>
    <row r="5026" spans="1:7" ht="22.5" x14ac:dyDescent="0.2">
      <c r="A5026" s="1" t="str">
        <f t="shared" si="88"/>
        <v>SINAPI 101496</v>
      </c>
      <c r="B5026" s="3" t="s">
        <v>6165</v>
      </c>
      <c r="C5026" s="3">
        <v>101496</v>
      </c>
      <c r="D5026" s="2" t="s">
        <v>2655</v>
      </c>
      <c r="E5026" s="3" t="s">
        <v>6148</v>
      </c>
      <c r="G5026" s="66">
        <v>1812.19</v>
      </c>
    </row>
    <row r="5027" spans="1:7" ht="22.5" x14ac:dyDescent="0.2">
      <c r="A5027" s="1" t="str">
        <f t="shared" si="88"/>
        <v>SINAPI 101489</v>
      </c>
      <c r="B5027" s="3" t="s">
        <v>6165</v>
      </c>
      <c r="C5027" s="3">
        <v>101489</v>
      </c>
      <c r="D5027" s="2" t="s">
        <v>2648</v>
      </c>
      <c r="E5027" s="3" t="s">
        <v>6148</v>
      </c>
      <c r="G5027" s="66">
        <v>1552.87</v>
      </c>
    </row>
    <row r="5028" spans="1:7" ht="22.5" x14ac:dyDescent="0.2">
      <c r="A5028" s="1" t="str">
        <f t="shared" si="88"/>
        <v>SINAPI 101490</v>
      </c>
      <c r="B5028" s="3" t="s">
        <v>6165</v>
      </c>
      <c r="C5028" s="3">
        <v>101490</v>
      </c>
      <c r="D5028" s="2" t="s">
        <v>2649</v>
      </c>
      <c r="E5028" s="3" t="s">
        <v>6148</v>
      </c>
      <c r="G5028" s="66">
        <v>1656.05</v>
      </c>
    </row>
    <row r="5029" spans="1:7" ht="22.5" x14ac:dyDescent="0.2">
      <c r="A5029" s="1" t="str">
        <f t="shared" si="88"/>
        <v>SINAPI 101491</v>
      </c>
      <c r="B5029" s="3" t="s">
        <v>6165</v>
      </c>
      <c r="C5029" s="3">
        <v>101491</v>
      </c>
      <c r="D5029" s="2" t="s">
        <v>2650</v>
      </c>
      <c r="E5029" s="3" t="s">
        <v>6148</v>
      </c>
      <c r="G5029" s="66">
        <v>1679.37</v>
      </c>
    </row>
    <row r="5030" spans="1:7" ht="22.5" x14ac:dyDescent="0.2">
      <c r="A5030" s="1" t="str">
        <f t="shared" si="88"/>
        <v>SINAPI 101492</v>
      </c>
      <c r="B5030" s="3" t="s">
        <v>6165</v>
      </c>
      <c r="C5030" s="3">
        <v>101492</v>
      </c>
      <c r="D5030" s="2" t="s">
        <v>2651</v>
      </c>
      <c r="E5030" s="3" t="s">
        <v>6148</v>
      </c>
      <c r="G5030" s="66">
        <v>1830.36</v>
      </c>
    </row>
    <row r="5031" spans="1:7" ht="22.5" x14ac:dyDescent="0.2">
      <c r="A5031" s="1" t="str">
        <f t="shared" ref="A5031:A5094" si="89">CONCATENAR</f>
        <v>SINAPI 101509</v>
      </c>
      <c r="B5031" s="3" t="s">
        <v>6165</v>
      </c>
      <c r="C5031" s="3">
        <v>101509</v>
      </c>
      <c r="D5031" s="2" t="s">
        <v>6807</v>
      </c>
      <c r="E5031" s="3" t="s">
        <v>6148</v>
      </c>
      <c r="G5031" s="66">
        <v>2007.12</v>
      </c>
    </row>
    <row r="5032" spans="1:7" ht="22.5" x14ac:dyDescent="0.2">
      <c r="A5032" s="1" t="str">
        <f t="shared" si="89"/>
        <v>SINAPI 101510</v>
      </c>
      <c r="B5032" s="3" t="s">
        <v>6165</v>
      </c>
      <c r="C5032" s="3">
        <v>101510</v>
      </c>
      <c r="D5032" s="2" t="s">
        <v>6808</v>
      </c>
      <c r="E5032" s="3" t="s">
        <v>6148</v>
      </c>
      <c r="G5032" s="66">
        <v>2215.36</v>
      </c>
    </row>
    <row r="5033" spans="1:7" ht="22.5" x14ac:dyDescent="0.2">
      <c r="A5033" s="1" t="str">
        <f t="shared" si="89"/>
        <v>SINAPI 101511</v>
      </c>
      <c r="B5033" s="3" t="s">
        <v>6165</v>
      </c>
      <c r="C5033" s="3">
        <v>101511</v>
      </c>
      <c r="D5033" s="2" t="s">
        <v>6809</v>
      </c>
      <c r="E5033" s="3" t="s">
        <v>6148</v>
      </c>
      <c r="G5033" s="66">
        <v>2262.42</v>
      </c>
    </row>
    <row r="5034" spans="1:7" ht="22.5" x14ac:dyDescent="0.2">
      <c r="A5034" s="1" t="str">
        <f t="shared" si="89"/>
        <v>SINAPI 101512</v>
      </c>
      <c r="B5034" s="3" t="s">
        <v>6165</v>
      </c>
      <c r="C5034" s="3">
        <v>101512</v>
      </c>
      <c r="D5034" s="2" t="s">
        <v>6810</v>
      </c>
      <c r="E5034" s="3" t="s">
        <v>6148</v>
      </c>
      <c r="G5034" s="66">
        <v>2532.58</v>
      </c>
    </row>
    <row r="5035" spans="1:7" ht="22.5" x14ac:dyDescent="0.2">
      <c r="A5035" s="1" t="str">
        <f t="shared" si="89"/>
        <v>SINAPI 101505</v>
      </c>
      <c r="B5035" s="3" t="s">
        <v>6165</v>
      </c>
      <c r="C5035" s="3">
        <v>101505</v>
      </c>
      <c r="D5035" s="2" t="s">
        <v>2664</v>
      </c>
      <c r="E5035" s="3" t="s">
        <v>6148</v>
      </c>
      <c r="G5035" s="66">
        <v>1953.68</v>
      </c>
    </row>
    <row r="5036" spans="1:7" ht="22.5" x14ac:dyDescent="0.2">
      <c r="A5036" s="1" t="str">
        <f t="shared" si="89"/>
        <v>SINAPI 101506</v>
      </c>
      <c r="B5036" s="3" t="s">
        <v>6165</v>
      </c>
      <c r="C5036" s="3">
        <v>101506</v>
      </c>
      <c r="D5036" s="2" t="s">
        <v>2665</v>
      </c>
      <c r="E5036" s="3" t="s">
        <v>6148</v>
      </c>
      <c r="G5036" s="66">
        <v>2161.92</v>
      </c>
    </row>
    <row r="5037" spans="1:7" ht="22.5" x14ac:dyDescent="0.2">
      <c r="A5037" s="1" t="str">
        <f t="shared" si="89"/>
        <v>SINAPI 101507</v>
      </c>
      <c r="B5037" s="3" t="s">
        <v>6165</v>
      </c>
      <c r="C5037" s="3">
        <v>101507</v>
      </c>
      <c r="D5037" s="2" t="s">
        <v>2666</v>
      </c>
      <c r="E5037" s="3" t="s">
        <v>6148</v>
      </c>
      <c r="G5037" s="66">
        <v>2208.98</v>
      </c>
    </row>
    <row r="5038" spans="1:7" ht="22.5" x14ac:dyDescent="0.2">
      <c r="A5038" s="1" t="str">
        <f t="shared" si="89"/>
        <v>SINAPI 101508</v>
      </c>
      <c r="B5038" s="3" t="s">
        <v>6165</v>
      </c>
      <c r="C5038" s="3">
        <v>101508</v>
      </c>
      <c r="D5038" s="2" t="s">
        <v>2667</v>
      </c>
      <c r="E5038" s="3" t="s">
        <v>6148</v>
      </c>
      <c r="G5038" s="66">
        <v>2479.14</v>
      </c>
    </row>
    <row r="5039" spans="1:7" ht="22.5" x14ac:dyDescent="0.2">
      <c r="A5039" s="1" t="str">
        <f t="shared" si="89"/>
        <v>SINAPI 101525</v>
      </c>
      <c r="B5039" s="3" t="s">
        <v>6165</v>
      </c>
      <c r="C5039" s="3">
        <v>101525</v>
      </c>
      <c r="D5039" s="2" t="s">
        <v>2680</v>
      </c>
      <c r="E5039" s="3" t="s">
        <v>6148</v>
      </c>
      <c r="G5039" s="66">
        <v>1146.28</v>
      </c>
    </row>
    <row r="5040" spans="1:7" ht="22.5" x14ac:dyDescent="0.2">
      <c r="A5040" s="1" t="str">
        <f t="shared" si="89"/>
        <v>SINAPI 101526</v>
      </c>
      <c r="B5040" s="3" t="s">
        <v>6165</v>
      </c>
      <c r="C5040" s="3">
        <v>101526</v>
      </c>
      <c r="D5040" s="2" t="s">
        <v>2681</v>
      </c>
      <c r="E5040" s="3" t="s">
        <v>6148</v>
      </c>
      <c r="G5040" s="66">
        <v>1332</v>
      </c>
    </row>
    <row r="5041" spans="1:7" ht="22.5" x14ac:dyDescent="0.2">
      <c r="A5041" s="1" t="str">
        <f t="shared" si="89"/>
        <v>SINAPI 101527</v>
      </c>
      <c r="B5041" s="3" t="s">
        <v>6165</v>
      </c>
      <c r="C5041" s="3">
        <v>101527</v>
      </c>
      <c r="D5041" s="2" t="s">
        <v>2682</v>
      </c>
      <c r="E5041" s="3" t="s">
        <v>6148</v>
      </c>
      <c r="G5041" s="66">
        <v>1373.98</v>
      </c>
    </row>
    <row r="5042" spans="1:7" ht="22.5" x14ac:dyDescent="0.2">
      <c r="A5042" s="1" t="str">
        <f t="shared" si="89"/>
        <v>SINAPI 101528</v>
      </c>
      <c r="B5042" s="3" t="s">
        <v>6165</v>
      </c>
      <c r="C5042" s="3">
        <v>101528</v>
      </c>
      <c r="D5042" s="2" t="s">
        <v>2683</v>
      </c>
      <c r="E5042" s="3" t="s">
        <v>6148</v>
      </c>
      <c r="G5042" s="66">
        <v>1584.65</v>
      </c>
    </row>
    <row r="5043" spans="1:7" ht="22.5" x14ac:dyDescent="0.2">
      <c r="A5043" s="1" t="str">
        <f t="shared" si="89"/>
        <v>SINAPI 101521</v>
      </c>
      <c r="B5043" s="3" t="s">
        <v>6165</v>
      </c>
      <c r="C5043" s="3">
        <v>101521</v>
      </c>
      <c r="D5043" s="2" t="s">
        <v>2676</v>
      </c>
      <c r="E5043" s="3" t="s">
        <v>6148</v>
      </c>
      <c r="G5043" s="66">
        <v>1155.9100000000001</v>
      </c>
    </row>
    <row r="5044" spans="1:7" ht="22.5" x14ac:dyDescent="0.2">
      <c r="A5044" s="1" t="str">
        <f t="shared" si="89"/>
        <v>SINAPI 101522</v>
      </c>
      <c r="B5044" s="3" t="s">
        <v>6165</v>
      </c>
      <c r="C5044" s="3">
        <v>101522</v>
      </c>
      <c r="D5044" s="2" t="s">
        <v>2677</v>
      </c>
      <c r="E5044" s="3" t="s">
        <v>6148</v>
      </c>
      <c r="G5044" s="66">
        <v>1341.63</v>
      </c>
    </row>
    <row r="5045" spans="1:7" ht="22.5" x14ac:dyDescent="0.2">
      <c r="A5045" s="1" t="str">
        <f t="shared" si="89"/>
        <v>SINAPI 101523</v>
      </c>
      <c r="B5045" s="3" t="s">
        <v>6165</v>
      </c>
      <c r="C5045" s="3">
        <v>101523</v>
      </c>
      <c r="D5045" s="2" t="s">
        <v>2678</v>
      </c>
      <c r="E5045" s="3" t="s">
        <v>6148</v>
      </c>
      <c r="G5045" s="66">
        <v>1383.61</v>
      </c>
    </row>
    <row r="5046" spans="1:7" ht="22.5" x14ac:dyDescent="0.2">
      <c r="A5046" s="1" t="str">
        <f t="shared" si="89"/>
        <v>SINAPI 101524</v>
      </c>
      <c r="B5046" s="3" t="s">
        <v>6165</v>
      </c>
      <c r="C5046" s="3">
        <v>101524</v>
      </c>
      <c r="D5046" s="2" t="s">
        <v>2679</v>
      </c>
      <c r="E5046" s="3" t="s">
        <v>6148</v>
      </c>
      <c r="G5046" s="66">
        <v>1594.28</v>
      </c>
    </row>
    <row r="5047" spans="1:7" ht="22.5" x14ac:dyDescent="0.2">
      <c r="A5047" s="1" t="str">
        <f t="shared" si="89"/>
        <v>SINAPI 101517</v>
      </c>
      <c r="B5047" s="3" t="s">
        <v>6165</v>
      </c>
      <c r="C5047" s="3">
        <v>101517</v>
      </c>
      <c r="D5047" s="2" t="s">
        <v>2672</v>
      </c>
      <c r="E5047" s="3" t="s">
        <v>6148</v>
      </c>
      <c r="G5047" s="66">
        <v>842.79</v>
      </c>
    </row>
    <row r="5048" spans="1:7" ht="22.5" x14ac:dyDescent="0.2">
      <c r="A5048" s="1" t="str">
        <f t="shared" si="89"/>
        <v>SINAPI 101518</v>
      </c>
      <c r="B5048" s="3" t="s">
        <v>6165</v>
      </c>
      <c r="C5048" s="3">
        <v>101518</v>
      </c>
      <c r="D5048" s="2" t="s">
        <v>2673</v>
      </c>
      <c r="E5048" s="3" t="s">
        <v>6148</v>
      </c>
      <c r="G5048" s="66">
        <v>966.61</v>
      </c>
    </row>
    <row r="5049" spans="1:7" ht="22.5" x14ac:dyDescent="0.2">
      <c r="A5049" s="1" t="str">
        <f t="shared" si="89"/>
        <v>SINAPI 101519</v>
      </c>
      <c r="B5049" s="3" t="s">
        <v>6165</v>
      </c>
      <c r="C5049" s="3">
        <v>101519</v>
      </c>
      <c r="D5049" s="2" t="s">
        <v>2674</v>
      </c>
      <c r="E5049" s="3" t="s">
        <v>6148</v>
      </c>
      <c r="G5049" s="66">
        <v>994.59</v>
      </c>
    </row>
    <row r="5050" spans="1:7" ht="22.5" x14ac:dyDescent="0.2">
      <c r="A5050" s="1" t="str">
        <f t="shared" si="89"/>
        <v>SINAPI 101520</v>
      </c>
      <c r="B5050" s="3" t="s">
        <v>6165</v>
      </c>
      <c r="C5050" s="3">
        <v>101520</v>
      </c>
      <c r="D5050" s="2" t="s">
        <v>2675</v>
      </c>
      <c r="E5050" s="3" t="s">
        <v>6148</v>
      </c>
      <c r="G5050" s="66">
        <v>1135.04</v>
      </c>
    </row>
    <row r="5051" spans="1:7" ht="22.5" x14ac:dyDescent="0.2">
      <c r="A5051" s="1" t="str">
        <f t="shared" si="89"/>
        <v>SINAPI 101513</v>
      </c>
      <c r="B5051" s="3" t="s">
        <v>6165</v>
      </c>
      <c r="C5051" s="3">
        <v>101513</v>
      </c>
      <c r="D5051" s="2" t="s">
        <v>2668</v>
      </c>
      <c r="E5051" s="3" t="s">
        <v>6148</v>
      </c>
      <c r="G5051" s="66">
        <v>860.94</v>
      </c>
    </row>
    <row r="5052" spans="1:7" ht="22.5" x14ac:dyDescent="0.2">
      <c r="A5052" s="1" t="str">
        <f t="shared" si="89"/>
        <v>SINAPI 101514</v>
      </c>
      <c r="B5052" s="3" t="s">
        <v>6165</v>
      </c>
      <c r="C5052" s="3">
        <v>101514</v>
      </c>
      <c r="D5052" s="2" t="s">
        <v>2669</v>
      </c>
      <c r="E5052" s="3" t="s">
        <v>6148</v>
      </c>
      <c r="G5052" s="66">
        <v>984.76</v>
      </c>
    </row>
    <row r="5053" spans="1:7" ht="22.5" x14ac:dyDescent="0.2">
      <c r="A5053" s="1" t="str">
        <f t="shared" si="89"/>
        <v>SINAPI 101515</v>
      </c>
      <c r="B5053" s="3" t="s">
        <v>6165</v>
      </c>
      <c r="C5053" s="3">
        <v>101515</v>
      </c>
      <c r="D5053" s="2" t="s">
        <v>2670</v>
      </c>
      <c r="E5053" s="3" t="s">
        <v>6148</v>
      </c>
      <c r="G5053" s="66">
        <v>1012.74</v>
      </c>
    </row>
    <row r="5054" spans="1:7" ht="22.5" x14ac:dyDescent="0.2">
      <c r="A5054" s="1" t="str">
        <f t="shared" si="89"/>
        <v>SINAPI 101516</v>
      </c>
      <c r="B5054" s="3" t="s">
        <v>6165</v>
      </c>
      <c r="C5054" s="3">
        <v>101516</v>
      </c>
      <c r="D5054" s="2" t="s">
        <v>2671</v>
      </c>
      <c r="E5054" s="3" t="s">
        <v>6148</v>
      </c>
      <c r="G5054" s="66">
        <v>1153.19</v>
      </c>
    </row>
    <row r="5055" spans="1:7" ht="22.5" x14ac:dyDescent="0.2">
      <c r="A5055" s="1" t="str">
        <f t="shared" si="89"/>
        <v>SINAPI 101533</v>
      </c>
      <c r="B5055" s="3" t="s">
        <v>6165</v>
      </c>
      <c r="C5055" s="3">
        <v>101533</v>
      </c>
      <c r="D5055" s="2" t="s">
        <v>6811</v>
      </c>
      <c r="E5055" s="3" t="s">
        <v>6148</v>
      </c>
      <c r="G5055" s="66">
        <v>1348.29</v>
      </c>
    </row>
    <row r="5056" spans="1:7" ht="22.5" x14ac:dyDescent="0.2">
      <c r="A5056" s="1" t="str">
        <f t="shared" si="89"/>
        <v>SINAPI 101534</v>
      </c>
      <c r="B5056" s="3" t="s">
        <v>6165</v>
      </c>
      <c r="C5056" s="3">
        <v>101534</v>
      </c>
      <c r="D5056" s="2" t="s">
        <v>6812</v>
      </c>
      <c r="E5056" s="3" t="s">
        <v>6148</v>
      </c>
      <c r="G5056" s="66">
        <v>1595.92</v>
      </c>
    </row>
    <row r="5057" spans="1:7" ht="22.5" x14ac:dyDescent="0.2">
      <c r="A5057" s="1" t="str">
        <f t="shared" si="89"/>
        <v>SINAPI 101535</v>
      </c>
      <c r="B5057" s="3" t="s">
        <v>6165</v>
      </c>
      <c r="C5057" s="3">
        <v>101535</v>
      </c>
      <c r="D5057" s="2" t="s">
        <v>6813</v>
      </c>
      <c r="E5057" s="3" t="s">
        <v>6148</v>
      </c>
      <c r="G5057" s="66">
        <v>1651.89</v>
      </c>
    </row>
    <row r="5058" spans="1:7" ht="22.5" x14ac:dyDescent="0.2">
      <c r="A5058" s="1" t="str">
        <f t="shared" si="89"/>
        <v>SINAPI 101536</v>
      </c>
      <c r="B5058" s="3" t="s">
        <v>6165</v>
      </c>
      <c r="C5058" s="3">
        <v>101536</v>
      </c>
      <c r="D5058" s="2" t="s">
        <v>6814</v>
      </c>
      <c r="E5058" s="3" t="s">
        <v>6148</v>
      </c>
      <c r="G5058" s="66">
        <v>1932.79</v>
      </c>
    </row>
    <row r="5059" spans="1:7" ht="22.5" x14ac:dyDescent="0.2">
      <c r="A5059" s="1" t="str">
        <f t="shared" si="89"/>
        <v>SINAPI 101529</v>
      </c>
      <c r="B5059" s="3" t="s">
        <v>6165</v>
      </c>
      <c r="C5059" s="3">
        <v>101529</v>
      </c>
      <c r="D5059" s="2" t="s">
        <v>2684</v>
      </c>
      <c r="E5059" s="3" t="s">
        <v>6148</v>
      </c>
      <c r="G5059" s="66">
        <v>1294.8399999999999</v>
      </c>
    </row>
    <row r="5060" spans="1:7" ht="22.5" x14ac:dyDescent="0.2">
      <c r="A5060" s="1" t="str">
        <f t="shared" si="89"/>
        <v>SINAPI 101530</v>
      </c>
      <c r="B5060" s="3" t="s">
        <v>6165</v>
      </c>
      <c r="C5060" s="3">
        <v>101530</v>
      </c>
      <c r="D5060" s="2" t="s">
        <v>2685</v>
      </c>
      <c r="E5060" s="3" t="s">
        <v>6148</v>
      </c>
      <c r="G5060" s="66">
        <v>1542.47</v>
      </c>
    </row>
    <row r="5061" spans="1:7" ht="22.5" x14ac:dyDescent="0.2">
      <c r="A5061" s="1" t="str">
        <f t="shared" si="89"/>
        <v>SINAPI 101531</v>
      </c>
      <c r="B5061" s="3" t="s">
        <v>6165</v>
      </c>
      <c r="C5061" s="3">
        <v>101531</v>
      </c>
      <c r="D5061" s="2" t="s">
        <v>2686</v>
      </c>
      <c r="E5061" s="3" t="s">
        <v>6148</v>
      </c>
      <c r="G5061" s="66">
        <v>1598.44</v>
      </c>
    </row>
    <row r="5062" spans="1:7" ht="22.5" x14ac:dyDescent="0.2">
      <c r="A5062" s="1" t="str">
        <f t="shared" si="89"/>
        <v>SINAPI 101532</v>
      </c>
      <c r="B5062" s="3" t="s">
        <v>6165</v>
      </c>
      <c r="C5062" s="3">
        <v>101532</v>
      </c>
      <c r="D5062" s="2" t="s">
        <v>2687</v>
      </c>
      <c r="E5062" s="3" t="s">
        <v>6148</v>
      </c>
      <c r="G5062" s="66">
        <v>1879.34</v>
      </c>
    </row>
    <row r="5063" spans="1:7" ht="22.5" x14ac:dyDescent="0.2">
      <c r="A5063" s="1" t="str">
        <f t="shared" si="89"/>
        <v>SINAPI 101549</v>
      </c>
      <c r="B5063" s="3" t="s">
        <v>6165</v>
      </c>
      <c r="C5063" s="3">
        <v>101549</v>
      </c>
      <c r="D5063" s="2" t="s">
        <v>2700</v>
      </c>
      <c r="E5063" s="3" t="s">
        <v>6148</v>
      </c>
      <c r="G5063" s="66">
        <v>26.9</v>
      </c>
    </row>
    <row r="5064" spans="1:7" x14ac:dyDescent="0.2">
      <c r="A5064" s="1" t="str">
        <f t="shared" si="89"/>
        <v>SINAPI 101547</v>
      </c>
      <c r="B5064" s="3" t="s">
        <v>6165</v>
      </c>
      <c r="C5064" s="3">
        <v>101547</v>
      </c>
      <c r="D5064" s="2" t="s">
        <v>2698</v>
      </c>
      <c r="E5064" s="3" t="s">
        <v>6148</v>
      </c>
      <c r="G5064" s="66">
        <v>98.66</v>
      </c>
    </row>
    <row r="5065" spans="1:7" x14ac:dyDescent="0.2">
      <c r="A5065" s="1" t="str">
        <f t="shared" si="89"/>
        <v>SINAPI 101546</v>
      </c>
      <c r="B5065" s="3" t="s">
        <v>6165</v>
      </c>
      <c r="C5065" s="3">
        <v>101546</v>
      </c>
      <c r="D5065" s="2" t="s">
        <v>2697</v>
      </c>
      <c r="E5065" s="3" t="s">
        <v>6148</v>
      </c>
      <c r="G5065" s="66">
        <v>31.67</v>
      </c>
    </row>
    <row r="5066" spans="1:7" x14ac:dyDescent="0.2">
      <c r="A5066" s="1" t="str">
        <f t="shared" si="89"/>
        <v>SINAPI 101548</v>
      </c>
      <c r="B5066" s="3" t="s">
        <v>6165</v>
      </c>
      <c r="C5066" s="3">
        <v>101548</v>
      </c>
      <c r="D5066" s="2" t="s">
        <v>2699</v>
      </c>
      <c r="E5066" s="3" t="s">
        <v>6148</v>
      </c>
      <c r="G5066" s="66">
        <v>8.0399999999999991</v>
      </c>
    </row>
    <row r="5067" spans="1:7" ht="22.5" x14ac:dyDescent="0.2">
      <c r="A5067" s="1" t="str">
        <f t="shared" si="89"/>
        <v>SINAPI 94764</v>
      </c>
      <c r="B5067" s="3" t="s">
        <v>6165</v>
      </c>
      <c r="C5067" s="3">
        <v>94764</v>
      </c>
      <c r="D5067" s="2" t="s">
        <v>7027</v>
      </c>
      <c r="E5067" s="3" t="s">
        <v>6148</v>
      </c>
      <c r="G5067" s="66">
        <v>36.94</v>
      </c>
    </row>
    <row r="5068" spans="1:7" ht="22.5" x14ac:dyDescent="0.2">
      <c r="A5068" s="1" t="str">
        <f t="shared" si="89"/>
        <v>SINAPI 94765</v>
      </c>
      <c r="B5068" s="3" t="s">
        <v>6165</v>
      </c>
      <c r="C5068" s="3">
        <v>94765</v>
      </c>
      <c r="D5068" s="2" t="s">
        <v>7028</v>
      </c>
      <c r="E5068" s="3" t="s">
        <v>6148</v>
      </c>
      <c r="G5068" s="66">
        <v>40.65</v>
      </c>
    </row>
    <row r="5069" spans="1:7" ht="22.5" x14ac:dyDescent="0.2">
      <c r="A5069" s="1" t="str">
        <f t="shared" si="89"/>
        <v>SINAPI 94766</v>
      </c>
      <c r="B5069" s="3" t="s">
        <v>6165</v>
      </c>
      <c r="C5069" s="3">
        <v>94766</v>
      </c>
      <c r="D5069" s="2" t="s">
        <v>7029</v>
      </c>
      <c r="E5069" s="3" t="s">
        <v>6148</v>
      </c>
      <c r="G5069" s="66">
        <v>45.38</v>
      </c>
    </row>
    <row r="5070" spans="1:7" ht="22.5" x14ac:dyDescent="0.2">
      <c r="A5070" s="1" t="str">
        <f t="shared" si="89"/>
        <v>SINAPI 94767</v>
      </c>
      <c r="B5070" s="3" t="s">
        <v>6165</v>
      </c>
      <c r="C5070" s="3">
        <v>94767</v>
      </c>
      <c r="D5070" s="2" t="s">
        <v>7030</v>
      </c>
      <c r="E5070" s="3" t="s">
        <v>6148</v>
      </c>
      <c r="G5070" s="66">
        <v>67.180000000000007</v>
      </c>
    </row>
    <row r="5071" spans="1:7" ht="22.5" x14ac:dyDescent="0.2">
      <c r="A5071" s="1" t="str">
        <f t="shared" si="89"/>
        <v>SINAPI 94768</v>
      </c>
      <c r="B5071" s="3" t="s">
        <v>6165</v>
      </c>
      <c r="C5071" s="3">
        <v>94768</v>
      </c>
      <c r="D5071" s="2" t="s">
        <v>7031</v>
      </c>
      <c r="E5071" s="3" t="s">
        <v>6148</v>
      </c>
      <c r="G5071" s="66">
        <v>76.06</v>
      </c>
    </row>
    <row r="5072" spans="1:7" ht="22.5" x14ac:dyDescent="0.2">
      <c r="A5072" s="1" t="str">
        <f t="shared" si="89"/>
        <v>SINAPI 94769</v>
      </c>
      <c r="B5072" s="3" t="s">
        <v>6165</v>
      </c>
      <c r="C5072" s="3">
        <v>94769</v>
      </c>
      <c r="D5072" s="2" t="s">
        <v>7032</v>
      </c>
      <c r="E5072" s="3" t="s">
        <v>6148</v>
      </c>
      <c r="G5072" s="66">
        <v>101.48</v>
      </c>
    </row>
    <row r="5073" spans="1:7" ht="22.5" x14ac:dyDescent="0.2">
      <c r="A5073" s="1" t="str">
        <f t="shared" si="89"/>
        <v>SINAPI 94783</v>
      </c>
      <c r="B5073" s="3" t="s">
        <v>6165</v>
      </c>
      <c r="C5073" s="3">
        <v>94783</v>
      </c>
      <c r="D5073" s="2" t="s">
        <v>7033</v>
      </c>
      <c r="E5073" s="3" t="s">
        <v>6148</v>
      </c>
      <c r="G5073" s="66">
        <v>18.22</v>
      </c>
    </row>
    <row r="5074" spans="1:7" ht="22.5" x14ac:dyDescent="0.2">
      <c r="A5074" s="1" t="str">
        <f t="shared" si="89"/>
        <v>SINAPI 94703</v>
      </c>
      <c r="B5074" s="3" t="s">
        <v>6165</v>
      </c>
      <c r="C5074" s="3">
        <v>94703</v>
      </c>
      <c r="D5074" s="2" t="s">
        <v>6986</v>
      </c>
      <c r="E5074" s="3" t="s">
        <v>6148</v>
      </c>
      <c r="G5074" s="66">
        <v>19.45</v>
      </c>
    </row>
    <row r="5075" spans="1:7" ht="22.5" x14ac:dyDescent="0.2">
      <c r="A5075" s="1" t="str">
        <f t="shared" si="89"/>
        <v>SINAPI 94704</v>
      </c>
      <c r="B5075" s="3" t="s">
        <v>6165</v>
      </c>
      <c r="C5075" s="3">
        <v>94704</v>
      </c>
      <c r="D5075" s="2" t="s">
        <v>6987</v>
      </c>
      <c r="E5075" s="3" t="s">
        <v>6148</v>
      </c>
      <c r="G5075" s="66">
        <v>25.7</v>
      </c>
    </row>
    <row r="5076" spans="1:7" ht="22.5" x14ac:dyDescent="0.2">
      <c r="A5076" s="1" t="str">
        <f t="shared" si="89"/>
        <v>SINAPI 94705</v>
      </c>
      <c r="B5076" s="3" t="s">
        <v>6165</v>
      </c>
      <c r="C5076" s="3">
        <v>94705</v>
      </c>
      <c r="D5076" s="2" t="s">
        <v>6988</v>
      </c>
      <c r="E5076" s="3" t="s">
        <v>6148</v>
      </c>
      <c r="G5076" s="66">
        <v>34.83</v>
      </c>
    </row>
    <row r="5077" spans="1:7" ht="22.5" x14ac:dyDescent="0.2">
      <c r="A5077" s="1" t="str">
        <f t="shared" si="89"/>
        <v>SINAPI 94706</v>
      </c>
      <c r="B5077" s="3" t="s">
        <v>6165</v>
      </c>
      <c r="C5077" s="3">
        <v>94706</v>
      </c>
      <c r="D5077" s="2" t="s">
        <v>6989</v>
      </c>
      <c r="E5077" s="3" t="s">
        <v>6148</v>
      </c>
      <c r="G5077" s="66">
        <v>34.11</v>
      </c>
    </row>
    <row r="5078" spans="1:7" ht="22.5" x14ac:dyDescent="0.2">
      <c r="A5078" s="1" t="str">
        <f t="shared" si="89"/>
        <v>SINAPI 94707</v>
      </c>
      <c r="B5078" s="3" t="s">
        <v>6165</v>
      </c>
      <c r="C5078" s="3">
        <v>94707</v>
      </c>
      <c r="D5078" s="2" t="s">
        <v>6990</v>
      </c>
      <c r="E5078" s="3" t="s">
        <v>6148</v>
      </c>
      <c r="G5078" s="66">
        <v>53.34</v>
      </c>
    </row>
    <row r="5079" spans="1:7" ht="22.5" x14ac:dyDescent="0.2">
      <c r="A5079" s="1" t="str">
        <f t="shared" si="89"/>
        <v>SINAPI 94715</v>
      </c>
      <c r="B5079" s="3" t="s">
        <v>6165</v>
      </c>
      <c r="C5079" s="3">
        <v>94715</v>
      </c>
      <c r="D5079" s="2" t="s">
        <v>6993</v>
      </c>
      <c r="E5079" s="3" t="s">
        <v>6148</v>
      </c>
      <c r="G5079" s="66">
        <v>273.16000000000003</v>
      </c>
    </row>
    <row r="5080" spans="1:7" ht="22.5" x14ac:dyDescent="0.2">
      <c r="A5080" s="1" t="str">
        <f t="shared" si="89"/>
        <v>SINAPI 94713</v>
      </c>
      <c r="B5080" s="3" t="s">
        <v>6165</v>
      </c>
      <c r="C5080" s="3">
        <v>94713</v>
      </c>
      <c r="D5080" s="2" t="s">
        <v>6991</v>
      </c>
      <c r="E5080" s="3" t="s">
        <v>6148</v>
      </c>
      <c r="G5080" s="66">
        <v>219.11</v>
      </c>
    </row>
    <row r="5081" spans="1:7" ht="22.5" x14ac:dyDescent="0.2">
      <c r="A5081" s="1" t="str">
        <f t="shared" si="89"/>
        <v>SINAPI 94714</v>
      </c>
      <c r="B5081" s="3" t="s">
        <v>6165</v>
      </c>
      <c r="C5081" s="3">
        <v>94714</v>
      </c>
      <c r="D5081" s="2" t="s">
        <v>6992</v>
      </c>
      <c r="E5081" s="3" t="s">
        <v>6148</v>
      </c>
      <c r="G5081" s="66">
        <v>306.89</v>
      </c>
    </row>
    <row r="5082" spans="1:7" ht="22.5" x14ac:dyDescent="0.2">
      <c r="A5082" s="1" t="str">
        <f t="shared" si="89"/>
        <v>SINAPI 94656</v>
      </c>
      <c r="B5082" s="3" t="s">
        <v>6165</v>
      </c>
      <c r="C5082" s="3">
        <v>94656</v>
      </c>
      <c r="D5082" s="2" t="s">
        <v>6939</v>
      </c>
      <c r="E5082" s="3" t="s">
        <v>6148</v>
      </c>
      <c r="G5082" s="66">
        <v>3.5</v>
      </c>
    </row>
    <row r="5083" spans="1:7" ht="22.5" x14ac:dyDescent="0.2">
      <c r="A5083" s="1" t="str">
        <f t="shared" si="89"/>
        <v>SINAPI 94670</v>
      </c>
      <c r="B5083" s="3" t="s">
        <v>6165</v>
      </c>
      <c r="C5083" s="3">
        <v>94670</v>
      </c>
      <c r="D5083" s="2" t="s">
        <v>6953</v>
      </c>
      <c r="E5083" s="3" t="s">
        <v>6148</v>
      </c>
      <c r="G5083" s="66">
        <v>66.08</v>
      </c>
    </row>
    <row r="5084" spans="1:7" ht="22.5" x14ac:dyDescent="0.2">
      <c r="A5084" s="1" t="str">
        <f t="shared" si="89"/>
        <v>SINAPI 94658</v>
      </c>
      <c r="B5084" s="3" t="s">
        <v>6165</v>
      </c>
      <c r="C5084" s="3">
        <v>94658</v>
      </c>
      <c r="D5084" s="2" t="s">
        <v>6941</v>
      </c>
      <c r="E5084" s="3" t="s">
        <v>6148</v>
      </c>
      <c r="G5084" s="66">
        <v>5.19</v>
      </c>
    </row>
    <row r="5085" spans="1:7" ht="22.5" x14ac:dyDescent="0.2">
      <c r="A5085" s="1" t="str">
        <f t="shared" si="89"/>
        <v>SINAPI 94660</v>
      </c>
      <c r="B5085" s="3" t="s">
        <v>6165</v>
      </c>
      <c r="C5085" s="3">
        <v>94660</v>
      </c>
      <c r="D5085" s="2" t="s">
        <v>6943</v>
      </c>
      <c r="E5085" s="3" t="s">
        <v>6148</v>
      </c>
      <c r="G5085" s="66">
        <v>8.15</v>
      </c>
    </row>
    <row r="5086" spans="1:7" ht="22.5" x14ac:dyDescent="0.2">
      <c r="A5086" s="1" t="str">
        <f t="shared" si="89"/>
        <v>SINAPI 94662</v>
      </c>
      <c r="B5086" s="3" t="s">
        <v>6165</v>
      </c>
      <c r="C5086" s="3">
        <v>94662</v>
      </c>
      <c r="D5086" s="2" t="s">
        <v>6945</v>
      </c>
      <c r="E5086" s="3" t="s">
        <v>6148</v>
      </c>
      <c r="G5086" s="66">
        <v>10.75</v>
      </c>
    </row>
    <row r="5087" spans="1:7" ht="22.5" x14ac:dyDescent="0.2">
      <c r="A5087" s="1" t="str">
        <f t="shared" si="89"/>
        <v>SINAPI 94664</v>
      </c>
      <c r="B5087" s="3" t="s">
        <v>6165</v>
      </c>
      <c r="C5087" s="3">
        <v>94664</v>
      </c>
      <c r="D5087" s="2" t="s">
        <v>6947</v>
      </c>
      <c r="E5087" s="3" t="s">
        <v>6148</v>
      </c>
      <c r="G5087" s="66">
        <v>19.32</v>
      </c>
    </row>
    <row r="5088" spans="1:7" ht="22.5" x14ac:dyDescent="0.2">
      <c r="A5088" s="1" t="str">
        <f t="shared" si="89"/>
        <v>SINAPI 94666</v>
      </c>
      <c r="B5088" s="3" t="s">
        <v>6165</v>
      </c>
      <c r="C5088" s="3">
        <v>94666</v>
      </c>
      <c r="D5088" s="2" t="s">
        <v>6949</v>
      </c>
      <c r="E5088" s="3" t="s">
        <v>6148</v>
      </c>
      <c r="G5088" s="66">
        <v>31.29</v>
      </c>
    </row>
    <row r="5089" spans="1:7" ht="22.5" x14ac:dyDescent="0.2">
      <c r="A5089" s="1" t="str">
        <f t="shared" si="89"/>
        <v>SINAPI 94668</v>
      </c>
      <c r="B5089" s="3" t="s">
        <v>6165</v>
      </c>
      <c r="C5089" s="3">
        <v>94668</v>
      </c>
      <c r="D5089" s="2" t="s">
        <v>6951</v>
      </c>
      <c r="E5089" s="3" t="s">
        <v>6148</v>
      </c>
      <c r="G5089" s="66">
        <v>41.52</v>
      </c>
    </row>
    <row r="5090" spans="1:7" ht="22.5" x14ac:dyDescent="0.2">
      <c r="A5090" s="1" t="str">
        <f t="shared" si="89"/>
        <v>SINAPI 105215</v>
      </c>
      <c r="B5090" s="3" t="s">
        <v>6165</v>
      </c>
      <c r="C5090" s="3">
        <v>105215</v>
      </c>
      <c r="D5090" s="2" t="s">
        <v>7153</v>
      </c>
      <c r="E5090" s="3" t="s">
        <v>6148</v>
      </c>
      <c r="G5090" s="66">
        <v>9.19</v>
      </c>
    </row>
    <row r="5091" spans="1:7" ht="22.5" x14ac:dyDescent="0.2">
      <c r="A5091" s="1" t="str">
        <f t="shared" si="89"/>
        <v>SINAPI 105216</v>
      </c>
      <c r="B5091" s="3" t="s">
        <v>6165</v>
      </c>
      <c r="C5091" s="3">
        <v>105216</v>
      </c>
      <c r="D5091" s="2" t="s">
        <v>7154</v>
      </c>
      <c r="E5091" s="3" t="s">
        <v>6148</v>
      </c>
      <c r="G5091" s="66">
        <v>34.770000000000003</v>
      </c>
    </row>
    <row r="5092" spans="1:7" ht="22.5" x14ac:dyDescent="0.2">
      <c r="A5092" s="1" t="str">
        <f t="shared" si="89"/>
        <v>SINAPI 105217</v>
      </c>
      <c r="B5092" s="3" t="s">
        <v>6165</v>
      </c>
      <c r="C5092" s="3">
        <v>105217</v>
      </c>
      <c r="D5092" s="2" t="s">
        <v>7155</v>
      </c>
      <c r="E5092" s="3" t="s">
        <v>6148</v>
      </c>
      <c r="G5092" s="66">
        <v>39.21</v>
      </c>
    </row>
    <row r="5093" spans="1:7" ht="22.5" x14ac:dyDescent="0.2">
      <c r="A5093" s="1" t="str">
        <f t="shared" si="89"/>
        <v>SINAPI 105214</v>
      </c>
      <c r="B5093" s="3" t="s">
        <v>6165</v>
      </c>
      <c r="C5093" s="3">
        <v>105214</v>
      </c>
      <c r="D5093" s="2" t="s">
        <v>7152</v>
      </c>
      <c r="E5093" s="3" t="s">
        <v>6148</v>
      </c>
      <c r="G5093" s="66">
        <v>40.99</v>
      </c>
    </row>
    <row r="5094" spans="1:7" ht="22.5" x14ac:dyDescent="0.2">
      <c r="A5094" s="1" t="str">
        <f t="shared" si="89"/>
        <v>SINAPI 105218</v>
      </c>
      <c r="B5094" s="3" t="s">
        <v>6165</v>
      </c>
      <c r="C5094" s="3">
        <v>105218</v>
      </c>
      <c r="D5094" s="2" t="s">
        <v>7156</v>
      </c>
      <c r="E5094" s="3" t="s">
        <v>6148</v>
      </c>
      <c r="G5094" s="66">
        <v>68.09</v>
      </c>
    </row>
    <row r="5095" spans="1:7" ht="22.5" x14ac:dyDescent="0.2">
      <c r="A5095" s="1" t="str">
        <f t="shared" ref="A5095:A5158" si="90">CONCATENAR</f>
        <v>SINAPI 105213</v>
      </c>
      <c r="B5095" s="3" t="s">
        <v>6165</v>
      </c>
      <c r="C5095" s="3">
        <v>105213</v>
      </c>
      <c r="D5095" s="2" t="s">
        <v>7151</v>
      </c>
      <c r="E5095" s="3" t="s">
        <v>6148</v>
      </c>
      <c r="G5095" s="66">
        <v>194.17</v>
      </c>
    </row>
    <row r="5096" spans="1:7" ht="22.5" x14ac:dyDescent="0.2">
      <c r="A5096" s="1" t="str">
        <f t="shared" si="90"/>
        <v>SINAPI 105233</v>
      </c>
      <c r="B5096" s="3" t="s">
        <v>6165</v>
      </c>
      <c r="C5096" s="3">
        <v>105233</v>
      </c>
      <c r="D5096" s="2" t="s">
        <v>7171</v>
      </c>
      <c r="E5096" s="3" t="s">
        <v>6148</v>
      </c>
      <c r="G5096" s="66">
        <v>7.69</v>
      </c>
    </row>
    <row r="5097" spans="1:7" ht="22.5" x14ac:dyDescent="0.2">
      <c r="A5097" s="1" t="str">
        <f t="shared" si="90"/>
        <v>SINAPI 105234</v>
      </c>
      <c r="B5097" s="3" t="s">
        <v>6165</v>
      </c>
      <c r="C5097" s="3">
        <v>105234</v>
      </c>
      <c r="D5097" s="2" t="s">
        <v>7172</v>
      </c>
      <c r="E5097" s="3" t="s">
        <v>6148</v>
      </c>
      <c r="G5097" s="66">
        <v>9.4</v>
      </c>
    </row>
    <row r="5098" spans="1:7" ht="22.5" x14ac:dyDescent="0.2">
      <c r="A5098" s="1" t="str">
        <f t="shared" si="90"/>
        <v>SINAPI 105228</v>
      </c>
      <c r="B5098" s="3" t="s">
        <v>6165</v>
      </c>
      <c r="C5098" s="3">
        <v>105228</v>
      </c>
      <c r="D5098" s="2" t="s">
        <v>7166</v>
      </c>
      <c r="E5098" s="3" t="s">
        <v>6148</v>
      </c>
      <c r="G5098" s="66">
        <v>11.3</v>
      </c>
    </row>
    <row r="5099" spans="1:7" ht="22.5" x14ac:dyDescent="0.2">
      <c r="A5099" s="1" t="str">
        <f t="shared" si="90"/>
        <v>SINAPI 105138</v>
      </c>
      <c r="B5099" s="3" t="s">
        <v>6165</v>
      </c>
      <c r="C5099" s="3">
        <v>105138</v>
      </c>
      <c r="D5099" s="2" t="s">
        <v>6894</v>
      </c>
      <c r="E5099" s="3" t="s">
        <v>6148</v>
      </c>
      <c r="G5099" s="66">
        <v>16.32</v>
      </c>
    </row>
    <row r="5100" spans="1:7" ht="22.5" x14ac:dyDescent="0.2">
      <c r="A5100" s="1" t="str">
        <f t="shared" si="90"/>
        <v>SINAPI 105139</v>
      </c>
      <c r="B5100" s="3" t="s">
        <v>6165</v>
      </c>
      <c r="C5100" s="3">
        <v>105139</v>
      </c>
      <c r="D5100" s="2" t="s">
        <v>6895</v>
      </c>
      <c r="E5100" s="3" t="s">
        <v>6148</v>
      </c>
      <c r="G5100" s="66">
        <v>19.149999999999999</v>
      </c>
    </row>
    <row r="5101" spans="1:7" ht="22.5" x14ac:dyDescent="0.2">
      <c r="A5101" s="1" t="str">
        <f t="shared" si="90"/>
        <v>SINAPI 105140</v>
      </c>
      <c r="B5101" s="3" t="s">
        <v>6165</v>
      </c>
      <c r="C5101" s="3">
        <v>105140</v>
      </c>
      <c r="D5101" s="2" t="s">
        <v>6896</v>
      </c>
      <c r="E5101" s="3" t="s">
        <v>6148</v>
      </c>
      <c r="G5101" s="66">
        <v>24.6</v>
      </c>
    </row>
    <row r="5102" spans="1:7" ht="22.5" x14ac:dyDescent="0.2">
      <c r="A5102" s="1" t="str">
        <f t="shared" si="90"/>
        <v>SINAPI 105141</v>
      </c>
      <c r="B5102" s="3" t="s">
        <v>6165</v>
      </c>
      <c r="C5102" s="3">
        <v>105141</v>
      </c>
      <c r="D5102" s="2" t="s">
        <v>6897</v>
      </c>
      <c r="E5102" s="3" t="s">
        <v>6148</v>
      </c>
      <c r="G5102" s="66">
        <v>29.33</v>
      </c>
    </row>
    <row r="5103" spans="1:7" ht="22.5" x14ac:dyDescent="0.2">
      <c r="A5103" s="1" t="str">
        <f t="shared" si="90"/>
        <v>SINAPI 105172</v>
      </c>
      <c r="B5103" s="3" t="s">
        <v>6165</v>
      </c>
      <c r="C5103" s="3">
        <v>105172</v>
      </c>
      <c r="D5103" s="2" t="s">
        <v>7116</v>
      </c>
      <c r="E5103" s="3" t="s">
        <v>6148</v>
      </c>
      <c r="G5103" s="66">
        <v>87.1</v>
      </c>
    </row>
    <row r="5104" spans="1:7" ht="22.5" x14ac:dyDescent="0.2">
      <c r="A5104" s="1" t="str">
        <f t="shared" si="90"/>
        <v>SINAPI 105169</v>
      </c>
      <c r="B5104" s="3" t="s">
        <v>6165</v>
      </c>
      <c r="C5104" s="3">
        <v>105169</v>
      </c>
      <c r="D5104" s="2" t="s">
        <v>7114</v>
      </c>
      <c r="E5104" s="3" t="s">
        <v>6148</v>
      </c>
      <c r="G5104" s="66">
        <v>87.11</v>
      </c>
    </row>
    <row r="5105" spans="1:7" ht="22.5" x14ac:dyDescent="0.2">
      <c r="A5105" s="1" t="str">
        <f t="shared" si="90"/>
        <v>SINAPI 105230</v>
      </c>
      <c r="B5105" s="3" t="s">
        <v>6165</v>
      </c>
      <c r="C5105" s="3">
        <v>105230</v>
      </c>
      <c r="D5105" s="2" t="s">
        <v>7168</v>
      </c>
      <c r="E5105" s="3" t="s">
        <v>6148</v>
      </c>
      <c r="G5105" s="66">
        <v>7.64</v>
      </c>
    </row>
    <row r="5106" spans="1:7" ht="22.5" x14ac:dyDescent="0.2">
      <c r="A5106" s="1" t="str">
        <f t="shared" si="90"/>
        <v>SINAPI 105231</v>
      </c>
      <c r="B5106" s="3" t="s">
        <v>6165</v>
      </c>
      <c r="C5106" s="3">
        <v>105231</v>
      </c>
      <c r="D5106" s="2" t="s">
        <v>7169</v>
      </c>
      <c r="E5106" s="3" t="s">
        <v>6148</v>
      </c>
      <c r="G5106" s="66">
        <v>8.9700000000000006</v>
      </c>
    </row>
    <row r="5107" spans="1:7" ht="22.5" x14ac:dyDescent="0.2">
      <c r="A5107" s="1" t="str">
        <f t="shared" si="90"/>
        <v>SINAPI 105232</v>
      </c>
      <c r="B5107" s="3" t="s">
        <v>6165</v>
      </c>
      <c r="C5107" s="3">
        <v>105232</v>
      </c>
      <c r="D5107" s="2" t="s">
        <v>7170</v>
      </c>
      <c r="E5107" s="3" t="s">
        <v>6148</v>
      </c>
      <c r="G5107" s="66">
        <v>16.72</v>
      </c>
    </row>
    <row r="5108" spans="1:7" ht="22.5" x14ac:dyDescent="0.2">
      <c r="A5108" s="1" t="str">
        <f t="shared" si="90"/>
        <v>SINAPI 105229</v>
      </c>
      <c r="B5108" s="3" t="s">
        <v>6165</v>
      </c>
      <c r="C5108" s="3">
        <v>105229</v>
      </c>
      <c r="D5108" s="2" t="s">
        <v>7167</v>
      </c>
      <c r="E5108" s="3" t="s">
        <v>6148</v>
      </c>
      <c r="G5108" s="66">
        <v>26.28</v>
      </c>
    </row>
    <row r="5109" spans="1:7" ht="22.5" x14ac:dyDescent="0.2">
      <c r="A5109" s="1" t="str">
        <f t="shared" si="90"/>
        <v>SINAPI 105146</v>
      </c>
      <c r="B5109" s="3" t="s">
        <v>6165</v>
      </c>
      <c r="C5109" s="3">
        <v>105146</v>
      </c>
      <c r="D5109" s="2" t="s">
        <v>7093</v>
      </c>
      <c r="E5109" s="3" t="s">
        <v>6148</v>
      </c>
      <c r="G5109" s="66">
        <v>21.38</v>
      </c>
    </row>
    <row r="5110" spans="1:7" ht="22.5" x14ac:dyDescent="0.2">
      <c r="A5110" s="1" t="str">
        <f t="shared" si="90"/>
        <v>SINAPI 94613</v>
      </c>
      <c r="B5110" s="3" t="s">
        <v>6165</v>
      </c>
      <c r="C5110" s="3">
        <v>94613</v>
      </c>
      <c r="D5110" s="2" t="s">
        <v>9685</v>
      </c>
      <c r="E5110" s="3" t="s">
        <v>6148</v>
      </c>
      <c r="G5110" s="66">
        <v>0</v>
      </c>
    </row>
    <row r="5111" spans="1:7" ht="22.5" x14ac:dyDescent="0.2">
      <c r="A5111" s="1" t="str">
        <f t="shared" si="90"/>
        <v>SINAPI 94607</v>
      </c>
      <c r="B5111" s="3" t="s">
        <v>6165</v>
      </c>
      <c r="C5111" s="3">
        <v>94607</v>
      </c>
      <c r="D5111" s="2" t="s">
        <v>9686</v>
      </c>
      <c r="E5111" s="3" t="s">
        <v>6148</v>
      </c>
      <c r="G5111" s="66">
        <v>0</v>
      </c>
    </row>
    <row r="5112" spans="1:7" ht="22.5" x14ac:dyDescent="0.2">
      <c r="A5112" s="1" t="str">
        <f t="shared" si="90"/>
        <v>SINAPI 94609</v>
      </c>
      <c r="B5112" s="3" t="s">
        <v>6165</v>
      </c>
      <c r="C5112" s="3">
        <v>94609</v>
      </c>
      <c r="D5112" s="2" t="s">
        <v>9687</v>
      </c>
      <c r="E5112" s="3" t="s">
        <v>6148</v>
      </c>
      <c r="G5112" s="66">
        <v>0</v>
      </c>
    </row>
    <row r="5113" spans="1:7" ht="22.5" x14ac:dyDescent="0.2">
      <c r="A5113" s="1" t="str">
        <f t="shared" si="90"/>
        <v>SINAPI 94611</v>
      </c>
      <c r="B5113" s="3" t="s">
        <v>6165</v>
      </c>
      <c r="C5113" s="3">
        <v>94611</v>
      </c>
      <c r="D5113" s="2" t="s">
        <v>9688</v>
      </c>
      <c r="E5113" s="3" t="s">
        <v>6148</v>
      </c>
      <c r="G5113" s="66">
        <v>0</v>
      </c>
    </row>
    <row r="5114" spans="1:7" ht="22.5" x14ac:dyDescent="0.2">
      <c r="A5114" s="1" t="str">
        <f t="shared" si="90"/>
        <v>SINAPI 96738</v>
      </c>
      <c r="B5114" s="3" t="s">
        <v>6165</v>
      </c>
      <c r="C5114" s="3">
        <v>96738</v>
      </c>
      <c r="D5114" s="2" t="s">
        <v>7041</v>
      </c>
      <c r="E5114" s="3" t="s">
        <v>6148</v>
      </c>
      <c r="G5114" s="66">
        <v>21.93</v>
      </c>
    </row>
    <row r="5115" spans="1:7" ht="22.5" x14ac:dyDescent="0.2">
      <c r="A5115" s="1" t="str">
        <f t="shared" si="90"/>
        <v>SINAPI 96740</v>
      </c>
      <c r="B5115" s="3" t="s">
        <v>6165</v>
      </c>
      <c r="C5115" s="3">
        <v>96740</v>
      </c>
      <c r="D5115" s="2" t="s">
        <v>7043</v>
      </c>
      <c r="E5115" s="3" t="s">
        <v>6148</v>
      </c>
      <c r="G5115" s="66">
        <v>30.26</v>
      </c>
    </row>
    <row r="5116" spans="1:7" ht="22.5" x14ac:dyDescent="0.2">
      <c r="A5116" s="1" t="str">
        <f t="shared" si="90"/>
        <v>SINAPI 94738</v>
      </c>
      <c r="B5116" s="3" t="s">
        <v>6165</v>
      </c>
      <c r="C5116" s="3">
        <v>94738</v>
      </c>
      <c r="D5116" s="2" t="s">
        <v>7007</v>
      </c>
      <c r="E5116" s="3" t="s">
        <v>6148</v>
      </c>
      <c r="G5116" s="66">
        <v>1628.26</v>
      </c>
    </row>
    <row r="5117" spans="1:7" ht="22.5" x14ac:dyDescent="0.2">
      <c r="A5117" s="1" t="str">
        <f t="shared" si="90"/>
        <v>SINAPI 94724</v>
      </c>
      <c r="B5117" s="3" t="s">
        <v>6165</v>
      </c>
      <c r="C5117" s="3">
        <v>94724</v>
      </c>
      <c r="D5117" s="2" t="s">
        <v>6994</v>
      </c>
      <c r="E5117" s="3" t="s">
        <v>6148</v>
      </c>
      <c r="G5117" s="66">
        <v>25.77</v>
      </c>
    </row>
    <row r="5118" spans="1:7" ht="22.5" x14ac:dyDescent="0.2">
      <c r="A5118" s="1" t="str">
        <f t="shared" si="90"/>
        <v>SINAPI 94726</v>
      </c>
      <c r="B5118" s="3" t="s">
        <v>6165</v>
      </c>
      <c r="C5118" s="3">
        <v>94726</v>
      </c>
      <c r="D5118" s="2" t="s">
        <v>6996</v>
      </c>
      <c r="E5118" s="3" t="s">
        <v>6148</v>
      </c>
      <c r="G5118" s="66">
        <v>33.21</v>
      </c>
    </row>
    <row r="5119" spans="1:7" ht="22.5" x14ac:dyDescent="0.2">
      <c r="A5119" s="1" t="str">
        <f t="shared" si="90"/>
        <v>SINAPI 94728</v>
      </c>
      <c r="B5119" s="3" t="s">
        <v>6165</v>
      </c>
      <c r="C5119" s="3">
        <v>94728</v>
      </c>
      <c r="D5119" s="2" t="s">
        <v>6998</v>
      </c>
      <c r="E5119" s="3" t="s">
        <v>6148</v>
      </c>
      <c r="G5119" s="66">
        <v>51.83</v>
      </c>
    </row>
    <row r="5120" spans="1:7" ht="22.5" x14ac:dyDescent="0.2">
      <c r="A5120" s="1" t="str">
        <f t="shared" si="90"/>
        <v>SINAPI 94730</v>
      </c>
      <c r="B5120" s="3" t="s">
        <v>6165</v>
      </c>
      <c r="C5120" s="3">
        <v>94730</v>
      </c>
      <c r="D5120" s="2" t="s">
        <v>7000</v>
      </c>
      <c r="E5120" s="3" t="s">
        <v>6148</v>
      </c>
      <c r="G5120" s="66">
        <v>63.56</v>
      </c>
    </row>
    <row r="5121" spans="1:7" ht="22.5" x14ac:dyDescent="0.2">
      <c r="A5121" s="1" t="str">
        <f t="shared" si="90"/>
        <v>SINAPI 94732</v>
      </c>
      <c r="B5121" s="3" t="s">
        <v>6165</v>
      </c>
      <c r="C5121" s="3">
        <v>94732</v>
      </c>
      <c r="D5121" s="2" t="s">
        <v>7002</v>
      </c>
      <c r="E5121" s="3" t="s">
        <v>6148</v>
      </c>
      <c r="G5121" s="66">
        <v>101.98</v>
      </c>
    </row>
    <row r="5122" spans="1:7" ht="22.5" x14ac:dyDescent="0.2">
      <c r="A5122" s="1" t="str">
        <f t="shared" si="90"/>
        <v>SINAPI 94734</v>
      </c>
      <c r="B5122" s="3" t="s">
        <v>6165</v>
      </c>
      <c r="C5122" s="3">
        <v>94734</v>
      </c>
      <c r="D5122" s="2" t="s">
        <v>7004</v>
      </c>
      <c r="E5122" s="3" t="s">
        <v>6148</v>
      </c>
      <c r="G5122" s="66">
        <v>371.98</v>
      </c>
    </row>
    <row r="5123" spans="1:7" ht="22.5" x14ac:dyDescent="0.2">
      <c r="A5123" s="1" t="str">
        <f t="shared" si="90"/>
        <v>SINAPI 94736</v>
      </c>
      <c r="B5123" s="3" t="s">
        <v>6165</v>
      </c>
      <c r="C5123" s="3">
        <v>94736</v>
      </c>
      <c r="D5123" s="2" t="s">
        <v>7005</v>
      </c>
      <c r="E5123" s="3" t="s">
        <v>6148</v>
      </c>
      <c r="G5123" s="66">
        <v>540.76</v>
      </c>
    </row>
    <row r="5124" spans="1:7" ht="22.5" x14ac:dyDescent="0.2">
      <c r="A5124" s="1" t="str">
        <f t="shared" si="90"/>
        <v>SINAPI 94483</v>
      </c>
      <c r="B5124" s="3" t="s">
        <v>6165</v>
      </c>
      <c r="C5124" s="3">
        <v>94483</v>
      </c>
      <c r="D5124" s="2" t="s">
        <v>7254</v>
      </c>
      <c r="E5124" s="3" t="s">
        <v>6148</v>
      </c>
      <c r="G5124" s="66">
        <v>1314.43</v>
      </c>
    </row>
    <row r="5125" spans="1:7" ht="22.5" x14ac:dyDescent="0.2">
      <c r="A5125" s="1" t="str">
        <f t="shared" si="90"/>
        <v>SINAPI 94482</v>
      </c>
      <c r="B5125" s="3" t="s">
        <v>6165</v>
      </c>
      <c r="C5125" s="3">
        <v>94482</v>
      </c>
      <c r="D5125" s="2" t="s">
        <v>7253</v>
      </c>
      <c r="E5125" s="3" t="s">
        <v>6148</v>
      </c>
      <c r="G5125" s="66">
        <v>1572.94</v>
      </c>
    </row>
    <row r="5126" spans="1:7" ht="22.5" x14ac:dyDescent="0.2">
      <c r="A5126" s="1" t="str">
        <f t="shared" si="90"/>
        <v>SINAPI 94481</v>
      </c>
      <c r="B5126" s="3" t="s">
        <v>6165</v>
      </c>
      <c r="C5126" s="3">
        <v>94481</v>
      </c>
      <c r="D5126" s="2" t="s">
        <v>7252</v>
      </c>
      <c r="E5126" s="3" t="s">
        <v>6148</v>
      </c>
      <c r="G5126" s="66">
        <v>2004.94</v>
      </c>
    </row>
    <row r="5127" spans="1:7" ht="22.5" x14ac:dyDescent="0.2">
      <c r="A5127" s="1" t="str">
        <f t="shared" si="90"/>
        <v>SINAPI 94480</v>
      </c>
      <c r="B5127" s="3" t="s">
        <v>6165</v>
      </c>
      <c r="C5127" s="3">
        <v>94480</v>
      </c>
      <c r="D5127" s="2" t="s">
        <v>7251</v>
      </c>
      <c r="E5127" s="3" t="s">
        <v>6148</v>
      </c>
      <c r="G5127" s="66">
        <v>2874.54</v>
      </c>
    </row>
    <row r="5128" spans="1:7" ht="22.5" x14ac:dyDescent="0.2">
      <c r="A5128" s="1" t="str">
        <f t="shared" si="90"/>
        <v>SINAPI 94472</v>
      </c>
      <c r="B5128" s="3" t="s">
        <v>6165</v>
      </c>
      <c r="C5128" s="3">
        <v>94472</v>
      </c>
      <c r="D5128" s="2" t="s">
        <v>6917</v>
      </c>
      <c r="E5128" s="3" t="s">
        <v>6148</v>
      </c>
      <c r="G5128" s="66">
        <v>78.59</v>
      </c>
    </row>
    <row r="5129" spans="1:7" ht="22.5" x14ac:dyDescent="0.2">
      <c r="A5129" s="1" t="str">
        <f t="shared" si="90"/>
        <v>SINAPI 94474</v>
      </c>
      <c r="B5129" s="3" t="s">
        <v>6165</v>
      </c>
      <c r="C5129" s="3">
        <v>94474</v>
      </c>
      <c r="D5129" s="2" t="s">
        <v>6919</v>
      </c>
      <c r="E5129" s="3" t="s">
        <v>6148</v>
      </c>
      <c r="G5129" s="66">
        <v>131.76</v>
      </c>
    </row>
    <row r="5130" spans="1:7" ht="22.5" x14ac:dyDescent="0.2">
      <c r="A5130" s="1" t="str">
        <f t="shared" si="90"/>
        <v>SINAPI 94476</v>
      </c>
      <c r="B5130" s="3" t="s">
        <v>6165</v>
      </c>
      <c r="C5130" s="3">
        <v>94476</v>
      </c>
      <c r="D5130" s="2" t="s">
        <v>6921</v>
      </c>
      <c r="E5130" s="3" t="s">
        <v>6148</v>
      </c>
      <c r="G5130" s="66">
        <v>183.91</v>
      </c>
    </row>
    <row r="5131" spans="1:7" ht="22.5" x14ac:dyDescent="0.2">
      <c r="A5131" s="1" t="str">
        <f t="shared" si="90"/>
        <v>SINAPI 94471</v>
      </c>
      <c r="B5131" s="3" t="s">
        <v>6165</v>
      </c>
      <c r="C5131" s="3">
        <v>94471</v>
      </c>
      <c r="D5131" s="2" t="s">
        <v>6916</v>
      </c>
      <c r="E5131" s="3" t="s">
        <v>6148</v>
      </c>
      <c r="G5131" s="66">
        <v>76.31</v>
      </c>
    </row>
    <row r="5132" spans="1:7" ht="22.5" x14ac:dyDescent="0.2">
      <c r="A5132" s="1" t="str">
        <f t="shared" si="90"/>
        <v>SINAPI 94473</v>
      </c>
      <c r="B5132" s="3" t="s">
        <v>6165</v>
      </c>
      <c r="C5132" s="3">
        <v>94473</v>
      </c>
      <c r="D5132" s="2" t="s">
        <v>6918</v>
      </c>
      <c r="E5132" s="3" t="s">
        <v>6148</v>
      </c>
      <c r="G5132" s="66">
        <v>121.71</v>
      </c>
    </row>
    <row r="5133" spans="1:7" ht="22.5" x14ac:dyDescent="0.2">
      <c r="A5133" s="1" t="str">
        <f t="shared" si="90"/>
        <v>SINAPI 94475</v>
      </c>
      <c r="B5133" s="3" t="s">
        <v>6165</v>
      </c>
      <c r="C5133" s="3">
        <v>94475</v>
      </c>
      <c r="D5133" s="2" t="s">
        <v>6920</v>
      </c>
      <c r="E5133" s="3" t="s">
        <v>6148</v>
      </c>
      <c r="G5133" s="66">
        <v>164.54</v>
      </c>
    </row>
    <row r="5134" spans="1:7" ht="22.5" x14ac:dyDescent="0.2">
      <c r="A5134" s="1" t="str">
        <f t="shared" si="90"/>
        <v>SINAPI 105194</v>
      </c>
      <c r="B5134" s="3" t="s">
        <v>6165</v>
      </c>
      <c r="C5134" s="3">
        <v>105194</v>
      </c>
      <c r="D5134" s="2" t="s">
        <v>7132</v>
      </c>
      <c r="E5134" s="3" t="s">
        <v>6148</v>
      </c>
      <c r="G5134" s="66">
        <v>84.86</v>
      </c>
    </row>
    <row r="5135" spans="1:7" ht="22.5" x14ac:dyDescent="0.2">
      <c r="A5135" s="1" t="str">
        <f t="shared" si="90"/>
        <v>SINAPI 105195</v>
      </c>
      <c r="B5135" s="3" t="s">
        <v>6165</v>
      </c>
      <c r="C5135" s="3">
        <v>105195</v>
      </c>
      <c r="D5135" s="2" t="s">
        <v>7133</v>
      </c>
      <c r="E5135" s="3" t="s">
        <v>6148</v>
      </c>
      <c r="G5135" s="66">
        <v>216.54</v>
      </c>
    </row>
    <row r="5136" spans="1:7" ht="22.5" x14ac:dyDescent="0.2">
      <c r="A5136" s="1" t="str">
        <f t="shared" si="90"/>
        <v>SINAPI 105178</v>
      </c>
      <c r="B5136" s="3" t="s">
        <v>6165</v>
      </c>
      <c r="C5136" s="3">
        <v>105178</v>
      </c>
      <c r="D5136" s="2" t="s">
        <v>7122</v>
      </c>
      <c r="E5136" s="3" t="s">
        <v>6148</v>
      </c>
      <c r="G5136" s="66">
        <v>136.41</v>
      </c>
    </row>
    <row r="5137" spans="1:7" ht="22.5" x14ac:dyDescent="0.2">
      <c r="A5137" s="1" t="str">
        <f t="shared" si="90"/>
        <v>SINAPI 94620</v>
      </c>
      <c r="B5137" s="3" t="s">
        <v>6165</v>
      </c>
      <c r="C5137" s="3">
        <v>94620</v>
      </c>
      <c r="D5137" s="2" t="s">
        <v>6934</v>
      </c>
      <c r="E5137" s="3" t="s">
        <v>6148</v>
      </c>
      <c r="G5137" s="66">
        <v>894.18</v>
      </c>
    </row>
    <row r="5138" spans="1:7" ht="22.5" x14ac:dyDescent="0.2">
      <c r="A5138" s="1" t="str">
        <f t="shared" si="90"/>
        <v>SINAPI 94614</v>
      </c>
      <c r="B5138" s="3" t="s">
        <v>6165</v>
      </c>
      <c r="C5138" s="3">
        <v>94614</v>
      </c>
      <c r="D5138" s="2" t="s">
        <v>6929</v>
      </c>
      <c r="E5138" s="3" t="s">
        <v>6148</v>
      </c>
      <c r="G5138" s="66">
        <v>143.4</v>
      </c>
    </row>
    <row r="5139" spans="1:7" ht="22.5" x14ac:dyDescent="0.2">
      <c r="A5139" s="1" t="str">
        <f t="shared" si="90"/>
        <v>SINAPI 94616</v>
      </c>
      <c r="B5139" s="3" t="s">
        <v>6165</v>
      </c>
      <c r="C5139" s="3">
        <v>94616</v>
      </c>
      <c r="D5139" s="2" t="s">
        <v>6931</v>
      </c>
      <c r="E5139" s="3" t="s">
        <v>6148</v>
      </c>
      <c r="G5139" s="66">
        <v>399.39</v>
      </c>
    </row>
    <row r="5140" spans="1:7" ht="22.5" x14ac:dyDescent="0.2">
      <c r="A5140" s="1" t="str">
        <f t="shared" si="90"/>
        <v>SINAPI 94618</v>
      </c>
      <c r="B5140" s="3" t="s">
        <v>6165</v>
      </c>
      <c r="C5140" s="3">
        <v>94618</v>
      </c>
      <c r="D5140" s="2" t="s">
        <v>6933</v>
      </c>
      <c r="E5140" s="3" t="s">
        <v>6148</v>
      </c>
      <c r="G5140" s="66">
        <v>388.31</v>
      </c>
    </row>
    <row r="5141" spans="1:7" ht="22.5" x14ac:dyDescent="0.2">
      <c r="A5141" s="1" t="str">
        <f t="shared" si="90"/>
        <v>SINAPI 105193</v>
      </c>
      <c r="B5141" s="3" t="s">
        <v>6165</v>
      </c>
      <c r="C5141" s="3">
        <v>105193</v>
      </c>
      <c r="D5141" s="2" t="s">
        <v>7131</v>
      </c>
      <c r="E5141" s="3" t="s">
        <v>6148</v>
      </c>
      <c r="G5141" s="66">
        <v>149.31</v>
      </c>
    </row>
    <row r="5142" spans="1:7" ht="22.5" x14ac:dyDescent="0.2">
      <c r="A5142" s="1" t="str">
        <f t="shared" si="90"/>
        <v>SINAPI 105197</v>
      </c>
      <c r="B5142" s="3" t="s">
        <v>6165</v>
      </c>
      <c r="C5142" s="3">
        <v>105197</v>
      </c>
      <c r="D5142" s="2" t="s">
        <v>7135</v>
      </c>
      <c r="E5142" s="3" t="s">
        <v>6148</v>
      </c>
      <c r="G5142" s="66">
        <v>159.22</v>
      </c>
    </row>
    <row r="5143" spans="1:7" ht="22.5" x14ac:dyDescent="0.2">
      <c r="A5143" s="1" t="str">
        <f t="shared" si="90"/>
        <v>SINAPI 105196</v>
      </c>
      <c r="B5143" s="3" t="s">
        <v>6165</v>
      </c>
      <c r="C5143" s="3">
        <v>105196</v>
      </c>
      <c r="D5143" s="2" t="s">
        <v>7134</v>
      </c>
      <c r="E5143" s="3" t="s">
        <v>6148</v>
      </c>
      <c r="G5143" s="66">
        <v>230.99</v>
      </c>
    </row>
    <row r="5144" spans="1:7" ht="22.5" x14ac:dyDescent="0.2">
      <c r="A5144" s="1" t="str">
        <f t="shared" si="90"/>
        <v>SINAPI 105198</v>
      </c>
      <c r="B5144" s="3" t="s">
        <v>6165</v>
      </c>
      <c r="C5144" s="3">
        <v>105198</v>
      </c>
      <c r="D5144" s="2" t="s">
        <v>7136</v>
      </c>
      <c r="E5144" s="3" t="s">
        <v>6148</v>
      </c>
      <c r="G5144" s="66">
        <v>327.45</v>
      </c>
    </row>
    <row r="5145" spans="1:7" ht="22.5" x14ac:dyDescent="0.2">
      <c r="A5145" s="1" t="str">
        <f t="shared" si="90"/>
        <v>SINAPI 105200</v>
      </c>
      <c r="B5145" s="3" t="s">
        <v>6165</v>
      </c>
      <c r="C5145" s="3">
        <v>105200</v>
      </c>
      <c r="D5145" s="2" t="s">
        <v>7138</v>
      </c>
      <c r="E5145" s="3" t="s">
        <v>6148</v>
      </c>
      <c r="G5145" s="66">
        <v>125.75</v>
      </c>
    </row>
    <row r="5146" spans="1:7" ht="22.5" x14ac:dyDescent="0.2">
      <c r="A5146" s="1" t="str">
        <f t="shared" si="90"/>
        <v>SINAPI 105199</v>
      </c>
      <c r="B5146" s="3" t="s">
        <v>6165</v>
      </c>
      <c r="C5146" s="3">
        <v>105199</v>
      </c>
      <c r="D5146" s="2" t="s">
        <v>7137</v>
      </c>
      <c r="E5146" s="3" t="s">
        <v>6148</v>
      </c>
      <c r="G5146" s="66">
        <v>210.02</v>
      </c>
    </row>
    <row r="5147" spans="1:7" ht="22.5" x14ac:dyDescent="0.2">
      <c r="A5147" s="1" t="str">
        <f t="shared" si="90"/>
        <v>SINAPI 105201</v>
      </c>
      <c r="B5147" s="3" t="s">
        <v>6165</v>
      </c>
      <c r="C5147" s="3">
        <v>105201</v>
      </c>
      <c r="D5147" s="2" t="s">
        <v>7139</v>
      </c>
      <c r="E5147" s="3" t="s">
        <v>6148</v>
      </c>
      <c r="G5147" s="66">
        <v>287.24</v>
      </c>
    </row>
    <row r="5148" spans="1:7" ht="22.5" x14ac:dyDescent="0.2">
      <c r="A5148" s="1" t="str">
        <f t="shared" si="90"/>
        <v>SINAPI 94755</v>
      </c>
      <c r="B5148" s="3" t="s">
        <v>6165</v>
      </c>
      <c r="C5148" s="3">
        <v>94755</v>
      </c>
      <c r="D5148" s="2" t="s">
        <v>9689</v>
      </c>
      <c r="E5148" s="3" t="s">
        <v>6148</v>
      </c>
      <c r="G5148" s="66">
        <v>0</v>
      </c>
    </row>
    <row r="5149" spans="1:7" ht="22.5" x14ac:dyDescent="0.2">
      <c r="A5149" s="1" t="str">
        <f t="shared" si="90"/>
        <v>SINAPI 94741</v>
      </c>
      <c r="B5149" s="3" t="s">
        <v>6165</v>
      </c>
      <c r="C5149" s="3">
        <v>94741</v>
      </c>
      <c r="D5149" s="2" t="s">
        <v>7010</v>
      </c>
      <c r="E5149" s="3" t="s">
        <v>6148</v>
      </c>
      <c r="G5149" s="66">
        <v>12.64</v>
      </c>
    </row>
    <row r="5150" spans="1:7" ht="22.5" x14ac:dyDescent="0.2">
      <c r="A5150" s="1" t="str">
        <f t="shared" si="90"/>
        <v>SINAPI 94743</v>
      </c>
      <c r="B5150" s="3" t="s">
        <v>6165</v>
      </c>
      <c r="C5150" s="3">
        <v>94743</v>
      </c>
      <c r="D5150" s="2" t="s">
        <v>7012</v>
      </c>
      <c r="E5150" s="3" t="s">
        <v>6148</v>
      </c>
      <c r="G5150" s="66">
        <v>20.64</v>
      </c>
    </row>
    <row r="5151" spans="1:7" ht="22.5" x14ac:dyDescent="0.2">
      <c r="A5151" s="1" t="str">
        <f t="shared" si="90"/>
        <v>SINAPI 94745</v>
      </c>
      <c r="B5151" s="3" t="s">
        <v>6165</v>
      </c>
      <c r="C5151" s="3">
        <v>94745</v>
      </c>
      <c r="D5151" s="2" t="s">
        <v>9690</v>
      </c>
      <c r="E5151" s="3" t="s">
        <v>6148</v>
      </c>
      <c r="G5151" s="66">
        <v>0</v>
      </c>
    </row>
    <row r="5152" spans="1:7" ht="22.5" x14ac:dyDescent="0.2">
      <c r="A5152" s="1" t="str">
        <f t="shared" si="90"/>
        <v>SINAPI 94747</v>
      </c>
      <c r="B5152" s="3" t="s">
        <v>6165</v>
      </c>
      <c r="C5152" s="3">
        <v>94747</v>
      </c>
      <c r="D5152" s="2" t="s">
        <v>9691</v>
      </c>
      <c r="E5152" s="3" t="s">
        <v>6148</v>
      </c>
      <c r="G5152" s="66">
        <v>0</v>
      </c>
    </row>
    <row r="5153" spans="1:7" ht="22.5" x14ac:dyDescent="0.2">
      <c r="A5153" s="1" t="str">
        <f t="shared" si="90"/>
        <v>SINAPI 94749</v>
      </c>
      <c r="B5153" s="3" t="s">
        <v>6165</v>
      </c>
      <c r="C5153" s="3">
        <v>94749</v>
      </c>
      <c r="D5153" s="2" t="s">
        <v>9692</v>
      </c>
      <c r="E5153" s="3" t="s">
        <v>6148</v>
      </c>
      <c r="G5153" s="66">
        <v>0</v>
      </c>
    </row>
    <row r="5154" spans="1:7" ht="22.5" x14ac:dyDescent="0.2">
      <c r="A5154" s="1" t="str">
        <f t="shared" si="90"/>
        <v>SINAPI 94751</v>
      </c>
      <c r="B5154" s="3" t="s">
        <v>6165</v>
      </c>
      <c r="C5154" s="3">
        <v>94751</v>
      </c>
      <c r="D5154" s="2" t="s">
        <v>9693</v>
      </c>
      <c r="E5154" s="3" t="s">
        <v>6148</v>
      </c>
      <c r="G5154" s="66">
        <v>0</v>
      </c>
    </row>
    <row r="5155" spans="1:7" ht="22.5" x14ac:dyDescent="0.2">
      <c r="A5155" s="1" t="str">
        <f t="shared" si="90"/>
        <v>SINAPI 94753</v>
      </c>
      <c r="B5155" s="3" t="s">
        <v>6165</v>
      </c>
      <c r="C5155" s="3">
        <v>94753</v>
      </c>
      <c r="D5155" s="2" t="s">
        <v>9694</v>
      </c>
      <c r="E5155" s="3" t="s">
        <v>6148</v>
      </c>
      <c r="G5155" s="66">
        <v>0</v>
      </c>
    </row>
    <row r="5156" spans="1:7" ht="22.5" x14ac:dyDescent="0.2">
      <c r="A5156" s="1" t="str">
        <f t="shared" si="90"/>
        <v>SINAPI 105209</v>
      </c>
      <c r="B5156" s="3" t="s">
        <v>6165</v>
      </c>
      <c r="C5156" s="3">
        <v>105209</v>
      </c>
      <c r="D5156" s="2" t="s">
        <v>7147</v>
      </c>
      <c r="E5156" s="3" t="s">
        <v>6148</v>
      </c>
      <c r="G5156" s="66">
        <v>154.21</v>
      </c>
    </row>
    <row r="5157" spans="1:7" ht="22.5" x14ac:dyDescent="0.2">
      <c r="A5157" s="1" t="str">
        <f t="shared" si="90"/>
        <v>SINAPI 105208</v>
      </c>
      <c r="B5157" s="3" t="s">
        <v>6165</v>
      </c>
      <c r="C5157" s="3">
        <v>105208</v>
      </c>
      <c r="D5157" s="2" t="s">
        <v>7146</v>
      </c>
      <c r="E5157" s="3" t="s">
        <v>6148</v>
      </c>
      <c r="G5157" s="66">
        <v>316.51</v>
      </c>
    </row>
    <row r="5158" spans="1:7" ht="22.5" x14ac:dyDescent="0.2">
      <c r="A5158" s="1" t="str">
        <f t="shared" si="90"/>
        <v>SINAPI 105210</v>
      </c>
      <c r="B5158" s="3" t="s">
        <v>6165</v>
      </c>
      <c r="C5158" s="3">
        <v>105210</v>
      </c>
      <c r="D5158" s="2" t="s">
        <v>7148</v>
      </c>
      <c r="E5158" s="3" t="s">
        <v>6148</v>
      </c>
      <c r="G5158" s="66">
        <v>408.44</v>
      </c>
    </row>
    <row r="5159" spans="1:7" ht="22.5" x14ac:dyDescent="0.2">
      <c r="A5159" s="1" t="str">
        <f t="shared" ref="A5159:A5222" si="91">CONCATENAR</f>
        <v>SINAPI 105203</v>
      </c>
      <c r="B5159" s="3" t="s">
        <v>6165</v>
      </c>
      <c r="C5159" s="3">
        <v>105203</v>
      </c>
      <c r="D5159" s="2" t="s">
        <v>7141</v>
      </c>
      <c r="E5159" s="3" t="s">
        <v>6148</v>
      </c>
      <c r="G5159" s="66">
        <v>158.53</v>
      </c>
    </row>
    <row r="5160" spans="1:7" ht="22.5" x14ac:dyDescent="0.2">
      <c r="A5160" s="1" t="str">
        <f t="shared" si="91"/>
        <v>SINAPI 105202</v>
      </c>
      <c r="B5160" s="3" t="s">
        <v>6165</v>
      </c>
      <c r="C5160" s="3">
        <v>105202</v>
      </c>
      <c r="D5160" s="2" t="s">
        <v>7140</v>
      </c>
      <c r="E5160" s="3" t="s">
        <v>6148</v>
      </c>
      <c r="G5160" s="66">
        <v>260.18</v>
      </c>
    </row>
    <row r="5161" spans="1:7" ht="22.5" x14ac:dyDescent="0.2">
      <c r="A5161" s="1" t="str">
        <f t="shared" si="91"/>
        <v>SINAPI 105204</v>
      </c>
      <c r="B5161" s="3" t="s">
        <v>6165</v>
      </c>
      <c r="C5161" s="3">
        <v>105204</v>
      </c>
      <c r="D5161" s="2" t="s">
        <v>7142</v>
      </c>
      <c r="E5161" s="3" t="s">
        <v>6148</v>
      </c>
      <c r="G5161" s="66">
        <v>345.95</v>
      </c>
    </row>
    <row r="5162" spans="1:7" ht="22.5" x14ac:dyDescent="0.2">
      <c r="A5162" s="1" t="str">
        <f t="shared" si="91"/>
        <v>SINAPI 105206</v>
      </c>
      <c r="B5162" s="3" t="s">
        <v>6165</v>
      </c>
      <c r="C5162" s="3">
        <v>105206</v>
      </c>
      <c r="D5162" s="2" t="s">
        <v>7144</v>
      </c>
      <c r="E5162" s="3" t="s">
        <v>6148</v>
      </c>
      <c r="G5162" s="66">
        <v>151.09</v>
      </c>
    </row>
    <row r="5163" spans="1:7" ht="22.5" x14ac:dyDescent="0.2">
      <c r="A5163" s="1" t="str">
        <f t="shared" si="91"/>
        <v>SINAPI 105205</v>
      </c>
      <c r="B5163" s="3" t="s">
        <v>6165</v>
      </c>
      <c r="C5163" s="3">
        <v>105205</v>
      </c>
      <c r="D5163" s="2" t="s">
        <v>7143</v>
      </c>
      <c r="E5163" s="3" t="s">
        <v>6148</v>
      </c>
      <c r="G5163" s="66">
        <v>240.39</v>
      </c>
    </row>
    <row r="5164" spans="1:7" ht="22.5" x14ac:dyDescent="0.2">
      <c r="A5164" s="1" t="str">
        <f t="shared" si="91"/>
        <v>SINAPI 105207</v>
      </c>
      <c r="B5164" s="3" t="s">
        <v>6165</v>
      </c>
      <c r="C5164" s="3">
        <v>105207</v>
      </c>
      <c r="D5164" s="2" t="s">
        <v>7145</v>
      </c>
      <c r="E5164" s="3" t="s">
        <v>6148</v>
      </c>
      <c r="G5164" s="66">
        <v>336.05</v>
      </c>
    </row>
    <row r="5165" spans="1:7" ht="22.5" x14ac:dyDescent="0.2">
      <c r="A5165" s="1" t="str">
        <f t="shared" si="91"/>
        <v>SINAPI 94673</v>
      </c>
      <c r="B5165" s="3" t="s">
        <v>6165</v>
      </c>
      <c r="C5165" s="3">
        <v>94673</v>
      </c>
      <c r="D5165" s="2" t="s">
        <v>6956</v>
      </c>
      <c r="E5165" s="3" t="s">
        <v>6148</v>
      </c>
      <c r="G5165" s="66">
        <v>6.97</v>
      </c>
    </row>
    <row r="5166" spans="1:7" ht="22.5" x14ac:dyDescent="0.2">
      <c r="A5166" s="1" t="str">
        <f t="shared" si="91"/>
        <v>SINAPI 94687</v>
      </c>
      <c r="B5166" s="3" t="s">
        <v>6165</v>
      </c>
      <c r="C5166" s="3">
        <v>94687</v>
      </c>
      <c r="D5166" s="2" t="s">
        <v>6970</v>
      </c>
      <c r="E5166" s="3" t="s">
        <v>6148</v>
      </c>
      <c r="G5166" s="66">
        <v>212.85</v>
      </c>
    </row>
    <row r="5167" spans="1:7" ht="22.5" x14ac:dyDescent="0.2">
      <c r="A5167" s="1" t="str">
        <f t="shared" si="91"/>
        <v>SINAPI 94675</v>
      </c>
      <c r="B5167" s="3" t="s">
        <v>6165</v>
      </c>
      <c r="C5167" s="3">
        <v>94675</v>
      </c>
      <c r="D5167" s="2" t="s">
        <v>6958</v>
      </c>
      <c r="E5167" s="3" t="s">
        <v>6148</v>
      </c>
      <c r="G5167" s="66">
        <v>11.55</v>
      </c>
    </row>
    <row r="5168" spans="1:7" ht="22.5" x14ac:dyDescent="0.2">
      <c r="A5168" s="1" t="str">
        <f t="shared" si="91"/>
        <v>SINAPI 94677</v>
      </c>
      <c r="B5168" s="3" t="s">
        <v>6165</v>
      </c>
      <c r="C5168" s="3">
        <v>94677</v>
      </c>
      <c r="D5168" s="2" t="s">
        <v>6960</v>
      </c>
      <c r="E5168" s="3" t="s">
        <v>6148</v>
      </c>
      <c r="G5168" s="66">
        <v>18.59</v>
      </c>
    </row>
    <row r="5169" spans="1:7" ht="22.5" x14ac:dyDescent="0.2">
      <c r="A5169" s="1" t="str">
        <f t="shared" si="91"/>
        <v>SINAPI 94679</v>
      </c>
      <c r="B5169" s="3" t="s">
        <v>6165</v>
      </c>
      <c r="C5169" s="3">
        <v>94679</v>
      </c>
      <c r="D5169" s="2" t="s">
        <v>6962</v>
      </c>
      <c r="E5169" s="3" t="s">
        <v>6148</v>
      </c>
      <c r="G5169" s="66">
        <v>22.58</v>
      </c>
    </row>
    <row r="5170" spans="1:7" ht="22.5" x14ac:dyDescent="0.2">
      <c r="A5170" s="1" t="str">
        <f t="shared" si="91"/>
        <v>SINAPI 94681</v>
      </c>
      <c r="B5170" s="3" t="s">
        <v>6165</v>
      </c>
      <c r="C5170" s="3">
        <v>94681</v>
      </c>
      <c r="D5170" s="2" t="s">
        <v>6964</v>
      </c>
      <c r="E5170" s="3" t="s">
        <v>6148</v>
      </c>
      <c r="G5170" s="66">
        <v>45.98</v>
      </c>
    </row>
    <row r="5171" spans="1:7" ht="22.5" x14ac:dyDescent="0.2">
      <c r="A5171" s="1" t="str">
        <f t="shared" si="91"/>
        <v>SINAPI 94683</v>
      </c>
      <c r="B5171" s="3" t="s">
        <v>6165</v>
      </c>
      <c r="C5171" s="3">
        <v>94683</v>
      </c>
      <c r="D5171" s="2" t="s">
        <v>6966</v>
      </c>
      <c r="E5171" s="3" t="s">
        <v>6148</v>
      </c>
      <c r="G5171" s="66">
        <v>69.819999999999993</v>
      </c>
    </row>
    <row r="5172" spans="1:7" ht="22.5" x14ac:dyDescent="0.2">
      <c r="A5172" s="1" t="str">
        <f t="shared" si="91"/>
        <v>SINAPI 94685</v>
      </c>
      <c r="B5172" s="3" t="s">
        <v>6165</v>
      </c>
      <c r="C5172" s="3">
        <v>94685</v>
      </c>
      <c r="D5172" s="2" t="s">
        <v>6968</v>
      </c>
      <c r="E5172" s="3" t="s">
        <v>6148</v>
      </c>
      <c r="G5172" s="66">
        <v>88.87</v>
      </c>
    </row>
    <row r="5173" spans="1:7" ht="22.5" x14ac:dyDescent="0.2">
      <c r="A5173" s="1" t="str">
        <f t="shared" si="91"/>
        <v>SINAPI 94621</v>
      </c>
      <c r="B5173" s="3" t="s">
        <v>6165</v>
      </c>
      <c r="C5173" s="3">
        <v>94621</v>
      </c>
      <c r="D5173" s="2" t="s">
        <v>9695</v>
      </c>
      <c r="E5173" s="3" t="s">
        <v>6148</v>
      </c>
      <c r="G5173" s="66">
        <v>0</v>
      </c>
    </row>
    <row r="5174" spans="1:7" ht="22.5" x14ac:dyDescent="0.2">
      <c r="A5174" s="1" t="str">
        <f t="shared" si="91"/>
        <v>SINAPI 94615</v>
      </c>
      <c r="B5174" s="3" t="s">
        <v>6165</v>
      </c>
      <c r="C5174" s="3">
        <v>94615</v>
      </c>
      <c r="D5174" s="2" t="s">
        <v>6930</v>
      </c>
      <c r="E5174" s="3" t="s">
        <v>6148</v>
      </c>
      <c r="G5174" s="66">
        <v>162.62</v>
      </c>
    </row>
    <row r="5175" spans="1:7" ht="22.5" x14ac:dyDescent="0.2">
      <c r="A5175" s="1" t="str">
        <f t="shared" si="91"/>
        <v>SINAPI 94617</v>
      </c>
      <c r="B5175" s="3" t="s">
        <v>6165</v>
      </c>
      <c r="C5175" s="3">
        <v>94617</v>
      </c>
      <c r="D5175" s="2" t="s">
        <v>6932</v>
      </c>
      <c r="E5175" s="3" t="s">
        <v>6148</v>
      </c>
      <c r="G5175" s="66">
        <v>332.56</v>
      </c>
    </row>
    <row r="5176" spans="1:7" ht="22.5" x14ac:dyDescent="0.2">
      <c r="A5176" s="1" t="str">
        <f t="shared" si="91"/>
        <v>SINAPI 94619</v>
      </c>
      <c r="B5176" s="3" t="s">
        <v>6165</v>
      </c>
      <c r="C5176" s="3">
        <v>94619</v>
      </c>
      <c r="D5176" s="2" t="s">
        <v>9696</v>
      </c>
      <c r="E5176" s="3" t="s">
        <v>6148</v>
      </c>
      <c r="G5176" s="66">
        <v>0</v>
      </c>
    </row>
    <row r="5177" spans="1:7" ht="22.5" x14ac:dyDescent="0.2">
      <c r="A5177" s="1" t="str">
        <f t="shared" si="91"/>
        <v>SINAPI 105147</v>
      </c>
      <c r="B5177" s="3" t="s">
        <v>6165</v>
      </c>
      <c r="C5177" s="3">
        <v>105147</v>
      </c>
      <c r="D5177" s="2" t="s">
        <v>7094</v>
      </c>
      <c r="E5177" s="3" t="s">
        <v>6148</v>
      </c>
      <c r="G5177" s="66">
        <v>15.05</v>
      </c>
    </row>
    <row r="5178" spans="1:7" ht="22.5" x14ac:dyDescent="0.2">
      <c r="A5178" s="1" t="str">
        <f t="shared" si="91"/>
        <v>SINAPI 105148</v>
      </c>
      <c r="B5178" s="3" t="s">
        <v>6165</v>
      </c>
      <c r="C5178" s="3">
        <v>105148</v>
      </c>
      <c r="D5178" s="2" t="s">
        <v>7095</v>
      </c>
      <c r="E5178" s="3" t="s">
        <v>6148</v>
      </c>
      <c r="G5178" s="66">
        <v>21.36</v>
      </c>
    </row>
    <row r="5179" spans="1:7" ht="22.5" x14ac:dyDescent="0.2">
      <c r="A5179" s="1" t="str">
        <f t="shared" si="91"/>
        <v>SINAPI 105154</v>
      </c>
      <c r="B5179" s="3" t="s">
        <v>6165</v>
      </c>
      <c r="C5179" s="3">
        <v>105154</v>
      </c>
      <c r="D5179" s="2" t="s">
        <v>7100</v>
      </c>
      <c r="E5179" s="3" t="s">
        <v>6148</v>
      </c>
      <c r="G5179" s="66">
        <v>6.46</v>
      </c>
    </row>
    <row r="5180" spans="1:7" ht="22.5" x14ac:dyDescent="0.2">
      <c r="A5180" s="1" t="str">
        <f t="shared" si="91"/>
        <v>SINAPI 105155</v>
      </c>
      <c r="B5180" s="3" t="s">
        <v>6165</v>
      </c>
      <c r="C5180" s="3">
        <v>105155</v>
      </c>
      <c r="D5180" s="2" t="s">
        <v>7101</v>
      </c>
      <c r="E5180" s="3" t="s">
        <v>6148</v>
      </c>
      <c r="G5180" s="66">
        <v>9.68</v>
      </c>
    </row>
    <row r="5181" spans="1:7" ht="22.5" x14ac:dyDescent="0.2">
      <c r="A5181" s="1" t="str">
        <f t="shared" si="91"/>
        <v>SINAPI 105156</v>
      </c>
      <c r="B5181" s="3" t="s">
        <v>6165</v>
      </c>
      <c r="C5181" s="3">
        <v>105156</v>
      </c>
      <c r="D5181" s="2" t="s">
        <v>7102</v>
      </c>
      <c r="E5181" s="3" t="s">
        <v>6148</v>
      </c>
      <c r="G5181" s="66">
        <v>12.35</v>
      </c>
    </row>
    <row r="5182" spans="1:7" ht="22.5" x14ac:dyDescent="0.2">
      <c r="A5182" s="1" t="str">
        <f t="shared" si="91"/>
        <v>SINAPI 105157</v>
      </c>
      <c r="B5182" s="3" t="s">
        <v>6165</v>
      </c>
      <c r="C5182" s="3">
        <v>105157</v>
      </c>
      <c r="D5182" s="2" t="s">
        <v>7103</v>
      </c>
      <c r="E5182" s="3" t="s">
        <v>6148</v>
      </c>
      <c r="G5182" s="66">
        <v>19.02</v>
      </c>
    </row>
    <row r="5183" spans="1:7" ht="22.5" x14ac:dyDescent="0.2">
      <c r="A5183" s="1" t="str">
        <f t="shared" si="91"/>
        <v>SINAPI 105158</v>
      </c>
      <c r="B5183" s="3" t="s">
        <v>6165</v>
      </c>
      <c r="C5183" s="3">
        <v>105158</v>
      </c>
      <c r="D5183" s="2" t="s">
        <v>7104</v>
      </c>
      <c r="E5183" s="3" t="s">
        <v>6148</v>
      </c>
      <c r="G5183" s="66">
        <v>27.93</v>
      </c>
    </row>
    <row r="5184" spans="1:7" ht="22.5" x14ac:dyDescent="0.2">
      <c r="A5184" s="1" t="str">
        <f t="shared" si="91"/>
        <v>SINAPI 105159</v>
      </c>
      <c r="B5184" s="3" t="s">
        <v>6165</v>
      </c>
      <c r="C5184" s="3">
        <v>105159</v>
      </c>
      <c r="D5184" s="2" t="s">
        <v>7105</v>
      </c>
      <c r="E5184" s="3" t="s">
        <v>6148</v>
      </c>
      <c r="G5184" s="66">
        <v>49.63</v>
      </c>
    </row>
    <row r="5185" spans="1:7" ht="22.5" x14ac:dyDescent="0.2">
      <c r="A5185" s="1" t="str">
        <f t="shared" si="91"/>
        <v>SINAPI 105160</v>
      </c>
      <c r="B5185" s="3" t="s">
        <v>6165</v>
      </c>
      <c r="C5185" s="3">
        <v>105160</v>
      </c>
      <c r="D5185" s="2" t="s">
        <v>7106</v>
      </c>
      <c r="E5185" s="3" t="s">
        <v>6148</v>
      </c>
      <c r="G5185" s="66">
        <v>61.24</v>
      </c>
    </row>
    <row r="5186" spans="1:7" ht="22.5" x14ac:dyDescent="0.2">
      <c r="A5186" s="1" t="str">
        <f t="shared" si="91"/>
        <v>SINAPI 94634</v>
      </c>
      <c r="B5186" s="3" t="s">
        <v>6165</v>
      </c>
      <c r="C5186" s="3">
        <v>94634</v>
      </c>
      <c r="D5186" s="2" t="s">
        <v>9697</v>
      </c>
      <c r="E5186" s="3" t="s">
        <v>6148</v>
      </c>
      <c r="G5186" s="66">
        <v>0</v>
      </c>
    </row>
    <row r="5187" spans="1:7" ht="22.5" x14ac:dyDescent="0.2">
      <c r="A5187" s="1" t="str">
        <f t="shared" si="91"/>
        <v>SINAPI 94631</v>
      </c>
      <c r="B5187" s="3" t="s">
        <v>6165</v>
      </c>
      <c r="C5187" s="3">
        <v>94631</v>
      </c>
      <c r="D5187" s="2" t="s">
        <v>9698</v>
      </c>
      <c r="E5187" s="3" t="s">
        <v>6148</v>
      </c>
      <c r="G5187" s="66">
        <v>0</v>
      </c>
    </row>
    <row r="5188" spans="1:7" ht="22.5" x14ac:dyDescent="0.2">
      <c r="A5188" s="1" t="str">
        <f t="shared" si="91"/>
        <v>SINAPI 94632</v>
      </c>
      <c r="B5188" s="3" t="s">
        <v>6165</v>
      </c>
      <c r="C5188" s="3">
        <v>94632</v>
      </c>
      <c r="D5188" s="2" t="s">
        <v>9699</v>
      </c>
      <c r="E5188" s="3" t="s">
        <v>6148</v>
      </c>
      <c r="G5188" s="66">
        <v>0</v>
      </c>
    </row>
    <row r="5189" spans="1:7" ht="22.5" x14ac:dyDescent="0.2">
      <c r="A5189" s="1" t="str">
        <f t="shared" si="91"/>
        <v>SINAPI 94633</v>
      </c>
      <c r="B5189" s="3" t="s">
        <v>6165</v>
      </c>
      <c r="C5189" s="3">
        <v>94633</v>
      </c>
      <c r="D5189" s="2" t="s">
        <v>9700</v>
      </c>
      <c r="E5189" s="3" t="s">
        <v>6148</v>
      </c>
      <c r="G5189" s="66">
        <v>0</v>
      </c>
    </row>
    <row r="5190" spans="1:7" ht="22.5" x14ac:dyDescent="0.2">
      <c r="A5190" s="1" t="str">
        <f t="shared" si="91"/>
        <v>SINAPI 94672</v>
      </c>
      <c r="B5190" s="3" t="s">
        <v>6165</v>
      </c>
      <c r="C5190" s="3">
        <v>94672</v>
      </c>
      <c r="D5190" s="2" t="s">
        <v>6955</v>
      </c>
      <c r="E5190" s="3" t="s">
        <v>6148</v>
      </c>
      <c r="G5190" s="66">
        <v>6</v>
      </c>
    </row>
    <row r="5191" spans="1:7" ht="22.5" x14ac:dyDescent="0.2">
      <c r="A5191" s="1" t="str">
        <f t="shared" si="91"/>
        <v>SINAPI 94754</v>
      </c>
      <c r="B5191" s="3" t="s">
        <v>6165</v>
      </c>
      <c r="C5191" s="3">
        <v>94754</v>
      </c>
      <c r="D5191" s="2" t="s">
        <v>7018</v>
      </c>
      <c r="E5191" s="3" t="s">
        <v>6148</v>
      </c>
      <c r="G5191" s="66">
        <v>283.77</v>
      </c>
    </row>
    <row r="5192" spans="1:7" ht="22.5" x14ac:dyDescent="0.2">
      <c r="A5192" s="1" t="str">
        <f t="shared" si="91"/>
        <v>SINAPI 94740</v>
      </c>
      <c r="B5192" s="3" t="s">
        <v>6165</v>
      </c>
      <c r="C5192" s="3">
        <v>94740</v>
      </c>
      <c r="D5192" s="2" t="s">
        <v>7009</v>
      </c>
      <c r="E5192" s="3" t="s">
        <v>6148</v>
      </c>
      <c r="G5192" s="66">
        <v>9.7200000000000006</v>
      </c>
    </row>
    <row r="5193" spans="1:7" ht="22.5" x14ac:dyDescent="0.2">
      <c r="A5193" s="1" t="str">
        <f t="shared" si="91"/>
        <v>SINAPI 94742</v>
      </c>
      <c r="B5193" s="3" t="s">
        <v>6165</v>
      </c>
      <c r="C5193" s="3">
        <v>94742</v>
      </c>
      <c r="D5193" s="2" t="s">
        <v>7011</v>
      </c>
      <c r="E5193" s="3" t="s">
        <v>6148</v>
      </c>
      <c r="G5193" s="66">
        <v>16.25</v>
      </c>
    </row>
    <row r="5194" spans="1:7" ht="22.5" x14ac:dyDescent="0.2">
      <c r="A5194" s="1" t="str">
        <f t="shared" si="91"/>
        <v>SINAPI 94744</v>
      </c>
      <c r="B5194" s="3" t="s">
        <v>6165</v>
      </c>
      <c r="C5194" s="3">
        <v>94744</v>
      </c>
      <c r="D5194" s="2" t="s">
        <v>7013</v>
      </c>
      <c r="E5194" s="3" t="s">
        <v>6148</v>
      </c>
      <c r="G5194" s="66">
        <v>25.71</v>
      </c>
    </row>
    <row r="5195" spans="1:7" ht="22.5" x14ac:dyDescent="0.2">
      <c r="A5195" s="1" t="str">
        <f t="shared" si="91"/>
        <v>SINAPI 94746</v>
      </c>
      <c r="B5195" s="3" t="s">
        <v>6165</v>
      </c>
      <c r="C5195" s="3">
        <v>94746</v>
      </c>
      <c r="D5195" s="2" t="s">
        <v>7014</v>
      </c>
      <c r="E5195" s="3" t="s">
        <v>6148</v>
      </c>
      <c r="G5195" s="66">
        <v>36.97</v>
      </c>
    </row>
    <row r="5196" spans="1:7" ht="22.5" x14ac:dyDescent="0.2">
      <c r="A5196" s="1" t="str">
        <f t="shared" si="91"/>
        <v>SINAPI 94748</v>
      </c>
      <c r="B5196" s="3" t="s">
        <v>6165</v>
      </c>
      <c r="C5196" s="3">
        <v>94748</v>
      </c>
      <c r="D5196" s="2" t="s">
        <v>7015</v>
      </c>
      <c r="E5196" s="3" t="s">
        <v>6148</v>
      </c>
      <c r="G5196" s="66">
        <v>81.5</v>
      </c>
    </row>
    <row r="5197" spans="1:7" ht="22.5" x14ac:dyDescent="0.2">
      <c r="A5197" s="1" t="str">
        <f t="shared" si="91"/>
        <v>SINAPI 94750</v>
      </c>
      <c r="B5197" s="3" t="s">
        <v>6165</v>
      </c>
      <c r="C5197" s="3">
        <v>94750</v>
      </c>
      <c r="D5197" s="2" t="s">
        <v>7016</v>
      </c>
      <c r="E5197" s="3" t="s">
        <v>6148</v>
      </c>
      <c r="G5197" s="66">
        <v>165.01</v>
      </c>
    </row>
    <row r="5198" spans="1:7" ht="22.5" x14ac:dyDescent="0.2">
      <c r="A5198" s="1" t="str">
        <f t="shared" si="91"/>
        <v>SINAPI 94752</v>
      </c>
      <c r="B5198" s="3" t="s">
        <v>6165</v>
      </c>
      <c r="C5198" s="3">
        <v>94752</v>
      </c>
      <c r="D5198" s="2" t="s">
        <v>7017</v>
      </c>
      <c r="E5198" s="3" t="s">
        <v>6148</v>
      </c>
      <c r="G5198" s="66">
        <v>198.16</v>
      </c>
    </row>
    <row r="5199" spans="1:7" ht="22.5" x14ac:dyDescent="0.2">
      <c r="A5199" s="1" t="str">
        <f t="shared" si="91"/>
        <v>SINAPI 96755</v>
      </c>
      <c r="B5199" s="3" t="s">
        <v>6165</v>
      </c>
      <c r="C5199" s="3">
        <v>96755</v>
      </c>
      <c r="D5199" s="2" t="s">
        <v>7058</v>
      </c>
      <c r="E5199" s="3" t="s">
        <v>6148</v>
      </c>
      <c r="G5199" s="66">
        <v>313.20999999999998</v>
      </c>
    </row>
    <row r="5200" spans="1:7" ht="22.5" x14ac:dyDescent="0.2">
      <c r="A5200" s="1" t="str">
        <f t="shared" si="91"/>
        <v>SINAPI 96747</v>
      </c>
      <c r="B5200" s="3" t="s">
        <v>6165</v>
      </c>
      <c r="C5200" s="3">
        <v>96747</v>
      </c>
      <c r="D5200" s="2" t="s">
        <v>7050</v>
      </c>
      <c r="E5200" s="3" t="s">
        <v>6148</v>
      </c>
      <c r="G5200" s="66">
        <v>7.33</v>
      </c>
    </row>
    <row r="5201" spans="1:7" ht="22.5" x14ac:dyDescent="0.2">
      <c r="A5201" s="1" t="str">
        <f t="shared" si="91"/>
        <v>SINAPI 96748</v>
      </c>
      <c r="B5201" s="3" t="s">
        <v>6165</v>
      </c>
      <c r="C5201" s="3">
        <v>96748</v>
      </c>
      <c r="D5201" s="2" t="s">
        <v>7051</v>
      </c>
      <c r="E5201" s="3" t="s">
        <v>6148</v>
      </c>
      <c r="G5201" s="66">
        <v>8.48</v>
      </c>
    </row>
    <row r="5202" spans="1:7" ht="22.5" x14ac:dyDescent="0.2">
      <c r="A5202" s="1" t="str">
        <f t="shared" si="91"/>
        <v>SINAPI 96749</v>
      </c>
      <c r="B5202" s="3" t="s">
        <v>6165</v>
      </c>
      <c r="C5202" s="3">
        <v>96749</v>
      </c>
      <c r="D5202" s="2" t="s">
        <v>7052</v>
      </c>
      <c r="E5202" s="3" t="s">
        <v>6148</v>
      </c>
      <c r="G5202" s="66">
        <v>10.68</v>
      </c>
    </row>
    <row r="5203" spans="1:7" ht="22.5" x14ac:dyDescent="0.2">
      <c r="A5203" s="1" t="str">
        <f t="shared" si="91"/>
        <v>SINAPI 96750</v>
      </c>
      <c r="B5203" s="3" t="s">
        <v>6165</v>
      </c>
      <c r="C5203" s="3">
        <v>96750</v>
      </c>
      <c r="D5203" s="2" t="s">
        <v>7053</v>
      </c>
      <c r="E5203" s="3" t="s">
        <v>6148</v>
      </c>
      <c r="G5203" s="66">
        <v>16.54</v>
      </c>
    </row>
    <row r="5204" spans="1:7" ht="22.5" x14ac:dyDescent="0.2">
      <c r="A5204" s="1" t="str">
        <f t="shared" si="91"/>
        <v>SINAPI 96751</v>
      </c>
      <c r="B5204" s="3" t="s">
        <v>6165</v>
      </c>
      <c r="C5204" s="3">
        <v>96751</v>
      </c>
      <c r="D5204" s="2" t="s">
        <v>7054</v>
      </c>
      <c r="E5204" s="3" t="s">
        <v>6148</v>
      </c>
      <c r="G5204" s="66">
        <v>24.02</v>
      </c>
    </row>
    <row r="5205" spans="1:7" ht="22.5" x14ac:dyDescent="0.2">
      <c r="A5205" s="1" t="str">
        <f t="shared" si="91"/>
        <v>SINAPI 96752</v>
      </c>
      <c r="B5205" s="3" t="s">
        <v>6165</v>
      </c>
      <c r="C5205" s="3">
        <v>96752</v>
      </c>
      <c r="D5205" s="2" t="s">
        <v>7055</v>
      </c>
      <c r="E5205" s="3" t="s">
        <v>6148</v>
      </c>
      <c r="G5205" s="66">
        <v>35.880000000000003</v>
      </c>
    </row>
    <row r="5206" spans="1:7" ht="22.5" x14ac:dyDescent="0.2">
      <c r="A5206" s="1" t="str">
        <f t="shared" si="91"/>
        <v>SINAPI 96753</v>
      </c>
      <c r="B5206" s="3" t="s">
        <v>6165</v>
      </c>
      <c r="C5206" s="3">
        <v>96753</v>
      </c>
      <c r="D5206" s="2" t="s">
        <v>7056</v>
      </c>
      <c r="E5206" s="3" t="s">
        <v>6148</v>
      </c>
      <c r="G5206" s="66">
        <v>80.989999999999995</v>
      </c>
    </row>
    <row r="5207" spans="1:7" ht="22.5" x14ac:dyDescent="0.2">
      <c r="A5207" s="1" t="str">
        <f t="shared" si="91"/>
        <v>SINAPI 96754</v>
      </c>
      <c r="B5207" s="3" t="s">
        <v>6165</v>
      </c>
      <c r="C5207" s="3">
        <v>96754</v>
      </c>
      <c r="D5207" s="2" t="s">
        <v>7057</v>
      </c>
      <c r="E5207" s="3" t="s">
        <v>6148</v>
      </c>
      <c r="G5207" s="66">
        <v>104.01</v>
      </c>
    </row>
    <row r="5208" spans="1:7" ht="22.5" x14ac:dyDescent="0.2">
      <c r="A5208" s="1" t="str">
        <f t="shared" si="91"/>
        <v>SINAPI 94686</v>
      </c>
      <c r="B5208" s="3" t="s">
        <v>6165</v>
      </c>
      <c r="C5208" s="3">
        <v>94686</v>
      </c>
      <c r="D5208" s="2" t="s">
        <v>6969</v>
      </c>
      <c r="E5208" s="3" t="s">
        <v>6148</v>
      </c>
      <c r="G5208" s="66">
        <v>234.77</v>
      </c>
    </row>
    <row r="5209" spans="1:7" ht="22.5" x14ac:dyDescent="0.2">
      <c r="A5209" s="1" t="str">
        <f t="shared" si="91"/>
        <v>SINAPI 94674</v>
      </c>
      <c r="B5209" s="3" t="s">
        <v>6165</v>
      </c>
      <c r="C5209" s="3">
        <v>94674</v>
      </c>
      <c r="D5209" s="2" t="s">
        <v>6957</v>
      </c>
      <c r="E5209" s="3" t="s">
        <v>6148</v>
      </c>
      <c r="G5209" s="66">
        <v>7.75</v>
      </c>
    </row>
    <row r="5210" spans="1:7" ht="22.5" x14ac:dyDescent="0.2">
      <c r="A5210" s="1" t="str">
        <f t="shared" si="91"/>
        <v>SINAPI 94676</v>
      </c>
      <c r="B5210" s="3" t="s">
        <v>6165</v>
      </c>
      <c r="C5210" s="3">
        <v>94676</v>
      </c>
      <c r="D5210" s="2" t="s">
        <v>6959</v>
      </c>
      <c r="E5210" s="3" t="s">
        <v>6148</v>
      </c>
      <c r="G5210" s="66">
        <v>12.81</v>
      </c>
    </row>
    <row r="5211" spans="1:7" ht="22.5" x14ac:dyDescent="0.2">
      <c r="A5211" s="1" t="str">
        <f t="shared" si="91"/>
        <v>SINAPI 94678</v>
      </c>
      <c r="B5211" s="3" t="s">
        <v>6165</v>
      </c>
      <c r="C5211" s="3">
        <v>94678</v>
      </c>
      <c r="D5211" s="2" t="s">
        <v>6961</v>
      </c>
      <c r="E5211" s="3" t="s">
        <v>6148</v>
      </c>
      <c r="G5211" s="66">
        <v>14.98</v>
      </c>
    </row>
    <row r="5212" spans="1:7" ht="22.5" x14ac:dyDescent="0.2">
      <c r="A5212" s="1" t="str">
        <f t="shared" si="91"/>
        <v>SINAPI 94680</v>
      </c>
      <c r="B5212" s="3" t="s">
        <v>6165</v>
      </c>
      <c r="C5212" s="3">
        <v>94680</v>
      </c>
      <c r="D5212" s="2" t="s">
        <v>6963</v>
      </c>
      <c r="E5212" s="3" t="s">
        <v>6148</v>
      </c>
      <c r="G5212" s="66">
        <v>41.12</v>
      </c>
    </row>
    <row r="5213" spans="1:7" ht="22.5" x14ac:dyDescent="0.2">
      <c r="A5213" s="1" t="str">
        <f t="shared" si="91"/>
        <v>SINAPI 94682</v>
      </c>
      <c r="B5213" s="3" t="s">
        <v>6165</v>
      </c>
      <c r="C5213" s="3">
        <v>94682</v>
      </c>
      <c r="D5213" s="2" t="s">
        <v>6965</v>
      </c>
      <c r="E5213" s="3" t="s">
        <v>6148</v>
      </c>
      <c r="G5213" s="66">
        <v>100.99</v>
      </c>
    </row>
    <row r="5214" spans="1:7" ht="22.5" x14ac:dyDescent="0.2">
      <c r="A5214" s="1" t="str">
        <f t="shared" si="91"/>
        <v>SINAPI 94684</v>
      </c>
      <c r="B5214" s="3" t="s">
        <v>6165</v>
      </c>
      <c r="C5214" s="3">
        <v>94684</v>
      </c>
      <c r="D5214" s="2" t="s">
        <v>6967</v>
      </c>
      <c r="E5214" s="3" t="s">
        <v>6148</v>
      </c>
      <c r="G5214" s="66">
        <v>121.91</v>
      </c>
    </row>
    <row r="5215" spans="1:7" ht="22.5" x14ac:dyDescent="0.2">
      <c r="A5215" s="1" t="str">
        <f t="shared" si="91"/>
        <v>SINAPI 105219</v>
      </c>
      <c r="B5215" s="3" t="s">
        <v>6165</v>
      </c>
      <c r="C5215" s="3">
        <v>105219</v>
      </c>
      <c r="D5215" s="2" t="s">
        <v>7157</v>
      </c>
      <c r="E5215" s="3" t="s">
        <v>6148</v>
      </c>
      <c r="G5215" s="66">
        <v>11.35</v>
      </c>
    </row>
    <row r="5216" spans="1:7" ht="22.5" x14ac:dyDescent="0.2">
      <c r="A5216" s="1" t="str">
        <f t="shared" si="91"/>
        <v>SINAPI 105220</v>
      </c>
      <c r="B5216" s="3" t="s">
        <v>6165</v>
      </c>
      <c r="C5216" s="3">
        <v>105220</v>
      </c>
      <c r="D5216" s="2" t="s">
        <v>7158</v>
      </c>
      <c r="E5216" s="3" t="s">
        <v>6148</v>
      </c>
      <c r="G5216" s="66">
        <v>15.58</v>
      </c>
    </row>
    <row r="5217" spans="1:7" ht="22.5" x14ac:dyDescent="0.2">
      <c r="A5217" s="1" t="str">
        <f t="shared" si="91"/>
        <v>SINAPI 105221</v>
      </c>
      <c r="B5217" s="3" t="s">
        <v>6165</v>
      </c>
      <c r="C5217" s="3">
        <v>105221</v>
      </c>
      <c r="D5217" s="2" t="s">
        <v>7159</v>
      </c>
      <c r="E5217" s="3" t="s">
        <v>6148</v>
      </c>
      <c r="G5217" s="66">
        <v>24.05</v>
      </c>
    </row>
    <row r="5218" spans="1:7" ht="22.5" x14ac:dyDescent="0.2">
      <c r="A5218" s="1" t="str">
        <f t="shared" si="91"/>
        <v>SINAPI 105166</v>
      </c>
      <c r="B5218" s="3" t="s">
        <v>6165</v>
      </c>
      <c r="C5218" s="3">
        <v>105166</v>
      </c>
      <c r="D5218" s="2" t="s">
        <v>7112</v>
      </c>
      <c r="E5218" s="3" t="s">
        <v>6148</v>
      </c>
      <c r="G5218" s="66">
        <v>36.56</v>
      </c>
    </row>
    <row r="5219" spans="1:7" ht="22.5" x14ac:dyDescent="0.2">
      <c r="A5219" s="1" t="str">
        <f t="shared" si="91"/>
        <v>SINAPI 105222</v>
      </c>
      <c r="B5219" s="3" t="s">
        <v>6165</v>
      </c>
      <c r="C5219" s="3">
        <v>105222</v>
      </c>
      <c r="D5219" s="2" t="s">
        <v>7160</v>
      </c>
      <c r="E5219" s="3" t="s">
        <v>6148</v>
      </c>
      <c r="G5219" s="66">
        <v>69.39</v>
      </c>
    </row>
    <row r="5220" spans="1:7" ht="22.5" x14ac:dyDescent="0.2">
      <c r="A5220" s="1" t="str">
        <f t="shared" si="91"/>
        <v>SINAPI 105223</v>
      </c>
      <c r="B5220" s="3" t="s">
        <v>6165</v>
      </c>
      <c r="C5220" s="3">
        <v>105223</v>
      </c>
      <c r="D5220" s="2" t="s">
        <v>7161</v>
      </c>
      <c r="E5220" s="3" t="s">
        <v>6148</v>
      </c>
      <c r="G5220" s="66">
        <v>159.53</v>
      </c>
    </row>
    <row r="5221" spans="1:7" ht="22.5" x14ac:dyDescent="0.2">
      <c r="A5221" s="1" t="str">
        <f t="shared" si="91"/>
        <v>SINAPI 105224</v>
      </c>
      <c r="B5221" s="3" t="s">
        <v>6165</v>
      </c>
      <c r="C5221" s="3">
        <v>105224</v>
      </c>
      <c r="D5221" s="2" t="s">
        <v>7162</v>
      </c>
      <c r="E5221" s="3" t="s">
        <v>6148</v>
      </c>
      <c r="G5221" s="66">
        <v>232.24</v>
      </c>
    </row>
    <row r="5222" spans="1:7" ht="22.5" x14ac:dyDescent="0.2">
      <c r="A5222" s="1" t="str">
        <f t="shared" si="91"/>
        <v>SINAPI 105149</v>
      </c>
      <c r="B5222" s="3" t="s">
        <v>6165</v>
      </c>
      <c r="C5222" s="3">
        <v>105149</v>
      </c>
      <c r="D5222" s="2" t="s">
        <v>7096</v>
      </c>
      <c r="E5222" s="3" t="s">
        <v>6148</v>
      </c>
      <c r="G5222" s="66">
        <v>7.55</v>
      </c>
    </row>
    <row r="5223" spans="1:7" ht="22.5" x14ac:dyDescent="0.2">
      <c r="A5223" s="1" t="str">
        <f t="shared" ref="A5223:A5286" si="92">CONCATENAR</f>
        <v>SINAPI 105150</v>
      </c>
      <c r="B5223" s="3" t="s">
        <v>6165</v>
      </c>
      <c r="C5223" s="3">
        <v>105150</v>
      </c>
      <c r="D5223" s="2" t="s">
        <v>7097</v>
      </c>
      <c r="E5223" s="3" t="s">
        <v>6148</v>
      </c>
      <c r="G5223" s="66">
        <v>8.84</v>
      </c>
    </row>
    <row r="5224" spans="1:7" ht="22.5" x14ac:dyDescent="0.2">
      <c r="A5224" s="1" t="str">
        <f t="shared" si="92"/>
        <v>SINAPI 105151</v>
      </c>
      <c r="B5224" s="3" t="s">
        <v>6165</v>
      </c>
      <c r="C5224" s="3">
        <v>105151</v>
      </c>
      <c r="D5224" s="2" t="s">
        <v>7098</v>
      </c>
      <c r="E5224" s="3" t="s">
        <v>6148</v>
      </c>
      <c r="G5224" s="66">
        <v>21.5</v>
      </c>
    </row>
    <row r="5225" spans="1:7" ht="22.5" x14ac:dyDescent="0.2">
      <c r="A5225" s="1" t="str">
        <f t="shared" si="92"/>
        <v>SINAPI 105152</v>
      </c>
      <c r="B5225" s="3" t="s">
        <v>6165</v>
      </c>
      <c r="C5225" s="3">
        <v>105152</v>
      </c>
      <c r="D5225" s="2" t="s">
        <v>7099</v>
      </c>
      <c r="E5225" s="3" t="s">
        <v>6148</v>
      </c>
      <c r="G5225" s="66">
        <v>31.87</v>
      </c>
    </row>
    <row r="5226" spans="1:7" ht="22.5" x14ac:dyDescent="0.2">
      <c r="A5226" s="1" t="str">
        <f t="shared" si="92"/>
        <v>SINAPI 105153</v>
      </c>
      <c r="B5226" s="3" t="s">
        <v>6165</v>
      </c>
      <c r="C5226" s="3">
        <v>105153</v>
      </c>
      <c r="D5226" s="2" t="s">
        <v>6902</v>
      </c>
      <c r="E5226" s="3" t="s">
        <v>6148</v>
      </c>
      <c r="G5226" s="66">
        <v>49.9</v>
      </c>
    </row>
    <row r="5227" spans="1:7" ht="22.5" x14ac:dyDescent="0.2">
      <c r="A5227" s="1" t="str">
        <f t="shared" si="92"/>
        <v>SINAPI 105161</v>
      </c>
      <c r="B5227" s="3" t="s">
        <v>6165</v>
      </c>
      <c r="C5227" s="3">
        <v>105161</v>
      </c>
      <c r="D5227" s="2" t="s">
        <v>7107</v>
      </c>
      <c r="E5227" s="3" t="s">
        <v>6148</v>
      </c>
      <c r="G5227" s="66">
        <v>89.54</v>
      </c>
    </row>
    <row r="5228" spans="1:7" ht="22.5" x14ac:dyDescent="0.2">
      <c r="A5228" s="1" t="str">
        <f t="shared" si="92"/>
        <v>SINAPI 105162</v>
      </c>
      <c r="B5228" s="3" t="s">
        <v>6165</v>
      </c>
      <c r="C5228" s="3">
        <v>105162</v>
      </c>
      <c r="D5228" s="2" t="s">
        <v>7108</v>
      </c>
      <c r="E5228" s="3" t="s">
        <v>6148</v>
      </c>
      <c r="G5228" s="66">
        <v>152.47999999999999</v>
      </c>
    </row>
    <row r="5229" spans="1:7" ht="22.5" x14ac:dyDescent="0.2">
      <c r="A5229" s="1" t="str">
        <f t="shared" si="92"/>
        <v>SINAPI 105163</v>
      </c>
      <c r="B5229" s="3" t="s">
        <v>6165</v>
      </c>
      <c r="C5229" s="3">
        <v>105163</v>
      </c>
      <c r="D5229" s="2" t="s">
        <v>7109</v>
      </c>
      <c r="E5229" s="3" t="s">
        <v>6148</v>
      </c>
      <c r="G5229" s="66">
        <v>13.73</v>
      </c>
    </row>
    <row r="5230" spans="1:7" ht="22.5" x14ac:dyDescent="0.2">
      <c r="A5230" s="1" t="str">
        <f t="shared" si="92"/>
        <v>SINAPI 105170</v>
      </c>
      <c r="B5230" s="3" t="s">
        <v>6165</v>
      </c>
      <c r="C5230" s="3">
        <v>105170</v>
      </c>
      <c r="D5230" s="2" t="s">
        <v>7115</v>
      </c>
      <c r="E5230" s="3" t="s">
        <v>6148</v>
      </c>
      <c r="G5230" s="66">
        <v>5.57</v>
      </c>
    </row>
    <row r="5231" spans="1:7" ht="22.5" x14ac:dyDescent="0.2">
      <c r="A5231" s="1" t="str">
        <f t="shared" si="92"/>
        <v>SINAPI 105179</v>
      </c>
      <c r="B5231" s="3" t="s">
        <v>6165</v>
      </c>
      <c r="C5231" s="3">
        <v>105179</v>
      </c>
      <c r="D5231" s="2" t="s">
        <v>7123</v>
      </c>
      <c r="E5231" s="3" t="s">
        <v>6148</v>
      </c>
      <c r="G5231" s="66">
        <v>9.3699999999999992</v>
      </c>
    </row>
    <row r="5232" spans="1:7" ht="22.5" x14ac:dyDescent="0.2">
      <c r="A5232" s="1" t="str">
        <f t="shared" si="92"/>
        <v>SINAPI 105180</v>
      </c>
      <c r="B5232" s="3" t="s">
        <v>6165</v>
      </c>
      <c r="C5232" s="3">
        <v>105180</v>
      </c>
      <c r="D5232" s="2" t="s">
        <v>7124</v>
      </c>
      <c r="E5232" s="3" t="s">
        <v>6148</v>
      </c>
      <c r="G5232" s="66">
        <v>12.86</v>
      </c>
    </row>
    <row r="5233" spans="1:7" ht="22.5" x14ac:dyDescent="0.2">
      <c r="A5233" s="1" t="str">
        <f t="shared" si="92"/>
        <v>SINAPI 105181</v>
      </c>
      <c r="B5233" s="3" t="s">
        <v>6165</v>
      </c>
      <c r="C5233" s="3">
        <v>105181</v>
      </c>
      <c r="D5233" s="2" t="s">
        <v>7125</v>
      </c>
      <c r="E5233" s="3" t="s">
        <v>6148</v>
      </c>
      <c r="G5233" s="66">
        <v>17.329999999999998</v>
      </c>
    </row>
    <row r="5234" spans="1:7" ht="22.5" x14ac:dyDescent="0.2">
      <c r="A5234" s="1" t="str">
        <f t="shared" si="92"/>
        <v>SINAPI 105182</v>
      </c>
      <c r="B5234" s="3" t="s">
        <v>6165</v>
      </c>
      <c r="C5234" s="3">
        <v>105182</v>
      </c>
      <c r="D5234" s="2" t="s">
        <v>7126</v>
      </c>
      <c r="E5234" s="3" t="s">
        <v>6148</v>
      </c>
      <c r="G5234" s="66">
        <v>39.47</v>
      </c>
    </row>
    <row r="5235" spans="1:7" ht="22.5" x14ac:dyDescent="0.2">
      <c r="A5235" s="1" t="str">
        <f t="shared" si="92"/>
        <v>SINAPI 105183</v>
      </c>
      <c r="B5235" s="3" t="s">
        <v>6165</v>
      </c>
      <c r="C5235" s="3">
        <v>105183</v>
      </c>
      <c r="D5235" s="2" t="s">
        <v>7127</v>
      </c>
      <c r="E5235" s="3" t="s">
        <v>6148</v>
      </c>
      <c r="G5235" s="66">
        <v>81.97</v>
      </c>
    </row>
    <row r="5236" spans="1:7" ht="22.5" x14ac:dyDescent="0.2">
      <c r="A5236" s="1" t="str">
        <f t="shared" si="92"/>
        <v>SINAPI 105184</v>
      </c>
      <c r="B5236" s="3" t="s">
        <v>6165</v>
      </c>
      <c r="C5236" s="3">
        <v>105184</v>
      </c>
      <c r="D5236" s="2" t="s">
        <v>7128</v>
      </c>
      <c r="E5236" s="3" t="s">
        <v>6148</v>
      </c>
      <c r="G5236" s="66">
        <v>101.54</v>
      </c>
    </row>
    <row r="5237" spans="1:7" ht="22.5" x14ac:dyDescent="0.2">
      <c r="A5237" s="1" t="str">
        <f t="shared" si="92"/>
        <v>SINAPI 94612</v>
      </c>
      <c r="B5237" s="3" t="s">
        <v>6165</v>
      </c>
      <c r="C5237" s="3">
        <v>94612</v>
      </c>
      <c r="D5237" s="2" t="s">
        <v>6928</v>
      </c>
      <c r="E5237" s="3" t="s">
        <v>6148</v>
      </c>
      <c r="G5237" s="66">
        <v>434.59</v>
      </c>
    </row>
    <row r="5238" spans="1:7" ht="22.5" x14ac:dyDescent="0.2">
      <c r="A5238" s="1" t="str">
        <f t="shared" si="92"/>
        <v>SINAPI 105142</v>
      </c>
      <c r="B5238" s="3" t="s">
        <v>6165</v>
      </c>
      <c r="C5238" s="3">
        <v>105142</v>
      </c>
      <c r="D5238" s="2" t="s">
        <v>6898</v>
      </c>
      <c r="E5238" s="3" t="s">
        <v>6148</v>
      </c>
      <c r="G5238" s="66">
        <v>6.55</v>
      </c>
    </row>
    <row r="5239" spans="1:7" ht="22.5" x14ac:dyDescent="0.2">
      <c r="A5239" s="1" t="str">
        <f t="shared" si="92"/>
        <v>SINAPI 105143</v>
      </c>
      <c r="B5239" s="3" t="s">
        <v>6165</v>
      </c>
      <c r="C5239" s="3">
        <v>105143</v>
      </c>
      <c r="D5239" s="2" t="s">
        <v>6899</v>
      </c>
      <c r="E5239" s="3" t="s">
        <v>6148</v>
      </c>
      <c r="G5239" s="66">
        <v>9.76</v>
      </c>
    </row>
    <row r="5240" spans="1:7" ht="22.5" x14ac:dyDescent="0.2">
      <c r="A5240" s="1" t="str">
        <f t="shared" si="92"/>
        <v>SINAPI 105144</v>
      </c>
      <c r="B5240" s="3" t="s">
        <v>6165</v>
      </c>
      <c r="C5240" s="3">
        <v>105144</v>
      </c>
      <c r="D5240" s="2" t="s">
        <v>6900</v>
      </c>
      <c r="E5240" s="3" t="s">
        <v>6148</v>
      </c>
      <c r="G5240" s="66">
        <v>20.57</v>
      </c>
    </row>
    <row r="5241" spans="1:7" ht="22.5" x14ac:dyDescent="0.2">
      <c r="A5241" s="1" t="str">
        <f t="shared" si="92"/>
        <v>SINAPI 105173</v>
      </c>
      <c r="B5241" s="3" t="s">
        <v>6165</v>
      </c>
      <c r="C5241" s="3">
        <v>105173</v>
      </c>
      <c r="D5241" s="2" t="s">
        <v>7117</v>
      </c>
      <c r="E5241" s="3" t="s">
        <v>6148</v>
      </c>
      <c r="G5241" s="66">
        <v>87.75</v>
      </c>
    </row>
    <row r="5242" spans="1:7" ht="22.5" x14ac:dyDescent="0.2">
      <c r="A5242" s="1" t="str">
        <f t="shared" si="92"/>
        <v>SINAPI 105175</v>
      </c>
      <c r="B5242" s="3" t="s">
        <v>6165</v>
      </c>
      <c r="C5242" s="3">
        <v>105175</v>
      </c>
      <c r="D5242" s="2" t="s">
        <v>7119</v>
      </c>
      <c r="E5242" s="3" t="s">
        <v>6148</v>
      </c>
      <c r="G5242" s="66">
        <v>125.43</v>
      </c>
    </row>
    <row r="5243" spans="1:7" ht="22.5" x14ac:dyDescent="0.2">
      <c r="A5243" s="1" t="str">
        <f t="shared" si="92"/>
        <v>SINAPI 105174</v>
      </c>
      <c r="B5243" s="3" t="s">
        <v>6165</v>
      </c>
      <c r="C5243" s="3">
        <v>105174</v>
      </c>
      <c r="D5243" s="2" t="s">
        <v>7118</v>
      </c>
      <c r="E5243" s="3" t="s">
        <v>6148</v>
      </c>
      <c r="G5243" s="66">
        <v>126.96</v>
      </c>
    </row>
    <row r="5244" spans="1:7" ht="22.5" x14ac:dyDescent="0.2">
      <c r="A5244" s="1" t="str">
        <f t="shared" si="92"/>
        <v>SINAPI 105145</v>
      </c>
      <c r="B5244" s="3" t="s">
        <v>6165</v>
      </c>
      <c r="C5244" s="3">
        <v>105145</v>
      </c>
      <c r="D5244" s="2" t="s">
        <v>6901</v>
      </c>
      <c r="E5244" s="3" t="s">
        <v>6148</v>
      </c>
      <c r="G5244" s="66">
        <v>11.27</v>
      </c>
    </row>
    <row r="5245" spans="1:7" ht="22.5" x14ac:dyDescent="0.2">
      <c r="A5245" s="1" t="str">
        <f t="shared" si="92"/>
        <v>SINAPI 94606</v>
      </c>
      <c r="B5245" s="3" t="s">
        <v>6165</v>
      </c>
      <c r="C5245" s="3">
        <v>94606</v>
      </c>
      <c r="D5245" s="2" t="s">
        <v>6925</v>
      </c>
      <c r="E5245" s="3" t="s">
        <v>6148</v>
      </c>
      <c r="G5245" s="66">
        <v>84.19</v>
      </c>
    </row>
    <row r="5246" spans="1:7" ht="22.5" x14ac:dyDescent="0.2">
      <c r="A5246" s="1" t="str">
        <f t="shared" si="92"/>
        <v>SINAPI 94608</v>
      </c>
      <c r="B5246" s="3" t="s">
        <v>6165</v>
      </c>
      <c r="C5246" s="3">
        <v>94608</v>
      </c>
      <c r="D5246" s="2" t="s">
        <v>6926</v>
      </c>
      <c r="E5246" s="3" t="s">
        <v>6148</v>
      </c>
      <c r="G5246" s="66">
        <v>209.51</v>
      </c>
    </row>
    <row r="5247" spans="1:7" ht="22.5" x14ac:dyDescent="0.2">
      <c r="A5247" s="1" t="str">
        <f t="shared" si="92"/>
        <v>SINAPI 94610</v>
      </c>
      <c r="B5247" s="3" t="s">
        <v>6165</v>
      </c>
      <c r="C5247" s="3">
        <v>94610</v>
      </c>
      <c r="D5247" s="2" t="s">
        <v>6927</v>
      </c>
      <c r="E5247" s="3" t="s">
        <v>6148</v>
      </c>
      <c r="G5247" s="66">
        <v>306.04000000000002</v>
      </c>
    </row>
    <row r="5248" spans="1:7" ht="22.5" x14ac:dyDescent="0.2">
      <c r="A5248" s="1" t="str">
        <f t="shared" si="92"/>
        <v>SINAPI 94657</v>
      </c>
      <c r="B5248" s="3" t="s">
        <v>6165</v>
      </c>
      <c r="C5248" s="3">
        <v>94657</v>
      </c>
      <c r="D5248" s="2" t="s">
        <v>6940</v>
      </c>
      <c r="E5248" s="3" t="s">
        <v>6148</v>
      </c>
      <c r="G5248" s="66">
        <v>3.87</v>
      </c>
    </row>
    <row r="5249" spans="1:7" ht="22.5" x14ac:dyDescent="0.2">
      <c r="A5249" s="1" t="str">
        <f t="shared" si="92"/>
        <v>SINAPI 94659</v>
      </c>
      <c r="B5249" s="3" t="s">
        <v>6165</v>
      </c>
      <c r="C5249" s="3">
        <v>94659</v>
      </c>
      <c r="D5249" s="2" t="s">
        <v>6942</v>
      </c>
      <c r="E5249" s="3" t="s">
        <v>6148</v>
      </c>
      <c r="G5249" s="66">
        <v>5.97</v>
      </c>
    </row>
    <row r="5250" spans="1:7" ht="22.5" x14ac:dyDescent="0.2">
      <c r="A5250" s="1" t="str">
        <f t="shared" si="92"/>
        <v>SINAPI 94739</v>
      </c>
      <c r="B5250" s="3" t="s">
        <v>6165</v>
      </c>
      <c r="C5250" s="3">
        <v>94739</v>
      </c>
      <c r="D5250" s="2" t="s">
        <v>7008</v>
      </c>
      <c r="E5250" s="3" t="s">
        <v>6148</v>
      </c>
      <c r="G5250" s="66">
        <v>231.05</v>
      </c>
    </row>
    <row r="5251" spans="1:7" ht="22.5" x14ac:dyDescent="0.2">
      <c r="A5251" s="1" t="str">
        <f t="shared" si="92"/>
        <v>SINAPI 94725</v>
      </c>
      <c r="B5251" s="3" t="s">
        <v>6165</v>
      </c>
      <c r="C5251" s="3">
        <v>94725</v>
      </c>
      <c r="D5251" s="2" t="s">
        <v>6995</v>
      </c>
      <c r="E5251" s="3" t="s">
        <v>6148</v>
      </c>
      <c r="G5251" s="66">
        <v>6.83</v>
      </c>
    </row>
    <row r="5252" spans="1:7" ht="22.5" x14ac:dyDescent="0.2">
      <c r="A5252" s="1" t="str">
        <f t="shared" si="92"/>
        <v>SINAPI 94727</v>
      </c>
      <c r="B5252" s="3" t="s">
        <v>6165</v>
      </c>
      <c r="C5252" s="3">
        <v>94727</v>
      </c>
      <c r="D5252" s="2" t="s">
        <v>6997</v>
      </c>
      <c r="E5252" s="3" t="s">
        <v>6148</v>
      </c>
      <c r="G5252" s="66">
        <v>11.15</v>
      </c>
    </row>
    <row r="5253" spans="1:7" ht="22.5" x14ac:dyDescent="0.2">
      <c r="A5253" s="1" t="str">
        <f t="shared" si="92"/>
        <v>SINAPI 94729</v>
      </c>
      <c r="B5253" s="3" t="s">
        <v>6165</v>
      </c>
      <c r="C5253" s="3">
        <v>94729</v>
      </c>
      <c r="D5253" s="2" t="s">
        <v>6999</v>
      </c>
      <c r="E5253" s="3" t="s">
        <v>6148</v>
      </c>
      <c r="G5253" s="66">
        <v>19.350000000000001</v>
      </c>
    </row>
    <row r="5254" spans="1:7" ht="22.5" x14ac:dyDescent="0.2">
      <c r="A5254" s="1" t="str">
        <f t="shared" si="92"/>
        <v>SINAPI 94731</v>
      </c>
      <c r="B5254" s="3" t="s">
        <v>6165</v>
      </c>
      <c r="C5254" s="3">
        <v>94731</v>
      </c>
      <c r="D5254" s="2" t="s">
        <v>7001</v>
      </c>
      <c r="E5254" s="3" t="s">
        <v>6148</v>
      </c>
      <c r="G5254" s="66">
        <v>25.69</v>
      </c>
    </row>
    <row r="5255" spans="1:7" ht="22.5" x14ac:dyDescent="0.2">
      <c r="A5255" s="1" t="str">
        <f t="shared" si="92"/>
        <v>SINAPI 94733</v>
      </c>
      <c r="B5255" s="3" t="s">
        <v>6165</v>
      </c>
      <c r="C5255" s="3">
        <v>94733</v>
      </c>
      <c r="D5255" s="2" t="s">
        <v>7003</v>
      </c>
      <c r="E5255" s="3" t="s">
        <v>6148</v>
      </c>
      <c r="G5255" s="66">
        <v>45.26</v>
      </c>
    </row>
    <row r="5256" spans="1:7" ht="22.5" x14ac:dyDescent="0.2">
      <c r="A5256" s="1" t="str">
        <f t="shared" si="92"/>
        <v>SINAPI 94863</v>
      </c>
      <c r="B5256" s="3" t="s">
        <v>6165</v>
      </c>
      <c r="C5256" s="3">
        <v>94863</v>
      </c>
      <c r="D5256" s="2" t="s">
        <v>7034</v>
      </c>
      <c r="E5256" s="3" t="s">
        <v>6148</v>
      </c>
      <c r="G5256" s="66">
        <v>157.96</v>
      </c>
    </row>
    <row r="5257" spans="1:7" ht="22.5" x14ac:dyDescent="0.2">
      <c r="A5257" s="1" t="str">
        <f t="shared" si="92"/>
        <v>SINAPI 94737</v>
      </c>
      <c r="B5257" s="3" t="s">
        <v>6165</v>
      </c>
      <c r="C5257" s="3">
        <v>94737</v>
      </c>
      <c r="D5257" s="2" t="s">
        <v>7006</v>
      </c>
      <c r="E5257" s="3" t="s">
        <v>6148</v>
      </c>
      <c r="G5257" s="66">
        <v>188.12</v>
      </c>
    </row>
    <row r="5258" spans="1:7" ht="22.5" x14ac:dyDescent="0.2">
      <c r="A5258" s="1" t="str">
        <f t="shared" si="92"/>
        <v>SINAPI 94465</v>
      </c>
      <c r="B5258" s="3" t="s">
        <v>6165</v>
      </c>
      <c r="C5258" s="3">
        <v>94465</v>
      </c>
      <c r="D5258" s="2" t="s">
        <v>6910</v>
      </c>
      <c r="E5258" s="3" t="s">
        <v>6148</v>
      </c>
      <c r="G5258" s="66">
        <v>52.93</v>
      </c>
    </row>
    <row r="5259" spans="1:7" ht="22.5" x14ac:dyDescent="0.2">
      <c r="A5259" s="1" t="str">
        <f t="shared" si="92"/>
        <v>SINAPI 94467</v>
      </c>
      <c r="B5259" s="3" t="s">
        <v>6165</v>
      </c>
      <c r="C5259" s="3">
        <v>94467</v>
      </c>
      <c r="D5259" s="2" t="s">
        <v>6912</v>
      </c>
      <c r="E5259" s="3" t="s">
        <v>6148</v>
      </c>
      <c r="G5259" s="66">
        <v>84.94</v>
      </c>
    </row>
    <row r="5260" spans="1:7" ht="22.5" x14ac:dyDescent="0.2">
      <c r="A5260" s="1" t="str">
        <f t="shared" si="92"/>
        <v>SINAPI 94469</v>
      </c>
      <c r="B5260" s="3" t="s">
        <v>6165</v>
      </c>
      <c r="C5260" s="3">
        <v>94469</v>
      </c>
      <c r="D5260" s="2" t="s">
        <v>6914</v>
      </c>
      <c r="E5260" s="3" t="s">
        <v>6148</v>
      </c>
      <c r="G5260" s="66">
        <v>121.28</v>
      </c>
    </row>
    <row r="5261" spans="1:7" ht="22.5" x14ac:dyDescent="0.2">
      <c r="A5261" s="1" t="str">
        <f t="shared" si="92"/>
        <v>SINAPI 96746</v>
      </c>
      <c r="B5261" s="3" t="s">
        <v>6165</v>
      </c>
      <c r="C5261" s="3">
        <v>96746</v>
      </c>
      <c r="D5261" s="2" t="s">
        <v>7049</v>
      </c>
      <c r="E5261" s="3" t="s">
        <v>6148</v>
      </c>
      <c r="G5261" s="66">
        <v>104.52</v>
      </c>
    </row>
    <row r="5262" spans="1:7" x14ac:dyDescent="0.2">
      <c r="A5262" s="1" t="str">
        <f t="shared" si="92"/>
        <v>SINAPI 96736</v>
      </c>
      <c r="B5262" s="3" t="s">
        <v>6165</v>
      </c>
      <c r="C5262" s="3">
        <v>96736</v>
      </c>
      <c r="D5262" s="2" t="s">
        <v>7039</v>
      </c>
      <c r="E5262" s="3" t="s">
        <v>6148</v>
      </c>
      <c r="G5262" s="66">
        <v>5.9</v>
      </c>
    </row>
    <row r="5263" spans="1:7" x14ac:dyDescent="0.2">
      <c r="A5263" s="1" t="str">
        <f t="shared" si="92"/>
        <v>SINAPI 96737</v>
      </c>
      <c r="B5263" s="3" t="s">
        <v>6165</v>
      </c>
      <c r="C5263" s="3">
        <v>96737</v>
      </c>
      <c r="D5263" s="2" t="s">
        <v>7040</v>
      </c>
      <c r="E5263" s="3" t="s">
        <v>6148</v>
      </c>
      <c r="G5263" s="66">
        <v>6.08</v>
      </c>
    </row>
    <row r="5264" spans="1:7" ht="22.5" x14ac:dyDescent="0.2">
      <c r="A5264" s="1" t="str">
        <f t="shared" si="92"/>
        <v>SINAPI 96739</v>
      </c>
      <c r="B5264" s="3" t="s">
        <v>6165</v>
      </c>
      <c r="C5264" s="3">
        <v>96739</v>
      </c>
      <c r="D5264" s="2" t="s">
        <v>7042</v>
      </c>
      <c r="E5264" s="3" t="s">
        <v>6148</v>
      </c>
      <c r="G5264" s="66">
        <v>8.32</v>
      </c>
    </row>
    <row r="5265" spans="1:7" ht="22.5" x14ac:dyDescent="0.2">
      <c r="A5265" s="1" t="str">
        <f t="shared" si="92"/>
        <v>SINAPI 96741</v>
      </c>
      <c r="B5265" s="3" t="s">
        <v>6165</v>
      </c>
      <c r="C5265" s="3">
        <v>96741</v>
      </c>
      <c r="D5265" s="2" t="s">
        <v>7044</v>
      </c>
      <c r="E5265" s="3" t="s">
        <v>6148</v>
      </c>
      <c r="G5265" s="66">
        <v>15.87</v>
      </c>
    </row>
    <row r="5266" spans="1:7" ht="22.5" x14ac:dyDescent="0.2">
      <c r="A5266" s="1" t="str">
        <f t="shared" si="92"/>
        <v>SINAPI 96742</v>
      </c>
      <c r="B5266" s="3" t="s">
        <v>6165</v>
      </c>
      <c r="C5266" s="3">
        <v>96742</v>
      </c>
      <c r="D5266" s="2" t="s">
        <v>7045</v>
      </c>
      <c r="E5266" s="3" t="s">
        <v>6148</v>
      </c>
      <c r="G5266" s="66">
        <v>19.52</v>
      </c>
    </row>
    <row r="5267" spans="1:7" ht="22.5" x14ac:dyDescent="0.2">
      <c r="A5267" s="1" t="str">
        <f t="shared" si="92"/>
        <v>SINAPI 96743</v>
      </c>
      <c r="B5267" s="3" t="s">
        <v>6165</v>
      </c>
      <c r="C5267" s="3">
        <v>96743</v>
      </c>
      <c r="D5267" s="2" t="s">
        <v>7046</v>
      </c>
      <c r="E5267" s="3" t="s">
        <v>6148</v>
      </c>
      <c r="G5267" s="66">
        <v>30.31</v>
      </c>
    </row>
    <row r="5268" spans="1:7" ht="22.5" x14ac:dyDescent="0.2">
      <c r="A5268" s="1" t="str">
        <f t="shared" si="92"/>
        <v>SINAPI 96744</v>
      </c>
      <c r="B5268" s="3" t="s">
        <v>6165</v>
      </c>
      <c r="C5268" s="3">
        <v>96744</v>
      </c>
      <c r="D5268" s="2" t="s">
        <v>7047</v>
      </c>
      <c r="E5268" s="3" t="s">
        <v>6148</v>
      </c>
      <c r="G5268" s="66">
        <v>50.82</v>
      </c>
    </row>
    <row r="5269" spans="1:7" ht="22.5" x14ac:dyDescent="0.2">
      <c r="A5269" s="1" t="str">
        <f t="shared" si="92"/>
        <v>SINAPI 96745</v>
      </c>
      <c r="B5269" s="3" t="s">
        <v>6165</v>
      </c>
      <c r="C5269" s="3">
        <v>96745</v>
      </c>
      <c r="D5269" s="2" t="s">
        <v>7048</v>
      </c>
      <c r="E5269" s="3" t="s">
        <v>6148</v>
      </c>
      <c r="G5269" s="66">
        <v>79.400000000000006</v>
      </c>
    </row>
    <row r="5270" spans="1:7" ht="22.5" x14ac:dyDescent="0.2">
      <c r="A5270" s="1" t="str">
        <f t="shared" si="92"/>
        <v>SINAPI 94671</v>
      </c>
      <c r="B5270" s="3" t="s">
        <v>6165</v>
      </c>
      <c r="C5270" s="3">
        <v>94671</v>
      </c>
      <c r="D5270" s="2" t="s">
        <v>6954</v>
      </c>
      <c r="E5270" s="3" t="s">
        <v>6148</v>
      </c>
      <c r="G5270" s="66">
        <v>99.55</v>
      </c>
    </row>
    <row r="5271" spans="1:7" ht="22.5" x14ac:dyDescent="0.2">
      <c r="A5271" s="1" t="str">
        <f t="shared" si="92"/>
        <v>SINAPI 94661</v>
      </c>
      <c r="B5271" s="3" t="s">
        <v>6165</v>
      </c>
      <c r="C5271" s="3">
        <v>94661</v>
      </c>
      <c r="D5271" s="2" t="s">
        <v>6944</v>
      </c>
      <c r="E5271" s="3" t="s">
        <v>6148</v>
      </c>
      <c r="G5271" s="66">
        <v>9.42</v>
      </c>
    </row>
    <row r="5272" spans="1:7" ht="22.5" x14ac:dyDescent="0.2">
      <c r="A5272" s="1" t="str">
        <f t="shared" si="92"/>
        <v>SINAPI 94663</v>
      </c>
      <c r="B5272" s="3" t="s">
        <v>6165</v>
      </c>
      <c r="C5272" s="3">
        <v>94663</v>
      </c>
      <c r="D5272" s="2" t="s">
        <v>6946</v>
      </c>
      <c r="E5272" s="3" t="s">
        <v>6148</v>
      </c>
      <c r="G5272" s="66">
        <v>11.82</v>
      </c>
    </row>
    <row r="5273" spans="1:7" ht="22.5" x14ac:dyDescent="0.2">
      <c r="A5273" s="1" t="str">
        <f t="shared" si="92"/>
        <v>SINAPI 94665</v>
      </c>
      <c r="B5273" s="3" t="s">
        <v>6165</v>
      </c>
      <c r="C5273" s="3">
        <v>94665</v>
      </c>
      <c r="D5273" s="2" t="s">
        <v>6948</v>
      </c>
      <c r="E5273" s="3" t="s">
        <v>6148</v>
      </c>
      <c r="G5273" s="66">
        <v>22.95</v>
      </c>
    </row>
    <row r="5274" spans="1:7" ht="22.5" x14ac:dyDescent="0.2">
      <c r="A5274" s="1" t="str">
        <f t="shared" si="92"/>
        <v>SINAPI 94667</v>
      </c>
      <c r="B5274" s="3" t="s">
        <v>6165</v>
      </c>
      <c r="C5274" s="3">
        <v>94667</v>
      </c>
      <c r="D5274" s="2" t="s">
        <v>6950</v>
      </c>
      <c r="E5274" s="3" t="s">
        <v>6148</v>
      </c>
      <c r="G5274" s="66">
        <v>33.75</v>
      </c>
    </row>
    <row r="5275" spans="1:7" ht="22.5" x14ac:dyDescent="0.2">
      <c r="A5275" s="1" t="str">
        <f t="shared" si="92"/>
        <v>SINAPI 94669</v>
      </c>
      <c r="B5275" s="3" t="s">
        <v>6165</v>
      </c>
      <c r="C5275" s="3">
        <v>94669</v>
      </c>
      <c r="D5275" s="2" t="s">
        <v>6952</v>
      </c>
      <c r="E5275" s="3" t="s">
        <v>6148</v>
      </c>
      <c r="G5275" s="66">
        <v>60.59</v>
      </c>
    </row>
    <row r="5276" spans="1:7" ht="22.5" x14ac:dyDescent="0.2">
      <c r="A5276" s="1" t="str">
        <f t="shared" si="92"/>
        <v>SINAPI 105177</v>
      </c>
      <c r="B5276" s="3" t="s">
        <v>6165</v>
      </c>
      <c r="C5276" s="3">
        <v>105177</v>
      </c>
      <c r="D5276" s="2" t="s">
        <v>7121</v>
      </c>
      <c r="E5276" s="3" t="s">
        <v>6148</v>
      </c>
      <c r="G5276" s="66">
        <v>141.37</v>
      </c>
    </row>
    <row r="5277" spans="1:7" ht="22.5" x14ac:dyDescent="0.2">
      <c r="A5277" s="1" t="str">
        <f t="shared" si="92"/>
        <v>SINAPI 105176</v>
      </c>
      <c r="B5277" s="3" t="s">
        <v>6165</v>
      </c>
      <c r="C5277" s="3">
        <v>105176</v>
      </c>
      <c r="D5277" s="2" t="s">
        <v>7120</v>
      </c>
      <c r="E5277" s="3" t="s">
        <v>6148</v>
      </c>
      <c r="G5277" s="66">
        <v>158.80000000000001</v>
      </c>
    </row>
    <row r="5278" spans="1:7" ht="22.5" x14ac:dyDescent="0.2">
      <c r="A5278" s="1" t="str">
        <f t="shared" si="92"/>
        <v>SINAPI 94466</v>
      </c>
      <c r="B5278" s="3" t="s">
        <v>6165</v>
      </c>
      <c r="C5278" s="3">
        <v>94466</v>
      </c>
      <c r="D5278" s="2" t="s">
        <v>6911</v>
      </c>
      <c r="E5278" s="3" t="s">
        <v>6148</v>
      </c>
      <c r="G5278" s="66">
        <v>52.96</v>
      </c>
    </row>
    <row r="5279" spans="1:7" ht="22.5" x14ac:dyDescent="0.2">
      <c r="A5279" s="1" t="str">
        <f t="shared" si="92"/>
        <v>SINAPI 94468</v>
      </c>
      <c r="B5279" s="3" t="s">
        <v>6165</v>
      </c>
      <c r="C5279" s="3">
        <v>94468</v>
      </c>
      <c r="D5279" s="2" t="s">
        <v>6913</v>
      </c>
      <c r="E5279" s="3" t="s">
        <v>6148</v>
      </c>
      <c r="G5279" s="66">
        <v>74.67</v>
      </c>
    </row>
    <row r="5280" spans="1:7" ht="22.5" x14ac:dyDescent="0.2">
      <c r="A5280" s="1" t="str">
        <f t="shared" si="92"/>
        <v>SINAPI 94470</v>
      </c>
      <c r="B5280" s="3" t="s">
        <v>6165</v>
      </c>
      <c r="C5280" s="3">
        <v>94470</v>
      </c>
      <c r="D5280" s="2" t="s">
        <v>6915</v>
      </c>
      <c r="E5280" s="3" t="s">
        <v>6148</v>
      </c>
      <c r="G5280" s="66">
        <v>112.14</v>
      </c>
    </row>
    <row r="5281" spans="1:7" ht="22.5" x14ac:dyDescent="0.2">
      <c r="A5281" s="1" t="str">
        <f t="shared" si="92"/>
        <v>SINAPI 105225</v>
      </c>
      <c r="B5281" s="3" t="s">
        <v>6165</v>
      </c>
      <c r="C5281" s="3">
        <v>105225</v>
      </c>
      <c r="D5281" s="2" t="s">
        <v>7163</v>
      </c>
      <c r="E5281" s="3" t="s">
        <v>6148</v>
      </c>
      <c r="G5281" s="66">
        <v>16.829999999999998</v>
      </c>
    </row>
    <row r="5282" spans="1:7" ht="22.5" x14ac:dyDescent="0.2">
      <c r="A5282" s="1" t="str">
        <f t="shared" si="92"/>
        <v>SINAPI 105226</v>
      </c>
      <c r="B5282" s="3" t="s">
        <v>6165</v>
      </c>
      <c r="C5282" s="3">
        <v>105226</v>
      </c>
      <c r="D5282" s="2" t="s">
        <v>7164</v>
      </c>
      <c r="E5282" s="3" t="s">
        <v>6148</v>
      </c>
      <c r="G5282" s="66">
        <v>39.58</v>
      </c>
    </row>
    <row r="5283" spans="1:7" ht="22.5" x14ac:dyDescent="0.2">
      <c r="A5283" s="1" t="str">
        <f t="shared" si="92"/>
        <v>SINAPI 105227</v>
      </c>
      <c r="B5283" s="3" t="s">
        <v>6165</v>
      </c>
      <c r="C5283" s="3">
        <v>105227</v>
      </c>
      <c r="D5283" s="2" t="s">
        <v>7165</v>
      </c>
      <c r="E5283" s="3" t="s">
        <v>6148</v>
      </c>
      <c r="G5283" s="66">
        <v>56.74</v>
      </c>
    </row>
    <row r="5284" spans="1:7" ht="22.5" x14ac:dyDescent="0.2">
      <c r="A5284" s="1" t="str">
        <f t="shared" si="92"/>
        <v>SINAPI 105212</v>
      </c>
      <c r="B5284" s="3" t="s">
        <v>6165</v>
      </c>
      <c r="C5284" s="3">
        <v>105212</v>
      </c>
      <c r="D5284" s="2" t="s">
        <v>7150</v>
      </c>
      <c r="E5284" s="3" t="s">
        <v>6148</v>
      </c>
      <c r="G5284" s="66">
        <v>240.09</v>
      </c>
    </row>
    <row r="5285" spans="1:7" ht="22.5" x14ac:dyDescent="0.2">
      <c r="A5285" s="1" t="str">
        <f t="shared" si="92"/>
        <v>SINAPI 105211</v>
      </c>
      <c r="B5285" s="3" t="s">
        <v>6165</v>
      </c>
      <c r="C5285" s="3">
        <v>105211</v>
      </c>
      <c r="D5285" s="2" t="s">
        <v>7149</v>
      </c>
      <c r="E5285" s="3" t="s">
        <v>6148</v>
      </c>
      <c r="G5285" s="66">
        <v>242.11</v>
      </c>
    </row>
    <row r="5286" spans="1:7" ht="22.5" x14ac:dyDescent="0.2">
      <c r="A5286" s="1" t="str">
        <f t="shared" si="92"/>
        <v>SINAPI 105189</v>
      </c>
      <c r="B5286" s="3" t="s">
        <v>6165</v>
      </c>
      <c r="C5286" s="3">
        <v>105189</v>
      </c>
      <c r="D5286" s="2" t="s">
        <v>7129</v>
      </c>
      <c r="E5286" s="3" t="s">
        <v>6148</v>
      </c>
      <c r="G5286" s="66">
        <v>20.94</v>
      </c>
    </row>
    <row r="5287" spans="1:7" ht="22.5" x14ac:dyDescent="0.2">
      <c r="A5287" s="1" t="str">
        <f t="shared" ref="A5287:A5350" si="93">CONCATENAR</f>
        <v>SINAPI 105190</v>
      </c>
      <c r="B5287" s="3" t="s">
        <v>6165</v>
      </c>
      <c r="C5287" s="3">
        <v>105190</v>
      </c>
      <c r="D5287" s="2" t="s">
        <v>7130</v>
      </c>
      <c r="E5287" s="3" t="s">
        <v>6148</v>
      </c>
      <c r="G5287" s="66">
        <v>25.9</v>
      </c>
    </row>
    <row r="5288" spans="1:7" ht="22.5" x14ac:dyDescent="0.2">
      <c r="A5288" s="1" t="str">
        <f t="shared" si="93"/>
        <v>SINAPI 94625</v>
      </c>
      <c r="B5288" s="3" t="s">
        <v>6165</v>
      </c>
      <c r="C5288" s="3">
        <v>94625</v>
      </c>
      <c r="D5288" s="2" t="s">
        <v>6938</v>
      </c>
      <c r="E5288" s="3" t="s">
        <v>6148</v>
      </c>
      <c r="G5288" s="66">
        <v>1556.82</v>
      </c>
    </row>
    <row r="5289" spans="1:7" ht="22.5" x14ac:dyDescent="0.2">
      <c r="A5289" s="1" t="str">
        <f t="shared" si="93"/>
        <v>SINAPI 94622</v>
      </c>
      <c r="B5289" s="3" t="s">
        <v>6165</v>
      </c>
      <c r="C5289" s="3">
        <v>94622</v>
      </c>
      <c r="D5289" s="2" t="s">
        <v>6935</v>
      </c>
      <c r="E5289" s="3" t="s">
        <v>6148</v>
      </c>
      <c r="G5289" s="66">
        <v>209.01</v>
      </c>
    </row>
    <row r="5290" spans="1:7" ht="22.5" x14ac:dyDescent="0.2">
      <c r="A5290" s="1" t="str">
        <f t="shared" si="93"/>
        <v>SINAPI 94623</v>
      </c>
      <c r="B5290" s="3" t="s">
        <v>6165</v>
      </c>
      <c r="C5290" s="3">
        <v>94623</v>
      </c>
      <c r="D5290" s="2" t="s">
        <v>6936</v>
      </c>
      <c r="E5290" s="3" t="s">
        <v>6148</v>
      </c>
      <c r="G5290" s="66">
        <v>494.83</v>
      </c>
    </row>
    <row r="5291" spans="1:7" ht="22.5" x14ac:dyDescent="0.2">
      <c r="A5291" s="1" t="str">
        <f t="shared" si="93"/>
        <v>SINAPI 94624</v>
      </c>
      <c r="B5291" s="3" t="s">
        <v>6165</v>
      </c>
      <c r="C5291" s="3">
        <v>94624</v>
      </c>
      <c r="D5291" s="2" t="s">
        <v>6937</v>
      </c>
      <c r="E5291" s="3" t="s">
        <v>6148</v>
      </c>
      <c r="G5291" s="66">
        <v>744.34</v>
      </c>
    </row>
    <row r="5292" spans="1:7" ht="22.5" x14ac:dyDescent="0.2">
      <c r="A5292" s="1" t="str">
        <f t="shared" si="93"/>
        <v>SINAPI 94763</v>
      </c>
      <c r="B5292" s="3" t="s">
        <v>6165</v>
      </c>
      <c r="C5292" s="3">
        <v>94763</v>
      </c>
      <c r="D5292" s="2" t="s">
        <v>7026</v>
      </c>
      <c r="E5292" s="3" t="s">
        <v>6148</v>
      </c>
      <c r="G5292" s="66">
        <v>353.31</v>
      </c>
    </row>
    <row r="5293" spans="1:7" ht="22.5" x14ac:dyDescent="0.2">
      <c r="A5293" s="1" t="str">
        <f t="shared" si="93"/>
        <v>SINAPI 94756</v>
      </c>
      <c r="B5293" s="3" t="s">
        <v>6165</v>
      </c>
      <c r="C5293" s="3">
        <v>94756</v>
      </c>
      <c r="D5293" s="2" t="s">
        <v>7019</v>
      </c>
      <c r="E5293" s="3" t="s">
        <v>6148</v>
      </c>
      <c r="G5293" s="66">
        <v>12.49</v>
      </c>
    </row>
    <row r="5294" spans="1:7" ht="22.5" x14ac:dyDescent="0.2">
      <c r="A5294" s="1" t="str">
        <f t="shared" si="93"/>
        <v>SINAPI 94757</v>
      </c>
      <c r="B5294" s="3" t="s">
        <v>6165</v>
      </c>
      <c r="C5294" s="3">
        <v>94757</v>
      </c>
      <c r="D5294" s="2" t="s">
        <v>7020</v>
      </c>
      <c r="E5294" s="3" t="s">
        <v>6148</v>
      </c>
      <c r="G5294" s="66">
        <v>19.7</v>
      </c>
    </row>
    <row r="5295" spans="1:7" ht="22.5" x14ac:dyDescent="0.2">
      <c r="A5295" s="1" t="str">
        <f t="shared" si="93"/>
        <v>SINAPI 94758</v>
      </c>
      <c r="B5295" s="3" t="s">
        <v>6165</v>
      </c>
      <c r="C5295" s="3">
        <v>94758</v>
      </c>
      <c r="D5295" s="2" t="s">
        <v>7021</v>
      </c>
      <c r="E5295" s="3" t="s">
        <v>6148</v>
      </c>
      <c r="G5295" s="66">
        <v>50.35</v>
      </c>
    </row>
    <row r="5296" spans="1:7" ht="22.5" x14ac:dyDescent="0.2">
      <c r="A5296" s="1" t="str">
        <f t="shared" si="93"/>
        <v>SINAPI 94759</v>
      </c>
      <c r="B5296" s="3" t="s">
        <v>6165</v>
      </c>
      <c r="C5296" s="3">
        <v>94759</v>
      </c>
      <c r="D5296" s="2" t="s">
        <v>7022</v>
      </c>
      <c r="E5296" s="3" t="s">
        <v>6148</v>
      </c>
      <c r="G5296" s="66">
        <v>64.14</v>
      </c>
    </row>
    <row r="5297" spans="1:7" ht="22.5" x14ac:dyDescent="0.2">
      <c r="A5297" s="1" t="str">
        <f t="shared" si="93"/>
        <v>SINAPI 94760</v>
      </c>
      <c r="B5297" s="3" t="s">
        <v>6165</v>
      </c>
      <c r="C5297" s="3">
        <v>94760</v>
      </c>
      <c r="D5297" s="2" t="s">
        <v>7023</v>
      </c>
      <c r="E5297" s="3" t="s">
        <v>6148</v>
      </c>
      <c r="G5297" s="66">
        <v>102.37</v>
      </c>
    </row>
    <row r="5298" spans="1:7" ht="22.5" x14ac:dyDescent="0.2">
      <c r="A5298" s="1" t="str">
        <f t="shared" si="93"/>
        <v>SINAPI 94761</v>
      </c>
      <c r="B5298" s="3" t="s">
        <v>6165</v>
      </c>
      <c r="C5298" s="3">
        <v>94761</v>
      </c>
      <c r="D5298" s="2" t="s">
        <v>7024</v>
      </c>
      <c r="E5298" s="3" t="s">
        <v>6148</v>
      </c>
      <c r="G5298" s="66">
        <v>221.9</v>
      </c>
    </row>
    <row r="5299" spans="1:7" ht="22.5" x14ac:dyDescent="0.2">
      <c r="A5299" s="1" t="str">
        <f t="shared" si="93"/>
        <v>SINAPI 94762</v>
      </c>
      <c r="B5299" s="3" t="s">
        <v>6165</v>
      </c>
      <c r="C5299" s="3">
        <v>94762</v>
      </c>
      <c r="D5299" s="2" t="s">
        <v>7025</v>
      </c>
      <c r="E5299" s="3" t="s">
        <v>6148</v>
      </c>
      <c r="G5299" s="66">
        <v>268.95999999999998</v>
      </c>
    </row>
    <row r="5300" spans="1:7" ht="22.5" x14ac:dyDescent="0.2">
      <c r="A5300" s="1" t="str">
        <f t="shared" si="93"/>
        <v>SINAPI 94462</v>
      </c>
      <c r="B5300" s="3" t="s">
        <v>6165</v>
      </c>
      <c r="C5300" s="3">
        <v>94462</v>
      </c>
      <c r="D5300" s="2" t="s">
        <v>6841</v>
      </c>
      <c r="E5300" s="3" t="s">
        <v>6147</v>
      </c>
      <c r="G5300" s="66">
        <v>108.87</v>
      </c>
    </row>
    <row r="5301" spans="1:7" ht="22.5" x14ac:dyDescent="0.2">
      <c r="A5301" s="1" t="str">
        <f t="shared" si="93"/>
        <v>SINAPI 94463</v>
      </c>
      <c r="B5301" s="3" t="s">
        <v>6165</v>
      </c>
      <c r="C5301" s="3">
        <v>94463</v>
      </c>
      <c r="D5301" s="2" t="s">
        <v>6842</v>
      </c>
      <c r="E5301" s="3" t="s">
        <v>6147</v>
      </c>
      <c r="G5301" s="66">
        <v>133.6</v>
      </c>
    </row>
    <row r="5302" spans="1:7" ht="22.5" x14ac:dyDescent="0.2">
      <c r="A5302" s="1" t="str">
        <f t="shared" si="93"/>
        <v>SINAPI 94464</v>
      </c>
      <c r="B5302" s="3" t="s">
        <v>6165</v>
      </c>
      <c r="C5302" s="3">
        <v>94464</v>
      </c>
      <c r="D5302" s="2" t="s">
        <v>6843</v>
      </c>
      <c r="E5302" s="3" t="s">
        <v>6147</v>
      </c>
      <c r="G5302" s="66">
        <v>175.77</v>
      </c>
    </row>
    <row r="5303" spans="1:7" ht="22.5" x14ac:dyDescent="0.2">
      <c r="A5303" s="1" t="str">
        <f t="shared" si="93"/>
        <v>SINAPI 94605</v>
      </c>
      <c r="B5303" s="3" t="s">
        <v>6165</v>
      </c>
      <c r="C5303" s="3">
        <v>94605</v>
      </c>
      <c r="D5303" s="2" t="s">
        <v>6847</v>
      </c>
      <c r="E5303" s="3" t="s">
        <v>6147</v>
      </c>
      <c r="G5303" s="66">
        <v>661.46</v>
      </c>
    </row>
    <row r="5304" spans="1:7" ht="22.5" x14ac:dyDescent="0.2">
      <c r="A5304" s="1" t="str">
        <f t="shared" si="93"/>
        <v>SINAPI 94602</v>
      </c>
      <c r="B5304" s="3" t="s">
        <v>6165</v>
      </c>
      <c r="C5304" s="3">
        <v>94602</v>
      </c>
      <c r="D5304" s="2" t="s">
        <v>6844</v>
      </c>
      <c r="E5304" s="3" t="s">
        <v>6147</v>
      </c>
      <c r="G5304" s="66">
        <v>234.49</v>
      </c>
    </row>
    <row r="5305" spans="1:7" ht="22.5" x14ac:dyDescent="0.2">
      <c r="A5305" s="1" t="str">
        <f t="shared" si="93"/>
        <v>SINAPI 94603</v>
      </c>
      <c r="B5305" s="3" t="s">
        <v>6165</v>
      </c>
      <c r="C5305" s="3">
        <v>94603</v>
      </c>
      <c r="D5305" s="2" t="s">
        <v>6845</v>
      </c>
      <c r="E5305" s="3" t="s">
        <v>6147</v>
      </c>
      <c r="G5305" s="66">
        <v>320.38</v>
      </c>
    </row>
    <row r="5306" spans="1:7" ht="22.5" x14ac:dyDescent="0.2">
      <c r="A5306" s="1" t="str">
        <f t="shared" si="93"/>
        <v>SINAPI 94604</v>
      </c>
      <c r="B5306" s="3" t="s">
        <v>6165</v>
      </c>
      <c r="C5306" s="3">
        <v>94604</v>
      </c>
      <c r="D5306" s="2" t="s">
        <v>6846</v>
      </c>
      <c r="E5306" s="3" t="s">
        <v>6147</v>
      </c>
      <c r="G5306" s="66">
        <v>456.48</v>
      </c>
    </row>
    <row r="5307" spans="1:7" ht="22.5" x14ac:dyDescent="0.2">
      <c r="A5307" s="1" t="str">
        <f t="shared" si="93"/>
        <v>SINAPI 94723</v>
      </c>
      <c r="B5307" s="3" t="s">
        <v>6165</v>
      </c>
      <c r="C5307" s="3">
        <v>94723</v>
      </c>
      <c r="D5307" s="2" t="s">
        <v>6863</v>
      </c>
      <c r="E5307" s="3" t="s">
        <v>6147</v>
      </c>
      <c r="G5307" s="66">
        <v>455.59</v>
      </c>
    </row>
    <row r="5308" spans="1:7" ht="22.5" x14ac:dyDescent="0.2">
      <c r="A5308" s="1" t="str">
        <f t="shared" si="93"/>
        <v>SINAPI 94716</v>
      </c>
      <c r="B5308" s="3" t="s">
        <v>6165</v>
      </c>
      <c r="C5308" s="3">
        <v>94716</v>
      </c>
      <c r="D5308" s="2" t="s">
        <v>6856</v>
      </c>
      <c r="E5308" s="3" t="s">
        <v>6147</v>
      </c>
      <c r="G5308" s="66">
        <v>22.4</v>
      </c>
    </row>
    <row r="5309" spans="1:7" ht="22.5" x14ac:dyDescent="0.2">
      <c r="A5309" s="1" t="str">
        <f t="shared" si="93"/>
        <v>SINAPI 94717</v>
      </c>
      <c r="B5309" s="3" t="s">
        <v>6165</v>
      </c>
      <c r="C5309" s="3">
        <v>94717</v>
      </c>
      <c r="D5309" s="2" t="s">
        <v>6857</v>
      </c>
      <c r="E5309" s="3" t="s">
        <v>6147</v>
      </c>
      <c r="G5309" s="66">
        <v>37.549999999999997</v>
      </c>
    </row>
    <row r="5310" spans="1:7" ht="22.5" x14ac:dyDescent="0.2">
      <c r="A5310" s="1" t="str">
        <f t="shared" si="93"/>
        <v>SINAPI 94718</v>
      </c>
      <c r="B5310" s="3" t="s">
        <v>6165</v>
      </c>
      <c r="C5310" s="3">
        <v>94718</v>
      </c>
      <c r="D5310" s="2" t="s">
        <v>6858</v>
      </c>
      <c r="E5310" s="3" t="s">
        <v>6147</v>
      </c>
      <c r="G5310" s="66">
        <v>49.02</v>
      </c>
    </row>
    <row r="5311" spans="1:7" ht="22.5" x14ac:dyDescent="0.2">
      <c r="A5311" s="1" t="str">
        <f t="shared" si="93"/>
        <v>SINAPI 94719</v>
      </c>
      <c r="B5311" s="3" t="s">
        <v>6165</v>
      </c>
      <c r="C5311" s="3">
        <v>94719</v>
      </c>
      <c r="D5311" s="2" t="s">
        <v>6859</v>
      </c>
      <c r="E5311" s="3" t="s">
        <v>6147</v>
      </c>
      <c r="G5311" s="66">
        <v>65.430000000000007</v>
      </c>
    </row>
    <row r="5312" spans="1:7" ht="22.5" x14ac:dyDescent="0.2">
      <c r="A5312" s="1" t="str">
        <f t="shared" si="93"/>
        <v>SINAPI 94720</v>
      </c>
      <c r="B5312" s="3" t="s">
        <v>6165</v>
      </c>
      <c r="C5312" s="3">
        <v>94720</v>
      </c>
      <c r="D5312" s="2" t="s">
        <v>6860</v>
      </c>
      <c r="E5312" s="3" t="s">
        <v>6147</v>
      </c>
      <c r="G5312" s="66">
        <v>95.8</v>
      </c>
    </row>
    <row r="5313" spans="1:7" ht="22.5" x14ac:dyDescent="0.2">
      <c r="A5313" s="1" t="str">
        <f t="shared" si="93"/>
        <v>SINAPI 94721</v>
      </c>
      <c r="B5313" s="3" t="s">
        <v>6165</v>
      </c>
      <c r="C5313" s="3">
        <v>94721</v>
      </c>
      <c r="D5313" s="2" t="s">
        <v>6861</v>
      </c>
      <c r="E5313" s="3" t="s">
        <v>6147</v>
      </c>
      <c r="G5313" s="66">
        <v>155.29</v>
      </c>
    </row>
    <row r="5314" spans="1:7" ht="22.5" x14ac:dyDescent="0.2">
      <c r="A5314" s="1" t="str">
        <f t="shared" si="93"/>
        <v>SINAPI 94722</v>
      </c>
      <c r="B5314" s="3" t="s">
        <v>6165</v>
      </c>
      <c r="C5314" s="3">
        <v>94722</v>
      </c>
      <c r="D5314" s="2" t="s">
        <v>6862</v>
      </c>
      <c r="E5314" s="3" t="s">
        <v>6147</v>
      </c>
      <c r="G5314" s="66">
        <v>242.13</v>
      </c>
    </row>
    <row r="5315" spans="1:7" ht="22.5" x14ac:dyDescent="0.2">
      <c r="A5315" s="1" t="str">
        <f t="shared" si="93"/>
        <v>SINAPI 96726</v>
      </c>
      <c r="B5315" s="3" t="s">
        <v>6165</v>
      </c>
      <c r="C5315" s="3">
        <v>96726</v>
      </c>
      <c r="D5315" s="2" t="s">
        <v>6872</v>
      </c>
      <c r="E5315" s="3" t="s">
        <v>6147</v>
      </c>
      <c r="G5315" s="66">
        <v>154.13</v>
      </c>
    </row>
    <row r="5316" spans="1:7" ht="22.5" x14ac:dyDescent="0.2">
      <c r="A5316" s="1" t="str">
        <f t="shared" si="93"/>
        <v>SINAPI 96735</v>
      </c>
      <c r="B5316" s="3" t="s">
        <v>6165</v>
      </c>
      <c r="C5316" s="3">
        <v>96735</v>
      </c>
      <c r="D5316" s="2" t="s">
        <v>6881</v>
      </c>
      <c r="E5316" s="3" t="s">
        <v>6147</v>
      </c>
      <c r="G5316" s="66">
        <v>289.55</v>
      </c>
    </row>
    <row r="5317" spans="1:7" ht="22.5" x14ac:dyDescent="0.2">
      <c r="A5317" s="1" t="str">
        <f t="shared" si="93"/>
        <v>SINAPI 96718</v>
      </c>
      <c r="B5317" s="3" t="s">
        <v>6165</v>
      </c>
      <c r="C5317" s="3">
        <v>96718</v>
      </c>
      <c r="D5317" s="2" t="s">
        <v>6864</v>
      </c>
      <c r="E5317" s="3" t="s">
        <v>6147</v>
      </c>
      <c r="G5317" s="66">
        <v>14.02</v>
      </c>
    </row>
    <row r="5318" spans="1:7" ht="22.5" x14ac:dyDescent="0.2">
      <c r="A5318" s="1" t="str">
        <f t="shared" si="93"/>
        <v>SINAPI 96727</v>
      </c>
      <c r="B5318" s="3" t="s">
        <v>6165</v>
      </c>
      <c r="C5318" s="3">
        <v>96727</v>
      </c>
      <c r="D5318" s="2" t="s">
        <v>6873</v>
      </c>
      <c r="E5318" s="3" t="s">
        <v>6147</v>
      </c>
      <c r="G5318" s="66">
        <v>16.010000000000002</v>
      </c>
    </row>
    <row r="5319" spans="1:7" ht="22.5" x14ac:dyDescent="0.2">
      <c r="A5319" s="1" t="str">
        <f t="shared" si="93"/>
        <v>SINAPI 96719</v>
      </c>
      <c r="B5319" s="3" t="s">
        <v>6165</v>
      </c>
      <c r="C5319" s="3">
        <v>96719</v>
      </c>
      <c r="D5319" s="2" t="s">
        <v>6865</v>
      </c>
      <c r="E5319" s="3" t="s">
        <v>6147</v>
      </c>
      <c r="G5319" s="66">
        <v>17.850000000000001</v>
      </c>
    </row>
    <row r="5320" spans="1:7" ht="22.5" x14ac:dyDescent="0.2">
      <c r="A5320" s="1" t="str">
        <f t="shared" si="93"/>
        <v>SINAPI 96728</v>
      </c>
      <c r="B5320" s="3" t="s">
        <v>6165</v>
      </c>
      <c r="C5320" s="3">
        <v>96728</v>
      </c>
      <c r="D5320" s="2" t="s">
        <v>6874</v>
      </c>
      <c r="E5320" s="3" t="s">
        <v>6147</v>
      </c>
      <c r="G5320" s="66">
        <v>20.57</v>
      </c>
    </row>
    <row r="5321" spans="1:7" ht="22.5" x14ac:dyDescent="0.2">
      <c r="A5321" s="1" t="str">
        <f t="shared" si="93"/>
        <v>SINAPI 96720</v>
      </c>
      <c r="B5321" s="3" t="s">
        <v>6165</v>
      </c>
      <c r="C5321" s="3">
        <v>96720</v>
      </c>
      <c r="D5321" s="2" t="s">
        <v>6866</v>
      </c>
      <c r="E5321" s="3" t="s">
        <v>6147</v>
      </c>
      <c r="G5321" s="66">
        <v>16.32</v>
      </c>
    </row>
    <row r="5322" spans="1:7" ht="22.5" x14ac:dyDescent="0.2">
      <c r="A5322" s="1" t="str">
        <f t="shared" si="93"/>
        <v>SINAPI 96729</v>
      </c>
      <c r="B5322" s="3" t="s">
        <v>6165</v>
      </c>
      <c r="C5322" s="3">
        <v>96729</v>
      </c>
      <c r="D5322" s="2" t="s">
        <v>6875</v>
      </c>
      <c r="E5322" s="3" t="s">
        <v>6147</v>
      </c>
      <c r="G5322" s="66">
        <v>26.44</v>
      </c>
    </row>
    <row r="5323" spans="1:7" ht="22.5" x14ac:dyDescent="0.2">
      <c r="A5323" s="1" t="str">
        <f t="shared" si="93"/>
        <v>SINAPI 96721</v>
      </c>
      <c r="B5323" s="3" t="s">
        <v>6165</v>
      </c>
      <c r="C5323" s="3">
        <v>96721</v>
      </c>
      <c r="D5323" s="2" t="s">
        <v>6867</v>
      </c>
      <c r="E5323" s="3" t="s">
        <v>6147</v>
      </c>
      <c r="G5323" s="66">
        <v>21.16</v>
      </c>
    </row>
    <row r="5324" spans="1:7" ht="22.5" x14ac:dyDescent="0.2">
      <c r="A5324" s="1" t="str">
        <f t="shared" si="93"/>
        <v>SINAPI 96730</v>
      </c>
      <c r="B5324" s="3" t="s">
        <v>6165</v>
      </c>
      <c r="C5324" s="3">
        <v>96730</v>
      </c>
      <c r="D5324" s="2" t="s">
        <v>6876</v>
      </c>
      <c r="E5324" s="3" t="s">
        <v>6147</v>
      </c>
      <c r="G5324" s="66">
        <v>36.42</v>
      </c>
    </row>
    <row r="5325" spans="1:7" ht="22.5" x14ac:dyDescent="0.2">
      <c r="A5325" s="1" t="str">
        <f t="shared" si="93"/>
        <v>SINAPI 96722</v>
      </c>
      <c r="B5325" s="3" t="s">
        <v>6165</v>
      </c>
      <c r="C5325" s="3">
        <v>96722</v>
      </c>
      <c r="D5325" s="2" t="s">
        <v>6868</v>
      </c>
      <c r="E5325" s="3" t="s">
        <v>6147</v>
      </c>
      <c r="G5325" s="66">
        <v>32.26</v>
      </c>
    </row>
    <row r="5326" spans="1:7" ht="22.5" x14ac:dyDescent="0.2">
      <c r="A5326" s="1" t="str">
        <f t="shared" si="93"/>
        <v>SINAPI 96731</v>
      </c>
      <c r="B5326" s="3" t="s">
        <v>6165</v>
      </c>
      <c r="C5326" s="3">
        <v>96731</v>
      </c>
      <c r="D5326" s="2" t="s">
        <v>6877</v>
      </c>
      <c r="E5326" s="3" t="s">
        <v>6147</v>
      </c>
      <c r="G5326" s="66">
        <v>54.82</v>
      </c>
    </row>
    <row r="5327" spans="1:7" ht="22.5" x14ac:dyDescent="0.2">
      <c r="A5327" s="1" t="str">
        <f t="shared" si="93"/>
        <v>SINAPI 96723</v>
      </c>
      <c r="B5327" s="3" t="s">
        <v>6165</v>
      </c>
      <c r="C5327" s="3">
        <v>96723</v>
      </c>
      <c r="D5327" s="2" t="s">
        <v>6869</v>
      </c>
      <c r="E5327" s="3" t="s">
        <v>6147</v>
      </c>
      <c r="G5327" s="66">
        <v>49.92</v>
      </c>
    </row>
    <row r="5328" spans="1:7" ht="22.5" x14ac:dyDescent="0.2">
      <c r="A5328" s="1" t="str">
        <f t="shared" si="93"/>
        <v>SINAPI 96732</v>
      </c>
      <c r="B5328" s="3" t="s">
        <v>6165</v>
      </c>
      <c r="C5328" s="3">
        <v>96732</v>
      </c>
      <c r="D5328" s="2" t="s">
        <v>6878</v>
      </c>
      <c r="E5328" s="3" t="s">
        <v>6147</v>
      </c>
      <c r="G5328" s="66">
        <v>91.97</v>
      </c>
    </row>
    <row r="5329" spans="1:7" ht="22.5" x14ac:dyDescent="0.2">
      <c r="A5329" s="1" t="str">
        <f t="shared" si="93"/>
        <v>SINAPI 96724</v>
      </c>
      <c r="B5329" s="3" t="s">
        <v>6165</v>
      </c>
      <c r="C5329" s="3">
        <v>96724</v>
      </c>
      <c r="D5329" s="2" t="s">
        <v>6870</v>
      </c>
      <c r="E5329" s="3" t="s">
        <v>6147</v>
      </c>
      <c r="G5329" s="66">
        <v>64.06</v>
      </c>
    </row>
    <row r="5330" spans="1:7" ht="22.5" x14ac:dyDescent="0.2">
      <c r="A5330" s="1" t="str">
        <f t="shared" si="93"/>
        <v>SINAPI 96733</v>
      </c>
      <c r="B5330" s="3" t="s">
        <v>6165</v>
      </c>
      <c r="C5330" s="3">
        <v>96733</v>
      </c>
      <c r="D5330" s="2" t="s">
        <v>6879</v>
      </c>
      <c r="E5330" s="3" t="s">
        <v>6147</v>
      </c>
      <c r="G5330" s="66">
        <v>125.22</v>
      </c>
    </row>
    <row r="5331" spans="1:7" ht="22.5" x14ac:dyDescent="0.2">
      <c r="A5331" s="1" t="str">
        <f t="shared" si="93"/>
        <v>SINAPI 96725</v>
      </c>
      <c r="B5331" s="3" t="s">
        <v>6165</v>
      </c>
      <c r="C5331" s="3">
        <v>96725</v>
      </c>
      <c r="D5331" s="2" t="s">
        <v>6871</v>
      </c>
      <c r="E5331" s="3" t="s">
        <v>6147</v>
      </c>
      <c r="G5331" s="66">
        <v>104.39</v>
      </c>
    </row>
    <row r="5332" spans="1:7" ht="22.5" x14ac:dyDescent="0.2">
      <c r="A5332" s="1" t="str">
        <f t="shared" si="93"/>
        <v>SINAPI 96734</v>
      </c>
      <c r="B5332" s="3" t="s">
        <v>6165</v>
      </c>
      <c r="C5332" s="3">
        <v>96734</v>
      </c>
      <c r="D5332" s="2" t="s">
        <v>6880</v>
      </c>
      <c r="E5332" s="3" t="s">
        <v>6147</v>
      </c>
      <c r="G5332" s="66">
        <v>208.19</v>
      </c>
    </row>
    <row r="5333" spans="1:7" ht="22.5" x14ac:dyDescent="0.2">
      <c r="A5333" s="1" t="str">
        <f t="shared" si="93"/>
        <v>SINAPI 94648</v>
      </c>
      <c r="B5333" s="3" t="s">
        <v>6165</v>
      </c>
      <c r="C5333" s="3">
        <v>94648</v>
      </c>
      <c r="D5333" s="2" t="s">
        <v>6848</v>
      </c>
      <c r="E5333" s="3" t="s">
        <v>6147</v>
      </c>
      <c r="G5333" s="66">
        <v>6.66</v>
      </c>
    </row>
    <row r="5334" spans="1:7" ht="22.5" x14ac:dyDescent="0.2">
      <c r="A5334" s="1" t="str">
        <f t="shared" si="93"/>
        <v>SINAPI 94655</v>
      </c>
      <c r="B5334" s="3" t="s">
        <v>6165</v>
      </c>
      <c r="C5334" s="3">
        <v>94655</v>
      </c>
      <c r="D5334" s="2" t="s">
        <v>6855</v>
      </c>
      <c r="E5334" s="3" t="s">
        <v>6147</v>
      </c>
      <c r="G5334" s="66">
        <v>115.77</v>
      </c>
    </row>
    <row r="5335" spans="1:7" ht="22.5" x14ac:dyDescent="0.2">
      <c r="A5335" s="1" t="str">
        <f t="shared" si="93"/>
        <v>SINAPI 94649</v>
      </c>
      <c r="B5335" s="3" t="s">
        <v>6165</v>
      </c>
      <c r="C5335" s="3">
        <v>94649</v>
      </c>
      <c r="D5335" s="2" t="s">
        <v>6849</v>
      </c>
      <c r="E5335" s="3" t="s">
        <v>6147</v>
      </c>
      <c r="G5335" s="66">
        <v>12.21</v>
      </c>
    </row>
    <row r="5336" spans="1:7" ht="22.5" x14ac:dyDescent="0.2">
      <c r="A5336" s="1" t="str">
        <f t="shared" si="93"/>
        <v>SINAPI 94650</v>
      </c>
      <c r="B5336" s="3" t="s">
        <v>6165</v>
      </c>
      <c r="C5336" s="3">
        <v>94650</v>
      </c>
      <c r="D5336" s="2" t="s">
        <v>6850</v>
      </c>
      <c r="E5336" s="3" t="s">
        <v>6147</v>
      </c>
      <c r="G5336" s="66">
        <v>18.39</v>
      </c>
    </row>
    <row r="5337" spans="1:7" ht="22.5" x14ac:dyDescent="0.2">
      <c r="A5337" s="1" t="str">
        <f t="shared" si="93"/>
        <v>SINAPI 94651</v>
      </c>
      <c r="B5337" s="3" t="s">
        <v>6165</v>
      </c>
      <c r="C5337" s="3">
        <v>94651</v>
      </c>
      <c r="D5337" s="2" t="s">
        <v>6851</v>
      </c>
      <c r="E5337" s="3" t="s">
        <v>6147</v>
      </c>
      <c r="G5337" s="66">
        <v>21.5</v>
      </c>
    </row>
    <row r="5338" spans="1:7" ht="22.5" x14ac:dyDescent="0.2">
      <c r="A5338" s="1" t="str">
        <f t="shared" si="93"/>
        <v>SINAPI 94652</v>
      </c>
      <c r="B5338" s="3" t="s">
        <v>6165</v>
      </c>
      <c r="C5338" s="3">
        <v>94652</v>
      </c>
      <c r="D5338" s="2" t="s">
        <v>6852</v>
      </c>
      <c r="E5338" s="3" t="s">
        <v>6147</v>
      </c>
      <c r="G5338" s="66">
        <v>33.53</v>
      </c>
    </row>
    <row r="5339" spans="1:7" ht="22.5" x14ac:dyDescent="0.2">
      <c r="A5339" s="1" t="str">
        <f t="shared" si="93"/>
        <v>SINAPI 94653</v>
      </c>
      <c r="B5339" s="3" t="s">
        <v>6165</v>
      </c>
      <c r="C5339" s="3">
        <v>94653</v>
      </c>
      <c r="D5339" s="2" t="s">
        <v>6853</v>
      </c>
      <c r="E5339" s="3" t="s">
        <v>6147</v>
      </c>
      <c r="G5339" s="66">
        <v>54.02</v>
      </c>
    </row>
    <row r="5340" spans="1:7" ht="22.5" x14ac:dyDescent="0.2">
      <c r="A5340" s="1" t="str">
        <f t="shared" si="93"/>
        <v>SINAPI 94654</v>
      </c>
      <c r="B5340" s="3" t="s">
        <v>6165</v>
      </c>
      <c r="C5340" s="3">
        <v>94654</v>
      </c>
      <c r="D5340" s="2" t="s">
        <v>6854</v>
      </c>
      <c r="E5340" s="3" t="s">
        <v>6147</v>
      </c>
      <c r="G5340" s="66">
        <v>73.45</v>
      </c>
    </row>
    <row r="5341" spans="1:7" ht="22.5" x14ac:dyDescent="0.2">
      <c r="A5341" s="1" t="str">
        <f t="shared" si="93"/>
        <v>SINAPI 94689</v>
      </c>
      <c r="B5341" s="3" t="s">
        <v>6165</v>
      </c>
      <c r="C5341" s="3">
        <v>94689</v>
      </c>
      <c r="D5341" s="2" t="s">
        <v>6972</v>
      </c>
      <c r="E5341" s="3" t="s">
        <v>6148</v>
      </c>
      <c r="G5341" s="66">
        <v>9.25</v>
      </c>
    </row>
    <row r="5342" spans="1:7" ht="22.5" x14ac:dyDescent="0.2">
      <c r="A5342" s="1" t="str">
        <f t="shared" si="93"/>
        <v>SINAPI 94702</v>
      </c>
      <c r="B5342" s="3" t="s">
        <v>6165</v>
      </c>
      <c r="C5342" s="3">
        <v>94702</v>
      </c>
      <c r="D5342" s="2" t="s">
        <v>6985</v>
      </c>
      <c r="E5342" s="3" t="s">
        <v>6148</v>
      </c>
      <c r="G5342" s="66">
        <v>176.87</v>
      </c>
    </row>
    <row r="5343" spans="1:7" ht="22.5" x14ac:dyDescent="0.2">
      <c r="A5343" s="1" t="str">
        <f t="shared" si="93"/>
        <v>SINAPI 94691</v>
      </c>
      <c r="B5343" s="3" t="s">
        <v>6165</v>
      </c>
      <c r="C5343" s="3">
        <v>94691</v>
      </c>
      <c r="D5343" s="2" t="s">
        <v>6974</v>
      </c>
      <c r="E5343" s="3" t="s">
        <v>6148</v>
      </c>
      <c r="G5343" s="66">
        <v>13.16</v>
      </c>
    </row>
    <row r="5344" spans="1:7" ht="22.5" x14ac:dyDescent="0.2">
      <c r="A5344" s="1" t="str">
        <f t="shared" si="93"/>
        <v>SINAPI 94693</v>
      </c>
      <c r="B5344" s="3" t="s">
        <v>6165</v>
      </c>
      <c r="C5344" s="3">
        <v>94693</v>
      </c>
      <c r="D5344" s="2" t="s">
        <v>6976</v>
      </c>
      <c r="E5344" s="3" t="s">
        <v>6148</v>
      </c>
      <c r="G5344" s="66">
        <v>17.23</v>
      </c>
    </row>
    <row r="5345" spans="1:7" ht="22.5" x14ac:dyDescent="0.2">
      <c r="A5345" s="1" t="str">
        <f t="shared" si="93"/>
        <v>SINAPI 94695</v>
      </c>
      <c r="B5345" s="3" t="s">
        <v>6165</v>
      </c>
      <c r="C5345" s="3">
        <v>94695</v>
      </c>
      <c r="D5345" s="2" t="s">
        <v>6978</v>
      </c>
      <c r="E5345" s="3" t="s">
        <v>6148</v>
      </c>
      <c r="G5345" s="66">
        <v>29.8</v>
      </c>
    </row>
    <row r="5346" spans="1:7" ht="22.5" x14ac:dyDescent="0.2">
      <c r="A5346" s="1" t="str">
        <f t="shared" si="93"/>
        <v>SINAPI 94698</v>
      </c>
      <c r="B5346" s="3" t="s">
        <v>6165</v>
      </c>
      <c r="C5346" s="3">
        <v>94698</v>
      </c>
      <c r="D5346" s="2" t="s">
        <v>6981</v>
      </c>
      <c r="E5346" s="3" t="s">
        <v>6148</v>
      </c>
      <c r="G5346" s="66">
        <v>63.62</v>
      </c>
    </row>
    <row r="5347" spans="1:7" ht="22.5" x14ac:dyDescent="0.2">
      <c r="A5347" s="1" t="str">
        <f t="shared" si="93"/>
        <v>SINAPI 94700</v>
      </c>
      <c r="B5347" s="3" t="s">
        <v>6165</v>
      </c>
      <c r="C5347" s="3">
        <v>94700</v>
      </c>
      <c r="D5347" s="2" t="s">
        <v>6983</v>
      </c>
      <c r="E5347" s="3" t="s">
        <v>6148</v>
      </c>
      <c r="G5347" s="66">
        <v>122.7</v>
      </c>
    </row>
    <row r="5348" spans="1:7" ht="22.5" x14ac:dyDescent="0.2">
      <c r="A5348" s="1" t="str">
        <f t="shared" si="93"/>
        <v>SINAPI 94477</v>
      </c>
      <c r="B5348" s="3" t="s">
        <v>6165</v>
      </c>
      <c r="C5348" s="3">
        <v>94477</v>
      </c>
      <c r="D5348" s="2" t="s">
        <v>6922</v>
      </c>
      <c r="E5348" s="3" t="s">
        <v>6148</v>
      </c>
      <c r="G5348" s="66">
        <v>101.67</v>
      </c>
    </row>
    <row r="5349" spans="1:7" ht="22.5" x14ac:dyDescent="0.2">
      <c r="A5349" s="1" t="str">
        <f t="shared" si="93"/>
        <v>SINAPI 94478</v>
      </c>
      <c r="B5349" s="3" t="s">
        <v>6165</v>
      </c>
      <c r="C5349" s="3">
        <v>94478</v>
      </c>
      <c r="D5349" s="2" t="s">
        <v>6923</v>
      </c>
      <c r="E5349" s="3" t="s">
        <v>6148</v>
      </c>
      <c r="G5349" s="66">
        <v>167.3</v>
      </c>
    </row>
    <row r="5350" spans="1:7" ht="22.5" x14ac:dyDescent="0.2">
      <c r="A5350" s="1" t="str">
        <f t="shared" si="93"/>
        <v>SINAPI 94479</v>
      </c>
      <c r="B5350" s="3" t="s">
        <v>6165</v>
      </c>
      <c r="C5350" s="3">
        <v>94479</v>
      </c>
      <c r="D5350" s="2" t="s">
        <v>6924</v>
      </c>
      <c r="E5350" s="3" t="s">
        <v>6148</v>
      </c>
      <c r="G5350" s="66">
        <v>217.49</v>
      </c>
    </row>
    <row r="5351" spans="1:7" x14ac:dyDescent="0.2">
      <c r="A5351" s="1" t="str">
        <f t="shared" ref="A5351:A5414" si="94">CONCATENAR</f>
        <v>SINAPI 96764</v>
      </c>
      <c r="B5351" s="3" t="s">
        <v>6165</v>
      </c>
      <c r="C5351" s="3">
        <v>96764</v>
      </c>
      <c r="D5351" s="2" t="s">
        <v>7065</v>
      </c>
      <c r="E5351" s="3" t="s">
        <v>6148</v>
      </c>
      <c r="G5351" s="66">
        <v>286.83999999999997</v>
      </c>
    </row>
    <row r="5352" spans="1:7" x14ac:dyDescent="0.2">
      <c r="A5352" s="1" t="str">
        <f t="shared" si="94"/>
        <v>SINAPI 105164</v>
      </c>
      <c r="B5352" s="3" t="s">
        <v>6165</v>
      </c>
      <c r="C5352" s="3">
        <v>105164</v>
      </c>
      <c r="D5352" s="2" t="s">
        <v>7110</v>
      </c>
      <c r="E5352" s="3" t="s">
        <v>6148</v>
      </c>
      <c r="G5352" s="66">
        <v>10.78</v>
      </c>
    </row>
    <row r="5353" spans="1:7" x14ac:dyDescent="0.2">
      <c r="A5353" s="1" t="str">
        <f t="shared" si="94"/>
        <v>SINAPI 105165</v>
      </c>
      <c r="B5353" s="3" t="s">
        <v>6165</v>
      </c>
      <c r="C5353" s="3">
        <v>105165</v>
      </c>
      <c r="D5353" s="2" t="s">
        <v>7111</v>
      </c>
      <c r="E5353" s="3" t="s">
        <v>6148</v>
      </c>
      <c r="G5353" s="66">
        <v>11.05</v>
      </c>
    </row>
    <row r="5354" spans="1:7" x14ac:dyDescent="0.2">
      <c r="A5354" s="1" t="str">
        <f t="shared" si="94"/>
        <v>SINAPI 96758</v>
      </c>
      <c r="B5354" s="3" t="s">
        <v>6165</v>
      </c>
      <c r="C5354" s="3">
        <v>96758</v>
      </c>
      <c r="D5354" s="2" t="s">
        <v>7059</v>
      </c>
      <c r="E5354" s="3" t="s">
        <v>6148</v>
      </c>
      <c r="G5354" s="66">
        <v>16.61</v>
      </c>
    </row>
    <row r="5355" spans="1:7" x14ac:dyDescent="0.2">
      <c r="A5355" s="1" t="str">
        <f t="shared" si="94"/>
        <v>SINAPI 96759</v>
      </c>
      <c r="B5355" s="3" t="s">
        <v>6165</v>
      </c>
      <c r="C5355" s="3">
        <v>96759</v>
      </c>
      <c r="D5355" s="2" t="s">
        <v>7060</v>
      </c>
      <c r="E5355" s="3" t="s">
        <v>6148</v>
      </c>
      <c r="G5355" s="66">
        <v>24.35</v>
      </c>
    </row>
    <row r="5356" spans="1:7" x14ac:dyDescent="0.2">
      <c r="A5356" s="1" t="str">
        <f t="shared" si="94"/>
        <v>SINAPI 96760</v>
      </c>
      <c r="B5356" s="3" t="s">
        <v>6165</v>
      </c>
      <c r="C5356" s="3">
        <v>96760</v>
      </c>
      <c r="D5356" s="2" t="s">
        <v>7061</v>
      </c>
      <c r="E5356" s="3" t="s">
        <v>6148</v>
      </c>
      <c r="G5356" s="66">
        <v>39.31</v>
      </c>
    </row>
    <row r="5357" spans="1:7" x14ac:dyDescent="0.2">
      <c r="A5357" s="1" t="str">
        <f t="shared" si="94"/>
        <v>SINAPI 96761</v>
      </c>
      <c r="B5357" s="3" t="s">
        <v>6165</v>
      </c>
      <c r="C5357" s="3">
        <v>96761</v>
      </c>
      <c r="D5357" s="2" t="s">
        <v>7062</v>
      </c>
      <c r="E5357" s="3" t="s">
        <v>6148</v>
      </c>
      <c r="G5357" s="66">
        <v>58.42</v>
      </c>
    </row>
    <row r="5358" spans="1:7" x14ac:dyDescent="0.2">
      <c r="A5358" s="1" t="str">
        <f t="shared" si="94"/>
        <v>SINAPI 96762</v>
      </c>
      <c r="B5358" s="3" t="s">
        <v>6165</v>
      </c>
      <c r="C5358" s="3">
        <v>96762</v>
      </c>
      <c r="D5358" s="2" t="s">
        <v>7063</v>
      </c>
      <c r="E5358" s="3" t="s">
        <v>6148</v>
      </c>
      <c r="G5358" s="66">
        <v>108.97</v>
      </c>
    </row>
    <row r="5359" spans="1:7" x14ac:dyDescent="0.2">
      <c r="A5359" s="1" t="str">
        <f t="shared" si="94"/>
        <v>SINAPI 96763</v>
      </c>
      <c r="B5359" s="3" t="s">
        <v>6165</v>
      </c>
      <c r="C5359" s="3">
        <v>96763</v>
      </c>
      <c r="D5359" s="2" t="s">
        <v>7064</v>
      </c>
      <c r="E5359" s="3" t="s">
        <v>6148</v>
      </c>
      <c r="G5359" s="66">
        <v>145.91999999999999</v>
      </c>
    </row>
    <row r="5360" spans="1:7" ht="22.5" x14ac:dyDescent="0.2">
      <c r="A5360" s="1" t="str">
        <f t="shared" si="94"/>
        <v>SINAPI 94688</v>
      </c>
      <c r="B5360" s="3" t="s">
        <v>6165</v>
      </c>
      <c r="C5360" s="3">
        <v>94688</v>
      </c>
      <c r="D5360" s="2" t="s">
        <v>6971</v>
      </c>
      <c r="E5360" s="3" t="s">
        <v>6148</v>
      </c>
      <c r="G5360" s="66">
        <v>6.83</v>
      </c>
    </row>
    <row r="5361" spans="1:7" ht="22.5" x14ac:dyDescent="0.2">
      <c r="A5361" s="1" t="str">
        <f t="shared" si="94"/>
        <v>SINAPI 94701</v>
      </c>
      <c r="B5361" s="3" t="s">
        <v>6165</v>
      </c>
      <c r="C5361" s="3">
        <v>94701</v>
      </c>
      <c r="D5361" s="2" t="s">
        <v>6984</v>
      </c>
      <c r="E5361" s="3" t="s">
        <v>6148</v>
      </c>
      <c r="G5361" s="66">
        <v>212.47</v>
      </c>
    </row>
    <row r="5362" spans="1:7" ht="22.5" x14ac:dyDescent="0.2">
      <c r="A5362" s="1" t="str">
        <f t="shared" si="94"/>
        <v>SINAPI 94690</v>
      </c>
      <c r="B5362" s="3" t="s">
        <v>6165</v>
      </c>
      <c r="C5362" s="3">
        <v>94690</v>
      </c>
      <c r="D5362" s="2" t="s">
        <v>6973</v>
      </c>
      <c r="E5362" s="3" t="s">
        <v>6148</v>
      </c>
      <c r="G5362" s="66">
        <v>11.1</v>
      </c>
    </row>
    <row r="5363" spans="1:7" ht="22.5" x14ac:dyDescent="0.2">
      <c r="A5363" s="1" t="str">
        <f t="shared" si="94"/>
        <v>SINAPI 94692</v>
      </c>
      <c r="B5363" s="3" t="s">
        <v>6165</v>
      </c>
      <c r="C5363" s="3">
        <v>94692</v>
      </c>
      <c r="D5363" s="2" t="s">
        <v>6975</v>
      </c>
      <c r="E5363" s="3" t="s">
        <v>6148</v>
      </c>
      <c r="G5363" s="66">
        <v>18.649999999999999</v>
      </c>
    </row>
    <row r="5364" spans="1:7" ht="22.5" x14ac:dyDescent="0.2">
      <c r="A5364" s="1" t="str">
        <f t="shared" si="94"/>
        <v>SINAPI 94694</v>
      </c>
      <c r="B5364" s="3" t="s">
        <v>6165</v>
      </c>
      <c r="C5364" s="3">
        <v>94694</v>
      </c>
      <c r="D5364" s="2" t="s">
        <v>6977</v>
      </c>
      <c r="E5364" s="3" t="s">
        <v>6148</v>
      </c>
      <c r="G5364" s="66">
        <v>23.25</v>
      </c>
    </row>
    <row r="5365" spans="1:7" ht="22.5" x14ac:dyDescent="0.2">
      <c r="A5365" s="1" t="str">
        <f t="shared" si="94"/>
        <v>SINAPI 94696</v>
      </c>
      <c r="B5365" s="3" t="s">
        <v>6165</v>
      </c>
      <c r="C5365" s="3">
        <v>94696</v>
      </c>
      <c r="D5365" s="2" t="s">
        <v>6979</v>
      </c>
      <c r="E5365" s="3" t="s">
        <v>6148</v>
      </c>
      <c r="G5365" s="66">
        <v>48.19</v>
      </c>
    </row>
    <row r="5366" spans="1:7" ht="22.5" x14ac:dyDescent="0.2">
      <c r="A5366" s="1" t="str">
        <f t="shared" si="94"/>
        <v>SINAPI 94697</v>
      </c>
      <c r="B5366" s="3" t="s">
        <v>6165</v>
      </c>
      <c r="C5366" s="3">
        <v>94697</v>
      </c>
      <c r="D5366" s="2" t="s">
        <v>6980</v>
      </c>
      <c r="E5366" s="3" t="s">
        <v>6148</v>
      </c>
      <c r="G5366" s="66">
        <v>82.29</v>
      </c>
    </row>
    <row r="5367" spans="1:7" ht="22.5" x14ac:dyDescent="0.2">
      <c r="A5367" s="1" t="str">
        <f t="shared" si="94"/>
        <v>SINAPI 94699</v>
      </c>
      <c r="B5367" s="3" t="s">
        <v>6165</v>
      </c>
      <c r="C5367" s="3">
        <v>94699</v>
      </c>
      <c r="D5367" s="2" t="s">
        <v>6982</v>
      </c>
      <c r="E5367" s="3" t="s">
        <v>6148</v>
      </c>
      <c r="G5367" s="66">
        <v>108.88</v>
      </c>
    </row>
    <row r="5368" spans="1:7" ht="22.5" x14ac:dyDescent="0.2">
      <c r="A5368" s="1" t="str">
        <f t="shared" si="94"/>
        <v>SINAPI 105167</v>
      </c>
      <c r="B5368" s="3" t="s">
        <v>6165</v>
      </c>
      <c r="C5368" s="3">
        <v>105167</v>
      </c>
      <c r="D5368" s="2" t="s">
        <v>7113</v>
      </c>
      <c r="E5368" s="3" t="s">
        <v>6148</v>
      </c>
      <c r="G5368" s="66">
        <v>206.62</v>
      </c>
    </row>
    <row r="5369" spans="1:7" ht="22.5" x14ac:dyDescent="0.2">
      <c r="A5369" s="1" t="str">
        <f t="shared" si="94"/>
        <v>SINAPI 105168</v>
      </c>
      <c r="B5369" s="3" t="s">
        <v>6165</v>
      </c>
      <c r="C5369" s="3">
        <v>105168</v>
      </c>
      <c r="D5369" s="2" t="s">
        <v>9701</v>
      </c>
      <c r="E5369" s="3" t="s">
        <v>6148</v>
      </c>
      <c r="G5369" s="66">
        <v>0</v>
      </c>
    </row>
    <row r="5370" spans="1:7" ht="22.5" x14ac:dyDescent="0.2">
      <c r="A5370" s="1" t="str">
        <f t="shared" si="94"/>
        <v>SINAPI 105171</v>
      </c>
      <c r="B5370" s="3" t="s">
        <v>6165</v>
      </c>
      <c r="C5370" s="3">
        <v>105171</v>
      </c>
      <c r="D5370" s="2" t="s">
        <v>9702</v>
      </c>
      <c r="E5370" s="3" t="s">
        <v>6148</v>
      </c>
      <c r="G5370" s="66">
        <v>0</v>
      </c>
    </row>
    <row r="5371" spans="1:7" ht="22.5" x14ac:dyDescent="0.2">
      <c r="A5371" s="1" t="str">
        <f t="shared" si="94"/>
        <v>SINAPI 105191</v>
      </c>
      <c r="B5371" s="3" t="s">
        <v>6165</v>
      </c>
      <c r="C5371" s="3">
        <v>105191</v>
      </c>
      <c r="D5371" s="2" t="s">
        <v>9703</v>
      </c>
      <c r="E5371" s="3" t="s">
        <v>6148</v>
      </c>
      <c r="G5371" s="66">
        <v>0</v>
      </c>
    </row>
    <row r="5372" spans="1:7" ht="22.5" x14ac:dyDescent="0.2">
      <c r="A5372" s="1" t="str">
        <f t="shared" si="94"/>
        <v>SINAPI 105192</v>
      </c>
      <c r="B5372" s="3" t="s">
        <v>6165</v>
      </c>
      <c r="C5372" s="3">
        <v>105192</v>
      </c>
      <c r="D5372" s="2" t="s">
        <v>9704</v>
      </c>
      <c r="E5372" s="3" t="s">
        <v>6148</v>
      </c>
      <c r="G5372" s="66">
        <v>0</v>
      </c>
    </row>
    <row r="5373" spans="1:7" ht="22.5" x14ac:dyDescent="0.2">
      <c r="A5373" s="1" t="str">
        <f t="shared" si="94"/>
        <v>SINAPI 96809</v>
      </c>
      <c r="B5373" s="3" t="s">
        <v>6165</v>
      </c>
      <c r="C5373" s="3">
        <v>96809</v>
      </c>
      <c r="D5373" s="2" t="s">
        <v>3807</v>
      </c>
      <c r="E5373" s="3" t="s">
        <v>6148</v>
      </c>
      <c r="G5373" s="66">
        <v>19.36</v>
      </c>
    </row>
    <row r="5374" spans="1:7" ht="22.5" x14ac:dyDescent="0.2">
      <c r="A5374" s="1" t="str">
        <f t="shared" si="94"/>
        <v>SINAPI 96812</v>
      </c>
      <c r="B5374" s="3" t="s">
        <v>6165</v>
      </c>
      <c r="C5374" s="3">
        <v>96812</v>
      </c>
      <c r="D5374" s="2" t="s">
        <v>3810</v>
      </c>
      <c r="E5374" s="3" t="s">
        <v>6148</v>
      </c>
      <c r="G5374" s="66">
        <v>20.190000000000001</v>
      </c>
    </row>
    <row r="5375" spans="1:7" ht="22.5" x14ac:dyDescent="0.2">
      <c r="A5375" s="1" t="str">
        <f t="shared" si="94"/>
        <v>SINAPI 96813</v>
      </c>
      <c r="B5375" s="3" t="s">
        <v>6165</v>
      </c>
      <c r="C5375" s="3">
        <v>96813</v>
      </c>
      <c r="D5375" s="2" t="s">
        <v>3811</v>
      </c>
      <c r="E5375" s="3" t="s">
        <v>6148</v>
      </c>
      <c r="G5375" s="66">
        <v>23.01</v>
      </c>
    </row>
    <row r="5376" spans="1:7" ht="22.5" x14ac:dyDescent="0.2">
      <c r="A5376" s="1" t="str">
        <f t="shared" si="94"/>
        <v>SINAPI 96817</v>
      </c>
      <c r="B5376" s="3" t="s">
        <v>6165</v>
      </c>
      <c r="C5376" s="3">
        <v>96817</v>
      </c>
      <c r="D5376" s="2" t="s">
        <v>3815</v>
      </c>
      <c r="E5376" s="3" t="s">
        <v>6148</v>
      </c>
      <c r="G5376" s="66">
        <v>34.630000000000003</v>
      </c>
    </row>
    <row r="5377" spans="1:7" ht="22.5" x14ac:dyDescent="0.2">
      <c r="A5377" s="1" t="str">
        <f t="shared" si="94"/>
        <v>SINAPI 96816</v>
      </c>
      <c r="B5377" s="3" t="s">
        <v>6165</v>
      </c>
      <c r="C5377" s="3">
        <v>96816</v>
      </c>
      <c r="D5377" s="2" t="s">
        <v>3814</v>
      </c>
      <c r="E5377" s="3" t="s">
        <v>6148</v>
      </c>
      <c r="G5377" s="66">
        <v>25.97</v>
      </c>
    </row>
    <row r="5378" spans="1:7" ht="22.5" x14ac:dyDescent="0.2">
      <c r="A5378" s="1" t="str">
        <f t="shared" si="94"/>
        <v>SINAPI 96821</v>
      </c>
      <c r="B5378" s="3" t="s">
        <v>6165</v>
      </c>
      <c r="C5378" s="3">
        <v>96821</v>
      </c>
      <c r="D5378" s="2" t="s">
        <v>3819</v>
      </c>
      <c r="E5378" s="3" t="s">
        <v>6148</v>
      </c>
      <c r="G5378" s="66">
        <v>38.549999999999997</v>
      </c>
    </row>
    <row r="5379" spans="1:7" ht="22.5" x14ac:dyDescent="0.2">
      <c r="A5379" s="1" t="str">
        <f t="shared" si="94"/>
        <v>SINAPI 96824</v>
      </c>
      <c r="B5379" s="3" t="s">
        <v>6165</v>
      </c>
      <c r="C5379" s="3">
        <v>96824</v>
      </c>
      <c r="D5379" s="2" t="s">
        <v>3822</v>
      </c>
      <c r="E5379" s="3" t="s">
        <v>6148</v>
      </c>
      <c r="G5379" s="66">
        <v>18.14</v>
      </c>
    </row>
    <row r="5380" spans="1:7" ht="22.5" x14ac:dyDescent="0.2">
      <c r="A5380" s="1" t="str">
        <f t="shared" si="94"/>
        <v>SINAPI 96827</v>
      </c>
      <c r="B5380" s="3" t="s">
        <v>6165</v>
      </c>
      <c r="C5380" s="3">
        <v>96827</v>
      </c>
      <c r="D5380" s="2" t="s">
        <v>3824</v>
      </c>
      <c r="E5380" s="3" t="s">
        <v>6148</v>
      </c>
      <c r="G5380" s="66">
        <v>19.77</v>
      </c>
    </row>
    <row r="5381" spans="1:7" ht="22.5" x14ac:dyDescent="0.2">
      <c r="A5381" s="1" t="str">
        <f t="shared" si="94"/>
        <v>SINAPI 96828</v>
      </c>
      <c r="B5381" s="3" t="s">
        <v>6165</v>
      </c>
      <c r="C5381" s="3">
        <v>96828</v>
      </c>
      <c r="D5381" s="2" t="s">
        <v>3825</v>
      </c>
      <c r="E5381" s="3" t="s">
        <v>6148</v>
      </c>
      <c r="G5381" s="66">
        <v>24.36</v>
      </c>
    </row>
    <row r="5382" spans="1:7" ht="22.5" x14ac:dyDescent="0.2">
      <c r="A5382" s="1" t="str">
        <f t="shared" si="94"/>
        <v>SINAPI 96832</v>
      </c>
      <c r="B5382" s="3" t="s">
        <v>6165</v>
      </c>
      <c r="C5382" s="3">
        <v>96832</v>
      </c>
      <c r="D5382" s="2" t="s">
        <v>3828</v>
      </c>
      <c r="E5382" s="3" t="s">
        <v>6148</v>
      </c>
      <c r="G5382" s="66">
        <v>30.6</v>
      </c>
    </row>
    <row r="5383" spans="1:7" ht="22.5" x14ac:dyDescent="0.2">
      <c r="A5383" s="1" t="str">
        <f t="shared" si="94"/>
        <v>SINAPI 104525</v>
      </c>
      <c r="B5383" s="3" t="s">
        <v>6165</v>
      </c>
      <c r="C5383" s="3">
        <v>104525</v>
      </c>
      <c r="D5383" s="2" t="s">
        <v>9705</v>
      </c>
      <c r="E5383" s="3" t="s">
        <v>6148</v>
      </c>
      <c r="G5383" s="66">
        <v>0</v>
      </c>
    </row>
    <row r="5384" spans="1:7" ht="22.5" x14ac:dyDescent="0.2">
      <c r="A5384" s="1" t="str">
        <f t="shared" si="94"/>
        <v>SINAPI 104563</v>
      </c>
      <c r="B5384" s="3" t="s">
        <v>6165</v>
      </c>
      <c r="C5384" s="3">
        <v>104563</v>
      </c>
      <c r="D5384" s="2" t="s">
        <v>9706</v>
      </c>
      <c r="E5384" s="3" t="s">
        <v>6148</v>
      </c>
      <c r="G5384" s="66">
        <v>0</v>
      </c>
    </row>
    <row r="5385" spans="1:7" ht="22.5" x14ac:dyDescent="0.2">
      <c r="A5385" s="1" t="str">
        <f t="shared" si="94"/>
        <v>SINAPI 104531</v>
      </c>
      <c r="B5385" s="3" t="s">
        <v>6165</v>
      </c>
      <c r="C5385" s="3">
        <v>104531</v>
      </c>
      <c r="D5385" s="2" t="s">
        <v>9707</v>
      </c>
      <c r="E5385" s="3" t="s">
        <v>6148</v>
      </c>
      <c r="G5385" s="66">
        <v>0</v>
      </c>
    </row>
    <row r="5386" spans="1:7" ht="22.5" x14ac:dyDescent="0.2">
      <c r="A5386" s="1" t="str">
        <f t="shared" si="94"/>
        <v>SINAPI 104527</v>
      </c>
      <c r="B5386" s="3" t="s">
        <v>6165</v>
      </c>
      <c r="C5386" s="3">
        <v>104527</v>
      </c>
      <c r="D5386" s="2" t="s">
        <v>9708</v>
      </c>
      <c r="E5386" s="3" t="s">
        <v>6148</v>
      </c>
      <c r="G5386" s="66">
        <v>0</v>
      </c>
    </row>
    <row r="5387" spans="1:7" ht="22.5" x14ac:dyDescent="0.2">
      <c r="A5387" s="1" t="str">
        <f t="shared" si="94"/>
        <v>SINAPI 104529</v>
      </c>
      <c r="B5387" s="3" t="s">
        <v>6165</v>
      </c>
      <c r="C5387" s="3">
        <v>104529</v>
      </c>
      <c r="D5387" s="2" t="s">
        <v>9709</v>
      </c>
      <c r="E5387" s="3" t="s">
        <v>6148</v>
      </c>
      <c r="G5387" s="66">
        <v>0</v>
      </c>
    </row>
    <row r="5388" spans="1:7" ht="22.5" x14ac:dyDescent="0.2">
      <c r="A5388" s="1" t="str">
        <f t="shared" si="94"/>
        <v>SINAPI 104564</v>
      </c>
      <c r="B5388" s="3" t="s">
        <v>6165</v>
      </c>
      <c r="C5388" s="3">
        <v>104564</v>
      </c>
      <c r="D5388" s="2" t="s">
        <v>9710</v>
      </c>
      <c r="E5388" s="3" t="s">
        <v>6148</v>
      </c>
      <c r="G5388" s="66">
        <v>0</v>
      </c>
    </row>
    <row r="5389" spans="1:7" ht="22.5" x14ac:dyDescent="0.2">
      <c r="A5389" s="1" t="str">
        <f t="shared" si="94"/>
        <v>SINAPI 104533</v>
      </c>
      <c r="B5389" s="3" t="s">
        <v>6165</v>
      </c>
      <c r="C5389" s="3">
        <v>104533</v>
      </c>
      <c r="D5389" s="2" t="s">
        <v>9711</v>
      </c>
      <c r="E5389" s="3" t="s">
        <v>6148</v>
      </c>
      <c r="G5389" s="66">
        <v>0</v>
      </c>
    </row>
    <row r="5390" spans="1:7" ht="22.5" x14ac:dyDescent="0.2">
      <c r="A5390" s="1" t="str">
        <f t="shared" si="94"/>
        <v>SINAPI 104535</v>
      </c>
      <c r="B5390" s="3" t="s">
        <v>6165</v>
      </c>
      <c r="C5390" s="3">
        <v>104535</v>
      </c>
      <c r="D5390" s="2" t="s">
        <v>9712</v>
      </c>
      <c r="E5390" s="3" t="s">
        <v>6148</v>
      </c>
      <c r="G5390" s="66">
        <v>0</v>
      </c>
    </row>
    <row r="5391" spans="1:7" ht="22.5" x14ac:dyDescent="0.2">
      <c r="A5391" s="1" t="str">
        <f t="shared" si="94"/>
        <v>SINAPI 96810</v>
      </c>
      <c r="B5391" s="3" t="s">
        <v>6165</v>
      </c>
      <c r="C5391" s="3">
        <v>96810</v>
      </c>
      <c r="D5391" s="2" t="s">
        <v>3808</v>
      </c>
      <c r="E5391" s="3" t="s">
        <v>6148</v>
      </c>
      <c r="G5391" s="66">
        <v>21.03</v>
      </c>
    </row>
    <row r="5392" spans="1:7" ht="22.5" x14ac:dyDescent="0.2">
      <c r="A5392" s="1" t="str">
        <f t="shared" si="94"/>
        <v>SINAPI 104524</v>
      </c>
      <c r="B5392" s="3" t="s">
        <v>6165</v>
      </c>
      <c r="C5392" s="3">
        <v>104524</v>
      </c>
      <c r="D5392" s="2" t="s">
        <v>9713</v>
      </c>
      <c r="E5392" s="3" t="s">
        <v>6148</v>
      </c>
      <c r="G5392" s="66">
        <v>0</v>
      </c>
    </row>
    <row r="5393" spans="1:7" ht="22.5" x14ac:dyDescent="0.2">
      <c r="A5393" s="1" t="str">
        <f t="shared" si="94"/>
        <v>SINAPI 104530</v>
      </c>
      <c r="B5393" s="3" t="s">
        <v>6165</v>
      </c>
      <c r="C5393" s="3">
        <v>104530</v>
      </c>
      <c r="D5393" s="2" t="s">
        <v>9714</v>
      </c>
      <c r="E5393" s="3" t="s">
        <v>6148</v>
      </c>
      <c r="G5393" s="66">
        <v>0</v>
      </c>
    </row>
    <row r="5394" spans="1:7" ht="22.5" x14ac:dyDescent="0.2">
      <c r="A5394" s="1" t="str">
        <f t="shared" si="94"/>
        <v>SINAPI 104526</v>
      </c>
      <c r="B5394" s="3" t="s">
        <v>6165</v>
      </c>
      <c r="C5394" s="3">
        <v>104526</v>
      </c>
      <c r="D5394" s="2" t="s">
        <v>9715</v>
      </c>
      <c r="E5394" s="3" t="s">
        <v>6148</v>
      </c>
      <c r="G5394" s="66">
        <v>0</v>
      </c>
    </row>
    <row r="5395" spans="1:7" ht="22.5" x14ac:dyDescent="0.2">
      <c r="A5395" s="1" t="str">
        <f t="shared" si="94"/>
        <v>SINAPI 104528</v>
      </c>
      <c r="B5395" s="3" t="s">
        <v>6165</v>
      </c>
      <c r="C5395" s="3">
        <v>104528</v>
      </c>
      <c r="D5395" s="2" t="s">
        <v>9716</v>
      </c>
      <c r="E5395" s="3" t="s">
        <v>6148</v>
      </c>
      <c r="G5395" s="66">
        <v>0</v>
      </c>
    </row>
    <row r="5396" spans="1:7" ht="22.5" x14ac:dyDescent="0.2">
      <c r="A5396" s="1" t="str">
        <f t="shared" si="94"/>
        <v>SINAPI 104532</v>
      </c>
      <c r="B5396" s="3" t="s">
        <v>6165</v>
      </c>
      <c r="C5396" s="3">
        <v>104532</v>
      </c>
      <c r="D5396" s="2" t="s">
        <v>9717</v>
      </c>
      <c r="E5396" s="3" t="s">
        <v>6148</v>
      </c>
      <c r="G5396" s="66">
        <v>0</v>
      </c>
    </row>
    <row r="5397" spans="1:7" ht="22.5" x14ac:dyDescent="0.2">
      <c r="A5397" s="1" t="str">
        <f t="shared" si="94"/>
        <v>SINAPI 104534</v>
      </c>
      <c r="B5397" s="3" t="s">
        <v>6165</v>
      </c>
      <c r="C5397" s="3">
        <v>104534</v>
      </c>
      <c r="D5397" s="2" t="s">
        <v>9718</v>
      </c>
      <c r="E5397" s="3" t="s">
        <v>6148</v>
      </c>
      <c r="G5397" s="66">
        <v>0</v>
      </c>
    </row>
    <row r="5398" spans="1:7" ht="22.5" x14ac:dyDescent="0.2">
      <c r="A5398" s="1" t="str">
        <f t="shared" si="94"/>
        <v>SINAPI 96873</v>
      </c>
      <c r="B5398" s="3" t="s">
        <v>6165</v>
      </c>
      <c r="C5398" s="3">
        <v>96873</v>
      </c>
      <c r="D5398" s="2" t="s">
        <v>3862</v>
      </c>
      <c r="E5398" s="3" t="s">
        <v>6148</v>
      </c>
      <c r="G5398" s="66">
        <v>65.290000000000006</v>
      </c>
    </row>
    <row r="5399" spans="1:7" ht="22.5" x14ac:dyDescent="0.2">
      <c r="A5399" s="1" t="str">
        <f t="shared" si="94"/>
        <v>SINAPI 96872</v>
      </c>
      <c r="B5399" s="3" t="s">
        <v>6165</v>
      </c>
      <c r="C5399" s="3">
        <v>96872</v>
      </c>
      <c r="D5399" s="2" t="s">
        <v>3861</v>
      </c>
      <c r="E5399" s="3" t="s">
        <v>6148</v>
      </c>
      <c r="G5399" s="66">
        <v>49.05</v>
      </c>
    </row>
    <row r="5400" spans="1:7" ht="22.5" x14ac:dyDescent="0.2">
      <c r="A5400" s="1" t="str">
        <f t="shared" si="94"/>
        <v>SINAPI 96876</v>
      </c>
      <c r="B5400" s="3" t="s">
        <v>6165</v>
      </c>
      <c r="C5400" s="3">
        <v>96876</v>
      </c>
      <c r="D5400" s="2" t="s">
        <v>3865</v>
      </c>
      <c r="E5400" s="3" t="s">
        <v>6148</v>
      </c>
      <c r="G5400" s="66">
        <v>180.2</v>
      </c>
    </row>
    <row r="5401" spans="1:7" ht="22.5" x14ac:dyDescent="0.2">
      <c r="A5401" s="1" t="str">
        <f t="shared" si="94"/>
        <v>SINAPI 96878</v>
      </c>
      <c r="B5401" s="3" t="s">
        <v>6165</v>
      </c>
      <c r="C5401" s="3">
        <v>96878</v>
      </c>
      <c r="D5401" s="2" t="s">
        <v>3866</v>
      </c>
      <c r="E5401" s="3" t="s">
        <v>6148</v>
      </c>
      <c r="G5401" s="66">
        <v>202.4</v>
      </c>
    </row>
    <row r="5402" spans="1:7" ht="22.5" x14ac:dyDescent="0.2">
      <c r="A5402" s="1" t="str">
        <f t="shared" si="94"/>
        <v>SINAPI 96875</v>
      </c>
      <c r="B5402" s="3" t="s">
        <v>6165</v>
      </c>
      <c r="C5402" s="3">
        <v>96875</v>
      </c>
      <c r="D5402" s="2" t="s">
        <v>3864</v>
      </c>
      <c r="E5402" s="3" t="s">
        <v>6148</v>
      </c>
      <c r="G5402" s="66">
        <v>78.209999999999994</v>
      </c>
    </row>
    <row r="5403" spans="1:7" ht="22.5" x14ac:dyDescent="0.2">
      <c r="A5403" s="1" t="str">
        <f t="shared" si="94"/>
        <v>SINAPI 96874</v>
      </c>
      <c r="B5403" s="3" t="s">
        <v>6165</v>
      </c>
      <c r="C5403" s="3">
        <v>96874</v>
      </c>
      <c r="D5403" s="2" t="s">
        <v>3863</v>
      </c>
      <c r="E5403" s="3" t="s">
        <v>6148</v>
      </c>
      <c r="G5403" s="66">
        <v>59.64</v>
      </c>
    </row>
    <row r="5404" spans="1:7" ht="22.5" x14ac:dyDescent="0.2">
      <c r="A5404" s="1" t="str">
        <f t="shared" si="94"/>
        <v>SINAPI 96879</v>
      </c>
      <c r="B5404" s="3" t="s">
        <v>6165</v>
      </c>
      <c r="C5404" s="3">
        <v>96879</v>
      </c>
      <c r="D5404" s="2" t="s">
        <v>3867</v>
      </c>
      <c r="E5404" s="3" t="s">
        <v>6148</v>
      </c>
      <c r="G5404" s="66">
        <v>196.13</v>
      </c>
    </row>
    <row r="5405" spans="1:7" ht="22.5" x14ac:dyDescent="0.2">
      <c r="A5405" s="1" t="str">
        <f t="shared" si="94"/>
        <v>SINAPI 96881</v>
      </c>
      <c r="B5405" s="3" t="s">
        <v>6165</v>
      </c>
      <c r="C5405" s="3">
        <v>96881</v>
      </c>
      <c r="D5405" s="2" t="s">
        <v>3868</v>
      </c>
      <c r="E5405" s="3" t="s">
        <v>6148</v>
      </c>
      <c r="G5405" s="66">
        <v>232.74</v>
      </c>
    </row>
    <row r="5406" spans="1:7" ht="22.5" x14ac:dyDescent="0.2">
      <c r="A5406" s="1" t="str">
        <f t="shared" si="94"/>
        <v>SINAPI 96837</v>
      </c>
      <c r="B5406" s="3" t="s">
        <v>6165</v>
      </c>
      <c r="C5406" s="3">
        <v>96837</v>
      </c>
      <c r="D5406" s="2" t="s">
        <v>3832</v>
      </c>
      <c r="E5406" s="3" t="s">
        <v>6148</v>
      </c>
      <c r="G5406" s="66">
        <v>21.57</v>
      </c>
    </row>
    <row r="5407" spans="1:7" ht="22.5" x14ac:dyDescent="0.2">
      <c r="A5407" s="1" t="str">
        <f t="shared" si="94"/>
        <v>SINAPI 96840</v>
      </c>
      <c r="B5407" s="3" t="s">
        <v>6165</v>
      </c>
      <c r="C5407" s="3">
        <v>96840</v>
      </c>
      <c r="D5407" s="2" t="s">
        <v>3835</v>
      </c>
      <c r="E5407" s="3" t="s">
        <v>6148</v>
      </c>
      <c r="G5407" s="66">
        <v>26.03</v>
      </c>
    </row>
    <row r="5408" spans="1:7" ht="22.5" x14ac:dyDescent="0.2">
      <c r="A5408" s="1" t="str">
        <f t="shared" si="94"/>
        <v>SINAPI 96845</v>
      </c>
      <c r="B5408" s="3" t="s">
        <v>6165</v>
      </c>
      <c r="C5408" s="3">
        <v>96845</v>
      </c>
      <c r="D5408" s="2" t="s">
        <v>3840</v>
      </c>
      <c r="E5408" s="3" t="s">
        <v>6148</v>
      </c>
      <c r="G5408" s="66">
        <v>40.909999999999997</v>
      </c>
    </row>
    <row r="5409" spans="1:7" ht="22.5" x14ac:dyDescent="0.2">
      <c r="A5409" s="1" t="str">
        <f t="shared" si="94"/>
        <v>SINAPI 96848</v>
      </c>
      <c r="B5409" s="3" t="s">
        <v>6165</v>
      </c>
      <c r="C5409" s="3">
        <v>96848</v>
      </c>
      <c r="D5409" s="2" t="s">
        <v>3843</v>
      </c>
      <c r="E5409" s="3" t="s">
        <v>6148</v>
      </c>
      <c r="G5409" s="66">
        <v>54.29</v>
      </c>
    </row>
    <row r="5410" spans="1:7" ht="22.5" x14ac:dyDescent="0.2">
      <c r="A5410" s="1" t="str">
        <f t="shared" si="94"/>
        <v>SINAPI 96849</v>
      </c>
      <c r="B5410" s="3" t="s">
        <v>6165</v>
      </c>
      <c r="C5410" s="3">
        <v>96849</v>
      </c>
      <c r="D5410" s="2" t="s">
        <v>3844</v>
      </c>
      <c r="E5410" s="3" t="s">
        <v>6148</v>
      </c>
      <c r="G5410" s="66">
        <v>17.18</v>
      </c>
    </row>
    <row r="5411" spans="1:7" ht="22.5" x14ac:dyDescent="0.2">
      <c r="A5411" s="1" t="str">
        <f t="shared" si="94"/>
        <v>SINAPI 96852</v>
      </c>
      <c r="B5411" s="3" t="s">
        <v>6165</v>
      </c>
      <c r="C5411" s="3">
        <v>96852</v>
      </c>
      <c r="D5411" s="2" t="s">
        <v>3846</v>
      </c>
      <c r="E5411" s="3" t="s">
        <v>6148</v>
      </c>
      <c r="G5411" s="66">
        <v>21.86</v>
      </c>
    </row>
    <row r="5412" spans="1:7" ht="22.5" x14ac:dyDescent="0.2">
      <c r="A5412" s="1" t="str">
        <f t="shared" si="94"/>
        <v>SINAPI 96855</v>
      </c>
      <c r="B5412" s="3" t="s">
        <v>6165</v>
      </c>
      <c r="C5412" s="3">
        <v>96855</v>
      </c>
      <c r="D5412" s="2" t="s">
        <v>3849</v>
      </c>
      <c r="E5412" s="3" t="s">
        <v>6148</v>
      </c>
      <c r="G5412" s="66">
        <v>34.25</v>
      </c>
    </row>
    <row r="5413" spans="1:7" ht="22.5" x14ac:dyDescent="0.2">
      <c r="A5413" s="1" t="str">
        <f t="shared" si="94"/>
        <v>SINAPI 96838</v>
      </c>
      <c r="B5413" s="3" t="s">
        <v>6165</v>
      </c>
      <c r="C5413" s="3">
        <v>96838</v>
      </c>
      <c r="D5413" s="2" t="s">
        <v>3833</v>
      </c>
      <c r="E5413" s="3" t="s">
        <v>6148</v>
      </c>
      <c r="G5413" s="66">
        <v>25.99</v>
      </c>
    </row>
    <row r="5414" spans="1:7" ht="22.5" x14ac:dyDescent="0.2">
      <c r="A5414" s="1" t="str">
        <f t="shared" si="94"/>
        <v>SINAPI 96841</v>
      </c>
      <c r="B5414" s="3" t="s">
        <v>6165</v>
      </c>
      <c r="C5414" s="3">
        <v>96841</v>
      </c>
      <c r="D5414" s="2" t="s">
        <v>3836</v>
      </c>
      <c r="E5414" s="3" t="s">
        <v>6148</v>
      </c>
      <c r="G5414" s="66">
        <v>28.86</v>
      </c>
    </row>
    <row r="5415" spans="1:7" ht="22.5" x14ac:dyDescent="0.2">
      <c r="A5415" s="1" t="str">
        <f t="shared" ref="A5415:A5478" si="95">CONCATENAR</f>
        <v>SINAPI 96842</v>
      </c>
      <c r="B5415" s="3" t="s">
        <v>6165</v>
      </c>
      <c r="C5415" s="3">
        <v>96842</v>
      </c>
      <c r="D5415" s="2" t="s">
        <v>3837</v>
      </c>
      <c r="E5415" s="3" t="s">
        <v>6148</v>
      </c>
      <c r="G5415" s="66">
        <v>33.03</v>
      </c>
    </row>
    <row r="5416" spans="1:7" ht="22.5" x14ac:dyDescent="0.2">
      <c r="A5416" s="1" t="str">
        <f t="shared" si="95"/>
        <v>SINAPI 96846</v>
      </c>
      <c r="B5416" s="3" t="s">
        <v>6165</v>
      </c>
      <c r="C5416" s="3">
        <v>96846</v>
      </c>
      <c r="D5416" s="2" t="s">
        <v>3841</v>
      </c>
      <c r="E5416" s="3" t="s">
        <v>6148</v>
      </c>
      <c r="G5416" s="66">
        <v>38.479999999999997</v>
      </c>
    </row>
    <row r="5417" spans="1:7" ht="22.5" x14ac:dyDescent="0.2">
      <c r="A5417" s="1" t="str">
        <f t="shared" si="95"/>
        <v>SINAPI 96850</v>
      </c>
      <c r="B5417" s="3" t="s">
        <v>6165</v>
      </c>
      <c r="C5417" s="3">
        <v>96850</v>
      </c>
      <c r="D5417" s="2" t="s">
        <v>3845</v>
      </c>
      <c r="E5417" s="3" t="s">
        <v>6148</v>
      </c>
      <c r="G5417" s="66">
        <v>24.23</v>
      </c>
    </row>
    <row r="5418" spans="1:7" ht="22.5" x14ac:dyDescent="0.2">
      <c r="A5418" s="1" t="str">
        <f t="shared" si="95"/>
        <v>SINAPI 96853</v>
      </c>
      <c r="B5418" s="3" t="s">
        <v>6165</v>
      </c>
      <c r="C5418" s="3">
        <v>96853</v>
      </c>
      <c r="D5418" s="2" t="s">
        <v>3847</v>
      </c>
      <c r="E5418" s="3" t="s">
        <v>6148</v>
      </c>
      <c r="G5418" s="66">
        <v>26.03</v>
      </c>
    </row>
    <row r="5419" spans="1:7" ht="22.5" x14ac:dyDescent="0.2">
      <c r="A5419" s="1" t="str">
        <f t="shared" si="95"/>
        <v>SINAPI 96854</v>
      </c>
      <c r="B5419" s="3" t="s">
        <v>6165</v>
      </c>
      <c r="C5419" s="3">
        <v>96854</v>
      </c>
      <c r="D5419" s="2" t="s">
        <v>3848</v>
      </c>
      <c r="E5419" s="3" t="s">
        <v>6148</v>
      </c>
      <c r="G5419" s="66">
        <v>32.04</v>
      </c>
    </row>
    <row r="5420" spans="1:7" ht="22.5" x14ac:dyDescent="0.2">
      <c r="A5420" s="1" t="str">
        <f t="shared" si="95"/>
        <v>SINAPI 104571</v>
      </c>
      <c r="B5420" s="3" t="s">
        <v>6165</v>
      </c>
      <c r="C5420" s="3">
        <v>104571</v>
      </c>
      <c r="D5420" s="2" t="s">
        <v>9719</v>
      </c>
      <c r="E5420" s="3" t="s">
        <v>6148</v>
      </c>
      <c r="G5420" s="66">
        <v>0</v>
      </c>
    </row>
    <row r="5421" spans="1:7" ht="22.5" x14ac:dyDescent="0.2">
      <c r="A5421" s="1" t="str">
        <f t="shared" si="95"/>
        <v>SINAPI 96856</v>
      </c>
      <c r="B5421" s="3" t="s">
        <v>6165</v>
      </c>
      <c r="C5421" s="3">
        <v>96856</v>
      </c>
      <c r="D5421" s="2" t="s">
        <v>3850</v>
      </c>
      <c r="E5421" s="3" t="s">
        <v>6148</v>
      </c>
      <c r="G5421" s="66">
        <v>36.700000000000003</v>
      </c>
    </row>
    <row r="5422" spans="1:7" ht="22.5" x14ac:dyDescent="0.2">
      <c r="A5422" s="1" t="str">
        <f t="shared" si="95"/>
        <v>SINAPI 104566</v>
      </c>
      <c r="B5422" s="3" t="s">
        <v>6165</v>
      </c>
      <c r="C5422" s="3">
        <v>104566</v>
      </c>
      <c r="D5422" s="2" t="s">
        <v>9720</v>
      </c>
      <c r="E5422" s="3" t="s">
        <v>6148</v>
      </c>
      <c r="G5422" s="66">
        <v>0</v>
      </c>
    </row>
    <row r="5423" spans="1:7" ht="22.5" x14ac:dyDescent="0.2">
      <c r="A5423" s="1" t="str">
        <f t="shared" si="95"/>
        <v>SINAPI 104536</v>
      </c>
      <c r="B5423" s="3" t="s">
        <v>6165</v>
      </c>
      <c r="C5423" s="3">
        <v>104536</v>
      </c>
      <c r="D5423" s="2" t="s">
        <v>9721</v>
      </c>
      <c r="E5423" s="3" t="s">
        <v>6148</v>
      </c>
      <c r="G5423" s="66">
        <v>0</v>
      </c>
    </row>
    <row r="5424" spans="1:7" ht="22.5" x14ac:dyDescent="0.2">
      <c r="A5424" s="1" t="str">
        <f t="shared" si="95"/>
        <v>SINAPI 104537</v>
      </c>
      <c r="B5424" s="3" t="s">
        <v>6165</v>
      </c>
      <c r="C5424" s="3">
        <v>104537</v>
      </c>
      <c r="D5424" s="2" t="s">
        <v>9722</v>
      </c>
      <c r="E5424" s="3" t="s">
        <v>6148</v>
      </c>
      <c r="G5424" s="66">
        <v>0</v>
      </c>
    </row>
    <row r="5425" spans="1:7" ht="22.5" x14ac:dyDescent="0.2">
      <c r="A5425" s="1" t="str">
        <f t="shared" si="95"/>
        <v>SINAPI 104572</v>
      </c>
      <c r="B5425" s="3" t="s">
        <v>6165</v>
      </c>
      <c r="C5425" s="3">
        <v>104572</v>
      </c>
      <c r="D5425" s="2" t="s">
        <v>9723</v>
      </c>
      <c r="E5425" s="3" t="s">
        <v>6148</v>
      </c>
      <c r="G5425" s="66">
        <v>0</v>
      </c>
    </row>
    <row r="5426" spans="1:7" ht="22.5" x14ac:dyDescent="0.2">
      <c r="A5426" s="1" t="str">
        <f t="shared" si="95"/>
        <v>SINAPI 104568</v>
      </c>
      <c r="B5426" s="3" t="s">
        <v>6165</v>
      </c>
      <c r="C5426" s="3">
        <v>104568</v>
      </c>
      <c r="D5426" s="2" t="s">
        <v>9724</v>
      </c>
      <c r="E5426" s="3" t="s">
        <v>6148</v>
      </c>
      <c r="G5426" s="66">
        <v>0</v>
      </c>
    </row>
    <row r="5427" spans="1:7" ht="22.5" x14ac:dyDescent="0.2">
      <c r="A5427" s="1" t="str">
        <f t="shared" si="95"/>
        <v>SINAPI 104538</v>
      </c>
      <c r="B5427" s="3" t="s">
        <v>6165</v>
      </c>
      <c r="C5427" s="3">
        <v>104538</v>
      </c>
      <c r="D5427" s="2" t="s">
        <v>9725</v>
      </c>
      <c r="E5427" s="3" t="s">
        <v>6148</v>
      </c>
      <c r="G5427" s="66">
        <v>0</v>
      </c>
    </row>
    <row r="5428" spans="1:7" ht="22.5" x14ac:dyDescent="0.2">
      <c r="A5428" s="1" t="str">
        <f t="shared" si="95"/>
        <v>SINAPI 104570</v>
      </c>
      <c r="B5428" s="3" t="s">
        <v>6165</v>
      </c>
      <c r="C5428" s="3">
        <v>104570</v>
      </c>
      <c r="D5428" s="2" t="s">
        <v>9726</v>
      </c>
      <c r="E5428" s="3" t="s">
        <v>6148</v>
      </c>
      <c r="G5428" s="66">
        <v>0</v>
      </c>
    </row>
    <row r="5429" spans="1:7" ht="22.5" x14ac:dyDescent="0.2">
      <c r="A5429" s="1" t="str">
        <f t="shared" si="95"/>
        <v>SINAPI 104565</v>
      </c>
      <c r="B5429" s="3" t="s">
        <v>6165</v>
      </c>
      <c r="C5429" s="3">
        <v>104565</v>
      </c>
      <c r="D5429" s="2" t="s">
        <v>9727</v>
      </c>
      <c r="E5429" s="3" t="s">
        <v>6148</v>
      </c>
      <c r="G5429" s="66">
        <v>0</v>
      </c>
    </row>
    <row r="5430" spans="1:7" ht="22.5" x14ac:dyDescent="0.2">
      <c r="A5430" s="1" t="str">
        <f t="shared" si="95"/>
        <v>SINAPI 104567</v>
      </c>
      <c r="B5430" s="3" t="s">
        <v>6165</v>
      </c>
      <c r="C5430" s="3">
        <v>104567</v>
      </c>
      <c r="D5430" s="2" t="s">
        <v>9728</v>
      </c>
      <c r="E5430" s="3" t="s">
        <v>6148</v>
      </c>
      <c r="G5430" s="66">
        <v>0</v>
      </c>
    </row>
    <row r="5431" spans="1:7" ht="22.5" x14ac:dyDescent="0.2">
      <c r="A5431" s="1" t="str">
        <f t="shared" si="95"/>
        <v>SINAPI 104569</v>
      </c>
      <c r="B5431" s="3" t="s">
        <v>6165</v>
      </c>
      <c r="C5431" s="3">
        <v>104569</v>
      </c>
      <c r="D5431" s="2" t="s">
        <v>9729</v>
      </c>
      <c r="E5431" s="3" t="s">
        <v>6148</v>
      </c>
      <c r="G5431" s="66">
        <v>0</v>
      </c>
    </row>
    <row r="5432" spans="1:7" ht="22.5" x14ac:dyDescent="0.2">
      <c r="A5432" s="1" t="str">
        <f t="shared" si="95"/>
        <v>SINAPI 96843</v>
      </c>
      <c r="B5432" s="3" t="s">
        <v>6165</v>
      </c>
      <c r="C5432" s="3">
        <v>96843</v>
      </c>
      <c r="D5432" s="2" t="s">
        <v>3838</v>
      </c>
      <c r="E5432" s="3" t="s">
        <v>6148</v>
      </c>
      <c r="G5432" s="66">
        <v>30.04</v>
      </c>
    </row>
    <row r="5433" spans="1:7" ht="22.5" x14ac:dyDescent="0.2">
      <c r="A5433" s="1" t="str">
        <f t="shared" si="95"/>
        <v>SINAPI 96847</v>
      </c>
      <c r="B5433" s="3" t="s">
        <v>6165</v>
      </c>
      <c r="C5433" s="3">
        <v>96847</v>
      </c>
      <c r="D5433" s="2" t="s">
        <v>3842</v>
      </c>
      <c r="E5433" s="3" t="s">
        <v>6148</v>
      </c>
      <c r="G5433" s="66">
        <v>37.96</v>
      </c>
    </row>
    <row r="5434" spans="1:7" ht="22.5" x14ac:dyDescent="0.2">
      <c r="A5434" s="1" t="str">
        <f t="shared" si="95"/>
        <v>SINAPI 96844</v>
      </c>
      <c r="B5434" s="3" t="s">
        <v>6165</v>
      </c>
      <c r="C5434" s="3">
        <v>96844</v>
      </c>
      <c r="D5434" s="2" t="s">
        <v>3839</v>
      </c>
      <c r="E5434" s="3" t="s">
        <v>6148</v>
      </c>
      <c r="G5434" s="66">
        <v>34.57</v>
      </c>
    </row>
    <row r="5435" spans="1:7" ht="22.5" x14ac:dyDescent="0.2">
      <c r="A5435" s="1" t="str">
        <f t="shared" si="95"/>
        <v>SINAPI 96839</v>
      </c>
      <c r="B5435" s="3" t="s">
        <v>6165</v>
      </c>
      <c r="C5435" s="3">
        <v>96839</v>
      </c>
      <c r="D5435" s="2" t="s">
        <v>3834</v>
      </c>
      <c r="E5435" s="3" t="s">
        <v>6148</v>
      </c>
      <c r="G5435" s="66">
        <v>26.86</v>
      </c>
    </row>
    <row r="5436" spans="1:7" ht="22.5" x14ac:dyDescent="0.2">
      <c r="A5436" s="1" t="str">
        <f t="shared" si="95"/>
        <v>SINAPI 104574</v>
      </c>
      <c r="B5436" s="3" t="s">
        <v>6165</v>
      </c>
      <c r="C5436" s="3">
        <v>104574</v>
      </c>
      <c r="D5436" s="2" t="s">
        <v>9730</v>
      </c>
      <c r="E5436" s="3" t="s">
        <v>6148</v>
      </c>
      <c r="G5436" s="66">
        <v>0</v>
      </c>
    </row>
    <row r="5437" spans="1:7" ht="22.5" x14ac:dyDescent="0.2">
      <c r="A5437" s="1" t="str">
        <f t="shared" si="95"/>
        <v>SINAPI 104575</v>
      </c>
      <c r="B5437" s="3" t="s">
        <v>6165</v>
      </c>
      <c r="C5437" s="3">
        <v>104575</v>
      </c>
      <c r="D5437" s="2" t="s">
        <v>9731</v>
      </c>
      <c r="E5437" s="3" t="s">
        <v>6148</v>
      </c>
      <c r="G5437" s="66">
        <v>0</v>
      </c>
    </row>
    <row r="5438" spans="1:7" ht="22.5" x14ac:dyDescent="0.2">
      <c r="A5438" s="1" t="str">
        <f t="shared" si="95"/>
        <v>SINAPI 104573</v>
      </c>
      <c r="B5438" s="3" t="s">
        <v>6165</v>
      </c>
      <c r="C5438" s="3">
        <v>104573</v>
      </c>
      <c r="D5438" s="2" t="s">
        <v>9732</v>
      </c>
      <c r="E5438" s="3" t="s">
        <v>6148</v>
      </c>
      <c r="G5438" s="66">
        <v>0</v>
      </c>
    </row>
    <row r="5439" spans="1:7" ht="22.5" x14ac:dyDescent="0.2">
      <c r="A5439" s="1" t="str">
        <f t="shared" si="95"/>
        <v>SINAPI 96805</v>
      </c>
      <c r="B5439" s="3" t="s">
        <v>6165</v>
      </c>
      <c r="C5439" s="3">
        <v>96805</v>
      </c>
      <c r="D5439" s="2" t="s">
        <v>3803</v>
      </c>
      <c r="E5439" s="3" t="s">
        <v>6148</v>
      </c>
      <c r="G5439" s="66">
        <v>221.56</v>
      </c>
    </row>
    <row r="5440" spans="1:7" ht="22.5" x14ac:dyDescent="0.2">
      <c r="A5440" s="1" t="str">
        <f t="shared" si="95"/>
        <v>SINAPI 96802</v>
      </c>
      <c r="B5440" s="3" t="s">
        <v>6165</v>
      </c>
      <c r="C5440" s="3">
        <v>96802</v>
      </c>
      <c r="D5440" s="2" t="s">
        <v>3800</v>
      </c>
      <c r="E5440" s="3" t="s">
        <v>6148</v>
      </c>
      <c r="G5440" s="66">
        <v>428.29</v>
      </c>
    </row>
    <row r="5441" spans="1:7" ht="22.5" x14ac:dyDescent="0.2">
      <c r="A5441" s="1" t="str">
        <f t="shared" si="95"/>
        <v>SINAPI 96806</v>
      </c>
      <c r="B5441" s="3" t="s">
        <v>6165</v>
      </c>
      <c r="C5441" s="3">
        <v>96806</v>
      </c>
      <c r="D5441" s="2" t="s">
        <v>3804</v>
      </c>
      <c r="E5441" s="3" t="s">
        <v>6148</v>
      </c>
      <c r="G5441" s="66">
        <v>85.44</v>
      </c>
    </row>
    <row r="5442" spans="1:7" ht="22.5" x14ac:dyDescent="0.2">
      <c r="A5442" s="1" t="str">
        <f t="shared" si="95"/>
        <v>SINAPI 96803</v>
      </c>
      <c r="B5442" s="3" t="s">
        <v>6165</v>
      </c>
      <c r="C5442" s="3">
        <v>96803</v>
      </c>
      <c r="D5442" s="2" t="s">
        <v>3801</v>
      </c>
      <c r="E5442" s="3" t="s">
        <v>6148</v>
      </c>
      <c r="G5442" s="66">
        <v>78.17</v>
      </c>
    </row>
    <row r="5443" spans="1:7" ht="22.5" x14ac:dyDescent="0.2">
      <c r="A5443" s="1" t="str">
        <f t="shared" si="95"/>
        <v>SINAPI 96807</v>
      </c>
      <c r="B5443" s="3" t="s">
        <v>6165</v>
      </c>
      <c r="C5443" s="3">
        <v>96807</v>
      </c>
      <c r="D5443" s="2" t="s">
        <v>3805</v>
      </c>
      <c r="E5443" s="3" t="s">
        <v>6148</v>
      </c>
      <c r="G5443" s="66">
        <v>137.30000000000001</v>
      </c>
    </row>
    <row r="5444" spans="1:7" ht="22.5" x14ac:dyDescent="0.2">
      <c r="A5444" s="1" t="str">
        <f t="shared" si="95"/>
        <v>SINAPI 96804</v>
      </c>
      <c r="B5444" s="3" t="s">
        <v>6165</v>
      </c>
      <c r="C5444" s="3">
        <v>96804</v>
      </c>
      <c r="D5444" s="2" t="s">
        <v>3802</v>
      </c>
      <c r="E5444" s="3" t="s">
        <v>6148</v>
      </c>
      <c r="G5444" s="66">
        <v>126.01</v>
      </c>
    </row>
    <row r="5445" spans="1:7" ht="22.5" x14ac:dyDescent="0.2">
      <c r="A5445" s="1" t="str">
        <f t="shared" si="95"/>
        <v>SINAPI 104581</v>
      </c>
      <c r="B5445" s="3" t="s">
        <v>6165</v>
      </c>
      <c r="C5445" s="3">
        <v>104581</v>
      </c>
      <c r="D5445" s="2" t="s">
        <v>4157</v>
      </c>
      <c r="E5445" s="3" t="s">
        <v>6148</v>
      </c>
      <c r="G5445" s="66">
        <v>15.11</v>
      </c>
    </row>
    <row r="5446" spans="1:7" ht="22.5" x14ac:dyDescent="0.2">
      <c r="A5446" s="1" t="str">
        <f t="shared" si="95"/>
        <v>SINAPI 104582</v>
      </c>
      <c r="B5446" s="3" t="s">
        <v>6165</v>
      </c>
      <c r="C5446" s="3">
        <v>104582</v>
      </c>
      <c r="D5446" s="2" t="s">
        <v>4158</v>
      </c>
      <c r="E5446" s="3" t="s">
        <v>6148</v>
      </c>
      <c r="G5446" s="66">
        <v>19.27</v>
      </c>
    </row>
    <row r="5447" spans="1:7" ht="22.5" x14ac:dyDescent="0.2">
      <c r="A5447" s="1" t="str">
        <f t="shared" si="95"/>
        <v>SINAPI 104583</v>
      </c>
      <c r="B5447" s="3" t="s">
        <v>6165</v>
      </c>
      <c r="C5447" s="3">
        <v>104583</v>
      </c>
      <c r="D5447" s="2" t="s">
        <v>4159</v>
      </c>
      <c r="E5447" s="3" t="s">
        <v>6148</v>
      </c>
      <c r="G5447" s="66">
        <v>30.9</v>
      </c>
    </row>
    <row r="5448" spans="1:7" ht="22.5" x14ac:dyDescent="0.2">
      <c r="A5448" s="1" t="str">
        <f t="shared" si="95"/>
        <v>SINAPI 104584</v>
      </c>
      <c r="B5448" s="3" t="s">
        <v>6165</v>
      </c>
      <c r="C5448" s="3">
        <v>104584</v>
      </c>
      <c r="D5448" s="2" t="s">
        <v>4160</v>
      </c>
      <c r="E5448" s="3" t="s">
        <v>6148</v>
      </c>
      <c r="G5448" s="66">
        <v>37.06</v>
      </c>
    </row>
    <row r="5449" spans="1:7" ht="22.5" x14ac:dyDescent="0.2">
      <c r="A5449" s="1" t="str">
        <f t="shared" si="95"/>
        <v>SINAPI 96829</v>
      </c>
      <c r="B5449" s="3" t="s">
        <v>6165</v>
      </c>
      <c r="C5449" s="3">
        <v>96829</v>
      </c>
      <c r="D5449" s="2" t="s">
        <v>3826</v>
      </c>
      <c r="E5449" s="3" t="s">
        <v>6148</v>
      </c>
      <c r="G5449" s="66">
        <v>18.87</v>
      </c>
    </row>
    <row r="5450" spans="1:7" ht="22.5" x14ac:dyDescent="0.2">
      <c r="A5450" s="1" t="str">
        <f t="shared" si="95"/>
        <v>SINAPI 96833</v>
      </c>
      <c r="B5450" s="3" t="s">
        <v>6165</v>
      </c>
      <c r="C5450" s="3">
        <v>96833</v>
      </c>
      <c r="D5450" s="2" t="s">
        <v>3829</v>
      </c>
      <c r="E5450" s="3" t="s">
        <v>6148</v>
      </c>
      <c r="G5450" s="66">
        <v>24.06</v>
      </c>
    </row>
    <row r="5451" spans="1:7" ht="22.5" x14ac:dyDescent="0.2">
      <c r="A5451" s="1" t="str">
        <f t="shared" si="95"/>
        <v>SINAPI 96836</v>
      </c>
      <c r="B5451" s="3" t="s">
        <v>6165</v>
      </c>
      <c r="C5451" s="3">
        <v>96836</v>
      </c>
      <c r="D5451" s="2" t="s">
        <v>3831</v>
      </c>
      <c r="E5451" s="3" t="s">
        <v>6148</v>
      </c>
      <c r="G5451" s="66">
        <v>34.42</v>
      </c>
    </row>
    <row r="5452" spans="1:7" ht="22.5" x14ac:dyDescent="0.2">
      <c r="A5452" s="1" t="str">
        <f t="shared" si="95"/>
        <v>SINAPI 104576</v>
      </c>
      <c r="B5452" s="3" t="s">
        <v>6165</v>
      </c>
      <c r="C5452" s="3">
        <v>104576</v>
      </c>
      <c r="D5452" s="2" t="s">
        <v>4153</v>
      </c>
      <c r="E5452" s="3" t="s">
        <v>6148</v>
      </c>
      <c r="G5452" s="66">
        <v>16.54</v>
      </c>
    </row>
    <row r="5453" spans="1:7" ht="22.5" x14ac:dyDescent="0.2">
      <c r="A5453" s="1" t="str">
        <f t="shared" si="95"/>
        <v>SINAPI 104577</v>
      </c>
      <c r="B5453" s="3" t="s">
        <v>6165</v>
      </c>
      <c r="C5453" s="3">
        <v>104577</v>
      </c>
      <c r="D5453" s="2" t="s">
        <v>4154</v>
      </c>
      <c r="E5453" s="3" t="s">
        <v>6148</v>
      </c>
      <c r="G5453" s="66">
        <v>22.23</v>
      </c>
    </row>
    <row r="5454" spans="1:7" ht="22.5" x14ac:dyDescent="0.2">
      <c r="A5454" s="1" t="str">
        <f t="shared" si="95"/>
        <v>SINAPI 104578</v>
      </c>
      <c r="B5454" s="3" t="s">
        <v>6165</v>
      </c>
      <c r="C5454" s="3">
        <v>104578</v>
      </c>
      <c r="D5454" s="2" t="s">
        <v>4155</v>
      </c>
      <c r="E5454" s="3" t="s">
        <v>6148</v>
      </c>
      <c r="G5454" s="66">
        <v>23.83</v>
      </c>
    </row>
    <row r="5455" spans="1:7" ht="22.5" x14ac:dyDescent="0.2">
      <c r="A5455" s="1" t="str">
        <f t="shared" si="95"/>
        <v>SINAPI 104580</v>
      </c>
      <c r="B5455" s="3" t="s">
        <v>6165</v>
      </c>
      <c r="C5455" s="3">
        <v>104580</v>
      </c>
      <c r="D5455" s="2" t="s">
        <v>9733</v>
      </c>
      <c r="E5455" s="3" t="s">
        <v>6148</v>
      </c>
      <c r="G5455" s="66">
        <v>0</v>
      </c>
    </row>
    <row r="5456" spans="1:7" ht="22.5" x14ac:dyDescent="0.2">
      <c r="A5456" s="1" t="str">
        <f t="shared" si="95"/>
        <v>SINAPI 104579</v>
      </c>
      <c r="B5456" s="3" t="s">
        <v>6165</v>
      </c>
      <c r="C5456" s="3">
        <v>104579</v>
      </c>
      <c r="D5456" s="2" t="s">
        <v>4156</v>
      </c>
      <c r="E5456" s="3" t="s">
        <v>6148</v>
      </c>
      <c r="G5456" s="66">
        <v>31.28</v>
      </c>
    </row>
    <row r="5457" spans="1:7" ht="22.5" x14ac:dyDescent="0.2">
      <c r="A5457" s="1" t="str">
        <f t="shared" si="95"/>
        <v>SINAPI 96823</v>
      </c>
      <c r="B5457" s="3" t="s">
        <v>6165</v>
      </c>
      <c r="C5457" s="3">
        <v>96823</v>
      </c>
      <c r="D5457" s="2" t="s">
        <v>3821</v>
      </c>
      <c r="E5457" s="3" t="s">
        <v>6148</v>
      </c>
      <c r="G5457" s="66">
        <v>11.63</v>
      </c>
    </row>
    <row r="5458" spans="1:7" ht="22.5" x14ac:dyDescent="0.2">
      <c r="A5458" s="1" t="str">
        <f t="shared" si="95"/>
        <v>SINAPI 96826</v>
      </c>
      <c r="B5458" s="3" t="s">
        <v>6165</v>
      </c>
      <c r="C5458" s="3">
        <v>96826</v>
      </c>
      <c r="D5458" s="2" t="s">
        <v>3823</v>
      </c>
      <c r="E5458" s="3" t="s">
        <v>6148</v>
      </c>
      <c r="G5458" s="66">
        <v>13.49</v>
      </c>
    </row>
    <row r="5459" spans="1:7" ht="22.5" x14ac:dyDescent="0.2">
      <c r="A5459" s="1" t="str">
        <f t="shared" si="95"/>
        <v>SINAPI 96830</v>
      </c>
      <c r="B5459" s="3" t="s">
        <v>6165</v>
      </c>
      <c r="C5459" s="3">
        <v>96830</v>
      </c>
      <c r="D5459" s="2" t="s">
        <v>3827</v>
      </c>
      <c r="E5459" s="3" t="s">
        <v>6148</v>
      </c>
      <c r="G5459" s="66">
        <v>21.23</v>
      </c>
    </row>
    <row r="5460" spans="1:7" ht="22.5" x14ac:dyDescent="0.2">
      <c r="A5460" s="1" t="str">
        <f t="shared" si="95"/>
        <v>SINAPI 96834</v>
      </c>
      <c r="B5460" s="3" t="s">
        <v>6165</v>
      </c>
      <c r="C5460" s="3">
        <v>96834</v>
      </c>
      <c r="D5460" s="2" t="s">
        <v>3830</v>
      </c>
      <c r="E5460" s="3" t="s">
        <v>6148</v>
      </c>
      <c r="G5460" s="66">
        <v>28.74</v>
      </c>
    </row>
    <row r="5461" spans="1:7" ht="22.5" x14ac:dyDescent="0.2">
      <c r="A5461" s="1" t="str">
        <f t="shared" si="95"/>
        <v>SINAPI 104585</v>
      </c>
      <c r="B5461" s="3" t="s">
        <v>6165</v>
      </c>
      <c r="C5461" s="3">
        <v>104585</v>
      </c>
      <c r="D5461" s="2" t="s">
        <v>9734</v>
      </c>
      <c r="E5461" s="3" t="s">
        <v>6148</v>
      </c>
      <c r="G5461" s="66">
        <v>0</v>
      </c>
    </row>
    <row r="5462" spans="1:7" ht="22.5" x14ac:dyDescent="0.2">
      <c r="A5462" s="1" t="str">
        <f t="shared" si="95"/>
        <v>SINAPI 104587</v>
      </c>
      <c r="B5462" s="3" t="s">
        <v>6165</v>
      </c>
      <c r="C5462" s="3">
        <v>104587</v>
      </c>
      <c r="D5462" s="2" t="s">
        <v>9735</v>
      </c>
      <c r="E5462" s="3" t="s">
        <v>6148</v>
      </c>
      <c r="G5462" s="66">
        <v>0</v>
      </c>
    </row>
    <row r="5463" spans="1:7" ht="22.5" x14ac:dyDescent="0.2">
      <c r="A5463" s="1" t="str">
        <f t="shared" si="95"/>
        <v>SINAPI 104586</v>
      </c>
      <c r="B5463" s="3" t="s">
        <v>6165</v>
      </c>
      <c r="C5463" s="3">
        <v>104586</v>
      </c>
      <c r="D5463" s="2" t="s">
        <v>9736</v>
      </c>
      <c r="E5463" s="3" t="s">
        <v>6148</v>
      </c>
      <c r="G5463" s="66">
        <v>0</v>
      </c>
    </row>
    <row r="5464" spans="1:7" ht="22.5" x14ac:dyDescent="0.2">
      <c r="A5464" s="1" t="str">
        <f t="shared" si="95"/>
        <v>SINAPI 96798</v>
      </c>
      <c r="B5464" s="3" t="s">
        <v>6165</v>
      </c>
      <c r="C5464" s="3">
        <v>96798</v>
      </c>
      <c r="D5464" s="2" t="s">
        <v>3025</v>
      </c>
      <c r="E5464" s="3" t="s">
        <v>6147</v>
      </c>
      <c r="G5464" s="66">
        <v>8.02</v>
      </c>
    </row>
    <row r="5465" spans="1:7" ht="22.5" x14ac:dyDescent="0.2">
      <c r="A5465" s="1" t="str">
        <f t="shared" si="95"/>
        <v>SINAPI 96799</v>
      </c>
      <c r="B5465" s="3" t="s">
        <v>6165</v>
      </c>
      <c r="C5465" s="3">
        <v>96799</v>
      </c>
      <c r="D5465" s="2" t="s">
        <v>3026</v>
      </c>
      <c r="E5465" s="3" t="s">
        <v>6147</v>
      </c>
      <c r="G5465" s="66">
        <v>10.27</v>
      </c>
    </row>
    <row r="5466" spans="1:7" ht="22.5" x14ac:dyDescent="0.2">
      <c r="A5466" s="1" t="str">
        <f t="shared" si="95"/>
        <v>SINAPI 96800</v>
      </c>
      <c r="B5466" s="3" t="s">
        <v>6165</v>
      </c>
      <c r="C5466" s="3">
        <v>96800</v>
      </c>
      <c r="D5466" s="2" t="s">
        <v>3027</v>
      </c>
      <c r="E5466" s="3" t="s">
        <v>6147</v>
      </c>
      <c r="G5466" s="66">
        <v>13.93</v>
      </c>
    </row>
    <row r="5467" spans="1:7" ht="22.5" x14ac:dyDescent="0.2">
      <c r="A5467" s="1" t="str">
        <f t="shared" si="95"/>
        <v>SINAPI 96801</v>
      </c>
      <c r="B5467" s="3" t="s">
        <v>6165</v>
      </c>
      <c r="C5467" s="3">
        <v>96801</v>
      </c>
      <c r="D5467" s="2" t="s">
        <v>3028</v>
      </c>
      <c r="E5467" s="3" t="s">
        <v>6147</v>
      </c>
      <c r="G5467" s="66">
        <v>21</v>
      </c>
    </row>
    <row r="5468" spans="1:7" ht="22.5" x14ac:dyDescent="0.2">
      <c r="A5468" s="1" t="str">
        <f t="shared" si="95"/>
        <v>SINAPI 104539</v>
      </c>
      <c r="B5468" s="3" t="s">
        <v>6165</v>
      </c>
      <c r="C5468" s="3">
        <v>104539</v>
      </c>
      <c r="D5468" s="2" t="s">
        <v>9737</v>
      </c>
      <c r="E5468" s="3" t="s">
        <v>6148</v>
      </c>
      <c r="G5468" s="66">
        <v>0</v>
      </c>
    </row>
    <row r="5469" spans="1:7" ht="22.5" x14ac:dyDescent="0.2">
      <c r="A5469" s="1" t="str">
        <f t="shared" si="95"/>
        <v>SINAPI 104541</v>
      </c>
      <c r="B5469" s="3" t="s">
        <v>6165</v>
      </c>
      <c r="C5469" s="3">
        <v>104541</v>
      </c>
      <c r="D5469" s="2" t="s">
        <v>9738</v>
      </c>
      <c r="E5469" s="3" t="s">
        <v>6148</v>
      </c>
      <c r="G5469" s="66">
        <v>0</v>
      </c>
    </row>
    <row r="5470" spans="1:7" ht="22.5" x14ac:dyDescent="0.2">
      <c r="A5470" s="1" t="str">
        <f t="shared" si="95"/>
        <v>SINAPI 104540</v>
      </c>
      <c r="B5470" s="3" t="s">
        <v>6165</v>
      </c>
      <c r="C5470" s="3">
        <v>104540</v>
      </c>
      <c r="D5470" s="2" t="s">
        <v>9739</v>
      </c>
      <c r="E5470" s="3" t="s">
        <v>6148</v>
      </c>
      <c r="G5470" s="66">
        <v>0</v>
      </c>
    </row>
    <row r="5471" spans="1:7" ht="22.5" x14ac:dyDescent="0.2">
      <c r="A5471" s="1" t="str">
        <f t="shared" si="95"/>
        <v>SINAPI 104543</v>
      </c>
      <c r="B5471" s="3" t="s">
        <v>6165</v>
      </c>
      <c r="C5471" s="3">
        <v>104543</v>
      </c>
      <c r="D5471" s="2" t="s">
        <v>9740</v>
      </c>
      <c r="E5471" s="3" t="s">
        <v>6148</v>
      </c>
      <c r="G5471" s="66">
        <v>0</v>
      </c>
    </row>
    <row r="5472" spans="1:7" ht="22.5" x14ac:dyDescent="0.2">
      <c r="A5472" s="1" t="str">
        <f t="shared" si="95"/>
        <v>SINAPI 104544</v>
      </c>
      <c r="B5472" s="3" t="s">
        <v>6165</v>
      </c>
      <c r="C5472" s="3">
        <v>104544</v>
      </c>
      <c r="D5472" s="2" t="s">
        <v>9741</v>
      </c>
      <c r="E5472" s="3" t="s">
        <v>6148</v>
      </c>
      <c r="G5472" s="66">
        <v>0</v>
      </c>
    </row>
    <row r="5473" spans="1:7" ht="22.5" x14ac:dyDescent="0.2">
      <c r="A5473" s="1" t="str">
        <f t="shared" si="95"/>
        <v>SINAPI 104545</v>
      </c>
      <c r="B5473" s="3" t="s">
        <v>6165</v>
      </c>
      <c r="C5473" s="3">
        <v>104545</v>
      </c>
      <c r="D5473" s="2" t="s">
        <v>9742</v>
      </c>
      <c r="E5473" s="3" t="s">
        <v>6148</v>
      </c>
      <c r="G5473" s="66">
        <v>0</v>
      </c>
    </row>
    <row r="5474" spans="1:7" ht="22.5" x14ac:dyDescent="0.2">
      <c r="A5474" s="1" t="str">
        <f t="shared" si="95"/>
        <v>SINAPI 104542</v>
      </c>
      <c r="B5474" s="3" t="s">
        <v>6165</v>
      </c>
      <c r="C5474" s="3">
        <v>104542</v>
      </c>
      <c r="D5474" s="2" t="s">
        <v>9743</v>
      </c>
      <c r="E5474" s="3" t="s">
        <v>6148</v>
      </c>
      <c r="G5474" s="66">
        <v>0</v>
      </c>
    </row>
    <row r="5475" spans="1:7" ht="22.5" x14ac:dyDescent="0.2">
      <c r="A5475" s="1" t="str">
        <f t="shared" si="95"/>
        <v>SINAPI 104592</v>
      </c>
      <c r="B5475" s="3" t="s">
        <v>6165</v>
      </c>
      <c r="C5475" s="3">
        <v>104592</v>
      </c>
      <c r="D5475" s="2" t="s">
        <v>9744</v>
      </c>
      <c r="E5475" s="3" t="s">
        <v>6148</v>
      </c>
      <c r="G5475" s="66">
        <v>0</v>
      </c>
    </row>
    <row r="5476" spans="1:7" ht="22.5" x14ac:dyDescent="0.2">
      <c r="A5476" s="1" t="str">
        <f t="shared" si="95"/>
        <v>SINAPI 104548</v>
      </c>
      <c r="B5476" s="3" t="s">
        <v>6165</v>
      </c>
      <c r="C5476" s="3">
        <v>104548</v>
      </c>
      <c r="D5476" s="2" t="s">
        <v>9745</v>
      </c>
      <c r="E5476" s="3" t="s">
        <v>6148</v>
      </c>
      <c r="G5476" s="66">
        <v>0</v>
      </c>
    </row>
    <row r="5477" spans="1:7" ht="22.5" x14ac:dyDescent="0.2">
      <c r="A5477" s="1" t="str">
        <f t="shared" si="95"/>
        <v>SINAPI 104546</v>
      </c>
      <c r="B5477" s="3" t="s">
        <v>6165</v>
      </c>
      <c r="C5477" s="3">
        <v>104546</v>
      </c>
      <c r="D5477" s="2" t="s">
        <v>9746</v>
      </c>
      <c r="E5477" s="3" t="s">
        <v>6148</v>
      </c>
      <c r="G5477" s="66">
        <v>0</v>
      </c>
    </row>
    <row r="5478" spans="1:7" ht="22.5" x14ac:dyDescent="0.2">
      <c r="A5478" s="1" t="str">
        <f t="shared" si="95"/>
        <v>SINAPI 104549</v>
      </c>
      <c r="B5478" s="3" t="s">
        <v>6165</v>
      </c>
      <c r="C5478" s="3">
        <v>104549</v>
      </c>
      <c r="D5478" s="2" t="s">
        <v>9747</v>
      </c>
      <c r="E5478" s="3" t="s">
        <v>6148</v>
      </c>
      <c r="G5478" s="66">
        <v>0</v>
      </c>
    </row>
    <row r="5479" spans="1:7" ht="22.5" x14ac:dyDescent="0.2">
      <c r="A5479" s="1" t="str">
        <f t="shared" ref="A5479:A5542" si="96">CONCATENAR</f>
        <v>SINAPI 104550</v>
      </c>
      <c r="B5479" s="3" t="s">
        <v>6165</v>
      </c>
      <c r="C5479" s="3">
        <v>104550</v>
      </c>
      <c r="D5479" s="2" t="s">
        <v>9748</v>
      </c>
      <c r="E5479" s="3" t="s">
        <v>6148</v>
      </c>
      <c r="G5479" s="66">
        <v>0</v>
      </c>
    </row>
    <row r="5480" spans="1:7" ht="22.5" x14ac:dyDescent="0.2">
      <c r="A5480" s="1" t="str">
        <f t="shared" si="96"/>
        <v>SINAPI 104552</v>
      </c>
      <c r="B5480" s="3" t="s">
        <v>6165</v>
      </c>
      <c r="C5480" s="3">
        <v>104552</v>
      </c>
      <c r="D5480" s="2" t="s">
        <v>9749</v>
      </c>
      <c r="E5480" s="3" t="s">
        <v>6148</v>
      </c>
      <c r="G5480" s="66">
        <v>0</v>
      </c>
    </row>
    <row r="5481" spans="1:7" ht="22.5" x14ac:dyDescent="0.2">
      <c r="A5481" s="1" t="str">
        <f t="shared" si="96"/>
        <v>SINAPI 104551</v>
      </c>
      <c r="B5481" s="3" t="s">
        <v>6165</v>
      </c>
      <c r="C5481" s="3">
        <v>104551</v>
      </c>
      <c r="D5481" s="2" t="s">
        <v>9750</v>
      </c>
      <c r="E5481" s="3" t="s">
        <v>6148</v>
      </c>
      <c r="G5481" s="66">
        <v>0</v>
      </c>
    </row>
    <row r="5482" spans="1:7" ht="22.5" x14ac:dyDescent="0.2">
      <c r="A5482" s="1" t="str">
        <f t="shared" si="96"/>
        <v>SINAPI 104553</v>
      </c>
      <c r="B5482" s="3" t="s">
        <v>6165</v>
      </c>
      <c r="C5482" s="3">
        <v>104553</v>
      </c>
      <c r="D5482" s="2" t="s">
        <v>9751</v>
      </c>
      <c r="E5482" s="3" t="s">
        <v>6148</v>
      </c>
      <c r="G5482" s="66">
        <v>0</v>
      </c>
    </row>
    <row r="5483" spans="1:7" ht="22.5" x14ac:dyDescent="0.2">
      <c r="A5483" s="1" t="str">
        <f t="shared" si="96"/>
        <v>SINAPI 104554</v>
      </c>
      <c r="B5483" s="3" t="s">
        <v>6165</v>
      </c>
      <c r="C5483" s="3">
        <v>104554</v>
      </c>
      <c r="D5483" s="2" t="s">
        <v>9752</v>
      </c>
      <c r="E5483" s="3" t="s">
        <v>6148</v>
      </c>
      <c r="G5483" s="66">
        <v>0</v>
      </c>
    </row>
    <row r="5484" spans="1:7" ht="22.5" x14ac:dyDescent="0.2">
      <c r="A5484" s="1" t="str">
        <f t="shared" si="96"/>
        <v>SINAPI 104555</v>
      </c>
      <c r="B5484" s="3" t="s">
        <v>6165</v>
      </c>
      <c r="C5484" s="3">
        <v>104555</v>
      </c>
      <c r="D5484" s="2" t="s">
        <v>9753</v>
      </c>
      <c r="E5484" s="3" t="s">
        <v>6148</v>
      </c>
      <c r="G5484" s="66">
        <v>0</v>
      </c>
    </row>
    <row r="5485" spans="1:7" ht="22.5" x14ac:dyDescent="0.2">
      <c r="A5485" s="1" t="str">
        <f t="shared" si="96"/>
        <v>SINAPI 104556</v>
      </c>
      <c r="B5485" s="3" t="s">
        <v>6165</v>
      </c>
      <c r="C5485" s="3">
        <v>104556</v>
      </c>
      <c r="D5485" s="2" t="s">
        <v>9754</v>
      </c>
      <c r="E5485" s="3" t="s">
        <v>6148</v>
      </c>
      <c r="G5485" s="66">
        <v>0</v>
      </c>
    </row>
    <row r="5486" spans="1:7" ht="22.5" x14ac:dyDescent="0.2">
      <c r="A5486" s="1" t="str">
        <f t="shared" si="96"/>
        <v>SINAPI 104558</v>
      </c>
      <c r="B5486" s="3" t="s">
        <v>6165</v>
      </c>
      <c r="C5486" s="3">
        <v>104558</v>
      </c>
      <c r="D5486" s="2" t="s">
        <v>9755</v>
      </c>
      <c r="E5486" s="3" t="s">
        <v>6148</v>
      </c>
      <c r="G5486" s="66">
        <v>0</v>
      </c>
    </row>
    <row r="5487" spans="1:7" ht="22.5" x14ac:dyDescent="0.2">
      <c r="A5487" s="1" t="str">
        <f t="shared" si="96"/>
        <v>SINAPI 104559</v>
      </c>
      <c r="B5487" s="3" t="s">
        <v>6165</v>
      </c>
      <c r="C5487" s="3">
        <v>104559</v>
      </c>
      <c r="D5487" s="2" t="s">
        <v>9756</v>
      </c>
      <c r="E5487" s="3" t="s">
        <v>6148</v>
      </c>
      <c r="G5487" s="66">
        <v>0</v>
      </c>
    </row>
    <row r="5488" spans="1:7" ht="22.5" x14ac:dyDescent="0.2">
      <c r="A5488" s="1" t="str">
        <f t="shared" si="96"/>
        <v>SINAPI 104560</v>
      </c>
      <c r="B5488" s="3" t="s">
        <v>6165</v>
      </c>
      <c r="C5488" s="3">
        <v>104560</v>
      </c>
      <c r="D5488" s="2" t="s">
        <v>9757</v>
      </c>
      <c r="E5488" s="3" t="s">
        <v>6148</v>
      </c>
      <c r="G5488" s="66">
        <v>0</v>
      </c>
    </row>
    <row r="5489" spans="1:7" ht="22.5" x14ac:dyDescent="0.2">
      <c r="A5489" s="1" t="str">
        <f t="shared" si="96"/>
        <v>SINAPI 104557</v>
      </c>
      <c r="B5489" s="3" t="s">
        <v>6165</v>
      </c>
      <c r="C5489" s="3">
        <v>104557</v>
      </c>
      <c r="D5489" s="2" t="s">
        <v>9758</v>
      </c>
      <c r="E5489" s="3" t="s">
        <v>6148</v>
      </c>
      <c r="G5489" s="66">
        <v>0</v>
      </c>
    </row>
    <row r="5490" spans="1:7" ht="22.5" x14ac:dyDescent="0.2">
      <c r="A5490" s="1" t="str">
        <f t="shared" si="96"/>
        <v>SINAPI 104561</v>
      </c>
      <c r="B5490" s="3" t="s">
        <v>6165</v>
      </c>
      <c r="C5490" s="3">
        <v>104561</v>
      </c>
      <c r="D5490" s="2" t="s">
        <v>9759</v>
      </c>
      <c r="E5490" s="3" t="s">
        <v>6148</v>
      </c>
      <c r="G5490" s="66">
        <v>0</v>
      </c>
    </row>
    <row r="5491" spans="1:7" ht="22.5" x14ac:dyDescent="0.2">
      <c r="A5491" s="1" t="str">
        <f t="shared" si="96"/>
        <v>SINAPI 104562</v>
      </c>
      <c r="B5491" s="3" t="s">
        <v>6165</v>
      </c>
      <c r="C5491" s="3">
        <v>104562</v>
      </c>
      <c r="D5491" s="2" t="s">
        <v>9760</v>
      </c>
      <c r="E5491" s="3" t="s">
        <v>6148</v>
      </c>
      <c r="G5491" s="66">
        <v>0</v>
      </c>
    </row>
    <row r="5492" spans="1:7" ht="22.5" x14ac:dyDescent="0.2">
      <c r="A5492" s="1" t="str">
        <f t="shared" si="96"/>
        <v>SINAPI 96860</v>
      </c>
      <c r="B5492" s="3" t="s">
        <v>6165</v>
      </c>
      <c r="C5492" s="3">
        <v>96860</v>
      </c>
      <c r="D5492" s="2" t="s">
        <v>3851</v>
      </c>
      <c r="E5492" s="3" t="s">
        <v>6148</v>
      </c>
      <c r="G5492" s="66">
        <v>30.83</v>
      </c>
    </row>
    <row r="5493" spans="1:7" ht="22.5" x14ac:dyDescent="0.2">
      <c r="A5493" s="1" t="str">
        <f t="shared" si="96"/>
        <v>SINAPI 96862</v>
      </c>
      <c r="B5493" s="3" t="s">
        <v>6165</v>
      </c>
      <c r="C5493" s="3">
        <v>96862</v>
      </c>
      <c r="D5493" s="2" t="s">
        <v>3852</v>
      </c>
      <c r="E5493" s="3" t="s">
        <v>6148</v>
      </c>
      <c r="G5493" s="66">
        <v>37.89</v>
      </c>
    </row>
    <row r="5494" spans="1:7" ht="22.5" x14ac:dyDescent="0.2">
      <c r="A5494" s="1" t="str">
        <f t="shared" si="96"/>
        <v>SINAPI 96864</v>
      </c>
      <c r="B5494" s="3" t="s">
        <v>6165</v>
      </c>
      <c r="C5494" s="3">
        <v>96864</v>
      </c>
      <c r="D5494" s="2" t="s">
        <v>3854</v>
      </c>
      <c r="E5494" s="3" t="s">
        <v>6148</v>
      </c>
      <c r="G5494" s="66">
        <v>53.49</v>
      </c>
    </row>
    <row r="5495" spans="1:7" ht="22.5" x14ac:dyDescent="0.2">
      <c r="A5495" s="1" t="str">
        <f t="shared" si="96"/>
        <v>SINAPI 96866</v>
      </c>
      <c r="B5495" s="3" t="s">
        <v>6165</v>
      </c>
      <c r="C5495" s="3">
        <v>96866</v>
      </c>
      <c r="D5495" s="2" t="s">
        <v>3856</v>
      </c>
      <c r="E5495" s="3" t="s">
        <v>6148</v>
      </c>
      <c r="G5495" s="66">
        <v>69.56</v>
      </c>
    </row>
    <row r="5496" spans="1:7" ht="22.5" x14ac:dyDescent="0.2">
      <c r="A5496" s="1" t="str">
        <f t="shared" si="96"/>
        <v>SINAPI 96868</v>
      </c>
      <c r="B5496" s="3" t="s">
        <v>6165</v>
      </c>
      <c r="C5496" s="3">
        <v>96868</v>
      </c>
      <c r="D5496" s="2" t="s">
        <v>3857</v>
      </c>
      <c r="E5496" s="3" t="s">
        <v>6148</v>
      </c>
      <c r="G5496" s="66">
        <v>20.149999999999999</v>
      </c>
    </row>
    <row r="5497" spans="1:7" ht="22.5" x14ac:dyDescent="0.2">
      <c r="A5497" s="1" t="str">
        <f t="shared" si="96"/>
        <v>SINAPI 96869</v>
      </c>
      <c r="B5497" s="3" t="s">
        <v>6165</v>
      </c>
      <c r="C5497" s="3">
        <v>96869</v>
      </c>
      <c r="D5497" s="2" t="s">
        <v>3858</v>
      </c>
      <c r="E5497" s="3" t="s">
        <v>6148</v>
      </c>
      <c r="G5497" s="66">
        <v>30.83</v>
      </c>
    </row>
    <row r="5498" spans="1:7" ht="22.5" x14ac:dyDescent="0.2">
      <c r="A5498" s="1" t="str">
        <f t="shared" si="96"/>
        <v>SINAPI 96870</v>
      </c>
      <c r="B5498" s="3" t="s">
        <v>6165</v>
      </c>
      <c r="C5498" s="3">
        <v>96870</v>
      </c>
      <c r="D5498" s="2" t="s">
        <v>3859</v>
      </c>
      <c r="E5498" s="3" t="s">
        <v>6148</v>
      </c>
      <c r="G5498" s="66">
        <v>46.24</v>
      </c>
    </row>
    <row r="5499" spans="1:7" ht="22.5" x14ac:dyDescent="0.2">
      <c r="A5499" s="1" t="str">
        <f t="shared" si="96"/>
        <v>SINAPI 96871</v>
      </c>
      <c r="B5499" s="3" t="s">
        <v>6165</v>
      </c>
      <c r="C5499" s="3">
        <v>96871</v>
      </c>
      <c r="D5499" s="2" t="s">
        <v>3860</v>
      </c>
      <c r="E5499" s="3" t="s">
        <v>6148</v>
      </c>
      <c r="G5499" s="66">
        <v>52.87</v>
      </c>
    </row>
    <row r="5500" spans="1:7" ht="22.5" x14ac:dyDescent="0.2">
      <c r="A5500" s="1" t="str">
        <f t="shared" si="96"/>
        <v>SINAPI 96861</v>
      </c>
      <c r="B5500" s="3" t="s">
        <v>6165</v>
      </c>
      <c r="C5500" s="3">
        <v>96861</v>
      </c>
      <c r="D5500" s="2" t="s">
        <v>7066</v>
      </c>
      <c r="E5500" s="3" t="s">
        <v>6148</v>
      </c>
      <c r="G5500" s="66">
        <v>38.96</v>
      </c>
    </row>
    <row r="5501" spans="1:7" ht="22.5" x14ac:dyDescent="0.2">
      <c r="A5501" s="1" t="str">
        <f t="shared" si="96"/>
        <v>SINAPI 96863</v>
      </c>
      <c r="B5501" s="3" t="s">
        <v>6165</v>
      </c>
      <c r="C5501" s="3">
        <v>96863</v>
      </c>
      <c r="D5501" s="2" t="s">
        <v>3853</v>
      </c>
      <c r="E5501" s="3" t="s">
        <v>6148</v>
      </c>
      <c r="G5501" s="66">
        <v>39.950000000000003</v>
      </c>
    </row>
    <row r="5502" spans="1:7" ht="22.5" x14ac:dyDescent="0.2">
      <c r="A5502" s="1" t="str">
        <f t="shared" si="96"/>
        <v>SINAPI 96865</v>
      </c>
      <c r="B5502" s="3" t="s">
        <v>6165</v>
      </c>
      <c r="C5502" s="3">
        <v>96865</v>
      </c>
      <c r="D5502" s="2" t="s">
        <v>3855</v>
      </c>
      <c r="E5502" s="3" t="s">
        <v>6148</v>
      </c>
      <c r="G5502" s="66">
        <v>47.14</v>
      </c>
    </row>
    <row r="5503" spans="1:7" ht="22.5" x14ac:dyDescent="0.2">
      <c r="A5503" s="1" t="str">
        <f t="shared" si="96"/>
        <v>SINAPI 96814</v>
      </c>
      <c r="B5503" s="3" t="s">
        <v>6165</v>
      </c>
      <c r="C5503" s="3">
        <v>96814</v>
      </c>
      <c r="D5503" s="2" t="s">
        <v>3812</v>
      </c>
      <c r="E5503" s="3" t="s">
        <v>6148</v>
      </c>
      <c r="G5503" s="66">
        <v>16.54</v>
      </c>
    </row>
    <row r="5504" spans="1:7" ht="22.5" x14ac:dyDescent="0.2">
      <c r="A5504" s="1" t="str">
        <f t="shared" si="96"/>
        <v>SINAPI 96818</v>
      </c>
      <c r="B5504" s="3" t="s">
        <v>6165</v>
      </c>
      <c r="C5504" s="3">
        <v>96818</v>
      </c>
      <c r="D5504" s="2" t="s">
        <v>3816</v>
      </c>
      <c r="E5504" s="3" t="s">
        <v>6148</v>
      </c>
      <c r="G5504" s="66">
        <v>22.23</v>
      </c>
    </row>
    <row r="5505" spans="1:7" ht="22.5" x14ac:dyDescent="0.2">
      <c r="A5505" s="1" t="str">
        <f t="shared" si="96"/>
        <v>SINAPI 96819</v>
      </c>
      <c r="B5505" s="3" t="s">
        <v>6165</v>
      </c>
      <c r="C5505" s="3">
        <v>96819</v>
      </c>
      <c r="D5505" s="2" t="s">
        <v>3817</v>
      </c>
      <c r="E5505" s="3" t="s">
        <v>6148</v>
      </c>
      <c r="G5505" s="66">
        <v>23.83</v>
      </c>
    </row>
    <row r="5506" spans="1:7" ht="22.5" x14ac:dyDescent="0.2">
      <c r="A5506" s="1" t="str">
        <f t="shared" si="96"/>
        <v>SINAPI 96822</v>
      </c>
      <c r="B5506" s="3" t="s">
        <v>6165</v>
      </c>
      <c r="C5506" s="3">
        <v>96822</v>
      </c>
      <c r="D5506" s="2" t="s">
        <v>3820</v>
      </c>
      <c r="E5506" s="3" t="s">
        <v>6148</v>
      </c>
      <c r="G5506" s="66">
        <v>31.28</v>
      </c>
    </row>
    <row r="5507" spans="1:7" ht="22.5" x14ac:dyDescent="0.2">
      <c r="A5507" s="1" t="str">
        <f t="shared" si="96"/>
        <v>SINAPI 96808</v>
      </c>
      <c r="B5507" s="3" t="s">
        <v>6165</v>
      </c>
      <c r="C5507" s="3">
        <v>96808</v>
      </c>
      <c r="D5507" s="2" t="s">
        <v>3806</v>
      </c>
      <c r="E5507" s="3" t="s">
        <v>6148</v>
      </c>
      <c r="G5507" s="66">
        <v>17.559999999999999</v>
      </c>
    </row>
    <row r="5508" spans="1:7" ht="22.5" x14ac:dyDescent="0.2">
      <c r="A5508" s="1" t="str">
        <f t="shared" si="96"/>
        <v>SINAPI 96811</v>
      </c>
      <c r="B5508" s="3" t="s">
        <v>6165</v>
      </c>
      <c r="C5508" s="3">
        <v>96811</v>
      </c>
      <c r="D5508" s="2" t="s">
        <v>3809</v>
      </c>
      <c r="E5508" s="3" t="s">
        <v>6148</v>
      </c>
      <c r="G5508" s="66">
        <v>22.17</v>
      </c>
    </row>
    <row r="5509" spans="1:7" ht="22.5" x14ac:dyDescent="0.2">
      <c r="A5509" s="1" t="str">
        <f t="shared" si="96"/>
        <v>SINAPI 96815</v>
      </c>
      <c r="B5509" s="3" t="s">
        <v>6165</v>
      </c>
      <c r="C5509" s="3">
        <v>96815</v>
      </c>
      <c r="D5509" s="2" t="s">
        <v>3813</v>
      </c>
      <c r="E5509" s="3" t="s">
        <v>6148</v>
      </c>
      <c r="G5509" s="66">
        <v>34.36</v>
      </c>
    </row>
    <row r="5510" spans="1:7" ht="22.5" x14ac:dyDescent="0.2">
      <c r="A5510" s="1" t="str">
        <f t="shared" si="96"/>
        <v>SINAPI 96820</v>
      </c>
      <c r="B5510" s="3" t="s">
        <v>6165</v>
      </c>
      <c r="C5510" s="3">
        <v>96820</v>
      </c>
      <c r="D5510" s="2" t="s">
        <v>3818</v>
      </c>
      <c r="E5510" s="3" t="s">
        <v>6148</v>
      </c>
      <c r="G5510" s="66">
        <v>41.32</v>
      </c>
    </row>
    <row r="5511" spans="1:7" ht="22.5" x14ac:dyDescent="0.2">
      <c r="A5511" s="1" t="str">
        <f t="shared" si="96"/>
        <v>SINAPI 96702</v>
      </c>
      <c r="B5511" s="3" t="s">
        <v>6165</v>
      </c>
      <c r="C5511" s="3">
        <v>96702</v>
      </c>
      <c r="D5511" s="2" t="s">
        <v>3784</v>
      </c>
      <c r="E5511" s="3" t="s">
        <v>6148</v>
      </c>
      <c r="G5511" s="66">
        <v>11.66</v>
      </c>
    </row>
    <row r="5512" spans="1:7" ht="22.5" x14ac:dyDescent="0.2">
      <c r="A5512" s="1" t="str">
        <f t="shared" si="96"/>
        <v>SINAPI 96662</v>
      </c>
      <c r="B5512" s="3" t="s">
        <v>6165</v>
      </c>
      <c r="C5512" s="3">
        <v>96662</v>
      </c>
      <c r="D5512" s="2" t="s">
        <v>3762</v>
      </c>
      <c r="E5512" s="3" t="s">
        <v>6148</v>
      </c>
      <c r="G5512" s="66">
        <v>9.25</v>
      </c>
    </row>
    <row r="5513" spans="1:7" ht="22.5" x14ac:dyDescent="0.2">
      <c r="A5513" s="1" t="str">
        <f t="shared" si="96"/>
        <v>SINAPI 96704</v>
      </c>
      <c r="B5513" s="3" t="s">
        <v>6165</v>
      </c>
      <c r="C5513" s="3">
        <v>96704</v>
      </c>
      <c r="D5513" s="2" t="s">
        <v>3786</v>
      </c>
      <c r="E5513" s="3" t="s">
        <v>6148</v>
      </c>
      <c r="G5513" s="66">
        <v>19.75</v>
      </c>
    </row>
    <row r="5514" spans="1:7" ht="22.5" x14ac:dyDescent="0.2">
      <c r="A5514" s="1" t="str">
        <f t="shared" si="96"/>
        <v>SINAPI 96664</v>
      </c>
      <c r="B5514" s="3" t="s">
        <v>6165</v>
      </c>
      <c r="C5514" s="3">
        <v>96664</v>
      </c>
      <c r="D5514" s="2" t="s">
        <v>3764</v>
      </c>
      <c r="E5514" s="3" t="s">
        <v>6148</v>
      </c>
      <c r="G5514" s="66">
        <v>16.68</v>
      </c>
    </row>
    <row r="5515" spans="1:7" ht="22.5" x14ac:dyDescent="0.2">
      <c r="A5515" s="1" t="str">
        <f t="shared" si="96"/>
        <v>SINAPI 104191</v>
      </c>
      <c r="B5515" s="3" t="s">
        <v>6165</v>
      </c>
      <c r="C5515" s="3">
        <v>104191</v>
      </c>
      <c r="D5515" s="2" t="s">
        <v>4120</v>
      </c>
      <c r="E5515" s="3" t="s">
        <v>6148</v>
      </c>
      <c r="G5515" s="66">
        <v>10.57</v>
      </c>
    </row>
    <row r="5516" spans="1:7" ht="22.5" x14ac:dyDescent="0.2">
      <c r="A5516" s="1" t="str">
        <f t="shared" si="96"/>
        <v>SINAPI 96658</v>
      </c>
      <c r="B5516" s="3" t="s">
        <v>6165</v>
      </c>
      <c r="C5516" s="3">
        <v>96658</v>
      </c>
      <c r="D5516" s="2" t="s">
        <v>3760</v>
      </c>
      <c r="E5516" s="3" t="s">
        <v>6148</v>
      </c>
      <c r="G5516" s="66">
        <v>14.55</v>
      </c>
    </row>
    <row r="5517" spans="1:7" ht="22.5" x14ac:dyDescent="0.2">
      <c r="A5517" s="1" t="str">
        <f t="shared" si="96"/>
        <v>SINAPI 96641</v>
      </c>
      <c r="B5517" s="3" t="s">
        <v>6165</v>
      </c>
      <c r="C5517" s="3">
        <v>96641</v>
      </c>
      <c r="D5517" s="2" t="s">
        <v>3749</v>
      </c>
      <c r="E5517" s="3" t="s">
        <v>6148</v>
      </c>
      <c r="G5517" s="66">
        <v>16.79</v>
      </c>
    </row>
    <row r="5518" spans="1:7" ht="22.5" x14ac:dyDescent="0.2">
      <c r="A5518" s="1" t="str">
        <f t="shared" si="96"/>
        <v>SINAPI 96700</v>
      </c>
      <c r="B5518" s="3" t="s">
        <v>6165</v>
      </c>
      <c r="C5518" s="3">
        <v>96700</v>
      </c>
      <c r="D5518" s="2" t="s">
        <v>7038</v>
      </c>
      <c r="E5518" s="3" t="s">
        <v>6148</v>
      </c>
      <c r="G5518" s="66">
        <v>16.37</v>
      </c>
    </row>
    <row r="5519" spans="1:7" ht="22.5" x14ac:dyDescent="0.2">
      <c r="A5519" s="1" t="str">
        <f t="shared" si="96"/>
        <v>SINAPI 96661</v>
      </c>
      <c r="B5519" s="3" t="s">
        <v>6165</v>
      </c>
      <c r="C5519" s="3">
        <v>96661</v>
      </c>
      <c r="D5519" s="2" t="s">
        <v>7036</v>
      </c>
      <c r="E5519" s="3" t="s">
        <v>6148</v>
      </c>
      <c r="G5519" s="66">
        <v>29.89</v>
      </c>
    </row>
    <row r="5520" spans="1:7" ht="22.5" x14ac:dyDescent="0.2">
      <c r="A5520" s="1" t="str">
        <f t="shared" si="96"/>
        <v>SINAPI 96640</v>
      </c>
      <c r="B5520" s="3" t="s">
        <v>6165</v>
      </c>
      <c r="C5520" s="3">
        <v>96640</v>
      </c>
      <c r="D5520" s="2" t="s">
        <v>3748</v>
      </c>
      <c r="E5520" s="3" t="s">
        <v>6148</v>
      </c>
      <c r="G5520" s="66">
        <v>24.63</v>
      </c>
    </row>
    <row r="5521" spans="1:7" ht="22.5" x14ac:dyDescent="0.2">
      <c r="A5521" s="1" t="str">
        <f t="shared" si="96"/>
        <v>SINAPI 96699</v>
      </c>
      <c r="B5521" s="3" t="s">
        <v>6165</v>
      </c>
      <c r="C5521" s="3">
        <v>96699</v>
      </c>
      <c r="D5521" s="2" t="s">
        <v>7037</v>
      </c>
      <c r="E5521" s="3" t="s">
        <v>6148</v>
      </c>
      <c r="G5521" s="66">
        <v>24.21</v>
      </c>
    </row>
    <row r="5522" spans="1:7" ht="22.5" x14ac:dyDescent="0.2">
      <c r="A5522" s="1" t="str">
        <f t="shared" si="96"/>
        <v>SINAPI 96657</v>
      </c>
      <c r="B5522" s="3" t="s">
        <v>6165</v>
      </c>
      <c r="C5522" s="3">
        <v>96657</v>
      </c>
      <c r="D5522" s="2" t="s">
        <v>3759</v>
      </c>
      <c r="E5522" s="3" t="s">
        <v>6148</v>
      </c>
      <c r="G5522" s="66">
        <v>22.39</v>
      </c>
    </row>
    <row r="5523" spans="1:7" ht="22.5" x14ac:dyDescent="0.2">
      <c r="A5523" s="1" t="str">
        <f t="shared" si="96"/>
        <v>SINAPI 96660</v>
      </c>
      <c r="B5523" s="3" t="s">
        <v>6165</v>
      </c>
      <c r="C5523" s="3">
        <v>96660</v>
      </c>
      <c r="D5523" s="2" t="s">
        <v>7035</v>
      </c>
      <c r="E5523" s="3" t="s">
        <v>6148</v>
      </c>
      <c r="G5523" s="66">
        <v>30.17</v>
      </c>
    </row>
    <row r="5524" spans="1:7" ht="22.5" x14ac:dyDescent="0.2">
      <c r="A5524" s="1" t="str">
        <f t="shared" si="96"/>
        <v>SINAPI 104196</v>
      </c>
      <c r="B5524" s="3" t="s">
        <v>6165</v>
      </c>
      <c r="C5524" s="3">
        <v>104196</v>
      </c>
      <c r="D5524" s="2" t="s">
        <v>4123</v>
      </c>
      <c r="E5524" s="3" t="s">
        <v>6148</v>
      </c>
      <c r="G5524" s="66">
        <v>15.52</v>
      </c>
    </row>
    <row r="5525" spans="1:7" ht="22.5" x14ac:dyDescent="0.2">
      <c r="A5525" s="1" t="str">
        <f t="shared" si="96"/>
        <v>SINAPI 104197</v>
      </c>
      <c r="B5525" s="3" t="s">
        <v>6165</v>
      </c>
      <c r="C5525" s="3">
        <v>104197</v>
      </c>
      <c r="D5525" s="2" t="s">
        <v>4124</v>
      </c>
      <c r="E5525" s="3" t="s">
        <v>6148</v>
      </c>
      <c r="G5525" s="66">
        <v>29.66</v>
      </c>
    </row>
    <row r="5526" spans="1:7" ht="22.5" x14ac:dyDescent="0.2">
      <c r="A5526" s="1" t="str">
        <f t="shared" si="96"/>
        <v>SINAPI 104198</v>
      </c>
      <c r="B5526" s="3" t="s">
        <v>6165</v>
      </c>
      <c r="C5526" s="3">
        <v>104198</v>
      </c>
      <c r="D5526" s="2" t="s">
        <v>4125</v>
      </c>
      <c r="E5526" s="3" t="s">
        <v>6148</v>
      </c>
      <c r="G5526" s="66">
        <v>8.02</v>
      </c>
    </row>
    <row r="5527" spans="1:7" ht="22.5" x14ac:dyDescent="0.2">
      <c r="A5527" s="1" t="str">
        <f t="shared" si="96"/>
        <v>SINAPI 96685</v>
      </c>
      <c r="B5527" s="3" t="s">
        <v>6165</v>
      </c>
      <c r="C5527" s="3">
        <v>96685</v>
      </c>
      <c r="D5527" s="2" t="s">
        <v>3769</v>
      </c>
      <c r="E5527" s="3" t="s">
        <v>6148</v>
      </c>
      <c r="G5527" s="66">
        <v>12.29</v>
      </c>
    </row>
    <row r="5528" spans="1:7" ht="22.5" x14ac:dyDescent="0.2">
      <c r="A5528" s="1" t="str">
        <f t="shared" si="96"/>
        <v>SINAPI 96651</v>
      </c>
      <c r="B5528" s="3" t="s">
        <v>6165</v>
      </c>
      <c r="C5528" s="3">
        <v>96651</v>
      </c>
      <c r="D5528" s="2" t="s">
        <v>3753</v>
      </c>
      <c r="E5528" s="3" t="s">
        <v>6148</v>
      </c>
      <c r="G5528" s="66">
        <v>9.57</v>
      </c>
    </row>
    <row r="5529" spans="1:7" ht="22.5" x14ac:dyDescent="0.2">
      <c r="A5529" s="1" t="str">
        <f t="shared" si="96"/>
        <v>SINAPI 96638</v>
      </c>
      <c r="B5529" s="3" t="s">
        <v>6165</v>
      </c>
      <c r="C5529" s="3">
        <v>96638</v>
      </c>
      <c r="D5529" s="2" t="s">
        <v>3746</v>
      </c>
      <c r="E5529" s="3" t="s">
        <v>6148</v>
      </c>
      <c r="G5529" s="66">
        <v>17.14</v>
      </c>
    </row>
    <row r="5530" spans="1:7" ht="22.5" x14ac:dyDescent="0.2">
      <c r="A5530" s="1" t="str">
        <f t="shared" si="96"/>
        <v>SINAPI 96687</v>
      </c>
      <c r="B5530" s="3" t="s">
        <v>6165</v>
      </c>
      <c r="C5530" s="3">
        <v>96687</v>
      </c>
      <c r="D5530" s="2" t="s">
        <v>3771</v>
      </c>
      <c r="E5530" s="3" t="s">
        <v>6148</v>
      </c>
      <c r="G5530" s="66">
        <v>18.32</v>
      </c>
    </row>
    <row r="5531" spans="1:7" ht="22.5" x14ac:dyDescent="0.2">
      <c r="A5531" s="1" t="str">
        <f t="shared" si="96"/>
        <v>SINAPI 96653</v>
      </c>
      <c r="B5531" s="3" t="s">
        <v>6165</v>
      </c>
      <c r="C5531" s="3">
        <v>96653</v>
      </c>
      <c r="D5531" s="2" t="s">
        <v>3755</v>
      </c>
      <c r="E5531" s="3" t="s">
        <v>6148</v>
      </c>
      <c r="G5531" s="66">
        <v>13.84</v>
      </c>
    </row>
    <row r="5532" spans="1:7" ht="22.5" x14ac:dyDescent="0.2">
      <c r="A5532" s="1" t="str">
        <f t="shared" si="96"/>
        <v>SINAPI 96689</v>
      </c>
      <c r="B5532" s="3" t="s">
        <v>6165</v>
      </c>
      <c r="C5532" s="3">
        <v>96689</v>
      </c>
      <c r="D5532" s="2" t="s">
        <v>3773</v>
      </c>
      <c r="E5532" s="3" t="s">
        <v>6148</v>
      </c>
      <c r="G5532" s="66">
        <v>27.11</v>
      </c>
    </row>
    <row r="5533" spans="1:7" ht="22.5" x14ac:dyDescent="0.2">
      <c r="A5533" s="1" t="str">
        <f t="shared" si="96"/>
        <v>SINAPI 96655</v>
      </c>
      <c r="B5533" s="3" t="s">
        <v>6165</v>
      </c>
      <c r="C5533" s="3">
        <v>96655</v>
      </c>
      <c r="D5533" s="2" t="s">
        <v>3757</v>
      </c>
      <c r="E5533" s="3" t="s">
        <v>6148</v>
      </c>
      <c r="G5533" s="66">
        <v>20.62</v>
      </c>
    </row>
    <row r="5534" spans="1:7" ht="22.5" x14ac:dyDescent="0.2">
      <c r="A5534" s="1" t="str">
        <f t="shared" si="96"/>
        <v>SINAPI 96691</v>
      </c>
      <c r="B5534" s="3" t="s">
        <v>6165</v>
      </c>
      <c r="C5534" s="3">
        <v>96691</v>
      </c>
      <c r="D5534" s="2" t="s">
        <v>3775</v>
      </c>
      <c r="E5534" s="3" t="s">
        <v>6148</v>
      </c>
      <c r="G5534" s="66">
        <v>38.29</v>
      </c>
    </row>
    <row r="5535" spans="1:7" ht="22.5" x14ac:dyDescent="0.2">
      <c r="A5535" s="1" t="str">
        <f t="shared" si="96"/>
        <v>SINAPI 96693</v>
      </c>
      <c r="B5535" s="3" t="s">
        <v>6165</v>
      </c>
      <c r="C5535" s="3">
        <v>96693</v>
      </c>
      <c r="D5535" s="2" t="s">
        <v>3777</v>
      </c>
      <c r="E5535" s="3" t="s">
        <v>6148</v>
      </c>
      <c r="G5535" s="66">
        <v>56.64</v>
      </c>
    </row>
    <row r="5536" spans="1:7" ht="22.5" x14ac:dyDescent="0.2">
      <c r="A5536" s="1" t="str">
        <f t="shared" si="96"/>
        <v>SINAPI 96695</v>
      </c>
      <c r="B5536" s="3" t="s">
        <v>6165</v>
      </c>
      <c r="C5536" s="3">
        <v>96695</v>
      </c>
      <c r="D5536" s="2" t="s">
        <v>3779</v>
      </c>
      <c r="E5536" s="3" t="s">
        <v>6148</v>
      </c>
      <c r="G5536" s="66">
        <v>95.89</v>
      </c>
    </row>
    <row r="5537" spans="1:7" ht="22.5" x14ac:dyDescent="0.2">
      <c r="A5537" s="1" t="str">
        <f t="shared" si="96"/>
        <v>SINAPI 104193</v>
      </c>
      <c r="B5537" s="3" t="s">
        <v>6165</v>
      </c>
      <c r="C5537" s="3">
        <v>104193</v>
      </c>
      <c r="D5537" s="2" t="s">
        <v>4122</v>
      </c>
      <c r="E5537" s="3" t="s">
        <v>6148</v>
      </c>
      <c r="G5537" s="66">
        <v>157.27000000000001</v>
      </c>
    </row>
    <row r="5538" spans="1:7" ht="22.5" x14ac:dyDescent="0.2">
      <c r="A5538" s="1" t="str">
        <f t="shared" si="96"/>
        <v>SINAPI 96697</v>
      </c>
      <c r="B5538" s="3" t="s">
        <v>6165</v>
      </c>
      <c r="C5538" s="3">
        <v>96697</v>
      </c>
      <c r="D5538" s="2" t="s">
        <v>3781</v>
      </c>
      <c r="E5538" s="3" t="s">
        <v>6148</v>
      </c>
      <c r="G5538" s="66">
        <v>314.26</v>
      </c>
    </row>
    <row r="5539" spans="1:7" ht="22.5" x14ac:dyDescent="0.2">
      <c r="A5539" s="1" t="str">
        <f t="shared" si="96"/>
        <v>SINAPI 104199</v>
      </c>
      <c r="B5539" s="3" t="s">
        <v>6165</v>
      </c>
      <c r="C5539" s="3">
        <v>104199</v>
      </c>
      <c r="D5539" s="2" t="s">
        <v>4126</v>
      </c>
      <c r="E5539" s="3" t="s">
        <v>6148</v>
      </c>
      <c r="G5539" s="66">
        <v>7.8</v>
      </c>
    </row>
    <row r="5540" spans="1:7" ht="22.5" x14ac:dyDescent="0.2">
      <c r="A5540" s="1" t="str">
        <f t="shared" si="96"/>
        <v>SINAPI 96684</v>
      </c>
      <c r="B5540" s="3" t="s">
        <v>6165</v>
      </c>
      <c r="C5540" s="3">
        <v>96684</v>
      </c>
      <c r="D5540" s="2" t="s">
        <v>3768</v>
      </c>
      <c r="E5540" s="3" t="s">
        <v>6148</v>
      </c>
      <c r="G5540" s="66">
        <v>11.93</v>
      </c>
    </row>
    <row r="5541" spans="1:7" ht="22.5" x14ac:dyDescent="0.2">
      <c r="A5541" s="1" t="str">
        <f t="shared" si="96"/>
        <v>SINAPI 96650</v>
      </c>
      <c r="B5541" s="3" t="s">
        <v>6165</v>
      </c>
      <c r="C5541" s="3">
        <v>96650</v>
      </c>
      <c r="D5541" s="2" t="s">
        <v>3752</v>
      </c>
      <c r="E5541" s="3" t="s">
        <v>6148</v>
      </c>
      <c r="G5541" s="66">
        <v>9.2100000000000009</v>
      </c>
    </row>
    <row r="5542" spans="1:7" ht="22.5" x14ac:dyDescent="0.2">
      <c r="A5542" s="1" t="str">
        <f t="shared" si="96"/>
        <v>SINAPI 96637</v>
      </c>
      <c r="B5542" s="3" t="s">
        <v>6165</v>
      </c>
      <c r="C5542" s="3">
        <v>96637</v>
      </c>
      <c r="D5542" s="2" t="s">
        <v>3745</v>
      </c>
      <c r="E5542" s="3" t="s">
        <v>6148</v>
      </c>
      <c r="G5542" s="66">
        <v>16.78</v>
      </c>
    </row>
    <row r="5543" spans="1:7" ht="22.5" x14ac:dyDescent="0.2">
      <c r="A5543" s="1" t="str">
        <f t="shared" ref="A5543:A5606" si="97">CONCATENAR</f>
        <v>SINAPI 96686</v>
      </c>
      <c r="B5543" s="3" t="s">
        <v>6165</v>
      </c>
      <c r="C5543" s="3">
        <v>96686</v>
      </c>
      <c r="D5543" s="2" t="s">
        <v>3770</v>
      </c>
      <c r="E5543" s="3" t="s">
        <v>6148</v>
      </c>
      <c r="G5543" s="66">
        <v>15.27</v>
      </c>
    </row>
    <row r="5544" spans="1:7" ht="22.5" x14ac:dyDescent="0.2">
      <c r="A5544" s="1" t="str">
        <f t="shared" si="97"/>
        <v>SINAPI 96652</v>
      </c>
      <c r="B5544" s="3" t="s">
        <v>6165</v>
      </c>
      <c r="C5544" s="3">
        <v>96652</v>
      </c>
      <c r="D5544" s="2" t="s">
        <v>3754</v>
      </c>
      <c r="E5544" s="3" t="s">
        <v>6148</v>
      </c>
      <c r="G5544" s="66">
        <v>10.79</v>
      </c>
    </row>
    <row r="5545" spans="1:7" ht="22.5" x14ac:dyDescent="0.2">
      <c r="A5545" s="1" t="str">
        <f t="shared" si="97"/>
        <v>SINAPI 96688</v>
      </c>
      <c r="B5545" s="3" t="s">
        <v>6165</v>
      </c>
      <c r="C5545" s="3">
        <v>96688</v>
      </c>
      <c r="D5545" s="2" t="s">
        <v>3772</v>
      </c>
      <c r="E5545" s="3" t="s">
        <v>6148</v>
      </c>
      <c r="G5545" s="66">
        <v>22.15</v>
      </c>
    </row>
    <row r="5546" spans="1:7" ht="22.5" x14ac:dyDescent="0.2">
      <c r="A5546" s="1" t="str">
        <f t="shared" si="97"/>
        <v>SINAPI 96654</v>
      </c>
      <c r="B5546" s="3" t="s">
        <v>6165</v>
      </c>
      <c r="C5546" s="3">
        <v>96654</v>
      </c>
      <c r="D5546" s="2" t="s">
        <v>3756</v>
      </c>
      <c r="E5546" s="3" t="s">
        <v>6148</v>
      </c>
      <c r="G5546" s="66">
        <v>15.66</v>
      </c>
    </row>
    <row r="5547" spans="1:7" ht="22.5" x14ac:dyDescent="0.2">
      <c r="A5547" s="1" t="str">
        <f t="shared" si="97"/>
        <v>SINAPI 96690</v>
      </c>
      <c r="B5547" s="3" t="s">
        <v>6165</v>
      </c>
      <c r="C5547" s="3">
        <v>96690</v>
      </c>
      <c r="D5547" s="2" t="s">
        <v>3774</v>
      </c>
      <c r="E5547" s="3" t="s">
        <v>6148</v>
      </c>
      <c r="G5547" s="66">
        <v>30.44</v>
      </c>
    </row>
    <row r="5548" spans="1:7" ht="22.5" x14ac:dyDescent="0.2">
      <c r="A5548" s="1" t="str">
        <f t="shared" si="97"/>
        <v>SINAPI 96692</v>
      </c>
      <c r="B5548" s="3" t="s">
        <v>6165</v>
      </c>
      <c r="C5548" s="3">
        <v>96692</v>
      </c>
      <c r="D5548" s="2" t="s">
        <v>3776</v>
      </c>
      <c r="E5548" s="3" t="s">
        <v>6148</v>
      </c>
      <c r="G5548" s="66">
        <v>42.62</v>
      </c>
    </row>
    <row r="5549" spans="1:7" ht="22.5" x14ac:dyDescent="0.2">
      <c r="A5549" s="1" t="str">
        <f t="shared" si="97"/>
        <v>SINAPI 96694</v>
      </c>
      <c r="B5549" s="3" t="s">
        <v>6165</v>
      </c>
      <c r="C5549" s="3">
        <v>96694</v>
      </c>
      <c r="D5549" s="2" t="s">
        <v>3778</v>
      </c>
      <c r="E5549" s="3" t="s">
        <v>6148</v>
      </c>
      <c r="G5549" s="66">
        <v>87.34</v>
      </c>
    </row>
    <row r="5550" spans="1:7" ht="22.5" x14ac:dyDescent="0.2">
      <c r="A5550" s="1" t="str">
        <f t="shared" si="97"/>
        <v>SINAPI 96696</v>
      </c>
      <c r="B5550" s="3" t="s">
        <v>6165</v>
      </c>
      <c r="C5550" s="3">
        <v>96696</v>
      </c>
      <c r="D5550" s="2" t="s">
        <v>3780</v>
      </c>
      <c r="E5550" s="3" t="s">
        <v>6148</v>
      </c>
      <c r="G5550" s="66">
        <v>108.8</v>
      </c>
    </row>
    <row r="5551" spans="1:7" ht="22.5" x14ac:dyDescent="0.2">
      <c r="A5551" s="1" t="str">
        <f t="shared" si="97"/>
        <v>SINAPI 96709</v>
      </c>
      <c r="B5551" s="3" t="s">
        <v>6165</v>
      </c>
      <c r="C5551" s="3">
        <v>96709</v>
      </c>
      <c r="D5551" s="2" t="s">
        <v>3791</v>
      </c>
      <c r="E5551" s="3" t="s">
        <v>6148</v>
      </c>
      <c r="G5551" s="66">
        <v>105.22</v>
      </c>
    </row>
    <row r="5552" spans="1:7" x14ac:dyDescent="0.2">
      <c r="A5552" s="1" t="str">
        <f t="shared" si="97"/>
        <v>SINAPI 104200</v>
      </c>
      <c r="B5552" s="3" t="s">
        <v>6165</v>
      </c>
      <c r="C5552" s="3">
        <v>104200</v>
      </c>
      <c r="D5552" s="2" t="s">
        <v>4127</v>
      </c>
      <c r="E5552" s="3" t="s">
        <v>6148</v>
      </c>
      <c r="G5552" s="66">
        <v>6.23</v>
      </c>
    </row>
    <row r="5553" spans="1:7" ht="22.5" x14ac:dyDescent="0.2">
      <c r="A5553" s="1" t="str">
        <f t="shared" si="97"/>
        <v>SINAPI 96698</v>
      </c>
      <c r="B5553" s="3" t="s">
        <v>6165</v>
      </c>
      <c r="C5553" s="3">
        <v>96698</v>
      </c>
      <c r="D5553" s="2" t="s">
        <v>3782</v>
      </c>
      <c r="E5553" s="3" t="s">
        <v>6148</v>
      </c>
      <c r="G5553" s="66">
        <v>8.4</v>
      </c>
    </row>
    <row r="5554" spans="1:7" ht="22.5" x14ac:dyDescent="0.2">
      <c r="A5554" s="1" t="str">
        <f t="shared" si="97"/>
        <v>SINAPI 96656</v>
      </c>
      <c r="B5554" s="3" t="s">
        <v>6165</v>
      </c>
      <c r="C5554" s="3">
        <v>96656</v>
      </c>
      <c r="D5554" s="2" t="s">
        <v>3758</v>
      </c>
      <c r="E5554" s="3" t="s">
        <v>6148</v>
      </c>
      <c r="G5554" s="66">
        <v>6.58</v>
      </c>
    </row>
    <row r="5555" spans="1:7" ht="22.5" x14ac:dyDescent="0.2">
      <c r="A5555" s="1" t="str">
        <f t="shared" si="97"/>
        <v>SINAPI 96639</v>
      </c>
      <c r="B5555" s="3" t="s">
        <v>6165</v>
      </c>
      <c r="C5555" s="3">
        <v>96639</v>
      </c>
      <c r="D5555" s="2" t="s">
        <v>3747</v>
      </c>
      <c r="E5555" s="3" t="s">
        <v>6148</v>
      </c>
      <c r="G5555" s="66">
        <v>11.61</v>
      </c>
    </row>
    <row r="5556" spans="1:7" ht="22.5" x14ac:dyDescent="0.2">
      <c r="A5556" s="1" t="str">
        <f t="shared" si="97"/>
        <v>SINAPI 96701</v>
      </c>
      <c r="B5556" s="3" t="s">
        <v>6165</v>
      </c>
      <c r="C5556" s="3">
        <v>96701</v>
      </c>
      <c r="D5556" s="2" t="s">
        <v>3783</v>
      </c>
      <c r="E5556" s="3" t="s">
        <v>6148</v>
      </c>
      <c r="G5556" s="66">
        <v>11.39</v>
      </c>
    </row>
    <row r="5557" spans="1:7" ht="22.5" x14ac:dyDescent="0.2">
      <c r="A5557" s="1" t="str">
        <f t="shared" si="97"/>
        <v>SINAPI 96659</v>
      </c>
      <c r="B5557" s="3" t="s">
        <v>6165</v>
      </c>
      <c r="C5557" s="3">
        <v>96659</v>
      </c>
      <c r="D5557" s="2" t="s">
        <v>3761</v>
      </c>
      <c r="E5557" s="3" t="s">
        <v>6148</v>
      </c>
      <c r="G5557" s="66">
        <v>8.4</v>
      </c>
    </row>
    <row r="5558" spans="1:7" ht="22.5" x14ac:dyDescent="0.2">
      <c r="A5558" s="1" t="str">
        <f t="shared" si="97"/>
        <v>SINAPI 96703</v>
      </c>
      <c r="B5558" s="3" t="s">
        <v>6165</v>
      </c>
      <c r="C5558" s="3">
        <v>96703</v>
      </c>
      <c r="D5558" s="2" t="s">
        <v>3785</v>
      </c>
      <c r="E5558" s="3" t="s">
        <v>6148</v>
      </c>
      <c r="G5558" s="66">
        <v>19.61</v>
      </c>
    </row>
    <row r="5559" spans="1:7" ht="22.5" x14ac:dyDescent="0.2">
      <c r="A5559" s="1" t="str">
        <f t="shared" si="97"/>
        <v>SINAPI 96663</v>
      </c>
      <c r="B5559" s="3" t="s">
        <v>6165</v>
      </c>
      <c r="C5559" s="3">
        <v>96663</v>
      </c>
      <c r="D5559" s="2" t="s">
        <v>3763</v>
      </c>
      <c r="E5559" s="3" t="s">
        <v>6148</v>
      </c>
      <c r="G5559" s="66">
        <v>15.29</v>
      </c>
    </row>
    <row r="5560" spans="1:7" ht="22.5" x14ac:dyDescent="0.2">
      <c r="A5560" s="1" t="str">
        <f t="shared" si="97"/>
        <v>SINAPI 96705</v>
      </c>
      <c r="B5560" s="3" t="s">
        <v>6165</v>
      </c>
      <c r="C5560" s="3">
        <v>96705</v>
      </c>
      <c r="D5560" s="2" t="s">
        <v>3787</v>
      </c>
      <c r="E5560" s="3" t="s">
        <v>6148</v>
      </c>
      <c r="G5560" s="66">
        <v>23.8</v>
      </c>
    </row>
    <row r="5561" spans="1:7" ht="22.5" x14ac:dyDescent="0.2">
      <c r="A5561" s="1" t="str">
        <f t="shared" si="97"/>
        <v>SINAPI 96706</v>
      </c>
      <c r="B5561" s="3" t="s">
        <v>6165</v>
      </c>
      <c r="C5561" s="3">
        <v>96706</v>
      </c>
      <c r="D5561" s="2" t="s">
        <v>3788</v>
      </c>
      <c r="E5561" s="3" t="s">
        <v>6148</v>
      </c>
      <c r="G5561" s="66">
        <v>34.82</v>
      </c>
    </row>
    <row r="5562" spans="1:7" ht="22.5" x14ac:dyDescent="0.2">
      <c r="A5562" s="1" t="str">
        <f t="shared" si="97"/>
        <v>SINAPI 96707</v>
      </c>
      <c r="B5562" s="3" t="s">
        <v>6165</v>
      </c>
      <c r="C5562" s="3">
        <v>96707</v>
      </c>
      <c r="D5562" s="2" t="s">
        <v>3789</v>
      </c>
      <c r="E5562" s="3" t="s">
        <v>6148</v>
      </c>
      <c r="G5562" s="66">
        <v>55.04</v>
      </c>
    </row>
    <row r="5563" spans="1:7" ht="22.5" x14ac:dyDescent="0.2">
      <c r="A5563" s="1" t="str">
        <f t="shared" si="97"/>
        <v>SINAPI 96708</v>
      </c>
      <c r="B5563" s="3" t="s">
        <v>6165</v>
      </c>
      <c r="C5563" s="3">
        <v>96708</v>
      </c>
      <c r="D5563" s="2" t="s">
        <v>3790</v>
      </c>
      <c r="E5563" s="3" t="s">
        <v>6148</v>
      </c>
      <c r="G5563" s="66">
        <v>82.61</v>
      </c>
    </row>
    <row r="5564" spans="1:7" x14ac:dyDescent="0.2">
      <c r="A5564" s="1" t="str">
        <f t="shared" si="97"/>
        <v>SINAPI 96675</v>
      </c>
      <c r="B5564" s="3" t="s">
        <v>6165</v>
      </c>
      <c r="C5564" s="3">
        <v>96675</v>
      </c>
      <c r="D5564" s="2" t="s">
        <v>3016</v>
      </c>
      <c r="E5564" s="3" t="s">
        <v>6147</v>
      </c>
      <c r="G5564" s="66">
        <v>146.13999999999999</v>
      </c>
    </row>
    <row r="5565" spans="1:7" x14ac:dyDescent="0.2">
      <c r="A5565" s="1" t="str">
        <f t="shared" si="97"/>
        <v>SINAPI 96683</v>
      </c>
      <c r="B5565" s="3" t="s">
        <v>6165</v>
      </c>
      <c r="C5565" s="3">
        <v>96683</v>
      </c>
      <c r="D5565" s="2" t="s">
        <v>3024</v>
      </c>
      <c r="E5565" s="3" t="s">
        <v>6147</v>
      </c>
      <c r="G5565" s="66">
        <v>282.39999999999998</v>
      </c>
    </row>
    <row r="5566" spans="1:7" ht="22.5" x14ac:dyDescent="0.2">
      <c r="A5566" s="1" t="str">
        <f t="shared" si="97"/>
        <v>SINAPI 104194</v>
      </c>
      <c r="B5566" s="3" t="s">
        <v>6165</v>
      </c>
      <c r="C5566" s="3">
        <v>104194</v>
      </c>
      <c r="D5566" s="2" t="s">
        <v>3087</v>
      </c>
      <c r="E5566" s="3" t="s">
        <v>6147</v>
      </c>
      <c r="G5566" s="66">
        <v>22.06</v>
      </c>
    </row>
    <row r="5567" spans="1:7" ht="22.5" x14ac:dyDescent="0.2">
      <c r="A5567" s="1" t="str">
        <f t="shared" si="97"/>
        <v>SINAPI 104195</v>
      </c>
      <c r="B5567" s="3" t="s">
        <v>6165</v>
      </c>
      <c r="C5567" s="3">
        <v>104195</v>
      </c>
      <c r="D5567" s="2" t="s">
        <v>3088</v>
      </c>
      <c r="E5567" s="3" t="s">
        <v>6147</v>
      </c>
      <c r="G5567" s="66">
        <v>23.37</v>
      </c>
    </row>
    <row r="5568" spans="1:7" x14ac:dyDescent="0.2">
      <c r="A5568" s="1" t="str">
        <f t="shared" si="97"/>
        <v>SINAPI 96668</v>
      </c>
      <c r="B5568" s="3" t="s">
        <v>6165</v>
      </c>
      <c r="C5568" s="3">
        <v>96668</v>
      </c>
      <c r="D5568" s="2" t="s">
        <v>3009</v>
      </c>
      <c r="E5568" s="3" t="s">
        <v>6147</v>
      </c>
      <c r="G5568" s="66">
        <v>16.98</v>
      </c>
    </row>
    <row r="5569" spans="1:7" ht="22.5" x14ac:dyDescent="0.2">
      <c r="A5569" s="1" t="str">
        <f t="shared" si="97"/>
        <v>SINAPI 96644</v>
      </c>
      <c r="B5569" s="3" t="s">
        <v>6165</v>
      </c>
      <c r="C5569" s="3">
        <v>96644</v>
      </c>
      <c r="D5569" s="2" t="s">
        <v>3003</v>
      </c>
      <c r="E5569" s="3" t="s">
        <v>6147</v>
      </c>
      <c r="G5569" s="66">
        <v>22.4</v>
      </c>
    </row>
    <row r="5570" spans="1:7" ht="22.5" x14ac:dyDescent="0.2">
      <c r="A5570" s="1" t="str">
        <f t="shared" si="97"/>
        <v>SINAPI 96635</v>
      </c>
      <c r="B5570" s="3" t="s">
        <v>6165</v>
      </c>
      <c r="C5570" s="3">
        <v>96635</v>
      </c>
      <c r="D5570" s="2" t="s">
        <v>3001</v>
      </c>
      <c r="E5570" s="3" t="s">
        <v>6147</v>
      </c>
      <c r="G5570" s="66">
        <v>42.79</v>
      </c>
    </row>
    <row r="5571" spans="1:7" ht="22.5" x14ac:dyDescent="0.2">
      <c r="A5571" s="1" t="str">
        <f t="shared" si="97"/>
        <v>SINAPI 96636</v>
      </c>
      <c r="B5571" s="3" t="s">
        <v>6165</v>
      </c>
      <c r="C5571" s="3">
        <v>96636</v>
      </c>
      <c r="D5571" s="2" t="s">
        <v>3002</v>
      </c>
      <c r="E5571" s="3" t="s">
        <v>6147</v>
      </c>
      <c r="G5571" s="66">
        <v>45.23</v>
      </c>
    </row>
    <row r="5572" spans="1:7" x14ac:dyDescent="0.2">
      <c r="A5572" s="1" t="str">
        <f t="shared" si="97"/>
        <v>SINAPI 96676</v>
      </c>
      <c r="B5572" s="3" t="s">
        <v>6165</v>
      </c>
      <c r="C5572" s="3">
        <v>96676</v>
      </c>
      <c r="D5572" s="2" t="s">
        <v>3017</v>
      </c>
      <c r="E5572" s="3" t="s">
        <v>6147</v>
      </c>
      <c r="G5572" s="66">
        <v>21.77</v>
      </c>
    </row>
    <row r="5573" spans="1:7" ht="22.5" x14ac:dyDescent="0.2">
      <c r="A5573" s="1" t="str">
        <f t="shared" si="97"/>
        <v>SINAPI 96647</v>
      </c>
      <c r="B5573" s="3" t="s">
        <v>6165</v>
      </c>
      <c r="C5573" s="3">
        <v>96647</v>
      </c>
      <c r="D5573" s="2" t="s">
        <v>3006</v>
      </c>
      <c r="E5573" s="3" t="s">
        <v>6147</v>
      </c>
      <c r="G5573" s="66">
        <v>24.25</v>
      </c>
    </row>
    <row r="5574" spans="1:7" x14ac:dyDescent="0.2">
      <c r="A5574" s="1" t="str">
        <f t="shared" si="97"/>
        <v>SINAPI 96669</v>
      </c>
      <c r="B5574" s="3" t="s">
        <v>6165</v>
      </c>
      <c r="C5574" s="3">
        <v>96669</v>
      </c>
      <c r="D5574" s="2" t="s">
        <v>3010</v>
      </c>
      <c r="E5574" s="3" t="s">
        <v>6147</v>
      </c>
      <c r="G5574" s="66">
        <v>17.11</v>
      </c>
    </row>
    <row r="5575" spans="1:7" ht="22.5" x14ac:dyDescent="0.2">
      <c r="A5575" s="1" t="str">
        <f t="shared" si="97"/>
        <v>SINAPI 96645</v>
      </c>
      <c r="B5575" s="3" t="s">
        <v>6165</v>
      </c>
      <c r="C5575" s="3">
        <v>96645</v>
      </c>
      <c r="D5575" s="2" t="s">
        <v>3004</v>
      </c>
      <c r="E5575" s="3" t="s">
        <v>6147</v>
      </c>
      <c r="G5575" s="66">
        <v>20</v>
      </c>
    </row>
    <row r="5576" spans="1:7" x14ac:dyDescent="0.2">
      <c r="A5576" s="1" t="str">
        <f t="shared" si="97"/>
        <v>SINAPI 96677</v>
      </c>
      <c r="B5576" s="3" t="s">
        <v>6165</v>
      </c>
      <c r="C5576" s="3">
        <v>96677</v>
      </c>
      <c r="D5576" s="2" t="s">
        <v>3018</v>
      </c>
      <c r="E5576" s="3" t="s">
        <v>6147</v>
      </c>
      <c r="G5576" s="66">
        <v>28.26</v>
      </c>
    </row>
    <row r="5577" spans="1:7" ht="22.5" x14ac:dyDescent="0.2">
      <c r="A5577" s="1" t="str">
        <f t="shared" si="97"/>
        <v>SINAPI 96648</v>
      </c>
      <c r="B5577" s="3" t="s">
        <v>6165</v>
      </c>
      <c r="C5577" s="3">
        <v>96648</v>
      </c>
      <c r="D5577" s="2" t="s">
        <v>3007</v>
      </c>
      <c r="E5577" s="3" t="s">
        <v>6147</v>
      </c>
      <c r="G5577" s="66">
        <v>29.67</v>
      </c>
    </row>
    <row r="5578" spans="1:7" x14ac:dyDescent="0.2">
      <c r="A5578" s="1" t="str">
        <f t="shared" si="97"/>
        <v>SINAPI 96670</v>
      </c>
      <c r="B5578" s="3" t="s">
        <v>6165</v>
      </c>
      <c r="C5578" s="3">
        <v>96670</v>
      </c>
      <c r="D5578" s="2" t="s">
        <v>3011</v>
      </c>
      <c r="E5578" s="3" t="s">
        <v>6147</v>
      </c>
      <c r="G5578" s="66">
        <v>22.14</v>
      </c>
    </row>
    <row r="5579" spans="1:7" ht="22.5" x14ac:dyDescent="0.2">
      <c r="A5579" s="1" t="str">
        <f t="shared" si="97"/>
        <v>SINAPI 96646</v>
      </c>
      <c r="B5579" s="3" t="s">
        <v>6165</v>
      </c>
      <c r="C5579" s="3">
        <v>96646</v>
      </c>
      <c r="D5579" s="2" t="s">
        <v>3005</v>
      </c>
      <c r="E5579" s="3" t="s">
        <v>6147</v>
      </c>
      <c r="G5579" s="66">
        <v>24.22</v>
      </c>
    </row>
    <row r="5580" spans="1:7" x14ac:dyDescent="0.2">
      <c r="A5580" s="1" t="str">
        <f t="shared" si="97"/>
        <v>SINAPI 96678</v>
      </c>
      <c r="B5580" s="3" t="s">
        <v>6165</v>
      </c>
      <c r="C5580" s="3">
        <v>96678</v>
      </c>
      <c r="D5580" s="2" t="s">
        <v>3019</v>
      </c>
      <c r="E5580" s="3" t="s">
        <v>6147</v>
      </c>
      <c r="G5580" s="66">
        <v>38.69</v>
      </c>
    </row>
    <row r="5581" spans="1:7" ht="22.5" x14ac:dyDescent="0.2">
      <c r="A5581" s="1" t="str">
        <f t="shared" si="97"/>
        <v>SINAPI 96649</v>
      </c>
      <c r="B5581" s="3" t="s">
        <v>6165</v>
      </c>
      <c r="C5581" s="3">
        <v>96649</v>
      </c>
      <c r="D5581" s="2" t="s">
        <v>3008</v>
      </c>
      <c r="E5581" s="3" t="s">
        <v>6147</v>
      </c>
      <c r="G5581" s="66">
        <v>38.840000000000003</v>
      </c>
    </row>
    <row r="5582" spans="1:7" x14ac:dyDescent="0.2">
      <c r="A5582" s="1" t="str">
        <f t="shared" si="97"/>
        <v>SINAPI 96671</v>
      </c>
      <c r="B5582" s="3" t="s">
        <v>6165</v>
      </c>
      <c r="C5582" s="3">
        <v>96671</v>
      </c>
      <c r="D5582" s="2" t="s">
        <v>3012</v>
      </c>
      <c r="E5582" s="3" t="s">
        <v>6147</v>
      </c>
      <c r="G5582" s="66">
        <v>33.159999999999997</v>
      </c>
    </row>
    <row r="5583" spans="1:7" x14ac:dyDescent="0.2">
      <c r="A5583" s="1" t="str">
        <f t="shared" si="97"/>
        <v>SINAPI 96679</v>
      </c>
      <c r="B5583" s="3" t="s">
        <v>6165</v>
      </c>
      <c r="C5583" s="3">
        <v>96679</v>
      </c>
      <c r="D5583" s="2" t="s">
        <v>3020</v>
      </c>
      <c r="E5583" s="3" t="s">
        <v>6147</v>
      </c>
      <c r="G5583" s="66">
        <v>57.2</v>
      </c>
    </row>
    <row r="5584" spans="1:7" x14ac:dyDescent="0.2">
      <c r="A5584" s="1" t="str">
        <f t="shared" si="97"/>
        <v>SINAPI 96672</v>
      </c>
      <c r="B5584" s="3" t="s">
        <v>6165</v>
      </c>
      <c r="C5584" s="3">
        <v>96672</v>
      </c>
      <c r="D5584" s="2" t="s">
        <v>3013</v>
      </c>
      <c r="E5584" s="3" t="s">
        <v>6147</v>
      </c>
      <c r="G5584" s="66">
        <v>50.09</v>
      </c>
    </row>
    <row r="5585" spans="1:7" x14ac:dyDescent="0.2">
      <c r="A5585" s="1" t="str">
        <f t="shared" si="97"/>
        <v>SINAPI 96680</v>
      </c>
      <c r="B5585" s="3" t="s">
        <v>6165</v>
      </c>
      <c r="C5585" s="3">
        <v>96680</v>
      </c>
      <c r="D5585" s="2" t="s">
        <v>3021</v>
      </c>
      <c r="E5585" s="3" t="s">
        <v>6147</v>
      </c>
      <c r="G5585" s="66">
        <v>93.77</v>
      </c>
    </row>
    <row r="5586" spans="1:7" x14ac:dyDescent="0.2">
      <c r="A5586" s="1" t="str">
        <f t="shared" si="97"/>
        <v>SINAPI 96673</v>
      </c>
      <c r="B5586" s="3" t="s">
        <v>6165</v>
      </c>
      <c r="C5586" s="3">
        <v>96673</v>
      </c>
      <c r="D5586" s="2" t="s">
        <v>3014</v>
      </c>
      <c r="E5586" s="3" t="s">
        <v>6147</v>
      </c>
      <c r="G5586" s="66">
        <v>62.99</v>
      </c>
    </row>
    <row r="5587" spans="1:7" x14ac:dyDescent="0.2">
      <c r="A5587" s="1" t="str">
        <f t="shared" si="97"/>
        <v>SINAPI 96681</v>
      </c>
      <c r="B5587" s="3" t="s">
        <v>6165</v>
      </c>
      <c r="C5587" s="3">
        <v>96681</v>
      </c>
      <c r="D5587" s="2" t="s">
        <v>3022</v>
      </c>
      <c r="E5587" s="3" t="s">
        <v>6147</v>
      </c>
      <c r="G5587" s="66">
        <v>125.75</v>
      </c>
    </row>
    <row r="5588" spans="1:7" x14ac:dyDescent="0.2">
      <c r="A5588" s="1" t="str">
        <f t="shared" si="97"/>
        <v>SINAPI 96674</v>
      </c>
      <c r="B5588" s="3" t="s">
        <v>6165</v>
      </c>
      <c r="C5588" s="3">
        <v>96674</v>
      </c>
      <c r="D5588" s="2" t="s">
        <v>3015</v>
      </c>
      <c r="E5588" s="3" t="s">
        <v>6147</v>
      </c>
      <c r="G5588" s="66">
        <v>100.94</v>
      </c>
    </row>
    <row r="5589" spans="1:7" x14ac:dyDescent="0.2">
      <c r="A5589" s="1" t="str">
        <f t="shared" si="97"/>
        <v>SINAPI 96682</v>
      </c>
      <c r="B5589" s="3" t="s">
        <v>6165</v>
      </c>
      <c r="C5589" s="3">
        <v>96682</v>
      </c>
      <c r="D5589" s="2" t="s">
        <v>3023</v>
      </c>
      <c r="E5589" s="3" t="s">
        <v>6147</v>
      </c>
      <c r="G5589" s="66">
        <v>206.14</v>
      </c>
    </row>
    <row r="5590" spans="1:7" ht="22.5" x14ac:dyDescent="0.2">
      <c r="A5590" s="1" t="str">
        <f t="shared" si="97"/>
        <v>SINAPI 96643</v>
      </c>
      <c r="B5590" s="3" t="s">
        <v>6165</v>
      </c>
      <c r="C5590" s="3">
        <v>96643</v>
      </c>
      <c r="D5590" s="2" t="s">
        <v>3751</v>
      </c>
      <c r="E5590" s="3" t="s">
        <v>6148</v>
      </c>
      <c r="G5590" s="66">
        <v>43.46</v>
      </c>
    </row>
    <row r="5591" spans="1:7" ht="22.5" x14ac:dyDescent="0.2">
      <c r="A5591" s="1" t="str">
        <f t="shared" si="97"/>
        <v>SINAPI 104201</v>
      </c>
      <c r="B5591" s="3" t="s">
        <v>6165</v>
      </c>
      <c r="C5591" s="3">
        <v>104201</v>
      </c>
      <c r="D5591" s="2" t="s">
        <v>4128</v>
      </c>
      <c r="E5591" s="3" t="s">
        <v>6148</v>
      </c>
      <c r="G5591" s="66">
        <v>19.25</v>
      </c>
    </row>
    <row r="5592" spans="1:7" ht="22.5" x14ac:dyDescent="0.2">
      <c r="A5592" s="1" t="str">
        <f t="shared" si="97"/>
        <v>SINAPI 104192</v>
      </c>
      <c r="B5592" s="3" t="s">
        <v>6165</v>
      </c>
      <c r="C5592" s="3">
        <v>104192</v>
      </c>
      <c r="D5592" s="2" t="s">
        <v>4121</v>
      </c>
      <c r="E5592" s="3" t="s">
        <v>6148</v>
      </c>
      <c r="G5592" s="66">
        <v>28.62</v>
      </c>
    </row>
    <row r="5593" spans="1:7" ht="22.5" x14ac:dyDescent="0.2">
      <c r="A5593" s="1" t="str">
        <f t="shared" si="97"/>
        <v>SINAPI 104202</v>
      </c>
      <c r="B5593" s="3" t="s">
        <v>6165</v>
      </c>
      <c r="C5593" s="3">
        <v>104202</v>
      </c>
      <c r="D5593" s="2" t="s">
        <v>4129</v>
      </c>
      <c r="E5593" s="3" t="s">
        <v>6148</v>
      </c>
      <c r="G5593" s="66">
        <v>11.41</v>
      </c>
    </row>
    <row r="5594" spans="1:7" ht="22.5" x14ac:dyDescent="0.2">
      <c r="A5594" s="1" t="str">
        <f t="shared" si="97"/>
        <v>SINAPI 96717</v>
      </c>
      <c r="B5594" s="3" t="s">
        <v>6165</v>
      </c>
      <c r="C5594" s="3">
        <v>96717</v>
      </c>
      <c r="D5594" s="2" t="s">
        <v>3799</v>
      </c>
      <c r="E5594" s="3" t="s">
        <v>6148</v>
      </c>
      <c r="G5594" s="66">
        <v>288.23</v>
      </c>
    </row>
    <row r="5595" spans="1:7" ht="22.5" x14ac:dyDescent="0.2">
      <c r="A5595" s="1" t="str">
        <f t="shared" si="97"/>
        <v>SINAPI 96710</v>
      </c>
      <c r="B5595" s="3" t="s">
        <v>6165</v>
      </c>
      <c r="C5595" s="3">
        <v>96710</v>
      </c>
      <c r="D5595" s="2" t="s">
        <v>3792</v>
      </c>
      <c r="E5595" s="3" t="s">
        <v>6148</v>
      </c>
      <c r="G5595" s="66">
        <v>15.66</v>
      </c>
    </row>
    <row r="5596" spans="1:7" ht="22.5" x14ac:dyDescent="0.2">
      <c r="A5596" s="1" t="str">
        <f t="shared" si="97"/>
        <v>SINAPI 96665</v>
      </c>
      <c r="B5596" s="3" t="s">
        <v>6165</v>
      </c>
      <c r="C5596" s="3">
        <v>96665</v>
      </c>
      <c r="D5596" s="2" t="s">
        <v>3765</v>
      </c>
      <c r="E5596" s="3" t="s">
        <v>6148</v>
      </c>
      <c r="G5596" s="66">
        <v>12.03</v>
      </c>
    </row>
    <row r="5597" spans="1:7" ht="22.5" x14ac:dyDescent="0.2">
      <c r="A5597" s="1" t="str">
        <f t="shared" si="97"/>
        <v>SINAPI 96642</v>
      </c>
      <c r="B5597" s="3" t="s">
        <v>6165</v>
      </c>
      <c r="C5597" s="3">
        <v>96642</v>
      </c>
      <c r="D5597" s="2" t="s">
        <v>3750</v>
      </c>
      <c r="E5597" s="3" t="s">
        <v>6148</v>
      </c>
      <c r="G5597" s="66">
        <v>22.11</v>
      </c>
    </row>
    <row r="5598" spans="1:7" ht="22.5" x14ac:dyDescent="0.2">
      <c r="A5598" s="1" t="str">
        <f t="shared" si="97"/>
        <v>SINAPI 96711</v>
      </c>
      <c r="B5598" s="3" t="s">
        <v>6165</v>
      </c>
      <c r="C5598" s="3">
        <v>96711</v>
      </c>
      <c r="D5598" s="2" t="s">
        <v>3793</v>
      </c>
      <c r="E5598" s="3" t="s">
        <v>6148</v>
      </c>
      <c r="G5598" s="66">
        <v>22.75</v>
      </c>
    </row>
    <row r="5599" spans="1:7" ht="22.5" x14ac:dyDescent="0.2">
      <c r="A5599" s="1" t="str">
        <f t="shared" si="97"/>
        <v>SINAPI 96666</v>
      </c>
      <c r="B5599" s="3" t="s">
        <v>6165</v>
      </c>
      <c r="C5599" s="3">
        <v>96666</v>
      </c>
      <c r="D5599" s="2" t="s">
        <v>3766</v>
      </c>
      <c r="E5599" s="3" t="s">
        <v>6148</v>
      </c>
      <c r="G5599" s="66">
        <v>16.77</v>
      </c>
    </row>
    <row r="5600" spans="1:7" ht="22.5" x14ac:dyDescent="0.2">
      <c r="A5600" s="1" t="str">
        <f t="shared" si="97"/>
        <v>SINAPI 96712</v>
      </c>
      <c r="B5600" s="3" t="s">
        <v>6165</v>
      </c>
      <c r="C5600" s="3">
        <v>96712</v>
      </c>
      <c r="D5600" s="2" t="s">
        <v>3794</v>
      </c>
      <c r="E5600" s="3" t="s">
        <v>6148</v>
      </c>
      <c r="G5600" s="66">
        <v>31.81</v>
      </c>
    </row>
    <row r="5601" spans="1:7" ht="22.5" x14ac:dyDescent="0.2">
      <c r="A5601" s="1" t="str">
        <f t="shared" si="97"/>
        <v>SINAPI 96667</v>
      </c>
      <c r="B5601" s="3" t="s">
        <v>6165</v>
      </c>
      <c r="C5601" s="3">
        <v>96667</v>
      </c>
      <c r="D5601" s="2" t="s">
        <v>3767</v>
      </c>
      <c r="E5601" s="3" t="s">
        <v>6148</v>
      </c>
      <c r="G5601" s="66">
        <v>23.19</v>
      </c>
    </row>
    <row r="5602" spans="1:7" ht="22.5" x14ac:dyDescent="0.2">
      <c r="A5602" s="1" t="str">
        <f t="shared" si="97"/>
        <v>SINAPI 96713</v>
      </c>
      <c r="B5602" s="3" t="s">
        <v>6165</v>
      </c>
      <c r="C5602" s="3">
        <v>96713</v>
      </c>
      <c r="D5602" s="2" t="s">
        <v>3795</v>
      </c>
      <c r="E5602" s="3" t="s">
        <v>6148</v>
      </c>
      <c r="G5602" s="66">
        <v>47.87</v>
      </c>
    </row>
    <row r="5603" spans="1:7" ht="22.5" x14ac:dyDescent="0.2">
      <c r="A5603" s="1" t="str">
        <f t="shared" si="97"/>
        <v>SINAPI 96714</v>
      </c>
      <c r="B5603" s="3" t="s">
        <v>6165</v>
      </c>
      <c r="C5603" s="3">
        <v>96714</v>
      </c>
      <c r="D5603" s="2" t="s">
        <v>3796</v>
      </c>
      <c r="E5603" s="3" t="s">
        <v>6148</v>
      </c>
      <c r="G5603" s="66">
        <v>67.41</v>
      </c>
    </row>
    <row r="5604" spans="1:7" ht="22.5" x14ac:dyDescent="0.2">
      <c r="A5604" s="1" t="str">
        <f t="shared" si="97"/>
        <v>SINAPI 96715</v>
      </c>
      <c r="B5604" s="3" t="s">
        <v>6165</v>
      </c>
      <c r="C5604" s="3">
        <v>96715</v>
      </c>
      <c r="D5604" s="2" t="s">
        <v>3797</v>
      </c>
      <c r="E5604" s="3" t="s">
        <v>6148</v>
      </c>
      <c r="G5604" s="66">
        <v>117.41</v>
      </c>
    </row>
    <row r="5605" spans="1:7" ht="22.5" x14ac:dyDescent="0.2">
      <c r="A5605" s="1" t="str">
        <f t="shared" si="97"/>
        <v>SINAPI 96716</v>
      </c>
      <c r="B5605" s="3" t="s">
        <v>6165</v>
      </c>
      <c r="C5605" s="3">
        <v>96716</v>
      </c>
      <c r="D5605" s="2" t="s">
        <v>3798</v>
      </c>
      <c r="E5605" s="3" t="s">
        <v>6148</v>
      </c>
      <c r="G5605" s="66">
        <v>152.33000000000001</v>
      </c>
    </row>
    <row r="5606" spans="1:7" ht="22.5" x14ac:dyDescent="0.2">
      <c r="A5606" s="1" t="str">
        <f t="shared" si="97"/>
        <v>SINAPI 104328</v>
      </c>
      <c r="B5606" s="3" t="s">
        <v>6165</v>
      </c>
      <c r="C5606" s="3">
        <v>104328</v>
      </c>
      <c r="D5606" s="2" t="s">
        <v>4235</v>
      </c>
      <c r="E5606" s="3" t="s">
        <v>6148</v>
      </c>
      <c r="G5606" s="66">
        <v>68.33</v>
      </c>
    </row>
    <row r="5607" spans="1:7" ht="22.5" x14ac:dyDescent="0.2">
      <c r="A5607" s="1" t="str">
        <f t="shared" ref="A5607:A5670" si="98">CONCATENAR</f>
        <v>SINAPI 104329</v>
      </c>
      <c r="B5607" s="3" t="s">
        <v>6165</v>
      </c>
      <c r="C5607" s="3">
        <v>104329</v>
      </c>
      <c r="D5607" s="2" t="s">
        <v>4236</v>
      </c>
      <c r="E5607" s="3" t="s">
        <v>6148</v>
      </c>
      <c r="G5607" s="66">
        <v>76.59</v>
      </c>
    </row>
    <row r="5608" spans="1:7" ht="22.5" x14ac:dyDescent="0.2">
      <c r="A5608" s="1" t="str">
        <f t="shared" si="98"/>
        <v>SINAPI 89707</v>
      </c>
      <c r="B5608" s="3" t="s">
        <v>6165</v>
      </c>
      <c r="C5608" s="3">
        <v>89707</v>
      </c>
      <c r="D5608" s="2" t="s">
        <v>4229</v>
      </c>
      <c r="E5608" s="3" t="s">
        <v>6148</v>
      </c>
      <c r="G5608" s="66">
        <v>48.28</v>
      </c>
    </row>
    <row r="5609" spans="1:7" ht="22.5" x14ac:dyDescent="0.2">
      <c r="A5609" s="1" t="str">
        <f t="shared" si="98"/>
        <v>SINAPI 89708</v>
      </c>
      <c r="B5609" s="3" t="s">
        <v>6165</v>
      </c>
      <c r="C5609" s="3">
        <v>89708</v>
      </c>
      <c r="D5609" s="2" t="s">
        <v>4230</v>
      </c>
      <c r="E5609" s="3" t="s">
        <v>6148</v>
      </c>
      <c r="G5609" s="66">
        <v>99.22</v>
      </c>
    </row>
    <row r="5610" spans="1:7" ht="22.5" x14ac:dyDescent="0.2">
      <c r="A5610" s="1" t="str">
        <f t="shared" si="98"/>
        <v>SINAPI 104330</v>
      </c>
      <c r="B5610" s="3" t="s">
        <v>6165</v>
      </c>
      <c r="C5610" s="3">
        <v>104330</v>
      </c>
      <c r="D5610" s="2" t="s">
        <v>9761</v>
      </c>
      <c r="E5610" s="3" t="s">
        <v>6148</v>
      </c>
      <c r="G5610" s="66">
        <v>0</v>
      </c>
    </row>
    <row r="5611" spans="1:7" ht="22.5" x14ac:dyDescent="0.2">
      <c r="A5611" s="1" t="str">
        <f t="shared" si="98"/>
        <v>SINAPI 104326</v>
      </c>
      <c r="B5611" s="3" t="s">
        <v>6165</v>
      </c>
      <c r="C5611" s="3">
        <v>104326</v>
      </c>
      <c r="D5611" s="2" t="s">
        <v>4233</v>
      </c>
      <c r="E5611" s="3" t="s">
        <v>6148</v>
      </c>
      <c r="G5611" s="66">
        <v>19.89</v>
      </c>
    </row>
    <row r="5612" spans="1:7" ht="22.5" x14ac:dyDescent="0.2">
      <c r="A5612" s="1" t="str">
        <f t="shared" si="98"/>
        <v>SINAPI 89710</v>
      </c>
      <c r="B5612" s="3" t="s">
        <v>6165</v>
      </c>
      <c r="C5612" s="3">
        <v>89710</v>
      </c>
      <c r="D5612" s="2" t="s">
        <v>4232</v>
      </c>
      <c r="E5612" s="3" t="s">
        <v>6148</v>
      </c>
      <c r="G5612" s="66">
        <v>18.46</v>
      </c>
    </row>
    <row r="5613" spans="1:7" ht="22.5" x14ac:dyDescent="0.2">
      <c r="A5613" s="1" t="str">
        <f t="shared" si="98"/>
        <v>SINAPI 104327</v>
      </c>
      <c r="B5613" s="3" t="s">
        <v>6165</v>
      </c>
      <c r="C5613" s="3">
        <v>104327</v>
      </c>
      <c r="D5613" s="2" t="s">
        <v>4234</v>
      </c>
      <c r="E5613" s="3" t="s">
        <v>6148</v>
      </c>
      <c r="G5613" s="66">
        <v>19.05</v>
      </c>
    </row>
    <row r="5614" spans="1:7" ht="22.5" x14ac:dyDescent="0.2">
      <c r="A5614" s="1" t="str">
        <f t="shared" si="98"/>
        <v>SINAPI 89709</v>
      </c>
      <c r="B5614" s="3" t="s">
        <v>6165</v>
      </c>
      <c r="C5614" s="3">
        <v>89709</v>
      </c>
      <c r="D5614" s="2" t="s">
        <v>4231</v>
      </c>
      <c r="E5614" s="3" t="s">
        <v>6148</v>
      </c>
      <c r="G5614" s="66">
        <v>20.77</v>
      </c>
    </row>
    <row r="5615" spans="1:7" ht="22.5" x14ac:dyDescent="0.2">
      <c r="A5615" s="1" t="str">
        <f t="shared" si="98"/>
        <v>SINAPI 104341</v>
      </c>
      <c r="B5615" s="3" t="s">
        <v>6165</v>
      </c>
      <c r="C5615" s="3">
        <v>104341</v>
      </c>
      <c r="D5615" s="2" t="s">
        <v>4138</v>
      </c>
      <c r="E5615" s="3" t="s">
        <v>6148</v>
      </c>
      <c r="G5615" s="66">
        <v>11.03</v>
      </c>
    </row>
    <row r="5616" spans="1:7" ht="22.5" x14ac:dyDescent="0.2">
      <c r="A5616" s="1" t="str">
        <f t="shared" si="98"/>
        <v>SINAPI 104357</v>
      </c>
      <c r="B5616" s="3" t="s">
        <v>6165</v>
      </c>
      <c r="C5616" s="3">
        <v>104357</v>
      </c>
      <c r="D5616" s="2" t="s">
        <v>4152</v>
      </c>
      <c r="E5616" s="3" t="s">
        <v>6148</v>
      </c>
      <c r="G5616" s="66">
        <v>19.05</v>
      </c>
    </row>
    <row r="5617" spans="1:7" ht="22.5" x14ac:dyDescent="0.2">
      <c r="A5617" s="1" t="str">
        <f t="shared" si="98"/>
        <v>SINAPI 89811</v>
      </c>
      <c r="B5617" s="3" t="s">
        <v>6165</v>
      </c>
      <c r="C5617" s="3">
        <v>89811</v>
      </c>
      <c r="D5617" s="2" t="s">
        <v>3431</v>
      </c>
      <c r="E5617" s="3" t="s">
        <v>6148</v>
      </c>
      <c r="G5617" s="66">
        <v>43.88</v>
      </c>
    </row>
    <row r="5618" spans="1:7" ht="22.5" x14ac:dyDescent="0.2">
      <c r="A5618" s="1" t="str">
        <f t="shared" si="98"/>
        <v>SINAPI 89748</v>
      </c>
      <c r="B5618" s="3" t="s">
        <v>6165</v>
      </c>
      <c r="C5618" s="3">
        <v>89748</v>
      </c>
      <c r="D5618" s="2" t="s">
        <v>3377</v>
      </c>
      <c r="E5618" s="3" t="s">
        <v>6148</v>
      </c>
      <c r="G5618" s="66">
        <v>42.53</v>
      </c>
    </row>
    <row r="5619" spans="1:7" ht="22.5" x14ac:dyDescent="0.2">
      <c r="A5619" s="1" t="str">
        <f t="shared" si="98"/>
        <v>SINAPI 89852</v>
      </c>
      <c r="B5619" s="3" t="s">
        <v>6165</v>
      </c>
      <c r="C5619" s="3">
        <v>89852</v>
      </c>
      <c r="D5619" s="2" t="s">
        <v>3468</v>
      </c>
      <c r="E5619" s="3" t="s">
        <v>6148</v>
      </c>
      <c r="G5619" s="66">
        <v>47.19</v>
      </c>
    </row>
    <row r="5620" spans="1:7" ht="22.5" x14ac:dyDescent="0.2">
      <c r="A5620" s="1" t="str">
        <f t="shared" si="98"/>
        <v>SINAPI 89728</v>
      </c>
      <c r="B5620" s="3" t="s">
        <v>6165</v>
      </c>
      <c r="C5620" s="3">
        <v>89728</v>
      </c>
      <c r="D5620" s="2" t="s">
        <v>3358</v>
      </c>
      <c r="E5620" s="3" t="s">
        <v>6148</v>
      </c>
      <c r="G5620" s="66">
        <v>13.63</v>
      </c>
    </row>
    <row r="5621" spans="1:7" ht="22.5" x14ac:dyDescent="0.2">
      <c r="A5621" s="1" t="str">
        <f t="shared" si="98"/>
        <v>SINAPI 89803</v>
      </c>
      <c r="B5621" s="3" t="s">
        <v>6165</v>
      </c>
      <c r="C5621" s="3">
        <v>89803</v>
      </c>
      <c r="D5621" s="2" t="s">
        <v>3423</v>
      </c>
      <c r="E5621" s="3" t="s">
        <v>6148</v>
      </c>
      <c r="G5621" s="66">
        <v>17.88</v>
      </c>
    </row>
    <row r="5622" spans="1:7" ht="22.5" x14ac:dyDescent="0.2">
      <c r="A5622" s="1" t="str">
        <f t="shared" si="98"/>
        <v>SINAPI 89733</v>
      </c>
      <c r="B5622" s="3" t="s">
        <v>6165</v>
      </c>
      <c r="C5622" s="3">
        <v>89733</v>
      </c>
      <c r="D5622" s="2" t="s">
        <v>3363</v>
      </c>
      <c r="E5622" s="3" t="s">
        <v>6148</v>
      </c>
      <c r="G5622" s="66">
        <v>23.58</v>
      </c>
    </row>
    <row r="5623" spans="1:7" ht="22.5" x14ac:dyDescent="0.2">
      <c r="A5623" s="1" t="str">
        <f t="shared" si="98"/>
        <v>SINAPI 89807</v>
      </c>
      <c r="B5623" s="3" t="s">
        <v>6165</v>
      </c>
      <c r="C5623" s="3">
        <v>89807</v>
      </c>
      <c r="D5623" s="2" t="s">
        <v>3427</v>
      </c>
      <c r="E5623" s="3" t="s">
        <v>6148</v>
      </c>
      <c r="G5623" s="66">
        <v>37.5</v>
      </c>
    </row>
    <row r="5624" spans="1:7" ht="22.5" x14ac:dyDescent="0.2">
      <c r="A5624" s="1" t="str">
        <f t="shared" si="98"/>
        <v>SINAPI 89742</v>
      </c>
      <c r="B5624" s="3" t="s">
        <v>6165</v>
      </c>
      <c r="C5624" s="3">
        <v>89742</v>
      </c>
      <c r="D5624" s="2" t="s">
        <v>3372</v>
      </c>
      <c r="E5624" s="3" t="s">
        <v>6148</v>
      </c>
      <c r="G5624" s="66">
        <v>39.67</v>
      </c>
    </row>
    <row r="5625" spans="1:7" ht="22.5" x14ac:dyDescent="0.2">
      <c r="A5625" s="1" t="str">
        <f t="shared" si="98"/>
        <v>SINAPI 89812</v>
      </c>
      <c r="B5625" s="3" t="s">
        <v>6165</v>
      </c>
      <c r="C5625" s="3">
        <v>89812</v>
      </c>
      <c r="D5625" s="2" t="s">
        <v>3432</v>
      </c>
      <c r="E5625" s="3" t="s">
        <v>6148</v>
      </c>
      <c r="G5625" s="66">
        <v>78.650000000000006</v>
      </c>
    </row>
    <row r="5626" spans="1:7" ht="22.5" x14ac:dyDescent="0.2">
      <c r="A5626" s="1" t="str">
        <f t="shared" si="98"/>
        <v>SINAPI 89750</v>
      </c>
      <c r="B5626" s="3" t="s">
        <v>6165</v>
      </c>
      <c r="C5626" s="3">
        <v>89750</v>
      </c>
      <c r="D5626" s="2" t="s">
        <v>3379</v>
      </c>
      <c r="E5626" s="3" t="s">
        <v>6148</v>
      </c>
      <c r="G5626" s="66">
        <v>77.3</v>
      </c>
    </row>
    <row r="5627" spans="1:7" ht="22.5" x14ac:dyDescent="0.2">
      <c r="A5627" s="1" t="str">
        <f t="shared" si="98"/>
        <v>SINAPI 89853</v>
      </c>
      <c r="B5627" s="3" t="s">
        <v>6165</v>
      </c>
      <c r="C5627" s="3">
        <v>89853</v>
      </c>
      <c r="D5627" s="2" t="s">
        <v>3469</v>
      </c>
      <c r="E5627" s="3" t="s">
        <v>6148</v>
      </c>
      <c r="G5627" s="66">
        <v>81.96</v>
      </c>
    </row>
    <row r="5628" spans="1:7" ht="22.5" x14ac:dyDescent="0.2">
      <c r="A5628" s="1" t="str">
        <f t="shared" si="98"/>
        <v>SINAPI 89730</v>
      </c>
      <c r="B5628" s="3" t="s">
        <v>6165</v>
      </c>
      <c r="C5628" s="3">
        <v>89730</v>
      </c>
      <c r="D5628" s="2" t="s">
        <v>3360</v>
      </c>
      <c r="E5628" s="3" t="s">
        <v>6148</v>
      </c>
      <c r="G5628" s="66">
        <v>15.51</v>
      </c>
    </row>
    <row r="5629" spans="1:7" ht="22.5" x14ac:dyDescent="0.2">
      <c r="A5629" s="1" t="str">
        <f t="shared" si="98"/>
        <v>SINAPI 89804</v>
      </c>
      <c r="B5629" s="3" t="s">
        <v>6165</v>
      </c>
      <c r="C5629" s="3">
        <v>89804</v>
      </c>
      <c r="D5629" s="2" t="s">
        <v>3424</v>
      </c>
      <c r="E5629" s="3" t="s">
        <v>6148</v>
      </c>
      <c r="G5629" s="66">
        <v>20.04</v>
      </c>
    </row>
    <row r="5630" spans="1:7" ht="22.5" x14ac:dyDescent="0.2">
      <c r="A5630" s="1" t="str">
        <f t="shared" si="98"/>
        <v>SINAPI 89735</v>
      </c>
      <c r="B5630" s="3" t="s">
        <v>6165</v>
      </c>
      <c r="C5630" s="3">
        <v>89735</v>
      </c>
      <c r="D5630" s="2" t="s">
        <v>3365</v>
      </c>
      <c r="E5630" s="3" t="s">
        <v>6148</v>
      </c>
      <c r="G5630" s="66">
        <v>25.74</v>
      </c>
    </row>
    <row r="5631" spans="1:7" ht="22.5" x14ac:dyDescent="0.2">
      <c r="A5631" s="1" t="str">
        <f t="shared" si="98"/>
        <v>SINAPI 89808</v>
      </c>
      <c r="B5631" s="3" t="s">
        <v>6165</v>
      </c>
      <c r="C5631" s="3">
        <v>89808</v>
      </c>
      <c r="D5631" s="2" t="s">
        <v>3428</v>
      </c>
      <c r="E5631" s="3" t="s">
        <v>6148</v>
      </c>
      <c r="G5631" s="66">
        <v>57.92</v>
      </c>
    </row>
    <row r="5632" spans="1:7" ht="22.5" x14ac:dyDescent="0.2">
      <c r="A5632" s="1" t="str">
        <f t="shared" si="98"/>
        <v>SINAPI 89743</v>
      </c>
      <c r="B5632" s="3" t="s">
        <v>6165</v>
      </c>
      <c r="C5632" s="3">
        <v>89743</v>
      </c>
      <c r="D5632" s="2" t="s">
        <v>3373</v>
      </c>
      <c r="E5632" s="3" t="s">
        <v>6148</v>
      </c>
      <c r="G5632" s="66">
        <v>60.09</v>
      </c>
    </row>
    <row r="5633" spans="1:7" ht="22.5" x14ac:dyDescent="0.2">
      <c r="A5633" s="1" t="str">
        <f t="shared" si="98"/>
        <v>SINAPI 89810</v>
      </c>
      <c r="B5633" s="3" t="s">
        <v>6165</v>
      </c>
      <c r="C5633" s="3">
        <v>89810</v>
      </c>
      <c r="D5633" s="2" t="s">
        <v>3430</v>
      </c>
      <c r="E5633" s="3" t="s">
        <v>6148</v>
      </c>
      <c r="G5633" s="66">
        <v>29.78</v>
      </c>
    </row>
    <row r="5634" spans="1:7" ht="22.5" x14ac:dyDescent="0.2">
      <c r="A5634" s="1" t="str">
        <f t="shared" si="98"/>
        <v>SINAPI 89746</v>
      </c>
      <c r="B5634" s="3" t="s">
        <v>6165</v>
      </c>
      <c r="C5634" s="3">
        <v>89746</v>
      </c>
      <c r="D5634" s="2" t="s">
        <v>3375</v>
      </c>
      <c r="E5634" s="3" t="s">
        <v>6148</v>
      </c>
      <c r="G5634" s="66">
        <v>28.43</v>
      </c>
    </row>
    <row r="5635" spans="1:7" ht="22.5" x14ac:dyDescent="0.2">
      <c r="A5635" s="1" t="str">
        <f t="shared" si="98"/>
        <v>SINAPI 89851</v>
      </c>
      <c r="B5635" s="3" t="s">
        <v>6165</v>
      </c>
      <c r="C5635" s="3">
        <v>89851</v>
      </c>
      <c r="D5635" s="2" t="s">
        <v>3467</v>
      </c>
      <c r="E5635" s="3" t="s">
        <v>6148</v>
      </c>
      <c r="G5635" s="66">
        <v>33.090000000000003</v>
      </c>
    </row>
    <row r="5636" spans="1:7" ht="22.5" x14ac:dyDescent="0.2">
      <c r="A5636" s="1" t="str">
        <f t="shared" si="98"/>
        <v>SINAPI 89855</v>
      </c>
      <c r="B5636" s="3" t="s">
        <v>6165</v>
      </c>
      <c r="C5636" s="3">
        <v>89855</v>
      </c>
      <c r="D5636" s="2" t="s">
        <v>3471</v>
      </c>
      <c r="E5636" s="3" t="s">
        <v>6148</v>
      </c>
      <c r="G5636" s="66">
        <v>109.73</v>
      </c>
    </row>
    <row r="5637" spans="1:7" ht="22.5" x14ac:dyDescent="0.2">
      <c r="A5637" s="1" t="str">
        <f t="shared" si="98"/>
        <v>SINAPI 89726</v>
      </c>
      <c r="B5637" s="3" t="s">
        <v>6165</v>
      </c>
      <c r="C5637" s="3">
        <v>89726</v>
      </c>
      <c r="D5637" s="2" t="s">
        <v>3356</v>
      </c>
      <c r="E5637" s="3" t="s">
        <v>6148</v>
      </c>
      <c r="G5637" s="66">
        <v>10.96</v>
      </c>
    </row>
    <row r="5638" spans="1:7" ht="22.5" x14ac:dyDescent="0.2">
      <c r="A5638" s="1" t="str">
        <f t="shared" si="98"/>
        <v>SINAPI 89802</v>
      </c>
      <c r="B5638" s="3" t="s">
        <v>6165</v>
      </c>
      <c r="C5638" s="3">
        <v>89802</v>
      </c>
      <c r="D5638" s="2" t="s">
        <v>3422</v>
      </c>
      <c r="E5638" s="3" t="s">
        <v>6148</v>
      </c>
      <c r="G5638" s="66">
        <v>10.210000000000001</v>
      </c>
    </row>
    <row r="5639" spans="1:7" ht="22.5" x14ac:dyDescent="0.2">
      <c r="A5639" s="1" t="str">
        <f t="shared" si="98"/>
        <v>SINAPI 89732</v>
      </c>
      <c r="B5639" s="3" t="s">
        <v>6165</v>
      </c>
      <c r="C5639" s="3">
        <v>89732</v>
      </c>
      <c r="D5639" s="2" t="s">
        <v>3362</v>
      </c>
      <c r="E5639" s="3" t="s">
        <v>6148</v>
      </c>
      <c r="G5639" s="66">
        <v>15.91</v>
      </c>
    </row>
    <row r="5640" spans="1:7" ht="22.5" x14ac:dyDescent="0.2">
      <c r="A5640" s="1" t="str">
        <f t="shared" si="98"/>
        <v>SINAPI 89806</v>
      </c>
      <c r="B5640" s="3" t="s">
        <v>6165</v>
      </c>
      <c r="C5640" s="3">
        <v>89806</v>
      </c>
      <c r="D5640" s="2" t="s">
        <v>3426</v>
      </c>
      <c r="E5640" s="3" t="s">
        <v>6148</v>
      </c>
      <c r="G5640" s="66">
        <v>21.52</v>
      </c>
    </row>
    <row r="5641" spans="1:7" ht="22.5" x14ac:dyDescent="0.2">
      <c r="A5641" s="1" t="str">
        <f t="shared" si="98"/>
        <v>SINAPI 89739</v>
      </c>
      <c r="B5641" s="3" t="s">
        <v>6165</v>
      </c>
      <c r="C5641" s="3">
        <v>89739</v>
      </c>
      <c r="D5641" s="2" t="s">
        <v>3369</v>
      </c>
      <c r="E5641" s="3" t="s">
        <v>6148</v>
      </c>
      <c r="G5641" s="66">
        <v>23.69</v>
      </c>
    </row>
    <row r="5642" spans="1:7" ht="22.5" x14ac:dyDescent="0.2">
      <c r="A5642" s="1" t="str">
        <f t="shared" si="98"/>
        <v>SINAPI 89809</v>
      </c>
      <c r="B5642" s="3" t="s">
        <v>6165</v>
      </c>
      <c r="C5642" s="3">
        <v>89809</v>
      </c>
      <c r="D5642" s="2" t="s">
        <v>3429</v>
      </c>
      <c r="E5642" s="3" t="s">
        <v>6148</v>
      </c>
      <c r="G5642" s="66">
        <v>28.95</v>
      </c>
    </row>
    <row r="5643" spans="1:7" ht="22.5" x14ac:dyDescent="0.2">
      <c r="A5643" s="1" t="str">
        <f t="shared" si="98"/>
        <v>SINAPI 89744</v>
      </c>
      <c r="B5643" s="3" t="s">
        <v>6165</v>
      </c>
      <c r="C5643" s="3">
        <v>89744</v>
      </c>
      <c r="D5643" s="2" t="s">
        <v>3374</v>
      </c>
      <c r="E5643" s="3" t="s">
        <v>6148</v>
      </c>
      <c r="G5643" s="66">
        <v>27.6</v>
      </c>
    </row>
    <row r="5644" spans="1:7" ht="22.5" x14ac:dyDescent="0.2">
      <c r="A5644" s="1" t="str">
        <f t="shared" si="98"/>
        <v>SINAPI 89850</v>
      </c>
      <c r="B5644" s="3" t="s">
        <v>6165</v>
      </c>
      <c r="C5644" s="3">
        <v>89850</v>
      </c>
      <c r="D5644" s="2" t="s">
        <v>3466</v>
      </c>
      <c r="E5644" s="3" t="s">
        <v>6148</v>
      </c>
      <c r="G5644" s="66">
        <v>32.26</v>
      </c>
    </row>
    <row r="5645" spans="1:7" ht="22.5" x14ac:dyDescent="0.2">
      <c r="A5645" s="1" t="str">
        <f t="shared" si="98"/>
        <v>SINAPI 89854</v>
      </c>
      <c r="B5645" s="3" t="s">
        <v>6165</v>
      </c>
      <c r="C5645" s="3">
        <v>89854</v>
      </c>
      <c r="D5645" s="2" t="s">
        <v>3470</v>
      </c>
      <c r="E5645" s="3" t="s">
        <v>6148</v>
      </c>
      <c r="G5645" s="66">
        <v>104.56</v>
      </c>
    </row>
    <row r="5646" spans="1:7" ht="22.5" x14ac:dyDescent="0.2">
      <c r="A5646" s="1" t="str">
        <f t="shared" si="98"/>
        <v>SINAPI 89724</v>
      </c>
      <c r="B5646" s="3" t="s">
        <v>6165</v>
      </c>
      <c r="C5646" s="3">
        <v>89724</v>
      </c>
      <c r="D5646" s="2" t="s">
        <v>3354</v>
      </c>
      <c r="E5646" s="3" t="s">
        <v>6148</v>
      </c>
      <c r="G5646" s="66">
        <v>10.73</v>
      </c>
    </row>
    <row r="5647" spans="1:7" ht="22.5" x14ac:dyDescent="0.2">
      <c r="A5647" s="1" t="str">
        <f t="shared" si="98"/>
        <v>SINAPI 89801</v>
      </c>
      <c r="B5647" s="3" t="s">
        <v>6165</v>
      </c>
      <c r="C5647" s="3">
        <v>89801</v>
      </c>
      <c r="D5647" s="2" t="s">
        <v>3421</v>
      </c>
      <c r="E5647" s="3" t="s">
        <v>6148</v>
      </c>
      <c r="G5647" s="66">
        <v>9.48</v>
      </c>
    </row>
    <row r="5648" spans="1:7" ht="22.5" x14ac:dyDescent="0.2">
      <c r="A5648" s="1" t="str">
        <f t="shared" si="98"/>
        <v>SINAPI 89731</v>
      </c>
      <c r="B5648" s="3" t="s">
        <v>6165</v>
      </c>
      <c r="C5648" s="3">
        <v>89731</v>
      </c>
      <c r="D5648" s="2" t="s">
        <v>3361</v>
      </c>
      <c r="E5648" s="3" t="s">
        <v>6148</v>
      </c>
      <c r="G5648" s="66">
        <v>15.18</v>
      </c>
    </row>
    <row r="5649" spans="1:7" ht="22.5" x14ac:dyDescent="0.2">
      <c r="A5649" s="1" t="str">
        <f t="shared" si="98"/>
        <v>SINAPI 89805</v>
      </c>
      <c r="B5649" s="3" t="s">
        <v>6165</v>
      </c>
      <c r="C5649" s="3">
        <v>89805</v>
      </c>
      <c r="D5649" s="2" t="s">
        <v>3425</v>
      </c>
      <c r="E5649" s="3" t="s">
        <v>6148</v>
      </c>
      <c r="G5649" s="66">
        <v>20.55</v>
      </c>
    </row>
    <row r="5650" spans="1:7" ht="22.5" x14ac:dyDescent="0.2">
      <c r="A5650" s="1" t="str">
        <f t="shared" si="98"/>
        <v>SINAPI 89737</v>
      </c>
      <c r="B5650" s="3" t="s">
        <v>6165</v>
      </c>
      <c r="C5650" s="3">
        <v>89737</v>
      </c>
      <c r="D5650" s="2" t="s">
        <v>3367</v>
      </c>
      <c r="E5650" s="3" t="s">
        <v>6148</v>
      </c>
      <c r="G5650" s="66">
        <v>22.72</v>
      </c>
    </row>
    <row r="5651" spans="1:7" ht="22.5" x14ac:dyDescent="0.2">
      <c r="A5651" s="1" t="str">
        <f t="shared" si="98"/>
        <v>SINAPI 104355</v>
      </c>
      <c r="B5651" s="3" t="s">
        <v>6165</v>
      </c>
      <c r="C5651" s="3">
        <v>104355</v>
      </c>
      <c r="D5651" s="2" t="s">
        <v>4150</v>
      </c>
      <c r="E5651" s="3" t="s">
        <v>6148</v>
      </c>
      <c r="G5651" s="66">
        <v>47.87</v>
      </c>
    </row>
    <row r="5652" spans="1:7" ht="22.5" x14ac:dyDescent="0.2">
      <c r="A5652" s="1" t="str">
        <f t="shared" si="98"/>
        <v>SINAPI 104347</v>
      </c>
      <c r="B5652" s="3" t="s">
        <v>6165</v>
      </c>
      <c r="C5652" s="3">
        <v>104347</v>
      </c>
      <c r="D5652" s="2" t="s">
        <v>4143</v>
      </c>
      <c r="E5652" s="3" t="s">
        <v>6148</v>
      </c>
      <c r="G5652" s="66">
        <v>47.63</v>
      </c>
    </row>
    <row r="5653" spans="1:7" ht="22.5" x14ac:dyDescent="0.2">
      <c r="A5653" s="1" t="str">
        <f t="shared" si="98"/>
        <v>SINAPI 104353</v>
      </c>
      <c r="B5653" s="3" t="s">
        <v>6165</v>
      </c>
      <c r="C5653" s="3">
        <v>104353</v>
      </c>
      <c r="D5653" s="2" t="s">
        <v>4148</v>
      </c>
      <c r="E5653" s="3" t="s">
        <v>6148</v>
      </c>
      <c r="G5653" s="66">
        <v>41.44</v>
      </c>
    </row>
    <row r="5654" spans="1:7" ht="22.5" x14ac:dyDescent="0.2">
      <c r="A5654" s="1" t="str">
        <f t="shared" si="98"/>
        <v>SINAPI 104345</v>
      </c>
      <c r="B5654" s="3" t="s">
        <v>6165</v>
      </c>
      <c r="C5654" s="3">
        <v>104345</v>
      </c>
      <c r="D5654" s="2" t="s">
        <v>4141</v>
      </c>
      <c r="E5654" s="3" t="s">
        <v>6148</v>
      </c>
      <c r="G5654" s="66">
        <v>42.78</v>
      </c>
    </row>
    <row r="5655" spans="1:7" ht="22.5" x14ac:dyDescent="0.2">
      <c r="A5655" s="1" t="str">
        <f t="shared" si="98"/>
        <v>SINAPI 104350</v>
      </c>
      <c r="B5655" s="3" t="s">
        <v>6165</v>
      </c>
      <c r="C5655" s="3">
        <v>104350</v>
      </c>
      <c r="D5655" s="2" t="s">
        <v>4145</v>
      </c>
      <c r="E5655" s="3" t="s">
        <v>6148</v>
      </c>
      <c r="G5655" s="66">
        <v>29.56</v>
      </c>
    </row>
    <row r="5656" spans="1:7" ht="22.5" x14ac:dyDescent="0.2">
      <c r="A5656" s="1" t="str">
        <f t="shared" si="98"/>
        <v>SINAPI 104343</v>
      </c>
      <c r="B5656" s="3" t="s">
        <v>6165</v>
      </c>
      <c r="C5656" s="3">
        <v>104343</v>
      </c>
      <c r="D5656" s="2" t="s">
        <v>4139</v>
      </c>
      <c r="E5656" s="3" t="s">
        <v>6148</v>
      </c>
      <c r="G5656" s="66">
        <v>34.020000000000003</v>
      </c>
    </row>
    <row r="5657" spans="1:7" ht="22.5" x14ac:dyDescent="0.2">
      <c r="A5657" s="1" t="str">
        <f t="shared" si="98"/>
        <v>SINAPI 89834</v>
      </c>
      <c r="B5657" s="3" t="s">
        <v>6165</v>
      </c>
      <c r="C5657" s="3">
        <v>89834</v>
      </c>
      <c r="D5657" s="2" t="s">
        <v>3453</v>
      </c>
      <c r="E5657" s="3" t="s">
        <v>6148</v>
      </c>
      <c r="G5657" s="66">
        <v>52.93</v>
      </c>
    </row>
    <row r="5658" spans="1:7" ht="22.5" x14ac:dyDescent="0.2">
      <c r="A5658" s="1" t="str">
        <f t="shared" si="98"/>
        <v>SINAPI 89797</v>
      </c>
      <c r="B5658" s="3" t="s">
        <v>6165</v>
      </c>
      <c r="C5658" s="3">
        <v>89797</v>
      </c>
      <c r="D5658" s="2" t="s">
        <v>3420</v>
      </c>
      <c r="E5658" s="3" t="s">
        <v>6148</v>
      </c>
      <c r="G5658" s="66">
        <v>51.13</v>
      </c>
    </row>
    <row r="5659" spans="1:7" ht="22.5" x14ac:dyDescent="0.2">
      <c r="A5659" s="1" t="str">
        <f t="shared" si="98"/>
        <v>SINAPI 89861</v>
      </c>
      <c r="B5659" s="3" t="s">
        <v>6165</v>
      </c>
      <c r="C5659" s="3">
        <v>89861</v>
      </c>
      <c r="D5659" s="2" t="s">
        <v>3475</v>
      </c>
      <c r="E5659" s="3" t="s">
        <v>6148</v>
      </c>
      <c r="G5659" s="66">
        <v>57.35</v>
      </c>
    </row>
    <row r="5660" spans="1:7" ht="22.5" x14ac:dyDescent="0.2">
      <c r="A5660" s="1" t="str">
        <f t="shared" si="98"/>
        <v>SINAPI 89783</v>
      </c>
      <c r="B5660" s="3" t="s">
        <v>6165</v>
      </c>
      <c r="C5660" s="3">
        <v>89783</v>
      </c>
      <c r="D5660" s="2" t="s">
        <v>3406</v>
      </c>
      <c r="E5660" s="3" t="s">
        <v>6148</v>
      </c>
      <c r="G5660" s="66">
        <v>15.56</v>
      </c>
    </row>
    <row r="5661" spans="1:7" ht="22.5" x14ac:dyDescent="0.2">
      <c r="A5661" s="1" t="str">
        <f t="shared" si="98"/>
        <v>SINAPI 89827</v>
      </c>
      <c r="B5661" s="3" t="s">
        <v>6165</v>
      </c>
      <c r="C5661" s="3">
        <v>89827</v>
      </c>
      <c r="D5661" s="2" t="s">
        <v>3446</v>
      </c>
      <c r="E5661" s="3" t="s">
        <v>6148</v>
      </c>
      <c r="G5661" s="66">
        <v>19.149999999999999</v>
      </c>
    </row>
    <row r="5662" spans="1:7" ht="22.5" x14ac:dyDescent="0.2">
      <c r="A5662" s="1" t="str">
        <f t="shared" si="98"/>
        <v>SINAPI 89785</v>
      </c>
      <c r="B5662" s="3" t="s">
        <v>6165</v>
      </c>
      <c r="C5662" s="3">
        <v>89785</v>
      </c>
      <c r="D5662" s="2" t="s">
        <v>3408</v>
      </c>
      <c r="E5662" s="3" t="s">
        <v>6148</v>
      </c>
      <c r="G5662" s="66">
        <v>26.75</v>
      </c>
    </row>
    <row r="5663" spans="1:7" ht="22.5" x14ac:dyDescent="0.2">
      <c r="A5663" s="1" t="str">
        <f t="shared" si="98"/>
        <v>SINAPI 89830</v>
      </c>
      <c r="B5663" s="3" t="s">
        <v>6165</v>
      </c>
      <c r="C5663" s="3">
        <v>89830</v>
      </c>
      <c r="D5663" s="2" t="s">
        <v>3449</v>
      </c>
      <c r="E5663" s="3" t="s">
        <v>6148</v>
      </c>
      <c r="G5663" s="66">
        <v>37.880000000000003</v>
      </c>
    </row>
    <row r="5664" spans="1:7" ht="22.5" x14ac:dyDescent="0.2">
      <c r="A5664" s="1" t="str">
        <f t="shared" si="98"/>
        <v>SINAPI 89795</v>
      </c>
      <c r="B5664" s="3" t="s">
        <v>6165</v>
      </c>
      <c r="C5664" s="3">
        <v>89795</v>
      </c>
      <c r="D5664" s="2" t="s">
        <v>3418</v>
      </c>
      <c r="E5664" s="3" t="s">
        <v>6148</v>
      </c>
      <c r="G5664" s="66">
        <v>40.78</v>
      </c>
    </row>
    <row r="5665" spans="1:7" ht="22.5" x14ac:dyDescent="0.2">
      <c r="A5665" s="1" t="str">
        <f t="shared" si="98"/>
        <v>SINAPI 89823</v>
      </c>
      <c r="B5665" s="3" t="s">
        <v>6165</v>
      </c>
      <c r="C5665" s="3">
        <v>89823</v>
      </c>
      <c r="D5665" s="2" t="s">
        <v>3442</v>
      </c>
      <c r="E5665" s="3" t="s">
        <v>6148</v>
      </c>
      <c r="G5665" s="66">
        <v>35.06</v>
      </c>
    </row>
    <row r="5666" spans="1:7" ht="22.5" x14ac:dyDescent="0.2">
      <c r="A5666" s="1" t="str">
        <f t="shared" si="98"/>
        <v>SINAPI 89779</v>
      </c>
      <c r="B5666" s="3" t="s">
        <v>6165</v>
      </c>
      <c r="C5666" s="3">
        <v>89779</v>
      </c>
      <c r="D5666" s="2" t="s">
        <v>3402</v>
      </c>
      <c r="E5666" s="3" t="s">
        <v>6148</v>
      </c>
      <c r="G5666" s="66">
        <v>34.159999999999997</v>
      </c>
    </row>
    <row r="5667" spans="1:7" ht="22.5" x14ac:dyDescent="0.2">
      <c r="A5667" s="1" t="str">
        <f t="shared" si="98"/>
        <v>SINAPI 89857</v>
      </c>
      <c r="B5667" s="3" t="s">
        <v>6165</v>
      </c>
      <c r="C5667" s="3">
        <v>89857</v>
      </c>
      <c r="D5667" s="2" t="s">
        <v>3473</v>
      </c>
      <c r="E5667" s="3" t="s">
        <v>6148</v>
      </c>
      <c r="G5667" s="66">
        <v>37.26</v>
      </c>
    </row>
    <row r="5668" spans="1:7" ht="22.5" x14ac:dyDescent="0.2">
      <c r="A5668" s="1" t="str">
        <f t="shared" si="98"/>
        <v>SINAPI 89814</v>
      </c>
      <c r="B5668" s="3" t="s">
        <v>6165</v>
      </c>
      <c r="C5668" s="3">
        <v>89814</v>
      </c>
      <c r="D5668" s="2" t="s">
        <v>3434</v>
      </c>
      <c r="E5668" s="3" t="s">
        <v>6148</v>
      </c>
      <c r="G5668" s="66">
        <v>17</v>
      </c>
    </row>
    <row r="5669" spans="1:7" ht="22.5" x14ac:dyDescent="0.2">
      <c r="A5669" s="1" t="str">
        <f t="shared" si="98"/>
        <v>SINAPI 89754</v>
      </c>
      <c r="B5669" s="3" t="s">
        <v>6165</v>
      </c>
      <c r="C5669" s="3">
        <v>89754</v>
      </c>
      <c r="D5669" s="2" t="s">
        <v>3382</v>
      </c>
      <c r="E5669" s="3" t="s">
        <v>6148</v>
      </c>
      <c r="G5669" s="66">
        <v>20.8</v>
      </c>
    </row>
    <row r="5670" spans="1:7" ht="22.5" x14ac:dyDescent="0.2">
      <c r="A5670" s="1" t="str">
        <f t="shared" si="98"/>
        <v>SINAPI 89819</v>
      </c>
      <c r="B5670" s="3" t="s">
        <v>6165</v>
      </c>
      <c r="C5670" s="3">
        <v>89819</v>
      </c>
      <c r="D5670" s="2" t="s">
        <v>3439</v>
      </c>
      <c r="E5670" s="3" t="s">
        <v>6148</v>
      </c>
      <c r="G5670" s="66">
        <v>23.76</v>
      </c>
    </row>
    <row r="5671" spans="1:7" ht="22.5" x14ac:dyDescent="0.2">
      <c r="A5671" s="1" t="str">
        <f t="shared" ref="A5671:A5734" si="99">CONCATENAR</f>
        <v>SINAPI 89776</v>
      </c>
      <c r="B5671" s="3" t="s">
        <v>6165</v>
      </c>
      <c r="C5671" s="3">
        <v>89776</v>
      </c>
      <c r="D5671" s="2" t="s">
        <v>3399</v>
      </c>
      <c r="E5671" s="3" t="s">
        <v>6148</v>
      </c>
      <c r="G5671" s="66">
        <v>25.2</v>
      </c>
    </row>
    <row r="5672" spans="1:7" ht="22.5" x14ac:dyDescent="0.2">
      <c r="A5672" s="1" t="str">
        <f t="shared" si="99"/>
        <v>SINAPI 89821</v>
      </c>
      <c r="B5672" s="3" t="s">
        <v>6165</v>
      </c>
      <c r="C5672" s="3">
        <v>89821</v>
      </c>
      <c r="D5672" s="2" t="s">
        <v>3440</v>
      </c>
      <c r="E5672" s="3" t="s">
        <v>6148</v>
      </c>
      <c r="G5672" s="66">
        <v>18.760000000000002</v>
      </c>
    </row>
    <row r="5673" spans="1:7" ht="22.5" x14ac:dyDescent="0.2">
      <c r="A5673" s="1" t="str">
        <f t="shared" si="99"/>
        <v>SINAPI 89778</v>
      </c>
      <c r="B5673" s="3" t="s">
        <v>6165</v>
      </c>
      <c r="C5673" s="3">
        <v>89778</v>
      </c>
      <c r="D5673" s="2" t="s">
        <v>3401</v>
      </c>
      <c r="E5673" s="3" t="s">
        <v>6148</v>
      </c>
      <c r="G5673" s="66">
        <v>17.86</v>
      </c>
    </row>
    <row r="5674" spans="1:7" ht="22.5" x14ac:dyDescent="0.2">
      <c r="A5674" s="1" t="str">
        <f t="shared" si="99"/>
        <v>SINAPI 89856</v>
      </c>
      <c r="B5674" s="3" t="s">
        <v>6165</v>
      </c>
      <c r="C5674" s="3">
        <v>89856</v>
      </c>
      <c r="D5674" s="2" t="s">
        <v>3472</v>
      </c>
      <c r="E5674" s="3" t="s">
        <v>6148</v>
      </c>
      <c r="G5674" s="66">
        <v>20.97</v>
      </c>
    </row>
    <row r="5675" spans="1:7" ht="22.5" x14ac:dyDescent="0.2">
      <c r="A5675" s="1" t="str">
        <f t="shared" si="99"/>
        <v>SINAPI 89752</v>
      </c>
      <c r="B5675" s="3" t="s">
        <v>6165</v>
      </c>
      <c r="C5675" s="3">
        <v>89752</v>
      </c>
      <c r="D5675" s="2" t="s">
        <v>3380</v>
      </c>
      <c r="E5675" s="3" t="s">
        <v>6148</v>
      </c>
      <c r="G5675" s="66">
        <v>7.89</v>
      </c>
    </row>
    <row r="5676" spans="1:7" ht="22.5" x14ac:dyDescent="0.2">
      <c r="A5676" s="1" t="str">
        <f t="shared" si="99"/>
        <v>SINAPI 89813</v>
      </c>
      <c r="B5676" s="3" t="s">
        <v>6165</v>
      </c>
      <c r="C5676" s="3">
        <v>89813</v>
      </c>
      <c r="D5676" s="2" t="s">
        <v>3433</v>
      </c>
      <c r="E5676" s="3" t="s">
        <v>6148</v>
      </c>
      <c r="G5676" s="66">
        <v>5.75</v>
      </c>
    </row>
    <row r="5677" spans="1:7" ht="22.5" x14ac:dyDescent="0.2">
      <c r="A5677" s="1" t="str">
        <f t="shared" si="99"/>
        <v>SINAPI 89753</v>
      </c>
      <c r="B5677" s="3" t="s">
        <v>6165</v>
      </c>
      <c r="C5677" s="3">
        <v>89753</v>
      </c>
      <c r="D5677" s="2" t="s">
        <v>3381</v>
      </c>
      <c r="E5677" s="3" t="s">
        <v>6148</v>
      </c>
      <c r="G5677" s="66">
        <v>9.65</v>
      </c>
    </row>
    <row r="5678" spans="1:7" ht="22.5" x14ac:dyDescent="0.2">
      <c r="A5678" s="1" t="str">
        <f t="shared" si="99"/>
        <v>SINAPI 89817</v>
      </c>
      <c r="B5678" s="3" t="s">
        <v>6165</v>
      </c>
      <c r="C5678" s="3">
        <v>89817</v>
      </c>
      <c r="D5678" s="2" t="s">
        <v>3437</v>
      </c>
      <c r="E5678" s="3" t="s">
        <v>6148</v>
      </c>
      <c r="G5678" s="66">
        <v>14.19</v>
      </c>
    </row>
    <row r="5679" spans="1:7" ht="22.5" x14ac:dyDescent="0.2">
      <c r="A5679" s="1" t="str">
        <f t="shared" si="99"/>
        <v>SINAPI 89774</v>
      </c>
      <c r="B5679" s="3" t="s">
        <v>6165</v>
      </c>
      <c r="C5679" s="3">
        <v>89774</v>
      </c>
      <c r="D5679" s="2" t="s">
        <v>3398</v>
      </c>
      <c r="E5679" s="3" t="s">
        <v>6148</v>
      </c>
      <c r="G5679" s="66">
        <v>15.68</v>
      </c>
    </row>
    <row r="5680" spans="1:7" ht="22.5" x14ac:dyDescent="0.2">
      <c r="A5680" s="1" t="str">
        <f t="shared" si="99"/>
        <v>SINAPI 95693</v>
      </c>
      <c r="B5680" s="3" t="s">
        <v>6165</v>
      </c>
      <c r="C5680" s="3">
        <v>95693</v>
      </c>
      <c r="D5680" s="2" t="s">
        <v>3741</v>
      </c>
      <c r="E5680" s="3" t="s">
        <v>6148</v>
      </c>
      <c r="G5680" s="66">
        <v>51.2</v>
      </c>
    </row>
    <row r="5681" spans="1:7" ht="22.5" x14ac:dyDescent="0.2">
      <c r="A5681" s="1" t="str">
        <f t="shared" si="99"/>
        <v>SINAPI 89833</v>
      </c>
      <c r="B5681" s="3" t="s">
        <v>6165</v>
      </c>
      <c r="C5681" s="3">
        <v>89833</v>
      </c>
      <c r="D5681" s="2" t="s">
        <v>3452</v>
      </c>
      <c r="E5681" s="3" t="s">
        <v>6148</v>
      </c>
      <c r="G5681" s="66">
        <v>44.95</v>
      </c>
    </row>
    <row r="5682" spans="1:7" ht="22.5" x14ac:dyDescent="0.2">
      <c r="A5682" s="1" t="str">
        <f t="shared" si="99"/>
        <v>SINAPI 89796</v>
      </c>
      <c r="B5682" s="3" t="s">
        <v>6165</v>
      </c>
      <c r="C5682" s="3">
        <v>89796</v>
      </c>
      <c r="D5682" s="2" t="s">
        <v>3419</v>
      </c>
      <c r="E5682" s="3" t="s">
        <v>6148</v>
      </c>
      <c r="G5682" s="66">
        <v>43.15</v>
      </c>
    </row>
    <row r="5683" spans="1:7" ht="22.5" x14ac:dyDescent="0.2">
      <c r="A5683" s="1" t="str">
        <f t="shared" si="99"/>
        <v>SINAPI 89860</v>
      </c>
      <c r="B5683" s="3" t="s">
        <v>6165</v>
      </c>
      <c r="C5683" s="3">
        <v>89860</v>
      </c>
      <c r="D5683" s="2" t="s">
        <v>3474</v>
      </c>
      <c r="E5683" s="3" t="s">
        <v>6148</v>
      </c>
      <c r="G5683" s="66">
        <v>49.37</v>
      </c>
    </row>
    <row r="5684" spans="1:7" ht="22.5" x14ac:dyDescent="0.2">
      <c r="A5684" s="1" t="str">
        <f t="shared" si="99"/>
        <v>SINAPI 89782</v>
      </c>
      <c r="B5684" s="3" t="s">
        <v>6165</v>
      </c>
      <c r="C5684" s="3">
        <v>89782</v>
      </c>
      <c r="D5684" s="2" t="s">
        <v>3405</v>
      </c>
      <c r="E5684" s="3" t="s">
        <v>6148</v>
      </c>
      <c r="G5684" s="66">
        <v>15.46</v>
      </c>
    </row>
    <row r="5685" spans="1:7" ht="22.5" x14ac:dyDescent="0.2">
      <c r="A5685" s="1" t="str">
        <f t="shared" si="99"/>
        <v>SINAPI 89825</v>
      </c>
      <c r="B5685" s="3" t="s">
        <v>6165</v>
      </c>
      <c r="C5685" s="3">
        <v>89825</v>
      </c>
      <c r="D5685" s="2" t="s">
        <v>3444</v>
      </c>
      <c r="E5685" s="3" t="s">
        <v>6148</v>
      </c>
      <c r="G5685" s="66">
        <v>16.82</v>
      </c>
    </row>
    <row r="5686" spans="1:7" ht="22.5" x14ac:dyDescent="0.2">
      <c r="A5686" s="1" t="str">
        <f t="shared" si="99"/>
        <v>SINAPI 89784</v>
      </c>
      <c r="B5686" s="3" t="s">
        <v>6165</v>
      </c>
      <c r="C5686" s="3">
        <v>89784</v>
      </c>
      <c r="D5686" s="2" t="s">
        <v>3407</v>
      </c>
      <c r="E5686" s="3" t="s">
        <v>6148</v>
      </c>
      <c r="G5686" s="66">
        <v>24.42</v>
      </c>
    </row>
    <row r="5687" spans="1:7" ht="22.5" x14ac:dyDescent="0.2">
      <c r="A5687" s="1" t="str">
        <f t="shared" si="99"/>
        <v>SINAPI 89829</v>
      </c>
      <c r="B5687" s="3" t="s">
        <v>6165</v>
      </c>
      <c r="C5687" s="3">
        <v>89829</v>
      </c>
      <c r="D5687" s="2" t="s">
        <v>3448</v>
      </c>
      <c r="E5687" s="3" t="s">
        <v>6148</v>
      </c>
      <c r="G5687" s="66">
        <v>35.82</v>
      </c>
    </row>
    <row r="5688" spans="1:7" ht="22.5" x14ac:dyDescent="0.2">
      <c r="A5688" s="1" t="str">
        <f t="shared" si="99"/>
        <v>SINAPI 89786</v>
      </c>
      <c r="B5688" s="3" t="s">
        <v>6165</v>
      </c>
      <c r="C5688" s="3">
        <v>89786</v>
      </c>
      <c r="D5688" s="2" t="s">
        <v>3409</v>
      </c>
      <c r="E5688" s="3" t="s">
        <v>6148</v>
      </c>
      <c r="G5688" s="66">
        <v>38.72</v>
      </c>
    </row>
    <row r="5689" spans="1:7" ht="22.5" x14ac:dyDescent="0.2">
      <c r="A5689" s="1" t="str">
        <f t="shared" si="99"/>
        <v>SINAPI 104352</v>
      </c>
      <c r="B5689" s="3" t="s">
        <v>6165</v>
      </c>
      <c r="C5689" s="3">
        <v>104352</v>
      </c>
      <c r="D5689" s="2" t="s">
        <v>4147</v>
      </c>
      <c r="E5689" s="3" t="s">
        <v>6148</v>
      </c>
      <c r="G5689" s="66">
        <v>39.380000000000003</v>
      </c>
    </row>
    <row r="5690" spans="1:7" ht="22.5" x14ac:dyDescent="0.2">
      <c r="A5690" s="1" t="str">
        <f t="shared" si="99"/>
        <v>SINAPI 104344</v>
      </c>
      <c r="B5690" s="3" t="s">
        <v>6165</v>
      </c>
      <c r="C5690" s="3">
        <v>104344</v>
      </c>
      <c r="D5690" s="2" t="s">
        <v>4140</v>
      </c>
      <c r="E5690" s="3" t="s">
        <v>6148</v>
      </c>
      <c r="G5690" s="66">
        <v>40.72</v>
      </c>
    </row>
    <row r="5691" spans="1:7" ht="22.5" x14ac:dyDescent="0.2">
      <c r="A5691" s="1" t="str">
        <f t="shared" si="99"/>
        <v>SINAPI 104354</v>
      </c>
      <c r="B5691" s="3" t="s">
        <v>6165</v>
      </c>
      <c r="C5691" s="3">
        <v>104354</v>
      </c>
      <c r="D5691" s="2" t="s">
        <v>4149</v>
      </c>
      <c r="E5691" s="3" t="s">
        <v>6148</v>
      </c>
      <c r="G5691" s="66">
        <v>45.22</v>
      </c>
    </row>
    <row r="5692" spans="1:7" ht="22.5" x14ac:dyDescent="0.2">
      <c r="A5692" s="1" t="str">
        <f t="shared" si="99"/>
        <v>SINAPI 104346</v>
      </c>
      <c r="B5692" s="3" t="s">
        <v>6165</v>
      </c>
      <c r="C5692" s="3">
        <v>104346</v>
      </c>
      <c r="D5692" s="2" t="s">
        <v>4142</v>
      </c>
      <c r="E5692" s="3" t="s">
        <v>6148</v>
      </c>
      <c r="G5692" s="66">
        <v>44.98</v>
      </c>
    </row>
    <row r="5693" spans="1:7" ht="22.5" x14ac:dyDescent="0.2">
      <c r="A5693" s="1" t="str">
        <f t="shared" si="99"/>
        <v>SINAPI 104356</v>
      </c>
      <c r="B5693" s="3" t="s">
        <v>6165</v>
      </c>
      <c r="C5693" s="3">
        <v>104356</v>
      </c>
      <c r="D5693" s="2" t="s">
        <v>4151</v>
      </c>
      <c r="E5693" s="3" t="s">
        <v>6148</v>
      </c>
      <c r="G5693" s="66">
        <v>30.07</v>
      </c>
    </row>
    <row r="5694" spans="1:7" ht="22.5" x14ac:dyDescent="0.2">
      <c r="A5694" s="1" t="str">
        <f t="shared" si="99"/>
        <v>SINAPI 104348</v>
      </c>
      <c r="B5694" s="3" t="s">
        <v>6165</v>
      </c>
      <c r="C5694" s="3">
        <v>104348</v>
      </c>
      <c r="D5694" s="2" t="s">
        <v>4144</v>
      </c>
      <c r="E5694" s="3" t="s">
        <v>6148</v>
      </c>
      <c r="G5694" s="66">
        <v>10.9</v>
      </c>
    </row>
    <row r="5695" spans="1:7" ht="22.5" x14ac:dyDescent="0.2">
      <c r="A5695" s="1" t="str">
        <f t="shared" si="99"/>
        <v>SINAPI 104351</v>
      </c>
      <c r="B5695" s="3" t="s">
        <v>6165</v>
      </c>
      <c r="C5695" s="3">
        <v>104351</v>
      </c>
      <c r="D5695" s="2" t="s">
        <v>4146</v>
      </c>
      <c r="E5695" s="3" t="s">
        <v>6148</v>
      </c>
      <c r="G5695" s="66">
        <v>22.66</v>
      </c>
    </row>
    <row r="5696" spans="1:7" ht="22.5" x14ac:dyDescent="0.2">
      <c r="A5696" s="1" t="str">
        <f t="shared" si="99"/>
        <v>SINAPI 89800</v>
      </c>
      <c r="B5696" s="3" t="s">
        <v>6165</v>
      </c>
      <c r="C5696" s="3">
        <v>89800</v>
      </c>
      <c r="D5696" s="2" t="s">
        <v>2941</v>
      </c>
      <c r="E5696" s="3" t="s">
        <v>6147</v>
      </c>
      <c r="G5696" s="66">
        <v>30.13</v>
      </c>
    </row>
    <row r="5697" spans="1:7" ht="22.5" x14ac:dyDescent="0.2">
      <c r="A5697" s="1" t="str">
        <f t="shared" si="99"/>
        <v>SINAPI 89714</v>
      </c>
      <c r="B5697" s="3" t="s">
        <v>6165</v>
      </c>
      <c r="C5697" s="3">
        <v>89714</v>
      </c>
      <c r="D5697" s="2" t="s">
        <v>2932</v>
      </c>
      <c r="E5697" s="3" t="s">
        <v>6147</v>
      </c>
      <c r="G5697" s="66">
        <v>40.11</v>
      </c>
    </row>
    <row r="5698" spans="1:7" ht="22.5" x14ac:dyDescent="0.2">
      <c r="A5698" s="1" t="str">
        <f t="shared" si="99"/>
        <v>SINAPI 89848</v>
      </c>
      <c r="B5698" s="3" t="s">
        <v>6165</v>
      </c>
      <c r="C5698" s="3">
        <v>89848</v>
      </c>
      <c r="D5698" s="2" t="s">
        <v>2942</v>
      </c>
      <c r="E5698" s="3" t="s">
        <v>6147</v>
      </c>
      <c r="G5698" s="66">
        <v>28.83</v>
      </c>
    </row>
    <row r="5699" spans="1:7" ht="22.5" x14ac:dyDescent="0.2">
      <c r="A5699" s="1" t="str">
        <f t="shared" si="99"/>
        <v>SINAPI 89849</v>
      </c>
      <c r="B5699" s="3" t="s">
        <v>6165</v>
      </c>
      <c r="C5699" s="3">
        <v>89849</v>
      </c>
      <c r="D5699" s="2" t="s">
        <v>2943</v>
      </c>
      <c r="E5699" s="3" t="s">
        <v>6147</v>
      </c>
      <c r="G5699" s="66">
        <v>58.02</v>
      </c>
    </row>
    <row r="5700" spans="1:7" ht="22.5" x14ac:dyDescent="0.2">
      <c r="A5700" s="1" t="str">
        <f t="shared" si="99"/>
        <v>SINAPI 89711</v>
      </c>
      <c r="B5700" s="3" t="s">
        <v>6165</v>
      </c>
      <c r="C5700" s="3">
        <v>89711</v>
      </c>
      <c r="D5700" s="2" t="s">
        <v>2929</v>
      </c>
      <c r="E5700" s="3" t="s">
        <v>6147</v>
      </c>
      <c r="G5700" s="66">
        <v>22.97</v>
      </c>
    </row>
    <row r="5701" spans="1:7" ht="22.5" x14ac:dyDescent="0.2">
      <c r="A5701" s="1" t="str">
        <f t="shared" si="99"/>
        <v>SINAPI 89798</v>
      </c>
      <c r="B5701" s="3" t="s">
        <v>6165</v>
      </c>
      <c r="C5701" s="3">
        <v>89798</v>
      </c>
      <c r="D5701" s="2" t="s">
        <v>2939</v>
      </c>
      <c r="E5701" s="3" t="s">
        <v>6147</v>
      </c>
      <c r="G5701" s="66">
        <v>13.61</v>
      </c>
    </row>
    <row r="5702" spans="1:7" ht="22.5" x14ac:dyDescent="0.2">
      <c r="A5702" s="1" t="str">
        <f t="shared" si="99"/>
        <v>SINAPI 89712</v>
      </c>
      <c r="B5702" s="3" t="s">
        <v>6165</v>
      </c>
      <c r="C5702" s="3">
        <v>89712</v>
      </c>
      <c r="D5702" s="2" t="s">
        <v>2930</v>
      </c>
      <c r="E5702" s="3" t="s">
        <v>6147</v>
      </c>
      <c r="G5702" s="66">
        <v>28.79</v>
      </c>
    </row>
    <row r="5703" spans="1:7" ht="22.5" x14ac:dyDescent="0.2">
      <c r="A5703" s="1" t="str">
        <f t="shared" si="99"/>
        <v>SINAPI 89799</v>
      </c>
      <c r="B5703" s="3" t="s">
        <v>6165</v>
      </c>
      <c r="C5703" s="3">
        <v>89799</v>
      </c>
      <c r="D5703" s="2" t="s">
        <v>2940</v>
      </c>
      <c r="E5703" s="3" t="s">
        <v>6147</v>
      </c>
      <c r="G5703" s="66">
        <v>23.19</v>
      </c>
    </row>
    <row r="5704" spans="1:7" ht="22.5" x14ac:dyDescent="0.2">
      <c r="A5704" s="1" t="str">
        <f t="shared" si="99"/>
        <v>SINAPI 89713</v>
      </c>
      <c r="B5704" s="3" t="s">
        <v>6165</v>
      </c>
      <c r="C5704" s="3">
        <v>89713</v>
      </c>
      <c r="D5704" s="2" t="s">
        <v>2931</v>
      </c>
      <c r="E5704" s="3" t="s">
        <v>6147</v>
      </c>
      <c r="G5704" s="66">
        <v>35.81</v>
      </c>
    </row>
    <row r="5705" spans="1:7" ht="22.5" x14ac:dyDescent="0.2">
      <c r="A5705" s="1" t="str">
        <f t="shared" si="99"/>
        <v>SINAPI 89376</v>
      </c>
      <c r="B5705" s="3" t="s">
        <v>6165</v>
      </c>
      <c r="C5705" s="3">
        <v>89376</v>
      </c>
      <c r="D5705" s="2" t="s">
        <v>3107</v>
      </c>
      <c r="E5705" s="3" t="s">
        <v>6148</v>
      </c>
      <c r="G5705" s="66">
        <v>5.96</v>
      </c>
    </row>
    <row r="5706" spans="1:7" ht="22.5" x14ac:dyDescent="0.2">
      <c r="A5706" s="1" t="str">
        <f t="shared" si="99"/>
        <v>SINAPI 89429</v>
      </c>
      <c r="B5706" s="3" t="s">
        <v>6165</v>
      </c>
      <c r="C5706" s="3">
        <v>89429</v>
      </c>
      <c r="D5706" s="2" t="s">
        <v>3154</v>
      </c>
      <c r="E5706" s="3" t="s">
        <v>6148</v>
      </c>
      <c r="G5706" s="66">
        <v>6.39</v>
      </c>
    </row>
    <row r="5707" spans="1:7" ht="22.5" x14ac:dyDescent="0.2">
      <c r="A5707" s="1" t="str">
        <f t="shared" si="99"/>
        <v>SINAPI 89383</v>
      </c>
      <c r="B5707" s="3" t="s">
        <v>6165</v>
      </c>
      <c r="C5707" s="3">
        <v>89383</v>
      </c>
      <c r="D5707" s="2" t="s">
        <v>3114</v>
      </c>
      <c r="E5707" s="3" t="s">
        <v>6148</v>
      </c>
      <c r="G5707" s="66">
        <v>6.95</v>
      </c>
    </row>
    <row r="5708" spans="1:7" ht="22.5" x14ac:dyDescent="0.2">
      <c r="A5708" s="1" t="str">
        <f t="shared" si="99"/>
        <v>SINAPI 89553</v>
      </c>
      <c r="B5708" s="3" t="s">
        <v>6165</v>
      </c>
      <c r="C5708" s="3">
        <v>89553</v>
      </c>
      <c r="D5708" s="2" t="s">
        <v>3224</v>
      </c>
      <c r="E5708" s="3" t="s">
        <v>6148</v>
      </c>
      <c r="G5708" s="66">
        <v>5.75</v>
      </c>
    </row>
    <row r="5709" spans="1:7" ht="22.5" x14ac:dyDescent="0.2">
      <c r="A5709" s="1" t="str">
        <f t="shared" si="99"/>
        <v>SINAPI 89436</v>
      </c>
      <c r="B5709" s="3" t="s">
        <v>6165</v>
      </c>
      <c r="C5709" s="3">
        <v>89436</v>
      </c>
      <c r="D5709" s="2" t="s">
        <v>3161</v>
      </c>
      <c r="E5709" s="3" t="s">
        <v>6148</v>
      </c>
      <c r="G5709" s="66">
        <v>8.4</v>
      </c>
    </row>
    <row r="5710" spans="1:7" ht="22.5" x14ac:dyDescent="0.2">
      <c r="A5710" s="1" t="str">
        <f t="shared" si="99"/>
        <v>SINAPI 89391</v>
      </c>
      <c r="B5710" s="3" t="s">
        <v>6165</v>
      </c>
      <c r="C5710" s="3">
        <v>89391</v>
      </c>
      <c r="D5710" s="2" t="s">
        <v>3121</v>
      </c>
      <c r="E5710" s="3" t="s">
        <v>6148</v>
      </c>
      <c r="G5710" s="66">
        <v>9.0500000000000007</v>
      </c>
    </row>
    <row r="5711" spans="1:7" ht="22.5" x14ac:dyDescent="0.2">
      <c r="A5711" s="1" t="str">
        <f t="shared" si="99"/>
        <v>SINAPI 89570</v>
      </c>
      <c r="B5711" s="3" t="s">
        <v>6165</v>
      </c>
      <c r="C5711" s="3">
        <v>89570</v>
      </c>
      <c r="D5711" s="2" t="s">
        <v>3241</v>
      </c>
      <c r="E5711" s="3" t="s">
        <v>6148</v>
      </c>
      <c r="G5711" s="66">
        <v>11.04</v>
      </c>
    </row>
    <row r="5712" spans="1:7" ht="22.5" x14ac:dyDescent="0.2">
      <c r="A5712" s="1" t="str">
        <f t="shared" si="99"/>
        <v>SINAPI 103994</v>
      </c>
      <c r="B5712" s="3" t="s">
        <v>6165</v>
      </c>
      <c r="C5712" s="3">
        <v>103994</v>
      </c>
      <c r="D5712" s="2" t="s">
        <v>7081</v>
      </c>
      <c r="E5712" s="3" t="s">
        <v>6148</v>
      </c>
      <c r="G5712" s="66">
        <v>14.03</v>
      </c>
    </row>
    <row r="5713" spans="1:7" ht="22.5" x14ac:dyDescent="0.2">
      <c r="A5713" s="1" t="str">
        <f t="shared" si="99"/>
        <v>SINAPI 89572</v>
      </c>
      <c r="B5713" s="3" t="s">
        <v>6165</v>
      </c>
      <c r="C5713" s="3">
        <v>89572</v>
      </c>
      <c r="D5713" s="2" t="s">
        <v>3243</v>
      </c>
      <c r="E5713" s="3" t="s">
        <v>6148</v>
      </c>
      <c r="G5713" s="66">
        <v>8.5399999999999991</v>
      </c>
    </row>
    <row r="5714" spans="1:7" ht="22.5" x14ac:dyDescent="0.2">
      <c r="A5714" s="1" t="str">
        <f t="shared" si="99"/>
        <v>SINAPI 103992</v>
      </c>
      <c r="B5714" s="3" t="s">
        <v>6165</v>
      </c>
      <c r="C5714" s="3">
        <v>103992</v>
      </c>
      <c r="D5714" s="2" t="s">
        <v>7080</v>
      </c>
      <c r="E5714" s="3" t="s">
        <v>6148</v>
      </c>
      <c r="G5714" s="66">
        <v>11.62</v>
      </c>
    </row>
    <row r="5715" spans="1:7" ht="22.5" x14ac:dyDescent="0.2">
      <c r="A5715" s="1" t="str">
        <f t="shared" si="99"/>
        <v>SINAPI 89596</v>
      </c>
      <c r="B5715" s="3" t="s">
        <v>6165</v>
      </c>
      <c r="C5715" s="3">
        <v>89596</v>
      </c>
      <c r="D5715" s="2" t="s">
        <v>3261</v>
      </c>
      <c r="E5715" s="3" t="s">
        <v>6148</v>
      </c>
      <c r="G5715" s="66">
        <v>10.220000000000001</v>
      </c>
    </row>
    <row r="5716" spans="1:7" ht="22.5" x14ac:dyDescent="0.2">
      <c r="A5716" s="1" t="str">
        <f t="shared" si="99"/>
        <v>SINAPI 104001</v>
      </c>
      <c r="B5716" s="3" t="s">
        <v>6165</v>
      </c>
      <c r="C5716" s="3">
        <v>104001</v>
      </c>
      <c r="D5716" s="2" t="s">
        <v>7083</v>
      </c>
      <c r="E5716" s="3" t="s">
        <v>6148</v>
      </c>
      <c r="G5716" s="66">
        <v>13.83</v>
      </c>
    </row>
    <row r="5717" spans="1:7" ht="22.5" x14ac:dyDescent="0.2">
      <c r="A5717" s="1" t="str">
        <f t="shared" si="99"/>
        <v>SINAPI 89595</v>
      </c>
      <c r="B5717" s="3" t="s">
        <v>6165</v>
      </c>
      <c r="C5717" s="3">
        <v>89595</v>
      </c>
      <c r="D5717" s="2" t="s">
        <v>3260</v>
      </c>
      <c r="E5717" s="3" t="s">
        <v>6148</v>
      </c>
      <c r="G5717" s="66">
        <v>13.84</v>
      </c>
    </row>
    <row r="5718" spans="1:7" ht="22.5" x14ac:dyDescent="0.2">
      <c r="A5718" s="1" t="str">
        <f t="shared" si="99"/>
        <v>SINAPI 104002</v>
      </c>
      <c r="B5718" s="3" t="s">
        <v>6165</v>
      </c>
      <c r="C5718" s="3">
        <v>104002</v>
      </c>
      <c r="D5718" s="2" t="s">
        <v>7084</v>
      </c>
      <c r="E5718" s="3" t="s">
        <v>6148</v>
      </c>
      <c r="G5718" s="66">
        <v>17.190000000000001</v>
      </c>
    </row>
    <row r="5719" spans="1:7" ht="22.5" x14ac:dyDescent="0.2">
      <c r="A5719" s="1" t="str">
        <f t="shared" si="99"/>
        <v>SINAPI 89610</v>
      </c>
      <c r="B5719" s="3" t="s">
        <v>6165</v>
      </c>
      <c r="C5719" s="3">
        <v>89610</v>
      </c>
      <c r="D5719" s="2" t="s">
        <v>3268</v>
      </c>
      <c r="E5719" s="3" t="s">
        <v>6148</v>
      </c>
      <c r="G5719" s="66">
        <v>18.63</v>
      </c>
    </row>
    <row r="5720" spans="1:7" ht="22.5" x14ac:dyDescent="0.2">
      <c r="A5720" s="1" t="str">
        <f t="shared" si="99"/>
        <v>SINAPI 89613</v>
      </c>
      <c r="B5720" s="3" t="s">
        <v>6165</v>
      </c>
      <c r="C5720" s="3">
        <v>89613</v>
      </c>
      <c r="D5720" s="2" t="s">
        <v>6903</v>
      </c>
      <c r="E5720" s="3" t="s">
        <v>6148</v>
      </c>
      <c r="G5720" s="66">
        <v>28.74</v>
      </c>
    </row>
    <row r="5721" spans="1:7" ht="22.5" x14ac:dyDescent="0.2">
      <c r="A5721" s="1" t="str">
        <f t="shared" si="99"/>
        <v>SINAPI 89616</v>
      </c>
      <c r="B5721" s="3" t="s">
        <v>6165</v>
      </c>
      <c r="C5721" s="3">
        <v>89616</v>
      </c>
      <c r="D5721" s="2" t="s">
        <v>3273</v>
      </c>
      <c r="E5721" s="3" t="s">
        <v>6148</v>
      </c>
      <c r="G5721" s="66">
        <v>38.229999999999997</v>
      </c>
    </row>
    <row r="5722" spans="1:7" ht="22.5" x14ac:dyDescent="0.2">
      <c r="A5722" s="1" t="str">
        <f t="shared" si="99"/>
        <v>SINAPI 103967</v>
      </c>
      <c r="B5722" s="3" t="s">
        <v>6165</v>
      </c>
      <c r="C5722" s="3">
        <v>103967</v>
      </c>
      <c r="D5722" s="2" t="s">
        <v>4065</v>
      </c>
      <c r="E5722" s="3" t="s">
        <v>6148</v>
      </c>
      <c r="G5722" s="66">
        <v>11.28</v>
      </c>
    </row>
    <row r="5723" spans="1:7" ht="22.5" x14ac:dyDescent="0.2">
      <c r="A5723" s="1" t="str">
        <f t="shared" si="99"/>
        <v>SINAPI 104003</v>
      </c>
      <c r="B5723" s="3" t="s">
        <v>6165</v>
      </c>
      <c r="C5723" s="3">
        <v>104003</v>
      </c>
      <c r="D5723" s="2" t="s">
        <v>4089</v>
      </c>
      <c r="E5723" s="3" t="s">
        <v>6148</v>
      </c>
      <c r="G5723" s="66">
        <v>14.63</v>
      </c>
    </row>
    <row r="5724" spans="1:7" ht="22.5" x14ac:dyDescent="0.2">
      <c r="A5724" s="1" t="str">
        <f t="shared" si="99"/>
        <v>SINAPI 103952</v>
      </c>
      <c r="B5724" s="3" t="s">
        <v>6165</v>
      </c>
      <c r="C5724" s="3">
        <v>103952</v>
      </c>
      <c r="D5724" s="2" t="s">
        <v>4054</v>
      </c>
      <c r="E5724" s="3" t="s">
        <v>6148</v>
      </c>
      <c r="G5724" s="66">
        <v>6.11</v>
      </c>
    </row>
    <row r="5725" spans="1:7" ht="22.5" x14ac:dyDescent="0.2">
      <c r="A5725" s="1" t="str">
        <f t="shared" si="99"/>
        <v>SINAPI 103947</v>
      </c>
      <c r="B5725" s="3" t="s">
        <v>6165</v>
      </c>
      <c r="C5725" s="3">
        <v>103947</v>
      </c>
      <c r="D5725" s="2" t="s">
        <v>4049</v>
      </c>
      <c r="E5725" s="3" t="s">
        <v>6148</v>
      </c>
      <c r="G5725" s="66">
        <v>6.67</v>
      </c>
    </row>
    <row r="5726" spans="1:7" ht="22.5" x14ac:dyDescent="0.2">
      <c r="A5726" s="1" t="str">
        <f t="shared" si="99"/>
        <v>SINAPI 103957</v>
      </c>
      <c r="B5726" s="3" t="s">
        <v>6165</v>
      </c>
      <c r="C5726" s="3">
        <v>103957</v>
      </c>
      <c r="D5726" s="2" t="s">
        <v>4059</v>
      </c>
      <c r="E5726" s="3" t="s">
        <v>6148</v>
      </c>
      <c r="G5726" s="66">
        <v>4.96</v>
      </c>
    </row>
    <row r="5727" spans="1:7" ht="22.5" x14ac:dyDescent="0.2">
      <c r="A5727" s="1" t="str">
        <f t="shared" si="99"/>
        <v>SINAPI 103953</v>
      </c>
      <c r="B5727" s="3" t="s">
        <v>6165</v>
      </c>
      <c r="C5727" s="3">
        <v>103953</v>
      </c>
      <c r="D5727" s="2" t="s">
        <v>4055</v>
      </c>
      <c r="E5727" s="3" t="s">
        <v>6148</v>
      </c>
      <c r="G5727" s="66">
        <v>7.61</v>
      </c>
    </row>
    <row r="5728" spans="1:7" ht="22.5" x14ac:dyDescent="0.2">
      <c r="A5728" s="1" t="str">
        <f t="shared" si="99"/>
        <v>SINAPI 103948</v>
      </c>
      <c r="B5728" s="3" t="s">
        <v>6165</v>
      </c>
      <c r="C5728" s="3">
        <v>103948</v>
      </c>
      <c r="D5728" s="2" t="s">
        <v>4050</v>
      </c>
      <c r="E5728" s="3" t="s">
        <v>6148</v>
      </c>
      <c r="G5728" s="66">
        <v>8.26</v>
      </c>
    </row>
    <row r="5729" spans="1:7" ht="22.5" x14ac:dyDescent="0.2">
      <c r="A5729" s="1" t="str">
        <f t="shared" si="99"/>
        <v>SINAPI 103958</v>
      </c>
      <c r="B5729" s="3" t="s">
        <v>6165</v>
      </c>
      <c r="C5729" s="3">
        <v>103958</v>
      </c>
      <c r="D5729" s="2" t="s">
        <v>4060</v>
      </c>
      <c r="E5729" s="3" t="s">
        <v>6148</v>
      </c>
      <c r="G5729" s="66">
        <v>9.84</v>
      </c>
    </row>
    <row r="5730" spans="1:7" ht="22.5" x14ac:dyDescent="0.2">
      <c r="A5730" s="1" t="str">
        <f t="shared" si="99"/>
        <v>SINAPI 104009</v>
      </c>
      <c r="B5730" s="3" t="s">
        <v>6165</v>
      </c>
      <c r="C5730" s="3">
        <v>104009</v>
      </c>
      <c r="D5730" s="2" t="s">
        <v>4095</v>
      </c>
      <c r="E5730" s="3" t="s">
        <v>6148</v>
      </c>
      <c r="G5730" s="66">
        <v>13.41</v>
      </c>
    </row>
    <row r="5731" spans="1:7" ht="22.5" x14ac:dyDescent="0.2">
      <c r="A5731" s="1" t="str">
        <f t="shared" si="99"/>
        <v>SINAPI 103959</v>
      </c>
      <c r="B5731" s="3" t="s">
        <v>6165</v>
      </c>
      <c r="C5731" s="3">
        <v>103959</v>
      </c>
      <c r="D5731" s="2" t="s">
        <v>4061</v>
      </c>
      <c r="E5731" s="3" t="s">
        <v>6148</v>
      </c>
      <c r="G5731" s="66">
        <v>14.52</v>
      </c>
    </row>
    <row r="5732" spans="1:7" ht="22.5" x14ac:dyDescent="0.2">
      <c r="A5732" s="1" t="str">
        <f t="shared" si="99"/>
        <v>SINAPI 103962</v>
      </c>
      <c r="B5732" s="3" t="s">
        <v>6165</v>
      </c>
      <c r="C5732" s="3">
        <v>103962</v>
      </c>
      <c r="D5732" s="2" t="s">
        <v>4062</v>
      </c>
      <c r="E5732" s="3" t="s">
        <v>6148</v>
      </c>
      <c r="G5732" s="66">
        <v>6.32</v>
      </c>
    </row>
    <row r="5733" spans="1:7" ht="22.5" x14ac:dyDescent="0.2">
      <c r="A5733" s="1" t="str">
        <f t="shared" si="99"/>
        <v>SINAPI 103954</v>
      </c>
      <c r="B5733" s="3" t="s">
        <v>6165</v>
      </c>
      <c r="C5733" s="3">
        <v>103954</v>
      </c>
      <c r="D5733" s="2" t="s">
        <v>4056</v>
      </c>
      <c r="E5733" s="3" t="s">
        <v>6148</v>
      </c>
      <c r="G5733" s="66">
        <v>8.86</v>
      </c>
    </row>
    <row r="5734" spans="1:7" ht="22.5" x14ac:dyDescent="0.2">
      <c r="A5734" s="1" t="str">
        <f t="shared" si="99"/>
        <v>SINAPI 103949</v>
      </c>
      <c r="B5734" s="3" t="s">
        <v>6165</v>
      </c>
      <c r="C5734" s="3">
        <v>103949</v>
      </c>
      <c r="D5734" s="2" t="s">
        <v>4051</v>
      </c>
      <c r="E5734" s="3" t="s">
        <v>6148</v>
      </c>
      <c r="G5734" s="66">
        <v>9.49</v>
      </c>
    </row>
    <row r="5735" spans="1:7" ht="22.5" x14ac:dyDescent="0.2">
      <c r="A5735" s="1" t="str">
        <f t="shared" ref="A5735:A5798" si="100">CONCATENAR</f>
        <v>SINAPI 103964</v>
      </c>
      <c r="B5735" s="3" t="s">
        <v>6165</v>
      </c>
      <c r="C5735" s="3">
        <v>103964</v>
      </c>
      <c r="D5735" s="2" t="s">
        <v>4063</v>
      </c>
      <c r="E5735" s="3" t="s">
        <v>6148</v>
      </c>
      <c r="G5735" s="66">
        <v>8</v>
      </c>
    </row>
    <row r="5736" spans="1:7" ht="22.5" x14ac:dyDescent="0.2">
      <c r="A5736" s="1" t="str">
        <f t="shared" si="100"/>
        <v>SINAPI 104014</v>
      </c>
      <c r="B5736" s="3" t="s">
        <v>6165</v>
      </c>
      <c r="C5736" s="3">
        <v>104014</v>
      </c>
      <c r="D5736" s="2" t="s">
        <v>4098</v>
      </c>
      <c r="E5736" s="3" t="s">
        <v>6148</v>
      </c>
      <c r="G5736" s="66">
        <v>10.88</v>
      </c>
    </row>
    <row r="5737" spans="1:7" ht="22.5" x14ac:dyDescent="0.2">
      <c r="A5737" s="1" t="str">
        <f t="shared" si="100"/>
        <v>SINAPI 103966</v>
      </c>
      <c r="B5737" s="3" t="s">
        <v>6165</v>
      </c>
      <c r="C5737" s="3">
        <v>103966</v>
      </c>
      <c r="D5737" s="2" t="s">
        <v>4064</v>
      </c>
      <c r="E5737" s="3" t="s">
        <v>6148</v>
      </c>
      <c r="G5737" s="66">
        <v>9.41</v>
      </c>
    </row>
    <row r="5738" spans="1:7" ht="22.5" x14ac:dyDescent="0.2">
      <c r="A5738" s="1" t="str">
        <f t="shared" si="100"/>
        <v>SINAPI 103999</v>
      </c>
      <c r="B5738" s="3" t="s">
        <v>6165</v>
      </c>
      <c r="C5738" s="3">
        <v>103999</v>
      </c>
      <c r="D5738" s="2" t="s">
        <v>4088</v>
      </c>
      <c r="E5738" s="3" t="s">
        <v>6148</v>
      </c>
      <c r="G5738" s="66">
        <v>12.57</v>
      </c>
    </row>
    <row r="5739" spans="1:7" ht="22.5" x14ac:dyDescent="0.2">
      <c r="A5739" s="1" t="str">
        <f t="shared" si="100"/>
        <v>SINAPI 103968</v>
      </c>
      <c r="B5739" s="3" t="s">
        <v>6165</v>
      </c>
      <c r="C5739" s="3">
        <v>103968</v>
      </c>
      <c r="D5739" s="2" t="s">
        <v>4066</v>
      </c>
      <c r="E5739" s="3" t="s">
        <v>6148</v>
      </c>
      <c r="G5739" s="66">
        <v>15.86</v>
      </c>
    </row>
    <row r="5740" spans="1:7" ht="22.5" x14ac:dyDescent="0.2">
      <c r="A5740" s="1" t="str">
        <f t="shared" si="100"/>
        <v>SINAPI 103969</v>
      </c>
      <c r="B5740" s="3" t="s">
        <v>6165</v>
      </c>
      <c r="C5740" s="3">
        <v>103969</v>
      </c>
      <c r="D5740" s="2" t="s">
        <v>4067</v>
      </c>
      <c r="E5740" s="3" t="s">
        <v>6148</v>
      </c>
      <c r="G5740" s="66">
        <v>18.66</v>
      </c>
    </row>
    <row r="5741" spans="1:7" ht="22.5" x14ac:dyDescent="0.2">
      <c r="A5741" s="1" t="str">
        <f t="shared" si="100"/>
        <v>SINAPI 103971</v>
      </c>
      <c r="B5741" s="3" t="s">
        <v>6165</v>
      </c>
      <c r="C5741" s="3">
        <v>103971</v>
      </c>
      <c r="D5741" s="2" t="s">
        <v>4068</v>
      </c>
      <c r="E5741" s="3" t="s">
        <v>6148</v>
      </c>
      <c r="G5741" s="66">
        <v>23.66</v>
      </c>
    </row>
    <row r="5742" spans="1:7" ht="22.5" x14ac:dyDescent="0.2">
      <c r="A5742" s="1" t="str">
        <f t="shared" si="100"/>
        <v>SINAPI 103972</v>
      </c>
      <c r="B5742" s="3" t="s">
        <v>6165</v>
      </c>
      <c r="C5742" s="3">
        <v>103972</v>
      </c>
      <c r="D5742" s="2" t="s">
        <v>4069</v>
      </c>
      <c r="E5742" s="3" t="s">
        <v>6148</v>
      </c>
      <c r="G5742" s="66">
        <v>27.37</v>
      </c>
    </row>
    <row r="5743" spans="1:7" ht="22.5" x14ac:dyDescent="0.2">
      <c r="A5743" s="1" t="str">
        <f t="shared" si="100"/>
        <v>SINAPI 103993</v>
      </c>
      <c r="B5743" s="3" t="s">
        <v>6165</v>
      </c>
      <c r="C5743" s="3">
        <v>103993</v>
      </c>
      <c r="D5743" s="2" t="s">
        <v>4083</v>
      </c>
      <c r="E5743" s="3" t="s">
        <v>6148</v>
      </c>
      <c r="G5743" s="66">
        <v>10.11</v>
      </c>
    </row>
    <row r="5744" spans="1:7" ht="22.5" x14ac:dyDescent="0.2">
      <c r="A5744" s="1" t="str">
        <f t="shared" si="100"/>
        <v>SINAPI 89407</v>
      </c>
      <c r="B5744" s="3" t="s">
        <v>6165</v>
      </c>
      <c r="C5744" s="3">
        <v>89407</v>
      </c>
      <c r="D5744" s="2" t="s">
        <v>3134</v>
      </c>
      <c r="E5744" s="3" t="s">
        <v>6148</v>
      </c>
      <c r="G5744" s="66">
        <v>9.26</v>
      </c>
    </row>
    <row r="5745" spans="1:7" ht="22.5" x14ac:dyDescent="0.2">
      <c r="A5745" s="1" t="str">
        <f t="shared" si="100"/>
        <v>SINAPI 89361</v>
      </c>
      <c r="B5745" s="3" t="s">
        <v>6165</v>
      </c>
      <c r="C5745" s="3">
        <v>89361</v>
      </c>
      <c r="D5745" s="2" t="s">
        <v>3092</v>
      </c>
      <c r="E5745" s="3" t="s">
        <v>6148</v>
      </c>
      <c r="G5745" s="66">
        <v>10.02</v>
      </c>
    </row>
    <row r="5746" spans="1:7" ht="22.5" x14ac:dyDescent="0.2">
      <c r="A5746" s="1" t="str">
        <f t="shared" si="100"/>
        <v>SINAPI 89490</v>
      </c>
      <c r="B5746" s="3" t="s">
        <v>6165</v>
      </c>
      <c r="C5746" s="3">
        <v>89490</v>
      </c>
      <c r="D5746" s="2" t="s">
        <v>3173</v>
      </c>
      <c r="E5746" s="3" t="s">
        <v>6148</v>
      </c>
      <c r="G5746" s="66">
        <v>7.19</v>
      </c>
    </row>
    <row r="5747" spans="1:7" ht="22.5" x14ac:dyDescent="0.2">
      <c r="A5747" s="1" t="str">
        <f t="shared" si="100"/>
        <v>SINAPI 89411</v>
      </c>
      <c r="B5747" s="3" t="s">
        <v>6165</v>
      </c>
      <c r="C5747" s="3">
        <v>89411</v>
      </c>
      <c r="D5747" s="2" t="s">
        <v>3138</v>
      </c>
      <c r="E5747" s="3" t="s">
        <v>6148</v>
      </c>
      <c r="G5747" s="66">
        <v>10.84</v>
      </c>
    </row>
    <row r="5748" spans="1:7" ht="22.5" x14ac:dyDescent="0.2">
      <c r="A5748" s="1" t="str">
        <f t="shared" si="100"/>
        <v>SINAPI 89365</v>
      </c>
      <c r="B5748" s="3" t="s">
        <v>6165</v>
      </c>
      <c r="C5748" s="3">
        <v>89365</v>
      </c>
      <c r="D5748" s="2" t="s">
        <v>3096</v>
      </c>
      <c r="E5748" s="3" t="s">
        <v>6148</v>
      </c>
      <c r="G5748" s="66">
        <v>11.74</v>
      </c>
    </row>
    <row r="5749" spans="1:7" ht="22.5" x14ac:dyDescent="0.2">
      <c r="A5749" s="1" t="str">
        <f t="shared" si="100"/>
        <v>SINAPI 89496</v>
      </c>
      <c r="B5749" s="3" t="s">
        <v>6165</v>
      </c>
      <c r="C5749" s="3">
        <v>89496</v>
      </c>
      <c r="D5749" s="2" t="s">
        <v>3177</v>
      </c>
      <c r="E5749" s="3" t="s">
        <v>6148</v>
      </c>
      <c r="G5749" s="66">
        <v>10.3</v>
      </c>
    </row>
    <row r="5750" spans="1:7" ht="22.5" x14ac:dyDescent="0.2">
      <c r="A5750" s="1" t="str">
        <f t="shared" si="100"/>
        <v>SINAPI 89416</v>
      </c>
      <c r="B5750" s="3" t="s">
        <v>6165</v>
      </c>
      <c r="C5750" s="3">
        <v>89416</v>
      </c>
      <c r="D5750" s="2" t="s">
        <v>3143</v>
      </c>
      <c r="E5750" s="3" t="s">
        <v>6148</v>
      </c>
      <c r="G5750" s="66">
        <v>14.56</v>
      </c>
    </row>
    <row r="5751" spans="1:7" ht="22.5" x14ac:dyDescent="0.2">
      <c r="A5751" s="1" t="str">
        <f t="shared" si="100"/>
        <v>SINAPI 89370</v>
      </c>
      <c r="B5751" s="3" t="s">
        <v>6165</v>
      </c>
      <c r="C5751" s="3">
        <v>89370</v>
      </c>
      <c r="D5751" s="2" t="s">
        <v>3101</v>
      </c>
      <c r="E5751" s="3" t="s">
        <v>6148</v>
      </c>
      <c r="G5751" s="66">
        <v>15.62</v>
      </c>
    </row>
    <row r="5752" spans="1:7" ht="22.5" x14ac:dyDescent="0.2">
      <c r="A5752" s="1" t="str">
        <f t="shared" si="100"/>
        <v>SINAPI 89500</v>
      </c>
      <c r="B5752" s="3" t="s">
        <v>6165</v>
      </c>
      <c r="C5752" s="3">
        <v>89500</v>
      </c>
      <c r="D5752" s="2" t="s">
        <v>3181</v>
      </c>
      <c r="E5752" s="3" t="s">
        <v>6148</v>
      </c>
      <c r="G5752" s="66">
        <v>12.59</v>
      </c>
    </row>
    <row r="5753" spans="1:7" ht="22.5" x14ac:dyDescent="0.2">
      <c r="A5753" s="1" t="str">
        <f t="shared" si="100"/>
        <v>SINAPI 103983</v>
      </c>
      <c r="B5753" s="3" t="s">
        <v>6165</v>
      </c>
      <c r="C5753" s="3">
        <v>103983</v>
      </c>
      <c r="D5753" s="2" t="s">
        <v>4076</v>
      </c>
      <c r="E5753" s="3" t="s">
        <v>6148</v>
      </c>
      <c r="G5753" s="66">
        <v>17.48</v>
      </c>
    </row>
    <row r="5754" spans="1:7" ht="22.5" x14ac:dyDescent="0.2">
      <c r="A5754" s="1" t="str">
        <f t="shared" si="100"/>
        <v>SINAPI 89504</v>
      </c>
      <c r="B5754" s="3" t="s">
        <v>6165</v>
      </c>
      <c r="C5754" s="3">
        <v>89504</v>
      </c>
      <c r="D5754" s="2" t="s">
        <v>3185</v>
      </c>
      <c r="E5754" s="3" t="s">
        <v>6148</v>
      </c>
      <c r="G5754" s="66">
        <v>18.32</v>
      </c>
    </row>
    <row r="5755" spans="1:7" ht="22.5" x14ac:dyDescent="0.2">
      <c r="A5755" s="1" t="str">
        <f t="shared" si="100"/>
        <v>SINAPI 103987</v>
      </c>
      <c r="B5755" s="3" t="s">
        <v>6165</v>
      </c>
      <c r="C5755" s="3">
        <v>103987</v>
      </c>
      <c r="D5755" s="2" t="s">
        <v>4080</v>
      </c>
      <c r="E5755" s="3" t="s">
        <v>6148</v>
      </c>
      <c r="G5755" s="66">
        <v>24.04</v>
      </c>
    </row>
    <row r="5756" spans="1:7" ht="22.5" x14ac:dyDescent="0.2">
      <c r="A5756" s="1" t="str">
        <f t="shared" si="100"/>
        <v>SINAPI 89510</v>
      </c>
      <c r="B5756" s="3" t="s">
        <v>6165</v>
      </c>
      <c r="C5756" s="3">
        <v>89510</v>
      </c>
      <c r="D5756" s="2" t="s">
        <v>3189</v>
      </c>
      <c r="E5756" s="3" t="s">
        <v>6148</v>
      </c>
      <c r="G5756" s="66">
        <v>25.85</v>
      </c>
    </row>
    <row r="5757" spans="1:7" ht="22.5" x14ac:dyDescent="0.2">
      <c r="A5757" s="1" t="str">
        <f t="shared" si="100"/>
        <v>SINAPI 89519</v>
      </c>
      <c r="B5757" s="3" t="s">
        <v>6165</v>
      </c>
      <c r="C5757" s="3">
        <v>89519</v>
      </c>
      <c r="D5757" s="2" t="s">
        <v>3196</v>
      </c>
      <c r="E5757" s="3" t="s">
        <v>6148</v>
      </c>
      <c r="G5757" s="66">
        <v>44.51</v>
      </c>
    </row>
    <row r="5758" spans="1:7" ht="22.5" x14ac:dyDescent="0.2">
      <c r="A5758" s="1" t="str">
        <f t="shared" si="100"/>
        <v>SINAPI 89527</v>
      </c>
      <c r="B5758" s="3" t="s">
        <v>6165</v>
      </c>
      <c r="C5758" s="3">
        <v>89527</v>
      </c>
      <c r="D5758" s="2" t="s">
        <v>3204</v>
      </c>
      <c r="E5758" s="3" t="s">
        <v>6148</v>
      </c>
      <c r="G5758" s="66">
        <v>53.48</v>
      </c>
    </row>
    <row r="5759" spans="1:7" ht="22.5" x14ac:dyDescent="0.2">
      <c r="A5759" s="1" t="str">
        <f t="shared" si="100"/>
        <v>SINAPI 89406</v>
      </c>
      <c r="B5759" s="3" t="s">
        <v>6165</v>
      </c>
      <c r="C5759" s="3">
        <v>89406</v>
      </c>
      <c r="D5759" s="2" t="s">
        <v>3133</v>
      </c>
      <c r="E5759" s="3" t="s">
        <v>6148</v>
      </c>
      <c r="G5759" s="66">
        <v>9.19</v>
      </c>
    </row>
    <row r="5760" spans="1:7" ht="22.5" x14ac:dyDescent="0.2">
      <c r="A5760" s="1" t="str">
        <f t="shared" si="100"/>
        <v>SINAPI 89360</v>
      </c>
      <c r="B5760" s="3" t="s">
        <v>6165</v>
      </c>
      <c r="C5760" s="3">
        <v>89360</v>
      </c>
      <c r="D5760" s="2" t="s">
        <v>3091</v>
      </c>
      <c r="E5760" s="3" t="s">
        <v>6148</v>
      </c>
      <c r="G5760" s="66">
        <v>9.9499999999999993</v>
      </c>
    </row>
    <row r="5761" spans="1:7" ht="22.5" x14ac:dyDescent="0.2">
      <c r="A5761" s="1" t="str">
        <f t="shared" si="100"/>
        <v>SINAPI 89489</v>
      </c>
      <c r="B5761" s="3" t="s">
        <v>6165</v>
      </c>
      <c r="C5761" s="3">
        <v>89489</v>
      </c>
      <c r="D5761" s="2" t="s">
        <v>3172</v>
      </c>
      <c r="E5761" s="3" t="s">
        <v>6148</v>
      </c>
      <c r="G5761" s="66">
        <v>7.7</v>
      </c>
    </row>
    <row r="5762" spans="1:7" ht="22.5" x14ac:dyDescent="0.2">
      <c r="A5762" s="1" t="str">
        <f t="shared" si="100"/>
        <v>SINAPI 89410</v>
      </c>
      <c r="B5762" s="3" t="s">
        <v>6165</v>
      </c>
      <c r="C5762" s="3">
        <v>89410</v>
      </c>
      <c r="D5762" s="2" t="s">
        <v>3137</v>
      </c>
      <c r="E5762" s="3" t="s">
        <v>6148</v>
      </c>
      <c r="G5762" s="66">
        <v>11.35</v>
      </c>
    </row>
    <row r="5763" spans="1:7" ht="22.5" x14ac:dyDescent="0.2">
      <c r="A5763" s="1" t="str">
        <f t="shared" si="100"/>
        <v>SINAPI 89364</v>
      </c>
      <c r="B5763" s="3" t="s">
        <v>6165</v>
      </c>
      <c r="C5763" s="3">
        <v>89364</v>
      </c>
      <c r="D5763" s="2" t="s">
        <v>3095</v>
      </c>
      <c r="E5763" s="3" t="s">
        <v>6148</v>
      </c>
      <c r="G5763" s="66">
        <v>12.25</v>
      </c>
    </row>
    <row r="5764" spans="1:7" ht="22.5" x14ac:dyDescent="0.2">
      <c r="A5764" s="1" t="str">
        <f t="shared" si="100"/>
        <v>SINAPI 89494</v>
      </c>
      <c r="B5764" s="3" t="s">
        <v>6165</v>
      </c>
      <c r="C5764" s="3">
        <v>89494</v>
      </c>
      <c r="D5764" s="2" t="s">
        <v>3176</v>
      </c>
      <c r="E5764" s="3" t="s">
        <v>6148</v>
      </c>
      <c r="G5764" s="66">
        <v>12.17</v>
      </c>
    </row>
    <row r="5765" spans="1:7" ht="22.5" x14ac:dyDescent="0.2">
      <c r="A5765" s="1" t="str">
        <f t="shared" si="100"/>
        <v>SINAPI 89415</v>
      </c>
      <c r="B5765" s="3" t="s">
        <v>6165</v>
      </c>
      <c r="C5765" s="3">
        <v>89415</v>
      </c>
      <c r="D5765" s="2" t="s">
        <v>3142</v>
      </c>
      <c r="E5765" s="3" t="s">
        <v>6148</v>
      </c>
      <c r="G5765" s="66">
        <v>16.43</v>
      </c>
    </row>
    <row r="5766" spans="1:7" ht="22.5" x14ac:dyDescent="0.2">
      <c r="A5766" s="1" t="str">
        <f t="shared" si="100"/>
        <v>SINAPI 89369</v>
      </c>
      <c r="B5766" s="3" t="s">
        <v>6165</v>
      </c>
      <c r="C5766" s="3">
        <v>89369</v>
      </c>
      <c r="D5766" s="2" t="s">
        <v>3100</v>
      </c>
      <c r="E5766" s="3" t="s">
        <v>6148</v>
      </c>
      <c r="G5766" s="66">
        <v>17.489999999999998</v>
      </c>
    </row>
    <row r="5767" spans="1:7" ht="22.5" x14ac:dyDescent="0.2">
      <c r="A5767" s="1" t="str">
        <f t="shared" si="100"/>
        <v>SINAPI 89499</v>
      </c>
      <c r="B5767" s="3" t="s">
        <v>6165</v>
      </c>
      <c r="C5767" s="3">
        <v>89499</v>
      </c>
      <c r="D5767" s="2" t="s">
        <v>3180</v>
      </c>
      <c r="E5767" s="3" t="s">
        <v>6148</v>
      </c>
      <c r="G5767" s="66">
        <v>18.829999999999998</v>
      </c>
    </row>
    <row r="5768" spans="1:7" ht="22.5" x14ac:dyDescent="0.2">
      <c r="A5768" s="1" t="str">
        <f t="shared" si="100"/>
        <v>SINAPI 103982</v>
      </c>
      <c r="B5768" s="3" t="s">
        <v>6165</v>
      </c>
      <c r="C5768" s="3">
        <v>103982</v>
      </c>
      <c r="D5768" s="2" t="s">
        <v>4075</v>
      </c>
      <c r="E5768" s="3" t="s">
        <v>6148</v>
      </c>
      <c r="G5768" s="66">
        <v>23.72</v>
      </c>
    </row>
    <row r="5769" spans="1:7" ht="22.5" x14ac:dyDescent="0.2">
      <c r="A5769" s="1" t="str">
        <f t="shared" si="100"/>
        <v>SINAPI 89503</v>
      </c>
      <c r="B5769" s="3" t="s">
        <v>6165</v>
      </c>
      <c r="C5769" s="3">
        <v>89503</v>
      </c>
      <c r="D5769" s="2" t="s">
        <v>3184</v>
      </c>
      <c r="E5769" s="3" t="s">
        <v>6148</v>
      </c>
      <c r="G5769" s="66">
        <v>21.88</v>
      </c>
    </row>
    <row r="5770" spans="1:7" ht="22.5" x14ac:dyDescent="0.2">
      <c r="A5770" s="1" t="str">
        <f t="shared" si="100"/>
        <v>SINAPI 103986</v>
      </c>
      <c r="B5770" s="3" t="s">
        <v>6165</v>
      </c>
      <c r="C5770" s="3">
        <v>103986</v>
      </c>
      <c r="D5770" s="2" t="s">
        <v>4079</v>
      </c>
      <c r="E5770" s="3" t="s">
        <v>6148</v>
      </c>
      <c r="G5770" s="66">
        <v>27.6</v>
      </c>
    </row>
    <row r="5771" spans="1:7" ht="22.5" x14ac:dyDescent="0.2">
      <c r="A5771" s="1" t="str">
        <f t="shared" si="100"/>
        <v>SINAPI 89507</v>
      </c>
      <c r="B5771" s="3" t="s">
        <v>6165</v>
      </c>
      <c r="C5771" s="3">
        <v>89507</v>
      </c>
      <c r="D5771" s="2" t="s">
        <v>3188</v>
      </c>
      <c r="E5771" s="3" t="s">
        <v>6148</v>
      </c>
      <c r="G5771" s="66">
        <v>43.9</v>
      </c>
    </row>
    <row r="5772" spans="1:7" ht="22.5" x14ac:dyDescent="0.2">
      <c r="A5772" s="1" t="str">
        <f t="shared" si="100"/>
        <v>SINAPI 89517</v>
      </c>
      <c r="B5772" s="3" t="s">
        <v>6165</v>
      </c>
      <c r="C5772" s="3">
        <v>89517</v>
      </c>
      <c r="D5772" s="2" t="s">
        <v>3194</v>
      </c>
      <c r="E5772" s="3" t="s">
        <v>6148</v>
      </c>
      <c r="G5772" s="66">
        <v>64.7</v>
      </c>
    </row>
    <row r="5773" spans="1:7" ht="22.5" x14ac:dyDescent="0.2">
      <c r="A5773" s="1" t="str">
        <f t="shared" si="100"/>
        <v>SINAPI 89525</v>
      </c>
      <c r="B5773" s="3" t="s">
        <v>6165</v>
      </c>
      <c r="C5773" s="3">
        <v>89525</v>
      </c>
      <c r="D5773" s="2" t="s">
        <v>3202</v>
      </c>
      <c r="E5773" s="3" t="s">
        <v>6148</v>
      </c>
      <c r="G5773" s="66">
        <v>81.11</v>
      </c>
    </row>
    <row r="5774" spans="1:7" ht="22.5" x14ac:dyDescent="0.2">
      <c r="A5774" s="1" t="str">
        <f t="shared" si="100"/>
        <v>SINAPI 89423</v>
      </c>
      <c r="B5774" s="3" t="s">
        <v>6165</v>
      </c>
      <c r="C5774" s="3">
        <v>89423</v>
      </c>
      <c r="D5774" s="2" t="s">
        <v>3148</v>
      </c>
      <c r="E5774" s="3" t="s">
        <v>6148</v>
      </c>
      <c r="G5774" s="66">
        <v>9.7100000000000009</v>
      </c>
    </row>
    <row r="5775" spans="1:7" ht="22.5" x14ac:dyDescent="0.2">
      <c r="A5775" s="1" t="str">
        <f t="shared" si="100"/>
        <v>SINAPI 89377</v>
      </c>
      <c r="B5775" s="3" t="s">
        <v>6165</v>
      </c>
      <c r="C5775" s="3">
        <v>89377</v>
      </c>
      <c r="D5775" s="2" t="s">
        <v>3108</v>
      </c>
      <c r="E5775" s="3" t="s">
        <v>6148</v>
      </c>
      <c r="G5775" s="66">
        <v>10.210000000000001</v>
      </c>
    </row>
    <row r="5776" spans="1:7" ht="22.5" x14ac:dyDescent="0.2">
      <c r="A5776" s="1" t="str">
        <f t="shared" si="100"/>
        <v>SINAPI 89540</v>
      </c>
      <c r="B5776" s="3" t="s">
        <v>6165</v>
      </c>
      <c r="C5776" s="3">
        <v>89540</v>
      </c>
      <c r="D5776" s="2" t="s">
        <v>3212</v>
      </c>
      <c r="E5776" s="3" t="s">
        <v>6148</v>
      </c>
      <c r="G5776" s="66">
        <v>9.9</v>
      </c>
    </row>
    <row r="5777" spans="1:7" ht="22.5" x14ac:dyDescent="0.2">
      <c r="A5777" s="1" t="str">
        <f t="shared" si="100"/>
        <v>SINAPI 89430</v>
      </c>
      <c r="B5777" s="3" t="s">
        <v>6165</v>
      </c>
      <c r="C5777" s="3">
        <v>89430</v>
      </c>
      <c r="D5777" s="2" t="s">
        <v>3155</v>
      </c>
      <c r="E5777" s="3" t="s">
        <v>6148</v>
      </c>
      <c r="G5777" s="66">
        <v>12.35</v>
      </c>
    </row>
    <row r="5778" spans="1:7" ht="22.5" x14ac:dyDescent="0.2">
      <c r="A5778" s="1" t="str">
        <f t="shared" si="100"/>
        <v>SINAPI 89384</v>
      </c>
      <c r="B5778" s="3" t="s">
        <v>6165</v>
      </c>
      <c r="C5778" s="3">
        <v>89384</v>
      </c>
      <c r="D5778" s="2" t="s">
        <v>3115</v>
      </c>
      <c r="E5778" s="3" t="s">
        <v>6148</v>
      </c>
      <c r="G5778" s="66">
        <v>12.94</v>
      </c>
    </row>
    <row r="5779" spans="1:7" ht="22.5" x14ac:dyDescent="0.2">
      <c r="A5779" s="1" t="str">
        <f t="shared" si="100"/>
        <v>SINAPI 89555</v>
      </c>
      <c r="B5779" s="3" t="s">
        <v>6165</v>
      </c>
      <c r="C5779" s="3">
        <v>89555</v>
      </c>
      <c r="D5779" s="2" t="s">
        <v>3226</v>
      </c>
      <c r="E5779" s="3" t="s">
        <v>6148</v>
      </c>
      <c r="G5779" s="66">
        <v>20.100000000000001</v>
      </c>
    </row>
    <row r="5780" spans="1:7" ht="22.5" x14ac:dyDescent="0.2">
      <c r="A5780" s="1" t="str">
        <f t="shared" si="100"/>
        <v>SINAPI 89437</v>
      </c>
      <c r="B5780" s="3" t="s">
        <v>6165</v>
      </c>
      <c r="C5780" s="3">
        <v>89437</v>
      </c>
      <c r="D5780" s="2" t="s">
        <v>3162</v>
      </c>
      <c r="E5780" s="3" t="s">
        <v>6148</v>
      </c>
      <c r="G5780" s="66">
        <v>22.94</v>
      </c>
    </row>
    <row r="5781" spans="1:7" ht="22.5" x14ac:dyDescent="0.2">
      <c r="A5781" s="1" t="str">
        <f t="shared" si="100"/>
        <v>SINAPI 89392</v>
      </c>
      <c r="B5781" s="3" t="s">
        <v>6165</v>
      </c>
      <c r="C5781" s="3">
        <v>89392</v>
      </c>
      <c r="D5781" s="2" t="s">
        <v>3122</v>
      </c>
      <c r="E5781" s="3" t="s">
        <v>6148</v>
      </c>
      <c r="G5781" s="66">
        <v>23.65</v>
      </c>
    </row>
    <row r="5782" spans="1:7" ht="22.5" x14ac:dyDescent="0.2">
      <c r="A5782" s="1" t="str">
        <f t="shared" si="100"/>
        <v>SINAPI 89405</v>
      </c>
      <c r="B5782" s="3" t="s">
        <v>6165</v>
      </c>
      <c r="C5782" s="3">
        <v>89405</v>
      </c>
      <c r="D5782" s="2" t="s">
        <v>3132</v>
      </c>
      <c r="E5782" s="3" t="s">
        <v>6148</v>
      </c>
      <c r="G5782" s="66">
        <v>8.27</v>
      </c>
    </row>
    <row r="5783" spans="1:7" ht="22.5" x14ac:dyDescent="0.2">
      <c r="A5783" s="1" t="str">
        <f t="shared" si="100"/>
        <v>SINAPI 89359</v>
      </c>
      <c r="B5783" s="3" t="s">
        <v>6165</v>
      </c>
      <c r="C5783" s="3">
        <v>89359</v>
      </c>
      <c r="D5783" s="2" t="s">
        <v>3090</v>
      </c>
      <c r="E5783" s="3" t="s">
        <v>6148</v>
      </c>
      <c r="G5783" s="66">
        <v>9.0299999999999994</v>
      </c>
    </row>
    <row r="5784" spans="1:7" ht="22.5" x14ac:dyDescent="0.2">
      <c r="A5784" s="1" t="str">
        <f t="shared" si="100"/>
        <v>SINAPI 89485</v>
      </c>
      <c r="B5784" s="3" t="s">
        <v>6165</v>
      </c>
      <c r="C5784" s="3">
        <v>89485</v>
      </c>
      <c r="D5784" s="2" t="s">
        <v>3171</v>
      </c>
      <c r="E5784" s="3" t="s">
        <v>6148</v>
      </c>
      <c r="G5784" s="66">
        <v>6.3</v>
      </c>
    </row>
    <row r="5785" spans="1:7" ht="22.5" x14ac:dyDescent="0.2">
      <c r="A5785" s="1" t="str">
        <f t="shared" si="100"/>
        <v>SINAPI 89409</v>
      </c>
      <c r="B5785" s="3" t="s">
        <v>6165</v>
      </c>
      <c r="C5785" s="3">
        <v>89409</v>
      </c>
      <c r="D5785" s="2" t="s">
        <v>3136</v>
      </c>
      <c r="E5785" s="3" t="s">
        <v>6148</v>
      </c>
      <c r="G5785" s="66">
        <v>9.9499999999999993</v>
      </c>
    </row>
    <row r="5786" spans="1:7" ht="22.5" x14ac:dyDescent="0.2">
      <c r="A5786" s="1" t="str">
        <f t="shared" si="100"/>
        <v>SINAPI 89363</v>
      </c>
      <c r="B5786" s="3" t="s">
        <v>6165</v>
      </c>
      <c r="C5786" s="3">
        <v>89363</v>
      </c>
      <c r="D5786" s="2" t="s">
        <v>3094</v>
      </c>
      <c r="E5786" s="3" t="s">
        <v>6148</v>
      </c>
      <c r="G5786" s="66">
        <v>10.85</v>
      </c>
    </row>
    <row r="5787" spans="1:7" ht="22.5" x14ac:dyDescent="0.2">
      <c r="A5787" s="1" t="str">
        <f t="shared" si="100"/>
        <v>SINAPI 89493</v>
      </c>
      <c r="B5787" s="3" t="s">
        <v>6165</v>
      </c>
      <c r="C5787" s="3">
        <v>89493</v>
      </c>
      <c r="D5787" s="2" t="s">
        <v>3175</v>
      </c>
      <c r="E5787" s="3" t="s">
        <v>6148</v>
      </c>
      <c r="G5787" s="66">
        <v>9.99</v>
      </c>
    </row>
    <row r="5788" spans="1:7" ht="22.5" x14ac:dyDescent="0.2">
      <c r="A5788" s="1" t="str">
        <f t="shared" si="100"/>
        <v>SINAPI 89414</v>
      </c>
      <c r="B5788" s="3" t="s">
        <v>6165</v>
      </c>
      <c r="C5788" s="3">
        <v>89414</v>
      </c>
      <c r="D5788" s="2" t="s">
        <v>3141</v>
      </c>
      <c r="E5788" s="3" t="s">
        <v>6148</v>
      </c>
      <c r="G5788" s="66">
        <v>14.25</v>
      </c>
    </row>
    <row r="5789" spans="1:7" ht="22.5" x14ac:dyDescent="0.2">
      <c r="A5789" s="1" t="str">
        <f t="shared" si="100"/>
        <v>SINAPI 89368</v>
      </c>
      <c r="B5789" s="3" t="s">
        <v>6165</v>
      </c>
      <c r="C5789" s="3">
        <v>89368</v>
      </c>
      <c r="D5789" s="2" t="s">
        <v>3099</v>
      </c>
      <c r="E5789" s="3" t="s">
        <v>6148</v>
      </c>
      <c r="G5789" s="66">
        <v>15.31</v>
      </c>
    </row>
    <row r="5790" spans="1:7" ht="22.5" x14ac:dyDescent="0.2">
      <c r="A5790" s="1" t="str">
        <f t="shared" si="100"/>
        <v>SINAPI 89498</v>
      </c>
      <c r="B5790" s="3" t="s">
        <v>6165</v>
      </c>
      <c r="C5790" s="3">
        <v>89498</v>
      </c>
      <c r="D5790" s="2" t="s">
        <v>3179</v>
      </c>
      <c r="E5790" s="3" t="s">
        <v>6148</v>
      </c>
      <c r="G5790" s="66">
        <v>13.1</v>
      </c>
    </row>
    <row r="5791" spans="1:7" ht="22.5" x14ac:dyDescent="0.2">
      <c r="A5791" s="1" t="str">
        <f t="shared" si="100"/>
        <v>SINAPI 103981</v>
      </c>
      <c r="B5791" s="3" t="s">
        <v>6165</v>
      </c>
      <c r="C5791" s="3">
        <v>103981</v>
      </c>
      <c r="D5791" s="2" t="s">
        <v>4074</v>
      </c>
      <c r="E5791" s="3" t="s">
        <v>6148</v>
      </c>
      <c r="G5791" s="66">
        <v>17.989999999999998</v>
      </c>
    </row>
    <row r="5792" spans="1:7" ht="22.5" x14ac:dyDescent="0.2">
      <c r="A5792" s="1" t="str">
        <f t="shared" si="100"/>
        <v>SINAPI 89502</v>
      </c>
      <c r="B5792" s="3" t="s">
        <v>6165</v>
      </c>
      <c r="C5792" s="3">
        <v>89502</v>
      </c>
      <c r="D5792" s="2" t="s">
        <v>3183</v>
      </c>
      <c r="E5792" s="3" t="s">
        <v>6148</v>
      </c>
      <c r="G5792" s="66">
        <v>16.63</v>
      </c>
    </row>
    <row r="5793" spans="1:7" ht="22.5" x14ac:dyDescent="0.2">
      <c r="A5793" s="1" t="str">
        <f t="shared" si="100"/>
        <v>SINAPI 103985</v>
      </c>
      <c r="B5793" s="3" t="s">
        <v>6165</v>
      </c>
      <c r="C5793" s="3">
        <v>103985</v>
      </c>
      <c r="D5793" s="2" t="s">
        <v>4078</v>
      </c>
      <c r="E5793" s="3" t="s">
        <v>6148</v>
      </c>
      <c r="G5793" s="66">
        <v>22.35</v>
      </c>
    </row>
    <row r="5794" spans="1:7" ht="22.5" x14ac:dyDescent="0.2">
      <c r="A5794" s="1" t="str">
        <f t="shared" si="100"/>
        <v>SINAPI 89506</v>
      </c>
      <c r="B5794" s="3" t="s">
        <v>6165</v>
      </c>
      <c r="C5794" s="3">
        <v>89506</v>
      </c>
      <c r="D5794" s="2" t="s">
        <v>3187</v>
      </c>
      <c r="E5794" s="3" t="s">
        <v>6148</v>
      </c>
      <c r="G5794" s="66">
        <v>37.39</v>
      </c>
    </row>
    <row r="5795" spans="1:7" ht="22.5" x14ac:dyDescent="0.2">
      <c r="A5795" s="1" t="str">
        <f t="shared" si="100"/>
        <v>SINAPI 89515</v>
      </c>
      <c r="B5795" s="3" t="s">
        <v>6165</v>
      </c>
      <c r="C5795" s="3">
        <v>89515</v>
      </c>
      <c r="D5795" s="2" t="s">
        <v>3192</v>
      </c>
      <c r="E5795" s="3" t="s">
        <v>6148</v>
      </c>
      <c r="G5795" s="66">
        <v>76.849999999999994</v>
      </c>
    </row>
    <row r="5796" spans="1:7" ht="22.5" x14ac:dyDescent="0.2">
      <c r="A5796" s="1" t="str">
        <f t="shared" si="100"/>
        <v>SINAPI 89523</v>
      </c>
      <c r="B5796" s="3" t="s">
        <v>6165</v>
      </c>
      <c r="C5796" s="3">
        <v>89523</v>
      </c>
      <c r="D5796" s="2" t="s">
        <v>3200</v>
      </c>
      <c r="E5796" s="3" t="s">
        <v>6148</v>
      </c>
      <c r="G5796" s="66">
        <v>93.78</v>
      </c>
    </row>
    <row r="5797" spans="1:7" ht="22.5" x14ac:dyDescent="0.2">
      <c r="A5797" s="1" t="str">
        <f t="shared" si="100"/>
        <v>SINAPI 90373</v>
      </c>
      <c r="B5797" s="3" t="s">
        <v>6165</v>
      </c>
      <c r="C5797" s="3">
        <v>90373</v>
      </c>
      <c r="D5797" s="2" t="s">
        <v>3482</v>
      </c>
      <c r="E5797" s="3" t="s">
        <v>6148</v>
      </c>
      <c r="G5797" s="66">
        <v>13.18</v>
      </c>
    </row>
    <row r="5798" spans="1:7" ht="22.5" x14ac:dyDescent="0.2">
      <c r="A5798" s="1" t="str">
        <f t="shared" si="100"/>
        <v>SINAPI 89366</v>
      </c>
      <c r="B5798" s="3" t="s">
        <v>6165</v>
      </c>
      <c r="C5798" s="3">
        <v>89366</v>
      </c>
      <c r="D5798" s="2" t="s">
        <v>3097</v>
      </c>
      <c r="E5798" s="3" t="s">
        <v>6148</v>
      </c>
      <c r="G5798" s="66">
        <v>16.32</v>
      </c>
    </row>
    <row r="5799" spans="1:7" ht="22.5" x14ac:dyDescent="0.2">
      <c r="A5799" s="1" t="str">
        <f t="shared" ref="A5799:A5862" si="101">CONCATENAR</f>
        <v>SINAPI 89404</v>
      </c>
      <c r="B5799" s="3" t="s">
        <v>6165</v>
      </c>
      <c r="C5799" s="3">
        <v>89404</v>
      </c>
      <c r="D5799" s="2" t="s">
        <v>3131</v>
      </c>
      <c r="E5799" s="3" t="s">
        <v>6148</v>
      </c>
      <c r="G5799" s="66">
        <v>7.76</v>
      </c>
    </row>
    <row r="5800" spans="1:7" ht="22.5" x14ac:dyDescent="0.2">
      <c r="A5800" s="1" t="str">
        <f t="shared" si="101"/>
        <v>SINAPI 89358</v>
      </c>
      <c r="B5800" s="3" t="s">
        <v>6165</v>
      </c>
      <c r="C5800" s="3">
        <v>89358</v>
      </c>
      <c r="D5800" s="2" t="s">
        <v>3089</v>
      </c>
      <c r="E5800" s="3" t="s">
        <v>6148</v>
      </c>
      <c r="G5800" s="66">
        <v>8.52</v>
      </c>
    </row>
    <row r="5801" spans="1:7" ht="22.5" x14ac:dyDescent="0.2">
      <c r="A5801" s="1" t="str">
        <f t="shared" si="101"/>
        <v>SINAPI 89481</v>
      </c>
      <c r="B5801" s="3" t="s">
        <v>6165</v>
      </c>
      <c r="C5801" s="3">
        <v>89481</v>
      </c>
      <c r="D5801" s="2" t="s">
        <v>3170</v>
      </c>
      <c r="E5801" s="3" t="s">
        <v>6148</v>
      </c>
      <c r="G5801" s="66">
        <v>5.57</v>
      </c>
    </row>
    <row r="5802" spans="1:7" ht="22.5" x14ac:dyDescent="0.2">
      <c r="A5802" s="1" t="str">
        <f t="shared" si="101"/>
        <v>SINAPI 89408</v>
      </c>
      <c r="B5802" s="3" t="s">
        <v>6165</v>
      </c>
      <c r="C5802" s="3">
        <v>89408</v>
      </c>
      <c r="D5802" s="2" t="s">
        <v>3135</v>
      </c>
      <c r="E5802" s="3" t="s">
        <v>6148</v>
      </c>
      <c r="G5802" s="66">
        <v>9.2200000000000006</v>
      </c>
    </row>
    <row r="5803" spans="1:7" ht="22.5" x14ac:dyDescent="0.2">
      <c r="A5803" s="1" t="str">
        <f t="shared" si="101"/>
        <v>SINAPI 89362</v>
      </c>
      <c r="B5803" s="3" t="s">
        <v>6165</v>
      </c>
      <c r="C5803" s="3">
        <v>89362</v>
      </c>
      <c r="D5803" s="2" t="s">
        <v>3093</v>
      </c>
      <c r="E5803" s="3" t="s">
        <v>6148</v>
      </c>
      <c r="G5803" s="66">
        <v>10.119999999999999</v>
      </c>
    </row>
    <row r="5804" spans="1:7" ht="22.5" x14ac:dyDescent="0.2">
      <c r="A5804" s="1" t="str">
        <f t="shared" si="101"/>
        <v>SINAPI 89412</v>
      </c>
      <c r="B5804" s="3" t="s">
        <v>6165</v>
      </c>
      <c r="C5804" s="3">
        <v>89412</v>
      </c>
      <c r="D5804" s="2" t="s">
        <v>3139</v>
      </c>
      <c r="E5804" s="3" t="s">
        <v>6148</v>
      </c>
      <c r="G5804" s="66">
        <v>10.15</v>
      </c>
    </row>
    <row r="5805" spans="1:7" ht="22.5" x14ac:dyDescent="0.2">
      <c r="A5805" s="1" t="str">
        <f t="shared" si="101"/>
        <v>SINAPI 89492</v>
      </c>
      <c r="B5805" s="3" t="s">
        <v>6165</v>
      </c>
      <c r="C5805" s="3">
        <v>89492</v>
      </c>
      <c r="D5805" s="2" t="s">
        <v>3174</v>
      </c>
      <c r="E5805" s="3" t="s">
        <v>6148</v>
      </c>
      <c r="G5805" s="66">
        <v>8.3699999999999992</v>
      </c>
    </row>
    <row r="5806" spans="1:7" ht="22.5" x14ac:dyDescent="0.2">
      <c r="A5806" s="1" t="str">
        <f t="shared" si="101"/>
        <v>SINAPI 89413</v>
      </c>
      <c r="B5806" s="3" t="s">
        <v>6165</v>
      </c>
      <c r="C5806" s="3">
        <v>89413</v>
      </c>
      <c r="D5806" s="2" t="s">
        <v>3140</v>
      </c>
      <c r="E5806" s="3" t="s">
        <v>6148</v>
      </c>
      <c r="G5806" s="66">
        <v>12.63</v>
      </c>
    </row>
    <row r="5807" spans="1:7" ht="22.5" x14ac:dyDescent="0.2">
      <c r="A5807" s="1" t="str">
        <f t="shared" si="101"/>
        <v>SINAPI 89367</v>
      </c>
      <c r="B5807" s="3" t="s">
        <v>6165</v>
      </c>
      <c r="C5807" s="3">
        <v>89367</v>
      </c>
      <c r="D5807" s="2" t="s">
        <v>3098</v>
      </c>
      <c r="E5807" s="3" t="s">
        <v>6148</v>
      </c>
      <c r="G5807" s="66">
        <v>13.69</v>
      </c>
    </row>
    <row r="5808" spans="1:7" ht="22.5" x14ac:dyDescent="0.2">
      <c r="A5808" s="1" t="str">
        <f t="shared" si="101"/>
        <v>SINAPI 89497</v>
      </c>
      <c r="B5808" s="3" t="s">
        <v>6165</v>
      </c>
      <c r="C5808" s="3">
        <v>89497</v>
      </c>
      <c r="D5808" s="2" t="s">
        <v>3178</v>
      </c>
      <c r="E5808" s="3" t="s">
        <v>6148</v>
      </c>
      <c r="G5808" s="66">
        <v>13.05</v>
      </c>
    </row>
    <row r="5809" spans="1:7" ht="22.5" x14ac:dyDescent="0.2">
      <c r="A5809" s="1" t="str">
        <f t="shared" si="101"/>
        <v>SINAPI 103980</v>
      </c>
      <c r="B5809" s="3" t="s">
        <v>6165</v>
      </c>
      <c r="C5809" s="3">
        <v>103980</v>
      </c>
      <c r="D5809" s="2" t="s">
        <v>4073</v>
      </c>
      <c r="E5809" s="3" t="s">
        <v>6148</v>
      </c>
      <c r="G5809" s="66">
        <v>17.940000000000001</v>
      </c>
    </row>
    <row r="5810" spans="1:7" ht="22.5" x14ac:dyDescent="0.2">
      <c r="A5810" s="1" t="str">
        <f t="shared" si="101"/>
        <v>SINAPI 89501</v>
      </c>
      <c r="B5810" s="3" t="s">
        <v>6165</v>
      </c>
      <c r="C5810" s="3">
        <v>89501</v>
      </c>
      <c r="D5810" s="2" t="s">
        <v>3182</v>
      </c>
      <c r="E5810" s="3" t="s">
        <v>6148</v>
      </c>
      <c r="G5810" s="66">
        <v>14.28</v>
      </c>
    </row>
    <row r="5811" spans="1:7" ht="22.5" x14ac:dyDescent="0.2">
      <c r="A5811" s="1" t="str">
        <f t="shared" si="101"/>
        <v>SINAPI 103984</v>
      </c>
      <c r="B5811" s="3" t="s">
        <v>6165</v>
      </c>
      <c r="C5811" s="3">
        <v>103984</v>
      </c>
      <c r="D5811" s="2" t="s">
        <v>4077</v>
      </c>
      <c r="E5811" s="3" t="s">
        <v>6148</v>
      </c>
      <c r="G5811" s="66">
        <v>20</v>
      </c>
    </row>
    <row r="5812" spans="1:7" ht="22.5" x14ac:dyDescent="0.2">
      <c r="A5812" s="1" t="str">
        <f t="shared" si="101"/>
        <v>SINAPI 89505</v>
      </c>
      <c r="B5812" s="3" t="s">
        <v>6165</v>
      </c>
      <c r="C5812" s="3">
        <v>89505</v>
      </c>
      <c r="D5812" s="2" t="s">
        <v>3186</v>
      </c>
      <c r="E5812" s="3" t="s">
        <v>6148</v>
      </c>
      <c r="G5812" s="66">
        <v>39.04</v>
      </c>
    </row>
    <row r="5813" spans="1:7" ht="22.5" x14ac:dyDescent="0.2">
      <c r="A5813" s="1" t="str">
        <f t="shared" si="101"/>
        <v>SINAPI 89513</v>
      </c>
      <c r="B5813" s="3" t="s">
        <v>6165</v>
      </c>
      <c r="C5813" s="3">
        <v>89513</v>
      </c>
      <c r="D5813" s="2" t="s">
        <v>3190</v>
      </c>
      <c r="E5813" s="3" t="s">
        <v>6148</v>
      </c>
      <c r="G5813" s="66">
        <v>95.87</v>
      </c>
    </row>
    <row r="5814" spans="1:7" ht="22.5" x14ac:dyDescent="0.2">
      <c r="A5814" s="1" t="str">
        <f t="shared" si="101"/>
        <v>SINAPI 89521</v>
      </c>
      <c r="B5814" s="3" t="s">
        <v>6165</v>
      </c>
      <c r="C5814" s="3">
        <v>89521</v>
      </c>
      <c r="D5814" s="2" t="s">
        <v>3198</v>
      </c>
      <c r="E5814" s="3" t="s">
        <v>6148</v>
      </c>
      <c r="G5814" s="66">
        <v>114.15</v>
      </c>
    </row>
    <row r="5815" spans="1:7" ht="22.5" x14ac:dyDescent="0.2">
      <c r="A5815" s="1" t="str">
        <f t="shared" si="101"/>
        <v>SINAPI 103955</v>
      </c>
      <c r="B5815" s="3" t="s">
        <v>6165</v>
      </c>
      <c r="C5815" s="3">
        <v>103955</v>
      </c>
      <c r="D5815" s="2" t="s">
        <v>4057</v>
      </c>
      <c r="E5815" s="3" t="s">
        <v>6148</v>
      </c>
      <c r="G5815" s="66">
        <v>10.44</v>
      </c>
    </row>
    <row r="5816" spans="1:7" ht="22.5" x14ac:dyDescent="0.2">
      <c r="A5816" s="1" t="str">
        <f t="shared" si="101"/>
        <v>SINAPI 103950</v>
      </c>
      <c r="B5816" s="3" t="s">
        <v>6165</v>
      </c>
      <c r="C5816" s="3">
        <v>103950</v>
      </c>
      <c r="D5816" s="2" t="s">
        <v>4052</v>
      </c>
      <c r="E5816" s="3" t="s">
        <v>6148</v>
      </c>
      <c r="G5816" s="66">
        <v>11.28</v>
      </c>
    </row>
    <row r="5817" spans="1:7" ht="22.5" x14ac:dyDescent="0.2">
      <c r="A5817" s="1" t="str">
        <f t="shared" si="101"/>
        <v>SINAPI 103974</v>
      </c>
      <c r="B5817" s="3" t="s">
        <v>6165</v>
      </c>
      <c r="C5817" s="3">
        <v>103974</v>
      </c>
      <c r="D5817" s="2" t="s">
        <v>4070</v>
      </c>
      <c r="E5817" s="3" t="s">
        <v>6148</v>
      </c>
      <c r="G5817" s="66">
        <v>10.37</v>
      </c>
    </row>
    <row r="5818" spans="1:7" ht="22.5" x14ac:dyDescent="0.2">
      <c r="A5818" s="1" t="str">
        <f t="shared" si="101"/>
        <v>SINAPI 103956</v>
      </c>
      <c r="B5818" s="3" t="s">
        <v>6165</v>
      </c>
      <c r="C5818" s="3">
        <v>103956</v>
      </c>
      <c r="D5818" s="2" t="s">
        <v>4058</v>
      </c>
      <c r="E5818" s="3" t="s">
        <v>6148</v>
      </c>
      <c r="G5818" s="66">
        <v>14.33</v>
      </c>
    </row>
    <row r="5819" spans="1:7" ht="22.5" x14ac:dyDescent="0.2">
      <c r="A5819" s="1" t="str">
        <f t="shared" si="101"/>
        <v>SINAPI 103951</v>
      </c>
      <c r="B5819" s="3" t="s">
        <v>6165</v>
      </c>
      <c r="C5819" s="3">
        <v>103951</v>
      </c>
      <c r="D5819" s="2" t="s">
        <v>4053</v>
      </c>
      <c r="E5819" s="3" t="s">
        <v>6148</v>
      </c>
      <c r="G5819" s="66">
        <v>15.3</v>
      </c>
    </row>
    <row r="5820" spans="1:7" ht="22.5" x14ac:dyDescent="0.2">
      <c r="A5820" s="1" t="str">
        <f t="shared" si="101"/>
        <v>SINAPI 89374</v>
      </c>
      <c r="B5820" s="3" t="s">
        <v>6165</v>
      </c>
      <c r="C5820" s="3">
        <v>89374</v>
      </c>
      <c r="D5820" s="2" t="s">
        <v>3105</v>
      </c>
      <c r="E5820" s="3" t="s">
        <v>6148</v>
      </c>
      <c r="G5820" s="66">
        <v>10.06</v>
      </c>
    </row>
    <row r="5821" spans="1:7" ht="22.5" x14ac:dyDescent="0.2">
      <c r="A5821" s="1" t="str">
        <f t="shared" si="101"/>
        <v>SINAPI 89427</v>
      </c>
      <c r="B5821" s="3" t="s">
        <v>6165</v>
      </c>
      <c r="C5821" s="3">
        <v>89427</v>
      </c>
      <c r="D5821" s="2" t="s">
        <v>3152</v>
      </c>
      <c r="E5821" s="3" t="s">
        <v>6148</v>
      </c>
      <c r="G5821" s="66">
        <v>11.75</v>
      </c>
    </row>
    <row r="5822" spans="1:7" ht="22.5" x14ac:dyDescent="0.2">
      <c r="A5822" s="1" t="str">
        <f t="shared" si="101"/>
        <v>SINAPI 89381</v>
      </c>
      <c r="B5822" s="3" t="s">
        <v>6165</v>
      </c>
      <c r="C5822" s="3">
        <v>89381</v>
      </c>
      <c r="D5822" s="2" t="s">
        <v>3112</v>
      </c>
      <c r="E5822" s="3" t="s">
        <v>6148</v>
      </c>
      <c r="G5822" s="66">
        <v>12.31</v>
      </c>
    </row>
    <row r="5823" spans="1:7" ht="22.5" x14ac:dyDescent="0.2">
      <c r="A5823" s="1" t="str">
        <f t="shared" si="101"/>
        <v>SINAPI 95237</v>
      </c>
      <c r="B5823" s="3" t="s">
        <v>6165</v>
      </c>
      <c r="C5823" s="3">
        <v>95237</v>
      </c>
      <c r="D5823" s="2" t="s">
        <v>3740</v>
      </c>
      <c r="E5823" s="3" t="s">
        <v>6148</v>
      </c>
      <c r="G5823" s="66">
        <v>23.11</v>
      </c>
    </row>
    <row r="5824" spans="1:7" ht="22.5" x14ac:dyDescent="0.2">
      <c r="A5824" s="1" t="str">
        <f t="shared" si="101"/>
        <v>SINAPI 89979</v>
      </c>
      <c r="B5824" s="3" t="s">
        <v>6165</v>
      </c>
      <c r="C5824" s="3">
        <v>89979</v>
      </c>
      <c r="D5824" s="2" t="s">
        <v>3480</v>
      </c>
      <c r="E5824" s="3" t="s">
        <v>6148</v>
      </c>
      <c r="G5824" s="66">
        <v>23.76</v>
      </c>
    </row>
    <row r="5825" spans="1:7" ht="22.5" x14ac:dyDescent="0.2">
      <c r="A5825" s="1" t="str">
        <f t="shared" si="101"/>
        <v>SINAPI 89564</v>
      </c>
      <c r="B5825" s="3" t="s">
        <v>6165</v>
      </c>
      <c r="C5825" s="3">
        <v>89564</v>
      </c>
      <c r="D5825" s="2" t="s">
        <v>3235</v>
      </c>
      <c r="E5825" s="3" t="s">
        <v>6148</v>
      </c>
      <c r="G5825" s="66">
        <v>14.78</v>
      </c>
    </row>
    <row r="5826" spans="1:7" ht="22.5" x14ac:dyDescent="0.2">
      <c r="A5826" s="1" t="str">
        <f t="shared" si="101"/>
        <v>SINAPI 103991</v>
      </c>
      <c r="B5826" s="3" t="s">
        <v>6165</v>
      </c>
      <c r="C5826" s="3">
        <v>103991</v>
      </c>
      <c r="D5826" s="2" t="s">
        <v>7079</v>
      </c>
      <c r="E5826" s="3" t="s">
        <v>6148</v>
      </c>
      <c r="G5826" s="66">
        <v>17.86</v>
      </c>
    </row>
    <row r="5827" spans="1:7" ht="22.5" x14ac:dyDescent="0.2">
      <c r="A5827" s="1" t="str">
        <f t="shared" si="101"/>
        <v>SINAPI 89593</v>
      </c>
      <c r="B5827" s="3" t="s">
        <v>6165</v>
      </c>
      <c r="C5827" s="3">
        <v>89593</v>
      </c>
      <c r="D5827" s="2" t="s">
        <v>3258</v>
      </c>
      <c r="E5827" s="3" t="s">
        <v>6148</v>
      </c>
      <c r="G5827" s="66">
        <v>23.25</v>
      </c>
    </row>
    <row r="5828" spans="1:7" ht="22.5" x14ac:dyDescent="0.2">
      <c r="A5828" s="1" t="str">
        <f t="shared" si="101"/>
        <v>SINAPI 104000</v>
      </c>
      <c r="B5828" s="3" t="s">
        <v>6165</v>
      </c>
      <c r="C5828" s="3">
        <v>104000</v>
      </c>
      <c r="D5828" s="2" t="s">
        <v>7082</v>
      </c>
      <c r="E5828" s="3" t="s">
        <v>6148</v>
      </c>
      <c r="G5828" s="66">
        <v>26.86</v>
      </c>
    </row>
    <row r="5829" spans="1:7" ht="22.5" x14ac:dyDescent="0.2">
      <c r="A5829" s="1" t="str">
        <f t="shared" si="101"/>
        <v>SINAPI 89418</v>
      </c>
      <c r="B5829" s="3" t="s">
        <v>6165</v>
      </c>
      <c r="C5829" s="3">
        <v>89418</v>
      </c>
      <c r="D5829" s="2" t="s">
        <v>3145</v>
      </c>
      <c r="E5829" s="3" t="s">
        <v>6148</v>
      </c>
      <c r="G5829" s="66">
        <v>15.07</v>
      </c>
    </row>
    <row r="5830" spans="1:7" ht="22.5" x14ac:dyDescent="0.2">
      <c r="A5830" s="1" t="str">
        <f t="shared" si="101"/>
        <v>SINAPI 89372</v>
      </c>
      <c r="B5830" s="3" t="s">
        <v>6165</v>
      </c>
      <c r="C5830" s="3">
        <v>89372</v>
      </c>
      <c r="D5830" s="2" t="s">
        <v>3103</v>
      </c>
      <c r="E5830" s="3" t="s">
        <v>6148</v>
      </c>
      <c r="G5830" s="66">
        <v>15.57</v>
      </c>
    </row>
    <row r="5831" spans="1:7" ht="22.5" x14ac:dyDescent="0.2">
      <c r="A5831" s="1" t="str">
        <f t="shared" si="101"/>
        <v>SINAPI 89530</v>
      </c>
      <c r="B5831" s="3" t="s">
        <v>6165</v>
      </c>
      <c r="C5831" s="3">
        <v>89530</v>
      </c>
      <c r="D5831" s="2" t="s">
        <v>3207</v>
      </c>
      <c r="E5831" s="3" t="s">
        <v>6148</v>
      </c>
      <c r="G5831" s="66">
        <v>15.24</v>
      </c>
    </row>
    <row r="5832" spans="1:7" ht="22.5" x14ac:dyDescent="0.2">
      <c r="A5832" s="1" t="str">
        <f t="shared" si="101"/>
        <v>SINAPI 89425</v>
      </c>
      <c r="B5832" s="3" t="s">
        <v>6165</v>
      </c>
      <c r="C5832" s="3">
        <v>89425</v>
      </c>
      <c r="D5832" s="2" t="s">
        <v>3150</v>
      </c>
      <c r="E5832" s="3" t="s">
        <v>6148</v>
      </c>
      <c r="G5832" s="66">
        <v>17.690000000000001</v>
      </c>
    </row>
    <row r="5833" spans="1:7" ht="22.5" x14ac:dyDescent="0.2">
      <c r="A5833" s="1" t="str">
        <f t="shared" si="101"/>
        <v>SINAPI 89379</v>
      </c>
      <c r="B5833" s="3" t="s">
        <v>6165</v>
      </c>
      <c r="C5833" s="3">
        <v>89379</v>
      </c>
      <c r="D5833" s="2" t="s">
        <v>3110</v>
      </c>
      <c r="E5833" s="3" t="s">
        <v>6148</v>
      </c>
      <c r="G5833" s="66">
        <v>18.28</v>
      </c>
    </row>
    <row r="5834" spans="1:7" ht="22.5" x14ac:dyDescent="0.2">
      <c r="A5834" s="1" t="str">
        <f t="shared" si="101"/>
        <v>SINAPI 89542</v>
      </c>
      <c r="B5834" s="3" t="s">
        <v>6165</v>
      </c>
      <c r="C5834" s="3">
        <v>89542</v>
      </c>
      <c r="D5834" s="2" t="s">
        <v>3214</v>
      </c>
      <c r="E5834" s="3" t="s">
        <v>6148</v>
      </c>
      <c r="G5834" s="66">
        <v>25.21</v>
      </c>
    </row>
    <row r="5835" spans="1:7" ht="22.5" x14ac:dyDescent="0.2">
      <c r="A5835" s="1" t="str">
        <f t="shared" si="101"/>
        <v>SINAPI 89432</v>
      </c>
      <c r="B5835" s="3" t="s">
        <v>6165</v>
      </c>
      <c r="C5835" s="3">
        <v>89432</v>
      </c>
      <c r="D5835" s="2" t="s">
        <v>3157</v>
      </c>
      <c r="E5835" s="3" t="s">
        <v>6148</v>
      </c>
      <c r="G5835" s="66">
        <v>28.05</v>
      </c>
    </row>
    <row r="5836" spans="1:7" ht="22.5" x14ac:dyDescent="0.2">
      <c r="A5836" s="1" t="str">
        <f t="shared" si="101"/>
        <v>SINAPI 89387</v>
      </c>
      <c r="B5836" s="3" t="s">
        <v>6165</v>
      </c>
      <c r="C5836" s="3">
        <v>89387</v>
      </c>
      <c r="D5836" s="2" t="s">
        <v>3118</v>
      </c>
      <c r="E5836" s="3" t="s">
        <v>6148</v>
      </c>
      <c r="G5836" s="66">
        <v>28.76</v>
      </c>
    </row>
    <row r="5837" spans="1:7" ht="22.5" x14ac:dyDescent="0.2">
      <c r="A5837" s="1" t="str">
        <f t="shared" si="101"/>
        <v>SINAPI 89560</v>
      </c>
      <c r="B5837" s="3" t="s">
        <v>6165</v>
      </c>
      <c r="C5837" s="3">
        <v>89560</v>
      </c>
      <c r="D5837" s="2" t="s">
        <v>3231</v>
      </c>
      <c r="E5837" s="3" t="s">
        <v>6148</v>
      </c>
      <c r="G5837" s="66">
        <v>32.26</v>
      </c>
    </row>
    <row r="5838" spans="1:7" ht="22.5" x14ac:dyDescent="0.2">
      <c r="A5838" s="1" t="str">
        <f t="shared" si="101"/>
        <v>SINAPI 104159</v>
      </c>
      <c r="B5838" s="3" t="s">
        <v>6165</v>
      </c>
      <c r="C5838" s="3">
        <v>104159</v>
      </c>
      <c r="D5838" s="2" t="s">
        <v>7092</v>
      </c>
      <c r="E5838" s="3" t="s">
        <v>6148</v>
      </c>
      <c r="G5838" s="66">
        <v>35.58</v>
      </c>
    </row>
    <row r="5839" spans="1:7" ht="22.5" x14ac:dyDescent="0.2">
      <c r="A5839" s="1" t="str">
        <f t="shared" si="101"/>
        <v>SINAPI 89577</v>
      </c>
      <c r="B5839" s="3" t="s">
        <v>6165</v>
      </c>
      <c r="C5839" s="3">
        <v>89577</v>
      </c>
      <c r="D5839" s="2" t="s">
        <v>3247</v>
      </c>
      <c r="E5839" s="3" t="s">
        <v>6148</v>
      </c>
      <c r="G5839" s="66">
        <v>34.200000000000003</v>
      </c>
    </row>
    <row r="5840" spans="1:7" ht="22.5" x14ac:dyDescent="0.2">
      <c r="A5840" s="1" t="str">
        <f t="shared" si="101"/>
        <v>SINAPI 103996</v>
      </c>
      <c r="B5840" s="3" t="s">
        <v>6165</v>
      </c>
      <c r="C5840" s="3">
        <v>103996</v>
      </c>
      <c r="D5840" s="2" t="s">
        <v>4085</v>
      </c>
      <c r="E5840" s="3" t="s">
        <v>6148</v>
      </c>
      <c r="G5840" s="66">
        <v>38.049999999999997</v>
      </c>
    </row>
    <row r="5841" spans="1:7" ht="22.5" x14ac:dyDescent="0.2">
      <c r="A5841" s="1" t="str">
        <f t="shared" si="101"/>
        <v>SINAPI 89598</v>
      </c>
      <c r="B5841" s="3" t="s">
        <v>6165</v>
      </c>
      <c r="C5841" s="3">
        <v>89598</v>
      </c>
      <c r="D5841" s="2" t="s">
        <v>3263</v>
      </c>
      <c r="E5841" s="3" t="s">
        <v>6148</v>
      </c>
      <c r="G5841" s="66">
        <v>45.98</v>
      </c>
    </row>
    <row r="5842" spans="1:7" ht="22.5" x14ac:dyDescent="0.2">
      <c r="A5842" s="1" t="str">
        <f t="shared" si="101"/>
        <v>SINAPI 89419</v>
      </c>
      <c r="B5842" s="3" t="s">
        <v>6165</v>
      </c>
      <c r="C5842" s="3">
        <v>89419</v>
      </c>
      <c r="D5842" s="2" t="s">
        <v>3146</v>
      </c>
      <c r="E5842" s="3" t="s">
        <v>6148</v>
      </c>
      <c r="G5842" s="66">
        <v>6.87</v>
      </c>
    </row>
    <row r="5843" spans="1:7" ht="22.5" x14ac:dyDescent="0.2">
      <c r="A5843" s="1" t="str">
        <f t="shared" si="101"/>
        <v>SINAPI 89373</v>
      </c>
      <c r="B5843" s="3" t="s">
        <v>6165</v>
      </c>
      <c r="C5843" s="3">
        <v>89373</v>
      </c>
      <c r="D5843" s="2" t="s">
        <v>3104</v>
      </c>
      <c r="E5843" s="3" t="s">
        <v>6148</v>
      </c>
      <c r="G5843" s="66">
        <v>7.43</v>
      </c>
    </row>
    <row r="5844" spans="1:7" ht="22.5" x14ac:dyDescent="0.2">
      <c r="A5844" s="1" t="str">
        <f t="shared" si="101"/>
        <v>SINAPI 89532</v>
      </c>
      <c r="B5844" s="3" t="s">
        <v>6165</v>
      </c>
      <c r="C5844" s="3">
        <v>89532</v>
      </c>
      <c r="D5844" s="2" t="s">
        <v>3209</v>
      </c>
      <c r="E5844" s="3" t="s">
        <v>6148</v>
      </c>
      <c r="G5844" s="66">
        <v>6.99</v>
      </c>
    </row>
    <row r="5845" spans="1:7" ht="22.5" x14ac:dyDescent="0.2">
      <c r="A5845" s="1" t="str">
        <f t="shared" si="101"/>
        <v>SINAPI 89426</v>
      </c>
      <c r="B5845" s="3" t="s">
        <v>6165</v>
      </c>
      <c r="C5845" s="3">
        <v>89426</v>
      </c>
      <c r="D5845" s="2" t="s">
        <v>3151</v>
      </c>
      <c r="E5845" s="3" t="s">
        <v>6148</v>
      </c>
      <c r="G5845" s="66">
        <v>9.64</v>
      </c>
    </row>
    <row r="5846" spans="1:7" ht="22.5" x14ac:dyDescent="0.2">
      <c r="A5846" s="1" t="str">
        <f t="shared" si="101"/>
        <v>SINAPI 89380</v>
      </c>
      <c r="B5846" s="3" t="s">
        <v>6165</v>
      </c>
      <c r="C5846" s="3">
        <v>89380</v>
      </c>
      <c r="D5846" s="2" t="s">
        <v>3111</v>
      </c>
      <c r="E5846" s="3" t="s">
        <v>6148</v>
      </c>
      <c r="G5846" s="66">
        <v>10.29</v>
      </c>
    </row>
    <row r="5847" spans="1:7" ht="22.5" x14ac:dyDescent="0.2">
      <c r="A5847" s="1" t="str">
        <f t="shared" si="101"/>
        <v>SINAPI 89562</v>
      </c>
      <c r="B5847" s="3" t="s">
        <v>6165</v>
      </c>
      <c r="C5847" s="3">
        <v>89562</v>
      </c>
      <c r="D5847" s="2" t="s">
        <v>3233</v>
      </c>
      <c r="E5847" s="3" t="s">
        <v>6148</v>
      </c>
      <c r="G5847" s="66">
        <v>10.039999999999999</v>
      </c>
    </row>
    <row r="5848" spans="1:7" ht="22.5" x14ac:dyDescent="0.2">
      <c r="A5848" s="1" t="str">
        <f t="shared" si="101"/>
        <v>SINAPI 89433</v>
      </c>
      <c r="B5848" s="3" t="s">
        <v>6165</v>
      </c>
      <c r="C5848" s="3">
        <v>89433</v>
      </c>
      <c r="D5848" s="2" t="s">
        <v>3158</v>
      </c>
      <c r="E5848" s="3" t="s">
        <v>6148</v>
      </c>
      <c r="G5848" s="66">
        <v>13.12</v>
      </c>
    </row>
    <row r="5849" spans="1:7" ht="22.5" x14ac:dyDescent="0.2">
      <c r="A5849" s="1" t="str">
        <f t="shared" si="101"/>
        <v>SINAPI 89579</v>
      </c>
      <c r="B5849" s="3" t="s">
        <v>6165</v>
      </c>
      <c r="C5849" s="3">
        <v>89579</v>
      </c>
      <c r="D5849" s="2" t="s">
        <v>3248</v>
      </c>
      <c r="E5849" s="3" t="s">
        <v>6148</v>
      </c>
      <c r="G5849" s="66">
        <v>11.28</v>
      </c>
    </row>
    <row r="5850" spans="1:7" ht="22.5" x14ac:dyDescent="0.2">
      <c r="A5850" s="1" t="str">
        <f t="shared" si="101"/>
        <v>SINAPI 103998</v>
      </c>
      <c r="B5850" s="3" t="s">
        <v>6165</v>
      </c>
      <c r="C5850" s="3">
        <v>103998</v>
      </c>
      <c r="D5850" s="2" t="s">
        <v>4087</v>
      </c>
      <c r="E5850" s="3" t="s">
        <v>6148</v>
      </c>
      <c r="G5850" s="66">
        <v>14.44</v>
      </c>
    </row>
    <row r="5851" spans="1:7" ht="22.5" x14ac:dyDescent="0.2">
      <c r="A5851" s="1" t="str">
        <f t="shared" si="101"/>
        <v>SINAPI 89605</v>
      </c>
      <c r="B5851" s="3" t="s">
        <v>6165</v>
      </c>
      <c r="C5851" s="3">
        <v>89605</v>
      </c>
      <c r="D5851" s="2" t="s">
        <v>3266</v>
      </c>
      <c r="E5851" s="3" t="s">
        <v>6148</v>
      </c>
      <c r="G5851" s="66">
        <v>19.63</v>
      </c>
    </row>
    <row r="5852" spans="1:7" ht="22.5" x14ac:dyDescent="0.2">
      <c r="A5852" s="1" t="str">
        <f t="shared" si="101"/>
        <v>SINAPI 89981</v>
      </c>
      <c r="B5852" s="3" t="s">
        <v>6165</v>
      </c>
      <c r="C5852" s="3">
        <v>89981</v>
      </c>
      <c r="D5852" s="2" t="s">
        <v>3481</v>
      </c>
      <c r="E5852" s="3" t="s">
        <v>6148</v>
      </c>
      <c r="G5852" s="66">
        <v>20.46</v>
      </c>
    </row>
    <row r="5853" spans="1:7" ht="22.5" x14ac:dyDescent="0.2">
      <c r="A5853" s="1" t="str">
        <f t="shared" si="101"/>
        <v>SINAPI 89385</v>
      </c>
      <c r="B5853" s="3" t="s">
        <v>6165</v>
      </c>
      <c r="C5853" s="3">
        <v>89385</v>
      </c>
      <c r="D5853" s="2" t="s">
        <v>3116</v>
      </c>
      <c r="E5853" s="3" t="s">
        <v>6148</v>
      </c>
      <c r="G5853" s="66">
        <v>7.54</v>
      </c>
    </row>
    <row r="5854" spans="1:7" ht="22.5" x14ac:dyDescent="0.2">
      <c r="A5854" s="1" t="str">
        <f t="shared" si="101"/>
        <v>SINAPI 89551</v>
      </c>
      <c r="B5854" s="3" t="s">
        <v>6165</v>
      </c>
      <c r="C5854" s="3">
        <v>89551</v>
      </c>
      <c r="D5854" s="2" t="s">
        <v>3222</v>
      </c>
      <c r="E5854" s="3" t="s">
        <v>6148</v>
      </c>
      <c r="G5854" s="66">
        <v>8.31</v>
      </c>
    </row>
    <row r="5855" spans="1:7" ht="22.5" x14ac:dyDescent="0.2">
      <c r="A5855" s="1" t="str">
        <f t="shared" si="101"/>
        <v>SINAPI 89434</v>
      </c>
      <c r="B5855" s="3" t="s">
        <v>6165</v>
      </c>
      <c r="C5855" s="3">
        <v>89434</v>
      </c>
      <c r="D5855" s="2" t="s">
        <v>3159</v>
      </c>
      <c r="E5855" s="3" t="s">
        <v>6148</v>
      </c>
      <c r="G5855" s="66">
        <v>10.96</v>
      </c>
    </row>
    <row r="5856" spans="1:7" ht="22.5" x14ac:dyDescent="0.2">
      <c r="A5856" s="1" t="str">
        <f t="shared" si="101"/>
        <v>SINAPI 89389</v>
      </c>
      <c r="B5856" s="3" t="s">
        <v>6165</v>
      </c>
      <c r="C5856" s="3">
        <v>89389</v>
      </c>
      <c r="D5856" s="2" t="s">
        <v>3119</v>
      </c>
      <c r="E5856" s="3" t="s">
        <v>6148</v>
      </c>
      <c r="G5856" s="66">
        <v>11.61</v>
      </c>
    </row>
    <row r="5857" spans="1:7" ht="22.5" x14ac:dyDescent="0.2">
      <c r="A5857" s="1" t="str">
        <f t="shared" si="101"/>
        <v>SINAPI 89417</v>
      </c>
      <c r="B5857" s="3" t="s">
        <v>6165</v>
      </c>
      <c r="C5857" s="3">
        <v>89417</v>
      </c>
      <c r="D5857" s="2" t="s">
        <v>3144</v>
      </c>
      <c r="E5857" s="3" t="s">
        <v>6148</v>
      </c>
      <c r="G5857" s="66">
        <v>5.79</v>
      </c>
    </row>
    <row r="5858" spans="1:7" ht="22.5" x14ac:dyDescent="0.2">
      <c r="A5858" s="1" t="str">
        <f t="shared" si="101"/>
        <v>SINAPI 89371</v>
      </c>
      <c r="B5858" s="3" t="s">
        <v>6165</v>
      </c>
      <c r="C5858" s="3">
        <v>89371</v>
      </c>
      <c r="D5858" s="2" t="s">
        <v>3102</v>
      </c>
      <c r="E5858" s="3" t="s">
        <v>6148</v>
      </c>
      <c r="G5858" s="66">
        <v>6.29</v>
      </c>
    </row>
    <row r="5859" spans="1:7" x14ac:dyDescent="0.2">
      <c r="A5859" s="1" t="str">
        <f t="shared" si="101"/>
        <v>SINAPI 89528</v>
      </c>
      <c r="B5859" s="3" t="s">
        <v>6165</v>
      </c>
      <c r="C5859" s="3">
        <v>89528</v>
      </c>
      <c r="D5859" s="2" t="s">
        <v>3205</v>
      </c>
      <c r="E5859" s="3" t="s">
        <v>6148</v>
      </c>
      <c r="G5859" s="66">
        <v>4.3600000000000003</v>
      </c>
    </row>
    <row r="5860" spans="1:7" ht="22.5" x14ac:dyDescent="0.2">
      <c r="A5860" s="1" t="str">
        <f t="shared" si="101"/>
        <v>SINAPI 89424</v>
      </c>
      <c r="B5860" s="3" t="s">
        <v>6165</v>
      </c>
      <c r="C5860" s="3">
        <v>89424</v>
      </c>
      <c r="D5860" s="2" t="s">
        <v>3149</v>
      </c>
      <c r="E5860" s="3" t="s">
        <v>6148</v>
      </c>
      <c r="G5860" s="66">
        <v>6.81</v>
      </c>
    </row>
    <row r="5861" spans="1:7" ht="22.5" x14ac:dyDescent="0.2">
      <c r="A5861" s="1" t="str">
        <f t="shared" si="101"/>
        <v>SINAPI 89378</v>
      </c>
      <c r="B5861" s="3" t="s">
        <v>6165</v>
      </c>
      <c r="C5861" s="3">
        <v>89378</v>
      </c>
      <c r="D5861" s="2" t="s">
        <v>3109</v>
      </c>
      <c r="E5861" s="3" t="s">
        <v>6148</v>
      </c>
      <c r="G5861" s="66">
        <v>7.4</v>
      </c>
    </row>
    <row r="5862" spans="1:7" x14ac:dyDescent="0.2">
      <c r="A5862" s="1" t="str">
        <f t="shared" si="101"/>
        <v>SINAPI 89541</v>
      </c>
      <c r="B5862" s="3" t="s">
        <v>6165</v>
      </c>
      <c r="C5862" s="3">
        <v>89541</v>
      </c>
      <c r="D5862" s="2" t="s">
        <v>3213</v>
      </c>
      <c r="E5862" s="3" t="s">
        <v>6148</v>
      </c>
      <c r="G5862" s="66">
        <v>6.41</v>
      </c>
    </row>
    <row r="5863" spans="1:7" ht="22.5" x14ac:dyDescent="0.2">
      <c r="A5863" s="1" t="str">
        <f t="shared" ref="A5863:A5926" si="102">CONCATENAR</f>
        <v>SINAPI 89431</v>
      </c>
      <c r="B5863" s="3" t="s">
        <v>6165</v>
      </c>
      <c r="C5863" s="3">
        <v>89431</v>
      </c>
      <c r="D5863" s="2" t="s">
        <v>3156</v>
      </c>
      <c r="E5863" s="3" t="s">
        <v>6148</v>
      </c>
      <c r="G5863" s="66">
        <v>9.25</v>
      </c>
    </row>
    <row r="5864" spans="1:7" ht="22.5" x14ac:dyDescent="0.2">
      <c r="A5864" s="1" t="str">
        <f t="shared" si="102"/>
        <v>SINAPI 89386</v>
      </c>
      <c r="B5864" s="3" t="s">
        <v>6165</v>
      </c>
      <c r="C5864" s="3">
        <v>89386</v>
      </c>
      <c r="D5864" s="2" t="s">
        <v>3117</v>
      </c>
      <c r="E5864" s="3" t="s">
        <v>6148</v>
      </c>
      <c r="G5864" s="66">
        <v>9.9600000000000009</v>
      </c>
    </row>
    <row r="5865" spans="1:7" x14ac:dyDescent="0.2">
      <c r="A5865" s="1" t="str">
        <f t="shared" si="102"/>
        <v>SINAPI 89558</v>
      </c>
      <c r="B5865" s="3" t="s">
        <v>6165</v>
      </c>
      <c r="C5865" s="3">
        <v>89558</v>
      </c>
      <c r="D5865" s="2" t="s">
        <v>3229</v>
      </c>
      <c r="E5865" s="3" t="s">
        <v>6148</v>
      </c>
      <c r="G5865" s="66">
        <v>9.5500000000000007</v>
      </c>
    </row>
    <row r="5866" spans="1:7" ht="22.5" x14ac:dyDescent="0.2">
      <c r="A5866" s="1" t="str">
        <f t="shared" si="102"/>
        <v>SINAPI 103988</v>
      </c>
      <c r="B5866" s="3" t="s">
        <v>6165</v>
      </c>
      <c r="C5866" s="3">
        <v>103988</v>
      </c>
      <c r="D5866" s="2" t="s">
        <v>4081</v>
      </c>
      <c r="E5866" s="3" t="s">
        <v>6148</v>
      </c>
      <c r="G5866" s="66">
        <v>12.87</v>
      </c>
    </row>
    <row r="5867" spans="1:7" x14ac:dyDescent="0.2">
      <c r="A5867" s="1" t="str">
        <f t="shared" si="102"/>
        <v>SINAPI 89575</v>
      </c>
      <c r="B5867" s="3" t="s">
        <v>6165</v>
      </c>
      <c r="C5867" s="3">
        <v>89575</v>
      </c>
      <c r="D5867" s="2" t="s">
        <v>3246</v>
      </c>
      <c r="E5867" s="3" t="s">
        <v>6148</v>
      </c>
      <c r="G5867" s="66">
        <v>11.36</v>
      </c>
    </row>
    <row r="5868" spans="1:7" ht="22.5" x14ac:dyDescent="0.2">
      <c r="A5868" s="1" t="str">
        <f t="shared" si="102"/>
        <v>SINAPI 103995</v>
      </c>
      <c r="B5868" s="3" t="s">
        <v>6165</v>
      </c>
      <c r="C5868" s="3">
        <v>103995</v>
      </c>
      <c r="D5868" s="2" t="s">
        <v>4084</v>
      </c>
      <c r="E5868" s="3" t="s">
        <v>6148</v>
      </c>
      <c r="G5868" s="66">
        <v>15.21</v>
      </c>
    </row>
    <row r="5869" spans="1:7" x14ac:dyDescent="0.2">
      <c r="A5869" s="1" t="str">
        <f t="shared" si="102"/>
        <v>SINAPI 89597</v>
      </c>
      <c r="B5869" s="3" t="s">
        <v>6165</v>
      </c>
      <c r="C5869" s="3">
        <v>89597</v>
      </c>
      <c r="D5869" s="2" t="s">
        <v>3262</v>
      </c>
      <c r="E5869" s="3" t="s">
        <v>6148</v>
      </c>
      <c r="G5869" s="66">
        <v>21.54</v>
      </c>
    </row>
    <row r="5870" spans="1:7" x14ac:dyDescent="0.2">
      <c r="A5870" s="1" t="str">
        <f t="shared" si="102"/>
        <v>SINAPI 89611</v>
      </c>
      <c r="B5870" s="3" t="s">
        <v>6165</v>
      </c>
      <c r="C5870" s="3">
        <v>89611</v>
      </c>
      <c r="D5870" s="2" t="s">
        <v>3269</v>
      </c>
      <c r="E5870" s="3" t="s">
        <v>6148</v>
      </c>
      <c r="G5870" s="66">
        <v>30.31</v>
      </c>
    </row>
    <row r="5871" spans="1:7" x14ac:dyDescent="0.2">
      <c r="A5871" s="1" t="str">
        <f t="shared" si="102"/>
        <v>SINAPI 89614</v>
      </c>
      <c r="B5871" s="3" t="s">
        <v>6165</v>
      </c>
      <c r="C5871" s="3">
        <v>89614</v>
      </c>
      <c r="D5871" s="2" t="s">
        <v>3271</v>
      </c>
      <c r="E5871" s="3" t="s">
        <v>6148</v>
      </c>
      <c r="G5871" s="66">
        <v>55.39</v>
      </c>
    </row>
    <row r="5872" spans="1:7" ht="22.5" x14ac:dyDescent="0.2">
      <c r="A5872" s="1" t="str">
        <f t="shared" si="102"/>
        <v>SINAPI 103975</v>
      </c>
      <c r="B5872" s="3" t="s">
        <v>6165</v>
      </c>
      <c r="C5872" s="3">
        <v>103975</v>
      </c>
      <c r="D5872" s="2" t="s">
        <v>4071</v>
      </c>
      <c r="E5872" s="3" t="s">
        <v>6148</v>
      </c>
      <c r="G5872" s="66">
        <v>17.350000000000001</v>
      </c>
    </row>
    <row r="5873" spans="1:7" ht="22.5" x14ac:dyDescent="0.2">
      <c r="A5873" s="1" t="str">
        <f t="shared" si="102"/>
        <v>SINAPI 104007</v>
      </c>
      <c r="B5873" s="3" t="s">
        <v>6165</v>
      </c>
      <c r="C5873" s="3">
        <v>104007</v>
      </c>
      <c r="D5873" s="2" t="s">
        <v>4093</v>
      </c>
      <c r="E5873" s="3" t="s">
        <v>6148</v>
      </c>
      <c r="G5873" s="66">
        <v>22.01</v>
      </c>
    </row>
    <row r="5874" spans="1:7" ht="22.5" x14ac:dyDescent="0.2">
      <c r="A5874" s="1" t="str">
        <f t="shared" si="102"/>
        <v>SINAPI 103976</v>
      </c>
      <c r="B5874" s="3" t="s">
        <v>6165</v>
      </c>
      <c r="C5874" s="3">
        <v>103976</v>
      </c>
      <c r="D5874" s="2" t="s">
        <v>4072</v>
      </c>
      <c r="E5874" s="3" t="s">
        <v>6148</v>
      </c>
      <c r="G5874" s="66">
        <v>24.76</v>
      </c>
    </row>
    <row r="5875" spans="1:7" ht="22.5" x14ac:dyDescent="0.2">
      <c r="A5875" s="1" t="str">
        <f t="shared" si="102"/>
        <v>SINAPI 104008</v>
      </c>
      <c r="B5875" s="3" t="s">
        <v>6165</v>
      </c>
      <c r="C5875" s="3">
        <v>104008</v>
      </c>
      <c r="D5875" s="2" t="s">
        <v>4094</v>
      </c>
      <c r="E5875" s="3" t="s">
        <v>6148</v>
      </c>
      <c r="G5875" s="66">
        <v>31.41</v>
      </c>
    </row>
    <row r="5876" spans="1:7" ht="22.5" x14ac:dyDescent="0.2">
      <c r="A5876" s="1" t="str">
        <f t="shared" si="102"/>
        <v>SINAPI 89630</v>
      </c>
      <c r="B5876" s="3" t="s">
        <v>6165</v>
      </c>
      <c r="C5876" s="3">
        <v>89630</v>
      </c>
      <c r="D5876" s="2" t="s">
        <v>3284</v>
      </c>
      <c r="E5876" s="3" t="s">
        <v>6148</v>
      </c>
      <c r="G5876" s="66">
        <v>57.43</v>
      </c>
    </row>
    <row r="5877" spans="1:7" ht="22.5" x14ac:dyDescent="0.2">
      <c r="A5877" s="1" t="str">
        <f t="shared" si="102"/>
        <v>SINAPI 89632</v>
      </c>
      <c r="B5877" s="3" t="s">
        <v>6165</v>
      </c>
      <c r="C5877" s="3">
        <v>89632</v>
      </c>
      <c r="D5877" s="2" t="s">
        <v>3286</v>
      </c>
      <c r="E5877" s="3" t="s">
        <v>6148</v>
      </c>
      <c r="G5877" s="66">
        <v>113.41</v>
      </c>
    </row>
    <row r="5878" spans="1:7" ht="22.5" x14ac:dyDescent="0.2">
      <c r="A5878" s="1" t="str">
        <f t="shared" si="102"/>
        <v>SINAPI 89438</v>
      </c>
      <c r="B5878" s="3" t="s">
        <v>6165</v>
      </c>
      <c r="C5878" s="3">
        <v>89438</v>
      </c>
      <c r="D5878" s="2" t="s">
        <v>3163</v>
      </c>
      <c r="E5878" s="3" t="s">
        <v>6148</v>
      </c>
      <c r="G5878" s="66">
        <v>10.75</v>
      </c>
    </row>
    <row r="5879" spans="1:7" ht="22.5" x14ac:dyDescent="0.2">
      <c r="A5879" s="1" t="str">
        <f t="shared" si="102"/>
        <v>SINAPI 89393</v>
      </c>
      <c r="B5879" s="3" t="s">
        <v>6165</v>
      </c>
      <c r="C5879" s="3">
        <v>89393</v>
      </c>
      <c r="D5879" s="2" t="s">
        <v>3123</v>
      </c>
      <c r="E5879" s="3" t="s">
        <v>6148</v>
      </c>
      <c r="G5879" s="66">
        <v>11.77</v>
      </c>
    </row>
    <row r="5880" spans="1:7" x14ac:dyDescent="0.2">
      <c r="A5880" s="1" t="str">
        <f t="shared" si="102"/>
        <v>SINAPI 89617</v>
      </c>
      <c r="B5880" s="3" t="s">
        <v>6165</v>
      </c>
      <c r="C5880" s="3">
        <v>89617</v>
      </c>
      <c r="D5880" s="2" t="s">
        <v>3274</v>
      </c>
      <c r="E5880" s="3" t="s">
        <v>6148</v>
      </c>
      <c r="G5880" s="66">
        <v>7.82</v>
      </c>
    </row>
    <row r="5881" spans="1:7" ht="22.5" x14ac:dyDescent="0.2">
      <c r="A5881" s="1" t="str">
        <f t="shared" si="102"/>
        <v>SINAPI 89440</v>
      </c>
      <c r="B5881" s="3" t="s">
        <v>6165</v>
      </c>
      <c r="C5881" s="3">
        <v>89440</v>
      </c>
      <c r="D5881" s="2" t="s">
        <v>3165</v>
      </c>
      <c r="E5881" s="3" t="s">
        <v>6148</v>
      </c>
      <c r="G5881" s="66">
        <v>12.69</v>
      </c>
    </row>
    <row r="5882" spans="1:7" ht="22.5" x14ac:dyDescent="0.2">
      <c r="A5882" s="1" t="str">
        <f t="shared" si="102"/>
        <v>SINAPI 89395</v>
      </c>
      <c r="B5882" s="3" t="s">
        <v>6165</v>
      </c>
      <c r="C5882" s="3">
        <v>89395</v>
      </c>
      <c r="D5882" s="2" t="s">
        <v>3125</v>
      </c>
      <c r="E5882" s="3" t="s">
        <v>6148</v>
      </c>
      <c r="G5882" s="66">
        <v>13.88</v>
      </c>
    </row>
    <row r="5883" spans="1:7" x14ac:dyDescent="0.2">
      <c r="A5883" s="1" t="str">
        <f t="shared" si="102"/>
        <v>SINAPI 89620</v>
      </c>
      <c r="B5883" s="3" t="s">
        <v>6165</v>
      </c>
      <c r="C5883" s="3">
        <v>89620</v>
      </c>
      <c r="D5883" s="2" t="s">
        <v>3275</v>
      </c>
      <c r="E5883" s="3" t="s">
        <v>6148</v>
      </c>
      <c r="G5883" s="66">
        <v>11.96</v>
      </c>
    </row>
    <row r="5884" spans="1:7" ht="22.5" x14ac:dyDescent="0.2">
      <c r="A5884" s="1" t="str">
        <f t="shared" si="102"/>
        <v>SINAPI 89443</v>
      </c>
      <c r="B5884" s="3" t="s">
        <v>6165</v>
      </c>
      <c r="C5884" s="3">
        <v>89443</v>
      </c>
      <c r="D5884" s="2" t="s">
        <v>3167</v>
      </c>
      <c r="E5884" s="3" t="s">
        <v>6148</v>
      </c>
      <c r="G5884" s="66">
        <v>17.600000000000001</v>
      </c>
    </row>
    <row r="5885" spans="1:7" ht="22.5" x14ac:dyDescent="0.2">
      <c r="A5885" s="1" t="str">
        <f t="shared" si="102"/>
        <v>SINAPI 89398</v>
      </c>
      <c r="B5885" s="3" t="s">
        <v>6165</v>
      </c>
      <c r="C5885" s="3">
        <v>89398</v>
      </c>
      <c r="D5885" s="2" t="s">
        <v>3128</v>
      </c>
      <c r="E5885" s="3" t="s">
        <v>6148</v>
      </c>
      <c r="G5885" s="66">
        <v>19.02</v>
      </c>
    </row>
    <row r="5886" spans="1:7" x14ac:dyDescent="0.2">
      <c r="A5886" s="1" t="str">
        <f t="shared" si="102"/>
        <v>SINAPI 89623</v>
      </c>
      <c r="B5886" s="3" t="s">
        <v>6165</v>
      </c>
      <c r="C5886" s="3">
        <v>89623</v>
      </c>
      <c r="D5886" s="2" t="s">
        <v>3277</v>
      </c>
      <c r="E5886" s="3" t="s">
        <v>6148</v>
      </c>
      <c r="G5886" s="66">
        <v>19</v>
      </c>
    </row>
    <row r="5887" spans="1:7" ht="22.5" x14ac:dyDescent="0.2">
      <c r="A5887" s="1" t="str">
        <f t="shared" si="102"/>
        <v>SINAPI 104011</v>
      </c>
      <c r="B5887" s="3" t="s">
        <v>6165</v>
      </c>
      <c r="C5887" s="3">
        <v>104011</v>
      </c>
      <c r="D5887" s="2" t="s">
        <v>4096</v>
      </c>
      <c r="E5887" s="3" t="s">
        <v>6148</v>
      </c>
      <c r="G5887" s="66">
        <v>25.5</v>
      </c>
    </row>
    <row r="5888" spans="1:7" x14ac:dyDescent="0.2">
      <c r="A5888" s="1" t="str">
        <f t="shared" si="102"/>
        <v>SINAPI 89625</v>
      </c>
      <c r="B5888" s="3" t="s">
        <v>6165</v>
      </c>
      <c r="C5888" s="3">
        <v>89625</v>
      </c>
      <c r="D5888" s="2" t="s">
        <v>3279</v>
      </c>
      <c r="E5888" s="3" t="s">
        <v>6148</v>
      </c>
      <c r="G5888" s="66">
        <v>22.3</v>
      </c>
    </row>
    <row r="5889" spans="1:7" ht="22.5" x14ac:dyDescent="0.2">
      <c r="A5889" s="1" t="str">
        <f t="shared" si="102"/>
        <v>SINAPI 104004</v>
      </c>
      <c r="B5889" s="3" t="s">
        <v>6165</v>
      </c>
      <c r="C5889" s="3">
        <v>104004</v>
      </c>
      <c r="D5889" s="2" t="s">
        <v>4090</v>
      </c>
      <c r="E5889" s="3" t="s">
        <v>6148</v>
      </c>
      <c r="G5889" s="66">
        <v>29.95</v>
      </c>
    </row>
    <row r="5890" spans="1:7" x14ac:dyDescent="0.2">
      <c r="A5890" s="1" t="str">
        <f t="shared" si="102"/>
        <v>SINAPI 89628</v>
      </c>
      <c r="B5890" s="3" t="s">
        <v>6165</v>
      </c>
      <c r="C5890" s="3">
        <v>89628</v>
      </c>
      <c r="D5890" s="2" t="s">
        <v>3282</v>
      </c>
      <c r="E5890" s="3" t="s">
        <v>6148</v>
      </c>
      <c r="G5890" s="66">
        <v>45.38</v>
      </c>
    </row>
    <row r="5891" spans="1:7" x14ac:dyDescent="0.2">
      <c r="A5891" s="1" t="str">
        <f t="shared" si="102"/>
        <v>SINAPI 89629</v>
      </c>
      <c r="B5891" s="3" t="s">
        <v>6165</v>
      </c>
      <c r="C5891" s="3">
        <v>89629</v>
      </c>
      <c r="D5891" s="2" t="s">
        <v>3283</v>
      </c>
      <c r="E5891" s="3" t="s">
        <v>6148</v>
      </c>
      <c r="G5891" s="66">
        <v>75.430000000000007</v>
      </c>
    </row>
    <row r="5892" spans="1:7" x14ac:dyDescent="0.2">
      <c r="A5892" s="1" t="str">
        <f t="shared" si="102"/>
        <v>SINAPI 89631</v>
      </c>
      <c r="B5892" s="3" t="s">
        <v>6165</v>
      </c>
      <c r="C5892" s="3">
        <v>89631</v>
      </c>
      <c r="D5892" s="2" t="s">
        <v>3285</v>
      </c>
      <c r="E5892" s="3" t="s">
        <v>6148</v>
      </c>
      <c r="G5892" s="66">
        <v>98.54</v>
      </c>
    </row>
    <row r="5893" spans="1:7" ht="22.5" x14ac:dyDescent="0.2">
      <c r="A5893" s="1" t="str">
        <f t="shared" si="102"/>
        <v>SINAPI 89401</v>
      </c>
      <c r="B5893" s="3" t="s">
        <v>6165</v>
      </c>
      <c r="C5893" s="3">
        <v>89401</v>
      </c>
      <c r="D5893" s="2" t="s">
        <v>6830</v>
      </c>
      <c r="E5893" s="3" t="s">
        <v>6147</v>
      </c>
      <c r="G5893" s="66">
        <v>11.23</v>
      </c>
    </row>
    <row r="5894" spans="1:7" ht="22.5" x14ac:dyDescent="0.2">
      <c r="A5894" s="1" t="str">
        <f t="shared" si="102"/>
        <v>SINAPI 89355</v>
      </c>
      <c r="B5894" s="3" t="s">
        <v>6165</v>
      </c>
      <c r="C5894" s="3">
        <v>89355</v>
      </c>
      <c r="D5894" s="2" t="s">
        <v>6827</v>
      </c>
      <c r="E5894" s="3" t="s">
        <v>6147</v>
      </c>
      <c r="G5894" s="66">
        <v>21.88</v>
      </c>
    </row>
    <row r="5895" spans="1:7" x14ac:dyDescent="0.2">
      <c r="A5895" s="1" t="str">
        <f t="shared" si="102"/>
        <v>SINAPI 89446</v>
      </c>
      <c r="B5895" s="3" t="s">
        <v>6165</v>
      </c>
      <c r="C5895" s="3">
        <v>89446</v>
      </c>
      <c r="D5895" s="2" t="s">
        <v>6833</v>
      </c>
      <c r="E5895" s="3" t="s">
        <v>6147</v>
      </c>
      <c r="G5895" s="66">
        <v>5.18</v>
      </c>
    </row>
    <row r="5896" spans="1:7" ht="22.5" x14ac:dyDescent="0.2">
      <c r="A5896" s="1" t="str">
        <f t="shared" si="102"/>
        <v>SINAPI 89402</v>
      </c>
      <c r="B5896" s="3" t="s">
        <v>6165</v>
      </c>
      <c r="C5896" s="3">
        <v>89402</v>
      </c>
      <c r="D5896" s="2" t="s">
        <v>6831</v>
      </c>
      <c r="E5896" s="3" t="s">
        <v>6147</v>
      </c>
      <c r="G5896" s="66">
        <v>12.93</v>
      </c>
    </row>
    <row r="5897" spans="1:7" ht="22.5" x14ac:dyDescent="0.2">
      <c r="A5897" s="1" t="str">
        <f t="shared" si="102"/>
        <v>SINAPI 89356</v>
      </c>
      <c r="B5897" s="3" t="s">
        <v>6165</v>
      </c>
      <c r="C5897" s="3">
        <v>89356</v>
      </c>
      <c r="D5897" s="2" t="s">
        <v>6828</v>
      </c>
      <c r="E5897" s="3" t="s">
        <v>6147</v>
      </c>
      <c r="G5897" s="66">
        <v>25.26</v>
      </c>
    </row>
    <row r="5898" spans="1:7" x14ac:dyDescent="0.2">
      <c r="A5898" s="1" t="str">
        <f t="shared" si="102"/>
        <v>SINAPI 89447</v>
      </c>
      <c r="B5898" s="3" t="s">
        <v>6165</v>
      </c>
      <c r="C5898" s="3">
        <v>89447</v>
      </c>
      <c r="D5898" s="2" t="s">
        <v>6834</v>
      </c>
      <c r="E5898" s="3" t="s">
        <v>6147</v>
      </c>
      <c r="G5898" s="66">
        <v>10.16</v>
      </c>
    </row>
    <row r="5899" spans="1:7" ht="22.5" x14ac:dyDescent="0.2">
      <c r="A5899" s="1" t="str">
        <f t="shared" si="102"/>
        <v>SINAPI 89403</v>
      </c>
      <c r="B5899" s="3" t="s">
        <v>6165</v>
      </c>
      <c r="C5899" s="3">
        <v>89403</v>
      </c>
      <c r="D5899" s="2" t="s">
        <v>6832</v>
      </c>
      <c r="E5899" s="3" t="s">
        <v>6147</v>
      </c>
      <c r="G5899" s="66">
        <v>19.38</v>
      </c>
    </row>
    <row r="5900" spans="1:7" ht="22.5" x14ac:dyDescent="0.2">
      <c r="A5900" s="1" t="str">
        <f t="shared" si="102"/>
        <v>SINAPI 89357</v>
      </c>
      <c r="B5900" s="3" t="s">
        <v>6165</v>
      </c>
      <c r="C5900" s="3">
        <v>89357</v>
      </c>
      <c r="D5900" s="2" t="s">
        <v>6829</v>
      </c>
      <c r="E5900" s="3" t="s">
        <v>6147</v>
      </c>
      <c r="G5900" s="66">
        <v>34.07</v>
      </c>
    </row>
    <row r="5901" spans="1:7" x14ac:dyDescent="0.2">
      <c r="A5901" s="1" t="str">
        <f t="shared" si="102"/>
        <v>SINAPI 89448</v>
      </c>
      <c r="B5901" s="3" t="s">
        <v>6165</v>
      </c>
      <c r="C5901" s="3">
        <v>89448</v>
      </c>
      <c r="D5901" s="2" t="s">
        <v>6835</v>
      </c>
      <c r="E5901" s="3" t="s">
        <v>6147</v>
      </c>
      <c r="G5901" s="66">
        <v>15.49</v>
      </c>
    </row>
    <row r="5902" spans="1:7" ht="22.5" x14ac:dyDescent="0.2">
      <c r="A5902" s="1" t="str">
        <f t="shared" si="102"/>
        <v>SINAPI 103978</v>
      </c>
      <c r="B5902" s="3" t="s">
        <v>6165</v>
      </c>
      <c r="C5902" s="3">
        <v>103978</v>
      </c>
      <c r="D5902" s="2" t="s">
        <v>6890</v>
      </c>
      <c r="E5902" s="3" t="s">
        <v>6147</v>
      </c>
      <c r="G5902" s="66">
        <v>26.31</v>
      </c>
    </row>
    <row r="5903" spans="1:7" x14ac:dyDescent="0.2">
      <c r="A5903" s="1" t="str">
        <f t="shared" si="102"/>
        <v>SINAPI 89449</v>
      </c>
      <c r="B5903" s="3" t="s">
        <v>6165</v>
      </c>
      <c r="C5903" s="3">
        <v>89449</v>
      </c>
      <c r="D5903" s="2" t="s">
        <v>6836</v>
      </c>
      <c r="E5903" s="3" t="s">
        <v>6147</v>
      </c>
      <c r="G5903" s="66">
        <v>17.16</v>
      </c>
    </row>
    <row r="5904" spans="1:7" ht="22.5" x14ac:dyDescent="0.2">
      <c r="A5904" s="1" t="str">
        <f t="shared" si="102"/>
        <v>SINAPI 103979</v>
      </c>
      <c r="B5904" s="3" t="s">
        <v>6165</v>
      </c>
      <c r="C5904" s="3">
        <v>103979</v>
      </c>
      <c r="D5904" s="2" t="s">
        <v>6891</v>
      </c>
      <c r="E5904" s="3" t="s">
        <v>6147</v>
      </c>
      <c r="G5904" s="66">
        <v>30.07</v>
      </c>
    </row>
    <row r="5905" spans="1:7" x14ac:dyDescent="0.2">
      <c r="A5905" s="1" t="str">
        <f t="shared" si="102"/>
        <v>SINAPI 89450</v>
      </c>
      <c r="B5905" s="3" t="s">
        <v>6165</v>
      </c>
      <c r="C5905" s="3">
        <v>89450</v>
      </c>
      <c r="D5905" s="2" t="s">
        <v>6837</v>
      </c>
      <c r="E5905" s="3" t="s">
        <v>6147</v>
      </c>
      <c r="G5905" s="66">
        <v>27.35</v>
      </c>
    </row>
    <row r="5906" spans="1:7" x14ac:dyDescent="0.2">
      <c r="A5906" s="1" t="str">
        <f t="shared" si="102"/>
        <v>SINAPI 89451</v>
      </c>
      <c r="B5906" s="3" t="s">
        <v>6165</v>
      </c>
      <c r="C5906" s="3">
        <v>89451</v>
      </c>
      <c r="D5906" s="2" t="s">
        <v>6838</v>
      </c>
      <c r="E5906" s="3" t="s">
        <v>6147</v>
      </c>
      <c r="G5906" s="66">
        <v>44.4</v>
      </c>
    </row>
    <row r="5907" spans="1:7" x14ac:dyDescent="0.2">
      <c r="A5907" s="1" t="str">
        <f t="shared" si="102"/>
        <v>SINAPI 89452</v>
      </c>
      <c r="B5907" s="3" t="s">
        <v>6165</v>
      </c>
      <c r="C5907" s="3">
        <v>89452</v>
      </c>
      <c r="D5907" s="2" t="s">
        <v>6839</v>
      </c>
      <c r="E5907" s="3" t="s">
        <v>6147</v>
      </c>
      <c r="G5907" s="66">
        <v>61.04</v>
      </c>
    </row>
    <row r="5908" spans="1:7" ht="22.5" x14ac:dyDescent="0.2">
      <c r="A5908" s="1" t="str">
        <f t="shared" si="102"/>
        <v>SINAPI 89394</v>
      </c>
      <c r="B5908" s="3" t="s">
        <v>6165</v>
      </c>
      <c r="C5908" s="3">
        <v>89394</v>
      </c>
      <c r="D5908" s="2" t="s">
        <v>3124</v>
      </c>
      <c r="E5908" s="3" t="s">
        <v>6148</v>
      </c>
      <c r="G5908" s="66">
        <v>18.66</v>
      </c>
    </row>
    <row r="5909" spans="1:7" ht="22.5" x14ac:dyDescent="0.2">
      <c r="A5909" s="1" t="str">
        <f t="shared" si="102"/>
        <v>SINAPI 89396</v>
      </c>
      <c r="B5909" s="3" t="s">
        <v>6165</v>
      </c>
      <c r="C5909" s="3">
        <v>89396</v>
      </c>
      <c r="D5909" s="2" t="s">
        <v>3126</v>
      </c>
      <c r="E5909" s="3" t="s">
        <v>6148</v>
      </c>
      <c r="G5909" s="66">
        <v>20.440000000000001</v>
      </c>
    </row>
    <row r="5910" spans="1:7" ht="22.5" x14ac:dyDescent="0.2">
      <c r="A5910" s="1" t="str">
        <f t="shared" si="102"/>
        <v>SINAPI 90374</v>
      </c>
      <c r="B5910" s="3" t="s">
        <v>6165</v>
      </c>
      <c r="C5910" s="3">
        <v>90374</v>
      </c>
      <c r="D5910" s="2" t="s">
        <v>3483</v>
      </c>
      <c r="E5910" s="3" t="s">
        <v>6148</v>
      </c>
      <c r="G5910" s="66">
        <v>22.16</v>
      </c>
    </row>
    <row r="5911" spans="1:7" ht="22.5" x14ac:dyDescent="0.2">
      <c r="A5911" s="1" t="str">
        <f t="shared" si="102"/>
        <v>SINAPI 89444</v>
      </c>
      <c r="B5911" s="3" t="s">
        <v>6165</v>
      </c>
      <c r="C5911" s="3">
        <v>89444</v>
      </c>
      <c r="D5911" s="2" t="s">
        <v>3168</v>
      </c>
      <c r="E5911" s="3" t="s">
        <v>6148</v>
      </c>
      <c r="G5911" s="66">
        <v>24</v>
      </c>
    </row>
    <row r="5912" spans="1:7" ht="22.5" x14ac:dyDescent="0.2">
      <c r="A5912" s="1" t="str">
        <f t="shared" si="102"/>
        <v>SINAPI 89399</v>
      </c>
      <c r="B5912" s="3" t="s">
        <v>6165</v>
      </c>
      <c r="C5912" s="3">
        <v>89399</v>
      </c>
      <c r="D5912" s="2" t="s">
        <v>3129</v>
      </c>
      <c r="E5912" s="3" t="s">
        <v>6148</v>
      </c>
      <c r="G5912" s="66">
        <v>24.69</v>
      </c>
    </row>
    <row r="5913" spans="1:7" ht="22.5" x14ac:dyDescent="0.2">
      <c r="A5913" s="1" t="str">
        <f t="shared" si="102"/>
        <v>SINAPI 89442</v>
      </c>
      <c r="B5913" s="3" t="s">
        <v>6165</v>
      </c>
      <c r="C5913" s="3">
        <v>89442</v>
      </c>
      <c r="D5913" s="2" t="s">
        <v>3166</v>
      </c>
      <c r="E5913" s="3" t="s">
        <v>6148</v>
      </c>
      <c r="G5913" s="66">
        <v>14.29</v>
      </c>
    </row>
    <row r="5914" spans="1:7" ht="22.5" x14ac:dyDescent="0.2">
      <c r="A5914" s="1" t="str">
        <f t="shared" si="102"/>
        <v>SINAPI 89397</v>
      </c>
      <c r="B5914" s="3" t="s">
        <v>6165</v>
      </c>
      <c r="C5914" s="3">
        <v>89397</v>
      </c>
      <c r="D5914" s="2" t="s">
        <v>3127</v>
      </c>
      <c r="E5914" s="3" t="s">
        <v>6148</v>
      </c>
      <c r="G5914" s="66">
        <v>15.39</v>
      </c>
    </row>
    <row r="5915" spans="1:7" ht="22.5" x14ac:dyDescent="0.2">
      <c r="A5915" s="1" t="str">
        <f t="shared" si="102"/>
        <v>SINAPI 89622</v>
      </c>
      <c r="B5915" s="3" t="s">
        <v>6165</v>
      </c>
      <c r="C5915" s="3">
        <v>89622</v>
      </c>
      <c r="D5915" s="2" t="s">
        <v>3276</v>
      </c>
      <c r="E5915" s="3" t="s">
        <v>6148</v>
      </c>
      <c r="G5915" s="66">
        <v>13.86</v>
      </c>
    </row>
    <row r="5916" spans="1:7" ht="22.5" x14ac:dyDescent="0.2">
      <c r="A5916" s="1" t="str">
        <f t="shared" si="102"/>
        <v>SINAPI 89445</v>
      </c>
      <c r="B5916" s="3" t="s">
        <v>6165</v>
      </c>
      <c r="C5916" s="3">
        <v>89445</v>
      </c>
      <c r="D5916" s="2" t="s">
        <v>3169</v>
      </c>
      <c r="E5916" s="3" t="s">
        <v>6148</v>
      </c>
      <c r="G5916" s="66">
        <v>19.12</v>
      </c>
    </row>
    <row r="5917" spans="1:7" ht="22.5" x14ac:dyDescent="0.2">
      <c r="A5917" s="1" t="str">
        <f t="shared" si="102"/>
        <v>SINAPI 89400</v>
      </c>
      <c r="B5917" s="3" t="s">
        <v>6165</v>
      </c>
      <c r="C5917" s="3">
        <v>89400</v>
      </c>
      <c r="D5917" s="2" t="s">
        <v>3130</v>
      </c>
      <c r="E5917" s="3" t="s">
        <v>6148</v>
      </c>
      <c r="G5917" s="66">
        <v>20.420000000000002</v>
      </c>
    </row>
    <row r="5918" spans="1:7" ht="22.5" x14ac:dyDescent="0.2">
      <c r="A5918" s="1" t="str">
        <f t="shared" si="102"/>
        <v>SINAPI 89624</v>
      </c>
      <c r="B5918" s="3" t="s">
        <v>6165</v>
      </c>
      <c r="C5918" s="3">
        <v>89624</v>
      </c>
      <c r="D5918" s="2" t="s">
        <v>3278</v>
      </c>
      <c r="E5918" s="3" t="s">
        <v>6148</v>
      </c>
      <c r="G5918" s="66">
        <v>17.53</v>
      </c>
    </row>
    <row r="5919" spans="1:7" ht="22.5" x14ac:dyDescent="0.2">
      <c r="A5919" s="1" t="str">
        <f t="shared" si="102"/>
        <v>SINAPI 104012</v>
      </c>
      <c r="B5919" s="3" t="s">
        <v>6165</v>
      </c>
      <c r="C5919" s="3">
        <v>104012</v>
      </c>
      <c r="D5919" s="2" t="s">
        <v>4097</v>
      </c>
      <c r="E5919" s="3" t="s">
        <v>6148</v>
      </c>
      <c r="G5919" s="66">
        <v>23.6</v>
      </c>
    </row>
    <row r="5920" spans="1:7" ht="22.5" x14ac:dyDescent="0.2">
      <c r="A5920" s="1" t="str">
        <f t="shared" si="102"/>
        <v>SINAPI 89627</v>
      </c>
      <c r="B5920" s="3" t="s">
        <v>6165</v>
      </c>
      <c r="C5920" s="3">
        <v>89627</v>
      </c>
      <c r="D5920" s="2" t="s">
        <v>3281</v>
      </c>
      <c r="E5920" s="3" t="s">
        <v>6148</v>
      </c>
      <c r="G5920" s="66">
        <v>19.55</v>
      </c>
    </row>
    <row r="5921" spans="1:7" ht="22.5" x14ac:dyDescent="0.2">
      <c r="A5921" s="1" t="str">
        <f t="shared" si="102"/>
        <v>SINAPI 104006</v>
      </c>
      <c r="B5921" s="3" t="s">
        <v>6165</v>
      </c>
      <c r="C5921" s="3">
        <v>104006</v>
      </c>
      <c r="D5921" s="2" t="s">
        <v>4092</v>
      </c>
      <c r="E5921" s="3" t="s">
        <v>6148</v>
      </c>
      <c r="G5921" s="66">
        <v>25.14</v>
      </c>
    </row>
    <row r="5922" spans="1:7" ht="22.5" x14ac:dyDescent="0.2">
      <c r="A5922" s="1" t="str">
        <f t="shared" si="102"/>
        <v>SINAPI 89626</v>
      </c>
      <c r="B5922" s="3" t="s">
        <v>6165</v>
      </c>
      <c r="C5922" s="3">
        <v>89626</v>
      </c>
      <c r="D5922" s="2" t="s">
        <v>3280</v>
      </c>
      <c r="E5922" s="3" t="s">
        <v>6148</v>
      </c>
      <c r="G5922" s="66">
        <v>28.82</v>
      </c>
    </row>
    <row r="5923" spans="1:7" ht="22.5" x14ac:dyDescent="0.2">
      <c r="A5923" s="1" t="str">
        <f t="shared" si="102"/>
        <v>SINAPI 104005</v>
      </c>
      <c r="B5923" s="3" t="s">
        <v>6165</v>
      </c>
      <c r="C5923" s="3">
        <v>104005</v>
      </c>
      <c r="D5923" s="2" t="s">
        <v>4091</v>
      </c>
      <c r="E5923" s="3" t="s">
        <v>6148</v>
      </c>
      <c r="G5923" s="66">
        <v>35.9</v>
      </c>
    </row>
    <row r="5924" spans="1:7" ht="22.5" x14ac:dyDescent="0.2">
      <c r="A5924" s="1" t="str">
        <f t="shared" si="102"/>
        <v>SINAPI 89439</v>
      </c>
      <c r="B5924" s="3" t="s">
        <v>6165</v>
      </c>
      <c r="C5924" s="3">
        <v>89439</v>
      </c>
      <c r="D5924" s="2" t="s">
        <v>3164</v>
      </c>
      <c r="E5924" s="3" t="s">
        <v>6148</v>
      </c>
      <c r="G5924" s="66">
        <v>12.14</v>
      </c>
    </row>
    <row r="5925" spans="1:7" ht="22.5" x14ac:dyDescent="0.2">
      <c r="A5925" s="1" t="str">
        <f t="shared" si="102"/>
        <v>SINAPI 89421</v>
      </c>
      <c r="B5925" s="3" t="s">
        <v>6165</v>
      </c>
      <c r="C5925" s="3">
        <v>89421</v>
      </c>
      <c r="D5925" s="2" t="s">
        <v>3147</v>
      </c>
      <c r="E5925" s="3" t="s">
        <v>6148</v>
      </c>
      <c r="G5925" s="66">
        <v>11.31</v>
      </c>
    </row>
    <row r="5926" spans="1:7" ht="22.5" x14ac:dyDescent="0.2">
      <c r="A5926" s="1" t="str">
        <f t="shared" si="102"/>
        <v>SINAPI 89375</v>
      </c>
      <c r="B5926" s="3" t="s">
        <v>6165</v>
      </c>
      <c r="C5926" s="3">
        <v>89375</v>
      </c>
      <c r="D5926" s="2" t="s">
        <v>3106</v>
      </c>
      <c r="E5926" s="3" t="s">
        <v>6148</v>
      </c>
      <c r="G5926" s="66">
        <v>11.81</v>
      </c>
    </row>
    <row r="5927" spans="1:7" x14ac:dyDescent="0.2">
      <c r="A5927" s="1" t="str">
        <f t="shared" ref="A5927:A5990" si="103">CONCATENAR</f>
        <v>SINAPI 89536</v>
      </c>
      <c r="B5927" s="3" t="s">
        <v>6165</v>
      </c>
      <c r="C5927" s="3">
        <v>89536</v>
      </c>
      <c r="D5927" s="2" t="s">
        <v>3211</v>
      </c>
      <c r="E5927" s="3" t="s">
        <v>6148</v>
      </c>
      <c r="G5927" s="66">
        <v>11.13</v>
      </c>
    </row>
    <row r="5928" spans="1:7" ht="22.5" x14ac:dyDescent="0.2">
      <c r="A5928" s="1" t="str">
        <f t="shared" si="103"/>
        <v>SINAPI 89428</v>
      </c>
      <c r="B5928" s="3" t="s">
        <v>6165</v>
      </c>
      <c r="C5928" s="3">
        <v>89428</v>
      </c>
      <c r="D5928" s="2" t="s">
        <v>3153</v>
      </c>
      <c r="E5928" s="3" t="s">
        <v>6148</v>
      </c>
      <c r="G5928" s="66">
        <v>13.58</v>
      </c>
    </row>
    <row r="5929" spans="1:7" ht="22.5" x14ac:dyDescent="0.2">
      <c r="A5929" s="1" t="str">
        <f t="shared" si="103"/>
        <v>SINAPI 89382</v>
      </c>
      <c r="B5929" s="3" t="s">
        <v>6165</v>
      </c>
      <c r="C5929" s="3">
        <v>89382</v>
      </c>
      <c r="D5929" s="2" t="s">
        <v>3113</v>
      </c>
      <c r="E5929" s="3" t="s">
        <v>6148</v>
      </c>
      <c r="G5929" s="66">
        <v>14.17</v>
      </c>
    </row>
    <row r="5930" spans="1:7" x14ac:dyDescent="0.2">
      <c r="A5930" s="1" t="str">
        <f t="shared" si="103"/>
        <v>SINAPI 89552</v>
      </c>
      <c r="B5930" s="3" t="s">
        <v>6165</v>
      </c>
      <c r="C5930" s="3">
        <v>89552</v>
      </c>
      <c r="D5930" s="2" t="s">
        <v>3223</v>
      </c>
      <c r="E5930" s="3" t="s">
        <v>6148</v>
      </c>
      <c r="G5930" s="66">
        <v>17.23</v>
      </c>
    </row>
    <row r="5931" spans="1:7" ht="22.5" x14ac:dyDescent="0.2">
      <c r="A5931" s="1" t="str">
        <f t="shared" si="103"/>
        <v>SINAPI 89435</v>
      </c>
      <c r="B5931" s="3" t="s">
        <v>6165</v>
      </c>
      <c r="C5931" s="3">
        <v>89435</v>
      </c>
      <c r="D5931" s="2" t="s">
        <v>3160</v>
      </c>
      <c r="E5931" s="3" t="s">
        <v>6148</v>
      </c>
      <c r="G5931" s="66">
        <v>20.07</v>
      </c>
    </row>
    <row r="5932" spans="1:7" ht="22.5" x14ac:dyDescent="0.2">
      <c r="A5932" s="1" t="str">
        <f t="shared" si="103"/>
        <v>SINAPI 89390</v>
      </c>
      <c r="B5932" s="3" t="s">
        <v>6165</v>
      </c>
      <c r="C5932" s="3">
        <v>89390</v>
      </c>
      <c r="D5932" s="2" t="s">
        <v>3120</v>
      </c>
      <c r="E5932" s="3" t="s">
        <v>6148</v>
      </c>
      <c r="G5932" s="66">
        <v>20.78</v>
      </c>
    </row>
    <row r="5933" spans="1:7" x14ac:dyDescent="0.2">
      <c r="A5933" s="1" t="str">
        <f t="shared" si="103"/>
        <v>SINAPI 89568</v>
      </c>
      <c r="B5933" s="3" t="s">
        <v>6165</v>
      </c>
      <c r="C5933" s="3">
        <v>89568</v>
      </c>
      <c r="D5933" s="2" t="s">
        <v>3239</v>
      </c>
      <c r="E5933" s="3" t="s">
        <v>6148</v>
      </c>
      <c r="G5933" s="66">
        <v>29.96</v>
      </c>
    </row>
    <row r="5934" spans="1:7" ht="22.5" x14ac:dyDescent="0.2">
      <c r="A5934" s="1" t="str">
        <f t="shared" si="103"/>
        <v>SINAPI 103990</v>
      </c>
      <c r="B5934" s="3" t="s">
        <v>6165</v>
      </c>
      <c r="C5934" s="3">
        <v>103990</v>
      </c>
      <c r="D5934" s="2" t="s">
        <v>4082</v>
      </c>
      <c r="E5934" s="3" t="s">
        <v>6148</v>
      </c>
      <c r="G5934" s="66">
        <v>33.28</v>
      </c>
    </row>
    <row r="5935" spans="1:7" x14ac:dyDescent="0.2">
      <c r="A5935" s="1" t="str">
        <f t="shared" si="103"/>
        <v>SINAPI 89594</v>
      </c>
      <c r="B5935" s="3" t="s">
        <v>6165</v>
      </c>
      <c r="C5935" s="3">
        <v>89594</v>
      </c>
      <c r="D5935" s="2" t="s">
        <v>3259</v>
      </c>
      <c r="E5935" s="3" t="s">
        <v>6148</v>
      </c>
      <c r="G5935" s="66">
        <v>33.32</v>
      </c>
    </row>
    <row r="5936" spans="1:7" ht="22.5" x14ac:dyDescent="0.2">
      <c r="A5936" s="1" t="str">
        <f t="shared" si="103"/>
        <v>SINAPI 103997</v>
      </c>
      <c r="B5936" s="3" t="s">
        <v>6165</v>
      </c>
      <c r="C5936" s="3">
        <v>103997</v>
      </c>
      <c r="D5936" s="2" t="s">
        <v>4086</v>
      </c>
      <c r="E5936" s="3" t="s">
        <v>6148</v>
      </c>
      <c r="G5936" s="66">
        <v>37.17</v>
      </c>
    </row>
    <row r="5937" spans="1:7" x14ac:dyDescent="0.2">
      <c r="A5937" s="1" t="str">
        <f t="shared" si="103"/>
        <v>SINAPI 89609</v>
      </c>
      <c r="B5937" s="3" t="s">
        <v>6165</v>
      </c>
      <c r="C5937" s="3">
        <v>89609</v>
      </c>
      <c r="D5937" s="2" t="s">
        <v>3267</v>
      </c>
      <c r="E5937" s="3" t="s">
        <v>6148</v>
      </c>
      <c r="G5937" s="66">
        <v>76.790000000000006</v>
      </c>
    </row>
    <row r="5938" spans="1:7" x14ac:dyDescent="0.2">
      <c r="A5938" s="1" t="str">
        <f t="shared" si="103"/>
        <v>SINAPI 89612</v>
      </c>
      <c r="B5938" s="3" t="s">
        <v>6165</v>
      </c>
      <c r="C5938" s="3">
        <v>89612</v>
      </c>
      <c r="D5938" s="2" t="s">
        <v>3270</v>
      </c>
      <c r="E5938" s="3" t="s">
        <v>6148</v>
      </c>
      <c r="G5938" s="66">
        <v>150.08000000000001</v>
      </c>
    </row>
    <row r="5939" spans="1:7" x14ac:dyDescent="0.2">
      <c r="A5939" s="1" t="str">
        <f t="shared" si="103"/>
        <v>SINAPI 89615</v>
      </c>
      <c r="B5939" s="3" t="s">
        <v>6165</v>
      </c>
      <c r="C5939" s="3">
        <v>89615</v>
      </c>
      <c r="D5939" s="2" t="s">
        <v>3272</v>
      </c>
      <c r="E5939" s="3" t="s">
        <v>6148</v>
      </c>
      <c r="G5939" s="66">
        <v>177.18</v>
      </c>
    </row>
    <row r="5940" spans="1:7" ht="22.5" x14ac:dyDescent="0.2">
      <c r="A5940" s="1" t="str">
        <f t="shared" si="103"/>
        <v>SINAPI 89747</v>
      </c>
      <c r="B5940" s="3" t="s">
        <v>6165</v>
      </c>
      <c r="C5940" s="3">
        <v>89747</v>
      </c>
      <c r="D5940" s="2" t="s">
        <v>3376</v>
      </c>
      <c r="E5940" s="3" t="s">
        <v>6148</v>
      </c>
      <c r="G5940" s="66">
        <v>30.25</v>
      </c>
    </row>
    <row r="5941" spans="1:7" ht="22.5" x14ac:dyDescent="0.2">
      <c r="A5941" s="1" t="str">
        <f t="shared" si="103"/>
        <v>SINAPI 89656</v>
      </c>
      <c r="B5941" s="3" t="s">
        <v>6165</v>
      </c>
      <c r="C5941" s="3">
        <v>89656</v>
      </c>
      <c r="D5941" s="2" t="s">
        <v>3302</v>
      </c>
      <c r="E5941" s="3" t="s">
        <v>6148</v>
      </c>
      <c r="G5941" s="66">
        <v>23.02</v>
      </c>
    </row>
    <row r="5942" spans="1:7" ht="22.5" x14ac:dyDescent="0.2">
      <c r="A5942" s="1" t="str">
        <f t="shared" si="103"/>
        <v>SINAPI 89663</v>
      </c>
      <c r="B5942" s="3" t="s">
        <v>6165</v>
      </c>
      <c r="C5942" s="3">
        <v>89663</v>
      </c>
      <c r="D5942" s="2" t="s">
        <v>3309</v>
      </c>
      <c r="E5942" s="3" t="s">
        <v>6148</v>
      </c>
      <c r="G5942" s="66">
        <v>30.79</v>
      </c>
    </row>
    <row r="5943" spans="1:7" ht="22.5" x14ac:dyDescent="0.2">
      <c r="A5943" s="1" t="str">
        <f t="shared" si="103"/>
        <v>SINAPI 89759</v>
      </c>
      <c r="B5943" s="3" t="s">
        <v>6165</v>
      </c>
      <c r="C5943" s="3">
        <v>89759</v>
      </c>
      <c r="D5943" s="2" t="s">
        <v>3387</v>
      </c>
      <c r="E5943" s="3" t="s">
        <v>6148</v>
      </c>
      <c r="G5943" s="66">
        <v>12.05</v>
      </c>
    </row>
    <row r="5944" spans="1:7" ht="22.5" x14ac:dyDescent="0.2">
      <c r="A5944" s="1" t="str">
        <f t="shared" si="103"/>
        <v>SINAPI 89832</v>
      </c>
      <c r="B5944" s="3" t="s">
        <v>6165</v>
      </c>
      <c r="C5944" s="3">
        <v>89832</v>
      </c>
      <c r="D5944" s="2" t="s">
        <v>3451</v>
      </c>
      <c r="E5944" s="3" t="s">
        <v>6148</v>
      </c>
      <c r="G5944" s="66">
        <v>42.24</v>
      </c>
    </row>
    <row r="5945" spans="1:7" ht="22.5" x14ac:dyDescent="0.2">
      <c r="A5945" s="1" t="str">
        <f t="shared" si="103"/>
        <v>SINAPI 89666</v>
      </c>
      <c r="B5945" s="3" t="s">
        <v>6165</v>
      </c>
      <c r="C5945" s="3">
        <v>89666</v>
      </c>
      <c r="D5945" s="2" t="s">
        <v>3311</v>
      </c>
      <c r="E5945" s="3" t="s">
        <v>6148</v>
      </c>
      <c r="G5945" s="66">
        <v>7.85</v>
      </c>
    </row>
    <row r="5946" spans="1:7" ht="22.5" x14ac:dyDescent="0.2">
      <c r="A5946" s="1" t="str">
        <f t="shared" si="103"/>
        <v>SINAPI 89678</v>
      </c>
      <c r="B5946" s="3" t="s">
        <v>6165</v>
      </c>
      <c r="C5946" s="3">
        <v>89678</v>
      </c>
      <c r="D5946" s="2" t="s">
        <v>3322</v>
      </c>
      <c r="E5946" s="3" t="s">
        <v>6148</v>
      </c>
      <c r="G5946" s="66">
        <v>12.65</v>
      </c>
    </row>
    <row r="5947" spans="1:7" ht="22.5" x14ac:dyDescent="0.2">
      <c r="A5947" s="1" t="str">
        <f t="shared" si="103"/>
        <v>SINAPI 89764</v>
      </c>
      <c r="B5947" s="3" t="s">
        <v>6165</v>
      </c>
      <c r="C5947" s="3">
        <v>89764</v>
      </c>
      <c r="D5947" s="2" t="s">
        <v>3392</v>
      </c>
      <c r="E5947" s="3" t="s">
        <v>6148</v>
      </c>
      <c r="G5947" s="66">
        <v>37.92</v>
      </c>
    </row>
    <row r="5948" spans="1:7" ht="22.5" x14ac:dyDescent="0.2">
      <c r="A5948" s="1" t="str">
        <f t="shared" si="103"/>
        <v>SINAPI 89689</v>
      </c>
      <c r="B5948" s="3" t="s">
        <v>6165</v>
      </c>
      <c r="C5948" s="3">
        <v>89689</v>
      </c>
      <c r="D5948" s="2" t="s">
        <v>3332</v>
      </c>
      <c r="E5948" s="3" t="s">
        <v>6148</v>
      </c>
      <c r="G5948" s="66">
        <v>38.61</v>
      </c>
    </row>
    <row r="5949" spans="1:7" ht="22.5" x14ac:dyDescent="0.2">
      <c r="A5949" s="1" t="str">
        <f t="shared" si="103"/>
        <v>SINAPI 89655</v>
      </c>
      <c r="B5949" s="3" t="s">
        <v>6165</v>
      </c>
      <c r="C5949" s="3">
        <v>89655</v>
      </c>
      <c r="D5949" s="2" t="s">
        <v>3301</v>
      </c>
      <c r="E5949" s="3" t="s">
        <v>6148</v>
      </c>
      <c r="G5949" s="66">
        <v>24.68</v>
      </c>
    </row>
    <row r="5950" spans="1:7" ht="22.5" x14ac:dyDescent="0.2">
      <c r="A5950" s="1" t="str">
        <f t="shared" si="103"/>
        <v>SINAPI 89662</v>
      </c>
      <c r="B5950" s="3" t="s">
        <v>6165</v>
      </c>
      <c r="C5950" s="3">
        <v>89662</v>
      </c>
      <c r="D5950" s="2" t="s">
        <v>3308</v>
      </c>
      <c r="E5950" s="3" t="s">
        <v>6148</v>
      </c>
      <c r="G5950" s="66">
        <v>31.87</v>
      </c>
    </row>
    <row r="5951" spans="1:7" ht="22.5" x14ac:dyDescent="0.2">
      <c r="A5951" s="1" t="str">
        <f t="shared" si="103"/>
        <v>SINAPI 89758</v>
      </c>
      <c r="B5951" s="3" t="s">
        <v>6165</v>
      </c>
      <c r="C5951" s="3">
        <v>89758</v>
      </c>
      <c r="D5951" s="2" t="s">
        <v>3386</v>
      </c>
      <c r="E5951" s="3" t="s">
        <v>6148</v>
      </c>
      <c r="G5951" s="66">
        <v>37.619999999999997</v>
      </c>
    </row>
    <row r="5952" spans="1:7" ht="22.5" x14ac:dyDescent="0.2">
      <c r="A5952" s="1" t="str">
        <f t="shared" si="103"/>
        <v>SINAPI 89676</v>
      </c>
      <c r="B5952" s="3" t="s">
        <v>6165</v>
      </c>
      <c r="C5952" s="3">
        <v>89676</v>
      </c>
      <c r="D5952" s="2" t="s">
        <v>3320</v>
      </c>
      <c r="E5952" s="3" t="s">
        <v>6148</v>
      </c>
      <c r="G5952" s="66">
        <v>37.81</v>
      </c>
    </row>
    <row r="5953" spans="1:7" ht="22.5" x14ac:dyDescent="0.2">
      <c r="A5953" s="1" t="str">
        <f t="shared" si="103"/>
        <v>SINAPI 89818</v>
      </c>
      <c r="B5953" s="3" t="s">
        <v>6165</v>
      </c>
      <c r="C5953" s="3">
        <v>89818</v>
      </c>
      <c r="D5953" s="2" t="s">
        <v>3438</v>
      </c>
      <c r="E5953" s="3" t="s">
        <v>6148</v>
      </c>
      <c r="G5953" s="66">
        <v>54.02</v>
      </c>
    </row>
    <row r="5954" spans="1:7" ht="22.5" x14ac:dyDescent="0.2">
      <c r="A5954" s="1" t="str">
        <f t="shared" si="103"/>
        <v>SINAPI 89763</v>
      </c>
      <c r="B5954" s="3" t="s">
        <v>6165</v>
      </c>
      <c r="C5954" s="3">
        <v>89763</v>
      </c>
      <c r="D5954" s="2" t="s">
        <v>3391</v>
      </c>
      <c r="E5954" s="3" t="s">
        <v>6148</v>
      </c>
      <c r="G5954" s="66">
        <v>56.87</v>
      </c>
    </row>
    <row r="5955" spans="1:7" ht="22.5" x14ac:dyDescent="0.2">
      <c r="A5955" s="1" t="str">
        <f t="shared" si="103"/>
        <v>SINAPI 89686</v>
      </c>
      <c r="B5955" s="3" t="s">
        <v>6165</v>
      </c>
      <c r="C5955" s="3">
        <v>89686</v>
      </c>
      <c r="D5955" s="2" t="s">
        <v>3330</v>
      </c>
      <c r="E5955" s="3" t="s">
        <v>6148</v>
      </c>
      <c r="G5955" s="66">
        <v>57.61</v>
      </c>
    </row>
    <row r="5956" spans="1:7" ht="22.5" x14ac:dyDescent="0.2">
      <c r="A5956" s="1" t="str">
        <f t="shared" si="103"/>
        <v>SINAPI 89831</v>
      </c>
      <c r="B5956" s="3" t="s">
        <v>6165</v>
      </c>
      <c r="C5956" s="3">
        <v>89831</v>
      </c>
      <c r="D5956" s="2" t="s">
        <v>3450</v>
      </c>
      <c r="E5956" s="3" t="s">
        <v>6148</v>
      </c>
      <c r="G5956" s="66">
        <v>65.3</v>
      </c>
    </row>
    <row r="5957" spans="1:7" ht="22.5" x14ac:dyDescent="0.2">
      <c r="A5957" s="1" t="str">
        <f t="shared" si="103"/>
        <v>SINAPI 104029</v>
      </c>
      <c r="B5957" s="3" t="s">
        <v>6165</v>
      </c>
      <c r="C5957" s="3">
        <v>104029</v>
      </c>
      <c r="D5957" s="2" t="s">
        <v>7091</v>
      </c>
      <c r="E5957" s="3" t="s">
        <v>6148</v>
      </c>
      <c r="G5957" s="66">
        <v>68.41</v>
      </c>
    </row>
    <row r="5958" spans="1:7" ht="22.5" x14ac:dyDescent="0.2">
      <c r="A5958" s="1" t="str">
        <f t="shared" si="103"/>
        <v>SINAPI 89668</v>
      </c>
      <c r="B5958" s="3" t="s">
        <v>6165</v>
      </c>
      <c r="C5958" s="3">
        <v>89668</v>
      </c>
      <c r="D5958" s="2" t="s">
        <v>6908</v>
      </c>
      <c r="E5958" s="3" t="s">
        <v>6148</v>
      </c>
      <c r="G5958" s="66">
        <v>30.03</v>
      </c>
    </row>
    <row r="5959" spans="1:7" ht="22.5" x14ac:dyDescent="0.2">
      <c r="A5959" s="1" t="str">
        <f t="shared" si="103"/>
        <v>SINAPI 89639</v>
      </c>
      <c r="B5959" s="3" t="s">
        <v>6165</v>
      </c>
      <c r="C5959" s="3">
        <v>89639</v>
      </c>
      <c r="D5959" s="2" t="s">
        <v>3289</v>
      </c>
      <c r="E5959" s="3" t="s">
        <v>6148</v>
      </c>
      <c r="G5959" s="66">
        <v>12.89</v>
      </c>
    </row>
    <row r="5960" spans="1:7" ht="22.5" x14ac:dyDescent="0.2">
      <c r="A5960" s="1" t="str">
        <f t="shared" si="103"/>
        <v>SINAPI 89721</v>
      </c>
      <c r="B5960" s="3" t="s">
        <v>6165</v>
      </c>
      <c r="C5960" s="3">
        <v>89721</v>
      </c>
      <c r="D5960" s="2" t="s">
        <v>3352</v>
      </c>
      <c r="E5960" s="3" t="s">
        <v>6148</v>
      </c>
      <c r="G5960" s="66">
        <v>16.68</v>
      </c>
    </row>
    <row r="5961" spans="1:7" ht="22.5" x14ac:dyDescent="0.2">
      <c r="A5961" s="1" t="str">
        <f t="shared" si="103"/>
        <v>SINAPI 89643</v>
      </c>
      <c r="B5961" s="3" t="s">
        <v>6165</v>
      </c>
      <c r="C5961" s="3">
        <v>89643</v>
      </c>
      <c r="D5961" s="2" t="s">
        <v>3292</v>
      </c>
      <c r="E5961" s="3" t="s">
        <v>6148</v>
      </c>
      <c r="G5961" s="66">
        <v>17.489999999999998</v>
      </c>
    </row>
    <row r="5962" spans="1:7" ht="22.5" x14ac:dyDescent="0.2">
      <c r="A5962" s="1" t="str">
        <f t="shared" si="103"/>
        <v>SINAPI 89727</v>
      </c>
      <c r="B5962" s="3" t="s">
        <v>6165</v>
      </c>
      <c r="C5962" s="3">
        <v>89727</v>
      </c>
      <c r="D5962" s="2" t="s">
        <v>3357</v>
      </c>
      <c r="E5962" s="3" t="s">
        <v>6148</v>
      </c>
      <c r="G5962" s="66">
        <v>25.18</v>
      </c>
    </row>
    <row r="5963" spans="1:7" ht="22.5" x14ac:dyDescent="0.2">
      <c r="A5963" s="1" t="str">
        <f t="shared" si="103"/>
        <v>SINAPI 89648</v>
      </c>
      <c r="B5963" s="3" t="s">
        <v>6165</v>
      </c>
      <c r="C5963" s="3">
        <v>89648</v>
      </c>
      <c r="D5963" s="2" t="s">
        <v>3295</v>
      </c>
      <c r="E5963" s="3" t="s">
        <v>6148</v>
      </c>
      <c r="G5963" s="66">
        <v>26.13</v>
      </c>
    </row>
    <row r="5964" spans="1:7" ht="22.5" x14ac:dyDescent="0.2">
      <c r="A5964" s="1" t="str">
        <f t="shared" si="103"/>
        <v>SINAPI 89749</v>
      </c>
      <c r="B5964" s="3" t="s">
        <v>6165</v>
      </c>
      <c r="C5964" s="3">
        <v>89749</v>
      </c>
      <c r="D5964" s="2" t="s">
        <v>3378</v>
      </c>
      <c r="E5964" s="3" t="s">
        <v>6148</v>
      </c>
      <c r="G5964" s="66">
        <v>17.23</v>
      </c>
    </row>
    <row r="5965" spans="1:7" ht="22.5" x14ac:dyDescent="0.2">
      <c r="A5965" s="1" t="str">
        <f t="shared" si="103"/>
        <v>SINAPI 89657</v>
      </c>
      <c r="B5965" s="3" t="s">
        <v>6165</v>
      </c>
      <c r="C5965" s="3">
        <v>89657</v>
      </c>
      <c r="D5965" s="2" t="s">
        <v>3303</v>
      </c>
      <c r="E5965" s="3" t="s">
        <v>6148</v>
      </c>
      <c r="G5965" s="66">
        <v>14.4</v>
      </c>
    </row>
    <row r="5966" spans="1:7" ht="22.5" x14ac:dyDescent="0.2">
      <c r="A5966" s="1" t="str">
        <f t="shared" si="103"/>
        <v>SINAPI 89664</v>
      </c>
      <c r="B5966" s="3" t="s">
        <v>6165</v>
      </c>
      <c r="C5966" s="3">
        <v>89664</v>
      </c>
      <c r="D5966" s="2" t="s">
        <v>3310</v>
      </c>
      <c r="E5966" s="3" t="s">
        <v>6148</v>
      </c>
      <c r="G5966" s="66">
        <v>17.77</v>
      </c>
    </row>
    <row r="5967" spans="1:7" ht="22.5" x14ac:dyDescent="0.2">
      <c r="A5967" s="1" t="str">
        <f t="shared" si="103"/>
        <v>SINAPI 89638</v>
      </c>
      <c r="B5967" s="3" t="s">
        <v>6165</v>
      </c>
      <c r="C5967" s="3">
        <v>89638</v>
      </c>
      <c r="D5967" s="2" t="s">
        <v>3288</v>
      </c>
      <c r="E5967" s="3" t="s">
        <v>6148</v>
      </c>
      <c r="G5967" s="66">
        <v>12.24</v>
      </c>
    </row>
    <row r="5968" spans="1:7" ht="22.5" x14ac:dyDescent="0.2">
      <c r="A5968" s="1" t="str">
        <f t="shared" si="103"/>
        <v>SINAPI 89720</v>
      </c>
      <c r="B5968" s="3" t="s">
        <v>6165</v>
      </c>
      <c r="C5968" s="3">
        <v>89720</v>
      </c>
      <c r="D5968" s="2" t="s">
        <v>3351</v>
      </c>
      <c r="E5968" s="3" t="s">
        <v>6148</v>
      </c>
      <c r="G5968" s="66">
        <v>15.39</v>
      </c>
    </row>
    <row r="5969" spans="1:7" ht="22.5" x14ac:dyDescent="0.2">
      <c r="A5969" s="1" t="str">
        <f t="shared" si="103"/>
        <v>SINAPI 89642</v>
      </c>
      <c r="B5969" s="3" t="s">
        <v>6165</v>
      </c>
      <c r="C5969" s="3">
        <v>89642</v>
      </c>
      <c r="D5969" s="2" t="s">
        <v>3291</v>
      </c>
      <c r="E5969" s="3" t="s">
        <v>6148</v>
      </c>
      <c r="G5969" s="66">
        <v>16.2</v>
      </c>
    </row>
    <row r="5970" spans="1:7" ht="22.5" x14ac:dyDescent="0.2">
      <c r="A5970" s="1" t="str">
        <f t="shared" si="103"/>
        <v>SINAPI 89725</v>
      </c>
      <c r="B5970" s="3" t="s">
        <v>6165</v>
      </c>
      <c r="C5970" s="3">
        <v>89725</v>
      </c>
      <c r="D5970" s="2" t="s">
        <v>3355</v>
      </c>
      <c r="E5970" s="3" t="s">
        <v>6148</v>
      </c>
      <c r="G5970" s="66">
        <v>20.12</v>
      </c>
    </row>
    <row r="5971" spans="1:7" ht="22.5" x14ac:dyDescent="0.2">
      <c r="A5971" s="1" t="str">
        <f t="shared" si="103"/>
        <v>SINAPI 89647</v>
      </c>
      <c r="B5971" s="3" t="s">
        <v>6165</v>
      </c>
      <c r="C5971" s="3">
        <v>89647</v>
      </c>
      <c r="D5971" s="2" t="s">
        <v>3294</v>
      </c>
      <c r="E5971" s="3" t="s">
        <v>6148</v>
      </c>
      <c r="G5971" s="66">
        <v>21.07</v>
      </c>
    </row>
    <row r="5972" spans="1:7" ht="22.5" x14ac:dyDescent="0.2">
      <c r="A5972" s="1" t="str">
        <f t="shared" si="103"/>
        <v>SINAPI 89780</v>
      </c>
      <c r="B5972" s="3" t="s">
        <v>6165</v>
      </c>
      <c r="C5972" s="3">
        <v>89780</v>
      </c>
      <c r="D5972" s="2" t="s">
        <v>3403</v>
      </c>
      <c r="E5972" s="3" t="s">
        <v>6148</v>
      </c>
      <c r="G5972" s="66">
        <v>24.54</v>
      </c>
    </row>
    <row r="5973" spans="1:7" ht="22.5" x14ac:dyDescent="0.2">
      <c r="A5973" s="1" t="str">
        <f t="shared" si="103"/>
        <v>SINAPI 89734</v>
      </c>
      <c r="B5973" s="3" t="s">
        <v>6165</v>
      </c>
      <c r="C5973" s="3">
        <v>89734</v>
      </c>
      <c r="D5973" s="2" t="s">
        <v>3364</v>
      </c>
      <c r="E5973" s="3" t="s">
        <v>6148</v>
      </c>
      <c r="G5973" s="66">
        <v>28.96</v>
      </c>
    </row>
    <row r="5974" spans="1:7" ht="22.5" x14ac:dyDescent="0.2">
      <c r="A5974" s="1" t="str">
        <f t="shared" si="103"/>
        <v>SINAPI 89650</v>
      </c>
      <c r="B5974" s="3" t="s">
        <v>6165</v>
      </c>
      <c r="C5974" s="3">
        <v>89650</v>
      </c>
      <c r="D5974" s="2" t="s">
        <v>3297</v>
      </c>
      <c r="E5974" s="3" t="s">
        <v>6148</v>
      </c>
      <c r="G5974" s="66">
        <v>30.08</v>
      </c>
    </row>
    <row r="5975" spans="1:7" ht="22.5" x14ac:dyDescent="0.2">
      <c r="A5975" s="1" t="str">
        <f t="shared" si="103"/>
        <v>SINAPI 89787</v>
      </c>
      <c r="B5975" s="3" t="s">
        <v>6165</v>
      </c>
      <c r="C5975" s="3">
        <v>89787</v>
      </c>
      <c r="D5975" s="2" t="s">
        <v>3410</v>
      </c>
      <c r="E5975" s="3" t="s">
        <v>6148</v>
      </c>
      <c r="G5975" s="66">
        <v>36.65</v>
      </c>
    </row>
    <row r="5976" spans="1:7" ht="22.5" x14ac:dyDescent="0.2">
      <c r="A5976" s="1" t="str">
        <f t="shared" si="103"/>
        <v>SINAPI 104024</v>
      </c>
      <c r="B5976" s="3" t="s">
        <v>6165</v>
      </c>
      <c r="C5976" s="3">
        <v>104024</v>
      </c>
      <c r="D5976" s="2" t="s">
        <v>7087</v>
      </c>
      <c r="E5976" s="3" t="s">
        <v>6148</v>
      </c>
      <c r="G5976" s="66">
        <v>41.61</v>
      </c>
    </row>
    <row r="5977" spans="1:7" ht="22.5" x14ac:dyDescent="0.2">
      <c r="A5977" s="1" t="str">
        <f t="shared" si="103"/>
        <v>SINAPI 89789</v>
      </c>
      <c r="B5977" s="3" t="s">
        <v>6165</v>
      </c>
      <c r="C5977" s="3">
        <v>89789</v>
      </c>
      <c r="D5977" s="2" t="s">
        <v>3412</v>
      </c>
      <c r="E5977" s="3" t="s">
        <v>6148</v>
      </c>
      <c r="G5977" s="66">
        <v>68.2</v>
      </c>
    </row>
    <row r="5978" spans="1:7" ht="22.5" x14ac:dyDescent="0.2">
      <c r="A5978" s="1" t="str">
        <f t="shared" si="103"/>
        <v>SINAPI 89791</v>
      </c>
      <c r="B5978" s="3" t="s">
        <v>6165</v>
      </c>
      <c r="C5978" s="3">
        <v>89791</v>
      </c>
      <c r="D5978" s="2" t="s">
        <v>3414</v>
      </c>
      <c r="E5978" s="3" t="s">
        <v>6148</v>
      </c>
      <c r="G5978" s="66">
        <v>154.88</v>
      </c>
    </row>
    <row r="5979" spans="1:7" ht="22.5" x14ac:dyDescent="0.2">
      <c r="A5979" s="1" t="str">
        <f t="shared" si="103"/>
        <v>SINAPI 89793</v>
      </c>
      <c r="B5979" s="3" t="s">
        <v>6165</v>
      </c>
      <c r="C5979" s="3">
        <v>89793</v>
      </c>
      <c r="D5979" s="2" t="s">
        <v>3416</v>
      </c>
      <c r="E5979" s="3" t="s">
        <v>6148</v>
      </c>
      <c r="G5979" s="66">
        <v>223.33</v>
      </c>
    </row>
    <row r="5980" spans="1:7" ht="22.5" x14ac:dyDescent="0.2">
      <c r="A5980" s="1" t="str">
        <f t="shared" si="103"/>
        <v>SINAPI 89637</v>
      </c>
      <c r="B5980" s="3" t="s">
        <v>6165</v>
      </c>
      <c r="C5980" s="3">
        <v>89637</v>
      </c>
      <c r="D5980" s="2" t="s">
        <v>3287</v>
      </c>
      <c r="E5980" s="3" t="s">
        <v>6148</v>
      </c>
      <c r="G5980" s="66">
        <v>11.32</v>
      </c>
    </row>
    <row r="5981" spans="1:7" ht="22.5" x14ac:dyDescent="0.2">
      <c r="A5981" s="1" t="str">
        <f t="shared" si="103"/>
        <v>SINAPI 89719</v>
      </c>
      <c r="B5981" s="3" t="s">
        <v>6165</v>
      </c>
      <c r="C5981" s="3">
        <v>89719</v>
      </c>
      <c r="D5981" s="2" t="s">
        <v>3350</v>
      </c>
      <c r="E5981" s="3" t="s">
        <v>6148</v>
      </c>
      <c r="G5981" s="66">
        <v>13.76</v>
      </c>
    </row>
    <row r="5982" spans="1:7" ht="22.5" x14ac:dyDescent="0.2">
      <c r="A5982" s="1" t="str">
        <f t="shared" si="103"/>
        <v>SINAPI 89641</v>
      </c>
      <c r="B5982" s="3" t="s">
        <v>6165</v>
      </c>
      <c r="C5982" s="3">
        <v>89641</v>
      </c>
      <c r="D5982" s="2" t="s">
        <v>3290</v>
      </c>
      <c r="E5982" s="3" t="s">
        <v>6148</v>
      </c>
      <c r="G5982" s="66">
        <v>14.57</v>
      </c>
    </row>
    <row r="5983" spans="1:7" ht="22.5" x14ac:dyDescent="0.2">
      <c r="A5983" s="1" t="str">
        <f t="shared" si="103"/>
        <v>SINAPI 89723</v>
      </c>
      <c r="B5983" s="3" t="s">
        <v>6165</v>
      </c>
      <c r="C5983" s="3">
        <v>89723</v>
      </c>
      <c r="D5983" s="2" t="s">
        <v>3353</v>
      </c>
      <c r="E5983" s="3" t="s">
        <v>6148</v>
      </c>
      <c r="G5983" s="66">
        <v>20.79</v>
      </c>
    </row>
    <row r="5984" spans="1:7" ht="22.5" x14ac:dyDescent="0.2">
      <c r="A5984" s="1" t="str">
        <f t="shared" si="103"/>
        <v>SINAPI 89646</v>
      </c>
      <c r="B5984" s="3" t="s">
        <v>6165</v>
      </c>
      <c r="C5984" s="3">
        <v>89646</v>
      </c>
      <c r="D5984" s="2" t="s">
        <v>3293</v>
      </c>
      <c r="E5984" s="3" t="s">
        <v>6148</v>
      </c>
      <c r="G5984" s="66">
        <v>21.74</v>
      </c>
    </row>
    <row r="5985" spans="1:7" ht="22.5" x14ac:dyDescent="0.2">
      <c r="A5985" s="1" t="str">
        <f t="shared" si="103"/>
        <v>SINAPI 89777</v>
      </c>
      <c r="B5985" s="3" t="s">
        <v>6165</v>
      </c>
      <c r="C5985" s="3">
        <v>89777</v>
      </c>
      <c r="D5985" s="2" t="s">
        <v>3400</v>
      </c>
      <c r="E5985" s="3" t="s">
        <v>6148</v>
      </c>
      <c r="G5985" s="66">
        <v>26.2</v>
      </c>
    </row>
    <row r="5986" spans="1:7" ht="22.5" x14ac:dyDescent="0.2">
      <c r="A5986" s="1" t="str">
        <f t="shared" si="103"/>
        <v>SINAPI 89729</v>
      </c>
      <c r="B5986" s="3" t="s">
        <v>6165</v>
      </c>
      <c r="C5986" s="3">
        <v>89729</v>
      </c>
      <c r="D5986" s="2" t="s">
        <v>3359</v>
      </c>
      <c r="E5986" s="3" t="s">
        <v>6148</v>
      </c>
      <c r="G5986" s="66">
        <v>30.62</v>
      </c>
    </row>
    <row r="5987" spans="1:7" ht="22.5" x14ac:dyDescent="0.2">
      <c r="A5987" s="1" t="str">
        <f t="shared" si="103"/>
        <v>SINAPI 89649</v>
      </c>
      <c r="B5987" s="3" t="s">
        <v>6165</v>
      </c>
      <c r="C5987" s="3">
        <v>89649</v>
      </c>
      <c r="D5987" s="2" t="s">
        <v>3296</v>
      </c>
      <c r="E5987" s="3" t="s">
        <v>6148</v>
      </c>
      <c r="G5987" s="66">
        <v>31.74</v>
      </c>
    </row>
    <row r="5988" spans="1:7" ht="22.5" x14ac:dyDescent="0.2">
      <c r="A5988" s="1" t="str">
        <f t="shared" si="103"/>
        <v>SINAPI 89781</v>
      </c>
      <c r="B5988" s="3" t="s">
        <v>6165</v>
      </c>
      <c r="C5988" s="3">
        <v>89781</v>
      </c>
      <c r="D5988" s="2" t="s">
        <v>3404</v>
      </c>
      <c r="E5988" s="3" t="s">
        <v>6148</v>
      </c>
      <c r="G5988" s="66">
        <v>37.06</v>
      </c>
    </row>
    <row r="5989" spans="1:7" ht="22.5" x14ac:dyDescent="0.2">
      <c r="A5989" s="1" t="str">
        <f t="shared" si="103"/>
        <v>SINAPI 104023</v>
      </c>
      <c r="B5989" s="3" t="s">
        <v>6165</v>
      </c>
      <c r="C5989" s="3">
        <v>104023</v>
      </c>
      <c r="D5989" s="2" t="s">
        <v>7086</v>
      </c>
      <c r="E5989" s="3" t="s">
        <v>6148</v>
      </c>
      <c r="G5989" s="66">
        <v>42.02</v>
      </c>
    </row>
    <row r="5990" spans="1:7" ht="22.5" x14ac:dyDescent="0.2">
      <c r="A5990" s="1" t="str">
        <f t="shared" si="103"/>
        <v>SINAPI 89788</v>
      </c>
      <c r="B5990" s="3" t="s">
        <v>6165</v>
      </c>
      <c r="C5990" s="3">
        <v>89788</v>
      </c>
      <c r="D5990" s="2" t="s">
        <v>3411</v>
      </c>
      <c r="E5990" s="3" t="s">
        <v>6148</v>
      </c>
      <c r="G5990" s="66">
        <v>80.31</v>
      </c>
    </row>
    <row r="5991" spans="1:7" ht="22.5" x14ac:dyDescent="0.2">
      <c r="A5991" s="1" t="str">
        <f t="shared" ref="A5991:A6054" si="104">CONCATENAR</f>
        <v>SINAPI 89790</v>
      </c>
      <c r="B5991" s="3" t="s">
        <v>6165</v>
      </c>
      <c r="C5991" s="3">
        <v>89790</v>
      </c>
      <c r="D5991" s="2" t="s">
        <v>3413</v>
      </c>
      <c r="E5991" s="3" t="s">
        <v>6148</v>
      </c>
      <c r="G5991" s="66">
        <v>160.36000000000001</v>
      </c>
    </row>
    <row r="5992" spans="1:7" ht="22.5" x14ac:dyDescent="0.2">
      <c r="A5992" s="1" t="str">
        <f t="shared" si="104"/>
        <v>SINAPI 89792</v>
      </c>
      <c r="B5992" s="3" t="s">
        <v>6165</v>
      </c>
      <c r="C5992" s="3">
        <v>89792</v>
      </c>
      <c r="D5992" s="2" t="s">
        <v>3415</v>
      </c>
      <c r="E5992" s="3" t="s">
        <v>6148</v>
      </c>
      <c r="G5992" s="66">
        <v>189.25</v>
      </c>
    </row>
    <row r="5993" spans="1:7" ht="22.5" x14ac:dyDescent="0.2">
      <c r="A5993" s="1" t="str">
        <f t="shared" si="104"/>
        <v>SINAPI 89640</v>
      </c>
      <c r="B5993" s="3" t="s">
        <v>6165</v>
      </c>
      <c r="C5993" s="3">
        <v>89640</v>
      </c>
      <c r="D5993" s="2" t="s">
        <v>6904</v>
      </c>
      <c r="E5993" s="3" t="s">
        <v>6148</v>
      </c>
      <c r="G5993" s="66">
        <v>19.91</v>
      </c>
    </row>
    <row r="5994" spans="1:7" ht="22.5" x14ac:dyDescent="0.2">
      <c r="A5994" s="1" t="str">
        <f t="shared" si="104"/>
        <v>SINAPI 89644</v>
      </c>
      <c r="B5994" s="3" t="s">
        <v>6165</v>
      </c>
      <c r="C5994" s="3">
        <v>89644</v>
      </c>
      <c r="D5994" s="2" t="s">
        <v>6905</v>
      </c>
      <c r="E5994" s="3" t="s">
        <v>6148</v>
      </c>
      <c r="G5994" s="66">
        <v>24.21</v>
      </c>
    </row>
    <row r="5995" spans="1:7" ht="22.5" x14ac:dyDescent="0.2">
      <c r="A5995" s="1" t="str">
        <f t="shared" si="104"/>
        <v>SINAPI 89645</v>
      </c>
      <c r="B5995" s="3" t="s">
        <v>6165</v>
      </c>
      <c r="C5995" s="3">
        <v>89645</v>
      </c>
      <c r="D5995" s="2" t="s">
        <v>6906</v>
      </c>
      <c r="E5995" s="3" t="s">
        <v>6148</v>
      </c>
      <c r="G5995" s="66">
        <v>33.61</v>
      </c>
    </row>
    <row r="5996" spans="1:7" ht="22.5" x14ac:dyDescent="0.2">
      <c r="A5996" s="1" t="str">
        <f t="shared" si="104"/>
        <v>SINAPI 89652</v>
      </c>
      <c r="B5996" s="3" t="s">
        <v>6165</v>
      </c>
      <c r="C5996" s="3">
        <v>89652</v>
      </c>
      <c r="D5996" s="2" t="s">
        <v>3299</v>
      </c>
      <c r="E5996" s="3" t="s">
        <v>6148</v>
      </c>
      <c r="G5996" s="66">
        <v>12.75</v>
      </c>
    </row>
    <row r="5997" spans="1:7" ht="22.5" x14ac:dyDescent="0.2">
      <c r="A5997" s="1" t="str">
        <f t="shared" si="104"/>
        <v>SINAPI 89738</v>
      </c>
      <c r="B5997" s="3" t="s">
        <v>6165</v>
      </c>
      <c r="C5997" s="3">
        <v>89738</v>
      </c>
      <c r="D5997" s="2" t="s">
        <v>3368</v>
      </c>
      <c r="E5997" s="3" t="s">
        <v>6148</v>
      </c>
      <c r="G5997" s="66">
        <v>17.3</v>
      </c>
    </row>
    <row r="5998" spans="1:7" ht="22.5" x14ac:dyDescent="0.2">
      <c r="A5998" s="1" t="str">
        <f t="shared" si="104"/>
        <v>SINAPI 89659</v>
      </c>
      <c r="B5998" s="3" t="s">
        <v>6165</v>
      </c>
      <c r="C5998" s="3">
        <v>89659</v>
      </c>
      <c r="D5998" s="2" t="s">
        <v>3305</v>
      </c>
      <c r="E5998" s="3" t="s">
        <v>6148</v>
      </c>
      <c r="G5998" s="66">
        <v>17.84</v>
      </c>
    </row>
    <row r="5999" spans="1:7" ht="22.5" x14ac:dyDescent="0.2">
      <c r="A5999" s="1" t="str">
        <f t="shared" si="104"/>
        <v>SINAPI 89756</v>
      </c>
      <c r="B5999" s="3" t="s">
        <v>6165</v>
      </c>
      <c r="C5999" s="3">
        <v>89756</v>
      </c>
      <c r="D5999" s="2" t="s">
        <v>3384</v>
      </c>
      <c r="E5999" s="3" t="s">
        <v>6148</v>
      </c>
      <c r="G5999" s="66">
        <v>23.85</v>
      </c>
    </row>
    <row r="6000" spans="1:7" ht="22.5" x14ac:dyDescent="0.2">
      <c r="A6000" s="1" t="str">
        <f t="shared" si="104"/>
        <v>SINAPI 89672</v>
      </c>
      <c r="B6000" s="3" t="s">
        <v>6165</v>
      </c>
      <c r="C6000" s="3">
        <v>89672</v>
      </c>
      <c r="D6000" s="2" t="s">
        <v>3316</v>
      </c>
      <c r="E6000" s="3" t="s">
        <v>6148</v>
      </c>
      <c r="G6000" s="66">
        <v>24.48</v>
      </c>
    </row>
    <row r="6001" spans="1:7" ht="22.5" x14ac:dyDescent="0.2">
      <c r="A6001" s="1" t="str">
        <f t="shared" si="104"/>
        <v>SINAPI 89815</v>
      </c>
      <c r="B6001" s="3" t="s">
        <v>6165</v>
      </c>
      <c r="C6001" s="3">
        <v>89815</v>
      </c>
      <c r="D6001" s="2" t="s">
        <v>3435</v>
      </c>
      <c r="E6001" s="3" t="s">
        <v>6148</v>
      </c>
      <c r="G6001" s="66">
        <v>28.83</v>
      </c>
    </row>
    <row r="6002" spans="1:7" ht="22.5" x14ac:dyDescent="0.2">
      <c r="A6002" s="1" t="str">
        <f t="shared" si="104"/>
        <v>SINAPI 89761</v>
      </c>
      <c r="B6002" s="3" t="s">
        <v>6165</v>
      </c>
      <c r="C6002" s="3">
        <v>89761</v>
      </c>
      <c r="D6002" s="2" t="s">
        <v>3389</v>
      </c>
      <c r="E6002" s="3" t="s">
        <v>6148</v>
      </c>
      <c r="G6002" s="66">
        <v>31.75</v>
      </c>
    </row>
    <row r="6003" spans="1:7" ht="22.5" x14ac:dyDescent="0.2">
      <c r="A6003" s="1" t="str">
        <f t="shared" si="104"/>
        <v>SINAPI 89682</v>
      </c>
      <c r="B6003" s="3" t="s">
        <v>6165</v>
      </c>
      <c r="C6003" s="3">
        <v>89682</v>
      </c>
      <c r="D6003" s="2" t="s">
        <v>3326</v>
      </c>
      <c r="E6003" s="3" t="s">
        <v>6148</v>
      </c>
      <c r="G6003" s="66">
        <v>32.5</v>
      </c>
    </row>
    <row r="6004" spans="1:7" ht="22.5" x14ac:dyDescent="0.2">
      <c r="A6004" s="1" t="str">
        <f t="shared" si="104"/>
        <v>SINAPI 89824</v>
      </c>
      <c r="B6004" s="3" t="s">
        <v>6165</v>
      </c>
      <c r="C6004" s="3">
        <v>89824</v>
      </c>
      <c r="D6004" s="2" t="s">
        <v>3443</v>
      </c>
      <c r="E6004" s="3" t="s">
        <v>6148</v>
      </c>
      <c r="G6004" s="66">
        <v>39.18</v>
      </c>
    </row>
    <row r="6005" spans="1:7" ht="22.5" x14ac:dyDescent="0.2">
      <c r="A6005" s="1" t="str">
        <f t="shared" si="104"/>
        <v>SINAPI 104026</v>
      </c>
      <c r="B6005" s="3" t="s">
        <v>6165</v>
      </c>
      <c r="C6005" s="3">
        <v>104026</v>
      </c>
      <c r="D6005" s="2" t="s">
        <v>7089</v>
      </c>
      <c r="E6005" s="3" t="s">
        <v>6148</v>
      </c>
      <c r="G6005" s="66">
        <v>42.48</v>
      </c>
    </row>
    <row r="6006" spans="1:7" ht="22.5" x14ac:dyDescent="0.2">
      <c r="A6006" s="1" t="str">
        <f t="shared" si="104"/>
        <v>SINAPI 89740</v>
      </c>
      <c r="B6006" s="3" t="s">
        <v>6165</v>
      </c>
      <c r="C6006" s="3">
        <v>89740</v>
      </c>
      <c r="D6006" s="2" t="s">
        <v>3370</v>
      </c>
      <c r="E6006" s="3" t="s">
        <v>6148</v>
      </c>
      <c r="G6006" s="66">
        <v>9.68</v>
      </c>
    </row>
    <row r="6007" spans="1:7" ht="22.5" x14ac:dyDescent="0.2">
      <c r="A6007" s="1" t="str">
        <f t="shared" si="104"/>
        <v>SINAPI 89836</v>
      </c>
      <c r="B6007" s="3" t="s">
        <v>6165</v>
      </c>
      <c r="C6007" s="3">
        <v>89836</v>
      </c>
      <c r="D6007" s="2" t="s">
        <v>3455</v>
      </c>
      <c r="E6007" s="3" t="s">
        <v>6148</v>
      </c>
      <c r="G6007" s="66">
        <v>201.65</v>
      </c>
    </row>
    <row r="6008" spans="1:7" ht="22.5" x14ac:dyDescent="0.2">
      <c r="A6008" s="1" t="str">
        <f t="shared" si="104"/>
        <v>SINAPI 89653</v>
      </c>
      <c r="B6008" s="3" t="s">
        <v>6165</v>
      </c>
      <c r="C6008" s="3">
        <v>89653</v>
      </c>
      <c r="D6008" s="2" t="s">
        <v>6907</v>
      </c>
      <c r="E6008" s="3" t="s">
        <v>6148</v>
      </c>
      <c r="G6008" s="66">
        <v>17.97</v>
      </c>
    </row>
    <row r="6009" spans="1:7" ht="22.5" x14ac:dyDescent="0.2">
      <c r="A6009" s="1" t="str">
        <f t="shared" si="104"/>
        <v>SINAPI 89660</v>
      </c>
      <c r="B6009" s="3" t="s">
        <v>6165</v>
      </c>
      <c r="C6009" s="3">
        <v>89660</v>
      </c>
      <c r="D6009" s="2" t="s">
        <v>3306</v>
      </c>
      <c r="E6009" s="3" t="s">
        <v>6148</v>
      </c>
      <c r="G6009" s="66">
        <v>10.25</v>
      </c>
    </row>
    <row r="6010" spans="1:7" ht="22.5" x14ac:dyDescent="0.2">
      <c r="A6010" s="1" t="str">
        <f t="shared" si="104"/>
        <v>SINAPI 89826</v>
      </c>
      <c r="B6010" s="3" t="s">
        <v>6165</v>
      </c>
      <c r="C6010" s="3">
        <v>89826</v>
      </c>
      <c r="D6010" s="2" t="s">
        <v>3445</v>
      </c>
      <c r="E6010" s="3" t="s">
        <v>6148</v>
      </c>
      <c r="G6010" s="66">
        <v>128.22999999999999</v>
      </c>
    </row>
    <row r="6011" spans="1:7" ht="22.5" x14ac:dyDescent="0.2">
      <c r="A6011" s="1" t="str">
        <f t="shared" si="104"/>
        <v>SINAPI 104028</v>
      </c>
      <c r="B6011" s="3" t="s">
        <v>6165</v>
      </c>
      <c r="C6011" s="3">
        <v>104028</v>
      </c>
      <c r="D6011" s="2" t="s">
        <v>7090</v>
      </c>
      <c r="E6011" s="3" t="s">
        <v>6148</v>
      </c>
      <c r="G6011" s="66">
        <v>131.34</v>
      </c>
    </row>
    <row r="6012" spans="1:7" ht="22.5" x14ac:dyDescent="0.2">
      <c r="A6012" s="1" t="str">
        <f t="shared" si="104"/>
        <v>SINAPI 89651</v>
      </c>
      <c r="B6012" s="3" t="s">
        <v>6165</v>
      </c>
      <c r="C6012" s="3">
        <v>89651</v>
      </c>
      <c r="D6012" s="2" t="s">
        <v>3298</v>
      </c>
      <c r="E6012" s="3" t="s">
        <v>6148</v>
      </c>
      <c r="G6012" s="66">
        <v>7.6</v>
      </c>
    </row>
    <row r="6013" spans="1:7" ht="22.5" x14ac:dyDescent="0.2">
      <c r="A6013" s="1" t="str">
        <f t="shared" si="104"/>
        <v>SINAPI 89736</v>
      </c>
      <c r="B6013" s="3" t="s">
        <v>6165</v>
      </c>
      <c r="C6013" s="3">
        <v>89736</v>
      </c>
      <c r="D6013" s="2" t="s">
        <v>3366</v>
      </c>
      <c r="E6013" s="3" t="s">
        <v>6148</v>
      </c>
      <c r="G6013" s="66">
        <v>9.52</v>
      </c>
    </row>
    <row r="6014" spans="1:7" ht="22.5" x14ac:dyDescent="0.2">
      <c r="A6014" s="1" t="str">
        <f t="shared" si="104"/>
        <v>SINAPI 89658</v>
      </c>
      <c r="B6014" s="3" t="s">
        <v>6165</v>
      </c>
      <c r="C6014" s="3">
        <v>89658</v>
      </c>
      <c r="D6014" s="2" t="s">
        <v>3304</v>
      </c>
      <c r="E6014" s="3" t="s">
        <v>6148</v>
      </c>
      <c r="G6014" s="66">
        <v>10.06</v>
      </c>
    </row>
    <row r="6015" spans="1:7" ht="22.5" x14ac:dyDescent="0.2">
      <c r="A6015" s="1" t="str">
        <f t="shared" si="104"/>
        <v>SINAPI 89755</v>
      </c>
      <c r="B6015" s="3" t="s">
        <v>6165</v>
      </c>
      <c r="C6015" s="3">
        <v>89755</v>
      </c>
      <c r="D6015" s="2" t="s">
        <v>3383</v>
      </c>
      <c r="E6015" s="3" t="s">
        <v>6148</v>
      </c>
      <c r="G6015" s="66">
        <v>14.18</v>
      </c>
    </row>
    <row r="6016" spans="1:7" ht="22.5" x14ac:dyDescent="0.2">
      <c r="A6016" s="1" t="str">
        <f t="shared" si="104"/>
        <v>SINAPI 89670</v>
      </c>
      <c r="B6016" s="3" t="s">
        <v>6165</v>
      </c>
      <c r="C6016" s="3">
        <v>89670</v>
      </c>
      <c r="D6016" s="2" t="s">
        <v>3314</v>
      </c>
      <c r="E6016" s="3" t="s">
        <v>6148</v>
      </c>
      <c r="G6016" s="66">
        <v>14.81</v>
      </c>
    </row>
    <row r="6017" spans="1:7" x14ac:dyDescent="0.2">
      <c r="A6017" s="1" t="str">
        <f t="shared" si="104"/>
        <v>SINAPI 89794</v>
      </c>
      <c r="B6017" s="3" t="s">
        <v>6165</v>
      </c>
      <c r="C6017" s="3">
        <v>89794</v>
      </c>
      <c r="D6017" s="2" t="s">
        <v>3417</v>
      </c>
      <c r="E6017" s="3" t="s">
        <v>6148</v>
      </c>
      <c r="G6017" s="66">
        <v>19.7</v>
      </c>
    </row>
    <row r="6018" spans="1:7" ht="22.5" x14ac:dyDescent="0.2">
      <c r="A6018" s="1" t="str">
        <f t="shared" si="104"/>
        <v>SINAPI 89760</v>
      </c>
      <c r="B6018" s="3" t="s">
        <v>6165</v>
      </c>
      <c r="C6018" s="3">
        <v>89760</v>
      </c>
      <c r="D6018" s="2" t="s">
        <v>3388</v>
      </c>
      <c r="E6018" s="3" t="s">
        <v>6148</v>
      </c>
      <c r="G6018" s="66">
        <v>22.62</v>
      </c>
    </row>
    <row r="6019" spans="1:7" ht="22.5" x14ac:dyDescent="0.2">
      <c r="A6019" s="1" t="str">
        <f t="shared" si="104"/>
        <v>SINAPI 89680</v>
      </c>
      <c r="B6019" s="3" t="s">
        <v>6165</v>
      </c>
      <c r="C6019" s="3">
        <v>89680</v>
      </c>
      <c r="D6019" s="2" t="s">
        <v>3324</v>
      </c>
      <c r="E6019" s="3" t="s">
        <v>6148</v>
      </c>
      <c r="G6019" s="66">
        <v>23.37</v>
      </c>
    </row>
    <row r="6020" spans="1:7" x14ac:dyDescent="0.2">
      <c r="A6020" s="1" t="str">
        <f t="shared" si="104"/>
        <v>SINAPI 89822</v>
      </c>
      <c r="B6020" s="3" t="s">
        <v>6165</v>
      </c>
      <c r="C6020" s="3">
        <v>89822</v>
      </c>
      <c r="D6020" s="2" t="s">
        <v>3441</v>
      </c>
      <c r="E6020" s="3" t="s">
        <v>6148</v>
      </c>
      <c r="G6020" s="66">
        <v>25.76</v>
      </c>
    </row>
    <row r="6021" spans="1:7" ht="22.5" x14ac:dyDescent="0.2">
      <c r="A6021" s="1" t="str">
        <f t="shared" si="104"/>
        <v>SINAPI 104025</v>
      </c>
      <c r="B6021" s="3" t="s">
        <v>6165</v>
      </c>
      <c r="C6021" s="3">
        <v>104025</v>
      </c>
      <c r="D6021" s="2" t="s">
        <v>7088</v>
      </c>
      <c r="E6021" s="3" t="s">
        <v>6148</v>
      </c>
      <c r="G6021" s="66">
        <v>29.06</v>
      </c>
    </row>
    <row r="6022" spans="1:7" x14ac:dyDescent="0.2">
      <c r="A6022" s="1" t="str">
        <f t="shared" si="104"/>
        <v>SINAPI 89835</v>
      </c>
      <c r="B6022" s="3" t="s">
        <v>6165</v>
      </c>
      <c r="C6022" s="3">
        <v>89835</v>
      </c>
      <c r="D6022" s="2" t="s">
        <v>3454</v>
      </c>
      <c r="E6022" s="3" t="s">
        <v>6148</v>
      </c>
      <c r="G6022" s="66">
        <v>44.44</v>
      </c>
    </row>
    <row r="6023" spans="1:7" x14ac:dyDescent="0.2">
      <c r="A6023" s="1" t="str">
        <f t="shared" si="104"/>
        <v>SINAPI 89838</v>
      </c>
      <c r="B6023" s="3" t="s">
        <v>6165</v>
      </c>
      <c r="C6023" s="3">
        <v>89838</v>
      </c>
      <c r="D6023" s="2" t="s">
        <v>3457</v>
      </c>
      <c r="E6023" s="3" t="s">
        <v>6148</v>
      </c>
      <c r="G6023" s="66">
        <v>154.86000000000001</v>
      </c>
    </row>
    <row r="6024" spans="1:7" x14ac:dyDescent="0.2">
      <c r="A6024" s="1" t="str">
        <f t="shared" si="104"/>
        <v>SINAPI 89840</v>
      </c>
      <c r="B6024" s="3" t="s">
        <v>6165</v>
      </c>
      <c r="C6024" s="3">
        <v>89840</v>
      </c>
      <c r="D6024" s="2" t="s">
        <v>3459</v>
      </c>
      <c r="E6024" s="3" t="s">
        <v>6148</v>
      </c>
      <c r="G6024" s="66">
        <v>182.21</v>
      </c>
    </row>
    <row r="6025" spans="1:7" ht="22.5" x14ac:dyDescent="0.2">
      <c r="A6025" s="1" t="str">
        <f t="shared" si="104"/>
        <v>SINAPI 104015</v>
      </c>
      <c r="B6025" s="3" t="s">
        <v>6165</v>
      </c>
      <c r="C6025" s="3">
        <v>104015</v>
      </c>
      <c r="D6025" s="2" t="s">
        <v>4099</v>
      </c>
      <c r="E6025" s="3" t="s">
        <v>6148</v>
      </c>
      <c r="G6025" s="66">
        <v>17.47</v>
      </c>
    </row>
    <row r="6026" spans="1:7" ht="22.5" x14ac:dyDescent="0.2">
      <c r="A6026" s="1" t="str">
        <f t="shared" si="104"/>
        <v>SINAPI 104018</v>
      </c>
      <c r="B6026" s="3" t="s">
        <v>6165</v>
      </c>
      <c r="C6026" s="3">
        <v>104018</v>
      </c>
      <c r="D6026" s="2" t="s">
        <v>4102</v>
      </c>
      <c r="E6026" s="3" t="s">
        <v>6148</v>
      </c>
      <c r="G6026" s="66">
        <v>22.17</v>
      </c>
    </row>
    <row r="6027" spans="1:7" ht="22.5" x14ac:dyDescent="0.2">
      <c r="A6027" s="1" t="str">
        <f t="shared" si="104"/>
        <v>SINAPI 104016</v>
      </c>
      <c r="B6027" s="3" t="s">
        <v>6165</v>
      </c>
      <c r="C6027" s="3">
        <v>104016</v>
      </c>
      <c r="D6027" s="2" t="s">
        <v>4100</v>
      </c>
      <c r="E6027" s="3" t="s">
        <v>6148</v>
      </c>
      <c r="G6027" s="66">
        <v>23.35</v>
      </c>
    </row>
    <row r="6028" spans="1:7" ht="22.5" x14ac:dyDescent="0.2">
      <c r="A6028" s="1" t="str">
        <f t="shared" si="104"/>
        <v>SINAPI 104019</v>
      </c>
      <c r="B6028" s="3" t="s">
        <v>6165</v>
      </c>
      <c r="C6028" s="3">
        <v>104019</v>
      </c>
      <c r="D6028" s="2" t="s">
        <v>4103</v>
      </c>
      <c r="E6028" s="3" t="s">
        <v>6148</v>
      </c>
      <c r="G6028" s="66">
        <v>45.45</v>
      </c>
    </row>
    <row r="6029" spans="1:7" ht="22.5" x14ac:dyDescent="0.2">
      <c r="A6029" s="1" t="str">
        <f t="shared" si="104"/>
        <v>SINAPI 104017</v>
      </c>
      <c r="B6029" s="3" t="s">
        <v>6165</v>
      </c>
      <c r="C6029" s="3">
        <v>104017</v>
      </c>
      <c r="D6029" s="2" t="s">
        <v>4101</v>
      </c>
      <c r="E6029" s="3" t="s">
        <v>6148</v>
      </c>
      <c r="G6029" s="66">
        <v>46.82</v>
      </c>
    </row>
    <row r="6030" spans="1:7" ht="22.5" x14ac:dyDescent="0.2">
      <c r="A6030" s="1" t="str">
        <f t="shared" si="104"/>
        <v>SINAPI 104020</v>
      </c>
      <c r="B6030" s="3" t="s">
        <v>6165</v>
      </c>
      <c r="C6030" s="3">
        <v>104020</v>
      </c>
      <c r="D6030" s="2" t="s">
        <v>4104</v>
      </c>
      <c r="E6030" s="3" t="s">
        <v>6148</v>
      </c>
      <c r="G6030" s="66">
        <v>56.66</v>
      </c>
    </row>
    <row r="6031" spans="1:7" ht="22.5" x14ac:dyDescent="0.2">
      <c r="A6031" s="1" t="str">
        <f t="shared" si="104"/>
        <v>SINAPI 104030</v>
      </c>
      <c r="B6031" s="3" t="s">
        <v>6165</v>
      </c>
      <c r="C6031" s="3">
        <v>104030</v>
      </c>
      <c r="D6031" s="2" t="s">
        <v>4106</v>
      </c>
      <c r="E6031" s="3" t="s">
        <v>6148</v>
      </c>
      <c r="G6031" s="66">
        <v>62.88</v>
      </c>
    </row>
    <row r="6032" spans="1:7" ht="22.5" x14ac:dyDescent="0.2">
      <c r="A6032" s="1" t="str">
        <f t="shared" si="104"/>
        <v>SINAPI 89694</v>
      </c>
      <c r="B6032" s="3" t="s">
        <v>6165</v>
      </c>
      <c r="C6032" s="3">
        <v>89694</v>
      </c>
      <c r="D6032" s="2" t="s">
        <v>3337</v>
      </c>
      <c r="E6032" s="3" t="s">
        <v>6148</v>
      </c>
      <c r="G6032" s="66">
        <v>21.19</v>
      </c>
    </row>
    <row r="6033" spans="1:7" ht="22.5" x14ac:dyDescent="0.2">
      <c r="A6033" s="1" t="str">
        <f t="shared" si="104"/>
        <v>SINAPI 89700</v>
      </c>
      <c r="B6033" s="3" t="s">
        <v>6165</v>
      </c>
      <c r="C6033" s="3">
        <v>89700</v>
      </c>
      <c r="D6033" s="2" t="s">
        <v>3343</v>
      </c>
      <c r="E6033" s="3" t="s">
        <v>6148</v>
      </c>
      <c r="G6033" s="66">
        <v>24.2</v>
      </c>
    </row>
    <row r="6034" spans="1:7" ht="22.5" x14ac:dyDescent="0.2">
      <c r="A6034" s="1" t="str">
        <f t="shared" si="104"/>
        <v>SINAPI 89703</v>
      </c>
      <c r="B6034" s="3" t="s">
        <v>6165</v>
      </c>
      <c r="C6034" s="3">
        <v>89703</v>
      </c>
      <c r="D6034" s="2" t="s">
        <v>6909</v>
      </c>
      <c r="E6034" s="3" t="s">
        <v>6148</v>
      </c>
      <c r="G6034" s="66">
        <v>49.34</v>
      </c>
    </row>
    <row r="6035" spans="1:7" x14ac:dyDescent="0.2">
      <c r="A6035" s="1" t="str">
        <f t="shared" si="104"/>
        <v>SINAPI 89844</v>
      </c>
      <c r="B6035" s="3" t="s">
        <v>6165</v>
      </c>
      <c r="C6035" s="3">
        <v>89844</v>
      </c>
      <c r="D6035" s="2" t="s">
        <v>3462</v>
      </c>
      <c r="E6035" s="3" t="s">
        <v>6148</v>
      </c>
      <c r="G6035" s="66">
        <v>64.27</v>
      </c>
    </row>
    <row r="6036" spans="1:7" ht="22.5" x14ac:dyDescent="0.2">
      <c r="A6036" s="1" t="str">
        <f t="shared" si="104"/>
        <v>SINAPI 104022</v>
      </c>
      <c r="B6036" s="3" t="s">
        <v>6165</v>
      </c>
      <c r="C6036" s="3">
        <v>104022</v>
      </c>
      <c r="D6036" s="2" t="s">
        <v>7085</v>
      </c>
      <c r="E6036" s="3" t="s">
        <v>6148</v>
      </c>
      <c r="G6036" s="66">
        <v>70.87</v>
      </c>
    </row>
    <row r="6037" spans="1:7" ht="22.5" x14ac:dyDescent="0.2">
      <c r="A6037" s="1" t="str">
        <f t="shared" si="104"/>
        <v>SINAPI 89691</v>
      </c>
      <c r="B6037" s="3" t="s">
        <v>6165</v>
      </c>
      <c r="C6037" s="3">
        <v>89691</v>
      </c>
      <c r="D6037" s="2" t="s">
        <v>3334</v>
      </c>
      <c r="E6037" s="3" t="s">
        <v>6148</v>
      </c>
      <c r="G6037" s="66">
        <v>14.57</v>
      </c>
    </row>
    <row r="6038" spans="1:7" ht="22.5" x14ac:dyDescent="0.2">
      <c r="A6038" s="1" t="str">
        <f t="shared" si="104"/>
        <v>SINAPI 89765</v>
      </c>
      <c r="B6038" s="3" t="s">
        <v>6165</v>
      </c>
      <c r="C6038" s="3">
        <v>89765</v>
      </c>
      <c r="D6038" s="2" t="s">
        <v>3393</v>
      </c>
      <c r="E6038" s="3" t="s">
        <v>6148</v>
      </c>
      <c r="G6038" s="66">
        <v>17.86</v>
      </c>
    </row>
    <row r="6039" spans="1:7" ht="22.5" x14ac:dyDescent="0.2">
      <c r="A6039" s="1" t="str">
        <f t="shared" si="104"/>
        <v>SINAPI 89697</v>
      </c>
      <c r="B6039" s="3" t="s">
        <v>6165</v>
      </c>
      <c r="C6039" s="3">
        <v>89697</v>
      </c>
      <c r="D6039" s="2" t="s">
        <v>3340</v>
      </c>
      <c r="E6039" s="3" t="s">
        <v>6148</v>
      </c>
      <c r="G6039" s="66">
        <v>18.95</v>
      </c>
    </row>
    <row r="6040" spans="1:7" ht="22.5" x14ac:dyDescent="0.2">
      <c r="A6040" s="1" t="str">
        <f t="shared" si="104"/>
        <v>SINAPI 89633</v>
      </c>
      <c r="B6040" s="3" t="s">
        <v>6165</v>
      </c>
      <c r="C6040" s="3">
        <v>89633</v>
      </c>
      <c r="D6040" s="2" t="s">
        <v>2925</v>
      </c>
      <c r="E6040" s="3" t="s">
        <v>6147</v>
      </c>
      <c r="G6040" s="66">
        <v>27.75</v>
      </c>
    </row>
    <row r="6041" spans="1:7" ht="22.5" x14ac:dyDescent="0.2">
      <c r="A6041" s="1" t="str">
        <f t="shared" si="104"/>
        <v>SINAPI 89716</v>
      </c>
      <c r="B6041" s="3" t="s">
        <v>6165</v>
      </c>
      <c r="C6041" s="3">
        <v>89716</v>
      </c>
      <c r="D6041" s="2" t="s">
        <v>2933</v>
      </c>
      <c r="E6041" s="3" t="s">
        <v>6147</v>
      </c>
      <c r="G6041" s="66">
        <v>28.13</v>
      </c>
    </row>
    <row r="6042" spans="1:7" ht="22.5" x14ac:dyDescent="0.2">
      <c r="A6042" s="1" t="str">
        <f t="shared" si="104"/>
        <v>SINAPI 89634</v>
      </c>
      <c r="B6042" s="3" t="s">
        <v>6165</v>
      </c>
      <c r="C6042" s="3">
        <v>89634</v>
      </c>
      <c r="D6042" s="2" t="s">
        <v>2926</v>
      </c>
      <c r="E6042" s="3" t="s">
        <v>6147</v>
      </c>
      <c r="G6042" s="66">
        <v>39.29</v>
      </c>
    </row>
    <row r="6043" spans="1:7" ht="22.5" x14ac:dyDescent="0.2">
      <c r="A6043" s="1" t="str">
        <f t="shared" si="104"/>
        <v>SINAPI 89717</v>
      </c>
      <c r="B6043" s="3" t="s">
        <v>6165</v>
      </c>
      <c r="C6043" s="3">
        <v>89717</v>
      </c>
      <c r="D6043" s="2" t="s">
        <v>2934</v>
      </c>
      <c r="E6043" s="3" t="s">
        <v>6147</v>
      </c>
      <c r="G6043" s="66">
        <v>44.13</v>
      </c>
    </row>
    <row r="6044" spans="1:7" ht="22.5" x14ac:dyDescent="0.2">
      <c r="A6044" s="1" t="str">
        <f t="shared" si="104"/>
        <v>SINAPI 89635</v>
      </c>
      <c r="B6044" s="3" t="s">
        <v>6165</v>
      </c>
      <c r="C6044" s="3">
        <v>89635</v>
      </c>
      <c r="D6044" s="2" t="s">
        <v>2927</v>
      </c>
      <c r="E6044" s="3" t="s">
        <v>6147</v>
      </c>
      <c r="G6044" s="66">
        <v>57.29</v>
      </c>
    </row>
    <row r="6045" spans="1:7" x14ac:dyDescent="0.2">
      <c r="A6045" s="1" t="str">
        <f t="shared" si="104"/>
        <v>SINAPI 89770</v>
      </c>
      <c r="B6045" s="3" t="s">
        <v>6165</v>
      </c>
      <c r="C6045" s="3">
        <v>89770</v>
      </c>
      <c r="D6045" s="2" t="s">
        <v>2935</v>
      </c>
      <c r="E6045" s="3" t="s">
        <v>6147</v>
      </c>
      <c r="G6045" s="66">
        <v>46.66</v>
      </c>
    </row>
    <row r="6046" spans="1:7" ht="22.5" x14ac:dyDescent="0.2">
      <c r="A6046" s="1" t="str">
        <f t="shared" si="104"/>
        <v>SINAPI 89718</v>
      </c>
      <c r="B6046" s="3" t="s">
        <v>6165</v>
      </c>
      <c r="C6046" s="3">
        <v>89718</v>
      </c>
      <c r="D6046" s="2" t="s">
        <v>3349</v>
      </c>
      <c r="E6046" s="3" t="s">
        <v>6147</v>
      </c>
      <c r="G6046" s="66">
        <v>56.41</v>
      </c>
    </row>
    <row r="6047" spans="1:7" ht="22.5" x14ac:dyDescent="0.2">
      <c r="A6047" s="1" t="str">
        <f t="shared" si="104"/>
        <v>SINAPI 89636</v>
      </c>
      <c r="B6047" s="3" t="s">
        <v>6165</v>
      </c>
      <c r="C6047" s="3">
        <v>89636</v>
      </c>
      <c r="D6047" s="2" t="s">
        <v>2928</v>
      </c>
      <c r="E6047" s="3" t="s">
        <v>6147</v>
      </c>
      <c r="G6047" s="66">
        <v>71.92</v>
      </c>
    </row>
    <row r="6048" spans="1:7" x14ac:dyDescent="0.2">
      <c r="A6048" s="1" t="str">
        <f t="shared" si="104"/>
        <v>SINAPI 89771</v>
      </c>
      <c r="B6048" s="3" t="s">
        <v>6165</v>
      </c>
      <c r="C6048" s="3">
        <v>89771</v>
      </c>
      <c r="D6048" s="2" t="s">
        <v>2936</v>
      </c>
      <c r="E6048" s="3" t="s">
        <v>6147</v>
      </c>
      <c r="G6048" s="66">
        <v>62.27</v>
      </c>
    </row>
    <row r="6049" spans="1:7" ht="22.5" x14ac:dyDescent="0.2">
      <c r="A6049" s="1" t="str">
        <f t="shared" si="104"/>
        <v>SINAPI 104021</v>
      </c>
      <c r="B6049" s="3" t="s">
        <v>6165</v>
      </c>
      <c r="C6049" s="3">
        <v>104021</v>
      </c>
      <c r="D6049" s="2" t="s">
        <v>3085</v>
      </c>
      <c r="E6049" s="3" t="s">
        <v>6147</v>
      </c>
      <c r="G6049" s="66">
        <v>73.45</v>
      </c>
    </row>
    <row r="6050" spans="1:7" x14ac:dyDescent="0.2">
      <c r="A6050" s="1" t="str">
        <f t="shared" si="104"/>
        <v>SINAPI 89772</v>
      </c>
      <c r="B6050" s="3" t="s">
        <v>6165</v>
      </c>
      <c r="C6050" s="3">
        <v>89772</v>
      </c>
      <c r="D6050" s="2" t="s">
        <v>3397</v>
      </c>
      <c r="E6050" s="3" t="s">
        <v>6147</v>
      </c>
      <c r="G6050" s="66">
        <v>90.8</v>
      </c>
    </row>
    <row r="6051" spans="1:7" x14ac:dyDescent="0.2">
      <c r="A6051" s="1" t="str">
        <f t="shared" si="104"/>
        <v>SINAPI 89773</v>
      </c>
      <c r="B6051" s="3" t="s">
        <v>6165</v>
      </c>
      <c r="C6051" s="3">
        <v>89773</v>
      </c>
      <c r="D6051" s="2" t="s">
        <v>2937</v>
      </c>
      <c r="E6051" s="3" t="s">
        <v>6147</v>
      </c>
      <c r="G6051" s="66">
        <v>146.22</v>
      </c>
    </row>
    <row r="6052" spans="1:7" x14ac:dyDescent="0.2">
      <c r="A6052" s="1" t="str">
        <f t="shared" si="104"/>
        <v>SINAPI 89775</v>
      </c>
      <c r="B6052" s="3" t="s">
        <v>6165</v>
      </c>
      <c r="C6052" s="3">
        <v>89775</v>
      </c>
      <c r="D6052" s="2" t="s">
        <v>2938</v>
      </c>
      <c r="E6052" s="3" t="s">
        <v>6147</v>
      </c>
      <c r="G6052" s="66">
        <v>228.54</v>
      </c>
    </row>
    <row r="6053" spans="1:7" ht="22.5" x14ac:dyDescent="0.2">
      <c r="A6053" s="1" t="str">
        <f t="shared" si="104"/>
        <v>SINAPI 89767</v>
      </c>
      <c r="B6053" s="3" t="s">
        <v>6165</v>
      </c>
      <c r="C6053" s="3">
        <v>89767</v>
      </c>
      <c r="D6053" s="2" t="s">
        <v>3394</v>
      </c>
      <c r="E6053" s="3" t="s">
        <v>6148</v>
      </c>
      <c r="G6053" s="66">
        <v>22.19</v>
      </c>
    </row>
    <row r="6054" spans="1:7" ht="22.5" x14ac:dyDescent="0.2">
      <c r="A6054" s="1" t="str">
        <f t="shared" si="104"/>
        <v>SINAPI 89695</v>
      </c>
      <c r="B6054" s="3" t="s">
        <v>6165</v>
      </c>
      <c r="C6054" s="3">
        <v>89695</v>
      </c>
      <c r="D6054" s="2" t="s">
        <v>3338</v>
      </c>
      <c r="E6054" s="3" t="s">
        <v>6148</v>
      </c>
      <c r="G6054" s="66">
        <v>18.13</v>
      </c>
    </row>
    <row r="6055" spans="1:7" ht="22.5" x14ac:dyDescent="0.2">
      <c r="A6055" s="1" t="str">
        <f t="shared" ref="A6055:A6118" si="105">CONCATENAR</f>
        <v>SINAPI 89702</v>
      </c>
      <c r="B6055" s="3" t="s">
        <v>6165</v>
      </c>
      <c r="C6055" s="3">
        <v>89702</v>
      </c>
      <c r="D6055" s="2" t="s">
        <v>3345</v>
      </c>
      <c r="E6055" s="3" t="s">
        <v>6148</v>
      </c>
      <c r="G6055" s="66">
        <v>23.28</v>
      </c>
    </row>
    <row r="6056" spans="1:7" ht="22.5" x14ac:dyDescent="0.2">
      <c r="A6056" s="1" t="str">
        <f t="shared" si="105"/>
        <v>SINAPI 89768</v>
      </c>
      <c r="B6056" s="3" t="s">
        <v>6165</v>
      </c>
      <c r="C6056" s="3">
        <v>89768</v>
      </c>
      <c r="D6056" s="2" t="s">
        <v>3395</v>
      </c>
      <c r="E6056" s="3" t="s">
        <v>6148</v>
      </c>
      <c r="G6056" s="66">
        <v>25.76</v>
      </c>
    </row>
    <row r="6057" spans="1:7" x14ac:dyDescent="0.2">
      <c r="A6057" s="1" t="str">
        <f t="shared" si="105"/>
        <v>SINAPI 89842</v>
      </c>
      <c r="B6057" s="3" t="s">
        <v>6165</v>
      </c>
      <c r="C6057" s="3">
        <v>89842</v>
      </c>
      <c r="D6057" s="2" t="s">
        <v>3461</v>
      </c>
      <c r="E6057" s="3" t="s">
        <v>6148</v>
      </c>
      <c r="G6057" s="66">
        <v>51.06</v>
      </c>
    </row>
    <row r="6058" spans="1:7" x14ac:dyDescent="0.2">
      <c r="A6058" s="1" t="str">
        <f t="shared" si="105"/>
        <v>SINAPI 89845</v>
      </c>
      <c r="B6058" s="3" t="s">
        <v>6165</v>
      </c>
      <c r="C6058" s="3">
        <v>89845</v>
      </c>
      <c r="D6058" s="2" t="s">
        <v>3463</v>
      </c>
      <c r="E6058" s="3" t="s">
        <v>6148</v>
      </c>
      <c r="G6058" s="66">
        <v>100.78</v>
      </c>
    </row>
    <row r="6059" spans="1:7" x14ac:dyDescent="0.2">
      <c r="A6059" s="1" t="str">
        <f t="shared" si="105"/>
        <v>SINAPI 89846</v>
      </c>
      <c r="B6059" s="3" t="s">
        <v>6165</v>
      </c>
      <c r="C6059" s="3">
        <v>89846</v>
      </c>
      <c r="D6059" s="2" t="s">
        <v>3464</v>
      </c>
      <c r="E6059" s="3" t="s">
        <v>6148</v>
      </c>
      <c r="G6059" s="66">
        <v>215.7</v>
      </c>
    </row>
    <row r="6060" spans="1:7" x14ac:dyDescent="0.2">
      <c r="A6060" s="1" t="str">
        <f t="shared" si="105"/>
        <v>SINAPI 89847</v>
      </c>
      <c r="B6060" s="3" t="s">
        <v>6165</v>
      </c>
      <c r="C6060" s="3">
        <v>89847</v>
      </c>
      <c r="D6060" s="2" t="s">
        <v>3465</v>
      </c>
      <c r="E6060" s="3" t="s">
        <v>6148</v>
      </c>
      <c r="G6060" s="66">
        <v>257.06</v>
      </c>
    </row>
    <row r="6061" spans="1:7" ht="22.5" x14ac:dyDescent="0.2">
      <c r="A6061" s="1" t="str">
        <f t="shared" si="105"/>
        <v>SINAPI 89705</v>
      </c>
      <c r="B6061" s="3" t="s">
        <v>6165</v>
      </c>
      <c r="C6061" s="3">
        <v>89705</v>
      </c>
      <c r="D6061" s="2" t="s">
        <v>3347</v>
      </c>
      <c r="E6061" s="3" t="s">
        <v>6148</v>
      </c>
      <c r="G6061" s="66">
        <v>27.02</v>
      </c>
    </row>
    <row r="6062" spans="1:7" ht="22.5" x14ac:dyDescent="0.2">
      <c r="A6062" s="1" t="str">
        <f t="shared" si="105"/>
        <v>SINAPI 89769</v>
      </c>
      <c r="B6062" s="3" t="s">
        <v>6165</v>
      </c>
      <c r="C6062" s="3">
        <v>89769</v>
      </c>
      <c r="D6062" s="2" t="s">
        <v>3396</v>
      </c>
      <c r="E6062" s="3" t="s">
        <v>6148</v>
      </c>
      <c r="G6062" s="66">
        <v>56.9</v>
      </c>
    </row>
    <row r="6063" spans="1:7" ht="22.5" x14ac:dyDescent="0.2">
      <c r="A6063" s="1" t="str">
        <f t="shared" si="105"/>
        <v>SINAPI 89706</v>
      </c>
      <c r="B6063" s="3" t="s">
        <v>6165</v>
      </c>
      <c r="C6063" s="3">
        <v>89706</v>
      </c>
      <c r="D6063" s="2" t="s">
        <v>3348</v>
      </c>
      <c r="E6063" s="3" t="s">
        <v>6148</v>
      </c>
      <c r="G6063" s="66">
        <v>58.4</v>
      </c>
    </row>
    <row r="6064" spans="1:7" ht="22.5" x14ac:dyDescent="0.2">
      <c r="A6064" s="1" t="str">
        <f t="shared" si="105"/>
        <v>SINAPI 89741</v>
      </c>
      <c r="B6064" s="3" t="s">
        <v>6165</v>
      </c>
      <c r="C6064" s="3">
        <v>89741</v>
      </c>
      <c r="D6064" s="2" t="s">
        <v>3371</v>
      </c>
      <c r="E6064" s="3" t="s">
        <v>6148</v>
      </c>
      <c r="G6064" s="66">
        <v>23.68</v>
      </c>
    </row>
    <row r="6065" spans="1:7" ht="22.5" x14ac:dyDescent="0.2">
      <c r="A6065" s="1" t="str">
        <f t="shared" si="105"/>
        <v>SINAPI 89757</v>
      </c>
      <c r="B6065" s="3" t="s">
        <v>6165</v>
      </c>
      <c r="C6065" s="3">
        <v>89757</v>
      </c>
      <c r="D6065" s="2" t="s">
        <v>3385</v>
      </c>
      <c r="E6065" s="3" t="s">
        <v>6148</v>
      </c>
      <c r="G6065" s="66">
        <v>30.85</v>
      </c>
    </row>
    <row r="6066" spans="1:7" ht="22.5" x14ac:dyDescent="0.2">
      <c r="A6066" s="1" t="str">
        <f t="shared" si="105"/>
        <v>SINAPI 104027</v>
      </c>
      <c r="B6066" s="3" t="s">
        <v>6165</v>
      </c>
      <c r="C6066" s="3">
        <v>104027</v>
      </c>
      <c r="D6066" s="2" t="s">
        <v>4105</v>
      </c>
      <c r="E6066" s="3" t="s">
        <v>6148</v>
      </c>
      <c r="G6066" s="66">
        <v>64.37</v>
      </c>
    </row>
    <row r="6067" spans="1:7" ht="22.5" x14ac:dyDescent="0.2">
      <c r="A6067" s="1" t="str">
        <f t="shared" si="105"/>
        <v>SINAPI 89837</v>
      </c>
      <c r="B6067" s="3" t="s">
        <v>6165</v>
      </c>
      <c r="C6067" s="3">
        <v>89837</v>
      </c>
      <c r="D6067" s="2" t="s">
        <v>3456</v>
      </c>
      <c r="E6067" s="3" t="s">
        <v>6148</v>
      </c>
      <c r="G6067" s="66">
        <v>135.16999999999999</v>
      </c>
    </row>
    <row r="6068" spans="1:7" ht="22.5" x14ac:dyDescent="0.2">
      <c r="A6068" s="1" t="str">
        <f t="shared" si="105"/>
        <v>SINAPI 89839</v>
      </c>
      <c r="B6068" s="3" t="s">
        <v>6165</v>
      </c>
      <c r="C6068" s="3">
        <v>89839</v>
      </c>
      <c r="D6068" s="2" t="s">
        <v>3458</v>
      </c>
      <c r="E6068" s="3" t="s">
        <v>6148</v>
      </c>
      <c r="G6068" s="66">
        <v>175.63</v>
      </c>
    </row>
    <row r="6069" spans="1:7" ht="22.5" x14ac:dyDescent="0.2">
      <c r="A6069" s="1" t="str">
        <f t="shared" si="105"/>
        <v>SINAPI 89841</v>
      </c>
      <c r="B6069" s="3" t="s">
        <v>6165</v>
      </c>
      <c r="C6069" s="3">
        <v>89841</v>
      </c>
      <c r="D6069" s="2" t="s">
        <v>3460</v>
      </c>
      <c r="E6069" s="3" t="s">
        <v>6148</v>
      </c>
      <c r="G6069" s="66">
        <v>266.47000000000003</v>
      </c>
    </row>
    <row r="6070" spans="1:7" ht="22.5" x14ac:dyDescent="0.2">
      <c r="A6070" s="1" t="str">
        <f t="shared" si="105"/>
        <v>SINAPI 89654</v>
      </c>
      <c r="B6070" s="3" t="s">
        <v>6165</v>
      </c>
      <c r="C6070" s="3">
        <v>89654</v>
      </c>
      <c r="D6070" s="2" t="s">
        <v>3300</v>
      </c>
      <c r="E6070" s="3" t="s">
        <v>6148</v>
      </c>
      <c r="G6070" s="66">
        <v>20.76</v>
      </c>
    </row>
    <row r="6071" spans="1:7" ht="22.5" x14ac:dyDescent="0.2">
      <c r="A6071" s="1" t="str">
        <f t="shared" si="105"/>
        <v>SINAPI 89661</v>
      </c>
      <c r="B6071" s="3" t="s">
        <v>6165</v>
      </c>
      <c r="C6071" s="3">
        <v>89661</v>
      </c>
      <c r="D6071" s="2" t="s">
        <v>3307</v>
      </c>
      <c r="E6071" s="3" t="s">
        <v>6148</v>
      </c>
      <c r="G6071" s="66">
        <v>24.22</v>
      </c>
    </row>
    <row r="6072" spans="1:7" ht="22.5" x14ac:dyDescent="0.2">
      <c r="A6072" s="1" t="str">
        <f t="shared" si="105"/>
        <v>SINAPI 89674</v>
      </c>
      <c r="B6072" s="3" t="s">
        <v>6165</v>
      </c>
      <c r="C6072" s="3">
        <v>89674</v>
      </c>
      <c r="D6072" s="2" t="s">
        <v>3318</v>
      </c>
      <c r="E6072" s="3" t="s">
        <v>6148</v>
      </c>
      <c r="G6072" s="66">
        <v>31.48</v>
      </c>
    </row>
    <row r="6073" spans="1:7" ht="22.5" x14ac:dyDescent="0.2">
      <c r="A6073" s="1" t="str">
        <f t="shared" si="105"/>
        <v>SINAPI 89816</v>
      </c>
      <c r="B6073" s="3" t="s">
        <v>6165</v>
      </c>
      <c r="C6073" s="3">
        <v>89816</v>
      </c>
      <c r="D6073" s="2" t="s">
        <v>3436</v>
      </c>
      <c r="E6073" s="3" t="s">
        <v>6148</v>
      </c>
      <c r="G6073" s="66">
        <v>41.91</v>
      </c>
    </row>
    <row r="6074" spans="1:7" ht="22.5" x14ac:dyDescent="0.2">
      <c r="A6074" s="1" t="str">
        <f t="shared" si="105"/>
        <v>SINAPI 89762</v>
      </c>
      <c r="B6074" s="3" t="s">
        <v>6165</v>
      </c>
      <c r="C6074" s="3">
        <v>89762</v>
      </c>
      <c r="D6074" s="2" t="s">
        <v>3390</v>
      </c>
      <c r="E6074" s="3" t="s">
        <v>6148</v>
      </c>
      <c r="G6074" s="66">
        <v>44.83</v>
      </c>
    </row>
    <row r="6075" spans="1:7" ht="22.5" x14ac:dyDescent="0.2">
      <c r="A6075" s="1" t="str">
        <f t="shared" si="105"/>
        <v>SINAPI 89684</v>
      </c>
      <c r="B6075" s="3" t="s">
        <v>6165</v>
      </c>
      <c r="C6075" s="3">
        <v>89684</v>
      </c>
      <c r="D6075" s="2" t="s">
        <v>3328</v>
      </c>
      <c r="E6075" s="3" t="s">
        <v>6148</v>
      </c>
      <c r="G6075" s="66">
        <v>45.58</v>
      </c>
    </row>
    <row r="6076" spans="1:7" ht="22.5" x14ac:dyDescent="0.2">
      <c r="A6076" s="1" t="str">
        <f t="shared" si="105"/>
        <v>SINAPI 89828</v>
      </c>
      <c r="B6076" s="3" t="s">
        <v>6165</v>
      </c>
      <c r="C6076" s="3">
        <v>89828</v>
      </c>
      <c r="D6076" s="2" t="s">
        <v>3447</v>
      </c>
      <c r="E6076" s="3" t="s">
        <v>6148</v>
      </c>
      <c r="G6076" s="66">
        <v>61.07</v>
      </c>
    </row>
    <row r="6077" spans="1:7" ht="22.5" x14ac:dyDescent="0.2">
      <c r="A6077" s="1" t="str">
        <f t="shared" si="105"/>
        <v>SINAPI 89546</v>
      </c>
      <c r="B6077" s="3" t="s">
        <v>6165</v>
      </c>
      <c r="C6077" s="3">
        <v>89546</v>
      </c>
      <c r="D6077" s="2" t="s">
        <v>3217</v>
      </c>
      <c r="E6077" s="3" t="s">
        <v>6148</v>
      </c>
      <c r="G6077" s="66">
        <v>10.9</v>
      </c>
    </row>
    <row r="6078" spans="1:7" ht="22.5" x14ac:dyDescent="0.2">
      <c r="A6078" s="1" t="str">
        <f t="shared" si="105"/>
        <v>SINAPI 89482</v>
      </c>
      <c r="B6078" s="3" t="s">
        <v>6165</v>
      </c>
      <c r="C6078" s="3">
        <v>89482</v>
      </c>
      <c r="D6078" s="2" t="s">
        <v>4226</v>
      </c>
      <c r="E6078" s="3" t="s">
        <v>6148</v>
      </c>
      <c r="G6078" s="66">
        <v>38.29</v>
      </c>
    </row>
    <row r="6079" spans="1:7" ht="22.5" x14ac:dyDescent="0.2">
      <c r="A6079" s="1" t="str">
        <f t="shared" si="105"/>
        <v>SINAPI 89491</v>
      </c>
      <c r="B6079" s="3" t="s">
        <v>6165</v>
      </c>
      <c r="C6079" s="3">
        <v>89491</v>
      </c>
      <c r="D6079" s="2" t="s">
        <v>4227</v>
      </c>
      <c r="E6079" s="3" t="s">
        <v>6148</v>
      </c>
      <c r="G6079" s="66">
        <v>94.85</v>
      </c>
    </row>
    <row r="6080" spans="1:7" ht="22.5" x14ac:dyDescent="0.2">
      <c r="A6080" s="1" t="str">
        <f t="shared" si="105"/>
        <v>SINAPI 104178</v>
      </c>
      <c r="B6080" s="3" t="s">
        <v>6165</v>
      </c>
      <c r="C6080" s="3">
        <v>104178</v>
      </c>
      <c r="D6080" s="2" t="s">
        <v>4118</v>
      </c>
      <c r="E6080" s="3" t="s">
        <v>6148</v>
      </c>
      <c r="G6080" s="66">
        <v>21.22</v>
      </c>
    </row>
    <row r="6081" spans="1:7" ht="22.5" x14ac:dyDescent="0.2">
      <c r="A6081" s="1" t="str">
        <f t="shared" si="105"/>
        <v>SINAPI 104179</v>
      </c>
      <c r="B6081" s="3" t="s">
        <v>6165</v>
      </c>
      <c r="C6081" s="3">
        <v>104179</v>
      </c>
      <c r="D6081" s="2" t="s">
        <v>4119</v>
      </c>
      <c r="E6081" s="3" t="s">
        <v>6148</v>
      </c>
      <c r="G6081" s="66">
        <v>80.7</v>
      </c>
    </row>
    <row r="6082" spans="1:7" ht="22.5" x14ac:dyDescent="0.2">
      <c r="A6082" s="1" t="str">
        <f t="shared" si="105"/>
        <v>SINAPI 89587</v>
      </c>
      <c r="B6082" s="3" t="s">
        <v>6165</v>
      </c>
      <c r="C6082" s="3">
        <v>89587</v>
      </c>
      <c r="D6082" s="2" t="s">
        <v>3254</v>
      </c>
      <c r="E6082" s="3" t="s">
        <v>6148</v>
      </c>
      <c r="G6082" s="66">
        <v>49.44</v>
      </c>
    </row>
    <row r="6083" spans="1:7" ht="22.5" x14ac:dyDescent="0.2">
      <c r="A6083" s="1" t="str">
        <f t="shared" si="105"/>
        <v>SINAPI 89535</v>
      </c>
      <c r="B6083" s="3" t="s">
        <v>6165</v>
      </c>
      <c r="C6083" s="3">
        <v>89535</v>
      </c>
      <c r="D6083" s="2" t="s">
        <v>3210</v>
      </c>
      <c r="E6083" s="3" t="s">
        <v>6148</v>
      </c>
      <c r="G6083" s="66">
        <v>41.52</v>
      </c>
    </row>
    <row r="6084" spans="1:7" ht="22.5" x14ac:dyDescent="0.2">
      <c r="A6084" s="1" t="str">
        <f t="shared" si="105"/>
        <v>SINAPI 89592</v>
      </c>
      <c r="B6084" s="3" t="s">
        <v>6165</v>
      </c>
      <c r="C6084" s="3">
        <v>89592</v>
      </c>
      <c r="D6084" s="2" t="s">
        <v>3257</v>
      </c>
      <c r="E6084" s="3" t="s">
        <v>6148</v>
      </c>
      <c r="G6084" s="66">
        <v>154.96</v>
      </c>
    </row>
    <row r="6085" spans="1:7" ht="22.5" x14ac:dyDescent="0.2">
      <c r="A6085" s="1" t="str">
        <f t="shared" si="105"/>
        <v>SINAPI 104169</v>
      </c>
      <c r="B6085" s="3" t="s">
        <v>6165</v>
      </c>
      <c r="C6085" s="3">
        <v>104169</v>
      </c>
      <c r="D6085" s="2" t="s">
        <v>4109</v>
      </c>
      <c r="E6085" s="3" t="s">
        <v>6148</v>
      </c>
      <c r="G6085" s="66">
        <v>143.35</v>
      </c>
    </row>
    <row r="6086" spans="1:7" ht="22.5" x14ac:dyDescent="0.2">
      <c r="A6086" s="1" t="str">
        <f t="shared" si="105"/>
        <v>SINAPI 89583</v>
      </c>
      <c r="B6086" s="3" t="s">
        <v>6165</v>
      </c>
      <c r="C6086" s="3">
        <v>89583</v>
      </c>
      <c r="D6086" s="2" t="s">
        <v>3251</v>
      </c>
      <c r="E6086" s="3" t="s">
        <v>6148</v>
      </c>
      <c r="G6086" s="66">
        <v>42.26</v>
      </c>
    </row>
    <row r="6087" spans="1:7" ht="22.5" x14ac:dyDescent="0.2">
      <c r="A6087" s="1" t="str">
        <f t="shared" si="105"/>
        <v>SINAPI 89526</v>
      </c>
      <c r="B6087" s="3" t="s">
        <v>6165</v>
      </c>
      <c r="C6087" s="3">
        <v>89526</v>
      </c>
      <c r="D6087" s="2" t="s">
        <v>3203</v>
      </c>
      <c r="E6087" s="3" t="s">
        <v>6148</v>
      </c>
      <c r="G6087" s="66">
        <v>37.880000000000003</v>
      </c>
    </row>
    <row r="6088" spans="1:7" ht="22.5" x14ac:dyDescent="0.2">
      <c r="A6088" s="1" t="str">
        <f t="shared" si="105"/>
        <v>SINAPI 95695</v>
      </c>
      <c r="B6088" s="3" t="s">
        <v>6165</v>
      </c>
      <c r="C6088" s="3">
        <v>95695</v>
      </c>
      <c r="D6088" s="2" t="s">
        <v>3743</v>
      </c>
      <c r="E6088" s="3" t="s">
        <v>6148</v>
      </c>
      <c r="G6088" s="66">
        <v>60.01</v>
      </c>
    </row>
    <row r="6089" spans="1:7" ht="22.5" x14ac:dyDescent="0.2">
      <c r="A6089" s="1" t="str">
        <f t="shared" si="105"/>
        <v>SINAPI 95694</v>
      </c>
      <c r="B6089" s="3" t="s">
        <v>6165</v>
      </c>
      <c r="C6089" s="3">
        <v>95694</v>
      </c>
      <c r="D6089" s="2" t="s">
        <v>3742</v>
      </c>
      <c r="E6089" s="3" t="s">
        <v>6148</v>
      </c>
      <c r="G6089" s="66">
        <v>52.09</v>
      </c>
    </row>
    <row r="6090" spans="1:7" ht="22.5" x14ac:dyDescent="0.2">
      <c r="A6090" s="1" t="str">
        <f t="shared" si="105"/>
        <v>SINAPI 89585</v>
      </c>
      <c r="B6090" s="3" t="s">
        <v>6165</v>
      </c>
      <c r="C6090" s="3">
        <v>89585</v>
      </c>
      <c r="D6090" s="2" t="s">
        <v>3253</v>
      </c>
      <c r="E6090" s="3" t="s">
        <v>6148</v>
      </c>
      <c r="G6090" s="66">
        <v>45.07</v>
      </c>
    </row>
    <row r="6091" spans="1:7" ht="22.5" x14ac:dyDescent="0.2">
      <c r="A6091" s="1" t="str">
        <f t="shared" si="105"/>
        <v>SINAPI 89531</v>
      </c>
      <c r="B6091" s="3" t="s">
        <v>6165</v>
      </c>
      <c r="C6091" s="3">
        <v>89531</v>
      </c>
      <c r="D6091" s="2" t="s">
        <v>3208</v>
      </c>
      <c r="E6091" s="3" t="s">
        <v>6148</v>
      </c>
      <c r="G6091" s="66">
        <v>37.15</v>
      </c>
    </row>
    <row r="6092" spans="1:7" ht="22.5" x14ac:dyDescent="0.2">
      <c r="A6092" s="1" t="str">
        <f t="shared" si="105"/>
        <v>SINAPI 89591</v>
      </c>
      <c r="B6092" s="3" t="s">
        <v>6165</v>
      </c>
      <c r="C6092" s="3">
        <v>89591</v>
      </c>
      <c r="D6092" s="2" t="s">
        <v>3256</v>
      </c>
      <c r="E6092" s="3" t="s">
        <v>6148</v>
      </c>
      <c r="G6092" s="66">
        <v>127.55</v>
      </c>
    </row>
    <row r="6093" spans="1:7" ht="22.5" x14ac:dyDescent="0.2">
      <c r="A6093" s="1" t="str">
        <f t="shared" si="105"/>
        <v>SINAPI 104168</v>
      </c>
      <c r="B6093" s="3" t="s">
        <v>6165</v>
      </c>
      <c r="C6093" s="3">
        <v>104168</v>
      </c>
      <c r="D6093" s="2" t="s">
        <v>4108</v>
      </c>
      <c r="E6093" s="3" t="s">
        <v>6148</v>
      </c>
      <c r="G6093" s="66">
        <v>115.94</v>
      </c>
    </row>
    <row r="6094" spans="1:7" ht="22.5" x14ac:dyDescent="0.2">
      <c r="A6094" s="1" t="str">
        <f t="shared" si="105"/>
        <v>SINAPI 89516</v>
      </c>
      <c r="B6094" s="3" t="s">
        <v>6165</v>
      </c>
      <c r="C6094" s="3">
        <v>89516</v>
      </c>
      <c r="D6094" s="2" t="s">
        <v>3193</v>
      </c>
      <c r="E6094" s="3" t="s">
        <v>6148</v>
      </c>
      <c r="G6094" s="66">
        <v>8.31</v>
      </c>
    </row>
    <row r="6095" spans="1:7" ht="22.5" x14ac:dyDescent="0.2">
      <c r="A6095" s="1" t="str">
        <f t="shared" si="105"/>
        <v>SINAPI 89520</v>
      </c>
      <c r="B6095" s="3" t="s">
        <v>6165</v>
      </c>
      <c r="C6095" s="3">
        <v>89520</v>
      </c>
      <c r="D6095" s="2" t="s">
        <v>3197</v>
      </c>
      <c r="E6095" s="3" t="s">
        <v>6148</v>
      </c>
      <c r="G6095" s="66">
        <v>15.59</v>
      </c>
    </row>
    <row r="6096" spans="1:7" ht="22.5" x14ac:dyDescent="0.2">
      <c r="A6096" s="1" t="str">
        <f t="shared" si="105"/>
        <v>SINAPI 89582</v>
      </c>
      <c r="B6096" s="3" t="s">
        <v>6165</v>
      </c>
      <c r="C6096" s="3">
        <v>89582</v>
      </c>
      <c r="D6096" s="2" t="s">
        <v>3250</v>
      </c>
      <c r="E6096" s="3" t="s">
        <v>6148</v>
      </c>
      <c r="G6096" s="66">
        <v>33.89</v>
      </c>
    </row>
    <row r="6097" spans="1:7" ht="22.5" x14ac:dyDescent="0.2">
      <c r="A6097" s="1" t="str">
        <f t="shared" si="105"/>
        <v>SINAPI 89524</v>
      </c>
      <c r="B6097" s="3" t="s">
        <v>6165</v>
      </c>
      <c r="C6097" s="3">
        <v>89524</v>
      </c>
      <c r="D6097" s="2" t="s">
        <v>3201</v>
      </c>
      <c r="E6097" s="3" t="s">
        <v>6148</v>
      </c>
      <c r="G6097" s="66">
        <v>29.51</v>
      </c>
    </row>
    <row r="6098" spans="1:7" ht="22.5" x14ac:dyDescent="0.2">
      <c r="A6098" s="1" t="str">
        <f t="shared" si="105"/>
        <v>SINAPI 89584</v>
      </c>
      <c r="B6098" s="3" t="s">
        <v>6165</v>
      </c>
      <c r="C6098" s="3">
        <v>89584</v>
      </c>
      <c r="D6098" s="2" t="s">
        <v>3252</v>
      </c>
      <c r="E6098" s="3" t="s">
        <v>6148</v>
      </c>
      <c r="G6098" s="66">
        <v>44.05</v>
      </c>
    </row>
    <row r="6099" spans="1:7" ht="22.5" x14ac:dyDescent="0.2">
      <c r="A6099" s="1" t="str">
        <f t="shared" si="105"/>
        <v>SINAPI 89529</v>
      </c>
      <c r="B6099" s="3" t="s">
        <v>6165</v>
      </c>
      <c r="C6099" s="3">
        <v>89529</v>
      </c>
      <c r="D6099" s="2" t="s">
        <v>3206</v>
      </c>
      <c r="E6099" s="3" t="s">
        <v>6148</v>
      </c>
      <c r="G6099" s="66">
        <v>36.130000000000003</v>
      </c>
    </row>
    <row r="6100" spans="1:7" ht="22.5" x14ac:dyDescent="0.2">
      <c r="A6100" s="1" t="str">
        <f t="shared" si="105"/>
        <v>SINAPI 89590</v>
      </c>
      <c r="B6100" s="3" t="s">
        <v>6165</v>
      </c>
      <c r="C6100" s="3">
        <v>89590</v>
      </c>
      <c r="D6100" s="2" t="s">
        <v>3255</v>
      </c>
      <c r="E6100" s="3" t="s">
        <v>6148</v>
      </c>
      <c r="G6100" s="66">
        <v>130.66999999999999</v>
      </c>
    </row>
    <row r="6101" spans="1:7" ht="22.5" x14ac:dyDescent="0.2">
      <c r="A6101" s="1" t="str">
        <f t="shared" si="105"/>
        <v>SINAPI 104167</v>
      </c>
      <c r="B6101" s="3" t="s">
        <v>6165</v>
      </c>
      <c r="C6101" s="3">
        <v>104167</v>
      </c>
      <c r="D6101" s="2" t="s">
        <v>4107</v>
      </c>
      <c r="E6101" s="3" t="s">
        <v>6148</v>
      </c>
      <c r="G6101" s="66">
        <v>119.06</v>
      </c>
    </row>
    <row r="6102" spans="1:7" ht="22.5" x14ac:dyDescent="0.2">
      <c r="A6102" s="1" t="str">
        <f t="shared" si="105"/>
        <v>SINAPI 89514</v>
      </c>
      <c r="B6102" s="3" t="s">
        <v>6165</v>
      </c>
      <c r="C6102" s="3">
        <v>89514</v>
      </c>
      <c r="D6102" s="2" t="s">
        <v>3191</v>
      </c>
      <c r="E6102" s="3" t="s">
        <v>6148</v>
      </c>
      <c r="G6102" s="66">
        <v>8.23</v>
      </c>
    </row>
    <row r="6103" spans="1:7" ht="22.5" x14ac:dyDescent="0.2">
      <c r="A6103" s="1" t="str">
        <f t="shared" si="105"/>
        <v>SINAPI 89518</v>
      </c>
      <c r="B6103" s="3" t="s">
        <v>6165</v>
      </c>
      <c r="C6103" s="3">
        <v>89518</v>
      </c>
      <c r="D6103" s="2" t="s">
        <v>3195</v>
      </c>
      <c r="E6103" s="3" t="s">
        <v>6148</v>
      </c>
      <c r="G6103" s="66">
        <v>14.87</v>
      </c>
    </row>
    <row r="6104" spans="1:7" ht="22.5" x14ac:dyDescent="0.2">
      <c r="A6104" s="1" t="str">
        <f t="shared" si="105"/>
        <v>SINAPI 89581</v>
      </c>
      <c r="B6104" s="3" t="s">
        <v>6165</v>
      </c>
      <c r="C6104" s="3">
        <v>89581</v>
      </c>
      <c r="D6104" s="2" t="s">
        <v>3249</v>
      </c>
      <c r="E6104" s="3" t="s">
        <v>6148</v>
      </c>
      <c r="G6104" s="66">
        <v>33.44</v>
      </c>
    </row>
    <row r="6105" spans="1:7" ht="22.5" x14ac:dyDescent="0.2">
      <c r="A6105" s="1" t="str">
        <f t="shared" si="105"/>
        <v>SINAPI 89522</v>
      </c>
      <c r="B6105" s="3" t="s">
        <v>6165</v>
      </c>
      <c r="C6105" s="3">
        <v>89522</v>
      </c>
      <c r="D6105" s="2" t="s">
        <v>3199</v>
      </c>
      <c r="E6105" s="3" t="s">
        <v>6148</v>
      </c>
      <c r="G6105" s="66">
        <v>29.06</v>
      </c>
    </row>
    <row r="6106" spans="1:7" ht="22.5" x14ac:dyDescent="0.2">
      <c r="A6106" s="1" t="str">
        <f t="shared" si="105"/>
        <v>SINAPI 89574</v>
      </c>
      <c r="B6106" s="3" t="s">
        <v>6165</v>
      </c>
      <c r="C6106" s="3">
        <v>89574</v>
      </c>
      <c r="D6106" s="2" t="s">
        <v>3245</v>
      </c>
      <c r="E6106" s="3" t="s">
        <v>6148</v>
      </c>
      <c r="G6106" s="66">
        <v>150.25</v>
      </c>
    </row>
    <row r="6107" spans="1:7" ht="22.5" x14ac:dyDescent="0.2">
      <c r="A6107" s="1" t="str">
        <f t="shared" si="105"/>
        <v>SINAPI 89690</v>
      </c>
      <c r="B6107" s="3" t="s">
        <v>6165</v>
      </c>
      <c r="C6107" s="3">
        <v>89690</v>
      </c>
      <c r="D6107" s="2" t="s">
        <v>3333</v>
      </c>
      <c r="E6107" s="3" t="s">
        <v>6148</v>
      </c>
      <c r="G6107" s="66">
        <v>88.49</v>
      </c>
    </row>
    <row r="6108" spans="1:7" ht="22.5" x14ac:dyDescent="0.2">
      <c r="A6108" s="1" t="str">
        <f t="shared" si="105"/>
        <v>SINAPI 89567</v>
      </c>
      <c r="B6108" s="3" t="s">
        <v>6165</v>
      </c>
      <c r="C6108" s="3">
        <v>89567</v>
      </c>
      <c r="D6108" s="2" t="s">
        <v>3238</v>
      </c>
      <c r="E6108" s="3" t="s">
        <v>6148</v>
      </c>
      <c r="G6108" s="66">
        <v>77.94</v>
      </c>
    </row>
    <row r="6109" spans="1:7" ht="22.5" x14ac:dyDescent="0.2">
      <c r="A6109" s="1" t="str">
        <f t="shared" si="105"/>
        <v>SINAPI 89692</v>
      </c>
      <c r="B6109" s="3" t="s">
        <v>6165</v>
      </c>
      <c r="C6109" s="3">
        <v>89692</v>
      </c>
      <c r="D6109" s="2" t="s">
        <v>3335</v>
      </c>
      <c r="E6109" s="3" t="s">
        <v>6148</v>
      </c>
      <c r="G6109" s="66">
        <v>99.82</v>
      </c>
    </row>
    <row r="6110" spans="1:7" ht="22.5" x14ac:dyDescent="0.2">
      <c r="A6110" s="1" t="str">
        <f t="shared" si="105"/>
        <v>SINAPI 89569</v>
      </c>
      <c r="B6110" s="3" t="s">
        <v>6165</v>
      </c>
      <c r="C6110" s="3">
        <v>89569</v>
      </c>
      <c r="D6110" s="2" t="s">
        <v>3240</v>
      </c>
      <c r="E6110" s="3" t="s">
        <v>6148</v>
      </c>
      <c r="G6110" s="66">
        <v>90.84</v>
      </c>
    </row>
    <row r="6111" spans="1:7" ht="22.5" x14ac:dyDescent="0.2">
      <c r="A6111" s="1" t="str">
        <f t="shared" si="105"/>
        <v>SINAPI 89699</v>
      </c>
      <c r="B6111" s="3" t="s">
        <v>6165</v>
      </c>
      <c r="C6111" s="3">
        <v>89699</v>
      </c>
      <c r="D6111" s="2" t="s">
        <v>3342</v>
      </c>
      <c r="E6111" s="3" t="s">
        <v>6148</v>
      </c>
      <c r="G6111" s="66">
        <v>195.65</v>
      </c>
    </row>
    <row r="6112" spans="1:7" ht="22.5" x14ac:dyDescent="0.2">
      <c r="A6112" s="1" t="str">
        <f t="shared" si="105"/>
        <v>SINAPI 104174</v>
      </c>
      <c r="B6112" s="3" t="s">
        <v>6165</v>
      </c>
      <c r="C6112" s="3">
        <v>104174</v>
      </c>
      <c r="D6112" s="2" t="s">
        <v>4114</v>
      </c>
      <c r="E6112" s="3" t="s">
        <v>6148</v>
      </c>
      <c r="G6112" s="66">
        <v>183.43</v>
      </c>
    </row>
    <row r="6113" spans="1:7" ht="22.5" x14ac:dyDescent="0.2">
      <c r="A6113" s="1" t="str">
        <f t="shared" si="105"/>
        <v>SINAPI 89698</v>
      </c>
      <c r="B6113" s="3" t="s">
        <v>6165</v>
      </c>
      <c r="C6113" s="3">
        <v>89698</v>
      </c>
      <c r="D6113" s="2" t="s">
        <v>3341</v>
      </c>
      <c r="E6113" s="3" t="s">
        <v>6148</v>
      </c>
      <c r="G6113" s="66">
        <v>258.48</v>
      </c>
    </row>
    <row r="6114" spans="1:7" ht="22.5" x14ac:dyDescent="0.2">
      <c r="A6114" s="1" t="str">
        <f t="shared" si="105"/>
        <v>SINAPI 104176</v>
      </c>
      <c r="B6114" s="3" t="s">
        <v>6165</v>
      </c>
      <c r="C6114" s="3">
        <v>104176</v>
      </c>
      <c r="D6114" s="2" t="s">
        <v>4116</v>
      </c>
      <c r="E6114" s="3" t="s">
        <v>6148</v>
      </c>
      <c r="G6114" s="66">
        <v>243</v>
      </c>
    </row>
    <row r="6115" spans="1:7" ht="22.5" x14ac:dyDescent="0.2">
      <c r="A6115" s="1" t="str">
        <f t="shared" si="105"/>
        <v>SINAPI 89561</v>
      </c>
      <c r="B6115" s="3" t="s">
        <v>6165</v>
      </c>
      <c r="C6115" s="3">
        <v>89561</v>
      </c>
      <c r="D6115" s="2" t="s">
        <v>3232</v>
      </c>
      <c r="E6115" s="3" t="s">
        <v>6148</v>
      </c>
      <c r="G6115" s="66">
        <v>14.57</v>
      </c>
    </row>
    <row r="6116" spans="1:7" ht="22.5" x14ac:dyDescent="0.2">
      <c r="A6116" s="1" t="str">
        <f t="shared" si="105"/>
        <v>SINAPI 89563</v>
      </c>
      <c r="B6116" s="3" t="s">
        <v>6165</v>
      </c>
      <c r="C6116" s="3">
        <v>89563</v>
      </c>
      <c r="D6116" s="2" t="s">
        <v>3234</v>
      </c>
      <c r="E6116" s="3" t="s">
        <v>6148</v>
      </c>
      <c r="G6116" s="66">
        <v>33.700000000000003</v>
      </c>
    </row>
    <row r="6117" spans="1:7" ht="22.5" x14ac:dyDescent="0.2">
      <c r="A6117" s="1" t="str">
        <f t="shared" si="105"/>
        <v>SINAPI 89685</v>
      </c>
      <c r="B6117" s="3" t="s">
        <v>6165</v>
      </c>
      <c r="C6117" s="3">
        <v>89685</v>
      </c>
      <c r="D6117" s="2" t="s">
        <v>3329</v>
      </c>
      <c r="E6117" s="3" t="s">
        <v>6148</v>
      </c>
      <c r="G6117" s="66">
        <v>60.18</v>
      </c>
    </row>
    <row r="6118" spans="1:7" ht="22.5" x14ac:dyDescent="0.2">
      <c r="A6118" s="1" t="str">
        <f t="shared" si="105"/>
        <v>SINAPI 89565</v>
      </c>
      <c r="B6118" s="3" t="s">
        <v>6165</v>
      </c>
      <c r="C6118" s="3">
        <v>89565</v>
      </c>
      <c r="D6118" s="2" t="s">
        <v>3236</v>
      </c>
      <c r="E6118" s="3" t="s">
        <v>6148</v>
      </c>
      <c r="G6118" s="66">
        <v>54.35</v>
      </c>
    </row>
    <row r="6119" spans="1:7" ht="22.5" x14ac:dyDescent="0.2">
      <c r="A6119" s="1" t="str">
        <f t="shared" ref="A6119:A6182" si="106">CONCATENAR</f>
        <v>SINAPI 89671</v>
      </c>
      <c r="B6119" s="3" t="s">
        <v>6165</v>
      </c>
      <c r="C6119" s="3">
        <v>89671</v>
      </c>
      <c r="D6119" s="2" t="s">
        <v>3315</v>
      </c>
      <c r="E6119" s="3" t="s">
        <v>6148</v>
      </c>
      <c r="G6119" s="66">
        <v>44.12</v>
      </c>
    </row>
    <row r="6120" spans="1:7" ht="22.5" x14ac:dyDescent="0.2">
      <c r="A6120" s="1" t="str">
        <f t="shared" si="106"/>
        <v>SINAPI 89556</v>
      </c>
      <c r="B6120" s="3" t="s">
        <v>6165</v>
      </c>
      <c r="C6120" s="3">
        <v>89556</v>
      </c>
      <c r="D6120" s="2" t="s">
        <v>3227</v>
      </c>
      <c r="E6120" s="3" t="s">
        <v>6148</v>
      </c>
      <c r="G6120" s="66">
        <v>38.840000000000003</v>
      </c>
    </row>
    <row r="6121" spans="1:7" ht="22.5" x14ac:dyDescent="0.2">
      <c r="A6121" s="1" t="str">
        <f t="shared" si="106"/>
        <v>SINAPI 89679</v>
      </c>
      <c r="B6121" s="3" t="s">
        <v>6165</v>
      </c>
      <c r="C6121" s="3">
        <v>89679</v>
      </c>
      <c r="D6121" s="2" t="s">
        <v>3323</v>
      </c>
      <c r="E6121" s="3" t="s">
        <v>6148</v>
      </c>
      <c r="G6121" s="66">
        <v>119.82</v>
      </c>
    </row>
    <row r="6122" spans="1:7" ht="22.5" x14ac:dyDescent="0.2">
      <c r="A6122" s="1" t="str">
        <f t="shared" si="106"/>
        <v>SINAPI 104171</v>
      </c>
      <c r="B6122" s="3" t="s">
        <v>6165</v>
      </c>
      <c r="C6122" s="3">
        <v>104171</v>
      </c>
      <c r="D6122" s="2" t="s">
        <v>4111</v>
      </c>
      <c r="E6122" s="3" t="s">
        <v>6148</v>
      </c>
      <c r="G6122" s="66">
        <v>93.7</v>
      </c>
    </row>
    <row r="6123" spans="1:7" ht="22.5" x14ac:dyDescent="0.2">
      <c r="A6123" s="1" t="str">
        <f t="shared" si="106"/>
        <v>SINAPI 89600</v>
      </c>
      <c r="B6123" s="3" t="s">
        <v>6165</v>
      </c>
      <c r="C6123" s="3">
        <v>89600</v>
      </c>
      <c r="D6123" s="2" t="s">
        <v>3265</v>
      </c>
      <c r="E6123" s="3" t="s">
        <v>6148</v>
      </c>
      <c r="G6123" s="66">
        <v>25.21</v>
      </c>
    </row>
    <row r="6124" spans="1:7" ht="22.5" x14ac:dyDescent="0.2">
      <c r="A6124" s="1" t="str">
        <f t="shared" si="106"/>
        <v>SINAPI 89548</v>
      </c>
      <c r="B6124" s="3" t="s">
        <v>6165</v>
      </c>
      <c r="C6124" s="3">
        <v>89548</v>
      </c>
      <c r="D6124" s="2" t="s">
        <v>3219</v>
      </c>
      <c r="E6124" s="3" t="s">
        <v>6148</v>
      </c>
      <c r="G6124" s="66">
        <v>22.3</v>
      </c>
    </row>
    <row r="6125" spans="1:7" ht="22.5" x14ac:dyDescent="0.2">
      <c r="A6125" s="1" t="str">
        <f t="shared" si="106"/>
        <v>SINAPI 89669</v>
      </c>
      <c r="B6125" s="3" t="s">
        <v>6165</v>
      </c>
      <c r="C6125" s="3">
        <v>89669</v>
      </c>
      <c r="D6125" s="2" t="s">
        <v>3313</v>
      </c>
      <c r="E6125" s="3" t="s">
        <v>6148</v>
      </c>
      <c r="G6125" s="66">
        <v>32.799999999999997</v>
      </c>
    </row>
    <row r="6126" spans="1:7" ht="22.5" x14ac:dyDescent="0.2">
      <c r="A6126" s="1" t="str">
        <f t="shared" si="106"/>
        <v>SINAPI 89554</v>
      </c>
      <c r="B6126" s="3" t="s">
        <v>6165</v>
      </c>
      <c r="C6126" s="3">
        <v>89554</v>
      </c>
      <c r="D6126" s="2" t="s">
        <v>3225</v>
      </c>
      <c r="E6126" s="3" t="s">
        <v>6148</v>
      </c>
      <c r="G6126" s="66">
        <v>27.48</v>
      </c>
    </row>
    <row r="6127" spans="1:7" ht="22.5" x14ac:dyDescent="0.2">
      <c r="A6127" s="1" t="str">
        <f t="shared" si="106"/>
        <v>SINAPI 89677</v>
      </c>
      <c r="B6127" s="3" t="s">
        <v>6165</v>
      </c>
      <c r="C6127" s="3">
        <v>89677</v>
      </c>
      <c r="D6127" s="2" t="s">
        <v>3321</v>
      </c>
      <c r="E6127" s="3" t="s">
        <v>6148</v>
      </c>
      <c r="G6127" s="66">
        <v>75.88</v>
      </c>
    </row>
    <row r="6128" spans="1:7" ht="22.5" x14ac:dyDescent="0.2">
      <c r="A6128" s="1" t="str">
        <f t="shared" si="106"/>
        <v>SINAPI 104170</v>
      </c>
      <c r="B6128" s="3" t="s">
        <v>6165</v>
      </c>
      <c r="C6128" s="3">
        <v>104170</v>
      </c>
      <c r="D6128" s="2" t="s">
        <v>4110</v>
      </c>
      <c r="E6128" s="3" t="s">
        <v>6148</v>
      </c>
      <c r="G6128" s="66">
        <v>67.87</v>
      </c>
    </row>
    <row r="6129" spans="1:7" ht="22.5" x14ac:dyDescent="0.2">
      <c r="A6129" s="1" t="str">
        <f t="shared" si="106"/>
        <v>SINAPI 89544</v>
      </c>
      <c r="B6129" s="3" t="s">
        <v>6165</v>
      </c>
      <c r="C6129" s="3">
        <v>89544</v>
      </c>
      <c r="D6129" s="2" t="s">
        <v>3215</v>
      </c>
      <c r="E6129" s="3" t="s">
        <v>6148</v>
      </c>
      <c r="G6129" s="66">
        <v>8.34</v>
      </c>
    </row>
    <row r="6130" spans="1:7" ht="22.5" x14ac:dyDescent="0.2">
      <c r="A6130" s="1" t="str">
        <f t="shared" si="106"/>
        <v>SINAPI 89545</v>
      </c>
      <c r="B6130" s="3" t="s">
        <v>6165</v>
      </c>
      <c r="C6130" s="3">
        <v>89545</v>
      </c>
      <c r="D6130" s="2" t="s">
        <v>3216</v>
      </c>
      <c r="E6130" s="3" t="s">
        <v>6148</v>
      </c>
      <c r="G6130" s="66">
        <v>16.329999999999998</v>
      </c>
    </row>
    <row r="6131" spans="1:7" ht="22.5" x14ac:dyDescent="0.2">
      <c r="A6131" s="1" t="str">
        <f t="shared" si="106"/>
        <v>SINAPI 89599</v>
      </c>
      <c r="B6131" s="3" t="s">
        <v>6165</v>
      </c>
      <c r="C6131" s="3">
        <v>89599</v>
      </c>
      <c r="D6131" s="2" t="s">
        <v>3264</v>
      </c>
      <c r="E6131" s="3" t="s">
        <v>6148</v>
      </c>
      <c r="G6131" s="66">
        <v>24.61</v>
      </c>
    </row>
    <row r="6132" spans="1:7" ht="22.5" x14ac:dyDescent="0.2">
      <c r="A6132" s="1" t="str">
        <f t="shared" si="106"/>
        <v>SINAPI 89547</v>
      </c>
      <c r="B6132" s="3" t="s">
        <v>6165</v>
      </c>
      <c r="C6132" s="3">
        <v>89547</v>
      </c>
      <c r="D6132" s="2" t="s">
        <v>3218</v>
      </c>
      <c r="E6132" s="3" t="s">
        <v>6148</v>
      </c>
      <c r="G6132" s="66">
        <v>21.69</v>
      </c>
    </row>
    <row r="6133" spans="1:7" ht="22.5" x14ac:dyDescent="0.2">
      <c r="A6133" s="1" t="str">
        <f t="shared" si="106"/>
        <v>SINAPI 89495</v>
      </c>
      <c r="B6133" s="3" t="s">
        <v>6165</v>
      </c>
      <c r="C6133" s="3">
        <v>89495</v>
      </c>
      <c r="D6133" s="2" t="s">
        <v>4228</v>
      </c>
      <c r="E6133" s="3" t="s">
        <v>6148</v>
      </c>
      <c r="G6133" s="66">
        <v>17.77</v>
      </c>
    </row>
    <row r="6134" spans="1:7" ht="22.5" x14ac:dyDescent="0.2">
      <c r="A6134" s="1" t="str">
        <f t="shared" si="106"/>
        <v>SINAPI 89673</v>
      </c>
      <c r="B6134" s="3" t="s">
        <v>6165</v>
      </c>
      <c r="C6134" s="3">
        <v>89673</v>
      </c>
      <c r="D6134" s="2" t="s">
        <v>3317</v>
      </c>
      <c r="E6134" s="3" t="s">
        <v>6148</v>
      </c>
      <c r="G6134" s="66">
        <v>34.950000000000003</v>
      </c>
    </row>
    <row r="6135" spans="1:7" ht="22.5" x14ac:dyDescent="0.2">
      <c r="A6135" s="1" t="str">
        <f t="shared" si="106"/>
        <v>SINAPI 89557</v>
      </c>
      <c r="B6135" s="3" t="s">
        <v>6165</v>
      </c>
      <c r="C6135" s="3">
        <v>89557</v>
      </c>
      <c r="D6135" s="2" t="s">
        <v>3228</v>
      </c>
      <c r="E6135" s="3" t="s">
        <v>6148</v>
      </c>
      <c r="G6135" s="66">
        <v>30.85</v>
      </c>
    </row>
    <row r="6136" spans="1:7" ht="22.5" x14ac:dyDescent="0.2">
      <c r="A6136" s="1" t="str">
        <f t="shared" si="106"/>
        <v>SINAPI 89681</v>
      </c>
      <c r="B6136" s="3" t="s">
        <v>6165</v>
      </c>
      <c r="C6136" s="3">
        <v>89681</v>
      </c>
      <c r="D6136" s="2" t="s">
        <v>3325</v>
      </c>
      <c r="E6136" s="3" t="s">
        <v>6148</v>
      </c>
      <c r="G6136" s="66">
        <v>87.52</v>
      </c>
    </row>
    <row r="6137" spans="1:7" ht="22.5" x14ac:dyDescent="0.2">
      <c r="A6137" s="1" t="str">
        <f t="shared" si="106"/>
        <v>SINAPI 104173</v>
      </c>
      <c r="B6137" s="3" t="s">
        <v>6165</v>
      </c>
      <c r="C6137" s="3">
        <v>104173</v>
      </c>
      <c r="D6137" s="2" t="s">
        <v>4113</v>
      </c>
      <c r="E6137" s="3" t="s">
        <v>6148</v>
      </c>
      <c r="G6137" s="66">
        <v>82.22</v>
      </c>
    </row>
    <row r="6138" spans="1:7" ht="22.5" x14ac:dyDescent="0.2">
      <c r="A6138" s="1" t="str">
        <f t="shared" si="106"/>
        <v>SINAPI 89549</v>
      </c>
      <c r="B6138" s="3" t="s">
        <v>6165</v>
      </c>
      <c r="C6138" s="3">
        <v>89549</v>
      </c>
      <c r="D6138" s="2" t="s">
        <v>3220</v>
      </c>
      <c r="E6138" s="3" t="s">
        <v>6148</v>
      </c>
      <c r="G6138" s="66">
        <v>18.47</v>
      </c>
    </row>
    <row r="6139" spans="1:7" ht="22.5" x14ac:dyDescent="0.2">
      <c r="A6139" s="1" t="str">
        <f t="shared" si="106"/>
        <v>SINAPI 89578</v>
      </c>
      <c r="B6139" s="3" t="s">
        <v>6165</v>
      </c>
      <c r="C6139" s="3">
        <v>89578</v>
      </c>
      <c r="D6139" s="2" t="s">
        <v>2923</v>
      </c>
      <c r="E6139" s="3" t="s">
        <v>6147</v>
      </c>
      <c r="G6139" s="66">
        <v>33.17</v>
      </c>
    </row>
    <row r="6140" spans="1:7" ht="22.5" x14ac:dyDescent="0.2">
      <c r="A6140" s="1" t="str">
        <f t="shared" si="106"/>
        <v>SINAPI 89512</v>
      </c>
      <c r="B6140" s="3" t="s">
        <v>6165</v>
      </c>
      <c r="C6140" s="3">
        <v>89512</v>
      </c>
      <c r="D6140" s="2" t="s">
        <v>2921</v>
      </c>
      <c r="E6140" s="3" t="s">
        <v>6147</v>
      </c>
      <c r="G6140" s="66">
        <v>51.06</v>
      </c>
    </row>
    <row r="6141" spans="1:7" ht="22.5" x14ac:dyDescent="0.2">
      <c r="A6141" s="1" t="str">
        <f t="shared" si="106"/>
        <v>SINAPI 89580</v>
      </c>
      <c r="B6141" s="3" t="s">
        <v>6165</v>
      </c>
      <c r="C6141" s="3">
        <v>89580</v>
      </c>
      <c r="D6141" s="2" t="s">
        <v>2924</v>
      </c>
      <c r="E6141" s="3" t="s">
        <v>6147</v>
      </c>
      <c r="G6141" s="66">
        <v>68.430000000000007</v>
      </c>
    </row>
    <row r="6142" spans="1:7" ht="22.5" x14ac:dyDescent="0.2">
      <c r="A6142" s="1" t="str">
        <f t="shared" si="106"/>
        <v>SINAPI 104166</v>
      </c>
      <c r="B6142" s="3" t="s">
        <v>6165</v>
      </c>
      <c r="C6142" s="3">
        <v>104166</v>
      </c>
      <c r="D6142" s="2" t="s">
        <v>3086</v>
      </c>
      <c r="E6142" s="3" t="s">
        <v>6147</v>
      </c>
      <c r="G6142" s="66">
        <v>74.989999999999995</v>
      </c>
    </row>
    <row r="6143" spans="1:7" ht="22.5" x14ac:dyDescent="0.2">
      <c r="A6143" s="1" t="str">
        <f t="shared" si="106"/>
        <v>SINAPI 89508</v>
      </c>
      <c r="B6143" s="3" t="s">
        <v>6165</v>
      </c>
      <c r="C6143" s="3">
        <v>89508</v>
      </c>
      <c r="D6143" s="2" t="s">
        <v>2918</v>
      </c>
      <c r="E6143" s="3" t="s">
        <v>6147</v>
      </c>
      <c r="G6143" s="66">
        <v>17.53</v>
      </c>
    </row>
    <row r="6144" spans="1:7" ht="22.5" x14ac:dyDescent="0.2">
      <c r="A6144" s="1" t="str">
        <f t="shared" si="106"/>
        <v>SINAPI 89509</v>
      </c>
      <c r="B6144" s="3" t="s">
        <v>6165</v>
      </c>
      <c r="C6144" s="3">
        <v>89509</v>
      </c>
      <c r="D6144" s="2" t="s">
        <v>2919</v>
      </c>
      <c r="E6144" s="3" t="s">
        <v>6147</v>
      </c>
      <c r="G6144" s="66">
        <v>23.65</v>
      </c>
    </row>
    <row r="6145" spans="1:7" ht="22.5" x14ac:dyDescent="0.2">
      <c r="A6145" s="1" t="str">
        <f t="shared" si="106"/>
        <v>SINAPI 89576</v>
      </c>
      <c r="B6145" s="3" t="s">
        <v>6165</v>
      </c>
      <c r="C6145" s="3">
        <v>89576</v>
      </c>
      <c r="D6145" s="2" t="s">
        <v>2922</v>
      </c>
      <c r="E6145" s="3" t="s">
        <v>6147</v>
      </c>
      <c r="G6145" s="66">
        <v>26.64</v>
      </c>
    </row>
    <row r="6146" spans="1:7" ht="22.5" x14ac:dyDescent="0.2">
      <c r="A6146" s="1" t="str">
        <f t="shared" si="106"/>
        <v>SINAPI 89511</v>
      </c>
      <c r="B6146" s="3" t="s">
        <v>6165</v>
      </c>
      <c r="C6146" s="3">
        <v>89511</v>
      </c>
      <c r="D6146" s="2" t="s">
        <v>2920</v>
      </c>
      <c r="E6146" s="3" t="s">
        <v>6147</v>
      </c>
      <c r="G6146" s="66">
        <v>40.119999999999997</v>
      </c>
    </row>
    <row r="6147" spans="1:7" ht="22.5" x14ac:dyDescent="0.2">
      <c r="A6147" s="1" t="str">
        <f t="shared" si="106"/>
        <v>SINAPI 89675</v>
      </c>
      <c r="B6147" s="3" t="s">
        <v>6165</v>
      </c>
      <c r="C6147" s="3">
        <v>89675</v>
      </c>
      <c r="D6147" s="2" t="s">
        <v>3319</v>
      </c>
      <c r="E6147" s="3" t="s">
        <v>6148</v>
      </c>
      <c r="G6147" s="66">
        <v>70.03</v>
      </c>
    </row>
    <row r="6148" spans="1:7" ht="22.5" x14ac:dyDescent="0.2">
      <c r="A6148" s="1" t="str">
        <f t="shared" si="106"/>
        <v>SINAPI 89559</v>
      </c>
      <c r="B6148" s="3" t="s">
        <v>6165</v>
      </c>
      <c r="C6148" s="3">
        <v>89559</v>
      </c>
      <c r="D6148" s="2" t="s">
        <v>3230</v>
      </c>
      <c r="E6148" s="3" t="s">
        <v>6148</v>
      </c>
      <c r="G6148" s="66">
        <v>64.75</v>
      </c>
    </row>
    <row r="6149" spans="1:7" ht="22.5" x14ac:dyDescent="0.2">
      <c r="A6149" s="1" t="str">
        <f t="shared" si="106"/>
        <v>SINAPI 104172</v>
      </c>
      <c r="B6149" s="3" t="s">
        <v>6165</v>
      </c>
      <c r="C6149" s="3">
        <v>104172</v>
      </c>
      <c r="D6149" s="2" t="s">
        <v>4112</v>
      </c>
      <c r="E6149" s="3" t="s">
        <v>6148</v>
      </c>
      <c r="G6149" s="66">
        <v>265.81</v>
      </c>
    </row>
    <row r="6150" spans="1:7" ht="22.5" x14ac:dyDescent="0.2">
      <c r="A6150" s="1" t="str">
        <f t="shared" si="106"/>
        <v>SINAPI 89683</v>
      </c>
      <c r="B6150" s="3" t="s">
        <v>6165</v>
      </c>
      <c r="C6150" s="3">
        <v>89683</v>
      </c>
      <c r="D6150" s="2" t="s">
        <v>3327</v>
      </c>
      <c r="E6150" s="3" t="s">
        <v>6148</v>
      </c>
      <c r="G6150" s="66">
        <v>273.55</v>
      </c>
    </row>
    <row r="6151" spans="1:7" ht="22.5" x14ac:dyDescent="0.2">
      <c r="A6151" s="1" t="str">
        <f t="shared" si="106"/>
        <v>SINAPI 89667</v>
      </c>
      <c r="B6151" s="3" t="s">
        <v>6165</v>
      </c>
      <c r="C6151" s="3">
        <v>89667</v>
      </c>
      <c r="D6151" s="2" t="s">
        <v>3312</v>
      </c>
      <c r="E6151" s="3" t="s">
        <v>6148</v>
      </c>
      <c r="G6151" s="66">
        <v>42.74</v>
      </c>
    </row>
    <row r="6152" spans="1:7" ht="22.5" x14ac:dyDescent="0.2">
      <c r="A6152" s="1" t="str">
        <f t="shared" si="106"/>
        <v>SINAPI 89550</v>
      </c>
      <c r="B6152" s="3" t="s">
        <v>6165</v>
      </c>
      <c r="C6152" s="3">
        <v>89550</v>
      </c>
      <c r="D6152" s="2" t="s">
        <v>3221</v>
      </c>
      <c r="E6152" s="3" t="s">
        <v>6148</v>
      </c>
      <c r="G6152" s="66">
        <v>39.83</v>
      </c>
    </row>
    <row r="6153" spans="1:7" ht="22.5" x14ac:dyDescent="0.2">
      <c r="A6153" s="1" t="str">
        <f t="shared" si="106"/>
        <v>SINAPI 89693</v>
      </c>
      <c r="B6153" s="3" t="s">
        <v>6165</v>
      </c>
      <c r="C6153" s="3">
        <v>89693</v>
      </c>
      <c r="D6153" s="2" t="s">
        <v>3336</v>
      </c>
      <c r="E6153" s="3" t="s">
        <v>6148</v>
      </c>
      <c r="G6153" s="66">
        <v>78.14</v>
      </c>
    </row>
    <row r="6154" spans="1:7" ht="22.5" x14ac:dyDescent="0.2">
      <c r="A6154" s="1" t="str">
        <f t="shared" si="106"/>
        <v>SINAPI 89571</v>
      </c>
      <c r="B6154" s="3" t="s">
        <v>6165</v>
      </c>
      <c r="C6154" s="3">
        <v>89571</v>
      </c>
      <c r="D6154" s="2" t="s">
        <v>3242</v>
      </c>
      <c r="E6154" s="3" t="s">
        <v>6148</v>
      </c>
      <c r="G6154" s="66">
        <v>67.59</v>
      </c>
    </row>
    <row r="6155" spans="1:7" ht="22.5" x14ac:dyDescent="0.2">
      <c r="A6155" s="1" t="str">
        <f t="shared" si="106"/>
        <v>SINAPI 89696</v>
      </c>
      <c r="B6155" s="3" t="s">
        <v>6165</v>
      </c>
      <c r="C6155" s="3">
        <v>89696</v>
      </c>
      <c r="D6155" s="2" t="s">
        <v>3339</v>
      </c>
      <c r="E6155" s="3" t="s">
        <v>6148</v>
      </c>
      <c r="G6155" s="66">
        <v>83.07</v>
      </c>
    </row>
    <row r="6156" spans="1:7" ht="22.5" x14ac:dyDescent="0.2">
      <c r="A6156" s="1" t="str">
        <f t="shared" si="106"/>
        <v>SINAPI 89573</v>
      </c>
      <c r="B6156" s="3" t="s">
        <v>6165</v>
      </c>
      <c r="C6156" s="3">
        <v>89573</v>
      </c>
      <c r="D6156" s="2" t="s">
        <v>3244</v>
      </c>
      <c r="E6156" s="3" t="s">
        <v>6148</v>
      </c>
      <c r="G6156" s="66">
        <v>74.09</v>
      </c>
    </row>
    <row r="6157" spans="1:7" ht="22.5" x14ac:dyDescent="0.2">
      <c r="A6157" s="1" t="str">
        <f t="shared" si="106"/>
        <v>SINAPI 89704</v>
      </c>
      <c r="B6157" s="3" t="s">
        <v>6165</v>
      </c>
      <c r="C6157" s="3">
        <v>89704</v>
      </c>
      <c r="D6157" s="2" t="s">
        <v>3346</v>
      </c>
      <c r="E6157" s="3" t="s">
        <v>6148</v>
      </c>
      <c r="G6157" s="66">
        <v>148.80000000000001</v>
      </c>
    </row>
    <row r="6158" spans="1:7" ht="22.5" x14ac:dyDescent="0.2">
      <c r="A6158" s="1" t="str">
        <f t="shared" si="106"/>
        <v>SINAPI 104175</v>
      </c>
      <c r="B6158" s="3" t="s">
        <v>6165</v>
      </c>
      <c r="C6158" s="3">
        <v>104175</v>
      </c>
      <c r="D6158" s="2" t="s">
        <v>4115</v>
      </c>
      <c r="E6158" s="3" t="s">
        <v>6148</v>
      </c>
      <c r="G6158" s="66">
        <v>136.58000000000001</v>
      </c>
    </row>
    <row r="6159" spans="1:7" ht="22.5" x14ac:dyDescent="0.2">
      <c r="A6159" s="1" t="str">
        <f t="shared" si="106"/>
        <v>SINAPI 89701</v>
      </c>
      <c r="B6159" s="3" t="s">
        <v>6165</v>
      </c>
      <c r="C6159" s="3">
        <v>89701</v>
      </c>
      <c r="D6159" s="2" t="s">
        <v>3344</v>
      </c>
      <c r="E6159" s="3" t="s">
        <v>6148</v>
      </c>
      <c r="G6159" s="66">
        <v>192.03</v>
      </c>
    </row>
    <row r="6160" spans="1:7" ht="22.5" x14ac:dyDescent="0.2">
      <c r="A6160" s="1" t="str">
        <f t="shared" si="106"/>
        <v>SINAPI 104177</v>
      </c>
      <c r="B6160" s="3" t="s">
        <v>6165</v>
      </c>
      <c r="C6160" s="3">
        <v>104177</v>
      </c>
      <c r="D6160" s="2" t="s">
        <v>4117</v>
      </c>
      <c r="E6160" s="3" t="s">
        <v>6148</v>
      </c>
      <c r="G6160" s="66">
        <v>176.55</v>
      </c>
    </row>
    <row r="6161" spans="1:7" ht="22.5" x14ac:dyDescent="0.2">
      <c r="A6161" s="1" t="str">
        <f t="shared" si="106"/>
        <v>SINAPI 89566</v>
      </c>
      <c r="B6161" s="3" t="s">
        <v>6165</v>
      </c>
      <c r="C6161" s="3">
        <v>89566</v>
      </c>
      <c r="D6161" s="2" t="s">
        <v>3237</v>
      </c>
      <c r="E6161" s="3" t="s">
        <v>6148</v>
      </c>
      <c r="G6161" s="66">
        <v>46.14</v>
      </c>
    </row>
    <row r="6162" spans="1:7" ht="22.5" x14ac:dyDescent="0.2">
      <c r="A6162" s="1" t="str">
        <f t="shared" si="106"/>
        <v>SINAPI 89687</v>
      </c>
      <c r="B6162" s="3" t="s">
        <v>6165</v>
      </c>
      <c r="C6162" s="3">
        <v>89687</v>
      </c>
      <c r="D6162" s="2" t="s">
        <v>3331</v>
      </c>
      <c r="E6162" s="3" t="s">
        <v>6148</v>
      </c>
      <c r="G6162" s="66">
        <v>51.97</v>
      </c>
    </row>
    <row r="6163" spans="1:7" ht="22.5" x14ac:dyDescent="0.2">
      <c r="A6163" s="1" t="str">
        <f t="shared" si="106"/>
        <v>SINAPI 102237</v>
      </c>
      <c r="B6163" s="3" t="s">
        <v>6165</v>
      </c>
      <c r="C6163" s="3">
        <v>102237</v>
      </c>
      <c r="D6163" s="2" t="s">
        <v>9762</v>
      </c>
      <c r="E6163" s="3" t="s">
        <v>6149</v>
      </c>
      <c r="G6163" s="66">
        <v>0</v>
      </c>
    </row>
    <row r="6164" spans="1:7" ht="22.5" x14ac:dyDescent="0.2">
      <c r="A6164" s="1" t="str">
        <f t="shared" si="106"/>
        <v>SINAPI 102450</v>
      </c>
      <c r="B6164" s="3" t="s">
        <v>6165</v>
      </c>
      <c r="C6164" s="3">
        <v>102450</v>
      </c>
      <c r="D6164" s="2" t="s">
        <v>9763</v>
      </c>
      <c r="E6164" s="3" t="s">
        <v>6149</v>
      </c>
      <c r="G6164" s="66">
        <v>0</v>
      </c>
    </row>
    <row r="6165" spans="1:7" x14ac:dyDescent="0.2">
      <c r="A6165" s="1" t="str">
        <f t="shared" si="106"/>
        <v>SINAPI 102250</v>
      </c>
      <c r="B6165" s="3" t="s">
        <v>6165</v>
      </c>
      <c r="C6165" s="3">
        <v>102250</v>
      </c>
      <c r="D6165" s="2" t="s">
        <v>9764</v>
      </c>
      <c r="E6165" s="3" t="s">
        <v>6149</v>
      </c>
      <c r="G6165" s="66">
        <v>0</v>
      </c>
    </row>
    <row r="6166" spans="1:7" ht="22.5" x14ac:dyDescent="0.2">
      <c r="A6166" s="1" t="str">
        <f t="shared" si="106"/>
        <v>SINAPI 102240</v>
      </c>
      <c r="B6166" s="3" t="s">
        <v>6165</v>
      </c>
      <c r="C6166" s="3">
        <v>102240</v>
      </c>
      <c r="D6166" s="2" t="s">
        <v>9765</v>
      </c>
      <c r="E6166" s="3" t="s">
        <v>6149</v>
      </c>
      <c r="G6166" s="66">
        <v>0</v>
      </c>
    </row>
    <row r="6167" spans="1:7" ht="22.5" x14ac:dyDescent="0.2">
      <c r="A6167" s="1" t="str">
        <f t="shared" si="106"/>
        <v>SINAPI 102449</v>
      </c>
      <c r="B6167" s="3" t="s">
        <v>6165</v>
      </c>
      <c r="C6167" s="3">
        <v>102449</v>
      </c>
      <c r="D6167" s="2" t="s">
        <v>9766</v>
      </c>
      <c r="E6167" s="3" t="s">
        <v>6149</v>
      </c>
      <c r="G6167" s="66">
        <v>0</v>
      </c>
    </row>
    <row r="6168" spans="1:7" x14ac:dyDescent="0.2">
      <c r="A6168" s="1" t="str">
        <f t="shared" si="106"/>
        <v>SINAPI 102249</v>
      </c>
      <c r="B6168" s="3" t="s">
        <v>6165</v>
      </c>
      <c r="C6168" s="3">
        <v>102249</v>
      </c>
      <c r="D6168" s="2" t="s">
        <v>9767</v>
      </c>
      <c r="E6168" s="3" t="s">
        <v>6149</v>
      </c>
      <c r="G6168" s="66">
        <v>0</v>
      </c>
    </row>
    <row r="6169" spans="1:7" x14ac:dyDescent="0.2">
      <c r="A6169" s="1" t="str">
        <f t="shared" si="106"/>
        <v>SINAPI 102238</v>
      </c>
      <c r="B6169" s="3" t="s">
        <v>6165</v>
      </c>
      <c r="C6169" s="3">
        <v>102238</v>
      </c>
      <c r="D6169" s="2" t="s">
        <v>9768</v>
      </c>
      <c r="E6169" s="3" t="s">
        <v>6149</v>
      </c>
      <c r="G6169" s="66">
        <v>0</v>
      </c>
    </row>
    <row r="6170" spans="1:7" x14ac:dyDescent="0.2">
      <c r="A6170" s="1" t="str">
        <f t="shared" si="106"/>
        <v>SINAPI 102448</v>
      </c>
      <c r="B6170" s="3" t="s">
        <v>6165</v>
      </c>
      <c r="C6170" s="3">
        <v>102448</v>
      </c>
      <c r="D6170" s="2" t="s">
        <v>9769</v>
      </c>
      <c r="E6170" s="3" t="s">
        <v>6149</v>
      </c>
      <c r="G6170" s="66">
        <v>0</v>
      </c>
    </row>
    <row r="6171" spans="1:7" x14ac:dyDescent="0.2">
      <c r="A6171" s="1" t="str">
        <f t="shared" si="106"/>
        <v>SINAPI 102248</v>
      </c>
      <c r="B6171" s="3" t="s">
        <v>6165</v>
      </c>
      <c r="C6171" s="3">
        <v>102248</v>
      </c>
      <c r="D6171" s="2" t="s">
        <v>9770</v>
      </c>
      <c r="E6171" s="3" t="s">
        <v>6149</v>
      </c>
      <c r="G6171" s="66">
        <v>0</v>
      </c>
    </row>
    <row r="6172" spans="1:7" ht="22.5" x14ac:dyDescent="0.2">
      <c r="A6172" s="1" t="str">
        <f t="shared" si="106"/>
        <v>SINAPI 102253</v>
      </c>
      <c r="B6172" s="3" t="s">
        <v>6165</v>
      </c>
      <c r="C6172" s="3">
        <v>102253</v>
      </c>
      <c r="D6172" s="2" t="s">
        <v>4806</v>
      </c>
      <c r="E6172" s="3" t="s">
        <v>6149</v>
      </c>
      <c r="G6172" s="66">
        <v>667.79</v>
      </c>
    </row>
    <row r="6173" spans="1:7" ht="22.5" x14ac:dyDescent="0.2">
      <c r="A6173" s="1" t="str">
        <f t="shared" si="106"/>
        <v>SINAPI 102254</v>
      </c>
      <c r="B6173" s="3" t="s">
        <v>6165</v>
      </c>
      <c r="C6173" s="3">
        <v>102254</v>
      </c>
      <c r="D6173" s="2" t="s">
        <v>4807</v>
      </c>
      <c r="E6173" s="3" t="s">
        <v>6149</v>
      </c>
      <c r="G6173" s="66">
        <v>683.83</v>
      </c>
    </row>
    <row r="6174" spans="1:7" ht="22.5" x14ac:dyDescent="0.2">
      <c r="A6174" s="1" t="str">
        <f t="shared" si="106"/>
        <v>SINAPI 102257</v>
      </c>
      <c r="B6174" s="3" t="s">
        <v>6165</v>
      </c>
      <c r="C6174" s="3">
        <v>102257</v>
      </c>
      <c r="D6174" s="2" t="s">
        <v>4810</v>
      </c>
      <c r="E6174" s="3" t="s">
        <v>6149</v>
      </c>
      <c r="G6174" s="66">
        <v>344.93</v>
      </c>
    </row>
    <row r="6175" spans="1:7" x14ac:dyDescent="0.2">
      <c r="A6175" s="1" t="str">
        <f t="shared" si="106"/>
        <v>SINAPI 102239</v>
      </c>
      <c r="B6175" s="3" t="s">
        <v>6165</v>
      </c>
      <c r="C6175" s="3">
        <v>102239</v>
      </c>
      <c r="D6175" s="2" t="s">
        <v>9771</v>
      </c>
      <c r="E6175" s="3" t="s">
        <v>6149</v>
      </c>
      <c r="G6175" s="66">
        <v>0</v>
      </c>
    </row>
    <row r="6176" spans="1:7" x14ac:dyDescent="0.2">
      <c r="A6176" s="1" t="str">
        <f t="shared" si="106"/>
        <v>SINAPI 102236</v>
      </c>
      <c r="B6176" s="3" t="s">
        <v>6165</v>
      </c>
      <c r="C6176" s="3">
        <v>102236</v>
      </c>
      <c r="D6176" s="2" t="s">
        <v>9772</v>
      </c>
      <c r="E6176" s="3" t="s">
        <v>6149</v>
      </c>
      <c r="G6176" s="66">
        <v>0</v>
      </c>
    </row>
    <row r="6177" spans="1:7" x14ac:dyDescent="0.2">
      <c r="A6177" s="1" t="str">
        <f t="shared" si="106"/>
        <v>SINAPI 102235</v>
      </c>
      <c r="B6177" s="3" t="s">
        <v>6165</v>
      </c>
      <c r="C6177" s="3">
        <v>102235</v>
      </c>
      <c r="D6177" s="2" t="s">
        <v>4805</v>
      </c>
      <c r="E6177" s="3" t="s">
        <v>6149</v>
      </c>
      <c r="G6177" s="66">
        <v>328.6</v>
      </c>
    </row>
    <row r="6178" spans="1:7" x14ac:dyDescent="0.2">
      <c r="A6178" s="1" t="str">
        <f t="shared" si="106"/>
        <v>SINAPI 102260</v>
      </c>
      <c r="B6178" s="3" t="s">
        <v>6165</v>
      </c>
      <c r="C6178" s="3">
        <v>102260</v>
      </c>
      <c r="D6178" s="2" t="s">
        <v>9773</v>
      </c>
      <c r="E6178" s="3" t="s">
        <v>6149</v>
      </c>
      <c r="G6178" s="66">
        <v>0</v>
      </c>
    </row>
    <row r="6179" spans="1:7" ht="22.5" x14ac:dyDescent="0.2">
      <c r="A6179" s="1" t="str">
        <f t="shared" si="106"/>
        <v>SINAPI 102259</v>
      </c>
      <c r="B6179" s="3" t="s">
        <v>6165</v>
      </c>
      <c r="C6179" s="3">
        <v>102259</v>
      </c>
      <c r="D6179" s="2" t="s">
        <v>9774</v>
      </c>
      <c r="E6179" s="3" t="s">
        <v>6149</v>
      </c>
      <c r="G6179" s="66">
        <v>0</v>
      </c>
    </row>
    <row r="6180" spans="1:7" ht="22.5" x14ac:dyDescent="0.2">
      <c r="A6180" s="1" t="str">
        <f t="shared" si="106"/>
        <v>SINAPI 102262</v>
      </c>
      <c r="B6180" s="3" t="s">
        <v>6165</v>
      </c>
      <c r="C6180" s="3">
        <v>102262</v>
      </c>
      <c r="D6180" s="2" t="s">
        <v>9775</v>
      </c>
      <c r="E6180" s="3" t="s">
        <v>6148</v>
      </c>
      <c r="G6180" s="66">
        <v>0</v>
      </c>
    </row>
    <row r="6181" spans="1:7" ht="22.5" x14ac:dyDescent="0.2">
      <c r="A6181" s="1" t="str">
        <f t="shared" si="106"/>
        <v>SINAPI 102242</v>
      </c>
      <c r="B6181" s="3" t="s">
        <v>6165</v>
      </c>
      <c r="C6181" s="3">
        <v>102242</v>
      </c>
      <c r="D6181" s="2" t="s">
        <v>9776</v>
      </c>
      <c r="E6181" s="3" t="s">
        <v>6149</v>
      </c>
      <c r="G6181" s="66">
        <v>0</v>
      </c>
    </row>
    <row r="6182" spans="1:7" ht="22.5" x14ac:dyDescent="0.2">
      <c r="A6182" s="1" t="str">
        <f t="shared" si="106"/>
        <v>SINAPI 102246</v>
      </c>
      <c r="B6182" s="3" t="s">
        <v>6165</v>
      </c>
      <c r="C6182" s="3">
        <v>102246</v>
      </c>
      <c r="D6182" s="2" t="s">
        <v>9777</v>
      </c>
      <c r="E6182" s="3" t="s">
        <v>6149</v>
      </c>
      <c r="G6182" s="66">
        <v>0</v>
      </c>
    </row>
    <row r="6183" spans="1:7" ht="22.5" x14ac:dyDescent="0.2">
      <c r="A6183" s="1" t="str">
        <f t="shared" ref="A6183:A6246" si="107">CONCATENAR</f>
        <v>SINAPI 102251</v>
      </c>
      <c r="B6183" s="3" t="s">
        <v>6165</v>
      </c>
      <c r="C6183" s="3">
        <v>102251</v>
      </c>
      <c r="D6183" s="2" t="s">
        <v>9778</v>
      </c>
      <c r="E6183" s="3" t="s">
        <v>6149</v>
      </c>
      <c r="G6183" s="66">
        <v>0</v>
      </c>
    </row>
    <row r="6184" spans="1:7" ht="22.5" x14ac:dyDescent="0.2">
      <c r="A6184" s="1" t="str">
        <f t="shared" si="107"/>
        <v>SINAPI 102241</v>
      </c>
      <c r="B6184" s="3" t="s">
        <v>6165</v>
      </c>
      <c r="C6184" s="3">
        <v>102241</v>
      </c>
      <c r="D6184" s="2" t="s">
        <v>9779</v>
      </c>
      <c r="E6184" s="3" t="s">
        <v>6149</v>
      </c>
      <c r="G6184" s="66">
        <v>0</v>
      </c>
    </row>
    <row r="6185" spans="1:7" ht="22.5" x14ac:dyDescent="0.2">
      <c r="A6185" s="1" t="str">
        <f t="shared" si="107"/>
        <v>SINAPI 102247</v>
      </c>
      <c r="B6185" s="3" t="s">
        <v>6165</v>
      </c>
      <c r="C6185" s="3">
        <v>102247</v>
      </c>
      <c r="D6185" s="2" t="s">
        <v>9780</v>
      </c>
      <c r="E6185" s="3" t="s">
        <v>6149</v>
      </c>
      <c r="G6185" s="66">
        <v>0</v>
      </c>
    </row>
    <row r="6186" spans="1:7" ht="22.5" x14ac:dyDescent="0.2">
      <c r="A6186" s="1" t="str">
        <f t="shared" si="107"/>
        <v>SINAPI 102252</v>
      </c>
      <c r="B6186" s="3" t="s">
        <v>6165</v>
      </c>
      <c r="C6186" s="3">
        <v>102252</v>
      </c>
      <c r="D6186" s="2" t="s">
        <v>9781</v>
      </c>
      <c r="E6186" s="3" t="s">
        <v>6149</v>
      </c>
      <c r="G6186" s="66">
        <v>0</v>
      </c>
    </row>
    <row r="6187" spans="1:7" ht="22.5" x14ac:dyDescent="0.2">
      <c r="A6187" s="1" t="str">
        <f t="shared" si="107"/>
        <v>SINAPI 102255</v>
      </c>
      <c r="B6187" s="3" t="s">
        <v>6165</v>
      </c>
      <c r="C6187" s="3">
        <v>102255</v>
      </c>
      <c r="D6187" s="2" t="s">
        <v>4808</v>
      </c>
      <c r="E6187" s="3" t="s">
        <v>6149</v>
      </c>
      <c r="G6187" s="66">
        <v>726.45</v>
      </c>
    </row>
    <row r="6188" spans="1:7" ht="22.5" x14ac:dyDescent="0.2">
      <c r="A6188" s="1" t="str">
        <f t="shared" si="107"/>
        <v>SINAPI 102256</v>
      </c>
      <c r="B6188" s="3" t="s">
        <v>6165</v>
      </c>
      <c r="C6188" s="3">
        <v>102256</v>
      </c>
      <c r="D6188" s="2" t="s">
        <v>4809</v>
      </c>
      <c r="E6188" s="3" t="s">
        <v>6149</v>
      </c>
      <c r="G6188" s="66">
        <v>741.73</v>
      </c>
    </row>
    <row r="6189" spans="1:7" ht="22.5" x14ac:dyDescent="0.2">
      <c r="A6189" s="1" t="str">
        <f t="shared" si="107"/>
        <v>SINAPI 102258</v>
      </c>
      <c r="B6189" s="3" t="s">
        <v>6165</v>
      </c>
      <c r="C6189" s="3">
        <v>102258</v>
      </c>
      <c r="D6189" s="2" t="s">
        <v>4811</v>
      </c>
      <c r="E6189" s="3" t="s">
        <v>6149</v>
      </c>
      <c r="G6189" s="66">
        <v>409.6</v>
      </c>
    </row>
    <row r="6190" spans="1:7" ht="33.75" x14ac:dyDescent="0.2">
      <c r="A6190" s="1" t="str">
        <f t="shared" si="107"/>
        <v>SINAPI 101912</v>
      </c>
      <c r="B6190" s="3" t="s">
        <v>6165</v>
      </c>
      <c r="C6190" s="3">
        <v>101912</v>
      </c>
      <c r="D6190" s="2" t="s">
        <v>2820</v>
      </c>
      <c r="E6190" s="3" t="s">
        <v>6148</v>
      </c>
      <c r="G6190" s="66">
        <v>1658.42</v>
      </c>
    </row>
    <row r="6191" spans="1:7" ht="33.75" x14ac:dyDescent="0.2">
      <c r="A6191" s="1" t="str">
        <f t="shared" si="107"/>
        <v>SINAPI 96765</v>
      </c>
      <c r="B6191" s="3" t="s">
        <v>6165</v>
      </c>
      <c r="C6191" s="3">
        <v>96765</v>
      </c>
      <c r="D6191" s="2" t="s">
        <v>2812</v>
      </c>
      <c r="E6191" s="3" t="s">
        <v>6148</v>
      </c>
      <c r="G6191" s="66">
        <v>1277.4100000000001</v>
      </c>
    </row>
    <row r="6192" spans="1:7" ht="22.5" x14ac:dyDescent="0.2">
      <c r="A6192" s="1" t="str">
        <f t="shared" si="107"/>
        <v>SINAPI 97430</v>
      </c>
      <c r="B6192" s="3" t="s">
        <v>6165</v>
      </c>
      <c r="C6192" s="3">
        <v>97430</v>
      </c>
      <c r="D6192" s="2" t="s">
        <v>3869</v>
      </c>
      <c r="E6192" s="3" t="s">
        <v>6148</v>
      </c>
      <c r="G6192" s="66">
        <v>40.33</v>
      </c>
    </row>
    <row r="6193" spans="1:7" ht="22.5" x14ac:dyDescent="0.2">
      <c r="A6193" s="1" t="str">
        <f t="shared" si="107"/>
        <v>SINAPI 97431</v>
      </c>
      <c r="B6193" s="3" t="s">
        <v>6165</v>
      </c>
      <c r="C6193" s="3">
        <v>97431</v>
      </c>
      <c r="D6193" s="2" t="s">
        <v>3870</v>
      </c>
      <c r="E6193" s="3" t="s">
        <v>6148</v>
      </c>
      <c r="G6193" s="66">
        <v>45.14</v>
      </c>
    </row>
    <row r="6194" spans="1:7" ht="22.5" x14ac:dyDescent="0.2">
      <c r="A6194" s="1" t="str">
        <f t="shared" si="107"/>
        <v>SINAPI 97432</v>
      </c>
      <c r="B6194" s="3" t="s">
        <v>6165</v>
      </c>
      <c r="C6194" s="3">
        <v>97432</v>
      </c>
      <c r="D6194" s="2" t="s">
        <v>3871</v>
      </c>
      <c r="E6194" s="3" t="s">
        <v>6148</v>
      </c>
      <c r="G6194" s="66">
        <v>50.95</v>
      </c>
    </row>
    <row r="6195" spans="1:7" x14ac:dyDescent="0.2">
      <c r="A6195" s="1" t="str">
        <f t="shared" si="107"/>
        <v>SINAPI 101913</v>
      </c>
      <c r="B6195" s="3" t="s">
        <v>6165</v>
      </c>
      <c r="C6195" s="3">
        <v>101913</v>
      </c>
      <c r="D6195" s="2" t="s">
        <v>2821</v>
      </c>
      <c r="E6195" s="3" t="s">
        <v>6148</v>
      </c>
      <c r="G6195" s="66">
        <v>323.83</v>
      </c>
    </row>
    <row r="6196" spans="1:7" x14ac:dyDescent="0.2">
      <c r="A6196" s="1" t="str">
        <f t="shared" si="107"/>
        <v>SINAPI 101914</v>
      </c>
      <c r="B6196" s="3" t="s">
        <v>6165</v>
      </c>
      <c r="C6196" s="3">
        <v>101914</v>
      </c>
      <c r="D6196" s="2" t="s">
        <v>2822</v>
      </c>
      <c r="E6196" s="3" t="s">
        <v>6148</v>
      </c>
      <c r="G6196" s="66">
        <v>412.54</v>
      </c>
    </row>
    <row r="6197" spans="1:7" ht="22.5" x14ac:dyDescent="0.2">
      <c r="A6197" s="1" t="str">
        <f t="shared" si="107"/>
        <v>SINAPI 101915</v>
      </c>
      <c r="B6197" s="3" t="s">
        <v>6165</v>
      </c>
      <c r="C6197" s="3">
        <v>101915</v>
      </c>
      <c r="D6197" s="2" t="s">
        <v>2823</v>
      </c>
      <c r="E6197" s="3" t="s">
        <v>6148</v>
      </c>
      <c r="G6197" s="66">
        <v>339.27</v>
      </c>
    </row>
    <row r="6198" spans="1:7" ht="22.5" x14ac:dyDescent="0.2">
      <c r="A6198" s="1" t="str">
        <f t="shared" si="107"/>
        <v>SINAPI 97433</v>
      </c>
      <c r="B6198" s="3" t="s">
        <v>6165</v>
      </c>
      <c r="C6198" s="3">
        <v>97433</v>
      </c>
      <c r="D6198" s="2" t="s">
        <v>3872</v>
      </c>
      <c r="E6198" s="3" t="s">
        <v>6148</v>
      </c>
      <c r="G6198" s="66">
        <v>88.76</v>
      </c>
    </row>
    <row r="6199" spans="1:7" ht="22.5" x14ac:dyDescent="0.2">
      <c r="A6199" s="1" t="str">
        <f t="shared" si="107"/>
        <v>SINAPI 97435</v>
      </c>
      <c r="B6199" s="3" t="s">
        <v>6165</v>
      </c>
      <c r="C6199" s="3">
        <v>97435</v>
      </c>
      <c r="D6199" s="2" t="s">
        <v>3874</v>
      </c>
      <c r="E6199" s="3" t="s">
        <v>6148</v>
      </c>
      <c r="G6199" s="66">
        <v>103.71</v>
      </c>
    </row>
    <row r="6200" spans="1:7" ht="22.5" x14ac:dyDescent="0.2">
      <c r="A6200" s="1" t="str">
        <f t="shared" si="107"/>
        <v>SINAPI 97437</v>
      </c>
      <c r="B6200" s="3" t="s">
        <v>6165</v>
      </c>
      <c r="C6200" s="3">
        <v>97437</v>
      </c>
      <c r="D6200" s="2" t="s">
        <v>7067</v>
      </c>
      <c r="E6200" s="3" t="s">
        <v>6148</v>
      </c>
      <c r="G6200" s="66">
        <v>118.61</v>
      </c>
    </row>
    <row r="6201" spans="1:7" ht="22.5" x14ac:dyDescent="0.2">
      <c r="A6201" s="1" t="str">
        <f t="shared" si="107"/>
        <v>SINAPI 97546</v>
      </c>
      <c r="B6201" s="3" t="s">
        <v>6165</v>
      </c>
      <c r="C6201" s="3">
        <v>97546</v>
      </c>
      <c r="D6201" s="2" t="s">
        <v>3960</v>
      </c>
      <c r="E6201" s="3" t="s">
        <v>6148</v>
      </c>
      <c r="G6201" s="66">
        <v>35.78</v>
      </c>
    </row>
    <row r="6202" spans="1:7" ht="22.5" x14ac:dyDescent="0.2">
      <c r="A6202" s="1" t="str">
        <f t="shared" si="107"/>
        <v>SINAPI 97548</v>
      </c>
      <c r="B6202" s="3" t="s">
        <v>6165</v>
      </c>
      <c r="C6202" s="3">
        <v>97548</v>
      </c>
      <c r="D6202" s="2" t="s">
        <v>3962</v>
      </c>
      <c r="E6202" s="3" t="s">
        <v>6148</v>
      </c>
      <c r="G6202" s="66">
        <v>53.42</v>
      </c>
    </row>
    <row r="6203" spans="1:7" ht="22.5" x14ac:dyDescent="0.2">
      <c r="A6203" s="1" t="str">
        <f t="shared" si="107"/>
        <v>SINAPI 97550</v>
      </c>
      <c r="B6203" s="3" t="s">
        <v>6165</v>
      </c>
      <c r="C6203" s="3">
        <v>97550</v>
      </c>
      <c r="D6203" s="2" t="s">
        <v>3964</v>
      </c>
      <c r="E6203" s="3" t="s">
        <v>6148</v>
      </c>
      <c r="G6203" s="66">
        <v>89.59</v>
      </c>
    </row>
    <row r="6204" spans="1:7" ht="22.5" x14ac:dyDescent="0.2">
      <c r="A6204" s="1" t="str">
        <f t="shared" si="107"/>
        <v>SINAPI 97479</v>
      </c>
      <c r="B6204" s="3" t="s">
        <v>6165</v>
      </c>
      <c r="C6204" s="3">
        <v>97479</v>
      </c>
      <c r="D6204" s="2" t="s">
        <v>3907</v>
      </c>
      <c r="E6204" s="3" t="s">
        <v>6148</v>
      </c>
      <c r="G6204" s="66">
        <v>58.88</v>
      </c>
    </row>
    <row r="6205" spans="1:7" ht="22.5" x14ac:dyDescent="0.2">
      <c r="A6205" s="1" t="str">
        <f t="shared" si="107"/>
        <v>SINAPI 97517</v>
      </c>
      <c r="B6205" s="3" t="s">
        <v>6165</v>
      </c>
      <c r="C6205" s="3">
        <v>97517</v>
      </c>
      <c r="D6205" s="2" t="s">
        <v>3937</v>
      </c>
      <c r="E6205" s="3" t="s">
        <v>6148</v>
      </c>
      <c r="G6205" s="66">
        <v>54.37</v>
      </c>
    </row>
    <row r="6206" spans="1:7" ht="22.5" x14ac:dyDescent="0.2">
      <c r="A6206" s="1" t="str">
        <f t="shared" si="107"/>
        <v>SINAPI 97481</v>
      </c>
      <c r="B6206" s="3" t="s">
        <v>6165</v>
      </c>
      <c r="C6206" s="3">
        <v>97481</v>
      </c>
      <c r="D6206" s="2" t="s">
        <v>3909</v>
      </c>
      <c r="E6206" s="3" t="s">
        <v>6148</v>
      </c>
      <c r="G6206" s="66">
        <v>84.84</v>
      </c>
    </row>
    <row r="6207" spans="1:7" ht="22.5" x14ac:dyDescent="0.2">
      <c r="A6207" s="1" t="str">
        <f t="shared" si="107"/>
        <v>SINAPI 97519</v>
      </c>
      <c r="B6207" s="3" t="s">
        <v>6165</v>
      </c>
      <c r="C6207" s="3">
        <v>97519</v>
      </c>
      <c r="D6207" s="2" t="s">
        <v>3939</v>
      </c>
      <c r="E6207" s="3" t="s">
        <v>6148</v>
      </c>
      <c r="G6207" s="66">
        <v>76.87</v>
      </c>
    </row>
    <row r="6208" spans="1:7" ht="22.5" x14ac:dyDescent="0.2">
      <c r="A6208" s="1" t="str">
        <f t="shared" si="107"/>
        <v>SINAPI 97483</v>
      </c>
      <c r="B6208" s="3" t="s">
        <v>6165</v>
      </c>
      <c r="C6208" s="3">
        <v>97483</v>
      </c>
      <c r="D6208" s="2" t="s">
        <v>3911</v>
      </c>
      <c r="E6208" s="3" t="s">
        <v>6148</v>
      </c>
      <c r="G6208" s="66">
        <v>118.17</v>
      </c>
    </row>
    <row r="6209" spans="1:7" ht="22.5" x14ac:dyDescent="0.2">
      <c r="A6209" s="1" t="str">
        <f t="shared" si="107"/>
        <v>SINAPI 97521</v>
      </c>
      <c r="B6209" s="3" t="s">
        <v>6165</v>
      </c>
      <c r="C6209" s="3">
        <v>97521</v>
      </c>
      <c r="D6209" s="2" t="s">
        <v>3941</v>
      </c>
      <c r="E6209" s="3" t="s">
        <v>6148</v>
      </c>
      <c r="G6209" s="66">
        <v>106.31</v>
      </c>
    </row>
    <row r="6210" spans="1:7" ht="22.5" x14ac:dyDescent="0.2">
      <c r="A6210" s="1" t="str">
        <f t="shared" si="107"/>
        <v>SINAPI 97452</v>
      </c>
      <c r="B6210" s="3" t="s">
        <v>6165</v>
      </c>
      <c r="C6210" s="3">
        <v>97452</v>
      </c>
      <c r="D6210" s="2" t="s">
        <v>3886</v>
      </c>
      <c r="E6210" s="3" t="s">
        <v>6148</v>
      </c>
      <c r="G6210" s="66">
        <v>190.36</v>
      </c>
    </row>
    <row r="6211" spans="1:7" ht="22.5" x14ac:dyDescent="0.2">
      <c r="A6211" s="1" t="str">
        <f t="shared" si="107"/>
        <v>SINAPI 97485</v>
      </c>
      <c r="B6211" s="3" t="s">
        <v>6165</v>
      </c>
      <c r="C6211" s="3">
        <v>97485</v>
      </c>
      <c r="D6211" s="2" t="s">
        <v>3913</v>
      </c>
      <c r="E6211" s="3" t="s">
        <v>6148</v>
      </c>
      <c r="G6211" s="66">
        <v>162.4</v>
      </c>
    </row>
    <row r="6212" spans="1:7" ht="22.5" x14ac:dyDescent="0.2">
      <c r="A6212" s="1" t="str">
        <f t="shared" si="107"/>
        <v>SINAPI 97523</v>
      </c>
      <c r="B6212" s="3" t="s">
        <v>6165</v>
      </c>
      <c r="C6212" s="3">
        <v>97523</v>
      </c>
      <c r="D6212" s="2" t="s">
        <v>3943</v>
      </c>
      <c r="E6212" s="3" t="s">
        <v>6148</v>
      </c>
      <c r="G6212" s="66">
        <v>145.66999999999999</v>
      </c>
    </row>
    <row r="6213" spans="1:7" ht="22.5" x14ac:dyDescent="0.2">
      <c r="A6213" s="1" t="str">
        <f t="shared" si="107"/>
        <v>SINAPI 97454</v>
      </c>
      <c r="B6213" s="3" t="s">
        <v>6165</v>
      </c>
      <c r="C6213" s="3">
        <v>97454</v>
      </c>
      <c r="D6213" s="2" t="s">
        <v>3888</v>
      </c>
      <c r="E6213" s="3" t="s">
        <v>6148</v>
      </c>
      <c r="G6213" s="66">
        <v>319.24</v>
      </c>
    </row>
    <row r="6214" spans="1:7" ht="22.5" x14ac:dyDescent="0.2">
      <c r="A6214" s="1" t="str">
        <f t="shared" si="107"/>
        <v>SINAPI 97487</v>
      </c>
      <c r="B6214" s="3" t="s">
        <v>6165</v>
      </c>
      <c r="C6214" s="3">
        <v>97487</v>
      </c>
      <c r="D6214" s="2" t="s">
        <v>3915</v>
      </c>
      <c r="E6214" s="3" t="s">
        <v>6148</v>
      </c>
      <c r="G6214" s="66">
        <v>296.07</v>
      </c>
    </row>
    <row r="6215" spans="1:7" ht="22.5" x14ac:dyDescent="0.2">
      <c r="A6215" s="1" t="str">
        <f t="shared" si="107"/>
        <v>SINAPI 97525</v>
      </c>
      <c r="B6215" s="3" t="s">
        <v>6165</v>
      </c>
      <c r="C6215" s="3">
        <v>97525</v>
      </c>
      <c r="D6215" s="2" t="s">
        <v>3945</v>
      </c>
      <c r="E6215" s="3" t="s">
        <v>6148</v>
      </c>
      <c r="G6215" s="66">
        <v>271.92</v>
      </c>
    </row>
    <row r="6216" spans="1:7" ht="22.5" x14ac:dyDescent="0.2">
      <c r="A6216" s="1" t="str">
        <f t="shared" si="107"/>
        <v>SINAPI 97456</v>
      </c>
      <c r="B6216" s="3" t="s">
        <v>6165</v>
      </c>
      <c r="C6216" s="3">
        <v>97456</v>
      </c>
      <c r="D6216" s="2" t="s">
        <v>3890</v>
      </c>
      <c r="E6216" s="3" t="s">
        <v>6148</v>
      </c>
      <c r="G6216" s="66">
        <v>710.7</v>
      </c>
    </row>
    <row r="6217" spans="1:7" ht="22.5" x14ac:dyDescent="0.2">
      <c r="A6217" s="1" t="str">
        <f t="shared" si="107"/>
        <v>SINAPI 97489</v>
      </c>
      <c r="B6217" s="3" t="s">
        <v>6165</v>
      </c>
      <c r="C6217" s="3">
        <v>97489</v>
      </c>
      <c r="D6217" s="2" t="s">
        <v>3917</v>
      </c>
      <c r="E6217" s="3" t="s">
        <v>6148</v>
      </c>
      <c r="G6217" s="66">
        <v>692.21</v>
      </c>
    </row>
    <row r="6218" spans="1:7" ht="22.5" x14ac:dyDescent="0.2">
      <c r="A6218" s="1" t="str">
        <f t="shared" si="107"/>
        <v>SINAPI 97527</v>
      </c>
      <c r="B6218" s="3" t="s">
        <v>6165</v>
      </c>
      <c r="C6218" s="3">
        <v>97527</v>
      </c>
      <c r="D6218" s="2" t="s">
        <v>3947</v>
      </c>
      <c r="E6218" s="3" t="s">
        <v>6148</v>
      </c>
      <c r="G6218" s="66">
        <v>660.71</v>
      </c>
    </row>
    <row r="6219" spans="1:7" ht="22.5" x14ac:dyDescent="0.2">
      <c r="A6219" s="1" t="str">
        <f t="shared" si="107"/>
        <v>SINAPI 97434</v>
      </c>
      <c r="B6219" s="3" t="s">
        <v>6165</v>
      </c>
      <c r="C6219" s="3">
        <v>97434</v>
      </c>
      <c r="D6219" s="2" t="s">
        <v>3873</v>
      </c>
      <c r="E6219" s="3" t="s">
        <v>6148</v>
      </c>
      <c r="G6219" s="66">
        <v>90.3</v>
      </c>
    </row>
    <row r="6220" spans="1:7" ht="22.5" x14ac:dyDescent="0.2">
      <c r="A6220" s="1" t="str">
        <f t="shared" si="107"/>
        <v>SINAPI 97436</v>
      </c>
      <c r="B6220" s="3" t="s">
        <v>6165</v>
      </c>
      <c r="C6220" s="3">
        <v>97436</v>
      </c>
      <c r="D6220" s="2" t="s">
        <v>3875</v>
      </c>
      <c r="E6220" s="3" t="s">
        <v>6148</v>
      </c>
      <c r="G6220" s="66">
        <v>106.69</v>
      </c>
    </row>
    <row r="6221" spans="1:7" ht="22.5" x14ac:dyDescent="0.2">
      <c r="A6221" s="1" t="str">
        <f t="shared" si="107"/>
        <v>SINAPI 97438</v>
      </c>
      <c r="B6221" s="3" t="s">
        <v>6165</v>
      </c>
      <c r="C6221" s="3">
        <v>97438</v>
      </c>
      <c r="D6221" s="2" t="s">
        <v>3876</v>
      </c>
      <c r="E6221" s="3" t="s">
        <v>6148</v>
      </c>
      <c r="G6221" s="66">
        <v>121.8</v>
      </c>
    </row>
    <row r="6222" spans="1:7" ht="22.5" x14ac:dyDescent="0.2">
      <c r="A6222" s="1" t="str">
        <f t="shared" si="107"/>
        <v>SINAPI 97547</v>
      </c>
      <c r="B6222" s="3" t="s">
        <v>6165</v>
      </c>
      <c r="C6222" s="3">
        <v>97547</v>
      </c>
      <c r="D6222" s="2" t="s">
        <v>3961</v>
      </c>
      <c r="E6222" s="3" t="s">
        <v>6148</v>
      </c>
      <c r="G6222" s="66">
        <v>35.78</v>
      </c>
    </row>
    <row r="6223" spans="1:7" ht="22.5" x14ac:dyDescent="0.2">
      <c r="A6223" s="1" t="str">
        <f t="shared" si="107"/>
        <v>SINAPI 97549</v>
      </c>
      <c r="B6223" s="3" t="s">
        <v>6165</v>
      </c>
      <c r="C6223" s="3">
        <v>97549</v>
      </c>
      <c r="D6223" s="2" t="s">
        <v>3963</v>
      </c>
      <c r="E6223" s="3" t="s">
        <v>6148</v>
      </c>
      <c r="G6223" s="66">
        <v>53.42</v>
      </c>
    </row>
    <row r="6224" spans="1:7" ht="22.5" x14ac:dyDescent="0.2">
      <c r="A6224" s="1" t="str">
        <f t="shared" si="107"/>
        <v>SINAPI 97551</v>
      </c>
      <c r="B6224" s="3" t="s">
        <v>6165</v>
      </c>
      <c r="C6224" s="3">
        <v>97551</v>
      </c>
      <c r="D6224" s="2" t="s">
        <v>3965</v>
      </c>
      <c r="E6224" s="3" t="s">
        <v>6148</v>
      </c>
      <c r="G6224" s="66">
        <v>89.59</v>
      </c>
    </row>
    <row r="6225" spans="1:7" ht="22.5" x14ac:dyDescent="0.2">
      <c r="A6225" s="1" t="str">
        <f t="shared" si="107"/>
        <v>SINAPI 97480</v>
      </c>
      <c r="B6225" s="3" t="s">
        <v>6165</v>
      </c>
      <c r="C6225" s="3">
        <v>97480</v>
      </c>
      <c r="D6225" s="2" t="s">
        <v>3908</v>
      </c>
      <c r="E6225" s="3" t="s">
        <v>6148</v>
      </c>
      <c r="G6225" s="66">
        <v>58.88</v>
      </c>
    </row>
    <row r="6226" spans="1:7" ht="22.5" x14ac:dyDescent="0.2">
      <c r="A6226" s="1" t="str">
        <f t="shared" si="107"/>
        <v>SINAPI 97518</v>
      </c>
      <c r="B6226" s="3" t="s">
        <v>6165</v>
      </c>
      <c r="C6226" s="3">
        <v>97518</v>
      </c>
      <c r="D6226" s="2" t="s">
        <v>3938</v>
      </c>
      <c r="E6226" s="3" t="s">
        <v>6148</v>
      </c>
      <c r="G6226" s="66">
        <v>54.37</v>
      </c>
    </row>
    <row r="6227" spans="1:7" ht="22.5" x14ac:dyDescent="0.2">
      <c r="A6227" s="1" t="str">
        <f t="shared" si="107"/>
        <v>SINAPI 97482</v>
      </c>
      <c r="B6227" s="3" t="s">
        <v>6165</v>
      </c>
      <c r="C6227" s="3">
        <v>97482</v>
      </c>
      <c r="D6227" s="2" t="s">
        <v>3910</v>
      </c>
      <c r="E6227" s="3" t="s">
        <v>6148</v>
      </c>
      <c r="G6227" s="66">
        <v>84.84</v>
      </c>
    </row>
    <row r="6228" spans="1:7" ht="22.5" x14ac:dyDescent="0.2">
      <c r="A6228" s="1" t="str">
        <f t="shared" si="107"/>
        <v>SINAPI 97520</v>
      </c>
      <c r="B6228" s="3" t="s">
        <v>6165</v>
      </c>
      <c r="C6228" s="3">
        <v>97520</v>
      </c>
      <c r="D6228" s="2" t="s">
        <v>3940</v>
      </c>
      <c r="E6228" s="3" t="s">
        <v>6148</v>
      </c>
      <c r="G6228" s="66">
        <v>76.87</v>
      </c>
    </row>
    <row r="6229" spans="1:7" ht="22.5" x14ac:dyDescent="0.2">
      <c r="A6229" s="1" t="str">
        <f t="shared" si="107"/>
        <v>SINAPI 97484</v>
      </c>
      <c r="B6229" s="3" t="s">
        <v>6165</v>
      </c>
      <c r="C6229" s="3">
        <v>97484</v>
      </c>
      <c r="D6229" s="2" t="s">
        <v>3912</v>
      </c>
      <c r="E6229" s="3" t="s">
        <v>6148</v>
      </c>
      <c r="G6229" s="66">
        <v>118.17</v>
      </c>
    </row>
    <row r="6230" spans="1:7" ht="22.5" x14ac:dyDescent="0.2">
      <c r="A6230" s="1" t="str">
        <f t="shared" si="107"/>
        <v>SINAPI 97522</v>
      </c>
      <c r="B6230" s="3" t="s">
        <v>6165</v>
      </c>
      <c r="C6230" s="3">
        <v>97522</v>
      </c>
      <c r="D6230" s="2" t="s">
        <v>3942</v>
      </c>
      <c r="E6230" s="3" t="s">
        <v>6148</v>
      </c>
      <c r="G6230" s="66">
        <v>106.31</v>
      </c>
    </row>
    <row r="6231" spans="1:7" ht="22.5" x14ac:dyDescent="0.2">
      <c r="A6231" s="1" t="str">
        <f t="shared" si="107"/>
        <v>SINAPI 97453</v>
      </c>
      <c r="B6231" s="3" t="s">
        <v>6165</v>
      </c>
      <c r="C6231" s="3">
        <v>97453</v>
      </c>
      <c r="D6231" s="2" t="s">
        <v>3887</v>
      </c>
      <c r="E6231" s="3" t="s">
        <v>6148</v>
      </c>
      <c r="G6231" s="66">
        <v>201.5</v>
      </c>
    </row>
    <row r="6232" spans="1:7" ht="22.5" x14ac:dyDescent="0.2">
      <c r="A6232" s="1" t="str">
        <f t="shared" si="107"/>
        <v>SINAPI 97486</v>
      </c>
      <c r="B6232" s="3" t="s">
        <v>6165</v>
      </c>
      <c r="C6232" s="3">
        <v>97486</v>
      </c>
      <c r="D6232" s="2" t="s">
        <v>3914</v>
      </c>
      <c r="E6232" s="3" t="s">
        <v>6148</v>
      </c>
      <c r="G6232" s="66">
        <v>173.54</v>
      </c>
    </row>
    <row r="6233" spans="1:7" ht="22.5" x14ac:dyDescent="0.2">
      <c r="A6233" s="1" t="str">
        <f t="shared" si="107"/>
        <v>SINAPI 97524</v>
      </c>
      <c r="B6233" s="3" t="s">
        <v>6165</v>
      </c>
      <c r="C6233" s="3">
        <v>97524</v>
      </c>
      <c r="D6233" s="2" t="s">
        <v>3944</v>
      </c>
      <c r="E6233" s="3" t="s">
        <v>6148</v>
      </c>
      <c r="G6233" s="66">
        <v>156.81</v>
      </c>
    </row>
    <row r="6234" spans="1:7" ht="22.5" x14ac:dyDescent="0.2">
      <c r="A6234" s="1" t="str">
        <f t="shared" si="107"/>
        <v>SINAPI 97455</v>
      </c>
      <c r="B6234" s="3" t="s">
        <v>6165</v>
      </c>
      <c r="C6234" s="3">
        <v>97455</v>
      </c>
      <c r="D6234" s="2" t="s">
        <v>3889</v>
      </c>
      <c r="E6234" s="3" t="s">
        <v>6148</v>
      </c>
      <c r="G6234" s="66">
        <v>337.05</v>
      </c>
    </row>
    <row r="6235" spans="1:7" ht="22.5" x14ac:dyDescent="0.2">
      <c r="A6235" s="1" t="str">
        <f t="shared" si="107"/>
        <v>SINAPI 97488</v>
      </c>
      <c r="B6235" s="3" t="s">
        <v>6165</v>
      </c>
      <c r="C6235" s="3">
        <v>97488</v>
      </c>
      <c r="D6235" s="2" t="s">
        <v>3916</v>
      </c>
      <c r="E6235" s="3" t="s">
        <v>6148</v>
      </c>
      <c r="G6235" s="66">
        <v>313.88</v>
      </c>
    </row>
    <row r="6236" spans="1:7" ht="22.5" x14ac:dyDescent="0.2">
      <c r="A6236" s="1" t="str">
        <f t="shared" si="107"/>
        <v>SINAPI 97526</v>
      </c>
      <c r="B6236" s="3" t="s">
        <v>6165</v>
      </c>
      <c r="C6236" s="3">
        <v>97526</v>
      </c>
      <c r="D6236" s="2" t="s">
        <v>3946</v>
      </c>
      <c r="E6236" s="3" t="s">
        <v>6148</v>
      </c>
      <c r="G6236" s="66">
        <v>289.73</v>
      </c>
    </row>
    <row r="6237" spans="1:7" ht="22.5" x14ac:dyDescent="0.2">
      <c r="A6237" s="1" t="str">
        <f t="shared" si="107"/>
        <v>SINAPI 97457</v>
      </c>
      <c r="B6237" s="3" t="s">
        <v>6165</v>
      </c>
      <c r="C6237" s="3">
        <v>97457</v>
      </c>
      <c r="D6237" s="2" t="s">
        <v>3891</v>
      </c>
      <c r="E6237" s="3" t="s">
        <v>6148</v>
      </c>
      <c r="G6237" s="66">
        <v>630.79999999999995</v>
      </c>
    </row>
    <row r="6238" spans="1:7" ht="22.5" x14ac:dyDescent="0.2">
      <c r="A6238" s="1" t="str">
        <f t="shared" si="107"/>
        <v>SINAPI 97490</v>
      </c>
      <c r="B6238" s="3" t="s">
        <v>6165</v>
      </c>
      <c r="C6238" s="3">
        <v>97490</v>
      </c>
      <c r="D6238" s="2" t="s">
        <v>3918</v>
      </c>
      <c r="E6238" s="3" t="s">
        <v>6148</v>
      </c>
      <c r="G6238" s="66">
        <v>612.30999999999995</v>
      </c>
    </row>
    <row r="6239" spans="1:7" ht="22.5" x14ac:dyDescent="0.2">
      <c r="A6239" s="1" t="str">
        <f t="shared" si="107"/>
        <v>SINAPI 97528</v>
      </c>
      <c r="B6239" s="3" t="s">
        <v>6165</v>
      </c>
      <c r="C6239" s="3">
        <v>97528</v>
      </c>
      <c r="D6239" s="2" t="s">
        <v>3948</v>
      </c>
      <c r="E6239" s="3" t="s">
        <v>6148</v>
      </c>
      <c r="G6239" s="66">
        <v>580.80999999999995</v>
      </c>
    </row>
    <row r="6240" spans="1:7" ht="22.5" x14ac:dyDescent="0.2">
      <c r="A6240" s="1" t="str">
        <f t="shared" si="107"/>
        <v>SINAPI 101906</v>
      </c>
      <c r="B6240" s="3" t="s">
        <v>6165</v>
      </c>
      <c r="C6240" s="3">
        <v>101906</v>
      </c>
      <c r="D6240" s="2" t="s">
        <v>2814</v>
      </c>
      <c r="E6240" s="3" t="s">
        <v>6148</v>
      </c>
      <c r="G6240" s="66">
        <v>505.72</v>
      </c>
    </row>
    <row r="6241" spans="1:7" ht="22.5" x14ac:dyDescent="0.2">
      <c r="A6241" s="1" t="str">
        <f t="shared" si="107"/>
        <v>SINAPI 101907</v>
      </c>
      <c r="B6241" s="3" t="s">
        <v>6165</v>
      </c>
      <c r="C6241" s="3">
        <v>101907</v>
      </c>
      <c r="D6241" s="2" t="s">
        <v>2815</v>
      </c>
      <c r="E6241" s="3" t="s">
        <v>6148</v>
      </c>
      <c r="G6241" s="66">
        <v>545.65</v>
      </c>
    </row>
    <row r="6242" spans="1:7" ht="22.5" x14ac:dyDescent="0.2">
      <c r="A6242" s="1" t="str">
        <f t="shared" si="107"/>
        <v>SINAPI 101911</v>
      </c>
      <c r="B6242" s="3" t="s">
        <v>6165</v>
      </c>
      <c r="C6242" s="3">
        <v>101911</v>
      </c>
      <c r="D6242" s="2" t="s">
        <v>2819</v>
      </c>
      <c r="E6242" s="3" t="s">
        <v>6148</v>
      </c>
      <c r="G6242" s="66">
        <v>266.18</v>
      </c>
    </row>
    <row r="6243" spans="1:7" ht="22.5" x14ac:dyDescent="0.2">
      <c r="A6243" s="1" t="str">
        <f t="shared" si="107"/>
        <v>SINAPI 101908</v>
      </c>
      <c r="B6243" s="3" t="s">
        <v>6165</v>
      </c>
      <c r="C6243" s="3">
        <v>101908</v>
      </c>
      <c r="D6243" s="2" t="s">
        <v>2816</v>
      </c>
      <c r="E6243" s="3" t="s">
        <v>6148</v>
      </c>
      <c r="G6243" s="66">
        <v>173.03</v>
      </c>
    </row>
    <row r="6244" spans="1:7" ht="22.5" x14ac:dyDescent="0.2">
      <c r="A6244" s="1" t="str">
        <f t="shared" si="107"/>
        <v>SINAPI 101909</v>
      </c>
      <c r="B6244" s="3" t="s">
        <v>6165</v>
      </c>
      <c r="C6244" s="3">
        <v>101909</v>
      </c>
      <c r="D6244" s="2" t="s">
        <v>2817</v>
      </c>
      <c r="E6244" s="3" t="s">
        <v>6148</v>
      </c>
      <c r="G6244" s="66">
        <v>199.65</v>
      </c>
    </row>
    <row r="6245" spans="1:7" ht="22.5" x14ac:dyDescent="0.2">
      <c r="A6245" s="1" t="str">
        <f t="shared" si="107"/>
        <v>SINAPI 101910</v>
      </c>
      <c r="B6245" s="3" t="s">
        <v>6165</v>
      </c>
      <c r="C6245" s="3">
        <v>101910</v>
      </c>
      <c r="D6245" s="2" t="s">
        <v>2818</v>
      </c>
      <c r="E6245" s="3" t="s">
        <v>6148</v>
      </c>
      <c r="G6245" s="66">
        <v>232.91</v>
      </c>
    </row>
    <row r="6246" spans="1:7" ht="22.5" x14ac:dyDescent="0.2">
      <c r="A6246" s="1" t="str">
        <f t="shared" si="107"/>
        <v>SINAPI 101905</v>
      </c>
      <c r="B6246" s="3" t="s">
        <v>6165</v>
      </c>
      <c r="C6246" s="3">
        <v>101905</v>
      </c>
      <c r="D6246" s="2" t="s">
        <v>2813</v>
      </c>
      <c r="E6246" s="3" t="s">
        <v>6148</v>
      </c>
      <c r="G6246" s="66">
        <v>178.02</v>
      </c>
    </row>
    <row r="6247" spans="1:7" ht="22.5" x14ac:dyDescent="0.2">
      <c r="A6247" s="1" t="str">
        <f t="shared" ref="A6247:A6310" si="108">CONCATENAR</f>
        <v>SINAPI 101916</v>
      </c>
      <c r="B6247" s="3" t="s">
        <v>6165</v>
      </c>
      <c r="C6247" s="3">
        <v>101916</v>
      </c>
      <c r="D6247" s="2" t="s">
        <v>2824</v>
      </c>
      <c r="E6247" s="3" t="s">
        <v>6148</v>
      </c>
      <c r="G6247" s="66">
        <v>3411.59</v>
      </c>
    </row>
    <row r="6248" spans="1:7" ht="33.75" x14ac:dyDescent="0.2">
      <c r="A6248" s="1" t="str">
        <f t="shared" si="108"/>
        <v>SINAPI 101936</v>
      </c>
      <c r="B6248" s="3" t="s">
        <v>6165</v>
      </c>
      <c r="C6248" s="3">
        <v>101936</v>
      </c>
      <c r="D6248" s="2" t="s">
        <v>6825</v>
      </c>
      <c r="E6248" s="3" t="s">
        <v>6148</v>
      </c>
      <c r="G6248" s="66">
        <v>9626.39</v>
      </c>
    </row>
    <row r="6249" spans="1:7" ht="33.75" x14ac:dyDescent="0.2">
      <c r="A6249" s="1" t="str">
        <f t="shared" si="108"/>
        <v>SINAPI 101937</v>
      </c>
      <c r="B6249" s="3" t="s">
        <v>6165</v>
      </c>
      <c r="C6249" s="3">
        <v>101937</v>
      </c>
      <c r="D6249" s="2" t="s">
        <v>6826</v>
      </c>
      <c r="E6249" s="3" t="s">
        <v>6148</v>
      </c>
      <c r="G6249" s="66">
        <v>17300.759999999998</v>
      </c>
    </row>
    <row r="6250" spans="1:7" ht="22.5" x14ac:dyDescent="0.2">
      <c r="A6250" s="1" t="str">
        <f t="shared" si="108"/>
        <v>SINAPI 92698</v>
      </c>
      <c r="B6250" s="3" t="s">
        <v>6165</v>
      </c>
      <c r="C6250" s="3">
        <v>92698</v>
      </c>
      <c r="D6250" s="2" t="s">
        <v>3601</v>
      </c>
      <c r="E6250" s="3" t="s">
        <v>6148</v>
      </c>
      <c r="G6250" s="66">
        <v>22.7</v>
      </c>
    </row>
    <row r="6251" spans="1:7" ht="22.5" x14ac:dyDescent="0.2">
      <c r="A6251" s="1" t="str">
        <f t="shared" si="108"/>
        <v>SINAPI 92700</v>
      </c>
      <c r="B6251" s="3" t="s">
        <v>6165</v>
      </c>
      <c r="C6251" s="3">
        <v>92700</v>
      </c>
      <c r="D6251" s="2" t="s">
        <v>3603</v>
      </c>
      <c r="E6251" s="3" t="s">
        <v>6148</v>
      </c>
      <c r="G6251" s="66">
        <v>37.119999999999997</v>
      </c>
    </row>
    <row r="6252" spans="1:7" ht="22.5" x14ac:dyDescent="0.2">
      <c r="A6252" s="1" t="str">
        <f t="shared" si="108"/>
        <v>SINAPI 92702</v>
      </c>
      <c r="B6252" s="3" t="s">
        <v>6165</v>
      </c>
      <c r="C6252" s="3">
        <v>92702</v>
      </c>
      <c r="D6252" s="2" t="s">
        <v>3605</v>
      </c>
      <c r="E6252" s="3" t="s">
        <v>6148</v>
      </c>
      <c r="G6252" s="66">
        <v>58.14</v>
      </c>
    </row>
    <row r="6253" spans="1:7" ht="22.5" x14ac:dyDescent="0.2">
      <c r="A6253" s="1" t="str">
        <f t="shared" si="108"/>
        <v>SINAPI 92669</v>
      </c>
      <c r="B6253" s="3" t="s">
        <v>6165</v>
      </c>
      <c r="C6253" s="3">
        <v>92669</v>
      </c>
      <c r="D6253" s="2" t="s">
        <v>3577</v>
      </c>
      <c r="E6253" s="3" t="s">
        <v>6148</v>
      </c>
      <c r="G6253" s="66">
        <v>43.14</v>
      </c>
    </row>
    <row r="6254" spans="1:7" ht="22.5" x14ac:dyDescent="0.2">
      <c r="A6254" s="1" t="str">
        <f t="shared" si="108"/>
        <v>SINAPI 92671</v>
      </c>
      <c r="B6254" s="3" t="s">
        <v>6165</v>
      </c>
      <c r="C6254" s="3">
        <v>92671</v>
      </c>
      <c r="D6254" s="2" t="s">
        <v>3579</v>
      </c>
      <c r="E6254" s="3" t="s">
        <v>6148</v>
      </c>
      <c r="G6254" s="66">
        <v>55.93</v>
      </c>
    </row>
    <row r="6255" spans="1:7" ht="22.5" x14ac:dyDescent="0.2">
      <c r="A6255" s="1" t="str">
        <f t="shared" si="108"/>
        <v>SINAPI 92673</v>
      </c>
      <c r="B6255" s="3" t="s">
        <v>6165</v>
      </c>
      <c r="C6255" s="3">
        <v>92673</v>
      </c>
      <c r="D6255" s="2" t="s">
        <v>3581</v>
      </c>
      <c r="E6255" s="3" t="s">
        <v>6148</v>
      </c>
      <c r="G6255" s="66">
        <v>64.11</v>
      </c>
    </row>
    <row r="6256" spans="1:7" ht="22.5" x14ac:dyDescent="0.2">
      <c r="A6256" s="1" t="str">
        <f t="shared" si="108"/>
        <v>SINAPI 92675</v>
      </c>
      <c r="B6256" s="3" t="s">
        <v>6165</v>
      </c>
      <c r="C6256" s="3">
        <v>92675</v>
      </c>
      <c r="D6256" s="2" t="s">
        <v>3583</v>
      </c>
      <c r="E6256" s="3" t="s">
        <v>6148</v>
      </c>
      <c r="G6256" s="66">
        <v>82.64</v>
      </c>
    </row>
    <row r="6257" spans="1:7" ht="22.5" x14ac:dyDescent="0.2">
      <c r="A6257" s="1" t="str">
        <f t="shared" si="108"/>
        <v>SINAPI 92677</v>
      </c>
      <c r="B6257" s="3" t="s">
        <v>6165</v>
      </c>
      <c r="C6257" s="3">
        <v>92677</v>
      </c>
      <c r="D6257" s="2" t="s">
        <v>3585</v>
      </c>
      <c r="E6257" s="3" t="s">
        <v>6148</v>
      </c>
      <c r="G6257" s="66">
        <v>134.44</v>
      </c>
    </row>
    <row r="6258" spans="1:7" ht="22.5" x14ac:dyDescent="0.2">
      <c r="A6258" s="1" t="str">
        <f t="shared" si="108"/>
        <v>SINAPI 92635</v>
      </c>
      <c r="B6258" s="3" t="s">
        <v>6165</v>
      </c>
      <c r="C6258" s="3">
        <v>92635</v>
      </c>
      <c r="D6258" s="2" t="s">
        <v>3557</v>
      </c>
      <c r="E6258" s="3" t="s">
        <v>6148</v>
      </c>
      <c r="G6258" s="66">
        <v>216.54</v>
      </c>
    </row>
    <row r="6259" spans="1:7" ht="22.5" x14ac:dyDescent="0.2">
      <c r="A6259" s="1" t="str">
        <f t="shared" si="108"/>
        <v>SINAPI 92679</v>
      </c>
      <c r="B6259" s="3" t="s">
        <v>6165</v>
      </c>
      <c r="C6259" s="3">
        <v>92679</v>
      </c>
      <c r="D6259" s="2" t="s">
        <v>3587</v>
      </c>
      <c r="E6259" s="3" t="s">
        <v>6148</v>
      </c>
      <c r="G6259" s="66">
        <v>184.17</v>
      </c>
    </row>
    <row r="6260" spans="1:7" ht="22.5" x14ac:dyDescent="0.2">
      <c r="A6260" s="1" t="str">
        <f t="shared" si="108"/>
        <v>SINAPI 92381</v>
      </c>
      <c r="B6260" s="3" t="s">
        <v>6165</v>
      </c>
      <c r="C6260" s="3">
        <v>92381</v>
      </c>
      <c r="D6260" s="2" t="s">
        <v>3547</v>
      </c>
      <c r="E6260" s="3" t="s">
        <v>6148</v>
      </c>
      <c r="G6260" s="66">
        <v>58.75</v>
      </c>
    </row>
    <row r="6261" spans="1:7" ht="22.5" x14ac:dyDescent="0.2">
      <c r="A6261" s="1" t="str">
        <f t="shared" si="108"/>
        <v>SINAPI 92383</v>
      </c>
      <c r="B6261" s="3" t="s">
        <v>6165</v>
      </c>
      <c r="C6261" s="3">
        <v>92383</v>
      </c>
      <c r="D6261" s="2" t="s">
        <v>3549</v>
      </c>
      <c r="E6261" s="3" t="s">
        <v>6148</v>
      </c>
      <c r="G6261" s="66">
        <v>73.63</v>
      </c>
    </row>
    <row r="6262" spans="1:7" ht="22.5" x14ac:dyDescent="0.2">
      <c r="A6262" s="1" t="str">
        <f t="shared" si="108"/>
        <v>SINAPI 92385</v>
      </c>
      <c r="B6262" s="3" t="s">
        <v>6165</v>
      </c>
      <c r="C6262" s="3">
        <v>92385</v>
      </c>
      <c r="D6262" s="2" t="s">
        <v>3551</v>
      </c>
      <c r="E6262" s="3" t="s">
        <v>6148</v>
      </c>
      <c r="G6262" s="66">
        <v>84.28</v>
      </c>
    </row>
    <row r="6263" spans="1:7" ht="22.5" x14ac:dyDescent="0.2">
      <c r="A6263" s="1" t="str">
        <f t="shared" si="108"/>
        <v>SINAPI 92350</v>
      </c>
      <c r="B6263" s="3" t="s">
        <v>6165</v>
      </c>
      <c r="C6263" s="3">
        <v>92350</v>
      </c>
      <c r="D6263" s="2" t="s">
        <v>3526</v>
      </c>
      <c r="E6263" s="3" t="s">
        <v>6148</v>
      </c>
      <c r="G6263" s="66">
        <v>105.94</v>
      </c>
    </row>
    <row r="6264" spans="1:7" ht="22.5" x14ac:dyDescent="0.2">
      <c r="A6264" s="1" t="str">
        <f t="shared" si="108"/>
        <v>SINAPI 92387</v>
      </c>
      <c r="B6264" s="3" t="s">
        <v>6165</v>
      </c>
      <c r="C6264" s="3">
        <v>92387</v>
      </c>
      <c r="D6264" s="2" t="s">
        <v>3553</v>
      </c>
      <c r="E6264" s="3" t="s">
        <v>6148</v>
      </c>
      <c r="G6264" s="66">
        <v>105.83</v>
      </c>
    </row>
    <row r="6265" spans="1:7" ht="22.5" x14ac:dyDescent="0.2">
      <c r="A6265" s="1" t="str">
        <f t="shared" si="108"/>
        <v>SINAPI 92352</v>
      </c>
      <c r="B6265" s="3" t="s">
        <v>6165</v>
      </c>
      <c r="C6265" s="3">
        <v>92352</v>
      </c>
      <c r="D6265" s="2" t="s">
        <v>3528</v>
      </c>
      <c r="E6265" s="3" t="s">
        <v>6148</v>
      </c>
      <c r="G6265" s="66">
        <v>159.4</v>
      </c>
    </row>
    <row r="6266" spans="1:7" ht="22.5" x14ac:dyDescent="0.2">
      <c r="A6266" s="1" t="str">
        <f t="shared" si="108"/>
        <v>SINAPI 92389</v>
      </c>
      <c r="B6266" s="3" t="s">
        <v>6165</v>
      </c>
      <c r="C6266" s="3">
        <v>92389</v>
      </c>
      <c r="D6266" s="2" t="s">
        <v>3555</v>
      </c>
      <c r="E6266" s="3" t="s">
        <v>6148</v>
      </c>
      <c r="G6266" s="66">
        <v>162.25</v>
      </c>
    </row>
    <row r="6267" spans="1:7" ht="22.5" x14ac:dyDescent="0.2">
      <c r="A6267" s="1" t="str">
        <f t="shared" si="108"/>
        <v>SINAPI 92354</v>
      </c>
      <c r="B6267" s="3" t="s">
        <v>6165</v>
      </c>
      <c r="C6267" s="3">
        <v>92354</v>
      </c>
      <c r="D6267" s="2" t="s">
        <v>3530</v>
      </c>
      <c r="E6267" s="3" t="s">
        <v>6148</v>
      </c>
      <c r="G6267" s="66">
        <v>210.77</v>
      </c>
    </row>
    <row r="6268" spans="1:7" ht="22.5" x14ac:dyDescent="0.2">
      <c r="A6268" s="1" t="str">
        <f t="shared" si="108"/>
        <v>SINAPI 92699</v>
      </c>
      <c r="B6268" s="3" t="s">
        <v>6165</v>
      </c>
      <c r="C6268" s="3">
        <v>92699</v>
      </c>
      <c r="D6268" s="2" t="s">
        <v>3602</v>
      </c>
      <c r="E6268" s="3" t="s">
        <v>6148</v>
      </c>
      <c r="G6268" s="66">
        <v>21.37</v>
      </c>
    </row>
    <row r="6269" spans="1:7" ht="22.5" x14ac:dyDescent="0.2">
      <c r="A6269" s="1" t="str">
        <f t="shared" si="108"/>
        <v>SINAPI 92701</v>
      </c>
      <c r="B6269" s="3" t="s">
        <v>6165</v>
      </c>
      <c r="C6269" s="3">
        <v>92701</v>
      </c>
      <c r="D6269" s="2" t="s">
        <v>3604</v>
      </c>
      <c r="E6269" s="3" t="s">
        <v>6148</v>
      </c>
      <c r="G6269" s="66">
        <v>35.130000000000003</v>
      </c>
    </row>
    <row r="6270" spans="1:7" ht="22.5" x14ac:dyDescent="0.2">
      <c r="A6270" s="1" t="str">
        <f t="shared" si="108"/>
        <v>SINAPI 92703</v>
      </c>
      <c r="B6270" s="3" t="s">
        <v>6165</v>
      </c>
      <c r="C6270" s="3">
        <v>92703</v>
      </c>
      <c r="D6270" s="2" t="s">
        <v>3606</v>
      </c>
      <c r="E6270" s="3" t="s">
        <v>6148</v>
      </c>
      <c r="G6270" s="66">
        <v>55.69</v>
      </c>
    </row>
    <row r="6271" spans="1:7" ht="22.5" x14ac:dyDescent="0.2">
      <c r="A6271" s="1" t="str">
        <f t="shared" si="108"/>
        <v>SINAPI 92670</v>
      </c>
      <c r="B6271" s="3" t="s">
        <v>6165</v>
      </c>
      <c r="C6271" s="3">
        <v>92670</v>
      </c>
      <c r="D6271" s="2" t="s">
        <v>3578</v>
      </c>
      <c r="E6271" s="3" t="s">
        <v>6148</v>
      </c>
      <c r="G6271" s="66">
        <v>40.69</v>
      </c>
    </row>
    <row r="6272" spans="1:7" ht="22.5" x14ac:dyDescent="0.2">
      <c r="A6272" s="1" t="str">
        <f t="shared" si="108"/>
        <v>SINAPI 92672</v>
      </c>
      <c r="B6272" s="3" t="s">
        <v>6165</v>
      </c>
      <c r="C6272" s="3">
        <v>92672</v>
      </c>
      <c r="D6272" s="2" t="s">
        <v>3580</v>
      </c>
      <c r="E6272" s="3" t="s">
        <v>6148</v>
      </c>
      <c r="G6272" s="66">
        <v>51.05</v>
      </c>
    </row>
    <row r="6273" spans="1:7" ht="22.5" x14ac:dyDescent="0.2">
      <c r="A6273" s="1" t="str">
        <f t="shared" si="108"/>
        <v>SINAPI 92674</v>
      </c>
      <c r="B6273" s="3" t="s">
        <v>6165</v>
      </c>
      <c r="C6273" s="3">
        <v>92674</v>
      </c>
      <c r="D6273" s="2" t="s">
        <v>3582</v>
      </c>
      <c r="E6273" s="3" t="s">
        <v>6148</v>
      </c>
      <c r="G6273" s="66">
        <v>60.75</v>
      </c>
    </row>
    <row r="6274" spans="1:7" ht="22.5" x14ac:dyDescent="0.2">
      <c r="A6274" s="1" t="str">
        <f t="shared" si="108"/>
        <v>SINAPI 92676</v>
      </c>
      <c r="B6274" s="3" t="s">
        <v>6165</v>
      </c>
      <c r="C6274" s="3">
        <v>92676</v>
      </c>
      <c r="D6274" s="2" t="s">
        <v>3584</v>
      </c>
      <c r="E6274" s="3" t="s">
        <v>6148</v>
      </c>
      <c r="G6274" s="66">
        <v>80.36</v>
      </c>
    </row>
    <row r="6275" spans="1:7" ht="22.5" x14ac:dyDescent="0.2">
      <c r="A6275" s="1" t="str">
        <f t="shared" si="108"/>
        <v>SINAPI 92678</v>
      </c>
      <c r="B6275" s="3" t="s">
        <v>6165</v>
      </c>
      <c r="C6275" s="3">
        <v>92678</v>
      </c>
      <c r="D6275" s="2" t="s">
        <v>3586</v>
      </c>
      <c r="E6275" s="3" t="s">
        <v>6148</v>
      </c>
      <c r="G6275" s="66">
        <v>124.39</v>
      </c>
    </row>
    <row r="6276" spans="1:7" ht="22.5" x14ac:dyDescent="0.2">
      <c r="A6276" s="1" t="str">
        <f t="shared" si="108"/>
        <v>SINAPI 92636</v>
      </c>
      <c r="B6276" s="3" t="s">
        <v>6165</v>
      </c>
      <c r="C6276" s="3">
        <v>92636</v>
      </c>
      <c r="D6276" s="2" t="s">
        <v>3558</v>
      </c>
      <c r="E6276" s="3" t="s">
        <v>6148</v>
      </c>
      <c r="G6276" s="66">
        <v>197.17</v>
      </c>
    </row>
    <row r="6277" spans="1:7" ht="22.5" x14ac:dyDescent="0.2">
      <c r="A6277" s="1" t="str">
        <f t="shared" si="108"/>
        <v>SINAPI 92680</v>
      </c>
      <c r="B6277" s="3" t="s">
        <v>6165</v>
      </c>
      <c r="C6277" s="3">
        <v>92680</v>
      </c>
      <c r="D6277" s="2" t="s">
        <v>3588</v>
      </c>
      <c r="E6277" s="3" t="s">
        <v>6148</v>
      </c>
      <c r="G6277" s="66">
        <v>164.8</v>
      </c>
    </row>
    <row r="6278" spans="1:7" ht="22.5" x14ac:dyDescent="0.2">
      <c r="A6278" s="1" t="str">
        <f t="shared" si="108"/>
        <v>SINAPI 92382</v>
      </c>
      <c r="B6278" s="3" t="s">
        <v>6165</v>
      </c>
      <c r="C6278" s="3">
        <v>92382</v>
      </c>
      <c r="D6278" s="2" t="s">
        <v>3548</v>
      </c>
      <c r="E6278" s="3" t="s">
        <v>6148</v>
      </c>
      <c r="G6278" s="66">
        <v>56.3</v>
      </c>
    </row>
    <row r="6279" spans="1:7" ht="22.5" x14ac:dyDescent="0.2">
      <c r="A6279" s="1" t="str">
        <f t="shared" si="108"/>
        <v>SINAPI 92384</v>
      </c>
      <c r="B6279" s="3" t="s">
        <v>6165</v>
      </c>
      <c r="C6279" s="3">
        <v>92384</v>
      </c>
      <c r="D6279" s="2" t="s">
        <v>3550</v>
      </c>
      <c r="E6279" s="3" t="s">
        <v>6148</v>
      </c>
      <c r="G6279" s="66">
        <v>68.75</v>
      </c>
    </row>
    <row r="6280" spans="1:7" ht="22.5" x14ac:dyDescent="0.2">
      <c r="A6280" s="1" t="str">
        <f t="shared" si="108"/>
        <v>SINAPI 92386</v>
      </c>
      <c r="B6280" s="3" t="s">
        <v>6165</v>
      </c>
      <c r="C6280" s="3">
        <v>92386</v>
      </c>
      <c r="D6280" s="2" t="s">
        <v>3552</v>
      </c>
      <c r="E6280" s="3" t="s">
        <v>6148</v>
      </c>
      <c r="G6280" s="66">
        <v>80.92</v>
      </c>
    </row>
    <row r="6281" spans="1:7" ht="22.5" x14ac:dyDescent="0.2">
      <c r="A6281" s="1" t="str">
        <f t="shared" si="108"/>
        <v>SINAPI 92351</v>
      </c>
      <c r="B6281" s="3" t="s">
        <v>6165</v>
      </c>
      <c r="C6281" s="3">
        <v>92351</v>
      </c>
      <c r="D6281" s="2" t="s">
        <v>3527</v>
      </c>
      <c r="E6281" s="3" t="s">
        <v>6148</v>
      </c>
      <c r="G6281" s="66">
        <v>103.66</v>
      </c>
    </row>
    <row r="6282" spans="1:7" ht="22.5" x14ac:dyDescent="0.2">
      <c r="A6282" s="1" t="str">
        <f t="shared" si="108"/>
        <v>SINAPI 92388</v>
      </c>
      <c r="B6282" s="3" t="s">
        <v>6165</v>
      </c>
      <c r="C6282" s="3">
        <v>92388</v>
      </c>
      <c r="D6282" s="2" t="s">
        <v>3554</v>
      </c>
      <c r="E6282" s="3" t="s">
        <v>6148</v>
      </c>
      <c r="G6282" s="66">
        <v>103.55</v>
      </c>
    </row>
    <row r="6283" spans="1:7" ht="22.5" x14ac:dyDescent="0.2">
      <c r="A6283" s="1" t="str">
        <f t="shared" si="108"/>
        <v>SINAPI 92353</v>
      </c>
      <c r="B6283" s="3" t="s">
        <v>6165</v>
      </c>
      <c r="C6283" s="3">
        <v>92353</v>
      </c>
      <c r="D6283" s="2" t="s">
        <v>3529</v>
      </c>
      <c r="E6283" s="3" t="s">
        <v>6148</v>
      </c>
      <c r="G6283" s="66">
        <v>149.35</v>
      </c>
    </row>
    <row r="6284" spans="1:7" ht="22.5" x14ac:dyDescent="0.2">
      <c r="A6284" s="1" t="str">
        <f t="shared" si="108"/>
        <v>SINAPI 92390</v>
      </c>
      <c r="B6284" s="3" t="s">
        <v>6165</v>
      </c>
      <c r="C6284" s="3">
        <v>92390</v>
      </c>
      <c r="D6284" s="2" t="s">
        <v>3556</v>
      </c>
      <c r="E6284" s="3" t="s">
        <v>6148</v>
      </c>
      <c r="G6284" s="66">
        <v>152.19999999999999</v>
      </c>
    </row>
    <row r="6285" spans="1:7" ht="22.5" x14ac:dyDescent="0.2">
      <c r="A6285" s="1" t="str">
        <f t="shared" si="108"/>
        <v>SINAPI 92355</v>
      </c>
      <c r="B6285" s="3" t="s">
        <v>6165</v>
      </c>
      <c r="C6285" s="3">
        <v>92355</v>
      </c>
      <c r="D6285" s="2" t="s">
        <v>3531</v>
      </c>
      <c r="E6285" s="3" t="s">
        <v>6148</v>
      </c>
      <c r="G6285" s="66">
        <v>191.4</v>
      </c>
    </row>
    <row r="6286" spans="1:7" ht="22.5" x14ac:dyDescent="0.2">
      <c r="A6286" s="1" t="str">
        <f t="shared" si="108"/>
        <v>SINAPI 101925</v>
      </c>
      <c r="B6286" s="3" t="s">
        <v>6165</v>
      </c>
      <c r="C6286" s="3">
        <v>101925</v>
      </c>
      <c r="D6286" s="2" t="s">
        <v>3062</v>
      </c>
      <c r="E6286" s="3" t="s">
        <v>6148</v>
      </c>
      <c r="G6286" s="66">
        <v>313.76</v>
      </c>
    </row>
    <row r="6287" spans="1:7" ht="22.5" x14ac:dyDescent="0.2">
      <c r="A6287" s="1" t="str">
        <f t="shared" si="108"/>
        <v>SINAPI 101934</v>
      </c>
      <c r="B6287" s="3" t="s">
        <v>6165</v>
      </c>
      <c r="C6287" s="3">
        <v>101934</v>
      </c>
      <c r="D6287" s="2" t="s">
        <v>3071</v>
      </c>
      <c r="E6287" s="3" t="s">
        <v>6148</v>
      </c>
      <c r="G6287" s="66">
        <v>323.32</v>
      </c>
    </row>
    <row r="6288" spans="1:7" ht="22.5" x14ac:dyDescent="0.2">
      <c r="A6288" s="1" t="str">
        <f t="shared" si="108"/>
        <v>SINAPI 97541</v>
      </c>
      <c r="B6288" s="3" t="s">
        <v>6165</v>
      </c>
      <c r="C6288" s="3">
        <v>97541</v>
      </c>
      <c r="D6288" s="2" t="s">
        <v>3957</v>
      </c>
      <c r="E6288" s="3" t="s">
        <v>6148</v>
      </c>
      <c r="G6288" s="66">
        <v>30.06</v>
      </c>
    </row>
    <row r="6289" spans="1:7" ht="22.5" x14ac:dyDescent="0.2">
      <c r="A6289" s="1" t="str">
        <f t="shared" si="108"/>
        <v>SINAPI 97462</v>
      </c>
      <c r="B6289" s="3" t="s">
        <v>6165</v>
      </c>
      <c r="C6289" s="3">
        <v>97462</v>
      </c>
      <c r="D6289" s="2" t="s">
        <v>3896</v>
      </c>
      <c r="E6289" s="3" t="s">
        <v>6148</v>
      </c>
      <c r="G6289" s="66">
        <v>31.14</v>
      </c>
    </row>
    <row r="6290" spans="1:7" ht="22.5" x14ac:dyDescent="0.2">
      <c r="A6290" s="1" t="str">
        <f t="shared" si="108"/>
        <v>SINAPI 97544</v>
      </c>
      <c r="B6290" s="3" t="s">
        <v>6165</v>
      </c>
      <c r="C6290" s="3">
        <v>97544</v>
      </c>
      <c r="D6290" s="2" t="s">
        <v>3959</v>
      </c>
      <c r="E6290" s="3" t="s">
        <v>6148</v>
      </c>
      <c r="G6290" s="66">
        <v>51.58</v>
      </c>
    </row>
    <row r="6291" spans="1:7" ht="22.5" x14ac:dyDescent="0.2">
      <c r="A6291" s="1" t="str">
        <f t="shared" si="108"/>
        <v>SINAPI 97500</v>
      </c>
      <c r="B6291" s="3" t="s">
        <v>6165</v>
      </c>
      <c r="C6291" s="3">
        <v>97500</v>
      </c>
      <c r="D6291" s="2" t="s">
        <v>3926</v>
      </c>
      <c r="E6291" s="3" t="s">
        <v>6148</v>
      </c>
      <c r="G6291" s="66">
        <v>28.12</v>
      </c>
    </row>
    <row r="6292" spans="1:7" ht="22.5" x14ac:dyDescent="0.2">
      <c r="A6292" s="1" t="str">
        <f t="shared" si="108"/>
        <v>SINAPI 97465</v>
      </c>
      <c r="B6292" s="3" t="s">
        <v>6165</v>
      </c>
      <c r="C6292" s="3">
        <v>97465</v>
      </c>
      <c r="D6292" s="2" t="s">
        <v>3898</v>
      </c>
      <c r="E6292" s="3" t="s">
        <v>6148</v>
      </c>
      <c r="G6292" s="66">
        <v>62.39</v>
      </c>
    </row>
    <row r="6293" spans="1:7" ht="22.5" x14ac:dyDescent="0.2">
      <c r="A6293" s="1" t="str">
        <f t="shared" si="108"/>
        <v>SINAPI 97503</v>
      </c>
      <c r="B6293" s="3" t="s">
        <v>6165</v>
      </c>
      <c r="C6293" s="3">
        <v>97503</v>
      </c>
      <c r="D6293" s="2" t="s">
        <v>3928</v>
      </c>
      <c r="E6293" s="3" t="s">
        <v>6148</v>
      </c>
      <c r="G6293" s="66">
        <v>57.08</v>
      </c>
    </row>
    <row r="6294" spans="1:7" ht="22.5" x14ac:dyDescent="0.2">
      <c r="A6294" s="1" t="str">
        <f t="shared" si="108"/>
        <v>SINAPI 97468</v>
      </c>
      <c r="B6294" s="3" t="s">
        <v>6165</v>
      </c>
      <c r="C6294" s="3">
        <v>97468</v>
      </c>
      <c r="D6294" s="2" t="s">
        <v>3900</v>
      </c>
      <c r="E6294" s="3" t="s">
        <v>6148</v>
      </c>
      <c r="G6294" s="66">
        <v>79.180000000000007</v>
      </c>
    </row>
    <row r="6295" spans="1:7" ht="22.5" x14ac:dyDescent="0.2">
      <c r="A6295" s="1" t="str">
        <f t="shared" si="108"/>
        <v>SINAPI 97506</v>
      </c>
      <c r="B6295" s="3" t="s">
        <v>6165</v>
      </c>
      <c r="C6295" s="3">
        <v>97506</v>
      </c>
      <c r="D6295" s="2" t="s">
        <v>3930</v>
      </c>
      <c r="E6295" s="3" t="s">
        <v>6148</v>
      </c>
      <c r="G6295" s="66">
        <v>71.31</v>
      </c>
    </row>
    <row r="6296" spans="1:7" ht="22.5" x14ac:dyDescent="0.2">
      <c r="A6296" s="1" t="str">
        <f t="shared" si="108"/>
        <v>SINAPI 97444</v>
      </c>
      <c r="B6296" s="3" t="s">
        <v>6165</v>
      </c>
      <c r="C6296" s="3">
        <v>97444</v>
      </c>
      <c r="D6296" s="2" t="s">
        <v>3881</v>
      </c>
      <c r="E6296" s="3" t="s">
        <v>6148</v>
      </c>
      <c r="G6296" s="66">
        <v>136.18</v>
      </c>
    </row>
    <row r="6297" spans="1:7" ht="22.5" x14ac:dyDescent="0.2">
      <c r="A6297" s="1" t="str">
        <f t="shared" si="108"/>
        <v>SINAPI 97471</v>
      </c>
      <c r="B6297" s="3" t="s">
        <v>6165</v>
      </c>
      <c r="C6297" s="3">
        <v>97471</v>
      </c>
      <c r="D6297" s="2" t="s">
        <v>3902</v>
      </c>
      <c r="E6297" s="3" t="s">
        <v>6148</v>
      </c>
      <c r="G6297" s="66">
        <v>117.52</v>
      </c>
    </row>
    <row r="6298" spans="1:7" ht="22.5" x14ac:dyDescent="0.2">
      <c r="A6298" s="1" t="str">
        <f t="shared" si="108"/>
        <v>SINAPI 97509</v>
      </c>
      <c r="B6298" s="3" t="s">
        <v>6165</v>
      </c>
      <c r="C6298" s="3">
        <v>97509</v>
      </c>
      <c r="D6298" s="2" t="s">
        <v>3932</v>
      </c>
      <c r="E6298" s="3" t="s">
        <v>6148</v>
      </c>
      <c r="G6298" s="66">
        <v>106.37</v>
      </c>
    </row>
    <row r="6299" spans="1:7" ht="22.5" x14ac:dyDescent="0.2">
      <c r="A6299" s="1" t="str">
        <f t="shared" si="108"/>
        <v>SINAPI 97447</v>
      </c>
      <c r="B6299" s="3" t="s">
        <v>6165</v>
      </c>
      <c r="C6299" s="3">
        <v>97447</v>
      </c>
      <c r="D6299" s="2" t="s">
        <v>3883</v>
      </c>
      <c r="E6299" s="3" t="s">
        <v>6148</v>
      </c>
      <c r="G6299" s="66">
        <v>232.3</v>
      </c>
    </row>
    <row r="6300" spans="1:7" ht="22.5" x14ac:dyDescent="0.2">
      <c r="A6300" s="1" t="str">
        <f t="shared" si="108"/>
        <v>SINAPI 97475</v>
      </c>
      <c r="B6300" s="3" t="s">
        <v>6165</v>
      </c>
      <c r="C6300" s="3">
        <v>97475</v>
      </c>
      <c r="D6300" s="2" t="s">
        <v>3904</v>
      </c>
      <c r="E6300" s="3" t="s">
        <v>6148</v>
      </c>
      <c r="G6300" s="66">
        <v>216.81</v>
      </c>
    </row>
    <row r="6301" spans="1:7" ht="22.5" x14ac:dyDescent="0.2">
      <c r="A6301" s="1" t="str">
        <f t="shared" si="108"/>
        <v>SINAPI 97512</v>
      </c>
      <c r="B6301" s="3" t="s">
        <v>6165</v>
      </c>
      <c r="C6301" s="3">
        <v>97512</v>
      </c>
      <c r="D6301" s="2" t="s">
        <v>3934</v>
      </c>
      <c r="E6301" s="3" t="s">
        <v>6148</v>
      </c>
      <c r="G6301" s="66">
        <v>200.8</v>
      </c>
    </row>
    <row r="6302" spans="1:7" ht="22.5" x14ac:dyDescent="0.2">
      <c r="A6302" s="1" t="str">
        <f t="shared" si="108"/>
        <v>SINAPI 97450</v>
      </c>
      <c r="B6302" s="3" t="s">
        <v>6165</v>
      </c>
      <c r="C6302" s="3">
        <v>97450</v>
      </c>
      <c r="D6302" s="2" t="s">
        <v>3885</v>
      </c>
      <c r="E6302" s="3" t="s">
        <v>6148</v>
      </c>
      <c r="G6302" s="66">
        <v>301.29000000000002</v>
      </c>
    </row>
    <row r="6303" spans="1:7" ht="22.5" x14ac:dyDescent="0.2">
      <c r="A6303" s="1" t="str">
        <f t="shared" si="108"/>
        <v>SINAPI 97478</v>
      </c>
      <c r="B6303" s="3" t="s">
        <v>6165</v>
      </c>
      <c r="C6303" s="3">
        <v>97478</v>
      </c>
      <c r="D6303" s="2" t="s">
        <v>3906</v>
      </c>
      <c r="E6303" s="3" t="s">
        <v>6148</v>
      </c>
      <c r="G6303" s="66">
        <v>289</v>
      </c>
    </row>
    <row r="6304" spans="1:7" ht="22.5" x14ac:dyDescent="0.2">
      <c r="A6304" s="1" t="str">
        <f t="shared" si="108"/>
        <v>SINAPI 97515</v>
      </c>
      <c r="B6304" s="3" t="s">
        <v>6165</v>
      </c>
      <c r="C6304" s="3">
        <v>97515</v>
      </c>
      <c r="D6304" s="2" t="s">
        <v>3936</v>
      </c>
      <c r="E6304" s="3" t="s">
        <v>6148</v>
      </c>
      <c r="G6304" s="66">
        <v>267.93</v>
      </c>
    </row>
    <row r="6305" spans="1:7" ht="22.5" x14ac:dyDescent="0.2">
      <c r="A6305" s="1" t="str">
        <f t="shared" si="108"/>
        <v>SINAPI 92928</v>
      </c>
      <c r="B6305" s="3" t="s">
        <v>6165</v>
      </c>
      <c r="C6305" s="3">
        <v>92928</v>
      </c>
      <c r="D6305" s="2" t="s">
        <v>3641</v>
      </c>
      <c r="E6305" s="3" t="s">
        <v>6148</v>
      </c>
      <c r="G6305" s="66">
        <v>56.85</v>
      </c>
    </row>
    <row r="6306" spans="1:7" ht="22.5" x14ac:dyDescent="0.2">
      <c r="A6306" s="1" t="str">
        <f t="shared" si="108"/>
        <v>SINAPI 92943</v>
      </c>
      <c r="B6306" s="3" t="s">
        <v>6165</v>
      </c>
      <c r="C6306" s="3">
        <v>92943</v>
      </c>
      <c r="D6306" s="2" t="s">
        <v>3656</v>
      </c>
      <c r="E6306" s="3" t="s">
        <v>6148</v>
      </c>
      <c r="G6306" s="66">
        <v>43.39</v>
      </c>
    </row>
    <row r="6307" spans="1:7" ht="22.5" x14ac:dyDescent="0.2">
      <c r="A6307" s="1" t="str">
        <f t="shared" si="108"/>
        <v>SINAPI 92929</v>
      </c>
      <c r="B6307" s="3" t="s">
        <v>6165</v>
      </c>
      <c r="C6307" s="3">
        <v>92929</v>
      </c>
      <c r="D6307" s="2" t="s">
        <v>3642</v>
      </c>
      <c r="E6307" s="3" t="s">
        <v>6148</v>
      </c>
      <c r="G6307" s="66">
        <v>56.85</v>
      </c>
    </row>
    <row r="6308" spans="1:7" ht="22.5" x14ac:dyDescent="0.2">
      <c r="A6308" s="1" t="str">
        <f t="shared" si="108"/>
        <v>SINAPI 92944</v>
      </c>
      <c r="B6308" s="3" t="s">
        <v>6165</v>
      </c>
      <c r="C6308" s="3">
        <v>92944</v>
      </c>
      <c r="D6308" s="2" t="s">
        <v>3657</v>
      </c>
      <c r="E6308" s="3" t="s">
        <v>6148</v>
      </c>
      <c r="G6308" s="66">
        <v>43.39</v>
      </c>
    </row>
    <row r="6309" spans="1:7" ht="22.5" x14ac:dyDescent="0.2">
      <c r="A6309" s="1" t="str">
        <f t="shared" si="108"/>
        <v>SINAPI 92930</v>
      </c>
      <c r="B6309" s="3" t="s">
        <v>6165</v>
      </c>
      <c r="C6309" s="3">
        <v>92930</v>
      </c>
      <c r="D6309" s="2" t="s">
        <v>3643</v>
      </c>
      <c r="E6309" s="3" t="s">
        <v>6148</v>
      </c>
      <c r="G6309" s="66">
        <v>56.85</v>
      </c>
    </row>
    <row r="6310" spans="1:7" ht="22.5" x14ac:dyDescent="0.2">
      <c r="A6310" s="1" t="str">
        <f t="shared" si="108"/>
        <v>SINAPI 92945</v>
      </c>
      <c r="B6310" s="3" t="s">
        <v>6165</v>
      </c>
      <c r="C6310" s="3">
        <v>92945</v>
      </c>
      <c r="D6310" s="2" t="s">
        <v>3658</v>
      </c>
      <c r="E6310" s="3" t="s">
        <v>6148</v>
      </c>
      <c r="G6310" s="66">
        <v>43.39</v>
      </c>
    </row>
    <row r="6311" spans="1:7" ht="22.5" x14ac:dyDescent="0.2">
      <c r="A6311" s="1" t="str">
        <f t="shared" ref="A6311:A6374" si="109">CONCATENAR</f>
        <v>SINAPI 92925</v>
      </c>
      <c r="B6311" s="3" t="s">
        <v>6165</v>
      </c>
      <c r="C6311" s="3">
        <v>92925</v>
      </c>
      <c r="D6311" s="2" t="s">
        <v>3638</v>
      </c>
      <c r="E6311" s="3" t="s">
        <v>6148</v>
      </c>
      <c r="G6311" s="66">
        <v>49.83</v>
      </c>
    </row>
    <row r="6312" spans="1:7" ht="22.5" x14ac:dyDescent="0.2">
      <c r="A6312" s="1" t="str">
        <f t="shared" si="109"/>
        <v>SINAPI 92940</v>
      </c>
      <c r="B6312" s="3" t="s">
        <v>6165</v>
      </c>
      <c r="C6312" s="3">
        <v>92940</v>
      </c>
      <c r="D6312" s="2" t="s">
        <v>3653</v>
      </c>
      <c r="E6312" s="3" t="s">
        <v>6148</v>
      </c>
      <c r="G6312" s="66">
        <v>38.020000000000003</v>
      </c>
    </row>
    <row r="6313" spans="1:7" ht="22.5" x14ac:dyDescent="0.2">
      <c r="A6313" s="1" t="str">
        <f t="shared" si="109"/>
        <v>SINAPI 92926</v>
      </c>
      <c r="B6313" s="3" t="s">
        <v>6165</v>
      </c>
      <c r="C6313" s="3">
        <v>92926</v>
      </c>
      <c r="D6313" s="2" t="s">
        <v>3639</v>
      </c>
      <c r="E6313" s="3" t="s">
        <v>6148</v>
      </c>
      <c r="G6313" s="66">
        <v>49.81</v>
      </c>
    </row>
    <row r="6314" spans="1:7" ht="22.5" x14ac:dyDescent="0.2">
      <c r="A6314" s="1" t="str">
        <f t="shared" si="109"/>
        <v>SINAPI 92941</v>
      </c>
      <c r="B6314" s="3" t="s">
        <v>6165</v>
      </c>
      <c r="C6314" s="3">
        <v>92941</v>
      </c>
      <c r="D6314" s="2" t="s">
        <v>3654</v>
      </c>
      <c r="E6314" s="3" t="s">
        <v>6148</v>
      </c>
      <c r="G6314" s="66">
        <v>38</v>
      </c>
    </row>
    <row r="6315" spans="1:7" ht="22.5" x14ac:dyDescent="0.2">
      <c r="A6315" s="1" t="str">
        <f t="shared" si="109"/>
        <v>SINAPI 92927</v>
      </c>
      <c r="B6315" s="3" t="s">
        <v>6165</v>
      </c>
      <c r="C6315" s="3">
        <v>92927</v>
      </c>
      <c r="D6315" s="2" t="s">
        <v>3640</v>
      </c>
      <c r="E6315" s="3" t="s">
        <v>6148</v>
      </c>
      <c r="G6315" s="66">
        <v>49.81</v>
      </c>
    </row>
    <row r="6316" spans="1:7" ht="22.5" x14ac:dyDescent="0.2">
      <c r="A6316" s="1" t="str">
        <f t="shared" si="109"/>
        <v>SINAPI 92942</v>
      </c>
      <c r="B6316" s="3" t="s">
        <v>6165</v>
      </c>
      <c r="C6316" s="3">
        <v>92942</v>
      </c>
      <c r="D6316" s="2" t="s">
        <v>3655</v>
      </c>
      <c r="E6316" s="3" t="s">
        <v>6148</v>
      </c>
      <c r="G6316" s="66">
        <v>38</v>
      </c>
    </row>
    <row r="6317" spans="1:7" ht="22.5" x14ac:dyDescent="0.2">
      <c r="A6317" s="1" t="str">
        <f t="shared" si="109"/>
        <v>SINAPI 92918</v>
      </c>
      <c r="B6317" s="3" t="s">
        <v>6165</v>
      </c>
      <c r="C6317" s="3">
        <v>92918</v>
      </c>
      <c r="D6317" s="2" t="s">
        <v>3636</v>
      </c>
      <c r="E6317" s="3" t="s">
        <v>6148</v>
      </c>
      <c r="G6317" s="66">
        <v>40.5</v>
      </c>
    </row>
    <row r="6318" spans="1:7" ht="22.5" x14ac:dyDescent="0.2">
      <c r="A6318" s="1" t="str">
        <f t="shared" si="109"/>
        <v>SINAPI 92938</v>
      </c>
      <c r="B6318" s="3" t="s">
        <v>6165</v>
      </c>
      <c r="C6318" s="3">
        <v>92938</v>
      </c>
      <c r="D6318" s="2" t="s">
        <v>3651</v>
      </c>
      <c r="E6318" s="3" t="s">
        <v>6148</v>
      </c>
      <c r="G6318" s="66">
        <v>30.11</v>
      </c>
    </row>
    <row r="6319" spans="1:7" ht="22.5" x14ac:dyDescent="0.2">
      <c r="A6319" s="1" t="str">
        <f t="shared" si="109"/>
        <v>SINAPI 92920</v>
      </c>
      <c r="B6319" s="3" t="s">
        <v>6165</v>
      </c>
      <c r="C6319" s="3">
        <v>92920</v>
      </c>
      <c r="D6319" s="2" t="s">
        <v>3637</v>
      </c>
      <c r="E6319" s="3" t="s">
        <v>6148</v>
      </c>
      <c r="G6319" s="66">
        <v>40.76</v>
      </c>
    </row>
    <row r="6320" spans="1:7" ht="22.5" x14ac:dyDescent="0.2">
      <c r="A6320" s="1" t="str">
        <f t="shared" si="109"/>
        <v>SINAPI 92939</v>
      </c>
      <c r="B6320" s="3" t="s">
        <v>6165</v>
      </c>
      <c r="C6320" s="3">
        <v>92939</v>
      </c>
      <c r="D6320" s="2" t="s">
        <v>3652</v>
      </c>
      <c r="E6320" s="3" t="s">
        <v>6148</v>
      </c>
      <c r="G6320" s="66">
        <v>30.37</v>
      </c>
    </row>
    <row r="6321" spans="1:7" ht="22.5" x14ac:dyDescent="0.2">
      <c r="A6321" s="1" t="str">
        <f t="shared" si="109"/>
        <v>SINAPI 92910</v>
      </c>
      <c r="B6321" s="3" t="s">
        <v>6165</v>
      </c>
      <c r="C6321" s="3">
        <v>92910</v>
      </c>
      <c r="D6321" s="2" t="s">
        <v>3631</v>
      </c>
      <c r="E6321" s="3" t="s">
        <v>6148</v>
      </c>
      <c r="G6321" s="66">
        <v>107.74</v>
      </c>
    </row>
    <row r="6322" spans="1:7" ht="22.5" x14ac:dyDescent="0.2">
      <c r="A6322" s="1" t="str">
        <f t="shared" si="109"/>
        <v>SINAPI 92934</v>
      </c>
      <c r="B6322" s="3" t="s">
        <v>6165</v>
      </c>
      <c r="C6322" s="3">
        <v>92934</v>
      </c>
      <c r="D6322" s="2" t="s">
        <v>3647</v>
      </c>
      <c r="E6322" s="3" t="s">
        <v>6148</v>
      </c>
      <c r="G6322" s="66">
        <v>109.61</v>
      </c>
    </row>
    <row r="6323" spans="1:7" ht="22.5" x14ac:dyDescent="0.2">
      <c r="A6323" s="1" t="str">
        <f t="shared" si="109"/>
        <v>SINAPI 92949</v>
      </c>
      <c r="B6323" s="3" t="s">
        <v>6165</v>
      </c>
      <c r="C6323" s="3">
        <v>92949</v>
      </c>
      <c r="D6323" s="2" t="s">
        <v>3662</v>
      </c>
      <c r="E6323" s="3" t="s">
        <v>6148</v>
      </c>
      <c r="G6323" s="66">
        <v>91.04</v>
      </c>
    </row>
    <row r="6324" spans="1:7" ht="22.5" x14ac:dyDescent="0.2">
      <c r="A6324" s="1" t="str">
        <f t="shared" si="109"/>
        <v>SINAPI 92911</v>
      </c>
      <c r="B6324" s="3" t="s">
        <v>6165</v>
      </c>
      <c r="C6324" s="3">
        <v>92911</v>
      </c>
      <c r="D6324" s="2" t="s">
        <v>3632</v>
      </c>
      <c r="E6324" s="3" t="s">
        <v>6148</v>
      </c>
      <c r="G6324" s="66">
        <v>107.74</v>
      </c>
    </row>
    <row r="6325" spans="1:7" ht="22.5" x14ac:dyDescent="0.2">
      <c r="A6325" s="1" t="str">
        <f t="shared" si="109"/>
        <v>SINAPI 92935</v>
      </c>
      <c r="B6325" s="3" t="s">
        <v>6165</v>
      </c>
      <c r="C6325" s="3">
        <v>92935</v>
      </c>
      <c r="D6325" s="2" t="s">
        <v>3648</v>
      </c>
      <c r="E6325" s="3" t="s">
        <v>6148</v>
      </c>
      <c r="G6325" s="66">
        <v>109.61</v>
      </c>
    </row>
    <row r="6326" spans="1:7" ht="22.5" x14ac:dyDescent="0.2">
      <c r="A6326" s="1" t="str">
        <f t="shared" si="109"/>
        <v>SINAPI 92950</v>
      </c>
      <c r="B6326" s="3" t="s">
        <v>6165</v>
      </c>
      <c r="C6326" s="3">
        <v>92950</v>
      </c>
      <c r="D6326" s="2" t="s">
        <v>3663</v>
      </c>
      <c r="E6326" s="3" t="s">
        <v>6148</v>
      </c>
      <c r="G6326" s="66">
        <v>91.04</v>
      </c>
    </row>
    <row r="6327" spans="1:7" ht="22.5" x14ac:dyDescent="0.2">
      <c r="A6327" s="1" t="str">
        <f t="shared" si="109"/>
        <v>SINAPI 92907</v>
      </c>
      <c r="B6327" s="3" t="s">
        <v>6165</v>
      </c>
      <c r="C6327" s="3">
        <v>92907</v>
      </c>
      <c r="D6327" s="2" t="s">
        <v>3628</v>
      </c>
      <c r="E6327" s="3" t="s">
        <v>6148</v>
      </c>
      <c r="G6327" s="66">
        <v>75.06</v>
      </c>
    </row>
    <row r="6328" spans="1:7" ht="22.5" x14ac:dyDescent="0.2">
      <c r="A6328" s="1" t="str">
        <f t="shared" si="109"/>
        <v>SINAPI 92931</v>
      </c>
      <c r="B6328" s="3" t="s">
        <v>6165</v>
      </c>
      <c r="C6328" s="3">
        <v>92931</v>
      </c>
      <c r="D6328" s="2" t="s">
        <v>3644</v>
      </c>
      <c r="E6328" s="3" t="s">
        <v>6148</v>
      </c>
      <c r="G6328" s="66">
        <v>75.010000000000005</v>
      </c>
    </row>
    <row r="6329" spans="1:7" ht="22.5" x14ac:dyDescent="0.2">
      <c r="A6329" s="1" t="str">
        <f t="shared" si="109"/>
        <v>SINAPI 92946</v>
      </c>
      <c r="B6329" s="3" t="s">
        <v>6165</v>
      </c>
      <c r="C6329" s="3">
        <v>92946</v>
      </c>
      <c r="D6329" s="2" t="s">
        <v>3659</v>
      </c>
      <c r="E6329" s="3" t="s">
        <v>6148</v>
      </c>
      <c r="G6329" s="66">
        <v>59.52</v>
      </c>
    </row>
    <row r="6330" spans="1:7" ht="22.5" x14ac:dyDescent="0.2">
      <c r="A6330" s="1" t="str">
        <f t="shared" si="109"/>
        <v>SINAPI 92908</v>
      </c>
      <c r="B6330" s="3" t="s">
        <v>6165</v>
      </c>
      <c r="C6330" s="3">
        <v>92908</v>
      </c>
      <c r="D6330" s="2" t="s">
        <v>3629</v>
      </c>
      <c r="E6330" s="3" t="s">
        <v>6148</v>
      </c>
      <c r="G6330" s="66">
        <v>75.06</v>
      </c>
    </row>
    <row r="6331" spans="1:7" ht="22.5" x14ac:dyDescent="0.2">
      <c r="A6331" s="1" t="str">
        <f t="shared" si="109"/>
        <v>SINAPI 92932</v>
      </c>
      <c r="B6331" s="3" t="s">
        <v>6165</v>
      </c>
      <c r="C6331" s="3">
        <v>92932</v>
      </c>
      <c r="D6331" s="2" t="s">
        <v>3645</v>
      </c>
      <c r="E6331" s="3" t="s">
        <v>6148</v>
      </c>
      <c r="G6331" s="66">
        <v>75.010000000000005</v>
      </c>
    </row>
    <row r="6332" spans="1:7" ht="22.5" x14ac:dyDescent="0.2">
      <c r="A6332" s="1" t="str">
        <f t="shared" si="109"/>
        <v>SINAPI 92947</v>
      </c>
      <c r="B6332" s="3" t="s">
        <v>6165</v>
      </c>
      <c r="C6332" s="3">
        <v>92947</v>
      </c>
      <c r="D6332" s="2" t="s">
        <v>3660</v>
      </c>
      <c r="E6332" s="3" t="s">
        <v>6148</v>
      </c>
      <c r="G6332" s="66">
        <v>59.52</v>
      </c>
    </row>
    <row r="6333" spans="1:7" ht="22.5" x14ac:dyDescent="0.2">
      <c r="A6333" s="1" t="str">
        <f t="shared" si="109"/>
        <v>SINAPI 92909</v>
      </c>
      <c r="B6333" s="3" t="s">
        <v>6165</v>
      </c>
      <c r="C6333" s="3">
        <v>92909</v>
      </c>
      <c r="D6333" s="2" t="s">
        <v>3630</v>
      </c>
      <c r="E6333" s="3" t="s">
        <v>6148</v>
      </c>
      <c r="G6333" s="66">
        <v>75.06</v>
      </c>
    </row>
    <row r="6334" spans="1:7" ht="22.5" x14ac:dyDescent="0.2">
      <c r="A6334" s="1" t="str">
        <f t="shared" si="109"/>
        <v>SINAPI 92933</v>
      </c>
      <c r="B6334" s="3" t="s">
        <v>6165</v>
      </c>
      <c r="C6334" s="3">
        <v>92933</v>
      </c>
      <c r="D6334" s="2" t="s">
        <v>3646</v>
      </c>
      <c r="E6334" s="3" t="s">
        <v>6148</v>
      </c>
      <c r="G6334" s="66">
        <v>75.010000000000005</v>
      </c>
    </row>
    <row r="6335" spans="1:7" ht="22.5" x14ac:dyDescent="0.2">
      <c r="A6335" s="1" t="str">
        <f t="shared" si="109"/>
        <v>SINAPI 92948</v>
      </c>
      <c r="B6335" s="3" t="s">
        <v>6165</v>
      </c>
      <c r="C6335" s="3">
        <v>92948</v>
      </c>
      <c r="D6335" s="2" t="s">
        <v>3661</v>
      </c>
      <c r="E6335" s="3" t="s">
        <v>6148</v>
      </c>
      <c r="G6335" s="66">
        <v>59.52</v>
      </c>
    </row>
    <row r="6336" spans="1:7" ht="22.5" x14ac:dyDescent="0.2">
      <c r="A6336" s="1" t="str">
        <f t="shared" si="109"/>
        <v>SINAPI 92912</v>
      </c>
      <c r="B6336" s="3" t="s">
        <v>6165</v>
      </c>
      <c r="C6336" s="3">
        <v>92912</v>
      </c>
      <c r="D6336" s="2" t="s">
        <v>3633</v>
      </c>
      <c r="E6336" s="3" t="s">
        <v>6148</v>
      </c>
      <c r="G6336" s="66">
        <v>143.54</v>
      </c>
    </row>
    <row r="6337" spans="1:7" ht="22.5" x14ac:dyDescent="0.2">
      <c r="A6337" s="1" t="str">
        <f t="shared" si="109"/>
        <v>SINAPI 92913</v>
      </c>
      <c r="B6337" s="3" t="s">
        <v>6165</v>
      </c>
      <c r="C6337" s="3">
        <v>92913</v>
      </c>
      <c r="D6337" s="2" t="s">
        <v>3634</v>
      </c>
      <c r="E6337" s="3" t="s">
        <v>6148</v>
      </c>
      <c r="G6337" s="66">
        <v>146.74</v>
      </c>
    </row>
    <row r="6338" spans="1:7" ht="22.5" x14ac:dyDescent="0.2">
      <c r="A6338" s="1" t="str">
        <f t="shared" si="109"/>
        <v>SINAPI 92936</v>
      </c>
      <c r="B6338" s="3" t="s">
        <v>6165</v>
      </c>
      <c r="C6338" s="3">
        <v>92936</v>
      </c>
      <c r="D6338" s="2" t="s">
        <v>3649</v>
      </c>
      <c r="E6338" s="3" t="s">
        <v>6148</v>
      </c>
      <c r="G6338" s="66">
        <v>150.58000000000001</v>
      </c>
    </row>
    <row r="6339" spans="1:7" ht="22.5" x14ac:dyDescent="0.2">
      <c r="A6339" s="1" t="str">
        <f t="shared" si="109"/>
        <v>SINAPI 92951</v>
      </c>
      <c r="B6339" s="3" t="s">
        <v>6165</v>
      </c>
      <c r="C6339" s="3">
        <v>92951</v>
      </c>
      <c r="D6339" s="2" t="s">
        <v>3664</v>
      </c>
      <c r="E6339" s="3" t="s">
        <v>6148</v>
      </c>
      <c r="G6339" s="66">
        <v>128.97999999999999</v>
      </c>
    </row>
    <row r="6340" spans="1:7" ht="22.5" x14ac:dyDescent="0.2">
      <c r="A6340" s="1" t="str">
        <f t="shared" si="109"/>
        <v>SINAPI 92914</v>
      </c>
      <c r="B6340" s="3" t="s">
        <v>6165</v>
      </c>
      <c r="C6340" s="3">
        <v>92914</v>
      </c>
      <c r="D6340" s="2" t="s">
        <v>3635</v>
      </c>
      <c r="E6340" s="3" t="s">
        <v>6148</v>
      </c>
      <c r="G6340" s="66">
        <v>146.74</v>
      </c>
    </row>
    <row r="6341" spans="1:7" ht="22.5" x14ac:dyDescent="0.2">
      <c r="A6341" s="1" t="str">
        <f t="shared" si="109"/>
        <v>SINAPI 92937</v>
      </c>
      <c r="B6341" s="3" t="s">
        <v>6165</v>
      </c>
      <c r="C6341" s="3">
        <v>92937</v>
      </c>
      <c r="D6341" s="2" t="s">
        <v>3650</v>
      </c>
      <c r="E6341" s="3" t="s">
        <v>6148</v>
      </c>
      <c r="G6341" s="66">
        <v>150.58000000000001</v>
      </c>
    </row>
    <row r="6342" spans="1:7" ht="22.5" x14ac:dyDescent="0.2">
      <c r="A6342" s="1" t="str">
        <f t="shared" si="109"/>
        <v>SINAPI 92952</v>
      </c>
      <c r="B6342" s="3" t="s">
        <v>6165</v>
      </c>
      <c r="C6342" s="3">
        <v>92952</v>
      </c>
      <c r="D6342" s="2" t="s">
        <v>3665</v>
      </c>
      <c r="E6342" s="3" t="s">
        <v>6148</v>
      </c>
      <c r="G6342" s="66">
        <v>128.97999999999999</v>
      </c>
    </row>
    <row r="6343" spans="1:7" ht="22.5" x14ac:dyDescent="0.2">
      <c r="A6343" s="1" t="str">
        <f t="shared" si="109"/>
        <v>SINAPI 92953</v>
      </c>
      <c r="B6343" s="3" t="s">
        <v>6165</v>
      </c>
      <c r="C6343" s="3">
        <v>92953</v>
      </c>
      <c r="D6343" s="2" t="s">
        <v>3666</v>
      </c>
      <c r="E6343" s="3" t="s">
        <v>6148</v>
      </c>
      <c r="G6343" s="66">
        <v>26.2</v>
      </c>
    </row>
    <row r="6344" spans="1:7" ht="22.5" x14ac:dyDescent="0.2">
      <c r="A6344" s="1" t="str">
        <f t="shared" si="109"/>
        <v>SINAPI 101921</v>
      </c>
      <c r="B6344" s="3" t="s">
        <v>6165</v>
      </c>
      <c r="C6344" s="3">
        <v>101921</v>
      </c>
      <c r="D6344" s="2" t="s">
        <v>3058</v>
      </c>
      <c r="E6344" s="3" t="s">
        <v>6148</v>
      </c>
      <c r="G6344" s="66">
        <v>227.17</v>
      </c>
    </row>
    <row r="6345" spans="1:7" ht="22.5" x14ac:dyDescent="0.2">
      <c r="A6345" s="1" t="str">
        <f t="shared" si="109"/>
        <v>SINAPI 101930</v>
      </c>
      <c r="B6345" s="3" t="s">
        <v>6165</v>
      </c>
      <c r="C6345" s="3">
        <v>101930</v>
      </c>
      <c r="D6345" s="2" t="s">
        <v>3067</v>
      </c>
      <c r="E6345" s="3" t="s">
        <v>6148</v>
      </c>
      <c r="G6345" s="66">
        <v>233.53</v>
      </c>
    </row>
    <row r="6346" spans="1:7" ht="22.5" x14ac:dyDescent="0.2">
      <c r="A6346" s="1" t="str">
        <f t="shared" si="109"/>
        <v>SINAPI 101922</v>
      </c>
      <c r="B6346" s="3" t="s">
        <v>6165</v>
      </c>
      <c r="C6346" s="3">
        <v>101922</v>
      </c>
      <c r="D6346" s="2" t="s">
        <v>3059</v>
      </c>
      <c r="E6346" s="3" t="s">
        <v>6148</v>
      </c>
      <c r="G6346" s="66">
        <v>227.17</v>
      </c>
    </row>
    <row r="6347" spans="1:7" ht="22.5" x14ac:dyDescent="0.2">
      <c r="A6347" s="1" t="str">
        <f t="shared" si="109"/>
        <v>SINAPI 101931</v>
      </c>
      <c r="B6347" s="3" t="s">
        <v>6165</v>
      </c>
      <c r="C6347" s="3">
        <v>101931</v>
      </c>
      <c r="D6347" s="2" t="s">
        <v>3068</v>
      </c>
      <c r="E6347" s="3" t="s">
        <v>6148</v>
      </c>
      <c r="G6347" s="66">
        <v>233.53</v>
      </c>
    </row>
    <row r="6348" spans="1:7" ht="22.5" x14ac:dyDescent="0.2">
      <c r="A6348" s="1" t="str">
        <f t="shared" si="109"/>
        <v>SINAPI 101923</v>
      </c>
      <c r="B6348" s="3" t="s">
        <v>6165</v>
      </c>
      <c r="C6348" s="3">
        <v>101923</v>
      </c>
      <c r="D6348" s="2" t="s">
        <v>3060</v>
      </c>
      <c r="E6348" s="3" t="s">
        <v>6148</v>
      </c>
      <c r="G6348" s="66">
        <v>227.17</v>
      </c>
    </row>
    <row r="6349" spans="1:7" ht="22.5" x14ac:dyDescent="0.2">
      <c r="A6349" s="1" t="str">
        <f t="shared" si="109"/>
        <v>SINAPI 101932</v>
      </c>
      <c r="B6349" s="3" t="s">
        <v>6165</v>
      </c>
      <c r="C6349" s="3">
        <v>101932</v>
      </c>
      <c r="D6349" s="2" t="s">
        <v>3069</v>
      </c>
      <c r="E6349" s="3" t="s">
        <v>6148</v>
      </c>
      <c r="G6349" s="66">
        <v>233.53</v>
      </c>
    </row>
    <row r="6350" spans="1:7" ht="22.5" x14ac:dyDescent="0.2">
      <c r="A6350" s="1" t="str">
        <f t="shared" si="109"/>
        <v>SINAPI 97537</v>
      </c>
      <c r="B6350" s="3" t="s">
        <v>6165</v>
      </c>
      <c r="C6350" s="3">
        <v>97537</v>
      </c>
      <c r="D6350" s="2" t="s">
        <v>3955</v>
      </c>
      <c r="E6350" s="3" t="s">
        <v>6148</v>
      </c>
      <c r="G6350" s="66">
        <v>25.56</v>
      </c>
    </row>
    <row r="6351" spans="1:7" ht="22.5" x14ac:dyDescent="0.2">
      <c r="A6351" s="1" t="str">
        <f t="shared" si="109"/>
        <v>SINAPI 97540</v>
      </c>
      <c r="B6351" s="3" t="s">
        <v>6165</v>
      </c>
      <c r="C6351" s="3">
        <v>97540</v>
      </c>
      <c r="D6351" s="2" t="s">
        <v>3956</v>
      </c>
      <c r="E6351" s="3" t="s">
        <v>6148</v>
      </c>
      <c r="G6351" s="66">
        <v>34.81</v>
      </c>
    </row>
    <row r="6352" spans="1:7" ht="22.5" x14ac:dyDescent="0.2">
      <c r="A6352" s="1" t="str">
        <f t="shared" si="109"/>
        <v>SINAPI 97543</v>
      </c>
      <c r="B6352" s="3" t="s">
        <v>6165</v>
      </c>
      <c r="C6352" s="3">
        <v>97543</v>
      </c>
      <c r="D6352" s="2" t="s">
        <v>3958</v>
      </c>
      <c r="E6352" s="3" t="s">
        <v>6148</v>
      </c>
      <c r="G6352" s="66">
        <v>57.29</v>
      </c>
    </row>
    <row r="6353" spans="1:7" ht="22.5" x14ac:dyDescent="0.2">
      <c r="A6353" s="1" t="str">
        <f t="shared" si="109"/>
        <v>SINAPI 97461</v>
      </c>
      <c r="B6353" s="3" t="s">
        <v>6165</v>
      </c>
      <c r="C6353" s="3">
        <v>97461</v>
      </c>
      <c r="D6353" s="2" t="s">
        <v>3895</v>
      </c>
      <c r="E6353" s="3" t="s">
        <v>6148</v>
      </c>
      <c r="G6353" s="66">
        <v>36.85</v>
      </c>
    </row>
    <row r="6354" spans="1:7" ht="22.5" x14ac:dyDescent="0.2">
      <c r="A6354" s="1" t="str">
        <f t="shared" si="109"/>
        <v>SINAPI 97499</v>
      </c>
      <c r="B6354" s="3" t="s">
        <v>6165</v>
      </c>
      <c r="C6354" s="3">
        <v>97499</v>
      </c>
      <c r="D6354" s="2" t="s">
        <v>3925</v>
      </c>
      <c r="E6354" s="3" t="s">
        <v>6148</v>
      </c>
      <c r="G6354" s="66">
        <v>33.83</v>
      </c>
    </row>
    <row r="6355" spans="1:7" ht="22.5" x14ac:dyDescent="0.2">
      <c r="A6355" s="1" t="str">
        <f t="shared" si="109"/>
        <v>SINAPI 97464</v>
      </c>
      <c r="B6355" s="3" t="s">
        <v>6165</v>
      </c>
      <c r="C6355" s="3">
        <v>97464</v>
      </c>
      <c r="D6355" s="2" t="s">
        <v>3897</v>
      </c>
      <c r="E6355" s="3" t="s">
        <v>6148</v>
      </c>
      <c r="G6355" s="66">
        <v>52.75</v>
      </c>
    </row>
    <row r="6356" spans="1:7" ht="22.5" x14ac:dyDescent="0.2">
      <c r="A6356" s="1" t="str">
        <f t="shared" si="109"/>
        <v>SINAPI 97502</v>
      </c>
      <c r="B6356" s="3" t="s">
        <v>6165</v>
      </c>
      <c r="C6356" s="3">
        <v>97502</v>
      </c>
      <c r="D6356" s="2" t="s">
        <v>3927</v>
      </c>
      <c r="E6356" s="3" t="s">
        <v>6148</v>
      </c>
      <c r="G6356" s="66">
        <v>47.16</v>
      </c>
    </row>
    <row r="6357" spans="1:7" ht="22.5" x14ac:dyDescent="0.2">
      <c r="A6357" s="1" t="str">
        <f t="shared" si="109"/>
        <v>SINAPI 97467</v>
      </c>
      <c r="B6357" s="3" t="s">
        <v>6165</v>
      </c>
      <c r="C6357" s="3">
        <v>97467</v>
      </c>
      <c r="D6357" s="2" t="s">
        <v>3899</v>
      </c>
      <c r="E6357" s="3" t="s">
        <v>6148</v>
      </c>
      <c r="G6357" s="66">
        <v>66.849999999999994</v>
      </c>
    </row>
    <row r="6358" spans="1:7" ht="22.5" x14ac:dyDescent="0.2">
      <c r="A6358" s="1" t="str">
        <f t="shared" si="109"/>
        <v>SINAPI 97505</v>
      </c>
      <c r="B6358" s="3" t="s">
        <v>6165</v>
      </c>
      <c r="C6358" s="3">
        <v>97505</v>
      </c>
      <c r="D6358" s="2" t="s">
        <v>3929</v>
      </c>
      <c r="E6358" s="3" t="s">
        <v>6148</v>
      </c>
      <c r="G6358" s="66">
        <v>58.98</v>
      </c>
    </row>
    <row r="6359" spans="1:7" ht="22.5" x14ac:dyDescent="0.2">
      <c r="A6359" s="1" t="str">
        <f t="shared" si="109"/>
        <v>SINAPI 97443</v>
      </c>
      <c r="B6359" s="3" t="s">
        <v>6165</v>
      </c>
      <c r="C6359" s="3">
        <v>97443</v>
      </c>
      <c r="D6359" s="2" t="s">
        <v>3880</v>
      </c>
      <c r="E6359" s="3" t="s">
        <v>6148</v>
      </c>
      <c r="G6359" s="66">
        <v>116.67</v>
      </c>
    </row>
    <row r="6360" spans="1:7" ht="22.5" x14ac:dyDescent="0.2">
      <c r="A6360" s="1" t="str">
        <f t="shared" si="109"/>
        <v>SINAPI 97470</v>
      </c>
      <c r="B6360" s="3" t="s">
        <v>6165</v>
      </c>
      <c r="C6360" s="3">
        <v>97470</v>
      </c>
      <c r="D6360" s="2" t="s">
        <v>3901</v>
      </c>
      <c r="E6360" s="3" t="s">
        <v>6148</v>
      </c>
      <c r="G6360" s="66">
        <v>98.01</v>
      </c>
    </row>
    <row r="6361" spans="1:7" ht="22.5" x14ac:dyDescent="0.2">
      <c r="A6361" s="1" t="str">
        <f t="shared" si="109"/>
        <v>SINAPI 97508</v>
      </c>
      <c r="B6361" s="3" t="s">
        <v>6165</v>
      </c>
      <c r="C6361" s="3">
        <v>97508</v>
      </c>
      <c r="D6361" s="2" t="s">
        <v>3931</v>
      </c>
      <c r="E6361" s="3" t="s">
        <v>6148</v>
      </c>
      <c r="G6361" s="66">
        <v>86.86</v>
      </c>
    </row>
    <row r="6362" spans="1:7" ht="22.5" x14ac:dyDescent="0.2">
      <c r="A6362" s="1" t="str">
        <f t="shared" si="109"/>
        <v>SINAPI 97446</v>
      </c>
      <c r="B6362" s="3" t="s">
        <v>6165</v>
      </c>
      <c r="C6362" s="3">
        <v>97446</v>
      </c>
      <c r="D6362" s="2" t="s">
        <v>3882</v>
      </c>
      <c r="E6362" s="3" t="s">
        <v>6148</v>
      </c>
      <c r="G6362" s="66">
        <v>232.3</v>
      </c>
    </row>
    <row r="6363" spans="1:7" ht="22.5" x14ac:dyDescent="0.2">
      <c r="A6363" s="1" t="str">
        <f t="shared" si="109"/>
        <v>SINAPI 97474</v>
      </c>
      <c r="B6363" s="3" t="s">
        <v>6165</v>
      </c>
      <c r="C6363" s="3">
        <v>97474</v>
      </c>
      <c r="D6363" s="2" t="s">
        <v>3903</v>
      </c>
      <c r="E6363" s="3" t="s">
        <v>6148</v>
      </c>
      <c r="G6363" s="66">
        <v>177.38</v>
      </c>
    </row>
    <row r="6364" spans="1:7" ht="22.5" x14ac:dyDescent="0.2">
      <c r="A6364" s="1" t="str">
        <f t="shared" si="109"/>
        <v>SINAPI 97511</v>
      </c>
      <c r="B6364" s="3" t="s">
        <v>6165</v>
      </c>
      <c r="C6364" s="3">
        <v>97511</v>
      </c>
      <c r="D6364" s="2" t="s">
        <v>3933</v>
      </c>
      <c r="E6364" s="3" t="s">
        <v>6148</v>
      </c>
      <c r="G6364" s="66">
        <v>161.37</v>
      </c>
    </row>
    <row r="6365" spans="1:7" ht="22.5" x14ac:dyDescent="0.2">
      <c r="A6365" s="1" t="str">
        <f t="shared" si="109"/>
        <v>SINAPI 97449</v>
      </c>
      <c r="B6365" s="3" t="s">
        <v>6165</v>
      </c>
      <c r="C6365" s="3">
        <v>97449</v>
      </c>
      <c r="D6365" s="2" t="s">
        <v>3884</v>
      </c>
      <c r="E6365" s="3" t="s">
        <v>6148</v>
      </c>
      <c r="G6365" s="66">
        <v>248.17</v>
      </c>
    </row>
    <row r="6366" spans="1:7" ht="22.5" x14ac:dyDescent="0.2">
      <c r="A6366" s="1" t="str">
        <f t="shared" si="109"/>
        <v>SINAPI 97477</v>
      </c>
      <c r="B6366" s="3" t="s">
        <v>6165</v>
      </c>
      <c r="C6366" s="3">
        <v>97477</v>
      </c>
      <c r="D6366" s="2" t="s">
        <v>3905</v>
      </c>
      <c r="E6366" s="3" t="s">
        <v>6148</v>
      </c>
      <c r="G6366" s="66">
        <v>235.88</v>
      </c>
    </row>
    <row r="6367" spans="1:7" ht="22.5" x14ac:dyDescent="0.2">
      <c r="A6367" s="1" t="str">
        <f t="shared" si="109"/>
        <v>SINAPI 97514</v>
      </c>
      <c r="B6367" s="3" t="s">
        <v>6165</v>
      </c>
      <c r="C6367" s="3">
        <v>97514</v>
      </c>
      <c r="D6367" s="2" t="s">
        <v>3935</v>
      </c>
      <c r="E6367" s="3" t="s">
        <v>6148</v>
      </c>
      <c r="G6367" s="66">
        <v>214.81</v>
      </c>
    </row>
    <row r="6368" spans="1:7" ht="22.5" x14ac:dyDescent="0.2">
      <c r="A6368" s="1" t="str">
        <f t="shared" si="109"/>
        <v>SINAPI 101920</v>
      </c>
      <c r="B6368" s="3" t="s">
        <v>6165</v>
      </c>
      <c r="C6368" s="3">
        <v>101920</v>
      </c>
      <c r="D6368" s="2" t="s">
        <v>3057</v>
      </c>
      <c r="E6368" s="3" t="s">
        <v>6148</v>
      </c>
      <c r="G6368" s="66">
        <v>199.62</v>
      </c>
    </row>
    <row r="6369" spans="1:7" ht="22.5" x14ac:dyDescent="0.2">
      <c r="A6369" s="1" t="str">
        <f t="shared" si="109"/>
        <v>SINAPI 101929</v>
      </c>
      <c r="B6369" s="3" t="s">
        <v>6165</v>
      </c>
      <c r="C6369" s="3">
        <v>101929</v>
      </c>
      <c r="D6369" s="2" t="s">
        <v>3066</v>
      </c>
      <c r="E6369" s="3" t="s">
        <v>6148</v>
      </c>
      <c r="G6369" s="66">
        <v>205.98</v>
      </c>
    </row>
    <row r="6370" spans="1:7" ht="22.5" x14ac:dyDescent="0.2">
      <c r="A6370" s="1" t="str">
        <f t="shared" si="109"/>
        <v>SINAPI 92693</v>
      </c>
      <c r="B6370" s="3" t="s">
        <v>6165</v>
      </c>
      <c r="C6370" s="3">
        <v>92693</v>
      </c>
      <c r="D6370" s="2" t="s">
        <v>3596</v>
      </c>
      <c r="E6370" s="3" t="s">
        <v>6148</v>
      </c>
      <c r="G6370" s="66">
        <v>15.76</v>
      </c>
    </row>
    <row r="6371" spans="1:7" ht="22.5" x14ac:dyDescent="0.2">
      <c r="A6371" s="1" t="str">
        <f t="shared" si="109"/>
        <v>SINAPI 92695</v>
      </c>
      <c r="B6371" s="3" t="s">
        <v>6165</v>
      </c>
      <c r="C6371" s="3">
        <v>92695</v>
      </c>
      <c r="D6371" s="2" t="s">
        <v>3598</v>
      </c>
      <c r="E6371" s="3" t="s">
        <v>6148</v>
      </c>
      <c r="G6371" s="66">
        <v>24.87</v>
      </c>
    </row>
    <row r="6372" spans="1:7" ht="22.5" x14ac:dyDescent="0.2">
      <c r="A6372" s="1" t="str">
        <f t="shared" si="109"/>
        <v>SINAPI 92697</v>
      </c>
      <c r="B6372" s="3" t="s">
        <v>6165</v>
      </c>
      <c r="C6372" s="3">
        <v>92697</v>
      </c>
      <c r="D6372" s="2" t="s">
        <v>3600</v>
      </c>
      <c r="E6372" s="3" t="s">
        <v>6148</v>
      </c>
      <c r="G6372" s="66">
        <v>40.22</v>
      </c>
    </row>
    <row r="6373" spans="1:7" ht="22.5" x14ac:dyDescent="0.2">
      <c r="A6373" s="1" t="str">
        <f t="shared" si="109"/>
        <v>SINAPI 92658</v>
      </c>
      <c r="B6373" s="3" t="s">
        <v>6165</v>
      </c>
      <c r="C6373" s="3">
        <v>92658</v>
      </c>
      <c r="D6373" s="2" t="s">
        <v>3566</v>
      </c>
      <c r="E6373" s="3" t="s">
        <v>6148</v>
      </c>
      <c r="G6373" s="66">
        <v>30.27</v>
      </c>
    </row>
    <row r="6374" spans="1:7" ht="22.5" x14ac:dyDescent="0.2">
      <c r="A6374" s="1" t="str">
        <f t="shared" si="109"/>
        <v>SINAPI 92660</v>
      </c>
      <c r="B6374" s="3" t="s">
        <v>6165</v>
      </c>
      <c r="C6374" s="3">
        <v>92660</v>
      </c>
      <c r="D6374" s="2" t="s">
        <v>3568</v>
      </c>
      <c r="E6374" s="3" t="s">
        <v>6148</v>
      </c>
      <c r="G6374" s="66">
        <v>36.64</v>
      </c>
    </row>
    <row r="6375" spans="1:7" ht="22.5" x14ac:dyDescent="0.2">
      <c r="A6375" s="1" t="str">
        <f t="shared" ref="A6375:A6438" si="110">CONCATENAR</f>
        <v>SINAPI 92662</v>
      </c>
      <c r="B6375" s="3" t="s">
        <v>6165</v>
      </c>
      <c r="C6375" s="3">
        <v>92662</v>
      </c>
      <c r="D6375" s="2" t="s">
        <v>3570</v>
      </c>
      <c r="E6375" s="3" t="s">
        <v>6148</v>
      </c>
      <c r="G6375" s="66">
        <v>41.96</v>
      </c>
    </row>
    <row r="6376" spans="1:7" ht="22.5" x14ac:dyDescent="0.2">
      <c r="A6376" s="1" t="str">
        <f t="shared" si="110"/>
        <v>SINAPI 92664</v>
      </c>
      <c r="B6376" s="3" t="s">
        <v>6165</v>
      </c>
      <c r="C6376" s="3">
        <v>92664</v>
      </c>
      <c r="D6376" s="2" t="s">
        <v>3572</v>
      </c>
      <c r="E6376" s="3" t="s">
        <v>6148</v>
      </c>
      <c r="G6376" s="66">
        <v>55.64</v>
      </c>
    </row>
    <row r="6377" spans="1:7" ht="22.5" x14ac:dyDescent="0.2">
      <c r="A6377" s="1" t="str">
        <f t="shared" si="110"/>
        <v>SINAPI 92666</v>
      </c>
      <c r="B6377" s="3" t="s">
        <v>6165</v>
      </c>
      <c r="C6377" s="3">
        <v>92666</v>
      </c>
      <c r="D6377" s="2" t="s">
        <v>3574</v>
      </c>
      <c r="E6377" s="3" t="s">
        <v>6148</v>
      </c>
      <c r="G6377" s="66">
        <v>86.7</v>
      </c>
    </row>
    <row r="6378" spans="1:7" ht="22.5" x14ac:dyDescent="0.2">
      <c r="A6378" s="1" t="str">
        <f t="shared" si="110"/>
        <v>SINAPI 92668</v>
      </c>
      <c r="B6378" s="3" t="s">
        <v>6165</v>
      </c>
      <c r="C6378" s="3">
        <v>92668</v>
      </c>
      <c r="D6378" s="2" t="s">
        <v>3576</v>
      </c>
      <c r="E6378" s="3" t="s">
        <v>6148</v>
      </c>
      <c r="G6378" s="66">
        <v>121.41</v>
      </c>
    </row>
    <row r="6379" spans="1:7" ht="22.5" x14ac:dyDescent="0.2">
      <c r="A6379" s="1" t="str">
        <f t="shared" si="110"/>
        <v>SINAPI 92370</v>
      </c>
      <c r="B6379" s="3" t="s">
        <v>6165</v>
      </c>
      <c r="C6379" s="3">
        <v>92370</v>
      </c>
      <c r="D6379" s="2" t="s">
        <v>3536</v>
      </c>
      <c r="E6379" s="3" t="s">
        <v>6148</v>
      </c>
      <c r="G6379" s="66">
        <v>40.659999999999997</v>
      </c>
    </row>
    <row r="6380" spans="1:7" ht="22.5" x14ac:dyDescent="0.2">
      <c r="A6380" s="1" t="str">
        <f t="shared" si="110"/>
        <v>SINAPI 92372</v>
      </c>
      <c r="B6380" s="3" t="s">
        <v>6165</v>
      </c>
      <c r="C6380" s="3">
        <v>92372</v>
      </c>
      <c r="D6380" s="2" t="s">
        <v>3538</v>
      </c>
      <c r="E6380" s="3" t="s">
        <v>6148</v>
      </c>
      <c r="G6380" s="66">
        <v>48.45</v>
      </c>
    </row>
    <row r="6381" spans="1:7" ht="22.5" x14ac:dyDescent="0.2">
      <c r="A6381" s="1" t="str">
        <f t="shared" si="110"/>
        <v>SINAPI 92374</v>
      </c>
      <c r="B6381" s="3" t="s">
        <v>6165</v>
      </c>
      <c r="C6381" s="3">
        <v>92374</v>
      </c>
      <c r="D6381" s="2" t="s">
        <v>3540</v>
      </c>
      <c r="E6381" s="3" t="s">
        <v>6148</v>
      </c>
      <c r="G6381" s="66">
        <v>55.42</v>
      </c>
    </row>
    <row r="6382" spans="1:7" ht="22.5" x14ac:dyDescent="0.2">
      <c r="A6382" s="1" t="str">
        <f t="shared" si="110"/>
        <v>SINAPI 92345</v>
      </c>
      <c r="B6382" s="3" t="s">
        <v>6165</v>
      </c>
      <c r="C6382" s="3">
        <v>92345</v>
      </c>
      <c r="D6382" s="2" t="s">
        <v>3521</v>
      </c>
      <c r="E6382" s="3" t="s">
        <v>6148</v>
      </c>
      <c r="G6382" s="66">
        <v>71.180000000000007</v>
      </c>
    </row>
    <row r="6383" spans="1:7" ht="22.5" x14ac:dyDescent="0.2">
      <c r="A6383" s="1" t="str">
        <f t="shared" si="110"/>
        <v>SINAPI 92376</v>
      </c>
      <c r="B6383" s="3" t="s">
        <v>6165</v>
      </c>
      <c r="C6383" s="3">
        <v>92376</v>
      </c>
      <c r="D6383" s="2" t="s">
        <v>3542</v>
      </c>
      <c r="E6383" s="3" t="s">
        <v>6148</v>
      </c>
      <c r="G6383" s="66">
        <v>71.13</v>
      </c>
    </row>
    <row r="6384" spans="1:7" ht="22.5" x14ac:dyDescent="0.2">
      <c r="A6384" s="1" t="str">
        <f t="shared" si="110"/>
        <v>SINAPI 92347</v>
      </c>
      <c r="B6384" s="3" t="s">
        <v>6165</v>
      </c>
      <c r="C6384" s="3">
        <v>92347</v>
      </c>
      <c r="D6384" s="2" t="s">
        <v>3523</v>
      </c>
      <c r="E6384" s="3" t="s">
        <v>6148</v>
      </c>
      <c r="G6384" s="66">
        <v>103.4</v>
      </c>
    </row>
    <row r="6385" spans="1:7" ht="22.5" x14ac:dyDescent="0.2">
      <c r="A6385" s="1" t="str">
        <f t="shared" si="110"/>
        <v>SINAPI 92378</v>
      </c>
      <c r="B6385" s="3" t="s">
        <v>6165</v>
      </c>
      <c r="C6385" s="3">
        <v>92378</v>
      </c>
      <c r="D6385" s="2" t="s">
        <v>3544</v>
      </c>
      <c r="E6385" s="3" t="s">
        <v>6148</v>
      </c>
      <c r="G6385" s="66">
        <v>105.27</v>
      </c>
    </row>
    <row r="6386" spans="1:7" ht="22.5" x14ac:dyDescent="0.2">
      <c r="A6386" s="1" t="str">
        <f t="shared" si="110"/>
        <v>SINAPI 92349</v>
      </c>
      <c r="B6386" s="3" t="s">
        <v>6165</v>
      </c>
      <c r="C6386" s="3">
        <v>92349</v>
      </c>
      <c r="D6386" s="2" t="s">
        <v>3525</v>
      </c>
      <c r="E6386" s="3" t="s">
        <v>6148</v>
      </c>
      <c r="G6386" s="66">
        <v>139.16999999999999</v>
      </c>
    </row>
    <row r="6387" spans="1:7" ht="22.5" x14ac:dyDescent="0.2">
      <c r="A6387" s="1" t="str">
        <f t="shared" si="110"/>
        <v>SINAPI 92380</v>
      </c>
      <c r="B6387" s="3" t="s">
        <v>6165</v>
      </c>
      <c r="C6387" s="3">
        <v>92380</v>
      </c>
      <c r="D6387" s="2" t="s">
        <v>3546</v>
      </c>
      <c r="E6387" s="3" t="s">
        <v>6148</v>
      </c>
      <c r="G6387" s="66">
        <v>143.01</v>
      </c>
    </row>
    <row r="6388" spans="1:7" x14ac:dyDescent="0.2">
      <c r="A6388" s="1" t="str">
        <f t="shared" si="110"/>
        <v>SINAPI 101917</v>
      </c>
      <c r="B6388" s="3" t="s">
        <v>6165</v>
      </c>
      <c r="C6388" s="3">
        <v>101917</v>
      </c>
      <c r="D6388" s="2" t="s">
        <v>2825</v>
      </c>
      <c r="E6388" s="3" t="s">
        <v>6148</v>
      </c>
      <c r="G6388" s="66">
        <v>180.01</v>
      </c>
    </row>
    <row r="6389" spans="1:7" ht="22.5" x14ac:dyDescent="0.2">
      <c r="A6389" s="1" t="str">
        <f t="shared" si="110"/>
        <v>SINAPI 101924</v>
      </c>
      <c r="B6389" s="3" t="s">
        <v>6165</v>
      </c>
      <c r="C6389" s="3">
        <v>101924</v>
      </c>
      <c r="D6389" s="2" t="s">
        <v>3061</v>
      </c>
      <c r="E6389" s="3" t="s">
        <v>6148</v>
      </c>
      <c r="G6389" s="66">
        <v>188.1</v>
      </c>
    </row>
    <row r="6390" spans="1:7" ht="22.5" x14ac:dyDescent="0.2">
      <c r="A6390" s="1" t="str">
        <f t="shared" si="110"/>
        <v>SINAPI 101933</v>
      </c>
      <c r="B6390" s="3" t="s">
        <v>6165</v>
      </c>
      <c r="C6390" s="3">
        <v>101933</v>
      </c>
      <c r="D6390" s="2" t="s">
        <v>3070</v>
      </c>
      <c r="E6390" s="3" t="s">
        <v>6148</v>
      </c>
      <c r="G6390" s="66">
        <v>194.46</v>
      </c>
    </row>
    <row r="6391" spans="1:7" ht="22.5" x14ac:dyDescent="0.2">
      <c r="A6391" s="1" t="str">
        <f t="shared" si="110"/>
        <v>SINAPI 92692</v>
      </c>
      <c r="B6391" s="3" t="s">
        <v>6165</v>
      </c>
      <c r="C6391" s="3">
        <v>92692</v>
      </c>
      <c r="D6391" s="2" t="s">
        <v>3595</v>
      </c>
      <c r="E6391" s="3" t="s">
        <v>6148</v>
      </c>
      <c r="G6391" s="66">
        <v>15.35</v>
      </c>
    </row>
    <row r="6392" spans="1:7" ht="22.5" x14ac:dyDescent="0.2">
      <c r="A6392" s="1" t="str">
        <f t="shared" si="110"/>
        <v>SINAPI 92694</v>
      </c>
      <c r="B6392" s="3" t="s">
        <v>6165</v>
      </c>
      <c r="C6392" s="3">
        <v>92694</v>
      </c>
      <c r="D6392" s="2" t="s">
        <v>3597</v>
      </c>
      <c r="E6392" s="3" t="s">
        <v>6148</v>
      </c>
      <c r="G6392" s="66">
        <v>24.46</v>
      </c>
    </row>
    <row r="6393" spans="1:7" ht="22.5" x14ac:dyDescent="0.2">
      <c r="A6393" s="1" t="str">
        <f t="shared" si="110"/>
        <v>SINAPI 92696</v>
      </c>
      <c r="B6393" s="3" t="s">
        <v>6165</v>
      </c>
      <c r="C6393" s="3">
        <v>92696</v>
      </c>
      <c r="D6393" s="2" t="s">
        <v>3599</v>
      </c>
      <c r="E6393" s="3" t="s">
        <v>6148</v>
      </c>
      <c r="G6393" s="66">
        <v>38.369999999999997</v>
      </c>
    </row>
    <row r="6394" spans="1:7" ht="22.5" x14ac:dyDescent="0.2">
      <c r="A6394" s="1" t="str">
        <f t="shared" si="110"/>
        <v>SINAPI 92657</v>
      </c>
      <c r="B6394" s="3" t="s">
        <v>6165</v>
      </c>
      <c r="C6394" s="3">
        <v>92657</v>
      </c>
      <c r="D6394" s="2" t="s">
        <v>3565</v>
      </c>
      <c r="E6394" s="3" t="s">
        <v>6148</v>
      </c>
      <c r="G6394" s="66">
        <v>28.42</v>
      </c>
    </row>
    <row r="6395" spans="1:7" ht="22.5" x14ac:dyDescent="0.2">
      <c r="A6395" s="1" t="str">
        <f t="shared" si="110"/>
        <v>SINAPI 92659</v>
      </c>
      <c r="B6395" s="3" t="s">
        <v>6165</v>
      </c>
      <c r="C6395" s="3">
        <v>92659</v>
      </c>
      <c r="D6395" s="2" t="s">
        <v>3567</v>
      </c>
      <c r="E6395" s="3" t="s">
        <v>6148</v>
      </c>
      <c r="G6395" s="66">
        <v>34.92</v>
      </c>
    </row>
    <row r="6396" spans="1:7" ht="22.5" x14ac:dyDescent="0.2">
      <c r="A6396" s="1" t="str">
        <f t="shared" si="110"/>
        <v>SINAPI 92661</v>
      </c>
      <c r="B6396" s="3" t="s">
        <v>6165</v>
      </c>
      <c r="C6396" s="3">
        <v>92661</v>
      </c>
      <c r="D6396" s="2" t="s">
        <v>3569</v>
      </c>
      <c r="E6396" s="3" t="s">
        <v>6148</v>
      </c>
      <c r="G6396" s="66">
        <v>41.63</v>
      </c>
    </row>
    <row r="6397" spans="1:7" ht="22.5" x14ac:dyDescent="0.2">
      <c r="A6397" s="1" t="str">
        <f t="shared" si="110"/>
        <v>SINAPI 92663</v>
      </c>
      <c r="B6397" s="3" t="s">
        <v>6165</v>
      </c>
      <c r="C6397" s="3">
        <v>92663</v>
      </c>
      <c r="D6397" s="2" t="s">
        <v>3571</v>
      </c>
      <c r="E6397" s="3" t="s">
        <v>6148</v>
      </c>
      <c r="G6397" s="66">
        <v>55.67</v>
      </c>
    </row>
    <row r="6398" spans="1:7" ht="22.5" x14ac:dyDescent="0.2">
      <c r="A6398" s="1" t="str">
        <f t="shared" si="110"/>
        <v>SINAPI 92665</v>
      </c>
      <c r="B6398" s="3" t="s">
        <v>6165</v>
      </c>
      <c r="C6398" s="3">
        <v>92665</v>
      </c>
      <c r="D6398" s="2" t="s">
        <v>3573</v>
      </c>
      <c r="E6398" s="3" t="s">
        <v>6148</v>
      </c>
      <c r="G6398" s="66">
        <v>76.430000000000007</v>
      </c>
    </row>
    <row r="6399" spans="1:7" ht="22.5" x14ac:dyDescent="0.2">
      <c r="A6399" s="1" t="str">
        <f t="shared" si="110"/>
        <v>SINAPI 92667</v>
      </c>
      <c r="B6399" s="3" t="s">
        <v>6165</v>
      </c>
      <c r="C6399" s="3">
        <v>92667</v>
      </c>
      <c r="D6399" s="2" t="s">
        <v>3575</v>
      </c>
      <c r="E6399" s="3" t="s">
        <v>6148</v>
      </c>
      <c r="G6399" s="66">
        <v>112.27</v>
      </c>
    </row>
    <row r="6400" spans="1:7" ht="22.5" x14ac:dyDescent="0.2">
      <c r="A6400" s="1" t="str">
        <f t="shared" si="110"/>
        <v>SINAPI 92369</v>
      </c>
      <c r="B6400" s="3" t="s">
        <v>6165</v>
      </c>
      <c r="C6400" s="3">
        <v>92369</v>
      </c>
      <c r="D6400" s="2" t="s">
        <v>3535</v>
      </c>
      <c r="E6400" s="3" t="s">
        <v>6148</v>
      </c>
      <c r="G6400" s="66">
        <v>38.81</v>
      </c>
    </row>
    <row r="6401" spans="1:7" ht="22.5" x14ac:dyDescent="0.2">
      <c r="A6401" s="1" t="str">
        <f t="shared" si="110"/>
        <v>SINAPI 92371</v>
      </c>
      <c r="B6401" s="3" t="s">
        <v>6165</v>
      </c>
      <c r="C6401" s="3">
        <v>92371</v>
      </c>
      <c r="D6401" s="2" t="s">
        <v>3537</v>
      </c>
      <c r="E6401" s="3" t="s">
        <v>6148</v>
      </c>
      <c r="G6401" s="66">
        <v>46.73</v>
      </c>
    </row>
    <row r="6402" spans="1:7" ht="22.5" x14ac:dyDescent="0.2">
      <c r="A6402" s="1" t="str">
        <f t="shared" si="110"/>
        <v>SINAPI 92373</v>
      </c>
      <c r="B6402" s="3" t="s">
        <v>6165</v>
      </c>
      <c r="C6402" s="3">
        <v>92373</v>
      </c>
      <c r="D6402" s="2" t="s">
        <v>3539</v>
      </c>
      <c r="E6402" s="3" t="s">
        <v>6148</v>
      </c>
      <c r="G6402" s="66">
        <v>55.09</v>
      </c>
    </row>
    <row r="6403" spans="1:7" ht="22.5" x14ac:dyDescent="0.2">
      <c r="A6403" s="1" t="str">
        <f t="shared" si="110"/>
        <v>SINAPI 92344</v>
      </c>
      <c r="B6403" s="3" t="s">
        <v>6165</v>
      </c>
      <c r="C6403" s="3">
        <v>92344</v>
      </c>
      <c r="D6403" s="2" t="s">
        <v>3520</v>
      </c>
      <c r="E6403" s="3" t="s">
        <v>6148</v>
      </c>
      <c r="G6403" s="66">
        <v>71.209999999999994</v>
      </c>
    </row>
    <row r="6404" spans="1:7" ht="22.5" x14ac:dyDescent="0.2">
      <c r="A6404" s="1" t="str">
        <f t="shared" si="110"/>
        <v>SINAPI 92375</v>
      </c>
      <c r="B6404" s="3" t="s">
        <v>6165</v>
      </c>
      <c r="C6404" s="3">
        <v>92375</v>
      </c>
      <c r="D6404" s="2" t="s">
        <v>3541</v>
      </c>
      <c r="E6404" s="3" t="s">
        <v>6148</v>
      </c>
      <c r="G6404" s="66">
        <v>71.16</v>
      </c>
    </row>
    <row r="6405" spans="1:7" ht="22.5" x14ac:dyDescent="0.2">
      <c r="A6405" s="1" t="str">
        <f t="shared" si="110"/>
        <v>SINAPI 92346</v>
      </c>
      <c r="B6405" s="3" t="s">
        <v>6165</v>
      </c>
      <c r="C6405" s="3">
        <v>92346</v>
      </c>
      <c r="D6405" s="2" t="s">
        <v>3522</v>
      </c>
      <c r="E6405" s="3" t="s">
        <v>6148</v>
      </c>
      <c r="G6405" s="66">
        <v>93.13</v>
      </c>
    </row>
    <row r="6406" spans="1:7" ht="22.5" x14ac:dyDescent="0.2">
      <c r="A6406" s="1" t="str">
        <f t="shared" si="110"/>
        <v>SINAPI 92377</v>
      </c>
      <c r="B6406" s="3" t="s">
        <v>6165</v>
      </c>
      <c r="C6406" s="3">
        <v>92377</v>
      </c>
      <c r="D6406" s="2" t="s">
        <v>3543</v>
      </c>
      <c r="E6406" s="3" t="s">
        <v>6148</v>
      </c>
      <c r="G6406" s="66">
        <v>95</v>
      </c>
    </row>
    <row r="6407" spans="1:7" ht="22.5" x14ac:dyDescent="0.2">
      <c r="A6407" s="1" t="str">
        <f t="shared" si="110"/>
        <v>SINAPI 92348</v>
      </c>
      <c r="B6407" s="3" t="s">
        <v>6165</v>
      </c>
      <c r="C6407" s="3">
        <v>92348</v>
      </c>
      <c r="D6407" s="2" t="s">
        <v>3524</v>
      </c>
      <c r="E6407" s="3" t="s">
        <v>6148</v>
      </c>
      <c r="G6407" s="66">
        <v>130.03</v>
      </c>
    </row>
    <row r="6408" spans="1:7" ht="22.5" x14ac:dyDescent="0.2">
      <c r="A6408" s="1" t="str">
        <f t="shared" si="110"/>
        <v>SINAPI 92379</v>
      </c>
      <c r="B6408" s="3" t="s">
        <v>6165</v>
      </c>
      <c r="C6408" s="3">
        <v>92379</v>
      </c>
      <c r="D6408" s="2" t="s">
        <v>3545</v>
      </c>
      <c r="E6408" s="3" t="s">
        <v>6148</v>
      </c>
      <c r="G6408" s="66">
        <v>133.87</v>
      </c>
    </row>
    <row r="6409" spans="1:7" x14ac:dyDescent="0.2">
      <c r="A6409" s="1" t="str">
        <f t="shared" si="110"/>
        <v>SINAPI 95696</v>
      </c>
      <c r="B6409" s="3" t="s">
        <v>6165</v>
      </c>
      <c r="C6409" s="3">
        <v>95696</v>
      </c>
      <c r="D6409" s="2" t="s">
        <v>3744</v>
      </c>
      <c r="E6409" s="3" t="s">
        <v>6148</v>
      </c>
      <c r="G6409" s="66">
        <v>56.24</v>
      </c>
    </row>
    <row r="6410" spans="1:7" ht="22.5" x14ac:dyDescent="0.2">
      <c r="A6410" s="1" t="str">
        <f t="shared" si="110"/>
        <v>SINAPI 92335</v>
      </c>
      <c r="B6410" s="3" t="s">
        <v>6165</v>
      </c>
      <c r="C6410" s="3">
        <v>92335</v>
      </c>
      <c r="D6410" s="2" t="s">
        <v>2968</v>
      </c>
      <c r="E6410" s="3" t="s">
        <v>6147</v>
      </c>
      <c r="G6410" s="66">
        <v>102.67</v>
      </c>
    </row>
    <row r="6411" spans="1:7" ht="22.5" x14ac:dyDescent="0.2">
      <c r="A6411" s="1" t="str">
        <f t="shared" si="110"/>
        <v>SINAPI 92336</v>
      </c>
      <c r="B6411" s="3" t="s">
        <v>6165</v>
      </c>
      <c r="C6411" s="3">
        <v>92336</v>
      </c>
      <c r="D6411" s="2" t="s">
        <v>2969</v>
      </c>
      <c r="E6411" s="3" t="s">
        <v>6147</v>
      </c>
      <c r="G6411" s="66">
        <v>126.13</v>
      </c>
    </row>
    <row r="6412" spans="1:7" ht="22.5" x14ac:dyDescent="0.2">
      <c r="A6412" s="1" t="str">
        <f t="shared" si="110"/>
        <v>SINAPI 92337</v>
      </c>
      <c r="B6412" s="3" t="s">
        <v>6165</v>
      </c>
      <c r="C6412" s="3">
        <v>92337</v>
      </c>
      <c r="D6412" s="2" t="s">
        <v>2970</v>
      </c>
      <c r="E6412" s="3" t="s">
        <v>6147</v>
      </c>
      <c r="G6412" s="66">
        <v>166.12</v>
      </c>
    </row>
    <row r="6413" spans="1:7" ht="22.5" x14ac:dyDescent="0.2">
      <c r="A6413" s="1" t="str">
        <f t="shared" si="110"/>
        <v>SINAPI 92687</v>
      </c>
      <c r="B6413" s="3" t="s">
        <v>6165</v>
      </c>
      <c r="C6413" s="3">
        <v>92687</v>
      </c>
      <c r="D6413" s="2" t="s">
        <v>2995</v>
      </c>
      <c r="E6413" s="3" t="s">
        <v>6147</v>
      </c>
      <c r="G6413" s="66">
        <v>31.71</v>
      </c>
    </row>
    <row r="6414" spans="1:7" ht="22.5" x14ac:dyDescent="0.2">
      <c r="A6414" s="1" t="str">
        <f t="shared" si="110"/>
        <v>SINAPI 92688</v>
      </c>
      <c r="B6414" s="3" t="s">
        <v>6165</v>
      </c>
      <c r="C6414" s="3">
        <v>92688</v>
      </c>
      <c r="D6414" s="2" t="s">
        <v>2996</v>
      </c>
      <c r="E6414" s="3" t="s">
        <v>6147</v>
      </c>
      <c r="G6414" s="66">
        <v>44.42</v>
      </c>
    </row>
    <row r="6415" spans="1:7" ht="22.5" x14ac:dyDescent="0.2">
      <c r="A6415" s="1" t="str">
        <f t="shared" si="110"/>
        <v>SINAPI 97536</v>
      </c>
      <c r="B6415" s="3" t="s">
        <v>6165</v>
      </c>
      <c r="C6415" s="3">
        <v>97536</v>
      </c>
      <c r="D6415" s="2" t="s">
        <v>3037</v>
      </c>
      <c r="E6415" s="3" t="s">
        <v>6147</v>
      </c>
      <c r="G6415" s="66">
        <v>68.23</v>
      </c>
    </row>
    <row r="6416" spans="1:7" ht="22.5" x14ac:dyDescent="0.2">
      <c r="A6416" s="1" t="str">
        <f t="shared" si="110"/>
        <v>SINAPI 97535</v>
      </c>
      <c r="B6416" s="3" t="s">
        <v>6165</v>
      </c>
      <c r="C6416" s="3">
        <v>97535</v>
      </c>
      <c r="D6416" s="2" t="s">
        <v>3036</v>
      </c>
      <c r="E6416" s="3" t="s">
        <v>6147</v>
      </c>
      <c r="G6416" s="66">
        <v>55.97</v>
      </c>
    </row>
    <row r="6417" spans="1:7" ht="22.5" x14ac:dyDescent="0.2">
      <c r="A6417" s="1" t="str">
        <f t="shared" si="110"/>
        <v>SINAPI 92652</v>
      </c>
      <c r="B6417" s="3" t="s">
        <v>6165</v>
      </c>
      <c r="C6417" s="3">
        <v>92652</v>
      </c>
      <c r="D6417" s="2" t="s">
        <v>2990</v>
      </c>
      <c r="E6417" s="3" t="s">
        <v>6147</v>
      </c>
      <c r="G6417" s="66">
        <v>67.69</v>
      </c>
    </row>
    <row r="6418" spans="1:7" ht="22.5" x14ac:dyDescent="0.2">
      <c r="A6418" s="1" t="str">
        <f t="shared" si="110"/>
        <v>SINAPI 92653</v>
      </c>
      <c r="B6418" s="3" t="s">
        <v>6165</v>
      </c>
      <c r="C6418" s="3">
        <v>92653</v>
      </c>
      <c r="D6418" s="2" t="s">
        <v>2991</v>
      </c>
      <c r="E6418" s="3" t="s">
        <v>6147</v>
      </c>
      <c r="G6418" s="66">
        <v>77.13</v>
      </c>
    </row>
    <row r="6419" spans="1:7" ht="22.5" x14ac:dyDescent="0.2">
      <c r="A6419" s="1" t="str">
        <f t="shared" si="110"/>
        <v>SINAPI 92654</v>
      </c>
      <c r="B6419" s="3" t="s">
        <v>6165</v>
      </c>
      <c r="C6419" s="3">
        <v>92654</v>
      </c>
      <c r="D6419" s="2" t="s">
        <v>2992</v>
      </c>
      <c r="E6419" s="3" t="s">
        <v>6147</v>
      </c>
      <c r="G6419" s="66">
        <v>105.29</v>
      </c>
    </row>
    <row r="6420" spans="1:7" ht="22.5" x14ac:dyDescent="0.2">
      <c r="A6420" s="1" t="str">
        <f t="shared" si="110"/>
        <v>SINAPI 92655</v>
      </c>
      <c r="B6420" s="3" t="s">
        <v>6165</v>
      </c>
      <c r="C6420" s="3">
        <v>92655</v>
      </c>
      <c r="D6420" s="2" t="s">
        <v>2993</v>
      </c>
      <c r="E6420" s="3" t="s">
        <v>6147</v>
      </c>
      <c r="G6420" s="66">
        <v>128.27000000000001</v>
      </c>
    </row>
    <row r="6421" spans="1:7" ht="22.5" x14ac:dyDescent="0.2">
      <c r="A6421" s="1" t="str">
        <f t="shared" si="110"/>
        <v>SINAPI 92656</v>
      </c>
      <c r="B6421" s="3" t="s">
        <v>6165</v>
      </c>
      <c r="C6421" s="3">
        <v>92656</v>
      </c>
      <c r="D6421" s="2" t="s">
        <v>2994</v>
      </c>
      <c r="E6421" s="3" t="s">
        <v>6147</v>
      </c>
      <c r="G6421" s="66">
        <v>167.77</v>
      </c>
    </row>
    <row r="6422" spans="1:7" ht="22.5" x14ac:dyDescent="0.2">
      <c r="A6422" s="1" t="str">
        <f t="shared" si="110"/>
        <v>SINAPI 101918</v>
      </c>
      <c r="B6422" s="3" t="s">
        <v>6165</v>
      </c>
      <c r="C6422" s="3">
        <v>101918</v>
      </c>
      <c r="D6422" s="2" t="s">
        <v>3055</v>
      </c>
      <c r="E6422" s="3" t="s">
        <v>6147</v>
      </c>
      <c r="G6422" s="66">
        <v>236.76</v>
      </c>
    </row>
    <row r="6423" spans="1:7" ht="22.5" x14ac:dyDescent="0.2">
      <c r="A6423" s="1" t="str">
        <f t="shared" si="110"/>
        <v>SINAPI 101927</v>
      </c>
      <c r="B6423" s="3" t="s">
        <v>6165</v>
      </c>
      <c r="C6423" s="3">
        <v>101927</v>
      </c>
      <c r="D6423" s="2" t="s">
        <v>3064</v>
      </c>
      <c r="E6423" s="3" t="s">
        <v>6147</v>
      </c>
      <c r="G6423" s="66">
        <v>220.14</v>
      </c>
    </row>
    <row r="6424" spans="1:7" ht="22.5" x14ac:dyDescent="0.2">
      <c r="A6424" s="1" t="str">
        <f t="shared" si="110"/>
        <v>SINAPI 97498</v>
      </c>
      <c r="B6424" s="3" t="s">
        <v>6165</v>
      </c>
      <c r="C6424" s="3">
        <v>97498</v>
      </c>
      <c r="D6424" s="2" t="s">
        <v>3035</v>
      </c>
      <c r="E6424" s="3" t="s">
        <v>6147</v>
      </c>
      <c r="G6424" s="66">
        <v>50.64</v>
      </c>
    </row>
    <row r="6425" spans="1:7" ht="22.5" x14ac:dyDescent="0.2">
      <c r="A6425" s="1" t="str">
        <f t="shared" si="110"/>
        <v>SINAPI 92364</v>
      </c>
      <c r="B6425" s="3" t="s">
        <v>6165</v>
      </c>
      <c r="C6425" s="3">
        <v>92364</v>
      </c>
      <c r="D6425" s="2" t="s">
        <v>2980</v>
      </c>
      <c r="E6425" s="3" t="s">
        <v>6147</v>
      </c>
      <c r="G6425" s="66">
        <v>62.35</v>
      </c>
    </row>
    <row r="6426" spans="1:7" ht="22.5" x14ac:dyDescent="0.2">
      <c r="A6426" s="1" t="str">
        <f t="shared" si="110"/>
        <v>SINAPI 92365</v>
      </c>
      <c r="B6426" s="3" t="s">
        <v>6165</v>
      </c>
      <c r="C6426" s="3">
        <v>92365</v>
      </c>
      <c r="D6426" s="2" t="s">
        <v>2981</v>
      </c>
      <c r="E6426" s="3" t="s">
        <v>6147</v>
      </c>
      <c r="G6426" s="66">
        <v>71.739999999999995</v>
      </c>
    </row>
    <row r="6427" spans="1:7" ht="22.5" x14ac:dyDescent="0.2">
      <c r="A6427" s="1" t="str">
        <f t="shared" si="110"/>
        <v>SINAPI 92341</v>
      </c>
      <c r="B6427" s="3" t="s">
        <v>6165</v>
      </c>
      <c r="C6427" s="3">
        <v>92341</v>
      </c>
      <c r="D6427" s="2" t="s">
        <v>2973</v>
      </c>
      <c r="E6427" s="3" t="s">
        <v>6147</v>
      </c>
      <c r="G6427" s="66">
        <v>114.35</v>
      </c>
    </row>
    <row r="6428" spans="1:7" ht="22.5" x14ac:dyDescent="0.2">
      <c r="A6428" s="1" t="str">
        <f t="shared" si="110"/>
        <v>SINAPI 92366</v>
      </c>
      <c r="B6428" s="3" t="s">
        <v>6165</v>
      </c>
      <c r="C6428" s="3">
        <v>92366</v>
      </c>
      <c r="D6428" s="2" t="s">
        <v>2982</v>
      </c>
      <c r="E6428" s="3" t="s">
        <v>6147</v>
      </c>
      <c r="G6428" s="66">
        <v>99.9</v>
      </c>
    </row>
    <row r="6429" spans="1:7" ht="22.5" x14ac:dyDescent="0.2">
      <c r="A6429" s="1" t="str">
        <f t="shared" si="110"/>
        <v>SINAPI 92342</v>
      </c>
      <c r="B6429" s="3" t="s">
        <v>6165</v>
      </c>
      <c r="C6429" s="3">
        <v>92342</v>
      </c>
      <c r="D6429" s="2" t="s">
        <v>2974</v>
      </c>
      <c r="E6429" s="3" t="s">
        <v>6147</v>
      </c>
      <c r="G6429" s="66">
        <v>137.88</v>
      </c>
    </row>
    <row r="6430" spans="1:7" ht="22.5" x14ac:dyDescent="0.2">
      <c r="A6430" s="1" t="str">
        <f t="shared" si="110"/>
        <v>SINAPI 92367</v>
      </c>
      <c r="B6430" s="3" t="s">
        <v>6165</v>
      </c>
      <c r="C6430" s="3">
        <v>92367</v>
      </c>
      <c r="D6430" s="2" t="s">
        <v>2983</v>
      </c>
      <c r="E6430" s="3" t="s">
        <v>6147</v>
      </c>
      <c r="G6430" s="66">
        <v>122.77</v>
      </c>
    </row>
    <row r="6431" spans="1:7" ht="22.5" x14ac:dyDescent="0.2">
      <c r="A6431" s="1" t="str">
        <f t="shared" si="110"/>
        <v>SINAPI 92343</v>
      </c>
      <c r="B6431" s="3" t="s">
        <v>6165</v>
      </c>
      <c r="C6431" s="3">
        <v>92343</v>
      </c>
      <c r="D6431" s="2" t="s">
        <v>2975</v>
      </c>
      <c r="E6431" s="3" t="s">
        <v>6147</v>
      </c>
      <c r="G6431" s="66">
        <v>177.98</v>
      </c>
    </row>
    <row r="6432" spans="1:7" ht="22.5" x14ac:dyDescent="0.2">
      <c r="A6432" s="1" t="str">
        <f t="shared" si="110"/>
        <v>SINAPI 92368</v>
      </c>
      <c r="B6432" s="3" t="s">
        <v>6165</v>
      </c>
      <c r="C6432" s="3">
        <v>92368</v>
      </c>
      <c r="D6432" s="2" t="s">
        <v>2984</v>
      </c>
      <c r="E6432" s="3" t="s">
        <v>6147</v>
      </c>
      <c r="G6432" s="66">
        <v>162.27000000000001</v>
      </c>
    </row>
    <row r="6433" spans="1:7" ht="22.5" x14ac:dyDescent="0.2">
      <c r="A6433" s="1" t="str">
        <f t="shared" si="110"/>
        <v>SINAPI 92689</v>
      </c>
      <c r="B6433" s="3" t="s">
        <v>6165</v>
      </c>
      <c r="C6433" s="3">
        <v>92689</v>
      </c>
      <c r="D6433" s="2" t="s">
        <v>2997</v>
      </c>
      <c r="E6433" s="3" t="s">
        <v>6147</v>
      </c>
      <c r="G6433" s="66">
        <v>47.8</v>
      </c>
    </row>
    <row r="6434" spans="1:7" ht="22.5" x14ac:dyDescent="0.2">
      <c r="A6434" s="1" t="str">
        <f t="shared" si="110"/>
        <v>SINAPI 92690</v>
      </c>
      <c r="B6434" s="3" t="s">
        <v>6165</v>
      </c>
      <c r="C6434" s="3">
        <v>92690</v>
      </c>
      <c r="D6434" s="2" t="s">
        <v>2998</v>
      </c>
      <c r="E6434" s="3" t="s">
        <v>6147</v>
      </c>
      <c r="G6434" s="66">
        <v>68.790000000000006</v>
      </c>
    </row>
    <row r="6435" spans="1:7" ht="22.5" x14ac:dyDescent="0.2">
      <c r="A6435" s="1" t="str">
        <f t="shared" si="110"/>
        <v>SINAPI 92691</v>
      </c>
      <c r="B6435" s="3" t="s">
        <v>6165</v>
      </c>
      <c r="C6435" s="3">
        <v>92691</v>
      </c>
      <c r="D6435" s="2" t="s">
        <v>2999</v>
      </c>
      <c r="E6435" s="3" t="s">
        <v>6147</v>
      </c>
      <c r="G6435" s="66">
        <v>91.71</v>
      </c>
    </row>
    <row r="6436" spans="1:7" ht="22.5" x14ac:dyDescent="0.2">
      <c r="A6436" s="1" t="str">
        <f t="shared" si="110"/>
        <v>SINAPI 92359</v>
      </c>
      <c r="B6436" s="3" t="s">
        <v>6165</v>
      </c>
      <c r="C6436" s="3">
        <v>92359</v>
      </c>
      <c r="D6436" s="2" t="s">
        <v>2976</v>
      </c>
      <c r="E6436" s="3" t="s">
        <v>6147</v>
      </c>
      <c r="G6436" s="66">
        <v>62.33</v>
      </c>
    </row>
    <row r="6437" spans="1:7" ht="22.5" x14ac:dyDescent="0.2">
      <c r="A6437" s="1" t="str">
        <f t="shared" si="110"/>
        <v>SINAPI 92645</v>
      </c>
      <c r="B6437" s="3" t="s">
        <v>6165</v>
      </c>
      <c r="C6437" s="3">
        <v>92645</v>
      </c>
      <c r="D6437" s="2" t="s">
        <v>2985</v>
      </c>
      <c r="E6437" s="3" t="s">
        <v>6147</v>
      </c>
      <c r="G6437" s="66">
        <v>66.75</v>
      </c>
    </row>
    <row r="6438" spans="1:7" ht="22.5" x14ac:dyDescent="0.2">
      <c r="A6438" s="1" t="str">
        <f t="shared" si="110"/>
        <v>SINAPI 92360</v>
      </c>
      <c r="B6438" s="3" t="s">
        <v>6165</v>
      </c>
      <c r="C6438" s="3">
        <v>92360</v>
      </c>
      <c r="D6438" s="2" t="s">
        <v>2977</v>
      </c>
      <c r="E6438" s="3" t="s">
        <v>6147</v>
      </c>
      <c r="G6438" s="66">
        <v>83.27</v>
      </c>
    </row>
    <row r="6439" spans="1:7" ht="22.5" x14ac:dyDescent="0.2">
      <c r="A6439" s="1" t="str">
        <f t="shared" ref="A6439:A6502" si="111">CONCATENAR</f>
        <v>SINAPI 92646</v>
      </c>
      <c r="B6439" s="3" t="s">
        <v>6165</v>
      </c>
      <c r="C6439" s="3">
        <v>92646</v>
      </c>
      <c r="D6439" s="2" t="s">
        <v>2986</v>
      </c>
      <c r="E6439" s="3" t="s">
        <v>6147</v>
      </c>
      <c r="G6439" s="66">
        <v>87.7</v>
      </c>
    </row>
    <row r="6440" spans="1:7" ht="22.5" x14ac:dyDescent="0.2">
      <c r="A6440" s="1" t="str">
        <f t="shared" si="111"/>
        <v>SINAPI 95697</v>
      </c>
      <c r="B6440" s="3" t="s">
        <v>6165</v>
      </c>
      <c r="C6440" s="3">
        <v>95697</v>
      </c>
      <c r="D6440" s="2" t="s">
        <v>3000</v>
      </c>
      <c r="E6440" s="3" t="s">
        <v>6147</v>
      </c>
      <c r="G6440" s="66">
        <v>91.65</v>
      </c>
    </row>
    <row r="6441" spans="1:7" ht="22.5" x14ac:dyDescent="0.2">
      <c r="A6441" s="1" t="str">
        <f t="shared" si="111"/>
        <v>SINAPI 92648</v>
      </c>
      <c r="B6441" s="3" t="s">
        <v>6165</v>
      </c>
      <c r="C6441" s="3">
        <v>92648</v>
      </c>
      <c r="D6441" s="2" t="s">
        <v>2987</v>
      </c>
      <c r="E6441" s="3" t="s">
        <v>6147</v>
      </c>
      <c r="G6441" s="66">
        <v>96.08</v>
      </c>
    </row>
    <row r="6442" spans="1:7" ht="22.5" x14ac:dyDescent="0.2">
      <c r="A6442" s="1" t="str">
        <f t="shared" si="111"/>
        <v>SINAPI 92338</v>
      </c>
      <c r="B6442" s="3" t="s">
        <v>6165</v>
      </c>
      <c r="C6442" s="3">
        <v>92338</v>
      </c>
      <c r="D6442" s="2" t="s">
        <v>2971</v>
      </c>
      <c r="E6442" s="3" t="s">
        <v>6147</v>
      </c>
      <c r="G6442" s="66">
        <v>137.24</v>
      </c>
    </row>
    <row r="6443" spans="1:7" ht="22.5" x14ac:dyDescent="0.2">
      <c r="A6443" s="1" t="str">
        <f t="shared" si="111"/>
        <v>SINAPI 92361</v>
      </c>
      <c r="B6443" s="3" t="s">
        <v>6165</v>
      </c>
      <c r="C6443" s="3">
        <v>92361</v>
      </c>
      <c r="D6443" s="2" t="s">
        <v>2978</v>
      </c>
      <c r="E6443" s="3" t="s">
        <v>6147</v>
      </c>
      <c r="G6443" s="66">
        <v>112.63</v>
      </c>
    </row>
    <row r="6444" spans="1:7" ht="22.5" x14ac:dyDescent="0.2">
      <c r="A6444" s="1" t="str">
        <f t="shared" si="111"/>
        <v>SINAPI 92649</v>
      </c>
      <c r="B6444" s="3" t="s">
        <v>6165</v>
      </c>
      <c r="C6444" s="3">
        <v>92649</v>
      </c>
      <c r="D6444" s="2" t="s">
        <v>2988</v>
      </c>
      <c r="E6444" s="3" t="s">
        <v>6147</v>
      </c>
      <c r="G6444" s="66">
        <v>117.06</v>
      </c>
    </row>
    <row r="6445" spans="1:7" ht="22.5" x14ac:dyDescent="0.2">
      <c r="A6445" s="1" t="str">
        <f t="shared" si="111"/>
        <v>SINAPI 92339</v>
      </c>
      <c r="B6445" s="3" t="s">
        <v>6165</v>
      </c>
      <c r="C6445" s="3">
        <v>92339</v>
      </c>
      <c r="D6445" s="2" t="s">
        <v>2972</v>
      </c>
      <c r="E6445" s="3" t="s">
        <v>6147</v>
      </c>
      <c r="G6445" s="66">
        <v>205.24</v>
      </c>
    </row>
    <row r="6446" spans="1:7" ht="22.5" x14ac:dyDescent="0.2">
      <c r="A6446" s="1" t="str">
        <f t="shared" si="111"/>
        <v>SINAPI 92362</v>
      </c>
      <c r="B6446" s="3" t="s">
        <v>6165</v>
      </c>
      <c r="C6446" s="3">
        <v>92362</v>
      </c>
      <c r="D6446" s="2" t="s">
        <v>2979</v>
      </c>
      <c r="E6446" s="3" t="s">
        <v>6147</v>
      </c>
      <c r="G6446" s="66">
        <v>179.67</v>
      </c>
    </row>
    <row r="6447" spans="1:7" ht="22.5" x14ac:dyDescent="0.2">
      <c r="A6447" s="1" t="str">
        <f t="shared" si="111"/>
        <v>SINAPI 92650</v>
      </c>
      <c r="B6447" s="3" t="s">
        <v>6165</v>
      </c>
      <c r="C6447" s="3">
        <v>92650</v>
      </c>
      <c r="D6447" s="2" t="s">
        <v>2989</v>
      </c>
      <c r="E6447" s="3" t="s">
        <v>6147</v>
      </c>
      <c r="G6447" s="66">
        <v>184.09</v>
      </c>
    </row>
    <row r="6448" spans="1:7" ht="22.5" x14ac:dyDescent="0.2">
      <c r="A6448" s="1" t="str">
        <f t="shared" si="111"/>
        <v>SINAPI 97439</v>
      </c>
      <c r="B6448" s="3" t="s">
        <v>6165</v>
      </c>
      <c r="C6448" s="3">
        <v>97439</v>
      </c>
      <c r="D6448" s="2" t="s">
        <v>3877</v>
      </c>
      <c r="E6448" s="3" t="s">
        <v>6148</v>
      </c>
      <c r="G6448" s="66">
        <v>133.18</v>
      </c>
    </row>
    <row r="6449" spans="1:7" ht="22.5" x14ac:dyDescent="0.2">
      <c r="A6449" s="1" t="str">
        <f t="shared" si="111"/>
        <v>SINAPI 97440</v>
      </c>
      <c r="B6449" s="3" t="s">
        <v>6165</v>
      </c>
      <c r="C6449" s="3">
        <v>97440</v>
      </c>
      <c r="D6449" s="2" t="s">
        <v>3878</v>
      </c>
      <c r="E6449" s="3" t="s">
        <v>6148</v>
      </c>
      <c r="G6449" s="66">
        <v>159.26</v>
      </c>
    </row>
    <row r="6450" spans="1:7" ht="22.5" x14ac:dyDescent="0.2">
      <c r="A6450" s="1" t="str">
        <f t="shared" si="111"/>
        <v>SINAPI 97442</v>
      </c>
      <c r="B6450" s="3" t="s">
        <v>6165</v>
      </c>
      <c r="C6450" s="3">
        <v>97442</v>
      </c>
      <c r="D6450" s="2" t="s">
        <v>3879</v>
      </c>
      <c r="E6450" s="3" t="s">
        <v>6148</v>
      </c>
      <c r="G6450" s="66">
        <v>176.17</v>
      </c>
    </row>
    <row r="6451" spans="1:7" ht="22.5" x14ac:dyDescent="0.2">
      <c r="A6451" s="1" t="str">
        <f t="shared" si="111"/>
        <v>SINAPI 97552</v>
      </c>
      <c r="B6451" s="3" t="s">
        <v>6165</v>
      </c>
      <c r="C6451" s="3">
        <v>97552</v>
      </c>
      <c r="D6451" s="2" t="s">
        <v>3966</v>
      </c>
      <c r="E6451" s="3" t="s">
        <v>6148</v>
      </c>
      <c r="G6451" s="66">
        <v>51.88</v>
      </c>
    </row>
    <row r="6452" spans="1:7" ht="22.5" x14ac:dyDescent="0.2">
      <c r="A6452" s="1" t="str">
        <f t="shared" si="111"/>
        <v>SINAPI 97553</v>
      </c>
      <c r="B6452" s="3" t="s">
        <v>6165</v>
      </c>
      <c r="C6452" s="3">
        <v>97553</v>
      </c>
      <c r="D6452" s="2" t="s">
        <v>3967</v>
      </c>
      <c r="E6452" s="3" t="s">
        <v>6148</v>
      </c>
      <c r="G6452" s="66">
        <v>75.42</v>
      </c>
    </row>
    <row r="6453" spans="1:7" ht="22.5" x14ac:dyDescent="0.2">
      <c r="A6453" s="1" t="str">
        <f t="shared" si="111"/>
        <v>SINAPI 97554</v>
      </c>
      <c r="B6453" s="3" t="s">
        <v>6165</v>
      </c>
      <c r="C6453" s="3">
        <v>97554</v>
      </c>
      <c r="D6453" s="2" t="s">
        <v>3968</v>
      </c>
      <c r="E6453" s="3" t="s">
        <v>6148</v>
      </c>
      <c r="G6453" s="66">
        <v>131.44</v>
      </c>
    </row>
    <row r="6454" spans="1:7" ht="22.5" x14ac:dyDescent="0.2">
      <c r="A6454" s="1" t="str">
        <f t="shared" si="111"/>
        <v>SINAPI 97491</v>
      </c>
      <c r="B6454" s="3" t="s">
        <v>6165</v>
      </c>
      <c r="C6454" s="3">
        <v>97491</v>
      </c>
      <c r="D6454" s="2" t="s">
        <v>3919</v>
      </c>
      <c r="E6454" s="3" t="s">
        <v>6148</v>
      </c>
      <c r="G6454" s="66">
        <v>90.39</v>
      </c>
    </row>
    <row r="6455" spans="1:7" ht="22.5" x14ac:dyDescent="0.2">
      <c r="A6455" s="1" t="str">
        <f t="shared" si="111"/>
        <v>SINAPI 97529</v>
      </c>
      <c r="B6455" s="3" t="s">
        <v>6165</v>
      </c>
      <c r="C6455" s="3">
        <v>97529</v>
      </c>
      <c r="D6455" s="2" t="s">
        <v>3949</v>
      </c>
      <c r="E6455" s="3" t="s">
        <v>6148</v>
      </c>
      <c r="G6455" s="66">
        <v>84.46</v>
      </c>
    </row>
    <row r="6456" spans="1:7" ht="22.5" x14ac:dyDescent="0.2">
      <c r="A6456" s="1" t="str">
        <f t="shared" si="111"/>
        <v>SINAPI 97492</v>
      </c>
      <c r="B6456" s="3" t="s">
        <v>6165</v>
      </c>
      <c r="C6456" s="3">
        <v>97492</v>
      </c>
      <c r="D6456" s="2" t="s">
        <v>3920</v>
      </c>
      <c r="E6456" s="3" t="s">
        <v>6148</v>
      </c>
      <c r="G6456" s="66">
        <v>131.91</v>
      </c>
    </row>
    <row r="6457" spans="1:7" ht="22.5" x14ac:dyDescent="0.2">
      <c r="A6457" s="1" t="str">
        <f t="shared" si="111"/>
        <v>SINAPI 97530</v>
      </c>
      <c r="B6457" s="3" t="s">
        <v>6165</v>
      </c>
      <c r="C6457" s="3">
        <v>97530</v>
      </c>
      <c r="D6457" s="2" t="s">
        <v>3950</v>
      </c>
      <c r="E6457" s="3" t="s">
        <v>6148</v>
      </c>
      <c r="G6457" s="66">
        <v>121.28</v>
      </c>
    </row>
    <row r="6458" spans="1:7" ht="22.5" x14ac:dyDescent="0.2">
      <c r="A6458" s="1" t="str">
        <f t="shared" si="111"/>
        <v>SINAPI 97493</v>
      </c>
      <c r="B6458" s="3" t="s">
        <v>6165</v>
      </c>
      <c r="C6458" s="3">
        <v>97493</v>
      </c>
      <c r="D6458" s="2" t="s">
        <v>3921</v>
      </c>
      <c r="E6458" s="3" t="s">
        <v>6148</v>
      </c>
      <c r="G6458" s="66">
        <v>169.81</v>
      </c>
    </row>
    <row r="6459" spans="1:7" ht="22.5" x14ac:dyDescent="0.2">
      <c r="A6459" s="1" t="str">
        <f t="shared" si="111"/>
        <v>SINAPI 97531</v>
      </c>
      <c r="B6459" s="3" t="s">
        <v>6165</v>
      </c>
      <c r="C6459" s="3">
        <v>97531</v>
      </c>
      <c r="D6459" s="2" t="s">
        <v>3951</v>
      </c>
      <c r="E6459" s="3" t="s">
        <v>6148</v>
      </c>
      <c r="G6459" s="66">
        <v>153.96</v>
      </c>
    </row>
    <row r="6460" spans="1:7" ht="22.5" x14ac:dyDescent="0.2">
      <c r="A6460" s="1" t="str">
        <f t="shared" si="111"/>
        <v>SINAPI 97458</v>
      </c>
      <c r="B6460" s="3" t="s">
        <v>6165</v>
      </c>
      <c r="C6460" s="3">
        <v>97458</v>
      </c>
      <c r="D6460" s="2" t="s">
        <v>3892</v>
      </c>
      <c r="E6460" s="3" t="s">
        <v>6148</v>
      </c>
      <c r="G6460" s="66">
        <v>298.8</v>
      </c>
    </row>
    <row r="6461" spans="1:7" ht="22.5" x14ac:dyDescent="0.2">
      <c r="A6461" s="1" t="str">
        <f t="shared" si="111"/>
        <v>SINAPI 97494</v>
      </c>
      <c r="B6461" s="3" t="s">
        <v>6165</v>
      </c>
      <c r="C6461" s="3">
        <v>97494</v>
      </c>
      <c r="D6461" s="2" t="s">
        <v>3922</v>
      </c>
      <c r="E6461" s="3" t="s">
        <v>6148</v>
      </c>
      <c r="G6461" s="66">
        <v>261.45999999999998</v>
      </c>
    </row>
    <row r="6462" spans="1:7" ht="22.5" x14ac:dyDescent="0.2">
      <c r="A6462" s="1" t="str">
        <f t="shared" si="111"/>
        <v>SINAPI 97532</v>
      </c>
      <c r="B6462" s="3" t="s">
        <v>6165</v>
      </c>
      <c r="C6462" s="3">
        <v>97532</v>
      </c>
      <c r="D6462" s="2" t="s">
        <v>3952</v>
      </c>
      <c r="E6462" s="3" t="s">
        <v>6148</v>
      </c>
      <c r="G6462" s="66">
        <v>239.16</v>
      </c>
    </row>
    <row r="6463" spans="1:7" ht="22.5" x14ac:dyDescent="0.2">
      <c r="A6463" s="1" t="str">
        <f t="shared" si="111"/>
        <v>SINAPI 97459</v>
      </c>
      <c r="B6463" s="3" t="s">
        <v>6165</v>
      </c>
      <c r="C6463" s="3">
        <v>97459</v>
      </c>
      <c r="D6463" s="2" t="s">
        <v>3893</v>
      </c>
      <c r="E6463" s="3" t="s">
        <v>6148</v>
      </c>
      <c r="G6463" s="66">
        <v>506.06</v>
      </c>
    </row>
    <row r="6464" spans="1:7" ht="22.5" x14ac:dyDescent="0.2">
      <c r="A6464" s="1" t="str">
        <f t="shared" si="111"/>
        <v>SINAPI 97495</v>
      </c>
      <c r="B6464" s="3" t="s">
        <v>6165</v>
      </c>
      <c r="C6464" s="3">
        <v>97495</v>
      </c>
      <c r="D6464" s="2" t="s">
        <v>3923</v>
      </c>
      <c r="E6464" s="3" t="s">
        <v>6148</v>
      </c>
      <c r="G6464" s="66">
        <v>475.08</v>
      </c>
    </row>
    <row r="6465" spans="1:7" ht="22.5" x14ac:dyDescent="0.2">
      <c r="A6465" s="1" t="str">
        <f t="shared" si="111"/>
        <v>SINAPI 97533</v>
      </c>
      <c r="B6465" s="3" t="s">
        <v>6165</v>
      </c>
      <c r="C6465" s="3">
        <v>97533</v>
      </c>
      <c r="D6465" s="2" t="s">
        <v>3953</v>
      </c>
      <c r="E6465" s="3" t="s">
        <v>6148</v>
      </c>
      <c r="G6465" s="66">
        <v>447.66</v>
      </c>
    </row>
    <row r="6466" spans="1:7" ht="22.5" x14ac:dyDescent="0.2">
      <c r="A6466" s="1" t="str">
        <f t="shared" si="111"/>
        <v>SINAPI 97460</v>
      </c>
      <c r="B6466" s="3" t="s">
        <v>6165</v>
      </c>
      <c r="C6466" s="3">
        <v>97460</v>
      </c>
      <c r="D6466" s="2" t="s">
        <v>3894</v>
      </c>
      <c r="E6466" s="3" t="s">
        <v>6148</v>
      </c>
      <c r="G6466" s="66">
        <v>771.82</v>
      </c>
    </row>
    <row r="6467" spans="1:7" ht="22.5" x14ac:dyDescent="0.2">
      <c r="A6467" s="1" t="str">
        <f t="shared" si="111"/>
        <v>SINAPI 97496</v>
      </c>
      <c r="B6467" s="3" t="s">
        <v>6165</v>
      </c>
      <c r="C6467" s="3">
        <v>97496</v>
      </c>
      <c r="D6467" s="2" t="s">
        <v>3924</v>
      </c>
      <c r="E6467" s="3" t="s">
        <v>6148</v>
      </c>
      <c r="G6467" s="66">
        <v>747.22</v>
      </c>
    </row>
    <row r="6468" spans="1:7" ht="22.5" x14ac:dyDescent="0.2">
      <c r="A6468" s="1" t="str">
        <f t="shared" si="111"/>
        <v>SINAPI 97534</v>
      </c>
      <c r="B6468" s="3" t="s">
        <v>6165</v>
      </c>
      <c r="C6468" s="3">
        <v>97534</v>
      </c>
      <c r="D6468" s="2" t="s">
        <v>3954</v>
      </c>
      <c r="E6468" s="3" t="s">
        <v>6148</v>
      </c>
      <c r="G6468" s="66">
        <v>705.2</v>
      </c>
    </row>
    <row r="6469" spans="1:7" ht="22.5" x14ac:dyDescent="0.2">
      <c r="A6469" s="1" t="str">
        <f t="shared" si="111"/>
        <v>SINAPI 101926</v>
      </c>
      <c r="B6469" s="3" t="s">
        <v>6165</v>
      </c>
      <c r="C6469" s="3">
        <v>101926</v>
      </c>
      <c r="D6469" s="2" t="s">
        <v>3063</v>
      </c>
      <c r="E6469" s="3" t="s">
        <v>6148</v>
      </c>
      <c r="G6469" s="66">
        <v>404.84</v>
      </c>
    </row>
    <row r="6470" spans="1:7" ht="22.5" x14ac:dyDescent="0.2">
      <c r="A6470" s="1" t="str">
        <f t="shared" si="111"/>
        <v>SINAPI 101935</v>
      </c>
      <c r="B6470" s="3" t="s">
        <v>6165</v>
      </c>
      <c r="C6470" s="3">
        <v>101935</v>
      </c>
      <c r="D6470" s="2" t="s">
        <v>3072</v>
      </c>
      <c r="E6470" s="3" t="s">
        <v>6148</v>
      </c>
      <c r="G6470" s="66">
        <v>417.57</v>
      </c>
    </row>
    <row r="6471" spans="1:7" ht="22.5" x14ac:dyDescent="0.2">
      <c r="A6471" s="1" t="str">
        <f t="shared" si="111"/>
        <v>SINAPI 92704</v>
      </c>
      <c r="B6471" s="3" t="s">
        <v>6165</v>
      </c>
      <c r="C6471" s="3">
        <v>92704</v>
      </c>
      <c r="D6471" s="2" t="s">
        <v>3607</v>
      </c>
      <c r="E6471" s="3" t="s">
        <v>6148</v>
      </c>
      <c r="G6471" s="66">
        <v>28.77</v>
      </c>
    </row>
    <row r="6472" spans="1:7" ht="22.5" x14ac:dyDescent="0.2">
      <c r="A6472" s="1" t="str">
        <f t="shared" si="111"/>
        <v>SINAPI 92705</v>
      </c>
      <c r="B6472" s="3" t="s">
        <v>6165</v>
      </c>
      <c r="C6472" s="3">
        <v>92705</v>
      </c>
      <c r="D6472" s="2" t="s">
        <v>3608</v>
      </c>
      <c r="E6472" s="3" t="s">
        <v>6148</v>
      </c>
      <c r="G6472" s="66">
        <v>46.42</v>
      </c>
    </row>
    <row r="6473" spans="1:7" ht="22.5" x14ac:dyDescent="0.2">
      <c r="A6473" s="1" t="str">
        <f t="shared" si="111"/>
        <v>SINAPI 92706</v>
      </c>
      <c r="B6473" s="3" t="s">
        <v>6165</v>
      </c>
      <c r="C6473" s="3">
        <v>92706</v>
      </c>
      <c r="D6473" s="2" t="s">
        <v>3609</v>
      </c>
      <c r="E6473" s="3" t="s">
        <v>6148</v>
      </c>
      <c r="G6473" s="66">
        <v>75.16</v>
      </c>
    </row>
    <row r="6474" spans="1:7" ht="22.5" x14ac:dyDescent="0.2">
      <c r="A6474" s="1" t="str">
        <f t="shared" si="111"/>
        <v>SINAPI 92637</v>
      </c>
      <c r="B6474" s="3" t="s">
        <v>6165</v>
      </c>
      <c r="C6474" s="3">
        <v>92637</v>
      </c>
      <c r="D6474" s="2" t="s">
        <v>3559</v>
      </c>
      <c r="E6474" s="3" t="s">
        <v>6148</v>
      </c>
      <c r="G6474" s="66">
        <v>75.989999999999995</v>
      </c>
    </row>
    <row r="6475" spans="1:7" ht="22.5" x14ac:dyDescent="0.2">
      <c r="A6475" s="1" t="str">
        <f t="shared" si="111"/>
        <v>SINAPI 92681</v>
      </c>
      <c r="B6475" s="3" t="s">
        <v>6165</v>
      </c>
      <c r="C6475" s="3">
        <v>92681</v>
      </c>
      <c r="D6475" s="2" t="s">
        <v>3589</v>
      </c>
      <c r="E6475" s="3" t="s">
        <v>6148</v>
      </c>
      <c r="G6475" s="66">
        <v>55.15</v>
      </c>
    </row>
    <row r="6476" spans="1:7" ht="22.5" x14ac:dyDescent="0.2">
      <c r="A6476" s="1" t="str">
        <f t="shared" si="111"/>
        <v>SINAPI 92638</v>
      </c>
      <c r="B6476" s="3" t="s">
        <v>6165</v>
      </c>
      <c r="C6476" s="3">
        <v>92638</v>
      </c>
      <c r="D6476" s="2" t="s">
        <v>3560</v>
      </c>
      <c r="E6476" s="3" t="s">
        <v>6148</v>
      </c>
      <c r="G6476" s="66">
        <v>92.28</v>
      </c>
    </row>
    <row r="6477" spans="1:7" ht="22.5" x14ac:dyDescent="0.2">
      <c r="A6477" s="1" t="str">
        <f t="shared" si="111"/>
        <v>SINAPI 92682</v>
      </c>
      <c r="B6477" s="3" t="s">
        <v>6165</v>
      </c>
      <c r="C6477" s="3">
        <v>92682</v>
      </c>
      <c r="D6477" s="2" t="s">
        <v>3590</v>
      </c>
      <c r="E6477" s="3" t="s">
        <v>6148</v>
      </c>
      <c r="G6477" s="66">
        <v>68.59</v>
      </c>
    </row>
    <row r="6478" spans="1:7" ht="22.5" x14ac:dyDescent="0.2">
      <c r="A6478" s="1" t="str">
        <f t="shared" si="111"/>
        <v>SINAPI 92639</v>
      </c>
      <c r="B6478" s="3" t="s">
        <v>6165</v>
      </c>
      <c r="C6478" s="3">
        <v>92639</v>
      </c>
      <c r="D6478" s="2" t="s">
        <v>3561</v>
      </c>
      <c r="E6478" s="3" t="s">
        <v>6148</v>
      </c>
      <c r="G6478" s="66">
        <v>106.59</v>
      </c>
    </row>
    <row r="6479" spans="1:7" ht="22.5" x14ac:dyDescent="0.2">
      <c r="A6479" s="1" t="str">
        <f t="shared" si="111"/>
        <v>SINAPI 92683</v>
      </c>
      <c r="B6479" s="3" t="s">
        <v>6165</v>
      </c>
      <c r="C6479" s="3">
        <v>92683</v>
      </c>
      <c r="D6479" s="2" t="s">
        <v>3591</v>
      </c>
      <c r="E6479" s="3" t="s">
        <v>6148</v>
      </c>
      <c r="G6479" s="66">
        <v>79.72</v>
      </c>
    </row>
    <row r="6480" spans="1:7" ht="22.5" x14ac:dyDescent="0.2">
      <c r="A6480" s="1" t="str">
        <f t="shared" si="111"/>
        <v>SINAPI 92640</v>
      </c>
      <c r="B6480" s="3" t="s">
        <v>6165</v>
      </c>
      <c r="C6480" s="3">
        <v>92640</v>
      </c>
      <c r="D6480" s="2" t="s">
        <v>3562</v>
      </c>
      <c r="E6480" s="3" t="s">
        <v>6148</v>
      </c>
      <c r="G6480" s="66">
        <v>138</v>
      </c>
    </row>
    <row r="6481" spans="1:7" ht="22.5" x14ac:dyDescent="0.2">
      <c r="A6481" s="1" t="str">
        <f t="shared" si="111"/>
        <v>SINAPI 92684</v>
      </c>
      <c r="B6481" s="3" t="s">
        <v>6165</v>
      </c>
      <c r="C6481" s="3">
        <v>92684</v>
      </c>
      <c r="D6481" s="2" t="s">
        <v>3592</v>
      </c>
      <c r="E6481" s="3" t="s">
        <v>6148</v>
      </c>
      <c r="G6481" s="66">
        <v>107.06</v>
      </c>
    </row>
    <row r="6482" spans="1:7" ht="22.5" x14ac:dyDescent="0.2">
      <c r="A6482" s="1" t="str">
        <f t="shared" si="111"/>
        <v>SINAPI 92642</v>
      </c>
      <c r="B6482" s="3" t="s">
        <v>6165</v>
      </c>
      <c r="C6482" s="3">
        <v>92642</v>
      </c>
      <c r="D6482" s="2" t="s">
        <v>3563</v>
      </c>
      <c r="E6482" s="3" t="s">
        <v>6148</v>
      </c>
      <c r="G6482" s="66">
        <v>207.95</v>
      </c>
    </row>
    <row r="6483" spans="1:7" ht="22.5" x14ac:dyDescent="0.2">
      <c r="A6483" s="1" t="str">
        <f t="shared" si="111"/>
        <v>SINAPI 92685</v>
      </c>
      <c r="B6483" s="3" t="s">
        <v>6165</v>
      </c>
      <c r="C6483" s="3">
        <v>92685</v>
      </c>
      <c r="D6483" s="2" t="s">
        <v>3593</v>
      </c>
      <c r="E6483" s="3" t="s">
        <v>6148</v>
      </c>
      <c r="G6483" s="66">
        <v>170.91</v>
      </c>
    </row>
    <row r="6484" spans="1:7" ht="22.5" x14ac:dyDescent="0.2">
      <c r="A6484" s="1" t="str">
        <f t="shared" si="111"/>
        <v>SINAPI 92644</v>
      </c>
      <c r="B6484" s="3" t="s">
        <v>6165</v>
      </c>
      <c r="C6484" s="3">
        <v>92644</v>
      </c>
      <c r="D6484" s="2" t="s">
        <v>3564</v>
      </c>
      <c r="E6484" s="3" t="s">
        <v>6148</v>
      </c>
      <c r="G6484" s="66">
        <v>261.05</v>
      </c>
    </row>
    <row r="6485" spans="1:7" ht="22.5" x14ac:dyDescent="0.2">
      <c r="A6485" s="1" t="str">
        <f t="shared" si="111"/>
        <v>SINAPI 92686</v>
      </c>
      <c r="B6485" s="3" t="s">
        <v>6165</v>
      </c>
      <c r="C6485" s="3">
        <v>92686</v>
      </c>
      <c r="D6485" s="2" t="s">
        <v>3594</v>
      </c>
      <c r="E6485" s="3" t="s">
        <v>6148</v>
      </c>
      <c r="G6485" s="66">
        <v>217.85</v>
      </c>
    </row>
    <row r="6486" spans="1:7" ht="22.5" x14ac:dyDescent="0.2">
      <c r="A6486" s="1" t="str">
        <f t="shared" si="111"/>
        <v>SINAPI 92356</v>
      </c>
      <c r="B6486" s="3" t="s">
        <v>6165</v>
      </c>
      <c r="C6486" s="3">
        <v>92356</v>
      </c>
      <c r="D6486" s="2" t="s">
        <v>3532</v>
      </c>
      <c r="E6486" s="3" t="s">
        <v>6148</v>
      </c>
      <c r="G6486" s="66">
        <v>138.16</v>
      </c>
    </row>
    <row r="6487" spans="1:7" ht="22.5" x14ac:dyDescent="0.2">
      <c r="A6487" s="1" t="str">
        <f t="shared" si="111"/>
        <v>SINAPI 92357</v>
      </c>
      <c r="B6487" s="3" t="s">
        <v>6165</v>
      </c>
      <c r="C6487" s="3">
        <v>92357</v>
      </c>
      <c r="D6487" s="2" t="s">
        <v>3533</v>
      </c>
      <c r="E6487" s="3" t="s">
        <v>6148</v>
      </c>
      <c r="G6487" s="66">
        <v>204.21</v>
      </c>
    </row>
    <row r="6488" spans="1:7" ht="22.5" x14ac:dyDescent="0.2">
      <c r="A6488" s="1" t="str">
        <f t="shared" si="111"/>
        <v>SINAPI 92358</v>
      </c>
      <c r="B6488" s="3" t="s">
        <v>6165</v>
      </c>
      <c r="C6488" s="3">
        <v>92358</v>
      </c>
      <c r="D6488" s="2" t="s">
        <v>3534</v>
      </c>
      <c r="E6488" s="3" t="s">
        <v>6148</v>
      </c>
      <c r="G6488" s="66">
        <v>253.36</v>
      </c>
    </row>
    <row r="6489" spans="1:7" ht="22.5" x14ac:dyDescent="0.2">
      <c r="A6489" s="1" t="str">
        <f t="shared" si="111"/>
        <v>SINAPI 101919</v>
      </c>
      <c r="B6489" s="3" t="s">
        <v>6165</v>
      </c>
      <c r="C6489" s="3">
        <v>101919</v>
      </c>
      <c r="D6489" s="2" t="s">
        <v>3056</v>
      </c>
      <c r="E6489" s="3" t="s">
        <v>6148</v>
      </c>
      <c r="G6489" s="66">
        <v>413.57</v>
      </c>
    </row>
    <row r="6490" spans="1:7" ht="22.5" x14ac:dyDescent="0.2">
      <c r="A6490" s="1" t="str">
        <f t="shared" si="111"/>
        <v>SINAPI 101928</v>
      </c>
      <c r="B6490" s="3" t="s">
        <v>6165</v>
      </c>
      <c r="C6490" s="3">
        <v>101928</v>
      </c>
      <c r="D6490" s="2" t="s">
        <v>3065</v>
      </c>
      <c r="E6490" s="3" t="s">
        <v>6148</v>
      </c>
      <c r="G6490" s="66">
        <v>419.93</v>
      </c>
    </row>
    <row r="6491" spans="1:7" ht="22.5" x14ac:dyDescent="0.2">
      <c r="A6491" s="1" t="str">
        <f t="shared" si="111"/>
        <v>SINAPI 92904</v>
      </c>
      <c r="B6491" s="3" t="s">
        <v>6165</v>
      </c>
      <c r="C6491" s="3">
        <v>92904</v>
      </c>
      <c r="D6491" s="2" t="s">
        <v>3625</v>
      </c>
      <c r="E6491" s="3" t="s">
        <v>6148</v>
      </c>
      <c r="G6491" s="66">
        <v>33.979999999999997</v>
      </c>
    </row>
    <row r="6492" spans="1:7" ht="22.5" x14ac:dyDescent="0.2">
      <c r="A6492" s="1" t="str">
        <f t="shared" si="111"/>
        <v>SINAPI 92905</v>
      </c>
      <c r="B6492" s="3" t="s">
        <v>6165</v>
      </c>
      <c r="C6492" s="3">
        <v>92905</v>
      </c>
      <c r="D6492" s="2" t="s">
        <v>3626</v>
      </c>
      <c r="E6492" s="3" t="s">
        <v>6148</v>
      </c>
      <c r="G6492" s="66">
        <v>48.77</v>
      </c>
    </row>
    <row r="6493" spans="1:7" ht="22.5" x14ac:dyDescent="0.2">
      <c r="A6493" s="1" t="str">
        <f t="shared" si="111"/>
        <v>SINAPI 92906</v>
      </c>
      <c r="B6493" s="3" t="s">
        <v>6165</v>
      </c>
      <c r="C6493" s="3">
        <v>92906</v>
      </c>
      <c r="D6493" s="2" t="s">
        <v>3627</v>
      </c>
      <c r="E6493" s="3" t="s">
        <v>6148</v>
      </c>
      <c r="G6493" s="66">
        <v>60.06</v>
      </c>
    </row>
    <row r="6494" spans="1:7" ht="22.5" x14ac:dyDescent="0.2">
      <c r="A6494" s="1" t="str">
        <f t="shared" si="111"/>
        <v>SINAPI 92898</v>
      </c>
      <c r="B6494" s="3" t="s">
        <v>6165</v>
      </c>
      <c r="C6494" s="3">
        <v>92898</v>
      </c>
      <c r="D6494" s="2" t="s">
        <v>3619</v>
      </c>
      <c r="E6494" s="3" t="s">
        <v>6148</v>
      </c>
      <c r="G6494" s="66">
        <v>50.11</v>
      </c>
    </row>
    <row r="6495" spans="1:7" ht="22.5" x14ac:dyDescent="0.2">
      <c r="A6495" s="1" t="str">
        <f t="shared" si="111"/>
        <v>SINAPI 92899</v>
      </c>
      <c r="B6495" s="3" t="s">
        <v>6165</v>
      </c>
      <c r="C6495" s="3">
        <v>92899</v>
      </c>
      <c r="D6495" s="2" t="s">
        <v>3620</v>
      </c>
      <c r="E6495" s="3" t="s">
        <v>6148</v>
      </c>
      <c r="G6495" s="66">
        <v>73.540000000000006</v>
      </c>
    </row>
    <row r="6496" spans="1:7" ht="22.5" x14ac:dyDescent="0.2">
      <c r="A6496" s="1" t="str">
        <f t="shared" si="111"/>
        <v>SINAPI 92900</v>
      </c>
      <c r="B6496" s="3" t="s">
        <v>6165</v>
      </c>
      <c r="C6496" s="3">
        <v>92900</v>
      </c>
      <c r="D6496" s="2" t="s">
        <v>3621</v>
      </c>
      <c r="E6496" s="3" t="s">
        <v>6148</v>
      </c>
      <c r="G6496" s="66">
        <v>88.26</v>
      </c>
    </row>
    <row r="6497" spans="1:7" ht="22.5" x14ac:dyDescent="0.2">
      <c r="A6497" s="1" t="str">
        <f t="shared" si="111"/>
        <v>SINAPI 92901</v>
      </c>
      <c r="B6497" s="3" t="s">
        <v>6165</v>
      </c>
      <c r="C6497" s="3">
        <v>92901</v>
      </c>
      <c r="D6497" s="2" t="s">
        <v>3622</v>
      </c>
      <c r="E6497" s="3" t="s">
        <v>6148</v>
      </c>
      <c r="G6497" s="66">
        <v>122.33</v>
      </c>
    </row>
    <row r="6498" spans="1:7" ht="22.5" x14ac:dyDescent="0.2">
      <c r="A6498" s="1" t="str">
        <f t="shared" si="111"/>
        <v>SINAPI 92902</v>
      </c>
      <c r="B6498" s="3" t="s">
        <v>6165</v>
      </c>
      <c r="C6498" s="3">
        <v>92902</v>
      </c>
      <c r="D6498" s="2" t="s">
        <v>3623</v>
      </c>
      <c r="E6498" s="3" t="s">
        <v>6148</v>
      </c>
      <c r="G6498" s="66">
        <v>191.08</v>
      </c>
    </row>
    <row r="6499" spans="1:7" ht="22.5" x14ac:dyDescent="0.2">
      <c r="A6499" s="1" t="str">
        <f t="shared" si="111"/>
        <v>SINAPI 92903</v>
      </c>
      <c r="B6499" s="3" t="s">
        <v>6165</v>
      </c>
      <c r="C6499" s="3">
        <v>92903</v>
      </c>
      <c r="D6499" s="2" t="s">
        <v>3624</v>
      </c>
      <c r="E6499" s="3" t="s">
        <v>6148</v>
      </c>
      <c r="G6499" s="66">
        <v>285.72000000000003</v>
      </c>
    </row>
    <row r="6500" spans="1:7" ht="22.5" x14ac:dyDescent="0.2">
      <c r="A6500" s="1" t="str">
        <f t="shared" si="111"/>
        <v>SINAPI 92892</v>
      </c>
      <c r="B6500" s="3" t="s">
        <v>6165</v>
      </c>
      <c r="C6500" s="3">
        <v>92892</v>
      </c>
      <c r="D6500" s="2" t="s">
        <v>3613</v>
      </c>
      <c r="E6500" s="3" t="s">
        <v>6148</v>
      </c>
      <c r="G6500" s="66">
        <v>60.5</v>
      </c>
    </row>
    <row r="6501" spans="1:7" ht="22.5" x14ac:dyDescent="0.2">
      <c r="A6501" s="1" t="str">
        <f t="shared" si="111"/>
        <v>SINAPI 92893</v>
      </c>
      <c r="B6501" s="3" t="s">
        <v>6165</v>
      </c>
      <c r="C6501" s="3">
        <v>92893</v>
      </c>
      <c r="D6501" s="2" t="s">
        <v>3614</v>
      </c>
      <c r="E6501" s="3" t="s">
        <v>6148</v>
      </c>
      <c r="G6501" s="66">
        <v>85.35</v>
      </c>
    </row>
    <row r="6502" spans="1:7" ht="22.5" x14ac:dyDescent="0.2">
      <c r="A6502" s="1" t="str">
        <f t="shared" si="111"/>
        <v>SINAPI 92894</v>
      </c>
      <c r="B6502" s="3" t="s">
        <v>6165</v>
      </c>
      <c r="C6502" s="3">
        <v>92894</v>
      </c>
      <c r="D6502" s="2" t="s">
        <v>3615</v>
      </c>
      <c r="E6502" s="3" t="s">
        <v>6148</v>
      </c>
      <c r="G6502" s="66">
        <v>101.72</v>
      </c>
    </row>
    <row r="6503" spans="1:7" ht="22.5" x14ac:dyDescent="0.2">
      <c r="A6503" s="1" t="str">
        <f t="shared" ref="A6503:A6566" si="112">CONCATENAR</f>
        <v>SINAPI 92889</v>
      </c>
      <c r="B6503" s="3" t="s">
        <v>6165</v>
      </c>
      <c r="C6503" s="3">
        <v>92889</v>
      </c>
      <c r="D6503" s="2" t="s">
        <v>3610</v>
      </c>
      <c r="E6503" s="3" t="s">
        <v>6148</v>
      </c>
      <c r="G6503" s="66">
        <v>137.87</v>
      </c>
    </row>
    <row r="6504" spans="1:7" ht="22.5" x14ac:dyDescent="0.2">
      <c r="A6504" s="1" t="str">
        <f t="shared" si="112"/>
        <v>SINAPI 92895</v>
      </c>
      <c r="B6504" s="3" t="s">
        <v>6165</v>
      </c>
      <c r="C6504" s="3">
        <v>92895</v>
      </c>
      <c r="D6504" s="2" t="s">
        <v>3616</v>
      </c>
      <c r="E6504" s="3" t="s">
        <v>6148</v>
      </c>
      <c r="G6504" s="66">
        <v>137.82</v>
      </c>
    </row>
    <row r="6505" spans="1:7" ht="22.5" x14ac:dyDescent="0.2">
      <c r="A6505" s="1" t="str">
        <f t="shared" si="112"/>
        <v>SINAPI 92890</v>
      </c>
      <c r="B6505" s="3" t="s">
        <v>6165</v>
      </c>
      <c r="C6505" s="3">
        <v>92890</v>
      </c>
      <c r="D6505" s="2" t="s">
        <v>3611</v>
      </c>
      <c r="E6505" s="3" t="s">
        <v>6148</v>
      </c>
      <c r="G6505" s="66">
        <v>207.78</v>
      </c>
    </row>
    <row r="6506" spans="1:7" ht="22.5" x14ac:dyDescent="0.2">
      <c r="A6506" s="1" t="str">
        <f t="shared" si="112"/>
        <v>SINAPI 92896</v>
      </c>
      <c r="B6506" s="3" t="s">
        <v>6165</v>
      </c>
      <c r="C6506" s="3">
        <v>92896</v>
      </c>
      <c r="D6506" s="2" t="s">
        <v>3617</v>
      </c>
      <c r="E6506" s="3" t="s">
        <v>6148</v>
      </c>
      <c r="G6506" s="66">
        <v>209.65</v>
      </c>
    </row>
    <row r="6507" spans="1:7" ht="22.5" x14ac:dyDescent="0.2">
      <c r="A6507" s="1" t="str">
        <f t="shared" si="112"/>
        <v>SINAPI 92891</v>
      </c>
      <c r="B6507" s="3" t="s">
        <v>6165</v>
      </c>
      <c r="C6507" s="3">
        <v>92891</v>
      </c>
      <c r="D6507" s="2" t="s">
        <v>3612</v>
      </c>
      <c r="E6507" s="3" t="s">
        <v>6148</v>
      </c>
      <c r="G6507" s="66">
        <v>303.48</v>
      </c>
    </row>
    <row r="6508" spans="1:7" ht="22.5" x14ac:dyDescent="0.2">
      <c r="A6508" s="1" t="str">
        <f t="shared" si="112"/>
        <v>SINAPI 92897</v>
      </c>
      <c r="B6508" s="3" t="s">
        <v>6165</v>
      </c>
      <c r="C6508" s="3">
        <v>92897</v>
      </c>
      <c r="D6508" s="2" t="s">
        <v>3618</v>
      </c>
      <c r="E6508" s="3" t="s">
        <v>6148</v>
      </c>
      <c r="G6508" s="66">
        <v>307.32</v>
      </c>
    </row>
    <row r="6509" spans="1:7" ht="22.5" x14ac:dyDescent="0.2">
      <c r="A6509" s="1" t="str">
        <f t="shared" si="112"/>
        <v>SINAPI 100822</v>
      </c>
      <c r="B6509" s="3" t="s">
        <v>6165</v>
      </c>
      <c r="C6509" s="3">
        <v>100822</v>
      </c>
      <c r="D6509" s="2" t="s">
        <v>9782</v>
      </c>
      <c r="E6509" s="3" t="s">
        <v>6148</v>
      </c>
      <c r="G6509" s="66">
        <v>0</v>
      </c>
    </row>
    <row r="6510" spans="1:7" ht="22.5" x14ac:dyDescent="0.2">
      <c r="A6510" s="1" t="str">
        <f t="shared" si="112"/>
        <v>SINAPI 100823</v>
      </c>
      <c r="B6510" s="3" t="s">
        <v>6165</v>
      </c>
      <c r="C6510" s="3">
        <v>100823</v>
      </c>
      <c r="D6510" s="2" t="s">
        <v>9783</v>
      </c>
      <c r="E6510" s="3" t="s">
        <v>6148</v>
      </c>
      <c r="G6510" s="66">
        <v>0</v>
      </c>
    </row>
    <row r="6511" spans="1:7" ht="22.5" x14ac:dyDescent="0.2">
      <c r="A6511" s="1" t="str">
        <f t="shared" si="112"/>
        <v>SINAPI 100824</v>
      </c>
      <c r="B6511" s="3" t="s">
        <v>6165</v>
      </c>
      <c r="C6511" s="3">
        <v>100824</v>
      </c>
      <c r="D6511" s="2" t="s">
        <v>9784</v>
      </c>
      <c r="E6511" s="3" t="s">
        <v>6148</v>
      </c>
      <c r="G6511" s="66">
        <v>0</v>
      </c>
    </row>
    <row r="6512" spans="1:7" ht="22.5" x14ac:dyDescent="0.2">
      <c r="A6512" s="1" t="str">
        <f t="shared" si="112"/>
        <v>SINAPI 100825</v>
      </c>
      <c r="B6512" s="3" t="s">
        <v>6165</v>
      </c>
      <c r="C6512" s="3">
        <v>100825</v>
      </c>
      <c r="D6512" s="2" t="s">
        <v>9785</v>
      </c>
      <c r="E6512" s="3" t="s">
        <v>6148</v>
      </c>
      <c r="G6512" s="66">
        <v>0</v>
      </c>
    </row>
    <row r="6513" spans="1:7" ht="22.5" x14ac:dyDescent="0.2">
      <c r="A6513" s="1" t="str">
        <f t="shared" si="112"/>
        <v>SINAPI 100819</v>
      </c>
      <c r="B6513" s="3" t="s">
        <v>6165</v>
      </c>
      <c r="C6513" s="3">
        <v>100819</v>
      </c>
      <c r="D6513" s="2" t="s">
        <v>9786</v>
      </c>
      <c r="E6513" s="3" t="s">
        <v>6148</v>
      </c>
      <c r="G6513" s="66">
        <v>0</v>
      </c>
    </row>
    <row r="6514" spans="1:7" ht="22.5" x14ac:dyDescent="0.2">
      <c r="A6514" s="1" t="str">
        <f t="shared" si="112"/>
        <v>SINAPI 100820</v>
      </c>
      <c r="B6514" s="3" t="s">
        <v>6165</v>
      </c>
      <c r="C6514" s="3">
        <v>100820</v>
      </c>
      <c r="D6514" s="2" t="s">
        <v>9787</v>
      </c>
      <c r="E6514" s="3" t="s">
        <v>6148</v>
      </c>
      <c r="G6514" s="66">
        <v>0</v>
      </c>
    </row>
    <row r="6515" spans="1:7" ht="22.5" x14ac:dyDescent="0.2">
      <c r="A6515" s="1" t="str">
        <f t="shared" si="112"/>
        <v>SINAPI 100821</v>
      </c>
      <c r="B6515" s="3" t="s">
        <v>6165</v>
      </c>
      <c r="C6515" s="3">
        <v>100821</v>
      </c>
      <c r="D6515" s="2" t="s">
        <v>9788</v>
      </c>
      <c r="E6515" s="3" t="s">
        <v>6148</v>
      </c>
      <c r="G6515" s="66">
        <v>0</v>
      </c>
    </row>
    <row r="6516" spans="1:7" ht="22.5" x14ac:dyDescent="0.2">
      <c r="A6516" s="1" t="str">
        <f t="shared" si="112"/>
        <v>SINAPI 100818</v>
      </c>
      <c r="B6516" s="3" t="s">
        <v>6165</v>
      </c>
      <c r="C6516" s="3">
        <v>100818</v>
      </c>
      <c r="D6516" s="2" t="s">
        <v>9789</v>
      </c>
      <c r="E6516" s="3" t="s">
        <v>6148</v>
      </c>
      <c r="G6516" s="66">
        <v>0</v>
      </c>
    </row>
    <row r="6517" spans="1:7" ht="22.5" x14ac:dyDescent="0.2">
      <c r="A6517" s="1" t="str">
        <f t="shared" si="112"/>
        <v>SINAPI 100846</v>
      </c>
      <c r="B6517" s="3" t="s">
        <v>6165</v>
      </c>
      <c r="C6517" s="3">
        <v>100846</v>
      </c>
      <c r="D6517" s="2" t="s">
        <v>9790</v>
      </c>
      <c r="E6517" s="3" t="s">
        <v>6148</v>
      </c>
      <c r="G6517" s="66">
        <v>0</v>
      </c>
    </row>
    <row r="6518" spans="1:7" ht="22.5" x14ac:dyDescent="0.2">
      <c r="A6518" s="1" t="str">
        <f t="shared" si="112"/>
        <v>SINAPI 100834</v>
      </c>
      <c r="B6518" s="3" t="s">
        <v>6165</v>
      </c>
      <c r="C6518" s="3">
        <v>100834</v>
      </c>
      <c r="D6518" s="2" t="s">
        <v>9791</v>
      </c>
      <c r="E6518" s="3" t="s">
        <v>6148</v>
      </c>
      <c r="G6518" s="66">
        <v>0</v>
      </c>
    </row>
    <row r="6519" spans="1:7" ht="22.5" x14ac:dyDescent="0.2">
      <c r="A6519" s="1" t="str">
        <f t="shared" si="112"/>
        <v>SINAPI 100835</v>
      </c>
      <c r="B6519" s="3" t="s">
        <v>6165</v>
      </c>
      <c r="C6519" s="3">
        <v>100835</v>
      </c>
      <c r="D6519" s="2" t="s">
        <v>9792</v>
      </c>
      <c r="E6519" s="3" t="s">
        <v>6148</v>
      </c>
      <c r="G6519" s="66">
        <v>0</v>
      </c>
    </row>
    <row r="6520" spans="1:7" ht="22.5" x14ac:dyDescent="0.2">
      <c r="A6520" s="1" t="str">
        <f t="shared" si="112"/>
        <v>SINAPI 100836</v>
      </c>
      <c r="B6520" s="3" t="s">
        <v>6165</v>
      </c>
      <c r="C6520" s="3">
        <v>100836</v>
      </c>
      <c r="D6520" s="2" t="s">
        <v>9793</v>
      </c>
      <c r="E6520" s="3" t="s">
        <v>6148</v>
      </c>
      <c r="G6520" s="66">
        <v>0</v>
      </c>
    </row>
    <row r="6521" spans="1:7" ht="22.5" x14ac:dyDescent="0.2">
      <c r="A6521" s="1" t="str">
        <f t="shared" si="112"/>
        <v>SINAPI 100837</v>
      </c>
      <c r="B6521" s="3" t="s">
        <v>6165</v>
      </c>
      <c r="C6521" s="3">
        <v>100837</v>
      </c>
      <c r="D6521" s="2" t="s">
        <v>9794</v>
      </c>
      <c r="E6521" s="3" t="s">
        <v>6148</v>
      </c>
      <c r="G6521" s="66">
        <v>0</v>
      </c>
    </row>
    <row r="6522" spans="1:7" ht="22.5" x14ac:dyDescent="0.2">
      <c r="A6522" s="1" t="str">
        <f t="shared" si="112"/>
        <v>SINAPI 100826</v>
      </c>
      <c r="B6522" s="3" t="s">
        <v>6165</v>
      </c>
      <c r="C6522" s="3">
        <v>100826</v>
      </c>
      <c r="D6522" s="2" t="s">
        <v>9795</v>
      </c>
      <c r="E6522" s="3" t="s">
        <v>6148</v>
      </c>
      <c r="G6522" s="66">
        <v>0</v>
      </c>
    </row>
    <row r="6523" spans="1:7" ht="22.5" x14ac:dyDescent="0.2">
      <c r="A6523" s="1" t="str">
        <f t="shared" si="112"/>
        <v>SINAPI 100827</v>
      </c>
      <c r="B6523" s="3" t="s">
        <v>6165</v>
      </c>
      <c r="C6523" s="3">
        <v>100827</v>
      </c>
      <c r="D6523" s="2" t="s">
        <v>9796</v>
      </c>
      <c r="E6523" s="3" t="s">
        <v>6148</v>
      </c>
      <c r="G6523" s="66">
        <v>0</v>
      </c>
    </row>
    <row r="6524" spans="1:7" ht="22.5" x14ac:dyDescent="0.2">
      <c r="A6524" s="1" t="str">
        <f t="shared" si="112"/>
        <v>SINAPI 100828</v>
      </c>
      <c r="B6524" s="3" t="s">
        <v>6165</v>
      </c>
      <c r="C6524" s="3">
        <v>100828</v>
      </c>
      <c r="D6524" s="2" t="s">
        <v>9797</v>
      </c>
      <c r="E6524" s="3" t="s">
        <v>6148</v>
      </c>
      <c r="G6524" s="66">
        <v>0</v>
      </c>
    </row>
    <row r="6525" spans="1:7" ht="22.5" x14ac:dyDescent="0.2">
      <c r="A6525" s="1" t="str">
        <f t="shared" si="112"/>
        <v>SINAPI 100829</v>
      </c>
      <c r="B6525" s="3" t="s">
        <v>6165</v>
      </c>
      <c r="C6525" s="3">
        <v>100829</v>
      </c>
      <c r="D6525" s="2" t="s">
        <v>9798</v>
      </c>
      <c r="E6525" s="3" t="s">
        <v>6148</v>
      </c>
      <c r="G6525" s="66">
        <v>0</v>
      </c>
    </row>
    <row r="6526" spans="1:7" ht="22.5" x14ac:dyDescent="0.2">
      <c r="A6526" s="1" t="str">
        <f t="shared" si="112"/>
        <v>SINAPI 100830</v>
      </c>
      <c r="B6526" s="3" t="s">
        <v>6165</v>
      </c>
      <c r="C6526" s="3">
        <v>100830</v>
      </c>
      <c r="D6526" s="2" t="s">
        <v>9799</v>
      </c>
      <c r="E6526" s="3" t="s">
        <v>6148</v>
      </c>
      <c r="G6526" s="66">
        <v>0</v>
      </c>
    </row>
    <row r="6527" spans="1:7" ht="22.5" x14ac:dyDescent="0.2">
      <c r="A6527" s="1" t="str">
        <f t="shared" si="112"/>
        <v>SINAPI 100831</v>
      </c>
      <c r="B6527" s="3" t="s">
        <v>6165</v>
      </c>
      <c r="C6527" s="3">
        <v>100831</v>
      </c>
      <c r="D6527" s="2" t="s">
        <v>9800</v>
      </c>
      <c r="E6527" s="3" t="s">
        <v>6148</v>
      </c>
      <c r="G6527" s="66">
        <v>0</v>
      </c>
    </row>
    <row r="6528" spans="1:7" ht="22.5" x14ac:dyDescent="0.2">
      <c r="A6528" s="1" t="str">
        <f t="shared" si="112"/>
        <v>SINAPI 100832</v>
      </c>
      <c r="B6528" s="3" t="s">
        <v>6165</v>
      </c>
      <c r="C6528" s="3">
        <v>100832</v>
      </c>
      <c r="D6528" s="2" t="s">
        <v>9801</v>
      </c>
      <c r="E6528" s="3" t="s">
        <v>6148</v>
      </c>
      <c r="G6528" s="66">
        <v>0</v>
      </c>
    </row>
    <row r="6529" spans="1:7" ht="22.5" x14ac:dyDescent="0.2">
      <c r="A6529" s="1" t="str">
        <f t="shared" si="112"/>
        <v>SINAPI 100833</v>
      </c>
      <c r="B6529" s="3" t="s">
        <v>6165</v>
      </c>
      <c r="C6529" s="3">
        <v>100833</v>
      </c>
      <c r="D6529" s="2" t="s">
        <v>9802</v>
      </c>
      <c r="E6529" s="3" t="s">
        <v>6148</v>
      </c>
      <c r="G6529" s="66">
        <v>0</v>
      </c>
    </row>
    <row r="6530" spans="1:7" ht="22.5" x14ac:dyDescent="0.2">
      <c r="A6530" s="1" t="str">
        <f t="shared" si="112"/>
        <v>SINAPI 100790</v>
      </c>
      <c r="B6530" s="3" t="s">
        <v>6165</v>
      </c>
      <c r="C6530" s="3">
        <v>100790</v>
      </c>
      <c r="D6530" s="2" t="s">
        <v>9803</v>
      </c>
      <c r="E6530" s="3" t="s">
        <v>6148</v>
      </c>
      <c r="G6530" s="66">
        <v>0</v>
      </c>
    </row>
    <row r="6531" spans="1:7" ht="22.5" x14ac:dyDescent="0.2">
      <c r="A6531" s="1" t="str">
        <f t="shared" si="112"/>
        <v>SINAPI 100789</v>
      </c>
      <c r="B6531" s="3" t="s">
        <v>6165</v>
      </c>
      <c r="C6531" s="3">
        <v>100789</v>
      </c>
      <c r="D6531" s="2" t="s">
        <v>9804</v>
      </c>
      <c r="E6531" s="3" t="s">
        <v>6148</v>
      </c>
      <c r="G6531" s="66">
        <v>0</v>
      </c>
    </row>
    <row r="6532" spans="1:7" ht="22.5" x14ac:dyDescent="0.2">
      <c r="A6532" s="1" t="str">
        <f t="shared" si="112"/>
        <v>SINAPI 100788</v>
      </c>
      <c r="B6532" s="3" t="s">
        <v>6165</v>
      </c>
      <c r="C6532" s="3">
        <v>100788</v>
      </c>
      <c r="D6532" s="2" t="s">
        <v>3038</v>
      </c>
      <c r="E6532" s="3" t="s">
        <v>6148</v>
      </c>
      <c r="G6532" s="66">
        <v>872.44</v>
      </c>
    </row>
    <row r="6533" spans="1:7" ht="22.5" x14ac:dyDescent="0.2">
      <c r="A6533" s="1" t="str">
        <f t="shared" si="112"/>
        <v>SINAPI 100811</v>
      </c>
      <c r="B6533" s="3" t="s">
        <v>6165</v>
      </c>
      <c r="C6533" s="3">
        <v>100811</v>
      </c>
      <c r="D6533" s="2" t="s">
        <v>9805</v>
      </c>
      <c r="E6533" s="3" t="s">
        <v>6148</v>
      </c>
      <c r="G6533" s="66">
        <v>0</v>
      </c>
    </row>
    <row r="6534" spans="1:7" ht="22.5" x14ac:dyDescent="0.2">
      <c r="A6534" s="1" t="str">
        <f t="shared" si="112"/>
        <v>SINAPI 100812</v>
      </c>
      <c r="B6534" s="3" t="s">
        <v>6165</v>
      </c>
      <c r="C6534" s="3">
        <v>100812</v>
      </c>
      <c r="D6534" s="2" t="s">
        <v>9806</v>
      </c>
      <c r="E6534" s="3" t="s">
        <v>6148</v>
      </c>
      <c r="G6534" s="66">
        <v>0</v>
      </c>
    </row>
    <row r="6535" spans="1:7" ht="22.5" x14ac:dyDescent="0.2">
      <c r="A6535" s="1" t="str">
        <f t="shared" si="112"/>
        <v>SINAPI 100813</v>
      </c>
      <c r="B6535" s="3" t="s">
        <v>6165</v>
      </c>
      <c r="C6535" s="3">
        <v>100813</v>
      </c>
      <c r="D6535" s="2" t="s">
        <v>9807</v>
      </c>
      <c r="E6535" s="3" t="s">
        <v>6148</v>
      </c>
      <c r="G6535" s="66">
        <v>0</v>
      </c>
    </row>
    <row r="6536" spans="1:7" ht="22.5" x14ac:dyDescent="0.2">
      <c r="A6536" s="1" t="str">
        <f t="shared" si="112"/>
        <v>SINAPI 100814</v>
      </c>
      <c r="B6536" s="3" t="s">
        <v>6165</v>
      </c>
      <c r="C6536" s="3">
        <v>100814</v>
      </c>
      <c r="D6536" s="2" t="s">
        <v>9808</v>
      </c>
      <c r="E6536" s="3" t="s">
        <v>6148</v>
      </c>
      <c r="G6536" s="66">
        <v>0</v>
      </c>
    </row>
    <row r="6537" spans="1:7" ht="22.5" x14ac:dyDescent="0.2">
      <c r="A6537" s="1" t="str">
        <f t="shared" si="112"/>
        <v>SINAPI 100815</v>
      </c>
      <c r="B6537" s="3" t="s">
        <v>6165</v>
      </c>
      <c r="C6537" s="3">
        <v>100815</v>
      </c>
      <c r="D6537" s="2" t="s">
        <v>9809</v>
      </c>
      <c r="E6537" s="3" t="s">
        <v>6148</v>
      </c>
      <c r="G6537" s="66">
        <v>0</v>
      </c>
    </row>
    <row r="6538" spans="1:7" ht="22.5" x14ac:dyDescent="0.2">
      <c r="A6538" s="1" t="str">
        <f t="shared" si="112"/>
        <v>SINAPI 100816</v>
      </c>
      <c r="B6538" s="3" t="s">
        <v>6165</v>
      </c>
      <c r="C6538" s="3">
        <v>100816</v>
      </c>
      <c r="D6538" s="2" t="s">
        <v>9810</v>
      </c>
      <c r="E6538" s="3" t="s">
        <v>6148</v>
      </c>
      <c r="G6538" s="66">
        <v>0</v>
      </c>
    </row>
    <row r="6539" spans="1:7" ht="22.5" x14ac:dyDescent="0.2">
      <c r="A6539" s="1" t="str">
        <f t="shared" si="112"/>
        <v>SINAPI 100817</v>
      </c>
      <c r="B6539" s="3" t="s">
        <v>6165</v>
      </c>
      <c r="C6539" s="3">
        <v>100817</v>
      </c>
      <c r="D6539" s="2" t="s">
        <v>9811</v>
      </c>
      <c r="E6539" s="3" t="s">
        <v>6148</v>
      </c>
      <c r="G6539" s="66">
        <v>0</v>
      </c>
    </row>
    <row r="6540" spans="1:7" ht="22.5" x14ac:dyDescent="0.2">
      <c r="A6540" s="1" t="str">
        <f t="shared" si="112"/>
        <v>SINAPI 100795</v>
      </c>
      <c r="B6540" s="3" t="s">
        <v>6165</v>
      </c>
      <c r="C6540" s="3">
        <v>100795</v>
      </c>
      <c r="D6540" s="2" t="s">
        <v>9812</v>
      </c>
      <c r="E6540" s="3" t="s">
        <v>6147</v>
      </c>
      <c r="G6540" s="66">
        <v>0</v>
      </c>
    </row>
    <row r="6541" spans="1:7" ht="22.5" x14ac:dyDescent="0.2">
      <c r="A6541" s="1" t="str">
        <f t="shared" si="112"/>
        <v>SINAPI 100842</v>
      </c>
      <c r="B6541" s="3" t="s">
        <v>6165</v>
      </c>
      <c r="C6541" s="3">
        <v>100842</v>
      </c>
      <c r="D6541" s="2" t="s">
        <v>9813</v>
      </c>
      <c r="E6541" s="3" t="s">
        <v>6147</v>
      </c>
      <c r="G6541" s="66">
        <v>0</v>
      </c>
    </row>
    <row r="6542" spans="1:7" ht="22.5" x14ac:dyDescent="0.2">
      <c r="A6542" s="1" t="str">
        <f t="shared" si="112"/>
        <v>SINAPI 100796</v>
      </c>
      <c r="B6542" s="3" t="s">
        <v>6165</v>
      </c>
      <c r="C6542" s="3">
        <v>100796</v>
      </c>
      <c r="D6542" s="2" t="s">
        <v>9814</v>
      </c>
      <c r="E6542" s="3" t="s">
        <v>6147</v>
      </c>
      <c r="G6542" s="66">
        <v>0</v>
      </c>
    </row>
    <row r="6543" spans="1:7" ht="22.5" x14ac:dyDescent="0.2">
      <c r="A6543" s="1" t="str">
        <f t="shared" si="112"/>
        <v>SINAPI 100843</v>
      </c>
      <c r="B6543" s="3" t="s">
        <v>6165</v>
      </c>
      <c r="C6543" s="3">
        <v>100843</v>
      </c>
      <c r="D6543" s="2" t="s">
        <v>9815</v>
      </c>
      <c r="E6543" s="3" t="s">
        <v>6147</v>
      </c>
      <c r="G6543" s="66">
        <v>0</v>
      </c>
    </row>
    <row r="6544" spans="1:7" ht="22.5" x14ac:dyDescent="0.2">
      <c r="A6544" s="1" t="str">
        <f t="shared" si="112"/>
        <v>SINAPI 100844</v>
      </c>
      <c r="B6544" s="3" t="s">
        <v>6165</v>
      </c>
      <c r="C6544" s="3">
        <v>100844</v>
      </c>
      <c r="D6544" s="2" t="s">
        <v>9816</v>
      </c>
      <c r="E6544" s="3" t="s">
        <v>6147</v>
      </c>
      <c r="G6544" s="66">
        <v>0</v>
      </c>
    </row>
    <row r="6545" spans="1:7" ht="22.5" x14ac:dyDescent="0.2">
      <c r="A6545" s="1" t="str">
        <f t="shared" si="112"/>
        <v>SINAPI 100797</v>
      </c>
      <c r="B6545" s="3" t="s">
        <v>6165</v>
      </c>
      <c r="C6545" s="3">
        <v>100797</v>
      </c>
      <c r="D6545" s="2" t="s">
        <v>9817</v>
      </c>
      <c r="E6545" s="3" t="s">
        <v>6147</v>
      </c>
      <c r="G6545" s="66">
        <v>0</v>
      </c>
    </row>
    <row r="6546" spans="1:7" ht="22.5" x14ac:dyDescent="0.2">
      <c r="A6546" s="1" t="str">
        <f t="shared" si="112"/>
        <v>SINAPI 100798</v>
      </c>
      <c r="B6546" s="3" t="s">
        <v>6165</v>
      </c>
      <c r="C6546" s="3">
        <v>100798</v>
      </c>
      <c r="D6546" s="2" t="s">
        <v>9818</v>
      </c>
      <c r="E6546" s="3" t="s">
        <v>6147</v>
      </c>
      <c r="G6546" s="66">
        <v>0</v>
      </c>
    </row>
    <row r="6547" spans="1:7" ht="22.5" x14ac:dyDescent="0.2">
      <c r="A6547" s="1" t="str">
        <f t="shared" si="112"/>
        <v>SINAPI 100845</v>
      </c>
      <c r="B6547" s="3" t="s">
        <v>6165</v>
      </c>
      <c r="C6547" s="3">
        <v>100845</v>
      </c>
      <c r="D6547" s="2" t="s">
        <v>9819</v>
      </c>
      <c r="E6547" s="3" t="s">
        <v>6147</v>
      </c>
      <c r="G6547" s="66">
        <v>0</v>
      </c>
    </row>
    <row r="6548" spans="1:7" ht="22.5" x14ac:dyDescent="0.2">
      <c r="A6548" s="1" t="str">
        <f t="shared" si="112"/>
        <v>SINAPI 100799</v>
      </c>
      <c r="B6548" s="3" t="s">
        <v>6165</v>
      </c>
      <c r="C6548" s="3">
        <v>100799</v>
      </c>
      <c r="D6548" s="2" t="s">
        <v>3043</v>
      </c>
      <c r="E6548" s="3" t="s">
        <v>6147</v>
      </c>
      <c r="G6548" s="66">
        <v>18.170000000000002</v>
      </c>
    </row>
    <row r="6549" spans="1:7" ht="22.5" x14ac:dyDescent="0.2">
      <c r="A6549" s="1" t="str">
        <f t="shared" si="112"/>
        <v>SINAPI 100807</v>
      </c>
      <c r="B6549" s="3" t="s">
        <v>6165</v>
      </c>
      <c r="C6549" s="3">
        <v>100807</v>
      </c>
      <c r="D6549" s="2" t="s">
        <v>3051</v>
      </c>
      <c r="E6549" s="3" t="s">
        <v>6147</v>
      </c>
      <c r="G6549" s="66">
        <v>24.55</v>
      </c>
    </row>
    <row r="6550" spans="1:7" ht="22.5" x14ac:dyDescent="0.2">
      <c r="A6550" s="1" t="str">
        <f t="shared" si="112"/>
        <v>SINAPI 100800</v>
      </c>
      <c r="B6550" s="3" t="s">
        <v>6165</v>
      </c>
      <c r="C6550" s="3">
        <v>100800</v>
      </c>
      <c r="D6550" s="2" t="s">
        <v>3044</v>
      </c>
      <c r="E6550" s="3" t="s">
        <v>6147</v>
      </c>
      <c r="G6550" s="66">
        <v>25.53</v>
      </c>
    </row>
    <row r="6551" spans="1:7" ht="22.5" x14ac:dyDescent="0.2">
      <c r="A6551" s="1" t="str">
        <f t="shared" si="112"/>
        <v>SINAPI 100808</v>
      </c>
      <c r="B6551" s="3" t="s">
        <v>6165</v>
      </c>
      <c r="C6551" s="3">
        <v>100808</v>
      </c>
      <c r="D6551" s="2" t="s">
        <v>3052</v>
      </c>
      <c r="E6551" s="3" t="s">
        <v>6147</v>
      </c>
      <c r="G6551" s="66">
        <v>33.1</v>
      </c>
    </row>
    <row r="6552" spans="1:7" ht="22.5" x14ac:dyDescent="0.2">
      <c r="A6552" s="1" t="str">
        <f t="shared" si="112"/>
        <v>SINAPI 100801</v>
      </c>
      <c r="B6552" s="3" t="s">
        <v>6165</v>
      </c>
      <c r="C6552" s="3">
        <v>100801</v>
      </c>
      <c r="D6552" s="2" t="s">
        <v>3045</v>
      </c>
      <c r="E6552" s="3" t="s">
        <v>6147</v>
      </c>
      <c r="G6552" s="66">
        <v>33.21</v>
      </c>
    </row>
    <row r="6553" spans="1:7" ht="22.5" x14ac:dyDescent="0.2">
      <c r="A6553" s="1" t="str">
        <f t="shared" si="112"/>
        <v>SINAPI 100809</v>
      </c>
      <c r="B6553" s="3" t="s">
        <v>6165</v>
      </c>
      <c r="C6553" s="3">
        <v>100809</v>
      </c>
      <c r="D6553" s="2" t="s">
        <v>3053</v>
      </c>
      <c r="E6553" s="3" t="s">
        <v>6147</v>
      </c>
      <c r="G6553" s="66">
        <v>42.26</v>
      </c>
    </row>
    <row r="6554" spans="1:7" ht="22.5" x14ac:dyDescent="0.2">
      <c r="A6554" s="1" t="str">
        <f t="shared" si="112"/>
        <v>SINAPI 100802</v>
      </c>
      <c r="B6554" s="3" t="s">
        <v>6165</v>
      </c>
      <c r="C6554" s="3">
        <v>100802</v>
      </c>
      <c r="D6554" s="2" t="s">
        <v>3046</v>
      </c>
      <c r="E6554" s="3" t="s">
        <v>6147</v>
      </c>
      <c r="G6554" s="66">
        <v>44.09</v>
      </c>
    </row>
    <row r="6555" spans="1:7" ht="22.5" x14ac:dyDescent="0.2">
      <c r="A6555" s="1" t="str">
        <f t="shared" si="112"/>
        <v>SINAPI 100810</v>
      </c>
      <c r="B6555" s="3" t="s">
        <v>6165</v>
      </c>
      <c r="C6555" s="3">
        <v>100810</v>
      </c>
      <c r="D6555" s="2" t="s">
        <v>3054</v>
      </c>
      <c r="E6555" s="3" t="s">
        <v>6147</v>
      </c>
      <c r="G6555" s="66">
        <v>55.23</v>
      </c>
    </row>
    <row r="6556" spans="1:7" ht="22.5" x14ac:dyDescent="0.2">
      <c r="A6556" s="1" t="str">
        <f t="shared" si="112"/>
        <v>SINAPI 100791</v>
      </c>
      <c r="B6556" s="3" t="s">
        <v>6165</v>
      </c>
      <c r="C6556" s="3">
        <v>100791</v>
      </c>
      <c r="D6556" s="2" t="s">
        <v>3039</v>
      </c>
      <c r="E6556" s="3" t="s">
        <v>6147</v>
      </c>
      <c r="G6556" s="66">
        <v>17.62</v>
      </c>
    </row>
    <row r="6557" spans="1:7" ht="22.5" x14ac:dyDescent="0.2">
      <c r="A6557" s="1" t="str">
        <f t="shared" si="112"/>
        <v>SINAPI 100803</v>
      </c>
      <c r="B6557" s="3" t="s">
        <v>6165</v>
      </c>
      <c r="C6557" s="3">
        <v>100803</v>
      </c>
      <c r="D6557" s="2" t="s">
        <v>3047</v>
      </c>
      <c r="E6557" s="3" t="s">
        <v>6147</v>
      </c>
      <c r="G6557" s="66">
        <v>16.5</v>
      </c>
    </row>
    <row r="6558" spans="1:7" ht="22.5" x14ac:dyDescent="0.2">
      <c r="A6558" s="1" t="str">
        <f t="shared" si="112"/>
        <v>SINAPI 100792</v>
      </c>
      <c r="B6558" s="3" t="s">
        <v>6165</v>
      </c>
      <c r="C6558" s="3">
        <v>100792</v>
      </c>
      <c r="D6558" s="2" t="s">
        <v>3040</v>
      </c>
      <c r="E6558" s="3" t="s">
        <v>6147</v>
      </c>
      <c r="G6558" s="66">
        <v>24.98</v>
      </c>
    </row>
    <row r="6559" spans="1:7" ht="22.5" x14ac:dyDescent="0.2">
      <c r="A6559" s="1" t="str">
        <f t="shared" si="112"/>
        <v>SINAPI 100804</v>
      </c>
      <c r="B6559" s="3" t="s">
        <v>6165</v>
      </c>
      <c r="C6559" s="3">
        <v>100804</v>
      </c>
      <c r="D6559" s="2" t="s">
        <v>3048</v>
      </c>
      <c r="E6559" s="3" t="s">
        <v>6147</v>
      </c>
      <c r="G6559" s="66">
        <v>23.65</v>
      </c>
    </row>
    <row r="6560" spans="1:7" ht="22.5" x14ac:dyDescent="0.2">
      <c r="A6560" s="1" t="str">
        <f t="shared" si="112"/>
        <v>SINAPI 100793</v>
      </c>
      <c r="B6560" s="3" t="s">
        <v>6165</v>
      </c>
      <c r="C6560" s="3">
        <v>100793</v>
      </c>
      <c r="D6560" s="2" t="s">
        <v>3041</v>
      </c>
      <c r="E6560" s="3" t="s">
        <v>6147</v>
      </c>
      <c r="G6560" s="66">
        <v>32.659999999999997</v>
      </c>
    </row>
    <row r="6561" spans="1:7" ht="22.5" x14ac:dyDescent="0.2">
      <c r="A6561" s="1" t="str">
        <f t="shared" si="112"/>
        <v>SINAPI 100805</v>
      </c>
      <c r="B6561" s="3" t="s">
        <v>6165</v>
      </c>
      <c r="C6561" s="3">
        <v>100805</v>
      </c>
      <c r="D6561" s="2" t="s">
        <v>3049</v>
      </c>
      <c r="E6561" s="3" t="s">
        <v>6147</v>
      </c>
      <c r="G6561" s="66">
        <v>31.07</v>
      </c>
    </row>
    <row r="6562" spans="1:7" ht="22.5" x14ac:dyDescent="0.2">
      <c r="A6562" s="1" t="str">
        <f t="shared" si="112"/>
        <v>SINAPI 100794</v>
      </c>
      <c r="B6562" s="3" t="s">
        <v>6165</v>
      </c>
      <c r="C6562" s="3">
        <v>100794</v>
      </c>
      <c r="D6562" s="2" t="s">
        <v>3042</v>
      </c>
      <c r="E6562" s="3" t="s">
        <v>6147</v>
      </c>
      <c r="G6562" s="66">
        <v>43.54</v>
      </c>
    </row>
    <row r="6563" spans="1:7" ht="22.5" x14ac:dyDescent="0.2">
      <c r="A6563" s="1" t="str">
        <f t="shared" si="112"/>
        <v>SINAPI 100806</v>
      </c>
      <c r="B6563" s="3" t="s">
        <v>6165</v>
      </c>
      <c r="C6563" s="3">
        <v>100806</v>
      </c>
      <c r="D6563" s="2" t="s">
        <v>3050</v>
      </c>
      <c r="E6563" s="3" t="s">
        <v>6147</v>
      </c>
      <c r="G6563" s="66">
        <v>41.59</v>
      </c>
    </row>
    <row r="6564" spans="1:7" ht="22.5" x14ac:dyDescent="0.2">
      <c r="A6564" s="1" t="str">
        <f t="shared" si="112"/>
        <v>SINAPI 100838</v>
      </c>
      <c r="B6564" s="3" t="s">
        <v>6165</v>
      </c>
      <c r="C6564" s="3">
        <v>100838</v>
      </c>
      <c r="D6564" s="2" t="s">
        <v>9820</v>
      </c>
      <c r="E6564" s="3" t="s">
        <v>6148</v>
      </c>
      <c r="G6564" s="66">
        <v>0</v>
      </c>
    </row>
    <row r="6565" spans="1:7" ht="22.5" x14ac:dyDescent="0.2">
      <c r="A6565" s="1" t="str">
        <f t="shared" si="112"/>
        <v>SINAPI 100839</v>
      </c>
      <c r="B6565" s="3" t="s">
        <v>6165</v>
      </c>
      <c r="C6565" s="3">
        <v>100839</v>
      </c>
      <c r="D6565" s="2" t="s">
        <v>9821</v>
      </c>
      <c r="E6565" s="3" t="s">
        <v>6148</v>
      </c>
      <c r="G6565" s="66">
        <v>0</v>
      </c>
    </row>
    <row r="6566" spans="1:7" ht="22.5" x14ac:dyDescent="0.2">
      <c r="A6566" s="1" t="str">
        <f t="shared" si="112"/>
        <v>SINAPI 100840</v>
      </c>
      <c r="B6566" s="3" t="s">
        <v>6165</v>
      </c>
      <c r="C6566" s="3">
        <v>100840</v>
      </c>
      <c r="D6566" s="2" t="s">
        <v>9822</v>
      </c>
      <c r="E6566" s="3" t="s">
        <v>6148</v>
      </c>
      <c r="G6566" s="66">
        <v>0</v>
      </c>
    </row>
    <row r="6567" spans="1:7" ht="22.5" x14ac:dyDescent="0.2">
      <c r="A6567" s="1" t="str">
        <f t="shared" ref="A6567:A6630" si="113">CONCATENAR</f>
        <v>SINAPI 100841</v>
      </c>
      <c r="B6567" s="3" t="s">
        <v>6165</v>
      </c>
      <c r="C6567" s="3">
        <v>100841</v>
      </c>
      <c r="D6567" s="2" t="s">
        <v>9823</v>
      </c>
      <c r="E6567" s="3" t="s">
        <v>6148</v>
      </c>
      <c r="G6567" s="66">
        <v>0</v>
      </c>
    </row>
    <row r="6568" spans="1:7" x14ac:dyDescent="0.2">
      <c r="A6568" s="1" t="str">
        <f t="shared" si="113"/>
        <v>SINAPI 103283</v>
      </c>
      <c r="B6568" s="3" t="s">
        <v>6165</v>
      </c>
      <c r="C6568" s="3">
        <v>103283</v>
      </c>
      <c r="D6568" s="2" t="s">
        <v>9824</v>
      </c>
      <c r="E6568" s="3" t="s">
        <v>6148</v>
      </c>
      <c r="G6568" s="66">
        <v>0</v>
      </c>
    </row>
    <row r="6569" spans="1:7" x14ac:dyDescent="0.2">
      <c r="A6569" s="1" t="str">
        <f t="shared" si="113"/>
        <v>SINAPI 103284</v>
      </c>
      <c r="B6569" s="3" t="s">
        <v>6165</v>
      </c>
      <c r="C6569" s="3">
        <v>103284</v>
      </c>
      <c r="D6569" s="2" t="s">
        <v>9825</v>
      </c>
      <c r="E6569" s="3" t="s">
        <v>6148</v>
      </c>
      <c r="G6569" s="66">
        <v>0</v>
      </c>
    </row>
    <row r="6570" spans="1:7" x14ac:dyDescent="0.2">
      <c r="A6570" s="1" t="str">
        <f t="shared" si="113"/>
        <v>SINAPI 103282</v>
      </c>
      <c r="B6570" s="3" t="s">
        <v>6165</v>
      </c>
      <c r="C6570" s="3">
        <v>103282</v>
      </c>
      <c r="D6570" s="2" t="s">
        <v>9826</v>
      </c>
      <c r="E6570" s="3" t="s">
        <v>6148</v>
      </c>
      <c r="G6570" s="66">
        <v>0</v>
      </c>
    </row>
    <row r="6571" spans="1:7" x14ac:dyDescent="0.2">
      <c r="A6571" s="1" t="str">
        <f t="shared" si="113"/>
        <v>SINAPI 103279</v>
      </c>
      <c r="B6571" s="3" t="s">
        <v>6165</v>
      </c>
      <c r="C6571" s="3">
        <v>103279</v>
      </c>
      <c r="D6571" s="2" t="s">
        <v>9827</v>
      </c>
      <c r="E6571" s="3" t="s">
        <v>6148</v>
      </c>
      <c r="G6571" s="66">
        <v>0</v>
      </c>
    </row>
    <row r="6572" spans="1:7" x14ac:dyDescent="0.2">
      <c r="A6572" s="1" t="str">
        <f t="shared" si="113"/>
        <v>SINAPI 103280</v>
      </c>
      <c r="B6572" s="3" t="s">
        <v>6165</v>
      </c>
      <c r="C6572" s="3">
        <v>103280</v>
      </c>
      <c r="D6572" s="2" t="s">
        <v>9828</v>
      </c>
      <c r="E6572" s="3" t="s">
        <v>6148</v>
      </c>
      <c r="G6572" s="66">
        <v>0</v>
      </c>
    </row>
    <row r="6573" spans="1:7" x14ac:dyDescent="0.2">
      <c r="A6573" s="1" t="str">
        <f t="shared" si="113"/>
        <v>SINAPI 103281</v>
      </c>
      <c r="B6573" s="3" t="s">
        <v>6165</v>
      </c>
      <c r="C6573" s="3">
        <v>103281</v>
      </c>
      <c r="D6573" s="2" t="s">
        <v>9829</v>
      </c>
      <c r="E6573" s="3" t="s">
        <v>6148</v>
      </c>
      <c r="G6573" s="66">
        <v>0</v>
      </c>
    </row>
    <row r="6574" spans="1:7" ht="22.5" x14ac:dyDescent="0.2">
      <c r="A6574" s="1" t="str">
        <f t="shared" si="113"/>
        <v>SINAPI 103247</v>
      </c>
      <c r="B6574" s="3" t="s">
        <v>6165</v>
      </c>
      <c r="C6574" s="3">
        <v>103247</v>
      </c>
      <c r="D6574" s="2" t="s">
        <v>2874</v>
      </c>
      <c r="E6574" s="3" t="s">
        <v>6148</v>
      </c>
      <c r="G6574" s="66">
        <v>2719.89</v>
      </c>
    </row>
    <row r="6575" spans="1:7" ht="22.5" x14ac:dyDescent="0.2">
      <c r="A6575" s="1" t="str">
        <f t="shared" si="113"/>
        <v>SINAPI 103250</v>
      </c>
      <c r="B6575" s="3" t="s">
        <v>6165</v>
      </c>
      <c r="C6575" s="3">
        <v>103250</v>
      </c>
      <c r="D6575" s="2" t="s">
        <v>2877</v>
      </c>
      <c r="E6575" s="3" t="s">
        <v>6148</v>
      </c>
      <c r="G6575" s="66">
        <v>3947.27</v>
      </c>
    </row>
    <row r="6576" spans="1:7" ht="22.5" x14ac:dyDescent="0.2">
      <c r="A6576" s="1" t="str">
        <f t="shared" si="113"/>
        <v>SINAPI 103253</v>
      </c>
      <c r="B6576" s="3" t="s">
        <v>6165</v>
      </c>
      <c r="C6576" s="3">
        <v>103253</v>
      </c>
      <c r="D6576" s="2" t="s">
        <v>2880</v>
      </c>
      <c r="E6576" s="3" t="s">
        <v>6148</v>
      </c>
      <c r="G6576" s="66">
        <v>5377.46</v>
      </c>
    </row>
    <row r="6577" spans="1:7" ht="22.5" x14ac:dyDescent="0.2">
      <c r="A6577" s="1" t="str">
        <f t="shared" si="113"/>
        <v>SINAPI 103244</v>
      </c>
      <c r="B6577" s="3" t="s">
        <v>6165</v>
      </c>
      <c r="C6577" s="3">
        <v>103244</v>
      </c>
      <c r="D6577" s="2" t="s">
        <v>2871</v>
      </c>
      <c r="E6577" s="3" t="s">
        <v>6148</v>
      </c>
      <c r="G6577" s="66">
        <v>2451.5700000000002</v>
      </c>
    </row>
    <row r="6578" spans="1:7" ht="22.5" x14ac:dyDescent="0.2">
      <c r="A6578" s="1" t="str">
        <f t="shared" si="113"/>
        <v>SINAPI 103256</v>
      </c>
      <c r="B6578" s="3" t="s">
        <v>6165</v>
      </c>
      <c r="C6578" s="3">
        <v>103256</v>
      </c>
      <c r="D6578" s="2" t="s">
        <v>6818</v>
      </c>
      <c r="E6578" s="3" t="s">
        <v>6148</v>
      </c>
      <c r="G6578" s="66">
        <v>9982.2199999999993</v>
      </c>
    </row>
    <row r="6579" spans="1:7" ht="22.5" x14ac:dyDescent="0.2">
      <c r="A6579" s="1" t="str">
        <f t="shared" si="113"/>
        <v>SINAPI 103258</v>
      </c>
      <c r="B6579" s="3" t="s">
        <v>6165</v>
      </c>
      <c r="C6579" s="3">
        <v>103258</v>
      </c>
      <c r="D6579" s="2" t="s">
        <v>6820</v>
      </c>
      <c r="E6579" s="3" t="s">
        <v>6148</v>
      </c>
      <c r="G6579" s="66">
        <v>11158.31</v>
      </c>
    </row>
    <row r="6580" spans="1:7" ht="22.5" x14ac:dyDescent="0.2">
      <c r="A6580" s="1" t="str">
        <f t="shared" si="113"/>
        <v>SINAPI 103260</v>
      </c>
      <c r="B6580" s="3" t="s">
        <v>6165</v>
      </c>
      <c r="C6580" s="3">
        <v>103260</v>
      </c>
      <c r="D6580" s="2" t="s">
        <v>6822</v>
      </c>
      <c r="E6580" s="3" t="s">
        <v>6148</v>
      </c>
      <c r="G6580" s="66">
        <v>6184.75</v>
      </c>
    </row>
    <row r="6581" spans="1:7" ht="22.5" x14ac:dyDescent="0.2">
      <c r="A6581" s="1" t="str">
        <f t="shared" si="113"/>
        <v>SINAPI 103261</v>
      </c>
      <c r="B6581" s="3" t="s">
        <v>6165</v>
      </c>
      <c r="C6581" s="3">
        <v>103261</v>
      </c>
      <c r="D6581" s="2" t="s">
        <v>6823</v>
      </c>
      <c r="E6581" s="3" t="s">
        <v>6148</v>
      </c>
      <c r="G6581" s="66">
        <v>12587.48</v>
      </c>
    </row>
    <row r="6582" spans="1:7" ht="22.5" x14ac:dyDescent="0.2">
      <c r="A6582" s="1" t="str">
        <f t="shared" si="113"/>
        <v>SINAPI 103263</v>
      </c>
      <c r="B6582" s="3" t="s">
        <v>6165</v>
      </c>
      <c r="C6582" s="3">
        <v>103263</v>
      </c>
      <c r="D6582" s="2" t="s">
        <v>2883</v>
      </c>
      <c r="E6582" s="3" t="s">
        <v>6148</v>
      </c>
      <c r="G6582" s="66">
        <v>17491.5</v>
      </c>
    </row>
    <row r="6583" spans="1:7" ht="22.5" x14ac:dyDescent="0.2">
      <c r="A6583" s="1" t="str">
        <f t="shared" si="113"/>
        <v>SINAPI 103265</v>
      </c>
      <c r="B6583" s="3" t="s">
        <v>6165</v>
      </c>
      <c r="C6583" s="3">
        <v>103265</v>
      </c>
      <c r="D6583" s="2" t="s">
        <v>2885</v>
      </c>
      <c r="E6583" s="3" t="s">
        <v>6148</v>
      </c>
      <c r="G6583" s="66">
        <v>21078.57</v>
      </c>
    </row>
    <row r="6584" spans="1:7" ht="22.5" x14ac:dyDescent="0.2">
      <c r="A6584" s="1" t="str">
        <f t="shared" si="113"/>
        <v>SINAPI 103268</v>
      </c>
      <c r="B6584" s="3" t="s">
        <v>6165</v>
      </c>
      <c r="C6584" s="3">
        <v>103268</v>
      </c>
      <c r="D6584" s="2" t="s">
        <v>2888</v>
      </c>
      <c r="E6584" s="3" t="s">
        <v>6148</v>
      </c>
      <c r="G6584" s="66">
        <v>7406.12</v>
      </c>
    </row>
    <row r="6585" spans="1:7" ht="22.5" x14ac:dyDescent="0.2">
      <c r="A6585" s="1" t="str">
        <f t="shared" si="113"/>
        <v>SINAPI 103270</v>
      </c>
      <c r="B6585" s="3" t="s">
        <v>6165</v>
      </c>
      <c r="C6585" s="3">
        <v>103270</v>
      </c>
      <c r="D6585" s="2" t="s">
        <v>2890</v>
      </c>
      <c r="E6585" s="3" t="s">
        <v>6148</v>
      </c>
      <c r="G6585" s="66">
        <v>7959.71</v>
      </c>
    </row>
    <row r="6586" spans="1:7" ht="22.5" x14ac:dyDescent="0.2">
      <c r="A6586" s="1" t="str">
        <f t="shared" si="113"/>
        <v>SINAPI 103272</v>
      </c>
      <c r="B6586" s="3" t="s">
        <v>6165</v>
      </c>
      <c r="C6586" s="3">
        <v>103272</v>
      </c>
      <c r="D6586" s="2" t="s">
        <v>2892</v>
      </c>
      <c r="E6586" s="3" t="s">
        <v>6148</v>
      </c>
      <c r="G6586" s="66">
        <v>11643.29</v>
      </c>
    </row>
    <row r="6587" spans="1:7" ht="22.5" x14ac:dyDescent="0.2">
      <c r="A6587" s="1" t="str">
        <f t="shared" si="113"/>
        <v>SINAPI 103274</v>
      </c>
      <c r="B6587" s="3" t="s">
        <v>6165</v>
      </c>
      <c r="C6587" s="3">
        <v>103274</v>
      </c>
      <c r="D6587" s="2" t="s">
        <v>2894</v>
      </c>
      <c r="E6587" s="3" t="s">
        <v>6148</v>
      </c>
      <c r="G6587" s="66">
        <v>13737.11</v>
      </c>
    </row>
    <row r="6588" spans="1:7" ht="22.5" x14ac:dyDescent="0.2">
      <c r="A6588" s="1" t="str">
        <f t="shared" si="113"/>
        <v>SINAPI 103276</v>
      </c>
      <c r="B6588" s="3" t="s">
        <v>6165</v>
      </c>
      <c r="C6588" s="3">
        <v>103276</v>
      </c>
      <c r="D6588" s="2" t="s">
        <v>2896</v>
      </c>
      <c r="E6588" s="3" t="s">
        <v>6148</v>
      </c>
      <c r="G6588" s="66">
        <v>14338.93</v>
      </c>
    </row>
    <row r="6589" spans="1:7" ht="22.5" x14ac:dyDescent="0.2">
      <c r="A6589" s="1" t="str">
        <f t="shared" si="113"/>
        <v>SINAPI 103267</v>
      </c>
      <c r="B6589" s="3" t="s">
        <v>6165</v>
      </c>
      <c r="C6589" s="3">
        <v>103267</v>
      </c>
      <c r="D6589" s="2" t="s">
        <v>2887</v>
      </c>
      <c r="E6589" s="3" t="s">
        <v>6148</v>
      </c>
      <c r="G6589" s="66">
        <v>6241.76</v>
      </c>
    </row>
    <row r="6590" spans="1:7" ht="22.5" x14ac:dyDescent="0.2">
      <c r="A6590" s="1" t="str">
        <f t="shared" si="113"/>
        <v>SINAPI 103269</v>
      </c>
      <c r="B6590" s="3" t="s">
        <v>6165</v>
      </c>
      <c r="C6590" s="3">
        <v>103269</v>
      </c>
      <c r="D6590" s="2" t="s">
        <v>2889</v>
      </c>
      <c r="E6590" s="3" t="s">
        <v>6148</v>
      </c>
      <c r="G6590" s="66">
        <v>7668.83</v>
      </c>
    </row>
    <row r="6591" spans="1:7" ht="22.5" x14ac:dyDescent="0.2">
      <c r="A6591" s="1" t="str">
        <f t="shared" si="113"/>
        <v>SINAPI 103271</v>
      </c>
      <c r="B6591" s="3" t="s">
        <v>6165</v>
      </c>
      <c r="C6591" s="3">
        <v>103271</v>
      </c>
      <c r="D6591" s="2" t="s">
        <v>2891</v>
      </c>
      <c r="E6591" s="3" t="s">
        <v>6148</v>
      </c>
      <c r="G6591" s="66">
        <v>11273.4</v>
      </c>
    </row>
    <row r="6592" spans="1:7" ht="22.5" x14ac:dyDescent="0.2">
      <c r="A6592" s="1" t="str">
        <f t="shared" si="113"/>
        <v>SINAPI 103273</v>
      </c>
      <c r="B6592" s="3" t="s">
        <v>6165</v>
      </c>
      <c r="C6592" s="3">
        <v>103273</v>
      </c>
      <c r="D6592" s="2" t="s">
        <v>2893</v>
      </c>
      <c r="E6592" s="3" t="s">
        <v>6148</v>
      </c>
      <c r="G6592" s="66">
        <v>11997.44</v>
      </c>
    </row>
    <row r="6593" spans="1:7" ht="22.5" x14ac:dyDescent="0.2">
      <c r="A6593" s="1" t="str">
        <f t="shared" si="113"/>
        <v>SINAPI 103275</v>
      </c>
      <c r="B6593" s="3" t="s">
        <v>6165</v>
      </c>
      <c r="C6593" s="3">
        <v>103275</v>
      </c>
      <c r="D6593" s="2" t="s">
        <v>2895</v>
      </c>
      <c r="E6593" s="3" t="s">
        <v>6148</v>
      </c>
      <c r="G6593" s="66">
        <v>13666.09</v>
      </c>
    </row>
    <row r="6594" spans="1:7" ht="22.5" x14ac:dyDescent="0.2">
      <c r="A6594" s="1" t="str">
        <f t="shared" si="113"/>
        <v>SINAPI 103248</v>
      </c>
      <c r="B6594" s="3" t="s">
        <v>6165</v>
      </c>
      <c r="C6594" s="3">
        <v>103248</v>
      </c>
      <c r="D6594" s="2" t="s">
        <v>2875</v>
      </c>
      <c r="E6594" s="3" t="s">
        <v>6148</v>
      </c>
      <c r="G6594" s="66">
        <v>2224.39</v>
      </c>
    </row>
    <row r="6595" spans="1:7" ht="22.5" x14ac:dyDescent="0.2">
      <c r="A6595" s="1" t="str">
        <f t="shared" si="113"/>
        <v>SINAPI 103249</v>
      </c>
      <c r="B6595" s="3" t="s">
        <v>6165</v>
      </c>
      <c r="C6595" s="3">
        <v>103249</v>
      </c>
      <c r="D6595" s="2" t="s">
        <v>2876</v>
      </c>
      <c r="E6595" s="3" t="s">
        <v>6148</v>
      </c>
      <c r="G6595" s="66">
        <v>2389.0300000000002</v>
      </c>
    </row>
    <row r="6596" spans="1:7" ht="22.5" x14ac:dyDescent="0.2">
      <c r="A6596" s="1" t="str">
        <f t="shared" si="113"/>
        <v>SINAPI 103251</v>
      </c>
      <c r="B6596" s="3" t="s">
        <v>6165</v>
      </c>
      <c r="C6596" s="3">
        <v>103251</v>
      </c>
      <c r="D6596" s="2" t="s">
        <v>2878</v>
      </c>
      <c r="E6596" s="3" t="s">
        <v>6148</v>
      </c>
      <c r="G6596" s="66">
        <v>3119.7</v>
      </c>
    </row>
    <row r="6597" spans="1:7" ht="22.5" x14ac:dyDescent="0.2">
      <c r="A6597" s="1" t="str">
        <f t="shared" si="113"/>
        <v>SINAPI 103252</v>
      </c>
      <c r="B6597" s="3" t="s">
        <v>6165</v>
      </c>
      <c r="C6597" s="3">
        <v>103252</v>
      </c>
      <c r="D6597" s="2" t="s">
        <v>2879</v>
      </c>
      <c r="E6597" s="3" t="s">
        <v>6148</v>
      </c>
      <c r="G6597" s="66">
        <v>3453.44</v>
      </c>
    </row>
    <row r="6598" spans="1:7" ht="22.5" x14ac:dyDescent="0.2">
      <c r="A6598" s="1" t="str">
        <f t="shared" si="113"/>
        <v>SINAPI 103254</v>
      </c>
      <c r="B6598" s="3" t="s">
        <v>6165</v>
      </c>
      <c r="C6598" s="3">
        <v>103254</v>
      </c>
      <c r="D6598" s="2" t="s">
        <v>2881</v>
      </c>
      <c r="E6598" s="3" t="s">
        <v>6148</v>
      </c>
      <c r="G6598" s="66">
        <v>4024.48</v>
      </c>
    </row>
    <row r="6599" spans="1:7" ht="22.5" x14ac:dyDescent="0.2">
      <c r="A6599" s="1" t="str">
        <f t="shared" si="113"/>
        <v>SINAPI 103255</v>
      </c>
      <c r="B6599" s="3" t="s">
        <v>6165</v>
      </c>
      <c r="C6599" s="3">
        <v>103255</v>
      </c>
      <c r="D6599" s="2" t="s">
        <v>2882</v>
      </c>
      <c r="E6599" s="3" t="s">
        <v>6148</v>
      </c>
      <c r="G6599" s="66">
        <v>4501.8500000000004</v>
      </c>
    </row>
    <row r="6600" spans="1:7" ht="22.5" x14ac:dyDescent="0.2">
      <c r="A6600" s="1" t="str">
        <f t="shared" si="113"/>
        <v>SINAPI 103245</v>
      </c>
      <c r="B6600" s="3" t="s">
        <v>6165</v>
      </c>
      <c r="C6600" s="3">
        <v>103245</v>
      </c>
      <c r="D6600" s="2" t="s">
        <v>2872</v>
      </c>
      <c r="E6600" s="3" t="s">
        <v>6148</v>
      </c>
      <c r="G6600" s="66">
        <v>1935.69</v>
      </c>
    </row>
    <row r="6601" spans="1:7" ht="22.5" x14ac:dyDescent="0.2">
      <c r="A6601" s="1" t="str">
        <f t="shared" si="113"/>
        <v>SINAPI 103246</v>
      </c>
      <c r="B6601" s="3" t="s">
        <v>6165</v>
      </c>
      <c r="C6601" s="3">
        <v>103246</v>
      </c>
      <c r="D6601" s="2" t="s">
        <v>2873</v>
      </c>
      <c r="E6601" s="3" t="s">
        <v>6148</v>
      </c>
      <c r="G6601" s="66">
        <v>2110.15</v>
      </c>
    </row>
    <row r="6602" spans="1:7" ht="22.5" x14ac:dyDescent="0.2">
      <c r="A6602" s="1" t="str">
        <f t="shared" si="113"/>
        <v>SINAPI 103257</v>
      </c>
      <c r="B6602" s="3" t="s">
        <v>6165</v>
      </c>
      <c r="C6602" s="3">
        <v>103257</v>
      </c>
      <c r="D6602" s="2" t="s">
        <v>6819</v>
      </c>
      <c r="E6602" s="3" t="s">
        <v>6148</v>
      </c>
      <c r="G6602" s="66">
        <v>5710.25</v>
      </c>
    </row>
    <row r="6603" spans="1:7" ht="22.5" x14ac:dyDescent="0.2">
      <c r="A6603" s="1" t="str">
        <f t="shared" si="113"/>
        <v>SINAPI 103259</v>
      </c>
      <c r="B6603" s="3" t="s">
        <v>6165</v>
      </c>
      <c r="C6603" s="3">
        <v>103259</v>
      </c>
      <c r="D6603" s="2" t="s">
        <v>6821</v>
      </c>
      <c r="E6603" s="3" t="s">
        <v>6148</v>
      </c>
      <c r="G6603" s="66">
        <v>6021.28</v>
      </c>
    </row>
    <row r="6604" spans="1:7" ht="22.5" x14ac:dyDescent="0.2">
      <c r="A6604" s="1" t="str">
        <f t="shared" si="113"/>
        <v>SINAPI 103262</v>
      </c>
      <c r="B6604" s="3" t="s">
        <v>6165</v>
      </c>
      <c r="C6604" s="3">
        <v>103262</v>
      </c>
      <c r="D6604" s="2" t="s">
        <v>6824</v>
      </c>
      <c r="E6604" s="3" t="s">
        <v>6148</v>
      </c>
      <c r="G6604" s="66">
        <v>7906.95</v>
      </c>
    </row>
    <row r="6605" spans="1:7" ht="22.5" x14ac:dyDescent="0.2">
      <c r="A6605" s="1" t="str">
        <f t="shared" si="113"/>
        <v>SINAPI 103264</v>
      </c>
      <c r="B6605" s="3" t="s">
        <v>6165</v>
      </c>
      <c r="C6605" s="3">
        <v>103264</v>
      </c>
      <c r="D6605" s="2" t="s">
        <v>2884</v>
      </c>
      <c r="E6605" s="3" t="s">
        <v>6148</v>
      </c>
      <c r="G6605" s="66">
        <v>9828.14</v>
      </c>
    </row>
    <row r="6606" spans="1:7" ht="22.5" x14ac:dyDescent="0.2">
      <c r="A6606" s="1" t="str">
        <f t="shared" si="113"/>
        <v>SINAPI 103266</v>
      </c>
      <c r="B6606" s="3" t="s">
        <v>6165</v>
      </c>
      <c r="C6606" s="3">
        <v>103266</v>
      </c>
      <c r="D6606" s="2" t="s">
        <v>2886</v>
      </c>
      <c r="E6606" s="3" t="s">
        <v>6148</v>
      </c>
      <c r="G6606" s="66">
        <v>10971.24</v>
      </c>
    </row>
    <row r="6607" spans="1:7" x14ac:dyDescent="0.2">
      <c r="A6607" s="1" t="str">
        <f t="shared" si="113"/>
        <v>SINAPI 103277</v>
      </c>
      <c r="B6607" s="3" t="s">
        <v>6165</v>
      </c>
      <c r="C6607" s="3">
        <v>103277</v>
      </c>
      <c r="D6607" s="2" t="s">
        <v>2897</v>
      </c>
      <c r="E6607" s="3" t="s">
        <v>6148</v>
      </c>
      <c r="G6607" s="66">
        <v>26455.33</v>
      </c>
    </row>
    <row r="6608" spans="1:7" x14ac:dyDescent="0.2">
      <c r="A6608" s="1" t="str">
        <f t="shared" si="113"/>
        <v>SINAPI 103278</v>
      </c>
      <c r="B6608" s="3" t="s">
        <v>6165</v>
      </c>
      <c r="C6608" s="3">
        <v>103278</v>
      </c>
      <c r="D6608" s="2" t="s">
        <v>2898</v>
      </c>
      <c r="E6608" s="3" t="s">
        <v>6148</v>
      </c>
      <c r="G6608" s="66">
        <v>33848.550000000003</v>
      </c>
    </row>
    <row r="6609" spans="1:7" ht="22.5" x14ac:dyDescent="0.2">
      <c r="A6609" s="1" t="str">
        <f t="shared" si="113"/>
        <v>SINAPI 103285</v>
      </c>
      <c r="B6609" s="3" t="s">
        <v>6165</v>
      </c>
      <c r="C6609" s="3">
        <v>103285</v>
      </c>
      <c r="D6609" s="2" t="s">
        <v>9830</v>
      </c>
      <c r="E6609" s="3" t="s">
        <v>6148</v>
      </c>
      <c r="G6609" s="66">
        <v>0</v>
      </c>
    </row>
    <row r="6610" spans="1:7" x14ac:dyDescent="0.2">
      <c r="A6610" s="1" t="str">
        <f t="shared" si="113"/>
        <v>SINAPI 103286</v>
      </c>
      <c r="B6610" s="3" t="s">
        <v>6165</v>
      </c>
      <c r="C6610" s="3">
        <v>103286</v>
      </c>
      <c r="D6610" s="2" t="s">
        <v>9831</v>
      </c>
      <c r="E6610" s="3" t="s">
        <v>6148</v>
      </c>
      <c r="G6610" s="66">
        <v>0</v>
      </c>
    </row>
    <row r="6611" spans="1:7" x14ac:dyDescent="0.2">
      <c r="A6611" s="1" t="str">
        <f t="shared" si="113"/>
        <v>SINAPI 103287</v>
      </c>
      <c r="B6611" s="3" t="s">
        <v>6165</v>
      </c>
      <c r="C6611" s="3">
        <v>103287</v>
      </c>
      <c r="D6611" s="2" t="s">
        <v>9832</v>
      </c>
      <c r="E6611" s="3" t="s">
        <v>6148</v>
      </c>
      <c r="G6611" s="66">
        <v>0</v>
      </c>
    </row>
    <row r="6612" spans="1:7" x14ac:dyDescent="0.2">
      <c r="A6612" s="1" t="str">
        <f t="shared" si="113"/>
        <v>SINAPI 103288</v>
      </c>
      <c r="B6612" s="3" t="s">
        <v>6165</v>
      </c>
      <c r="C6612" s="3">
        <v>103288</v>
      </c>
      <c r="D6612" s="2" t="s">
        <v>2899</v>
      </c>
      <c r="E6612" s="3" t="s">
        <v>6148</v>
      </c>
      <c r="G6612" s="66">
        <v>16.52</v>
      </c>
    </row>
    <row r="6613" spans="1:7" ht="22.5" x14ac:dyDescent="0.2">
      <c r="A6613" s="1" t="str">
        <f t="shared" si="113"/>
        <v>SINAPI 103291</v>
      </c>
      <c r="B6613" s="3" t="s">
        <v>6165</v>
      </c>
      <c r="C6613" s="3">
        <v>103291</v>
      </c>
      <c r="D6613" s="2" t="s">
        <v>9833</v>
      </c>
      <c r="E6613" s="3" t="s">
        <v>6147</v>
      </c>
      <c r="G6613" s="66">
        <v>65.819999999999993</v>
      </c>
    </row>
    <row r="6614" spans="1:7" ht="22.5" x14ac:dyDescent="0.2">
      <c r="A6614" s="1" t="str">
        <f t="shared" si="113"/>
        <v>SINAPI 103289</v>
      </c>
      <c r="B6614" s="3" t="s">
        <v>6165</v>
      </c>
      <c r="C6614" s="3">
        <v>103289</v>
      </c>
      <c r="D6614" s="2" t="s">
        <v>9834</v>
      </c>
      <c r="E6614" s="3" t="s">
        <v>6147</v>
      </c>
      <c r="G6614" s="66">
        <v>33.6</v>
      </c>
    </row>
    <row r="6615" spans="1:7" ht="22.5" x14ac:dyDescent="0.2">
      <c r="A6615" s="1" t="str">
        <f t="shared" si="113"/>
        <v>SINAPI 103290</v>
      </c>
      <c r="B6615" s="3" t="s">
        <v>6165</v>
      </c>
      <c r="C6615" s="3">
        <v>103290</v>
      </c>
      <c r="D6615" s="2" t="s">
        <v>9835</v>
      </c>
      <c r="E6615" s="3" t="s">
        <v>6147</v>
      </c>
      <c r="G6615" s="66">
        <v>52.72</v>
      </c>
    </row>
    <row r="6616" spans="1:7" ht="22.5" x14ac:dyDescent="0.2">
      <c r="A6616" s="1" t="str">
        <f t="shared" si="113"/>
        <v>SINAPI 103292</v>
      </c>
      <c r="B6616" s="3" t="s">
        <v>6165</v>
      </c>
      <c r="C6616" s="3">
        <v>103292</v>
      </c>
      <c r="D6616" s="2" t="s">
        <v>9836</v>
      </c>
      <c r="E6616" s="3" t="s">
        <v>6147</v>
      </c>
      <c r="G6616" s="66">
        <v>79.400000000000006</v>
      </c>
    </row>
    <row r="6617" spans="1:7" ht="22.5" x14ac:dyDescent="0.2">
      <c r="A6617" s="1" t="str">
        <f t="shared" si="113"/>
        <v>SINAPI 97333</v>
      </c>
      <c r="B6617" s="3" t="s">
        <v>6165</v>
      </c>
      <c r="C6617" s="3">
        <v>97333</v>
      </c>
      <c r="D6617" s="2" t="s">
        <v>6888</v>
      </c>
      <c r="E6617" s="3" t="s">
        <v>6147</v>
      </c>
      <c r="G6617" s="66">
        <v>61.41</v>
      </c>
    </row>
    <row r="6618" spans="1:7" ht="22.5" x14ac:dyDescent="0.2">
      <c r="A6618" s="1" t="str">
        <f t="shared" si="113"/>
        <v>SINAPI 97329</v>
      </c>
      <c r="B6618" s="3" t="s">
        <v>6165</v>
      </c>
      <c r="C6618" s="3">
        <v>97329</v>
      </c>
      <c r="D6618" s="2" t="s">
        <v>6884</v>
      </c>
      <c r="E6618" s="3" t="s">
        <v>6147</v>
      </c>
      <c r="G6618" s="66">
        <v>60.86</v>
      </c>
    </row>
    <row r="6619" spans="1:7" ht="22.5" x14ac:dyDescent="0.2">
      <c r="A6619" s="1" t="str">
        <f t="shared" si="113"/>
        <v>SINAPI 97331</v>
      </c>
      <c r="B6619" s="3" t="s">
        <v>6165</v>
      </c>
      <c r="C6619" s="3">
        <v>97331</v>
      </c>
      <c r="D6619" s="2" t="s">
        <v>6886</v>
      </c>
      <c r="E6619" s="3" t="s">
        <v>6147</v>
      </c>
      <c r="G6619" s="66">
        <v>29.19</v>
      </c>
    </row>
    <row r="6620" spans="1:7" ht="22.5" x14ac:dyDescent="0.2">
      <c r="A6620" s="1" t="str">
        <f t="shared" si="113"/>
        <v>SINAPI 97327</v>
      </c>
      <c r="B6620" s="3" t="s">
        <v>6165</v>
      </c>
      <c r="C6620" s="3">
        <v>97327</v>
      </c>
      <c r="D6620" s="2" t="s">
        <v>6882</v>
      </c>
      <c r="E6620" s="3" t="s">
        <v>6147</v>
      </c>
      <c r="G6620" s="66">
        <v>28.81</v>
      </c>
    </row>
    <row r="6621" spans="1:7" ht="22.5" x14ac:dyDescent="0.2">
      <c r="A6621" s="1" t="str">
        <f t="shared" si="113"/>
        <v>SINAPI 97332</v>
      </c>
      <c r="B6621" s="3" t="s">
        <v>6165</v>
      </c>
      <c r="C6621" s="3">
        <v>97332</v>
      </c>
      <c r="D6621" s="2" t="s">
        <v>6887</v>
      </c>
      <c r="E6621" s="3" t="s">
        <v>6147</v>
      </c>
      <c r="G6621" s="66">
        <v>48.31</v>
      </c>
    </row>
    <row r="6622" spans="1:7" ht="22.5" x14ac:dyDescent="0.2">
      <c r="A6622" s="1" t="str">
        <f t="shared" si="113"/>
        <v>SINAPI 97328</v>
      </c>
      <c r="B6622" s="3" t="s">
        <v>6165</v>
      </c>
      <c r="C6622" s="3">
        <v>97328</v>
      </c>
      <c r="D6622" s="2" t="s">
        <v>6883</v>
      </c>
      <c r="E6622" s="3" t="s">
        <v>6147</v>
      </c>
      <c r="G6622" s="66">
        <v>47.86</v>
      </c>
    </row>
    <row r="6623" spans="1:7" ht="22.5" x14ac:dyDescent="0.2">
      <c r="A6623" s="1" t="str">
        <f t="shared" si="113"/>
        <v>SINAPI 97334</v>
      </c>
      <c r="B6623" s="3" t="s">
        <v>6165</v>
      </c>
      <c r="C6623" s="3">
        <v>97334</v>
      </c>
      <c r="D6623" s="2" t="s">
        <v>6889</v>
      </c>
      <c r="E6623" s="3" t="s">
        <v>6147</v>
      </c>
      <c r="G6623" s="66">
        <v>74.989999999999995</v>
      </c>
    </row>
    <row r="6624" spans="1:7" ht="22.5" x14ac:dyDescent="0.2">
      <c r="A6624" s="1" t="str">
        <f t="shared" si="113"/>
        <v>SINAPI 97330</v>
      </c>
      <c r="B6624" s="3" t="s">
        <v>6165</v>
      </c>
      <c r="C6624" s="3">
        <v>97330</v>
      </c>
      <c r="D6624" s="2" t="s">
        <v>6885</v>
      </c>
      <c r="E6624" s="3" t="s">
        <v>6147</v>
      </c>
      <c r="G6624" s="66">
        <v>74.39</v>
      </c>
    </row>
    <row r="6625" spans="1:7" ht="22.5" x14ac:dyDescent="0.2">
      <c r="A6625" s="1" t="str">
        <f t="shared" si="113"/>
        <v>SINAPI 93085</v>
      </c>
      <c r="B6625" s="3" t="s">
        <v>6165</v>
      </c>
      <c r="C6625" s="3">
        <v>93085</v>
      </c>
      <c r="D6625" s="2" t="s">
        <v>3699</v>
      </c>
      <c r="E6625" s="3" t="s">
        <v>6148</v>
      </c>
      <c r="G6625" s="66">
        <v>16.52</v>
      </c>
    </row>
    <row r="6626" spans="1:7" ht="22.5" x14ac:dyDescent="0.2">
      <c r="A6626" s="1" t="str">
        <f t="shared" si="113"/>
        <v>SINAPI 103892</v>
      </c>
      <c r="B6626" s="3" t="s">
        <v>6165</v>
      </c>
      <c r="C6626" s="3">
        <v>103892</v>
      </c>
      <c r="D6626" s="2" t="s">
        <v>4037</v>
      </c>
      <c r="E6626" s="3" t="s">
        <v>6148</v>
      </c>
      <c r="G6626" s="66">
        <v>17.649999999999999</v>
      </c>
    </row>
    <row r="6627" spans="1:7" ht="22.5" x14ac:dyDescent="0.2">
      <c r="A6627" s="1" t="str">
        <f t="shared" si="113"/>
        <v>SINAPI 103823</v>
      </c>
      <c r="B6627" s="3" t="s">
        <v>6165</v>
      </c>
      <c r="C6627" s="3">
        <v>103823</v>
      </c>
      <c r="D6627" s="2" t="s">
        <v>3984</v>
      </c>
      <c r="E6627" s="3" t="s">
        <v>6148</v>
      </c>
      <c r="G6627" s="66">
        <v>19.91</v>
      </c>
    </row>
    <row r="6628" spans="1:7" ht="22.5" x14ac:dyDescent="0.2">
      <c r="A6628" s="1" t="str">
        <f t="shared" si="113"/>
        <v>SINAPI 103856</v>
      </c>
      <c r="B6628" s="3" t="s">
        <v>6165</v>
      </c>
      <c r="C6628" s="3">
        <v>103856</v>
      </c>
      <c r="D6628" s="2" t="s">
        <v>4007</v>
      </c>
      <c r="E6628" s="3" t="s">
        <v>6148</v>
      </c>
      <c r="G6628" s="66">
        <v>17.690000000000001</v>
      </c>
    </row>
    <row r="6629" spans="1:7" ht="22.5" x14ac:dyDescent="0.2">
      <c r="A6629" s="1" t="str">
        <f t="shared" si="113"/>
        <v>SINAPI 93108</v>
      </c>
      <c r="B6629" s="3" t="s">
        <v>6165</v>
      </c>
      <c r="C6629" s="3">
        <v>93108</v>
      </c>
      <c r="D6629" s="2" t="s">
        <v>3720</v>
      </c>
      <c r="E6629" s="3" t="s">
        <v>6148</v>
      </c>
      <c r="G6629" s="66">
        <v>14.83</v>
      </c>
    </row>
    <row r="6630" spans="1:7" ht="22.5" x14ac:dyDescent="0.2">
      <c r="A6630" s="1" t="str">
        <f t="shared" si="113"/>
        <v>SINAPI 93091</v>
      </c>
      <c r="B6630" s="3" t="s">
        <v>6165</v>
      </c>
      <c r="C6630" s="3">
        <v>93091</v>
      </c>
      <c r="D6630" s="2" t="s">
        <v>3705</v>
      </c>
      <c r="E6630" s="3" t="s">
        <v>6148</v>
      </c>
      <c r="G6630" s="66">
        <v>18.100000000000001</v>
      </c>
    </row>
    <row r="6631" spans="1:7" ht="22.5" x14ac:dyDescent="0.2">
      <c r="A6631" s="1" t="str">
        <f t="shared" ref="A6631:A6694" si="114">CONCATENAR</f>
        <v>SINAPI 103900</v>
      </c>
      <c r="B6631" s="3" t="s">
        <v>6165</v>
      </c>
      <c r="C6631" s="3">
        <v>103900</v>
      </c>
      <c r="D6631" s="2" t="s">
        <v>4045</v>
      </c>
      <c r="E6631" s="3" t="s">
        <v>6148</v>
      </c>
      <c r="G6631" s="66">
        <v>22.76</v>
      </c>
    </row>
    <row r="6632" spans="1:7" ht="22.5" x14ac:dyDescent="0.2">
      <c r="A6632" s="1" t="str">
        <f t="shared" si="114"/>
        <v>SINAPI 103831</v>
      </c>
      <c r="B6632" s="3" t="s">
        <v>6165</v>
      </c>
      <c r="C6632" s="3">
        <v>103831</v>
      </c>
      <c r="D6632" s="2" t="s">
        <v>3989</v>
      </c>
      <c r="E6632" s="3" t="s">
        <v>6148</v>
      </c>
      <c r="G6632" s="66">
        <v>29.71</v>
      </c>
    </row>
    <row r="6633" spans="1:7" ht="22.5" x14ac:dyDescent="0.2">
      <c r="A6633" s="1" t="str">
        <f t="shared" si="114"/>
        <v>SINAPI 103864</v>
      </c>
      <c r="B6633" s="3" t="s">
        <v>6165</v>
      </c>
      <c r="C6633" s="3">
        <v>103864</v>
      </c>
      <c r="D6633" s="2" t="s">
        <v>4015</v>
      </c>
      <c r="E6633" s="3" t="s">
        <v>6148</v>
      </c>
      <c r="G6633" s="66">
        <v>24.12</v>
      </c>
    </row>
    <row r="6634" spans="1:7" ht="22.5" x14ac:dyDescent="0.2">
      <c r="A6634" s="1" t="str">
        <f t="shared" si="114"/>
        <v>SINAPI 93133</v>
      </c>
      <c r="B6634" s="3" t="s">
        <v>6165</v>
      </c>
      <c r="C6634" s="3">
        <v>93133</v>
      </c>
      <c r="D6634" s="2" t="s">
        <v>3739</v>
      </c>
      <c r="E6634" s="3" t="s">
        <v>6148</v>
      </c>
      <c r="G6634" s="66">
        <v>21.33</v>
      </c>
    </row>
    <row r="6635" spans="1:7" ht="22.5" x14ac:dyDescent="0.2">
      <c r="A6635" s="1" t="str">
        <f t="shared" si="114"/>
        <v>SINAPI 93057</v>
      </c>
      <c r="B6635" s="3" t="s">
        <v>6165</v>
      </c>
      <c r="C6635" s="3">
        <v>93057</v>
      </c>
      <c r="D6635" s="2" t="s">
        <v>3672</v>
      </c>
      <c r="E6635" s="3" t="s">
        <v>6148</v>
      </c>
      <c r="G6635" s="66">
        <v>15.1</v>
      </c>
    </row>
    <row r="6636" spans="1:7" ht="22.5" x14ac:dyDescent="0.2">
      <c r="A6636" s="1" t="str">
        <f t="shared" si="114"/>
        <v>SINAPI 93062</v>
      </c>
      <c r="B6636" s="3" t="s">
        <v>6165</v>
      </c>
      <c r="C6636" s="3">
        <v>93062</v>
      </c>
      <c r="D6636" s="2" t="s">
        <v>3677</v>
      </c>
      <c r="E6636" s="3" t="s">
        <v>6148</v>
      </c>
      <c r="G6636" s="66">
        <v>28.92</v>
      </c>
    </row>
    <row r="6637" spans="1:7" ht="22.5" x14ac:dyDescent="0.2">
      <c r="A6637" s="1" t="str">
        <f t="shared" si="114"/>
        <v>SINAPI 93065</v>
      </c>
      <c r="B6637" s="3" t="s">
        <v>6165</v>
      </c>
      <c r="C6637" s="3">
        <v>93065</v>
      </c>
      <c r="D6637" s="2" t="s">
        <v>3680</v>
      </c>
      <c r="E6637" s="3" t="s">
        <v>6148</v>
      </c>
      <c r="G6637" s="66">
        <v>47.16</v>
      </c>
    </row>
    <row r="6638" spans="1:7" ht="22.5" x14ac:dyDescent="0.2">
      <c r="A6638" s="1" t="str">
        <f t="shared" si="114"/>
        <v>SINAPI 93068</v>
      </c>
      <c r="B6638" s="3" t="s">
        <v>6165</v>
      </c>
      <c r="C6638" s="3">
        <v>93068</v>
      </c>
      <c r="D6638" s="2" t="s">
        <v>3683</v>
      </c>
      <c r="E6638" s="3" t="s">
        <v>6148</v>
      </c>
      <c r="G6638" s="66">
        <v>66.37</v>
      </c>
    </row>
    <row r="6639" spans="1:7" ht="22.5" x14ac:dyDescent="0.2">
      <c r="A6639" s="1" t="str">
        <f t="shared" si="114"/>
        <v>SINAPI 93071</v>
      </c>
      <c r="B6639" s="3" t="s">
        <v>6165</v>
      </c>
      <c r="C6639" s="3">
        <v>93071</v>
      </c>
      <c r="D6639" s="2" t="s">
        <v>3686</v>
      </c>
      <c r="E6639" s="3" t="s">
        <v>6148</v>
      </c>
      <c r="G6639" s="66">
        <v>180.55</v>
      </c>
    </row>
    <row r="6640" spans="1:7" ht="22.5" x14ac:dyDescent="0.2">
      <c r="A6640" s="1" t="str">
        <f t="shared" si="114"/>
        <v>SINAPI 93081</v>
      </c>
      <c r="B6640" s="3" t="s">
        <v>6165</v>
      </c>
      <c r="C6640" s="3">
        <v>93081</v>
      </c>
      <c r="D6640" s="2" t="s">
        <v>3695</v>
      </c>
      <c r="E6640" s="3" t="s">
        <v>6148</v>
      </c>
      <c r="G6640" s="66">
        <v>20.02</v>
      </c>
    </row>
    <row r="6641" spans="1:7" ht="22.5" x14ac:dyDescent="0.2">
      <c r="A6641" s="1" t="str">
        <f t="shared" si="114"/>
        <v>SINAPI 103887</v>
      </c>
      <c r="B6641" s="3" t="s">
        <v>6165</v>
      </c>
      <c r="C6641" s="3">
        <v>103887</v>
      </c>
      <c r="D6641" s="2" t="s">
        <v>4032</v>
      </c>
      <c r="E6641" s="3" t="s">
        <v>6148</v>
      </c>
      <c r="G6641" s="66">
        <v>21.78</v>
      </c>
    </row>
    <row r="6642" spans="1:7" ht="22.5" x14ac:dyDescent="0.2">
      <c r="A6642" s="1" t="str">
        <f t="shared" si="114"/>
        <v>SINAPI 103818</v>
      </c>
      <c r="B6642" s="3" t="s">
        <v>6165</v>
      </c>
      <c r="C6642" s="3">
        <v>103818</v>
      </c>
      <c r="D6642" s="2" t="s">
        <v>7071</v>
      </c>
      <c r="E6642" s="3" t="s">
        <v>6148</v>
      </c>
      <c r="G6642" s="66">
        <v>21.78</v>
      </c>
    </row>
    <row r="6643" spans="1:7" ht="22.5" x14ac:dyDescent="0.2">
      <c r="A6643" s="1" t="str">
        <f t="shared" si="114"/>
        <v>SINAPI 103851</v>
      </c>
      <c r="B6643" s="3" t="s">
        <v>6165</v>
      </c>
      <c r="C6643" s="3">
        <v>103851</v>
      </c>
      <c r="D6643" s="2" t="s">
        <v>7078</v>
      </c>
      <c r="E6643" s="3" t="s">
        <v>6148</v>
      </c>
      <c r="G6643" s="66">
        <v>21.5</v>
      </c>
    </row>
    <row r="6644" spans="1:7" ht="22.5" x14ac:dyDescent="0.2">
      <c r="A6644" s="1" t="str">
        <f t="shared" si="114"/>
        <v>SINAPI 93104</v>
      </c>
      <c r="B6644" s="3" t="s">
        <v>6165</v>
      </c>
      <c r="C6644" s="3">
        <v>93104</v>
      </c>
      <c r="D6644" s="2" t="s">
        <v>3716</v>
      </c>
      <c r="E6644" s="3" t="s">
        <v>6148</v>
      </c>
      <c r="G6644" s="66">
        <v>20.11</v>
      </c>
    </row>
    <row r="6645" spans="1:7" ht="22.5" x14ac:dyDescent="0.2">
      <c r="A6645" s="1" t="str">
        <f t="shared" si="114"/>
        <v>SINAPI 98602</v>
      </c>
      <c r="B6645" s="3" t="s">
        <v>6165</v>
      </c>
      <c r="C6645" s="3">
        <v>98602</v>
      </c>
      <c r="D6645" s="2" t="s">
        <v>3969</v>
      </c>
      <c r="E6645" s="3" t="s">
        <v>6148</v>
      </c>
      <c r="G6645" s="66">
        <v>19.43</v>
      </c>
    </row>
    <row r="6646" spans="1:7" ht="22.5" x14ac:dyDescent="0.2">
      <c r="A6646" s="1" t="str">
        <f t="shared" si="114"/>
        <v>SINAPI 93087</v>
      </c>
      <c r="B6646" s="3" t="s">
        <v>6165</v>
      </c>
      <c r="C6646" s="3">
        <v>93087</v>
      </c>
      <c r="D6646" s="2" t="s">
        <v>3701</v>
      </c>
      <c r="E6646" s="3" t="s">
        <v>6148</v>
      </c>
      <c r="G6646" s="66">
        <v>20.98</v>
      </c>
    </row>
    <row r="6647" spans="1:7" ht="22.5" x14ac:dyDescent="0.2">
      <c r="A6647" s="1" t="str">
        <f t="shared" si="114"/>
        <v>SINAPI 103893</v>
      </c>
      <c r="B6647" s="3" t="s">
        <v>6165</v>
      </c>
      <c r="C6647" s="3">
        <v>103893</v>
      </c>
      <c r="D6647" s="2" t="s">
        <v>4038</v>
      </c>
      <c r="E6647" s="3" t="s">
        <v>6148</v>
      </c>
      <c r="G6647" s="66">
        <v>23.14</v>
      </c>
    </row>
    <row r="6648" spans="1:7" ht="22.5" x14ac:dyDescent="0.2">
      <c r="A6648" s="1" t="str">
        <f t="shared" si="114"/>
        <v>SINAPI 103824</v>
      </c>
      <c r="B6648" s="3" t="s">
        <v>6165</v>
      </c>
      <c r="C6648" s="3">
        <v>103824</v>
      </c>
      <c r="D6648" s="2" t="s">
        <v>7072</v>
      </c>
      <c r="E6648" s="3" t="s">
        <v>6148</v>
      </c>
      <c r="G6648" s="66">
        <v>25.58</v>
      </c>
    </row>
    <row r="6649" spans="1:7" ht="22.5" x14ac:dyDescent="0.2">
      <c r="A6649" s="1" t="str">
        <f t="shared" si="114"/>
        <v>SINAPI 103857</v>
      </c>
      <c r="B6649" s="3" t="s">
        <v>6165</v>
      </c>
      <c r="C6649" s="3">
        <v>103857</v>
      </c>
      <c r="D6649" s="2" t="s">
        <v>4008</v>
      </c>
      <c r="E6649" s="3" t="s">
        <v>6148</v>
      </c>
      <c r="G6649" s="66">
        <v>23.48</v>
      </c>
    </row>
    <row r="6650" spans="1:7" ht="22.5" x14ac:dyDescent="0.2">
      <c r="A6650" s="1" t="str">
        <f t="shared" si="114"/>
        <v>SINAPI 93110</v>
      </c>
      <c r="B6650" s="3" t="s">
        <v>6165</v>
      </c>
      <c r="C6650" s="3">
        <v>93110</v>
      </c>
      <c r="D6650" s="2" t="s">
        <v>3722</v>
      </c>
      <c r="E6650" s="3" t="s">
        <v>6148</v>
      </c>
      <c r="G6650" s="66">
        <v>22.15</v>
      </c>
    </row>
    <row r="6651" spans="1:7" ht="22.5" x14ac:dyDescent="0.2">
      <c r="A6651" s="1" t="str">
        <f t="shared" si="114"/>
        <v>SINAPI 93054</v>
      </c>
      <c r="B6651" s="3" t="s">
        <v>6165</v>
      </c>
      <c r="C6651" s="3">
        <v>93054</v>
      </c>
      <c r="D6651" s="2" t="s">
        <v>3669</v>
      </c>
      <c r="E6651" s="3" t="s">
        <v>6148</v>
      </c>
      <c r="G6651" s="66">
        <v>24.1</v>
      </c>
    </row>
    <row r="6652" spans="1:7" ht="22.5" x14ac:dyDescent="0.2">
      <c r="A6652" s="1" t="str">
        <f t="shared" si="114"/>
        <v>SINAPI 93088</v>
      </c>
      <c r="B6652" s="3" t="s">
        <v>6165</v>
      </c>
      <c r="C6652" s="3">
        <v>93088</v>
      </c>
      <c r="D6652" s="2" t="s">
        <v>3702</v>
      </c>
      <c r="E6652" s="3" t="s">
        <v>6148</v>
      </c>
      <c r="G6652" s="66">
        <v>25.98</v>
      </c>
    </row>
    <row r="6653" spans="1:7" ht="22.5" x14ac:dyDescent="0.2">
      <c r="A6653" s="1" t="str">
        <f t="shared" si="114"/>
        <v>SINAPI 103894</v>
      </c>
      <c r="B6653" s="3" t="s">
        <v>6165</v>
      </c>
      <c r="C6653" s="3">
        <v>103894</v>
      </c>
      <c r="D6653" s="2" t="s">
        <v>4039</v>
      </c>
      <c r="E6653" s="3" t="s">
        <v>6148</v>
      </c>
      <c r="G6653" s="66">
        <v>27.81</v>
      </c>
    </row>
    <row r="6654" spans="1:7" ht="22.5" x14ac:dyDescent="0.2">
      <c r="A6654" s="1" t="str">
        <f t="shared" si="114"/>
        <v>SINAPI 103825</v>
      </c>
      <c r="B6654" s="3" t="s">
        <v>6165</v>
      </c>
      <c r="C6654" s="3">
        <v>103825</v>
      </c>
      <c r="D6654" s="2" t="s">
        <v>7073</v>
      </c>
      <c r="E6654" s="3" t="s">
        <v>6148</v>
      </c>
      <c r="G6654" s="66">
        <v>30.25</v>
      </c>
    </row>
    <row r="6655" spans="1:7" ht="22.5" x14ac:dyDescent="0.2">
      <c r="A6655" s="1" t="str">
        <f t="shared" si="114"/>
        <v>SINAPI 103858</v>
      </c>
      <c r="B6655" s="3" t="s">
        <v>6165</v>
      </c>
      <c r="C6655" s="3">
        <v>103858</v>
      </c>
      <c r="D6655" s="2" t="s">
        <v>4009</v>
      </c>
      <c r="E6655" s="3" t="s">
        <v>6148</v>
      </c>
      <c r="G6655" s="66">
        <v>28.14</v>
      </c>
    </row>
    <row r="6656" spans="1:7" ht="22.5" x14ac:dyDescent="0.2">
      <c r="A6656" s="1" t="str">
        <f t="shared" si="114"/>
        <v>SINAPI 93111</v>
      </c>
      <c r="B6656" s="3" t="s">
        <v>6165</v>
      </c>
      <c r="C6656" s="3">
        <v>93111</v>
      </c>
      <c r="D6656" s="2" t="s">
        <v>3723</v>
      </c>
      <c r="E6656" s="3" t="s">
        <v>6148</v>
      </c>
      <c r="G6656" s="66">
        <v>26.81</v>
      </c>
    </row>
    <row r="6657" spans="1:7" ht="22.5" x14ac:dyDescent="0.2">
      <c r="A6657" s="1" t="str">
        <f t="shared" si="114"/>
        <v>SINAPI 93059</v>
      </c>
      <c r="B6657" s="3" t="s">
        <v>6165</v>
      </c>
      <c r="C6657" s="3">
        <v>93059</v>
      </c>
      <c r="D6657" s="2" t="s">
        <v>3674</v>
      </c>
      <c r="E6657" s="3" t="s">
        <v>6148</v>
      </c>
      <c r="G6657" s="66">
        <v>31.36</v>
      </c>
    </row>
    <row r="6658" spans="1:7" ht="22.5" x14ac:dyDescent="0.2">
      <c r="A6658" s="1" t="str">
        <f t="shared" si="114"/>
        <v>SINAPI 93093</v>
      </c>
      <c r="B6658" s="3" t="s">
        <v>6165</v>
      </c>
      <c r="C6658" s="3">
        <v>93093</v>
      </c>
      <c r="D6658" s="2" t="s">
        <v>3707</v>
      </c>
      <c r="E6658" s="3" t="s">
        <v>6148</v>
      </c>
      <c r="G6658" s="66">
        <v>32.79</v>
      </c>
    </row>
    <row r="6659" spans="1:7" ht="22.5" x14ac:dyDescent="0.2">
      <c r="A6659" s="1" t="str">
        <f t="shared" si="114"/>
        <v>SINAPI 103899</v>
      </c>
      <c r="B6659" s="3" t="s">
        <v>6165</v>
      </c>
      <c r="C6659" s="3">
        <v>103899</v>
      </c>
      <c r="D6659" s="2" t="s">
        <v>4044</v>
      </c>
      <c r="E6659" s="3" t="s">
        <v>6148</v>
      </c>
      <c r="G6659" s="66">
        <v>35.299999999999997</v>
      </c>
    </row>
    <row r="6660" spans="1:7" ht="22.5" x14ac:dyDescent="0.2">
      <c r="A6660" s="1" t="str">
        <f t="shared" si="114"/>
        <v>SINAPI 103830</v>
      </c>
      <c r="B6660" s="3" t="s">
        <v>6165</v>
      </c>
      <c r="C6660" s="3">
        <v>103830</v>
      </c>
      <c r="D6660" s="2" t="s">
        <v>7074</v>
      </c>
      <c r="E6660" s="3" t="s">
        <v>6148</v>
      </c>
      <c r="G6660" s="66">
        <v>39.58</v>
      </c>
    </row>
    <row r="6661" spans="1:7" ht="22.5" x14ac:dyDescent="0.2">
      <c r="A6661" s="1" t="str">
        <f t="shared" si="114"/>
        <v>SINAPI 103863</v>
      </c>
      <c r="B6661" s="3" t="s">
        <v>6165</v>
      </c>
      <c r="C6661" s="3">
        <v>103863</v>
      </c>
      <c r="D6661" s="2" t="s">
        <v>4014</v>
      </c>
      <c r="E6661" s="3" t="s">
        <v>6148</v>
      </c>
      <c r="G6661" s="66">
        <v>36.15</v>
      </c>
    </row>
    <row r="6662" spans="1:7" ht="22.5" x14ac:dyDescent="0.2">
      <c r="A6662" s="1" t="str">
        <f t="shared" si="114"/>
        <v>SINAPI 93114</v>
      </c>
      <c r="B6662" s="3" t="s">
        <v>6165</v>
      </c>
      <c r="C6662" s="3">
        <v>93114</v>
      </c>
      <c r="D6662" s="2" t="s">
        <v>3726</v>
      </c>
      <c r="E6662" s="3" t="s">
        <v>6148</v>
      </c>
      <c r="G6662" s="66">
        <v>34.869999999999997</v>
      </c>
    </row>
    <row r="6663" spans="1:7" ht="22.5" x14ac:dyDescent="0.2">
      <c r="A6663" s="1" t="str">
        <f t="shared" si="114"/>
        <v>SINAPI 93075</v>
      </c>
      <c r="B6663" s="3" t="s">
        <v>6165</v>
      </c>
      <c r="C6663" s="3">
        <v>93075</v>
      </c>
      <c r="D6663" s="2" t="s">
        <v>3689</v>
      </c>
      <c r="E6663" s="3" t="s">
        <v>6148</v>
      </c>
      <c r="G6663" s="66">
        <v>21.28</v>
      </c>
    </row>
    <row r="6664" spans="1:7" ht="22.5" x14ac:dyDescent="0.2">
      <c r="A6664" s="1" t="str">
        <f t="shared" si="114"/>
        <v>SINAPI 103876</v>
      </c>
      <c r="B6664" s="3" t="s">
        <v>6165</v>
      </c>
      <c r="C6664" s="3">
        <v>103876</v>
      </c>
      <c r="D6664" s="2" t="s">
        <v>4021</v>
      </c>
      <c r="E6664" s="3" t="s">
        <v>6148</v>
      </c>
      <c r="G6664" s="66">
        <v>23.93</v>
      </c>
    </row>
    <row r="6665" spans="1:7" ht="22.5" x14ac:dyDescent="0.2">
      <c r="A6665" s="1" t="str">
        <f t="shared" si="114"/>
        <v>SINAPI 103807</v>
      </c>
      <c r="B6665" s="3" t="s">
        <v>6165</v>
      </c>
      <c r="C6665" s="3">
        <v>103807</v>
      </c>
      <c r="D6665" s="2" t="s">
        <v>7068</v>
      </c>
      <c r="E6665" s="3" t="s">
        <v>6148</v>
      </c>
      <c r="G6665" s="66">
        <v>23.9</v>
      </c>
    </row>
    <row r="6666" spans="1:7" ht="22.5" x14ac:dyDescent="0.2">
      <c r="A6666" s="1" t="str">
        <f t="shared" si="114"/>
        <v>SINAPI 103840</v>
      </c>
      <c r="B6666" s="3" t="s">
        <v>6165</v>
      </c>
      <c r="C6666" s="3">
        <v>103840</v>
      </c>
      <c r="D6666" s="2" t="s">
        <v>7075</v>
      </c>
      <c r="E6666" s="3" t="s">
        <v>6148</v>
      </c>
      <c r="G6666" s="66">
        <v>23.5</v>
      </c>
    </row>
    <row r="6667" spans="1:7" ht="22.5" x14ac:dyDescent="0.2">
      <c r="A6667" s="1" t="str">
        <f t="shared" si="114"/>
        <v>SINAPI 93098</v>
      </c>
      <c r="B6667" s="3" t="s">
        <v>6165</v>
      </c>
      <c r="C6667" s="3">
        <v>93098</v>
      </c>
      <c r="D6667" s="2" t="s">
        <v>3710</v>
      </c>
      <c r="E6667" s="3" t="s">
        <v>6148</v>
      </c>
      <c r="G6667" s="66">
        <v>21.43</v>
      </c>
    </row>
    <row r="6668" spans="1:7" ht="22.5" x14ac:dyDescent="0.2">
      <c r="A6668" s="1" t="str">
        <f t="shared" si="114"/>
        <v>SINAPI 93120</v>
      </c>
      <c r="B6668" s="3" t="s">
        <v>6165</v>
      </c>
      <c r="C6668" s="3">
        <v>93120</v>
      </c>
      <c r="D6668" s="2" t="s">
        <v>3732</v>
      </c>
      <c r="E6668" s="3" t="s">
        <v>6148</v>
      </c>
      <c r="G6668" s="66">
        <v>27.7</v>
      </c>
    </row>
    <row r="6669" spans="1:7" ht="22.5" x14ac:dyDescent="0.2">
      <c r="A6669" s="1" t="str">
        <f t="shared" si="114"/>
        <v>SINAPI 93077</v>
      </c>
      <c r="B6669" s="3" t="s">
        <v>6165</v>
      </c>
      <c r="C6669" s="3">
        <v>93077</v>
      </c>
      <c r="D6669" s="2" t="s">
        <v>3691</v>
      </c>
      <c r="E6669" s="3" t="s">
        <v>6148</v>
      </c>
      <c r="G6669" s="66">
        <v>30.01</v>
      </c>
    </row>
    <row r="6670" spans="1:7" ht="22.5" x14ac:dyDescent="0.2">
      <c r="A6670" s="1" t="str">
        <f t="shared" si="114"/>
        <v>SINAPI 103879</v>
      </c>
      <c r="B6670" s="3" t="s">
        <v>6165</v>
      </c>
      <c r="C6670" s="3">
        <v>103879</v>
      </c>
      <c r="D6670" s="2" t="s">
        <v>4024</v>
      </c>
      <c r="E6670" s="3" t="s">
        <v>6148</v>
      </c>
      <c r="G6670" s="66">
        <v>33.24</v>
      </c>
    </row>
    <row r="6671" spans="1:7" ht="22.5" x14ac:dyDescent="0.2">
      <c r="A6671" s="1" t="str">
        <f t="shared" si="114"/>
        <v>SINAPI 103810</v>
      </c>
      <c r="B6671" s="3" t="s">
        <v>6165</v>
      </c>
      <c r="C6671" s="3">
        <v>103810</v>
      </c>
      <c r="D6671" s="2" t="s">
        <v>7069</v>
      </c>
      <c r="E6671" s="3" t="s">
        <v>6148</v>
      </c>
      <c r="G6671" s="66">
        <v>36.840000000000003</v>
      </c>
    </row>
    <row r="6672" spans="1:7" ht="22.5" x14ac:dyDescent="0.2">
      <c r="A6672" s="1" t="str">
        <f t="shared" si="114"/>
        <v>SINAPI 103843</v>
      </c>
      <c r="B6672" s="3" t="s">
        <v>6165</v>
      </c>
      <c r="C6672" s="3">
        <v>103843</v>
      </c>
      <c r="D6672" s="2" t="s">
        <v>7076</v>
      </c>
      <c r="E6672" s="3" t="s">
        <v>6148</v>
      </c>
      <c r="G6672" s="66">
        <v>33.700000000000003</v>
      </c>
    </row>
    <row r="6673" spans="1:7" ht="22.5" x14ac:dyDescent="0.2">
      <c r="A6673" s="1" t="str">
        <f t="shared" si="114"/>
        <v>SINAPI 93100</v>
      </c>
      <c r="B6673" s="3" t="s">
        <v>6165</v>
      </c>
      <c r="C6673" s="3">
        <v>93100</v>
      </c>
      <c r="D6673" s="2" t="s">
        <v>3712</v>
      </c>
      <c r="E6673" s="3" t="s">
        <v>6148</v>
      </c>
      <c r="G6673" s="66">
        <v>31.74</v>
      </c>
    </row>
    <row r="6674" spans="1:7" ht="22.5" x14ac:dyDescent="0.2">
      <c r="A6674" s="1" t="str">
        <f t="shared" si="114"/>
        <v>SINAPI 93121</v>
      </c>
      <c r="B6674" s="3" t="s">
        <v>6165</v>
      </c>
      <c r="C6674" s="3">
        <v>93121</v>
      </c>
      <c r="D6674" s="2" t="s">
        <v>3733</v>
      </c>
      <c r="E6674" s="3" t="s">
        <v>6148</v>
      </c>
      <c r="G6674" s="66">
        <v>31.45</v>
      </c>
    </row>
    <row r="6675" spans="1:7" ht="22.5" x14ac:dyDescent="0.2">
      <c r="A6675" s="1" t="str">
        <f t="shared" si="114"/>
        <v>SINAPI 93078</v>
      </c>
      <c r="B6675" s="3" t="s">
        <v>6165</v>
      </c>
      <c r="C6675" s="3">
        <v>93078</v>
      </c>
      <c r="D6675" s="2" t="s">
        <v>3692</v>
      </c>
      <c r="E6675" s="3" t="s">
        <v>6148</v>
      </c>
      <c r="G6675" s="66">
        <v>33.76</v>
      </c>
    </row>
    <row r="6676" spans="1:7" ht="22.5" x14ac:dyDescent="0.2">
      <c r="A6676" s="1" t="str">
        <f t="shared" si="114"/>
        <v>SINAPI 103880</v>
      </c>
      <c r="B6676" s="3" t="s">
        <v>6165</v>
      </c>
      <c r="C6676" s="3">
        <v>103880</v>
      </c>
      <c r="D6676" s="2" t="s">
        <v>4025</v>
      </c>
      <c r="E6676" s="3" t="s">
        <v>6148</v>
      </c>
      <c r="G6676" s="66">
        <v>37</v>
      </c>
    </row>
    <row r="6677" spans="1:7" ht="22.5" x14ac:dyDescent="0.2">
      <c r="A6677" s="1" t="str">
        <f t="shared" si="114"/>
        <v>SINAPI 103811</v>
      </c>
      <c r="B6677" s="3" t="s">
        <v>6165</v>
      </c>
      <c r="C6677" s="3">
        <v>103811</v>
      </c>
      <c r="D6677" s="2" t="s">
        <v>7070</v>
      </c>
      <c r="E6677" s="3" t="s">
        <v>6148</v>
      </c>
      <c r="G6677" s="66">
        <v>40.6</v>
      </c>
    </row>
    <row r="6678" spans="1:7" ht="22.5" x14ac:dyDescent="0.2">
      <c r="A6678" s="1" t="str">
        <f t="shared" si="114"/>
        <v>SINAPI 103844</v>
      </c>
      <c r="B6678" s="3" t="s">
        <v>6165</v>
      </c>
      <c r="C6678" s="3">
        <v>103844</v>
      </c>
      <c r="D6678" s="2" t="s">
        <v>7077</v>
      </c>
      <c r="E6678" s="3" t="s">
        <v>6148</v>
      </c>
      <c r="G6678" s="66">
        <v>37.47</v>
      </c>
    </row>
    <row r="6679" spans="1:7" ht="22.5" x14ac:dyDescent="0.2">
      <c r="A6679" s="1" t="str">
        <f t="shared" si="114"/>
        <v>SINAPI 93101</v>
      </c>
      <c r="B6679" s="3" t="s">
        <v>6165</v>
      </c>
      <c r="C6679" s="3">
        <v>93101</v>
      </c>
      <c r="D6679" s="2" t="s">
        <v>3713</v>
      </c>
      <c r="E6679" s="3" t="s">
        <v>6148</v>
      </c>
      <c r="G6679" s="66">
        <v>35.5</v>
      </c>
    </row>
    <row r="6680" spans="1:7" ht="22.5" x14ac:dyDescent="0.2">
      <c r="A6680" s="1" t="str">
        <f t="shared" si="114"/>
        <v>SINAPI 92311</v>
      </c>
      <c r="B6680" s="3" t="s">
        <v>6165</v>
      </c>
      <c r="C6680" s="3">
        <v>92311</v>
      </c>
      <c r="D6680" s="2" t="s">
        <v>3502</v>
      </c>
      <c r="E6680" s="3" t="s">
        <v>6148</v>
      </c>
      <c r="G6680" s="66">
        <v>14.21</v>
      </c>
    </row>
    <row r="6681" spans="1:7" ht="22.5" x14ac:dyDescent="0.2">
      <c r="A6681" s="1" t="str">
        <f t="shared" si="114"/>
        <v>SINAPI 103874</v>
      </c>
      <c r="B6681" s="3" t="s">
        <v>6165</v>
      </c>
      <c r="C6681" s="3">
        <v>103874</v>
      </c>
      <c r="D6681" s="2" t="s">
        <v>4019</v>
      </c>
      <c r="E6681" s="3" t="s">
        <v>6148</v>
      </c>
      <c r="G6681" s="66">
        <v>20</v>
      </c>
    </row>
    <row r="6682" spans="1:7" ht="22.5" x14ac:dyDescent="0.2">
      <c r="A6682" s="1" t="str">
        <f t="shared" si="114"/>
        <v>SINAPI 103805</v>
      </c>
      <c r="B6682" s="3" t="s">
        <v>6165</v>
      </c>
      <c r="C6682" s="3">
        <v>103805</v>
      </c>
      <c r="D6682" s="2" t="s">
        <v>3970</v>
      </c>
      <c r="E6682" s="3" t="s">
        <v>6148</v>
      </c>
      <c r="G6682" s="66">
        <v>19.96</v>
      </c>
    </row>
    <row r="6683" spans="1:7" ht="22.5" x14ac:dyDescent="0.2">
      <c r="A6683" s="1" t="str">
        <f t="shared" si="114"/>
        <v>SINAPI 103838</v>
      </c>
      <c r="B6683" s="3" t="s">
        <v>6165</v>
      </c>
      <c r="C6683" s="3">
        <v>103838</v>
      </c>
      <c r="D6683" s="2" t="s">
        <v>3993</v>
      </c>
      <c r="E6683" s="3" t="s">
        <v>6148</v>
      </c>
      <c r="G6683" s="66">
        <v>19.149999999999999</v>
      </c>
    </row>
    <row r="6684" spans="1:7" ht="22.5" x14ac:dyDescent="0.2">
      <c r="A6684" s="1" t="str">
        <f t="shared" si="114"/>
        <v>SINAPI 92326</v>
      </c>
      <c r="B6684" s="3" t="s">
        <v>6165</v>
      </c>
      <c r="C6684" s="3">
        <v>92326</v>
      </c>
      <c r="D6684" s="2" t="s">
        <v>3511</v>
      </c>
      <c r="E6684" s="3" t="s">
        <v>6148</v>
      </c>
      <c r="G6684" s="66">
        <v>14.99</v>
      </c>
    </row>
    <row r="6685" spans="1:7" ht="22.5" x14ac:dyDescent="0.2">
      <c r="A6685" s="1" t="str">
        <f t="shared" si="114"/>
        <v>SINAPI 92287</v>
      </c>
      <c r="B6685" s="3" t="s">
        <v>6165</v>
      </c>
      <c r="C6685" s="3">
        <v>92287</v>
      </c>
      <c r="D6685" s="2" t="s">
        <v>3484</v>
      </c>
      <c r="E6685" s="3" t="s">
        <v>6148</v>
      </c>
      <c r="G6685" s="66">
        <v>18.91</v>
      </c>
    </row>
    <row r="6686" spans="1:7" ht="22.5" x14ac:dyDescent="0.2">
      <c r="A6686" s="1" t="str">
        <f t="shared" si="114"/>
        <v>SINAPI 92312</v>
      </c>
      <c r="B6686" s="3" t="s">
        <v>6165</v>
      </c>
      <c r="C6686" s="3">
        <v>92312</v>
      </c>
      <c r="D6686" s="2" t="s">
        <v>3503</v>
      </c>
      <c r="E6686" s="3" t="s">
        <v>6148</v>
      </c>
      <c r="G6686" s="66">
        <v>23.55</v>
      </c>
    </row>
    <row r="6687" spans="1:7" ht="22.5" x14ac:dyDescent="0.2">
      <c r="A6687" s="1" t="str">
        <f t="shared" si="114"/>
        <v>SINAPI 103877</v>
      </c>
      <c r="B6687" s="3" t="s">
        <v>6165</v>
      </c>
      <c r="C6687" s="3">
        <v>103877</v>
      </c>
      <c r="D6687" s="2" t="s">
        <v>4022</v>
      </c>
      <c r="E6687" s="3" t="s">
        <v>6148</v>
      </c>
      <c r="G6687" s="66">
        <v>30</v>
      </c>
    </row>
    <row r="6688" spans="1:7" ht="22.5" x14ac:dyDescent="0.2">
      <c r="A6688" s="1" t="str">
        <f t="shared" si="114"/>
        <v>SINAPI 103808</v>
      </c>
      <c r="B6688" s="3" t="s">
        <v>6165</v>
      </c>
      <c r="C6688" s="3">
        <v>103808</v>
      </c>
      <c r="D6688" s="2" t="s">
        <v>3972</v>
      </c>
      <c r="E6688" s="3" t="s">
        <v>6148</v>
      </c>
      <c r="G6688" s="66">
        <v>37.200000000000003</v>
      </c>
    </row>
    <row r="6689" spans="1:7" ht="22.5" x14ac:dyDescent="0.2">
      <c r="A6689" s="1" t="str">
        <f t="shared" si="114"/>
        <v>SINAPI 103841</v>
      </c>
      <c r="B6689" s="3" t="s">
        <v>6165</v>
      </c>
      <c r="C6689" s="3">
        <v>103841</v>
      </c>
      <c r="D6689" s="2" t="s">
        <v>3995</v>
      </c>
      <c r="E6689" s="3" t="s">
        <v>6148</v>
      </c>
      <c r="G6689" s="66">
        <v>30.95</v>
      </c>
    </row>
    <row r="6690" spans="1:7" ht="22.5" x14ac:dyDescent="0.2">
      <c r="A6690" s="1" t="str">
        <f t="shared" si="114"/>
        <v>SINAPI 92327</v>
      </c>
      <c r="B6690" s="3" t="s">
        <v>6165</v>
      </c>
      <c r="C6690" s="3">
        <v>92327</v>
      </c>
      <c r="D6690" s="2" t="s">
        <v>3512</v>
      </c>
      <c r="E6690" s="3" t="s">
        <v>6148</v>
      </c>
      <c r="G6690" s="66">
        <v>26.99</v>
      </c>
    </row>
    <row r="6691" spans="1:7" ht="22.5" x14ac:dyDescent="0.2">
      <c r="A6691" s="1" t="str">
        <f t="shared" si="114"/>
        <v>SINAPI 92288</v>
      </c>
      <c r="B6691" s="3" t="s">
        <v>6165</v>
      </c>
      <c r="C6691" s="3">
        <v>92288</v>
      </c>
      <c r="D6691" s="2" t="s">
        <v>3485</v>
      </c>
      <c r="E6691" s="3" t="s">
        <v>6148</v>
      </c>
      <c r="G6691" s="66">
        <v>29.76</v>
      </c>
    </row>
    <row r="6692" spans="1:7" ht="22.5" x14ac:dyDescent="0.2">
      <c r="A6692" s="1" t="str">
        <f t="shared" si="114"/>
        <v>SINAPI 92313</v>
      </c>
      <c r="B6692" s="3" t="s">
        <v>6165</v>
      </c>
      <c r="C6692" s="3">
        <v>92313</v>
      </c>
      <c r="D6692" s="2" t="s">
        <v>3504</v>
      </c>
      <c r="E6692" s="3" t="s">
        <v>6148</v>
      </c>
      <c r="G6692" s="66">
        <v>34.049999999999997</v>
      </c>
    </row>
    <row r="6693" spans="1:7" ht="22.5" x14ac:dyDescent="0.2">
      <c r="A6693" s="1" t="str">
        <f t="shared" si="114"/>
        <v>SINAPI 103881</v>
      </c>
      <c r="B6693" s="3" t="s">
        <v>6165</v>
      </c>
      <c r="C6693" s="3">
        <v>103881</v>
      </c>
      <c r="D6693" s="2" t="s">
        <v>4026</v>
      </c>
      <c r="E6693" s="3" t="s">
        <v>6148</v>
      </c>
      <c r="G6693" s="66">
        <v>41.53</v>
      </c>
    </row>
    <row r="6694" spans="1:7" ht="22.5" x14ac:dyDescent="0.2">
      <c r="A6694" s="1" t="str">
        <f t="shared" si="114"/>
        <v>SINAPI 103812</v>
      </c>
      <c r="B6694" s="3" t="s">
        <v>6165</v>
      </c>
      <c r="C6694" s="3">
        <v>103812</v>
      </c>
      <c r="D6694" s="2" t="s">
        <v>3974</v>
      </c>
      <c r="E6694" s="3" t="s">
        <v>6148</v>
      </c>
      <c r="G6694" s="66">
        <v>54.92</v>
      </c>
    </row>
    <row r="6695" spans="1:7" ht="22.5" x14ac:dyDescent="0.2">
      <c r="A6695" s="1" t="str">
        <f t="shared" ref="A6695:A6758" si="115">CONCATENAR</f>
        <v>SINAPI 103845</v>
      </c>
      <c r="B6695" s="3" t="s">
        <v>6165</v>
      </c>
      <c r="C6695" s="3">
        <v>103845</v>
      </c>
      <c r="D6695" s="2" t="s">
        <v>3997</v>
      </c>
      <c r="E6695" s="3" t="s">
        <v>6148</v>
      </c>
      <c r="G6695" s="66">
        <v>44</v>
      </c>
    </row>
    <row r="6696" spans="1:7" ht="22.5" x14ac:dyDescent="0.2">
      <c r="A6696" s="1" t="str">
        <f t="shared" si="115"/>
        <v>SINAPI 92328</v>
      </c>
      <c r="B6696" s="3" t="s">
        <v>6165</v>
      </c>
      <c r="C6696" s="3">
        <v>92328</v>
      </c>
      <c r="D6696" s="2" t="s">
        <v>3513</v>
      </c>
      <c r="E6696" s="3" t="s">
        <v>6148</v>
      </c>
      <c r="G6696" s="66">
        <v>40.19</v>
      </c>
    </row>
    <row r="6697" spans="1:7" ht="22.5" x14ac:dyDescent="0.2">
      <c r="A6697" s="1" t="str">
        <f t="shared" si="115"/>
        <v>SINAPI 92289</v>
      </c>
      <c r="B6697" s="3" t="s">
        <v>6165</v>
      </c>
      <c r="C6697" s="3">
        <v>92289</v>
      </c>
      <c r="D6697" s="2" t="s">
        <v>3486</v>
      </c>
      <c r="E6697" s="3" t="s">
        <v>6148</v>
      </c>
      <c r="G6697" s="66">
        <v>52.62</v>
      </c>
    </row>
    <row r="6698" spans="1:7" ht="22.5" x14ac:dyDescent="0.2">
      <c r="A6698" s="1" t="str">
        <f t="shared" si="115"/>
        <v>SINAPI 92290</v>
      </c>
      <c r="B6698" s="3" t="s">
        <v>6165</v>
      </c>
      <c r="C6698" s="3">
        <v>92290</v>
      </c>
      <c r="D6698" s="2" t="s">
        <v>3487</v>
      </c>
      <c r="E6698" s="3" t="s">
        <v>6148</v>
      </c>
      <c r="G6698" s="66">
        <v>79.64</v>
      </c>
    </row>
    <row r="6699" spans="1:7" ht="22.5" x14ac:dyDescent="0.2">
      <c r="A6699" s="1" t="str">
        <f t="shared" si="115"/>
        <v>SINAPI 92291</v>
      </c>
      <c r="B6699" s="3" t="s">
        <v>6165</v>
      </c>
      <c r="C6699" s="3">
        <v>92291</v>
      </c>
      <c r="D6699" s="2" t="s">
        <v>3488</v>
      </c>
      <c r="E6699" s="3" t="s">
        <v>6148</v>
      </c>
      <c r="G6699" s="66">
        <v>123.28</v>
      </c>
    </row>
    <row r="6700" spans="1:7" ht="22.5" x14ac:dyDescent="0.2">
      <c r="A6700" s="1" t="str">
        <f t="shared" si="115"/>
        <v>SINAPI 92292</v>
      </c>
      <c r="B6700" s="3" t="s">
        <v>6165</v>
      </c>
      <c r="C6700" s="3">
        <v>92292</v>
      </c>
      <c r="D6700" s="2" t="s">
        <v>3489</v>
      </c>
      <c r="E6700" s="3" t="s">
        <v>6148</v>
      </c>
      <c r="G6700" s="66">
        <v>381</v>
      </c>
    </row>
    <row r="6701" spans="1:7" ht="22.5" x14ac:dyDescent="0.2">
      <c r="A6701" s="1" t="str">
        <f t="shared" si="115"/>
        <v>SINAPI 93082</v>
      </c>
      <c r="B6701" s="3" t="s">
        <v>6165</v>
      </c>
      <c r="C6701" s="3">
        <v>93082</v>
      </c>
      <c r="D6701" s="2" t="s">
        <v>3696</v>
      </c>
      <c r="E6701" s="3" t="s">
        <v>6148</v>
      </c>
      <c r="G6701" s="66">
        <v>25.89</v>
      </c>
    </row>
    <row r="6702" spans="1:7" ht="22.5" x14ac:dyDescent="0.2">
      <c r="A6702" s="1" t="str">
        <f t="shared" si="115"/>
        <v>SINAPI 103885</v>
      </c>
      <c r="B6702" s="3" t="s">
        <v>6165</v>
      </c>
      <c r="C6702" s="3">
        <v>103885</v>
      </c>
      <c r="D6702" s="2" t="s">
        <v>4030</v>
      </c>
      <c r="E6702" s="3" t="s">
        <v>6148</v>
      </c>
      <c r="G6702" s="66">
        <v>29.42</v>
      </c>
    </row>
    <row r="6703" spans="1:7" ht="22.5" x14ac:dyDescent="0.2">
      <c r="A6703" s="1" t="str">
        <f t="shared" si="115"/>
        <v>SINAPI 103816</v>
      </c>
      <c r="B6703" s="3" t="s">
        <v>6165</v>
      </c>
      <c r="C6703" s="3">
        <v>103816</v>
      </c>
      <c r="D6703" s="2" t="s">
        <v>3978</v>
      </c>
      <c r="E6703" s="3" t="s">
        <v>6148</v>
      </c>
      <c r="G6703" s="66">
        <v>29.42</v>
      </c>
    </row>
    <row r="6704" spans="1:7" ht="22.5" x14ac:dyDescent="0.2">
      <c r="A6704" s="1" t="str">
        <f t="shared" si="115"/>
        <v>SINAPI 103849</v>
      </c>
      <c r="B6704" s="3" t="s">
        <v>6165</v>
      </c>
      <c r="C6704" s="3">
        <v>103849</v>
      </c>
      <c r="D6704" s="2" t="s">
        <v>4001</v>
      </c>
      <c r="E6704" s="3" t="s">
        <v>6148</v>
      </c>
      <c r="G6704" s="66">
        <v>28.88</v>
      </c>
    </row>
    <row r="6705" spans="1:7" ht="22.5" x14ac:dyDescent="0.2">
      <c r="A6705" s="1" t="str">
        <f t="shared" si="115"/>
        <v>SINAPI 93105</v>
      </c>
      <c r="B6705" s="3" t="s">
        <v>6165</v>
      </c>
      <c r="C6705" s="3">
        <v>93105</v>
      </c>
      <c r="D6705" s="2" t="s">
        <v>3717</v>
      </c>
      <c r="E6705" s="3" t="s">
        <v>6148</v>
      </c>
      <c r="G6705" s="66">
        <v>26.09</v>
      </c>
    </row>
    <row r="6706" spans="1:7" ht="22.5" x14ac:dyDescent="0.2">
      <c r="A6706" s="1" t="str">
        <f t="shared" si="115"/>
        <v>SINAPI 93055</v>
      </c>
      <c r="B6706" s="3" t="s">
        <v>6165</v>
      </c>
      <c r="C6706" s="3">
        <v>93055</v>
      </c>
      <c r="D6706" s="2" t="s">
        <v>3670</v>
      </c>
      <c r="E6706" s="3" t="s">
        <v>6148</v>
      </c>
      <c r="G6706" s="66">
        <v>48.01</v>
      </c>
    </row>
    <row r="6707" spans="1:7" ht="22.5" x14ac:dyDescent="0.2">
      <c r="A6707" s="1" t="str">
        <f t="shared" si="115"/>
        <v>SINAPI 93089</v>
      </c>
      <c r="B6707" s="3" t="s">
        <v>6165</v>
      </c>
      <c r="C6707" s="3">
        <v>93089</v>
      </c>
      <c r="D6707" s="2" t="s">
        <v>3703</v>
      </c>
      <c r="E6707" s="3" t="s">
        <v>6148</v>
      </c>
      <c r="G6707" s="66">
        <v>51.12</v>
      </c>
    </row>
    <row r="6708" spans="1:7" ht="22.5" x14ac:dyDescent="0.2">
      <c r="A6708" s="1" t="str">
        <f t="shared" si="115"/>
        <v>SINAPI 103891</v>
      </c>
      <c r="B6708" s="3" t="s">
        <v>6165</v>
      </c>
      <c r="C6708" s="3">
        <v>103891</v>
      </c>
      <c r="D6708" s="2" t="s">
        <v>4036</v>
      </c>
      <c r="E6708" s="3" t="s">
        <v>6148</v>
      </c>
      <c r="G6708" s="66">
        <v>55.43</v>
      </c>
    </row>
    <row r="6709" spans="1:7" ht="22.5" x14ac:dyDescent="0.2">
      <c r="A6709" s="1" t="str">
        <f t="shared" si="115"/>
        <v>SINAPI 103822</v>
      </c>
      <c r="B6709" s="3" t="s">
        <v>6165</v>
      </c>
      <c r="C6709" s="3">
        <v>103822</v>
      </c>
      <c r="D6709" s="2" t="s">
        <v>3983</v>
      </c>
      <c r="E6709" s="3" t="s">
        <v>6148</v>
      </c>
      <c r="G6709" s="66">
        <v>60.3</v>
      </c>
    </row>
    <row r="6710" spans="1:7" ht="22.5" x14ac:dyDescent="0.2">
      <c r="A6710" s="1" t="str">
        <f t="shared" si="115"/>
        <v>SINAPI 103855</v>
      </c>
      <c r="B6710" s="3" t="s">
        <v>6165</v>
      </c>
      <c r="C6710" s="3">
        <v>103855</v>
      </c>
      <c r="D6710" s="2" t="s">
        <v>4006</v>
      </c>
      <c r="E6710" s="3" t="s">
        <v>6148</v>
      </c>
      <c r="G6710" s="66">
        <v>56.11</v>
      </c>
    </row>
    <row r="6711" spans="1:7" ht="22.5" x14ac:dyDescent="0.2">
      <c r="A6711" s="1" t="str">
        <f t="shared" si="115"/>
        <v>SINAPI 93112</v>
      </c>
      <c r="B6711" s="3" t="s">
        <v>6165</v>
      </c>
      <c r="C6711" s="3">
        <v>93112</v>
      </c>
      <c r="D6711" s="2" t="s">
        <v>3724</v>
      </c>
      <c r="E6711" s="3" t="s">
        <v>6148</v>
      </c>
      <c r="G6711" s="66">
        <v>53.44</v>
      </c>
    </row>
    <row r="6712" spans="1:7" ht="22.5" x14ac:dyDescent="0.2">
      <c r="A6712" s="1" t="str">
        <f t="shared" si="115"/>
        <v>SINAPI 93060</v>
      </c>
      <c r="B6712" s="3" t="s">
        <v>6165</v>
      </c>
      <c r="C6712" s="3">
        <v>93060</v>
      </c>
      <c r="D6712" s="2" t="s">
        <v>3675</v>
      </c>
      <c r="E6712" s="3" t="s">
        <v>6148</v>
      </c>
      <c r="G6712" s="66">
        <v>84.05</v>
      </c>
    </row>
    <row r="6713" spans="1:7" ht="22.5" x14ac:dyDescent="0.2">
      <c r="A6713" s="1" t="str">
        <f t="shared" si="115"/>
        <v>SINAPI 93094</v>
      </c>
      <c r="B6713" s="3" t="s">
        <v>6165</v>
      </c>
      <c r="C6713" s="3">
        <v>93094</v>
      </c>
      <c r="D6713" s="2" t="s">
        <v>3708</v>
      </c>
      <c r="E6713" s="3" t="s">
        <v>6148</v>
      </c>
      <c r="G6713" s="66">
        <v>86.92</v>
      </c>
    </row>
    <row r="6714" spans="1:7" ht="22.5" x14ac:dyDescent="0.2">
      <c r="A6714" s="1" t="str">
        <f t="shared" si="115"/>
        <v>SINAPI 103897</v>
      </c>
      <c r="B6714" s="3" t="s">
        <v>6165</v>
      </c>
      <c r="C6714" s="3">
        <v>103897</v>
      </c>
      <c r="D6714" s="2" t="s">
        <v>4042</v>
      </c>
      <c r="E6714" s="3" t="s">
        <v>6148</v>
      </c>
      <c r="G6714" s="66">
        <v>91.91</v>
      </c>
    </row>
    <row r="6715" spans="1:7" ht="22.5" x14ac:dyDescent="0.2">
      <c r="A6715" s="1" t="str">
        <f t="shared" si="115"/>
        <v>SINAPI 103828</v>
      </c>
      <c r="B6715" s="3" t="s">
        <v>6165</v>
      </c>
      <c r="C6715" s="3">
        <v>103828</v>
      </c>
      <c r="D6715" s="2" t="s">
        <v>3987</v>
      </c>
      <c r="E6715" s="3" t="s">
        <v>6148</v>
      </c>
      <c r="G6715" s="66">
        <v>100.44</v>
      </c>
    </row>
    <row r="6716" spans="1:7" ht="22.5" x14ac:dyDescent="0.2">
      <c r="A6716" s="1" t="str">
        <f t="shared" si="115"/>
        <v>SINAPI 103861</v>
      </c>
      <c r="B6716" s="3" t="s">
        <v>6165</v>
      </c>
      <c r="C6716" s="3">
        <v>103861</v>
      </c>
      <c r="D6716" s="2" t="s">
        <v>4012</v>
      </c>
      <c r="E6716" s="3" t="s">
        <v>6148</v>
      </c>
      <c r="G6716" s="66">
        <v>93.62</v>
      </c>
    </row>
    <row r="6717" spans="1:7" ht="22.5" x14ac:dyDescent="0.2">
      <c r="A6717" s="1" t="str">
        <f t="shared" si="115"/>
        <v>SINAPI 93115</v>
      </c>
      <c r="B6717" s="3" t="s">
        <v>6165</v>
      </c>
      <c r="C6717" s="3">
        <v>93115</v>
      </c>
      <c r="D6717" s="2" t="s">
        <v>3727</v>
      </c>
      <c r="E6717" s="3" t="s">
        <v>6148</v>
      </c>
      <c r="G6717" s="66">
        <v>91.06</v>
      </c>
    </row>
    <row r="6718" spans="1:7" ht="22.5" x14ac:dyDescent="0.2">
      <c r="A6718" s="1" t="str">
        <f t="shared" si="115"/>
        <v>SINAPI 93074</v>
      </c>
      <c r="B6718" s="3" t="s">
        <v>6165</v>
      </c>
      <c r="C6718" s="3">
        <v>93074</v>
      </c>
      <c r="D6718" s="2" t="s">
        <v>3688</v>
      </c>
      <c r="E6718" s="3" t="s">
        <v>6148</v>
      </c>
      <c r="G6718" s="66">
        <v>14.69</v>
      </c>
    </row>
    <row r="6719" spans="1:7" ht="22.5" x14ac:dyDescent="0.2">
      <c r="A6719" s="1" t="str">
        <f t="shared" si="115"/>
        <v>SINAPI 103875</v>
      </c>
      <c r="B6719" s="3" t="s">
        <v>6165</v>
      </c>
      <c r="C6719" s="3">
        <v>103875</v>
      </c>
      <c r="D6719" s="2" t="s">
        <v>4020</v>
      </c>
      <c r="E6719" s="3" t="s">
        <v>6148</v>
      </c>
      <c r="G6719" s="66">
        <v>19.97</v>
      </c>
    </row>
    <row r="6720" spans="1:7" ht="22.5" x14ac:dyDescent="0.2">
      <c r="A6720" s="1" t="str">
        <f t="shared" si="115"/>
        <v>SINAPI 103806</v>
      </c>
      <c r="B6720" s="3" t="s">
        <v>6165</v>
      </c>
      <c r="C6720" s="3">
        <v>103806</v>
      </c>
      <c r="D6720" s="2" t="s">
        <v>3971</v>
      </c>
      <c r="E6720" s="3" t="s">
        <v>6148</v>
      </c>
      <c r="G6720" s="66">
        <v>19.93</v>
      </c>
    </row>
    <row r="6721" spans="1:7" ht="22.5" x14ac:dyDescent="0.2">
      <c r="A6721" s="1" t="str">
        <f t="shared" si="115"/>
        <v>SINAPI 103839</v>
      </c>
      <c r="B6721" s="3" t="s">
        <v>6165</v>
      </c>
      <c r="C6721" s="3">
        <v>103839</v>
      </c>
      <c r="D6721" s="2" t="s">
        <v>3994</v>
      </c>
      <c r="E6721" s="3" t="s">
        <v>6148</v>
      </c>
      <c r="G6721" s="66">
        <v>19.12</v>
      </c>
    </row>
    <row r="6722" spans="1:7" ht="22.5" x14ac:dyDescent="0.2">
      <c r="A6722" s="1" t="str">
        <f t="shared" si="115"/>
        <v>SINAPI 93097</v>
      </c>
      <c r="B6722" s="3" t="s">
        <v>6165</v>
      </c>
      <c r="C6722" s="3">
        <v>93097</v>
      </c>
      <c r="D6722" s="2" t="s">
        <v>3709</v>
      </c>
      <c r="E6722" s="3" t="s">
        <v>6148</v>
      </c>
      <c r="G6722" s="66">
        <v>14.98</v>
      </c>
    </row>
    <row r="6723" spans="1:7" ht="22.5" x14ac:dyDescent="0.2">
      <c r="A6723" s="1" t="str">
        <f t="shared" si="115"/>
        <v>SINAPI 93119</v>
      </c>
      <c r="B6723" s="3" t="s">
        <v>6165</v>
      </c>
      <c r="C6723" s="3">
        <v>93119</v>
      </c>
      <c r="D6723" s="2" t="s">
        <v>3731</v>
      </c>
      <c r="E6723" s="3" t="s">
        <v>6148</v>
      </c>
      <c r="G6723" s="66">
        <v>18.600000000000001</v>
      </c>
    </row>
    <row r="6724" spans="1:7" ht="22.5" x14ac:dyDescent="0.2">
      <c r="A6724" s="1" t="str">
        <f t="shared" si="115"/>
        <v>SINAPI 93076</v>
      </c>
      <c r="B6724" s="3" t="s">
        <v>6165</v>
      </c>
      <c r="C6724" s="3">
        <v>93076</v>
      </c>
      <c r="D6724" s="2" t="s">
        <v>3690</v>
      </c>
      <c r="E6724" s="3" t="s">
        <v>6148</v>
      </c>
      <c r="G6724" s="66">
        <v>23.24</v>
      </c>
    </row>
    <row r="6725" spans="1:7" ht="22.5" x14ac:dyDescent="0.2">
      <c r="A6725" s="1" t="str">
        <f t="shared" si="115"/>
        <v>SINAPI 103878</v>
      </c>
      <c r="B6725" s="3" t="s">
        <v>6165</v>
      </c>
      <c r="C6725" s="3">
        <v>103878</v>
      </c>
      <c r="D6725" s="2" t="s">
        <v>4023</v>
      </c>
      <c r="E6725" s="3" t="s">
        <v>6148</v>
      </c>
      <c r="G6725" s="66">
        <v>29.69</v>
      </c>
    </row>
    <row r="6726" spans="1:7" ht="22.5" x14ac:dyDescent="0.2">
      <c r="A6726" s="1" t="str">
        <f t="shared" si="115"/>
        <v>SINAPI 103809</v>
      </c>
      <c r="B6726" s="3" t="s">
        <v>6165</v>
      </c>
      <c r="C6726" s="3">
        <v>103809</v>
      </c>
      <c r="D6726" s="2" t="s">
        <v>3973</v>
      </c>
      <c r="E6726" s="3" t="s">
        <v>6148</v>
      </c>
      <c r="G6726" s="66">
        <v>36.89</v>
      </c>
    </row>
    <row r="6727" spans="1:7" ht="22.5" x14ac:dyDescent="0.2">
      <c r="A6727" s="1" t="str">
        <f t="shared" si="115"/>
        <v>SINAPI 103842</v>
      </c>
      <c r="B6727" s="3" t="s">
        <v>6165</v>
      </c>
      <c r="C6727" s="3">
        <v>103842</v>
      </c>
      <c r="D6727" s="2" t="s">
        <v>3996</v>
      </c>
      <c r="E6727" s="3" t="s">
        <v>6148</v>
      </c>
      <c r="G6727" s="66">
        <v>30.64</v>
      </c>
    </row>
    <row r="6728" spans="1:7" ht="22.5" x14ac:dyDescent="0.2">
      <c r="A6728" s="1" t="str">
        <f t="shared" si="115"/>
        <v>SINAPI 93099</v>
      </c>
      <c r="B6728" s="3" t="s">
        <v>6165</v>
      </c>
      <c r="C6728" s="3">
        <v>93099</v>
      </c>
      <c r="D6728" s="2" t="s">
        <v>3711</v>
      </c>
      <c r="E6728" s="3" t="s">
        <v>6148</v>
      </c>
      <c r="G6728" s="66">
        <v>26.68</v>
      </c>
    </row>
    <row r="6729" spans="1:7" ht="22.5" x14ac:dyDescent="0.2">
      <c r="A6729" s="1" t="str">
        <f t="shared" si="115"/>
        <v>SINAPI 93122</v>
      </c>
      <c r="B6729" s="3" t="s">
        <v>6165</v>
      </c>
      <c r="C6729" s="3">
        <v>93122</v>
      </c>
      <c r="D6729" s="2" t="s">
        <v>3734</v>
      </c>
      <c r="E6729" s="3" t="s">
        <v>6148</v>
      </c>
      <c r="G6729" s="66">
        <v>27.88</v>
      </c>
    </row>
    <row r="6730" spans="1:7" ht="22.5" x14ac:dyDescent="0.2">
      <c r="A6730" s="1" t="str">
        <f t="shared" si="115"/>
        <v>SINAPI 93079</v>
      </c>
      <c r="B6730" s="3" t="s">
        <v>6165</v>
      </c>
      <c r="C6730" s="3">
        <v>93079</v>
      </c>
      <c r="D6730" s="2" t="s">
        <v>3693</v>
      </c>
      <c r="E6730" s="3" t="s">
        <v>6148</v>
      </c>
      <c r="G6730" s="66">
        <v>32.17</v>
      </c>
    </row>
    <row r="6731" spans="1:7" ht="22.5" x14ac:dyDescent="0.2">
      <c r="A6731" s="1" t="str">
        <f t="shared" si="115"/>
        <v>SINAPI 103882</v>
      </c>
      <c r="B6731" s="3" t="s">
        <v>6165</v>
      </c>
      <c r="C6731" s="3">
        <v>103882</v>
      </c>
      <c r="D6731" s="2" t="s">
        <v>4027</v>
      </c>
      <c r="E6731" s="3" t="s">
        <v>6148</v>
      </c>
      <c r="G6731" s="66">
        <v>39.65</v>
      </c>
    </row>
    <row r="6732" spans="1:7" ht="22.5" x14ac:dyDescent="0.2">
      <c r="A6732" s="1" t="str">
        <f t="shared" si="115"/>
        <v>SINAPI 103813</v>
      </c>
      <c r="B6732" s="3" t="s">
        <v>6165</v>
      </c>
      <c r="C6732" s="3">
        <v>103813</v>
      </c>
      <c r="D6732" s="2" t="s">
        <v>3975</v>
      </c>
      <c r="E6732" s="3" t="s">
        <v>6148</v>
      </c>
      <c r="G6732" s="66">
        <v>53.04</v>
      </c>
    </row>
    <row r="6733" spans="1:7" ht="22.5" x14ac:dyDescent="0.2">
      <c r="A6733" s="1" t="str">
        <f t="shared" si="115"/>
        <v>SINAPI 103846</v>
      </c>
      <c r="B6733" s="3" t="s">
        <v>6165</v>
      </c>
      <c r="C6733" s="3">
        <v>103846</v>
      </c>
      <c r="D6733" s="2" t="s">
        <v>3998</v>
      </c>
      <c r="E6733" s="3" t="s">
        <v>6148</v>
      </c>
      <c r="G6733" s="66">
        <v>42.12</v>
      </c>
    </row>
    <row r="6734" spans="1:7" ht="22.5" x14ac:dyDescent="0.2">
      <c r="A6734" s="1" t="str">
        <f t="shared" si="115"/>
        <v>SINAPI 93102</v>
      </c>
      <c r="B6734" s="3" t="s">
        <v>6165</v>
      </c>
      <c r="C6734" s="3">
        <v>93102</v>
      </c>
      <c r="D6734" s="2" t="s">
        <v>3714</v>
      </c>
      <c r="E6734" s="3" t="s">
        <v>6148</v>
      </c>
      <c r="G6734" s="66">
        <v>38.31</v>
      </c>
    </row>
    <row r="6735" spans="1:7" ht="22.5" x14ac:dyDescent="0.2">
      <c r="A6735" s="1" t="str">
        <f t="shared" si="115"/>
        <v>SINAPI 93123</v>
      </c>
      <c r="B6735" s="3" t="s">
        <v>6165</v>
      </c>
      <c r="C6735" s="3">
        <v>93123</v>
      </c>
      <c r="D6735" s="2" t="s">
        <v>3735</v>
      </c>
      <c r="E6735" s="3" t="s">
        <v>6148</v>
      </c>
      <c r="G6735" s="66">
        <v>61.86</v>
      </c>
    </row>
    <row r="6736" spans="1:7" ht="22.5" x14ac:dyDescent="0.2">
      <c r="A6736" s="1" t="str">
        <f t="shared" si="115"/>
        <v>SINAPI 93124</v>
      </c>
      <c r="B6736" s="3" t="s">
        <v>6165</v>
      </c>
      <c r="C6736" s="3">
        <v>93124</v>
      </c>
      <c r="D6736" s="2" t="s">
        <v>3736</v>
      </c>
      <c r="E6736" s="3" t="s">
        <v>6148</v>
      </c>
      <c r="G6736" s="66">
        <v>96.99</v>
      </c>
    </row>
    <row r="6737" spans="1:7" ht="22.5" x14ac:dyDescent="0.2">
      <c r="A6737" s="1" t="str">
        <f t="shared" si="115"/>
        <v>SINAPI 93125</v>
      </c>
      <c r="B6737" s="3" t="s">
        <v>6165</v>
      </c>
      <c r="C6737" s="3">
        <v>93125</v>
      </c>
      <c r="D6737" s="2" t="s">
        <v>3737</v>
      </c>
      <c r="E6737" s="3" t="s">
        <v>6148</v>
      </c>
      <c r="G6737" s="66">
        <v>142.5</v>
      </c>
    </row>
    <row r="6738" spans="1:7" ht="22.5" x14ac:dyDescent="0.2">
      <c r="A6738" s="1" t="str">
        <f t="shared" si="115"/>
        <v>SINAPI 93126</v>
      </c>
      <c r="B6738" s="3" t="s">
        <v>6165</v>
      </c>
      <c r="C6738" s="3">
        <v>93126</v>
      </c>
      <c r="D6738" s="2" t="s">
        <v>3738</v>
      </c>
      <c r="E6738" s="3" t="s">
        <v>6148</v>
      </c>
      <c r="G6738" s="66">
        <v>314.17</v>
      </c>
    </row>
    <row r="6739" spans="1:7" ht="22.5" x14ac:dyDescent="0.2">
      <c r="A6739" s="1" t="str">
        <f t="shared" si="115"/>
        <v>SINAPI 93063</v>
      </c>
      <c r="B6739" s="3" t="s">
        <v>6165</v>
      </c>
      <c r="C6739" s="3">
        <v>93063</v>
      </c>
      <c r="D6739" s="2" t="s">
        <v>3678</v>
      </c>
      <c r="E6739" s="3" t="s">
        <v>6148</v>
      </c>
      <c r="G6739" s="66">
        <v>697.52</v>
      </c>
    </row>
    <row r="6740" spans="1:7" ht="22.5" x14ac:dyDescent="0.2">
      <c r="A6740" s="1" t="str">
        <f t="shared" si="115"/>
        <v>SINAPI 93066</v>
      </c>
      <c r="B6740" s="3" t="s">
        <v>6165</v>
      </c>
      <c r="C6740" s="3">
        <v>93066</v>
      </c>
      <c r="D6740" s="2" t="s">
        <v>3681</v>
      </c>
      <c r="E6740" s="3" t="s">
        <v>6148</v>
      </c>
      <c r="G6740" s="66">
        <v>875.35</v>
      </c>
    </row>
    <row r="6741" spans="1:7" ht="22.5" x14ac:dyDescent="0.2">
      <c r="A6741" s="1" t="str">
        <f t="shared" si="115"/>
        <v>SINAPI 93069</v>
      </c>
      <c r="B6741" s="3" t="s">
        <v>6165</v>
      </c>
      <c r="C6741" s="3">
        <v>93069</v>
      </c>
      <c r="D6741" s="2" t="s">
        <v>3684</v>
      </c>
      <c r="E6741" s="3" t="s">
        <v>6148</v>
      </c>
      <c r="G6741" s="66">
        <v>1213.33</v>
      </c>
    </row>
    <row r="6742" spans="1:7" ht="22.5" x14ac:dyDescent="0.2">
      <c r="A6742" s="1" t="str">
        <f t="shared" si="115"/>
        <v>SINAPI 93072</v>
      </c>
      <c r="B6742" s="3" t="s">
        <v>6165</v>
      </c>
      <c r="C6742" s="3">
        <v>93072</v>
      </c>
      <c r="D6742" s="2" t="s">
        <v>3687</v>
      </c>
      <c r="E6742" s="3" t="s">
        <v>6148</v>
      </c>
      <c r="G6742" s="66">
        <v>1601.23</v>
      </c>
    </row>
    <row r="6743" spans="1:7" ht="22.5" x14ac:dyDescent="0.2">
      <c r="A6743" s="1" t="str">
        <f t="shared" si="115"/>
        <v>SINAPI 93083</v>
      </c>
      <c r="B6743" s="3" t="s">
        <v>6165</v>
      </c>
      <c r="C6743" s="3">
        <v>93083</v>
      </c>
      <c r="D6743" s="2" t="s">
        <v>3697</v>
      </c>
      <c r="E6743" s="3" t="s">
        <v>6148</v>
      </c>
      <c r="G6743" s="66">
        <v>479.22</v>
      </c>
    </row>
    <row r="6744" spans="1:7" ht="22.5" x14ac:dyDescent="0.2">
      <c r="A6744" s="1" t="str">
        <f t="shared" si="115"/>
        <v>SINAPI 103886</v>
      </c>
      <c r="B6744" s="3" t="s">
        <v>6165</v>
      </c>
      <c r="C6744" s="3">
        <v>103886</v>
      </c>
      <c r="D6744" s="2" t="s">
        <v>4031</v>
      </c>
      <c r="E6744" s="3" t="s">
        <v>6148</v>
      </c>
      <c r="G6744" s="66">
        <v>482.75</v>
      </c>
    </row>
    <row r="6745" spans="1:7" ht="22.5" x14ac:dyDescent="0.2">
      <c r="A6745" s="1" t="str">
        <f t="shared" si="115"/>
        <v>SINAPI 103817</v>
      </c>
      <c r="B6745" s="3" t="s">
        <v>6165</v>
      </c>
      <c r="C6745" s="3">
        <v>103817</v>
      </c>
      <c r="D6745" s="2" t="s">
        <v>3979</v>
      </c>
      <c r="E6745" s="3" t="s">
        <v>6148</v>
      </c>
      <c r="G6745" s="66">
        <v>482.75</v>
      </c>
    </row>
    <row r="6746" spans="1:7" ht="22.5" x14ac:dyDescent="0.2">
      <c r="A6746" s="1" t="str">
        <f t="shared" si="115"/>
        <v>SINAPI 103850</v>
      </c>
      <c r="B6746" s="3" t="s">
        <v>6165</v>
      </c>
      <c r="C6746" s="3">
        <v>103850</v>
      </c>
      <c r="D6746" s="2" t="s">
        <v>4002</v>
      </c>
      <c r="E6746" s="3" t="s">
        <v>6148</v>
      </c>
      <c r="G6746" s="66">
        <v>482.21</v>
      </c>
    </row>
    <row r="6747" spans="1:7" ht="22.5" x14ac:dyDescent="0.2">
      <c r="A6747" s="1" t="str">
        <f t="shared" si="115"/>
        <v>SINAPI 93106</v>
      </c>
      <c r="B6747" s="3" t="s">
        <v>6165</v>
      </c>
      <c r="C6747" s="3">
        <v>93106</v>
      </c>
      <c r="D6747" s="2" t="s">
        <v>3718</v>
      </c>
      <c r="E6747" s="3" t="s">
        <v>6148</v>
      </c>
      <c r="G6747" s="66">
        <v>479.42</v>
      </c>
    </row>
    <row r="6748" spans="1:7" ht="22.5" x14ac:dyDescent="0.2">
      <c r="A6748" s="1" t="str">
        <f t="shared" si="115"/>
        <v>SINAPI 93052</v>
      </c>
      <c r="B6748" s="3" t="s">
        <v>6165</v>
      </c>
      <c r="C6748" s="3">
        <v>93052</v>
      </c>
      <c r="D6748" s="2" t="s">
        <v>3668</v>
      </c>
      <c r="E6748" s="3" t="s">
        <v>6148</v>
      </c>
      <c r="G6748" s="66">
        <v>553.24</v>
      </c>
    </row>
    <row r="6749" spans="1:7" ht="22.5" x14ac:dyDescent="0.2">
      <c r="A6749" s="1" t="str">
        <f t="shared" si="115"/>
        <v>SINAPI 93086</v>
      </c>
      <c r="B6749" s="3" t="s">
        <v>6165</v>
      </c>
      <c r="C6749" s="3">
        <v>93086</v>
      </c>
      <c r="D6749" s="2" t="s">
        <v>3700</v>
      </c>
      <c r="E6749" s="3" t="s">
        <v>6148</v>
      </c>
      <c r="G6749" s="66">
        <v>556.35</v>
      </c>
    </row>
    <row r="6750" spans="1:7" ht="22.5" x14ac:dyDescent="0.2">
      <c r="A6750" s="1" t="str">
        <f t="shared" si="115"/>
        <v>SINAPI 103890</v>
      </c>
      <c r="B6750" s="3" t="s">
        <v>6165</v>
      </c>
      <c r="C6750" s="3">
        <v>103890</v>
      </c>
      <c r="D6750" s="2" t="s">
        <v>4035</v>
      </c>
      <c r="E6750" s="3" t="s">
        <v>6148</v>
      </c>
      <c r="G6750" s="66">
        <v>560.66</v>
      </c>
    </row>
    <row r="6751" spans="1:7" ht="22.5" x14ac:dyDescent="0.2">
      <c r="A6751" s="1" t="str">
        <f t="shared" si="115"/>
        <v>SINAPI 103821</v>
      </c>
      <c r="B6751" s="3" t="s">
        <v>6165</v>
      </c>
      <c r="C6751" s="3">
        <v>103821</v>
      </c>
      <c r="D6751" s="2" t="s">
        <v>3982</v>
      </c>
      <c r="E6751" s="3" t="s">
        <v>6148</v>
      </c>
      <c r="G6751" s="66">
        <v>565.53</v>
      </c>
    </row>
    <row r="6752" spans="1:7" ht="22.5" x14ac:dyDescent="0.2">
      <c r="A6752" s="1" t="str">
        <f t="shared" si="115"/>
        <v>SINAPI 103854</v>
      </c>
      <c r="B6752" s="3" t="s">
        <v>6165</v>
      </c>
      <c r="C6752" s="3">
        <v>103854</v>
      </c>
      <c r="D6752" s="2" t="s">
        <v>4005</v>
      </c>
      <c r="E6752" s="3" t="s">
        <v>6148</v>
      </c>
      <c r="G6752" s="66">
        <v>561.34</v>
      </c>
    </row>
    <row r="6753" spans="1:7" ht="22.5" x14ac:dyDescent="0.2">
      <c r="A6753" s="1" t="str">
        <f t="shared" si="115"/>
        <v>SINAPI 93109</v>
      </c>
      <c r="B6753" s="3" t="s">
        <v>6165</v>
      </c>
      <c r="C6753" s="3">
        <v>93109</v>
      </c>
      <c r="D6753" s="2" t="s">
        <v>3721</v>
      </c>
      <c r="E6753" s="3" t="s">
        <v>6148</v>
      </c>
      <c r="G6753" s="66">
        <v>558.66999999999996</v>
      </c>
    </row>
    <row r="6754" spans="1:7" ht="22.5" x14ac:dyDescent="0.2">
      <c r="A6754" s="1" t="str">
        <f t="shared" si="115"/>
        <v>SINAPI 93058</v>
      </c>
      <c r="B6754" s="3" t="s">
        <v>6165</v>
      </c>
      <c r="C6754" s="3">
        <v>93058</v>
      </c>
      <c r="D6754" s="2" t="s">
        <v>3673</v>
      </c>
      <c r="E6754" s="3" t="s">
        <v>6148</v>
      </c>
      <c r="G6754" s="66">
        <v>608.67999999999995</v>
      </c>
    </row>
    <row r="6755" spans="1:7" ht="22.5" x14ac:dyDescent="0.2">
      <c r="A6755" s="1" t="str">
        <f t="shared" si="115"/>
        <v>SINAPI 93092</v>
      </c>
      <c r="B6755" s="3" t="s">
        <v>6165</v>
      </c>
      <c r="C6755" s="3">
        <v>93092</v>
      </c>
      <c r="D6755" s="2" t="s">
        <v>3706</v>
      </c>
      <c r="E6755" s="3" t="s">
        <v>6148</v>
      </c>
      <c r="G6755" s="66">
        <v>611.54999999999995</v>
      </c>
    </row>
    <row r="6756" spans="1:7" ht="22.5" x14ac:dyDescent="0.2">
      <c r="A6756" s="1" t="str">
        <f t="shared" si="115"/>
        <v>SINAPI 103898</v>
      </c>
      <c r="B6756" s="3" t="s">
        <v>6165</v>
      </c>
      <c r="C6756" s="3">
        <v>103898</v>
      </c>
      <c r="D6756" s="2" t="s">
        <v>4043</v>
      </c>
      <c r="E6756" s="3" t="s">
        <v>6148</v>
      </c>
      <c r="G6756" s="66">
        <v>616.54</v>
      </c>
    </row>
    <row r="6757" spans="1:7" ht="22.5" x14ac:dyDescent="0.2">
      <c r="A6757" s="1" t="str">
        <f t="shared" si="115"/>
        <v>SINAPI 103829</v>
      </c>
      <c r="B6757" s="3" t="s">
        <v>6165</v>
      </c>
      <c r="C6757" s="3">
        <v>103829</v>
      </c>
      <c r="D6757" s="2" t="s">
        <v>3988</v>
      </c>
      <c r="E6757" s="3" t="s">
        <v>6148</v>
      </c>
      <c r="G6757" s="66">
        <v>625.07000000000005</v>
      </c>
    </row>
    <row r="6758" spans="1:7" ht="22.5" x14ac:dyDescent="0.2">
      <c r="A6758" s="1" t="str">
        <f t="shared" si="115"/>
        <v>SINAPI 103862</v>
      </c>
      <c r="B6758" s="3" t="s">
        <v>6165</v>
      </c>
      <c r="C6758" s="3">
        <v>103862</v>
      </c>
      <c r="D6758" s="2" t="s">
        <v>4013</v>
      </c>
      <c r="E6758" s="3" t="s">
        <v>6148</v>
      </c>
      <c r="G6758" s="66">
        <v>618.25</v>
      </c>
    </row>
    <row r="6759" spans="1:7" ht="22.5" x14ac:dyDescent="0.2">
      <c r="A6759" s="1" t="str">
        <f t="shared" ref="A6759:A6822" si="116">CONCATENAR</f>
        <v>SINAPI 93116</v>
      </c>
      <c r="B6759" s="3" t="s">
        <v>6165</v>
      </c>
      <c r="C6759" s="3">
        <v>93116</v>
      </c>
      <c r="D6759" s="2" t="s">
        <v>3728</v>
      </c>
      <c r="E6759" s="3" t="s">
        <v>6148</v>
      </c>
      <c r="G6759" s="66">
        <v>615.69000000000005</v>
      </c>
    </row>
    <row r="6760" spans="1:7" ht="22.5" x14ac:dyDescent="0.2">
      <c r="A6760" s="1" t="str">
        <f t="shared" si="116"/>
        <v>SINAPI 92314</v>
      </c>
      <c r="B6760" s="3" t="s">
        <v>6165</v>
      </c>
      <c r="C6760" s="3">
        <v>92314</v>
      </c>
      <c r="D6760" s="2" t="s">
        <v>3505</v>
      </c>
      <c r="E6760" s="3" t="s">
        <v>6148</v>
      </c>
      <c r="G6760" s="66">
        <v>9.5500000000000007</v>
      </c>
    </row>
    <row r="6761" spans="1:7" ht="22.5" x14ac:dyDescent="0.2">
      <c r="A6761" s="1" t="str">
        <f t="shared" si="116"/>
        <v>SINAPI 103883</v>
      </c>
      <c r="B6761" s="3" t="s">
        <v>6165</v>
      </c>
      <c r="C6761" s="3">
        <v>103883</v>
      </c>
      <c r="D6761" s="2" t="s">
        <v>4028</v>
      </c>
      <c r="E6761" s="3" t="s">
        <v>6148</v>
      </c>
      <c r="G6761" s="66">
        <v>13.08</v>
      </c>
    </row>
    <row r="6762" spans="1:7" ht="22.5" x14ac:dyDescent="0.2">
      <c r="A6762" s="1" t="str">
        <f t="shared" si="116"/>
        <v>SINAPI 103814</v>
      </c>
      <c r="B6762" s="3" t="s">
        <v>6165</v>
      </c>
      <c r="C6762" s="3">
        <v>103814</v>
      </c>
      <c r="D6762" s="2" t="s">
        <v>3976</v>
      </c>
      <c r="E6762" s="3" t="s">
        <v>6148</v>
      </c>
      <c r="G6762" s="66">
        <v>13.08</v>
      </c>
    </row>
    <row r="6763" spans="1:7" ht="22.5" x14ac:dyDescent="0.2">
      <c r="A6763" s="1" t="str">
        <f t="shared" si="116"/>
        <v>SINAPI 103847</v>
      </c>
      <c r="B6763" s="3" t="s">
        <v>6165</v>
      </c>
      <c r="C6763" s="3">
        <v>103847</v>
      </c>
      <c r="D6763" s="2" t="s">
        <v>3999</v>
      </c>
      <c r="E6763" s="3" t="s">
        <v>6148</v>
      </c>
      <c r="G6763" s="66">
        <v>12.54</v>
      </c>
    </row>
    <row r="6764" spans="1:7" ht="22.5" x14ac:dyDescent="0.2">
      <c r="A6764" s="1" t="str">
        <f t="shared" si="116"/>
        <v>SINAPI 92329</v>
      </c>
      <c r="B6764" s="3" t="s">
        <v>6165</v>
      </c>
      <c r="C6764" s="3">
        <v>92329</v>
      </c>
      <c r="D6764" s="2" t="s">
        <v>3514</v>
      </c>
      <c r="E6764" s="3" t="s">
        <v>6148</v>
      </c>
      <c r="G6764" s="66">
        <v>9.75</v>
      </c>
    </row>
    <row r="6765" spans="1:7" ht="22.5" x14ac:dyDescent="0.2">
      <c r="A6765" s="1" t="str">
        <f t="shared" si="116"/>
        <v>SINAPI 92293</v>
      </c>
      <c r="B6765" s="3" t="s">
        <v>6165</v>
      </c>
      <c r="C6765" s="3">
        <v>92293</v>
      </c>
      <c r="D6765" s="2" t="s">
        <v>3490</v>
      </c>
      <c r="E6765" s="3" t="s">
        <v>6148</v>
      </c>
      <c r="G6765" s="66">
        <v>10.77</v>
      </c>
    </row>
    <row r="6766" spans="1:7" ht="22.5" x14ac:dyDescent="0.2">
      <c r="A6766" s="1" t="str">
        <f t="shared" si="116"/>
        <v>SINAPI 92315</v>
      </c>
      <c r="B6766" s="3" t="s">
        <v>6165</v>
      </c>
      <c r="C6766" s="3">
        <v>92315</v>
      </c>
      <c r="D6766" s="2" t="s">
        <v>3506</v>
      </c>
      <c r="E6766" s="3" t="s">
        <v>6148</v>
      </c>
      <c r="G6766" s="66">
        <v>13.88</v>
      </c>
    </row>
    <row r="6767" spans="1:7" ht="22.5" x14ac:dyDescent="0.2">
      <c r="A6767" s="1" t="str">
        <f t="shared" si="116"/>
        <v>SINAPI 103888</v>
      </c>
      <c r="B6767" s="3" t="s">
        <v>6165</v>
      </c>
      <c r="C6767" s="3">
        <v>103888</v>
      </c>
      <c r="D6767" s="2" t="s">
        <v>4033</v>
      </c>
      <c r="E6767" s="3" t="s">
        <v>6148</v>
      </c>
      <c r="G6767" s="66">
        <v>18.190000000000001</v>
      </c>
    </row>
    <row r="6768" spans="1:7" ht="22.5" x14ac:dyDescent="0.2">
      <c r="A6768" s="1" t="str">
        <f t="shared" si="116"/>
        <v>SINAPI 103819</v>
      </c>
      <c r="B6768" s="3" t="s">
        <v>6165</v>
      </c>
      <c r="C6768" s="3">
        <v>103819</v>
      </c>
      <c r="D6768" s="2" t="s">
        <v>3980</v>
      </c>
      <c r="E6768" s="3" t="s">
        <v>6148</v>
      </c>
      <c r="G6768" s="66">
        <v>23.06</v>
      </c>
    </row>
    <row r="6769" spans="1:7" ht="22.5" x14ac:dyDescent="0.2">
      <c r="A6769" s="1" t="str">
        <f t="shared" si="116"/>
        <v>SINAPI 103852</v>
      </c>
      <c r="B6769" s="3" t="s">
        <v>6165</v>
      </c>
      <c r="C6769" s="3">
        <v>103852</v>
      </c>
      <c r="D6769" s="2" t="s">
        <v>4003</v>
      </c>
      <c r="E6769" s="3" t="s">
        <v>6148</v>
      </c>
      <c r="G6769" s="66">
        <v>18.87</v>
      </c>
    </row>
    <row r="6770" spans="1:7" ht="22.5" x14ac:dyDescent="0.2">
      <c r="A6770" s="1" t="str">
        <f t="shared" si="116"/>
        <v>SINAPI 92330</v>
      </c>
      <c r="B6770" s="3" t="s">
        <v>6165</v>
      </c>
      <c r="C6770" s="3">
        <v>92330</v>
      </c>
      <c r="D6770" s="2" t="s">
        <v>3515</v>
      </c>
      <c r="E6770" s="3" t="s">
        <v>6148</v>
      </c>
      <c r="G6770" s="66">
        <v>16.2</v>
      </c>
    </row>
    <row r="6771" spans="1:7" ht="22.5" x14ac:dyDescent="0.2">
      <c r="A6771" s="1" t="str">
        <f t="shared" si="116"/>
        <v>SINAPI 92294</v>
      </c>
      <c r="B6771" s="3" t="s">
        <v>6165</v>
      </c>
      <c r="C6771" s="3">
        <v>92294</v>
      </c>
      <c r="D6771" s="2" t="s">
        <v>3491</v>
      </c>
      <c r="E6771" s="3" t="s">
        <v>6148</v>
      </c>
      <c r="G6771" s="66">
        <v>18.170000000000002</v>
      </c>
    </row>
    <row r="6772" spans="1:7" ht="22.5" x14ac:dyDescent="0.2">
      <c r="A6772" s="1" t="str">
        <f t="shared" si="116"/>
        <v>SINAPI 92316</v>
      </c>
      <c r="B6772" s="3" t="s">
        <v>6165</v>
      </c>
      <c r="C6772" s="3">
        <v>92316</v>
      </c>
      <c r="D6772" s="2" t="s">
        <v>3507</v>
      </c>
      <c r="E6772" s="3" t="s">
        <v>6148</v>
      </c>
      <c r="G6772" s="66">
        <v>21.04</v>
      </c>
    </row>
    <row r="6773" spans="1:7" ht="22.5" x14ac:dyDescent="0.2">
      <c r="A6773" s="1" t="str">
        <f t="shared" si="116"/>
        <v>SINAPI 103895</v>
      </c>
      <c r="B6773" s="3" t="s">
        <v>6165</v>
      </c>
      <c r="C6773" s="3">
        <v>103895</v>
      </c>
      <c r="D6773" s="2" t="s">
        <v>4040</v>
      </c>
      <c r="E6773" s="3" t="s">
        <v>6148</v>
      </c>
      <c r="G6773" s="66">
        <v>26.03</v>
      </c>
    </row>
    <row r="6774" spans="1:7" ht="22.5" x14ac:dyDescent="0.2">
      <c r="A6774" s="1" t="str">
        <f t="shared" si="116"/>
        <v>SINAPI 103826</v>
      </c>
      <c r="B6774" s="3" t="s">
        <v>6165</v>
      </c>
      <c r="C6774" s="3">
        <v>103826</v>
      </c>
      <c r="D6774" s="2" t="s">
        <v>3985</v>
      </c>
      <c r="E6774" s="3" t="s">
        <v>6148</v>
      </c>
      <c r="G6774" s="66">
        <v>34.56</v>
      </c>
    </row>
    <row r="6775" spans="1:7" ht="22.5" x14ac:dyDescent="0.2">
      <c r="A6775" s="1" t="str">
        <f t="shared" si="116"/>
        <v>SINAPI 103859</v>
      </c>
      <c r="B6775" s="3" t="s">
        <v>6165</v>
      </c>
      <c r="C6775" s="3">
        <v>103859</v>
      </c>
      <c r="D6775" s="2" t="s">
        <v>4010</v>
      </c>
      <c r="E6775" s="3" t="s">
        <v>6148</v>
      </c>
      <c r="G6775" s="66">
        <v>27.74</v>
      </c>
    </row>
    <row r="6776" spans="1:7" ht="22.5" x14ac:dyDescent="0.2">
      <c r="A6776" s="1" t="str">
        <f t="shared" si="116"/>
        <v>SINAPI 92331</v>
      </c>
      <c r="B6776" s="3" t="s">
        <v>6165</v>
      </c>
      <c r="C6776" s="3">
        <v>92331</v>
      </c>
      <c r="D6776" s="2" t="s">
        <v>3516</v>
      </c>
      <c r="E6776" s="3" t="s">
        <v>6148</v>
      </c>
      <c r="G6776" s="66">
        <v>25.18</v>
      </c>
    </row>
    <row r="6777" spans="1:7" ht="22.5" x14ac:dyDescent="0.2">
      <c r="A6777" s="1" t="str">
        <f t="shared" si="116"/>
        <v>SINAPI 92295</v>
      </c>
      <c r="B6777" s="3" t="s">
        <v>6165</v>
      </c>
      <c r="C6777" s="3">
        <v>92295</v>
      </c>
      <c r="D6777" s="2" t="s">
        <v>3492</v>
      </c>
      <c r="E6777" s="3" t="s">
        <v>6148</v>
      </c>
      <c r="G6777" s="66">
        <v>34.14</v>
      </c>
    </row>
    <row r="6778" spans="1:7" ht="22.5" x14ac:dyDescent="0.2">
      <c r="A6778" s="1" t="str">
        <f t="shared" si="116"/>
        <v>SINAPI 92296</v>
      </c>
      <c r="B6778" s="3" t="s">
        <v>6165</v>
      </c>
      <c r="C6778" s="3">
        <v>92296</v>
      </c>
      <c r="D6778" s="2" t="s">
        <v>3493</v>
      </c>
      <c r="E6778" s="3" t="s">
        <v>6148</v>
      </c>
      <c r="G6778" s="66">
        <v>45.22</v>
      </c>
    </row>
    <row r="6779" spans="1:7" ht="22.5" x14ac:dyDescent="0.2">
      <c r="A6779" s="1" t="str">
        <f t="shared" si="116"/>
        <v>SINAPI 92297</v>
      </c>
      <c r="B6779" s="3" t="s">
        <v>6165</v>
      </c>
      <c r="C6779" s="3">
        <v>92297</v>
      </c>
      <c r="D6779" s="2" t="s">
        <v>3494</v>
      </c>
      <c r="E6779" s="3" t="s">
        <v>6148</v>
      </c>
      <c r="G6779" s="66">
        <v>70.09</v>
      </c>
    </row>
    <row r="6780" spans="1:7" ht="22.5" x14ac:dyDescent="0.2">
      <c r="A6780" s="1" t="str">
        <f t="shared" si="116"/>
        <v>SINAPI 92298</v>
      </c>
      <c r="B6780" s="3" t="s">
        <v>6165</v>
      </c>
      <c r="C6780" s="3">
        <v>92298</v>
      </c>
      <c r="D6780" s="2" t="s">
        <v>3495</v>
      </c>
      <c r="E6780" s="3" t="s">
        <v>6148</v>
      </c>
      <c r="G6780" s="66">
        <v>196.4</v>
      </c>
    </row>
    <row r="6781" spans="1:7" ht="22.5" x14ac:dyDescent="0.2">
      <c r="A6781" s="1" t="str">
        <f t="shared" si="116"/>
        <v>SINAPI 93080</v>
      </c>
      <c r="B6781" s="3" t="s">
        <v>6165</v>
      </c>
      <c r="C6781" s="3">
        <v>93080</v>
      </c>
      <c r="D6781" s="2" t="s">
        <v>3694</v>
      </c>
      <c r="E6781" s="3" t="s">
        <v>6148</v>
      </c>
      <c r="G6781" s="66">
        <v>9.58</v>
      </c>
    </row>
    <row r="6782" spans="1:7" ht="22.5" x14ac:dyDescent="0.2">
      <c r="A6782" s="1" t="str">
        <f t="shared" si="116"/>
        <v>SINAPI 103884</v>
      </c>
      <c r="B6782" s="3" t="s">
        <v>6165</v>
      </c>
      <c r="C6782" s="3">
        <v>103884</v>
      </c>
      <c r="D6782" s="2" t="s">
        <v>4029</v>
      </c>
      <c r="E6782" s="3" t="s">
        <v>6148</v>
      </c>
      <c r="G6782" s="66">
        <v>13.11</v>
      </c>
    </row>
    <row r="6783" spans="1:7" ht="22.5" x14ac:dyDescent="0.2">
      <c r="A6783" s="1" t="str">
        <f t="shared" si="116"/>
        <v>SINAPI 103815</v>
      </c>
      <c r="B6783" s="3" t="s">
        <v>6165</v>
      </c>
      <c r="C6783" s="3">
        <v>103815</v>
      </c>
      <c r="D6783" s="2" t="s">
        <v>3977</v>
      </c>
      <c r="E6783" s="3" t="s">
        <v>6148</v>
      </c>
      <c r="G6783" s="66">
        <v>13.11</v>
      </c>
    </row>
    <row r="6784" spans="1:7" ht="22.5" x14ac:dyDescent="0.2">
      <c r="A6784" s="1" t="str">
        <f t="shared" si="116"/>
        <v>SINAPI 103848</v>
      </c>
      <c r="B6784" s="3" t="s">
        <v>6165</v>
      </c>
      <c r="C6784" s="3">
        <v>103848</v>
      </c>
      <c r="D6784" s="2" t="s">
        <v>4000</v>
      </c>
      <c r="E6784" s="3" t="s">
        <v>6148</v>
      </c>
      <c r="G6784" s="66">
        <v>12.57</v>
      </c>
    </row>
    <row r="6785" spans="1:7" ht="22.5" x14ac:dyDescent="0.2">
      <c r="A6785" s="1" t="str">
        <f t="shared" si="116"/>
        <v>SINAPI 93103</v>
      </c>
      <c r="B6785" s="3" t="s">
        <v>6165</v>
      </c>
      <c r="C6785" s="3">
        <v>93103</v>
      </c>
      <c r="D6785" s="2" t="s">
        <v>3715</v>
      </c>
      <c r="E6785" s="3" t="s">
        <v>6148</v>
      </c>
      <c r="G6785" s="66">
        <v>9.7799999999999994</v>
      </c>
    </row>
    <row r="6786" spans="1:7" ht="22.5" x14ac:dyDescent="0.2">
      <c r="A6786" s="1" t="str">
        <f t="shared" si="116"/>
        <v>SINAPI 93050</v>
      </c>
      <c r="B6786" s="3" t="s">
        <v>6165</v>
      </c>
      <c r="C6786" s="3">
        <v>93050</v>
      </c>
      <c r="D6786" s="2" t="s">
        <v>3667</v>
      </c>
      <c r="E6786" s="3" t="s">
        <v>6148</v>
      </c>
      <c r="G6786" s="66">
        <v>12.17</v>
      </c>
    </row>
    <row r="6787" spans="1:7" ht="22.5" x14ac:dyDescent="0.2">
      <c r="A6787" s="1" t="str">
        <f t="shared" si="116"/>
        <v>SINAPI 93084</v>
      </c>
      <c r="B6787" s="3" t="s">
        <v>6165</v>
      </c>
      <c r="C6787" s="3">
        <v>93084</v>
      </c>
      <c r="D6787" s="2" t="s">
        <v>3698</v>
      </c>
      <c r="E6787" s="3" t="s">
        <v>6148</v>
      </c>
      <c r="G6787" s="66">
        <v>15.28</v>
      </c>
    </row>
    <row r="6788" spans="1:7" ht="22.5" x14ac:dyDescent="0.2">
      <c r="A6788" s="1" t="str">
        <f t="shared" si="116"/>
        <v>SINAPI 103889</v>
      </c>
      <c r="B6788" s="3" t="s">
        <v>6165</v>
      </c>
      <c r="C6788" s="3">
        <v>103889</v>
      </c>
      <c r="D6788" s="2" t="s">
        <v>4034</v>
      </c>
      <c r="E6788" s="3" t="s">
        <v>6148</v>
      </c>
      <c r="G6788" s="66">
        <v>19.59</v>
      </c>
    </row>
    <row r="6789" spans="1:7" ht="22.5" x14ac:dyDescent="0.2">
      <c r="A6789" s="1" t="str">
        <f t="shared" si="116"/>
        <v>SINAPI 103820</v>
      </c>
      <c r="B6789" s="3" t="s">
        <v>6165</v>
      </c>
      <c r="C6789" s="3">
        <v>103820</v>
      </c>
      <c r="D6789" s="2" t="s">
        <v>3981</v>
      </c>
      <c r="E6789" s="3" t="s">
        <v>6148</v>
      </c>
      <c r="G6789" s="66">
        <v>24.46</v>
      </c>
    </row>
    <row r="6790" spans="1:7" ht="22.5" x14ac:dyDescent="0.2">
      <c r="A6790" s="1" t="str">
        <f t="shared" si="116"/>
        <v>SINAPI 103853</v>
      </c>
      <c r="B6790" s="3" t="s">
        <v>6165</v>
      </c>
      <c r="C6790" s="3">
        <v>103853</v>
      </c>
      <c r="D6790" s="2" t="s">
        <v>4004</v>
      </c>
      <c r="E6790" s="3" t="s">
        <v>6148</v>
      </c>
      <c r="G6790" s="66">
        <v>20.27</v>
      </c>
    </row>
    <row r="6791" spans="1:7" ht="22.5" x14ac:dyDescent="0.2">
      <c r="A6791" s="1" t="str">
        <f t="shared" si="116"/>
        <v>SINAPI 93107</v>
      </c>
      <c r="B6791" s="3" t="s">
        <v>6165</v>
      </c>
      <c r="C6791" s="3">
        <v>93107</v>
      </c>
      <c r="D6791" s="2" t="s">
        <v>3719</v>
      </c>
      <c r="E6791" s="3" t="s">
        <v>6148</v>
      </c>
      <c r="G6791" s="66">
        <v>17.600000000000001</v>
      </c>
    </row>
    <row r="6792" spans="1:7" ht="22.5" x14ac:dyDescent="0.2">
      <c r="A6792" s="1" t="str">
        <f t="shared" si="116"/>
        <v>SINAPI 93056</v>
      </c>
      <c r="B6792" s="3" t="s">
        <v>6165</v>
      </c>
      <c r="C6792" s="3">
        <v>93056</v>
      </c>
      <c r="D6792" s="2" t="s">
        <v>3671</v>
      </c>
      <c r="E6792" s="3" t="s">
        <v>6148</v>
      </c>
      <c r="G6792" s="66">
        <v>18.170000000000002</v>
      </c>
    </row>
    <row r="6793" spans="1:7" ht="22.5" x14ac:dyDescent="0.2">
      <c r="A6793" s="1" t="str">
        <f t="shared" si="116"/>
        <v>SINAPI 93090</v>
      </c>
      <c r="B6793" s="3" t="s">
        <v>6165</v>
      </c>
      <c r="C6793" s="3">
        <v>93090</v>
      </c>
      <c r="D6793" s="2" t="s">
        <v>3704</v>
      </c>
      <c r="E6793" s="3" t="s">
        <v>6148</v>
      </c>
      <c r="G6793" s="66">
        <v>21.04</v>
      </c>
    </row>
    <row r="6794" spans="1:7" ht="22.5" x14ac:dyDescent="0.2">
      <c r="A6794" s="1" t="str">
        <f t="shared" si="116"/>
        <v>SINAPI 93113</v>
      </c>
      <c r="B6794" s="3" t="s">
        <v>6165</v>
      </c>
      <c r="C6794" s="3">
        <v>93113</v>
      </c>
      <c r="D6794" s="2" t="s">
        <v>3725</v>
      </c>
      <c r="E6794" s="3" t="s">
        <v>6148</v>
      </c>
      <c r="G6794" s="66">
        <v>25.18</v>
      </c>
    </row>
    <row r="6795" spans="1:7" ht="22.5" x14ac:dyDescent="0.2">
      <c r="A6795" s="1" t="str">
        <f t="shared" si="116"/>
        <v>SINAPI 103896</v>
      </c>
      <c r="B6795" s="3" t="s">
        <v>6165</v>
      </c>
      <c r="C6795" s="3">
        <v>103896</v>
      </c>
      <c r="D6795" s="2" t="s">
        <v>4041</v>
      </c>
      <c r="E6795" s="3" t="s">
        <v>6148</v>
      </c>
      <c r="G6795" s="66">
        <v>26.03</v>
      </c>
    </row>
    <row r="6796" spans="1:7" ht="22.5" x14ac:dyDescent="0.2">
      <c r="A6796" s="1" t="str">
        <f t="shared" si="116"/>
        <v>SINAPI 103827</v>
      </c>
      <c r="B6796" s="3" t="s">
        <v>6165</v>
      </c>
      <c r="C6796" s="3">
        <v>103827</v>
      </c>
      <c r="D6796" s="2" t="s">
        <v>3986</v>
      </c>
      <c r="E6796" s="3" t="s">
        <v>6148</v>
      </c>
      <c r="G6796" s="66">
        <v>34.56</v>
      </c>
    </row>
    <row r="6797" spans="1:7" ht="22.5" x14ac:dyDescent="0.2">
      <c r="A6797" s="1" t="str">
        <f t="shared" si="116"/>
        <v>SINAPI 103860</v>
      </c>
      <c r="B6797" s="3" t="s">
        <v>6165</v>
      </c>
      <c r="C6797" s="3">
        <v>103860</v>
      </c>
      <c r="D6797" s="2" t="s">
        <v>4011</v>
      </c>
      <c r="E6797" s="3" t="s">
        <v>6148</v>
      </c>
      <c r="G6797" s="66">
        <v>27.74</v>
      </c>
    </row>
    <row r="6798" spans="1:7" ht="22.5" x14ac:dyDescent="0.2">
      <c r="A6798" s="1" t="str">
        <f t="shared" si="116"/>
        <v>SINAPI 93061</v>
      </c>
      <c r="B6798" s="3" t="s">
        <v>6165</v>
      </c>
      <c r="C6798" s="3">
        <v>93061</v>
      </c>
      <c r="D6798" s="2" t="s">
        <v>3676</v>
      </c>
      <c r="E6798" s="3" t="s">
        <v>6148</v>
      </c>
      <c r="G6798" s="66">
        <v>34.28</v>
      </c>
    </row>
    <row r="6799" spans="1:7" ht="22.5" x14ac:dyDescent="0.2">
      <c r="A6799" s="1" t="str">
        <f t="shared" si="116"/>
        <v>SINAPI 93064</v>
      </c>
      <c r="B6799" s="3" t="s">
        <v>6165</v>
      </c>
      <c r="C6799" s="3">
        <v>93064</v>
      </c>
      <c r="D6799" s="2" t="s">
        <v>3679</v>
      </c>
      <c r="E6799" s="3" t="s">
        <v>6148</v>
      </c>
      <c r="G6799" s="66">
        <v>52.53</v>
      </c>
    </row>
    <row r="6800" spans="1:7" ht="22.5" x14ac:dyDescent="0.2">
      <c r="A6800" s="1" t="str">
        <f t="shared" si="116"/>
        <v>SINAPI 93067</v>
      </c>
      <c r="B6800" s="3" t="s">
        <v>6165</v>
      </c>
      <c r="C6800" s="3">
        <v>93067</v>
      </c>
      <c r="D6800" s="2" t="s">
        <v>3682</v>
      </c>
      <c r="E6800" s="3" t="s">
        <v>6148</v>
      </c>
      <c r="G6800" s="66">
        <v>78.05</v>
      </c>
    </row>
    <row r="6801" spans="1:7" ht="22.5" x14ac:dyDescent="0.2">
      <c r="A6801" s="1" t="str">
        <f t="shared" si="116"/>
        <v>SINAPI 93070</v>
      </c>
      <c r="B6801" s="3" t="s">
        <v>6165</v>
      </c>
      <c r="C6801" s="3">
        <v>93070</v>
      </c>
      <c r="D6801" s="2" t="s">
        <v>3685</v>
      </c>
      <c r="E6801" s="3" t="s">
        <v>6148</v>
      </c>
      <c r="G6801" s="66">
        <v>196.4</v>
      </c>
    </row>
    <row r="6802" spans="1:7" ht="22.5" x14ac:dyDescent="0.2">
      <c r="A6802" s="1" t="str">
        <f t="shared" si="116"/>
        <v>SINAPI 93117</v>
      </c>
      <c r="B6802" s="3" t="s">
        <v>6165</v>
      </c>
      <c r="C6802" s="3">
        <v>93117</v>
      </c>
      <c r="D6802" s="2" t="s">
        <v>3729</v>
      </c>
      <c r="E6802" s="3" t="s">
        <v>6148</v>
      </c>
      <c r="G6802" s="66">
        <v>62.19</v>
      </c>
    </row>
    <row r="6803" spans="1:7" ht="22.5" x14ac:dyDescent="0.2">
      <c r="A6803" s="1" t="str">
        <f t="shared" si="116"/>
        <v>SINAPI 93118</v>
      </c>
      <c r="B6803" s="3" t="s">
        <v>6165</v>
      </c>
      <c r="C6803" s="3">
        <v>93118</v>
      </c>
      <c r="D6803" s="2" t="s">
        <v>3730</v>
      </c>
      <c r="E6803" s="3" t="s">
        <v>6148</v>
      </c>
      <c r="G6803" s="66">
        <v>91.69</v>
      </c>
    </row>
    <row r="6804" spans="1:7" ht="22.5" x14ac:dyDescent="0.2">
      <c r="A6804" s="1" t="str">
        <f t="shared" si="116"/>
        <v>SINAPI 92317</v>
      </c>
      <c r="B6804" s="3" t="s">
        <v>6165</v>
      </c>
      <c r="C6804" s="3">
        <v>92317</v>
      </c>
      <c r="D6804" s="2" t="s">
        <v>3508</v>
      </c>
      <c r="E6804" s="3" t="s">
        <v>6148</v>
      </c>
      <c r="G6804" s="66">
        <v>19.97</v>
      </c>
    </row>
    <row r="6805" spans="1:7" ht="22.5" x14ac:dyDescent="0.2">
      <c r="A6805" s="1" t="str">
        <f t="shared" si="116"/>
        <v>SINAPI 92332</v>
      </c>
      <c r="B6805" s="3" t="s">
        <v>6165</v>
      </c>
      <c r="C6805" s="3">
        <v>92332</v>
      </c>
      <c r="D6805" s="2" t="s">
        <v>3517</v>
      </c>
      <c r="E6805" s="3" t="s">
        <v>6148</v>
      </c>
      <c r="G6805" s="66">
        <v>20.350000000000001</v>
      </c>
    </row>
    <row r="6806" spans="1:7" ht="22.5" x14ac:dyDescent="0.2">
      <c r="A6806" s="1" t="str">
        <f t="shared" si="116"/>
        <v>SINAPI 92299</v>
      </c>
      <c r="B6806" s="3" t="s">
        <v>6165</v>
      </c>
      <c r="C6806" s="3">
        <v>92299</v>
      </c>
      <c r="D6806" s="2" t="s">
        <v>3496</v>
      </c>
      <c r="E6806" s="3" t="s">
        <v>6148</v>
      </c>
      <c r="G6806" s="66">
        <v>24.9</v>
      </c>
    </row>
    <row r="6807" spans="1:7" ht="22.5" x14ac:dyDescent="0.2">
      <c r="A6807" s="1" t="str">
        <f t="shared" si="116"/>
        <v>SINAPI 92318</v>
      </c>
      <c r="B6807" s="3" t="s">
        <v>6165</v>
      </c>
      <c r="C6807" s="3">
        <v>92318</v>
      </c>
      <c r="D6807" s="2" t="s">
        <v>3509</v>
      </c>
      <c r="E6807" s="3" t="s">
        <v>6148</v>
      </c>
      <c r="G6807" s="66">
        <v>31.09</v>
      </c>
    </row>
    <row r="6808" spans="1:7" ht="22.5" x14ac:dyDescent="0.2">
      <c r="A6808" s="1" t="str">
        <f t="shared" si="116"/>
        <v>SINAPI 103833</v>
      </c>
      <c r="B6808" s="3" t="s">
        <v>6165</v>
      </c>
      <c r="C6808" s="3">
        <v>103833</v>
      </c>
      <c r="D6808" s="2" t="s">
        <v>3991</v>
      </c>
      <c r="E6808" s="3" t="s">
        <v>6148</v>
      </c>
      <c r="G6808" s="66">
        <v>49.34</v>
      </c>
    </row>
    <row r="6809" spans="1:7" ht="22.5" x14ac:dyDescent="0.2">
      <c r="A6809" s="1" t="str">
        <f t="shared" si="116"/>
        <v>SINAPI 92333</v>
      </c>
      <c r="B6809" s="3" t="s">
        <v>6165</v>
      </c>
      <c r="C6809" s="3">
        <v>92333</v>
      </c>
      <c r="D6809" s="2" t="s">
        <v>3518</v>
      </c>
      <c r="E6809" s="3" t="s">
        <v>6148</v>
      </c>
      <c r="G6809" s="66">
        <v>35.700000000000003</v>
      </c>
    </row>
    <row r="6810" spans="1:7" ht="22.5" x14ac:dyDescent="0.2">
      <c r="A6810" s="1" t="str">
        <f t="shared" si="116"/>
        <v>SINAPI 92300</v>
      </c>
      <c r="B6810" s="3" t="s">
        <v>6165</v>
      </c>
      <c r="C6810" s="3">
        <v>92300</v>
      </c>
      <c r="D6810" s="2" t="s">
        <v>3497</v>
      </c>
      <c r="E6810" s="3" t="s">
        <v>6148</v>
      </c>
      <c r="G6810" s="66">
        <v>37.86</v>
      </c>
    </row>
    <row r="6811" spans="1:7" ht="22.5" x14ac:dyDescent="0.2">
      <c r="A6811" s="1" t="str">
        <f t="shared" si="116"/>
        <v>SINAPI 92319</v>
      </c>
      <c r="B6811" s="3" t="s">
        <v>6165</v>
      </c>
      <c r="C6811" s="3">
        <v>92319</v>
      </c>
      <c r="D6811" s="2" t="s">
        <v>3510</v>
      </c>
      <c r="E6811" s="3" t="s">
        <v>6148</v>
      </c>
      <c r="G6811" s="66">
        <v>43.58</v>
      </c>
    </row>
    <row r="6812" spans="1:7" ht="22.5" x14ac:dyDescent="0.2">
      <c r="A6812" s="1" t="str">
        <f t="shared" si="116"/>
        <v>SINAPI 92334</v>
      </c>
      <c r="B6812" s="3" t="s">
        <v>6165</v>
      </c>
      <c r="C6812" s="3">
        <v>92334</v>
      </c>
      <c r="D6812" s="2" t="s">
        <v>3519</v>
      </c>
      <c r="E6812" s="3" t="s">
        <v>6148</v>
      </c>
      <c r="G6812" s="66">
        <v>51.79</v>
      </c>
    </row>
    <row r="6813" spans="1:7" ht="22.5" x14ac:dyDescent="0.2">
      <c r="A6813" s="1" t="str">
        <f t="shared" si="116"/>
        <v>SINAPI 92301</v>
      </c>
      <c r="B6813" s="3" t="s">
        <v>6165</v>
      </c>
      <c r="C6813" s="3">
        <v>92301</v>
      </c>
      <c r="D6813" s="2" t="s">
        <v>3498</v>
      </c>
      <c r="E6813" s="3" t="s">
        <v>6148</v>
      </c>
      <c r="G6813" s="66">
        <v>74.7</v>
      </c>
    </row>
    <row r="6814" spans="1:7" ht="22.5" x14ac:dyDescent="0.2">
      <c r="A6814" s="1" t="str">
        <f t="shared" si="116"/>
        <v>SINAPI 92302</v>
      </c>
      <c r="B6814" s="3" t="s">
        <v>6165</v>
      </c>
      <c r="C6814" s="3">
        <v>92302</v>
      </c>
      <c r="D6814" s="2" t="s">
        <v>3499</v>
      </c>
      <c r="E6814" s="3" t="s">
        <v>6148</v>
      </c>
      <c r="G6814" s="66">
        <v>98.66</v>
      </c>
    </row>
    <row r="6815" spans="1:7" ht="22.5" x14ac:dyDescent="0.2">
      <c r="A6815" s="1" t="str">
        <f t="shared" si="116"/>
        <v>SINAPI 92303</v>
      </c>
      <c r="B6815" s="3" t="s">
        <v>6165</v>
      </c>
      <c r="C6815" s="3">
        <v>92303</v>
      </c>
      <c r="D6815" s="2" t="s">
        <v>3500</v>
      </c>
      <c r="E6815" s="3" t="s">
        <v>6148</v>
      </c>
      <c r="G6815" s="66">
        <v>180.82</v>
      </c>
    </row>
    <row r="6816" spans="1:7" ht="22.5" x14ac:dyDescent="0.2">
      <c r="A6816" s="1" t="str">
        <f t="shared" si="116"/>
        <v>SINAPI 92304</v>
      </c>
      <c r="B6816" s="3" t="s">
        <v>6165</v>
      </c>
      <c r="C6816" s="3">
        <v>92304</v>
      </c>
      <c r="D6816" s="2" t="s">
        <v>3501</v>
      </c>
      <c r="E6816" s="3" t="s">
        <v>6148</v>
      </c>
      <c r="G6816" s="66">
        <v>468.56</v>
      </c>
    </row>
    <row r="6817" spans="1:7" ht="22.5" x14ac:dyDescent="0.2">
      <c r="A6817" s="1" t="str">
        <f t="shared" si="116"/>
        <v>SINAPI 103835</v>
      </c>
      <c r="B6817" s="3" t="s">
        <v>6165</v>
      </c>
      <c r="C6817" s="3">
        <v>103835</v>
      </c>
      <c r="D6817" s="2" t="s">
        <v>3076</v>
      </c>
      <c r="E6817" s="3" t="s">
        <v>6147</v>
      </c>
      <c r="G6817" s="66">
        <v>67.64</v>
      </c>
    </row>
    <row r="6818" spans="1:7" ht="22.5" x14ac:dyDescent="0.2">
      <c r="A6818" s="1" t="str">
        <f t="shared" si="116"/>
        <v>SINAPI 92308</v>
      </c>
      <c r="B6818" s="3" t="s">
        <v>6165</v>
      </c>
      <c r="C6818" s="3">
        <v>92308</v>
      </c>
      <c r="D6818" s="2" t="s">
        <v>2959</v>
      </c>
      <c r="E6818" s="3" t="s">
        <v>6147</v>
      </c>
      <c r="G6818" s="66">
        <v>58.69</v>
      </c>
    </row>
    <row r="6819" spans="1:7" ht="22.5" x14ac:dyDescent="0.2">
      <c r="A6819" s="1" t="str">
        <f t="shared" si="116"/>
        <v>SINAPI 103871</v>
      </c>
      <c r="B6819" s="3" t="s">
        <v>6165</v>
      </c>
      <c r="C6819" s="3">
        <v>103871</v>
      </c>
      <c r="D6819" s="2" t="s">
        <v>3082</v>
      </c>
      <c r="E6819" s="3" t="s">
        <v>6147</v>
      </c>
      <c r="G6819" s="66">
        <v>68.94</v>
      </c>
    </row>
    <row r="6820" spans="1:7" ht="22.5" x14ac:dyDescent="0.2">
      <c r="A6820" s="1" t="str">
        <f t="shared" si="116"/>
        <v>SINAPI 92323</v>
      </c>
      <c r="B6820" s="3" t="s">
        <v>6165</v>
      </c>
      <c r="C6820" s="3">
        <v>92323</v>
      </c>
      <c r="D6820" s="2" t="s">
        <v>2965</v>
      </c>
      <c r="E6820" s="3" t="s">
        <v>6147</v>
      </c>
      <c r="G6820" s="66">
        <v>68.38</v>
      </c>
    </row>
    <row r="6821" spans="1:7" ht="22.5" x14ac:dyDescent="0.2">
      <c r="A6821" s="1" t="str">
        <f t="shared" si="116"/>
        <v>SINAPI 92305</v>
      </c>
      <c r="B6821" s="3" t="s">
        <v>6165</v>
      </c>
      <c r="C6821" s="3">
        <v>92305</v>
      </c>
      <c r="D6821" s="2" t="s">
        <v>2956</v>
      </c>
      <c r="E6821" s="3" t="s">
        <v>6147</v>
      </c>
      <c r="G6821" s="66">
        <v>40.83</v>
      </c>
    </row>
    <row r="6822" spans="1:7" ht="22.5" x14ac:dyDescent="0.2">
      <c r="A6822" s="1" t="str">
        <f t="shared" si="116"/>
        <v>SINAPI 103868</v>
      </c>
      <c r="B6822" s="3" t="s">
        <v>6165</v>
      </c>
      <c r="C6822" s="3">
        <v>103868</v>
      </c>
      <c r="D6822" s="2" t="s">
        <v>3079</v>
      </c>
      <c r="E6822" s="3" t="s">
        <v>6147</v>
      </c>
      <c r="G6822" s="66">
        <v>54.25</v>
      </c>
    </row>
    <row r="6823" spans="1:7" ht="22.5" x14ac:dyDescent="0.2">
      <c r="A6823" s="1" t="str">
        <f t="shared" ref="A6823:A6886" si="117">CONCATENAR</f>
        <v>SINAPI 103802</v>
      </c>
      <c r="B6823" s="3" t="s">
        <v>6165</v>
      </c>
      <c r="C6823" s="3">
        <v>103802</v>
      </c>
      <c r="D6823" s="2" t="s">
        <v>3073</v>
      </c>
      <c r="E6823" s="3" t="s">
        <v>6147</v>
      </c>
      <c r="G6823" s="66">
        <v>43.27</v>
      </c>
    </row>
    <row r="6824" spans="1:7" ht="22.5" x14ac:dyDescent="0.2">
      <c r="A6824" s="1" t="str">
        <f t="shared" si="117"/>
        <v>SINAPI 92320</v>
      </c>
      <c r="B6824" s="3" t="s">
        <v>6165</v>
      </c>
      <c r="C6824" s="3">
        <v>92320</v>
      </c>
      <c r="D6824" s="2" t="s">
        <v>2962</v>
      </c>
      <c r="E6824" s="3" t="s">
        <v>6147</v>
      </c>
      <c r="G6824" s="66">
        <v>53.56</v>
      </c>
    </row>
    <row r="6825" spans="1:7" ht="22.5" x14ac:dyDescent="0.2">
      <c r="A6825" s="1" t="str">
        <f t="shared" si="117"/>
        <v>SINAPI 97335</v>
      </c>
      <c r="B6825" s="3" t="s">
        <v>6165</v>
      </c>
      <c r="C6825" s="3">
        <v>97335</v>
      </c>
      <c r="D6825" s="2" t="s">
        <v>3029</v>
      </c>
      <c r="E6825" s="3" t="s">
        <v>6147</v>
      </c>
      <c r="G6825" s="66">
        <v>86</v>
      </c>
    </row>
    <row r="6826" spans="1:7" ht="22.5" x14ac:dyDescent="0.2">
      <c r="A6826" s="1" t="str">
        <f t="shared" si="117"/>
        <v>SINAPI 103836</v>
      </c>
      <c r="B6826" s="3" t="s">
        <v>6165</v>
      </c>
      <c r="C6826" s="3">
        <v>103836</v>
      </c>
      <c r="D6826" s="2" t="s">
        <v>3077</v>
      </c>
      <c r="E6826" s="3" t="s">
        <v>6147</v>
      </c>
      <c r="G6826" s="66">
        <v>104.89</v>
      </c>
    </row>
    <row r="6827" spans="1:7" ht="22.5" x14ac:dyDescent="0.2">
      <c r="A6827" s="1" t="str">
        <f t="shared" si="117"/>
        <v>SINAPI 92281</v>
      </c>
      <c r="B6827" s="3" t="s">
        <v>6165</v>
      </c>
      <c r="C6827" s="3">
        <v>92281</v>
      </c>
      <c r="D6827" s="2" t="s">
        <v>2950</v>
      </c>
      <c r="E6827" s="3" t="s">
        <v>6147</v>
      </c>
      <c r="G6827" s="66">
        <v>128.29</v>
      </c>
    </row>
    <row r="6828" spans="1:7" ht="22.5" x14ac:dyDescent="0.2">
      <c r="A6828" s="1" t="str">
        <f t="shared" si="117"/>
        <v>SINAPI 92309</v>
      </c>
      <c r="B6828" s="3" t="s">
        <v>6165</v>
      </c>
      <c r="C6828" s="3">
        <v>92309</v>
      </c>
      <c r="D6828" s="2" t="s">
        <v>2960</v>
      </c>
      <c r="E6828" s="3" t="s">
        <v>6147</v>
      </c>
      <c r="G6828" s="66">
        <v>137.58000000000001</v>
      </c>
    </row>
    <row r="6829" spans="1:7" ht="22.5" x14ac:dyDescent="0.2">
      <c r="A6829" s="1" t="str">
        <f t="shared" si="117"/>
        <v>SINAPI 103872</v>
      </c>
      <c r="B6829" s="3" t="s">
        <v>6165</v>
      </c>
      <c r="C6829" s="3">
        <v>103872</v>
      </c>
      <c r="D6829" s="2" t="s">
        <v>3083</v>
      </c>
      <c r="E6829" s="3" t="s">
        <v>6147</v>
      </c>
      <c r="G6829" s="66">
        <v>150.44999999999999</v>
      </c>
    </row>
    <row r="6830" spans="1:7" ht="22.5" x14ac:dyDescent="0.2">
      <c r="A6830" s="1" t="str">
        <f t="shared" si="117"/>
        <v>SINAPI 92324</v>
      </c>
      <c r="B6830" s="3" t="s">
        <v>6165</v>
      </c>
      <c r="C6830" s="3">
        <v>92324</v>
      </c>
      <c r="D6830" s="2" t="s">
        <v>2966</v>
      </c>
      <c r="E6830" s="3" t="s">
        <v>6147</v>
      </c>
      <c r="G6830" s="66">
        <v>156.44999999999999</v>
      </c>
    </row>
    <row r="6831" spans="1:7" ht="22.5" x14ac:dyDescent="0.2">
      <c r="A6831" s="1" t="str">
        <f t="shared" si="117"/>
        <v>SINAPI 92275</v>
      </c>
      <c r="B6831" s="3" t="s">
        <v>6165</v>
      </c>
      <c r="C6831" s="3">
        <v>92275</v>
      </c>
      <c r="D6831" s="2" t="s">
        <v>2944</v>
      </c>
      <c r="E6831" s="3" t="s">
        <v>6147</v>
      </c>
      <c r="G6831" s="66">
        <v>59.81</v>
      </c>
    </row>
    <row r="6832" spans="1:7" ht="22.5" x14ac:dyDescent="0.2">
      <c r="A6832" s="1" t="str">
        <f t="shared" si="117"/>
        <v>SINAPI 92306</v>
      </c>
      <c r="B6832" s="3" t="s">
        <v>6165</v>
      </c>
      <c r="C6832" s="3">
        <v>92306</v>
      </c>
      <c r="D6832" s="2" t="s">
        <v>2957</v>
      </c>
      <c r="E6832" s="3" t="s">
        <v>6147</v>
      </c>
      <c r="G6832" s="66">
        <v>66.010000000000005</v>
      </c>
    </row>
    <row r="6833" spans="1:7" ht="22.5" x14ac:dyDescent="0.2">
      <c r="A6833" s="1" t="str">
        <f t="shared" si="117"/>
        <v>SINAPI 103869</v>
      </c>
      <c r="B6833" s="3" t="s">
        <v>6165</v>
      </c>
      <c r="C6833" s="3">
        <v>103869</v>
      </c>
      <c r="D6833" s="2" t="s">
        <v>3080</v>
      </c>
      <c r="E6833" s="3" t="s">
        <v>6147</v>
      </c>
      <c r="G6833" s="66">
        <v>82.08</v>
      </c>
    </row>
    <row r="6834" spans="1:7" ht="22.5" x14ac:dyDescent="0.2">
      <c r="A6834" s="1" t="str">
        <f t="shared" si="117"/>
        <v>SINAPI 103803</v>
      </c>
      <c r="B6834" s="3" t="s">
        <v>6165</v>
      </c>
      <c r="C6834" s="3">
        <v>103803</v>
      </c>
      <c r="D6834" s="2" t="s">
        <v>3074</v>
      </c>
      <c r="E6834" s="3" t="s">
        <v>6147</v>
      </c>
      <c r="G6834" s="66">
        <v>74.38</v>
      </c>
    </row>
    <row r="6835" spans="1:7" ht="22.5" x14ac:dyDescent="0.2">
      <c r="A6835" s="1" t="str">
        <f t="shared" si="117"/>
        <v>SINAPI 92321</v>
      </c>
      <c r="B6835" s="3" t="s">
        <v>6165</v>
      </c>
      <c r="C6835" s="3">
        <v>92321</v>
      </c>
      <c r="D6835" s="2" t="s">
        <v>2963</v>
      </c>
      <c r="E6835" s="3" t="s">
        <v>6147</v>
      </c>
      <c r="G6835" s="66">
        <v>87.95</v>
      </c>
    </row>
    <row r="6836" spans="1:7" ht="22.5" x14ac:dyDescent="0.2">
      <c r="A6836" s="1" t="str">
        <f t="shared" si="117"/>
        <v>SINAPI 97336</v>
      </c>
      <c r="B6836" s="3" t="s">
        <v>6165</v>
      </c>
      <c r="C6836" s="3">
        <v>97336</v>
      </c>
      <c r="D6836" s="2" t="s">
        <v>3030</v>
      </c>
      <c r="E6836" s="3" t="s">
        <v>6147</v>
      </c>
      <c r="G6836" s="66">
        <v>109.46</v>
      </c>
    </row>
    <row r="6837" spans="1:7" ht="22.5" x14ac:dyDescent="0.2">
      <c r="A6837" s="1" t="str">
        <f t="shared" si="117"/>
        <v>SINAPI 103837</v>
      </c>
      <c r="B6837" s="3" t="s">
        <v>6165</v>
      </c>
      <c r="C6837" s="3">
        <v>103837</v>
      </c>
      <c r="D6837" s="2" t="s">
        <v>3078</v>
      </c>
      <c r="E6837" s="3" t="s">
        <v>6147</v>
      </c>
      <c r="G6837" s="66">
        <v>132.22</v>
      </c>
    </row>
    <row r="6838" spans="1:7" ht="22.5" x14ac:dyDescent="0.2">
      <c r="A6838" s="1" t="str">
        <f t="shared" si="117"/>
        <v>SINAPI 92282</v>
      </c>
      <c r="B6838" s="3" t="s">
        <v>6165</v>
      </c>
      <c r="C6838" s="3">
        <v>92282</v>
      </c>
      <c r="D6838" s="2" t="s">
        <v>2951</v>
      </c>
      <c r="E6838" s="3" t="s">
        <v>6147</v>
      </c>
      <c r="G6838" s="66">
        <v>147.21</v>
      </c>
    </row>
    <row r="6839" spans="1:7" ht="22.5" x14ac:dyDescent="0.2">
      <c r="A6839" s="1" t="str">
        <f t="shared" si="117"/>
        <v>SINAPI 92310</v>
      </c>
      <c r="B6839" s="3" t="s">
        <v>6165</v>
      </c>
      <c r="C6839" s="3">
        <v>92310</v>
      </c>
      <c r="D6839" s="2" t="s">
        <v>2961</v>
      </c>
      <c r="E6839" s="3" t="s">
        <v>6147</v>
      </c>
      <c r="G6839" s="66">
        <v>156.78</v>
      </c>
    </row>
    <row r="6840" spans="1:7" ht="22.5" x14ac:dyDescent="0.2">
      <c r="A6840" s="1" t="str">
        <f t="shared" si="117"/>
        <v>SINAPI 103873</v>
      </c>
      <c r="B6840" s="3" t="s">
        <v>6165</v>
      </c>
      <c r="C6840" s="3">
        <v>103873</v>
      </c>
      <c r="D6840" s="2" t="s">
        <v>3084</v>
      </c>
      <c r="E6840" s="3" t="s">
        <v>6147</v>
      </c>
      <c r="G6840" s="66">
        <v>171.93</v>
      </c>
    </row>
    <row r="6841" spans="1:7" ht="22.5" x14ac:dyDescent="0.2">
      <c r="A6841" s="1" t="str">
        <f t="shared" si="117"/>
        <v>SINAPI 92325</v>
      </c>
      <c r="B6841" s="3" t="s">
        <v>6165</v>
      </c>
      <c r="C6841" s="3">
        <v>92325</v>
      </c>
      <c r="D6841" s="2" t="s">
        <v>2967</v>
      </c>
      <c r="E6841" s="3" t="s">
        <v>6147</v>
      </c>
      <c r="G6841" s="66">
        <v>183.56</v>
      </c>
    </row>
    <row r="6842" spans="1:7" ht="22.5" x14ac:dyDescent="0.2">
      <c r="A6842" s="1" t="str">
        <f t="shared" si="117"/>
        <v>SINAPI 92276</v>
      </c>
      <c r="B6842" s="3" t="s">
        <v>6165</v>
      </c>
      <c r="C6842" s="3">
        <v>92276</v>
      </c>
      <c r="D6842" s="2" t="s">
        <v>2945</v>
      </c>
      <c r="E6842" s="3" t="s">
        <v>6147</v>
      </c>
      <c r="G6842" s="66">
        <v>75.959999999999994</v>
      </c>
    </row>
    <row r="6843" spans="1:7" ht="22.5" x14ac:dyDescent="0.2">
      <c r="A6843" s="1" t="str">
        <f t="shared" si="117"/>
        <v>SINAPI 92307</v>
      </c>
      <c r="B6843" s="3" t="s">
        <v>6165</v>
      </c>
      <c r="C6843" s="3">
        <v>92307</v>
      </c>
      <c r="D6843" s="2" t="s">
        <v>2958</v>
      </c>
      <c r="E6843" s="3" t="s">
        <v>6147</v>
      </c>
      <c r="G6843" s="66">
        <v>82.45</v>
      </c>
    </row>
    <row r="6844" spans="1:7" ht="22.5" x14ac:dyDescent="0.2">
      <c r="A6844" s="1" t="str">
        <f t="shared" si="117"/>
        <v>SINAPI 103870</v>
      </c>
      <c r="B6844" s="3" t="s">
        <v>6165</v>
      </c>
      <c r="C6844" s="3">
        <v>103870</v>
      </c>
      <c r="D6844" s="2" t="s">
        <v>3081</v>
      </c>
      <c r="E6844" s="3" t="s">
        <v>6147</v>
      </c>
      <c r="G6844" s="66">
        <v>100.77</v>
      </c>
    </row>
    <row r="6845" spans="1:7" ht="22.5" x14ac:dyDescent="0.2">
      <c r="A6845" s="1" t="str">
        <f t="shared" si="117"/>
        <v>SINAPI 103804</v>
      </c>
      <c r="B6845" s="3" t="s">
        <v>6165</v>
      </c>
      <c r="C6845" s="3">
        <v>103804</v>
      </c>
      <c r="D6845" s="2" t="s">
        <v>3075</v>
      </c>
      <c r="E6845" s="3" t="s">
        <v>6147</v>
      </c>
      <c r="G6845" s="66">
        <v>89.83</v>
      </c>
    </row>
    <row r="6846" spans="1:7" ht="22.5" x14ac:dyDescent="0.2">
      <c r="A6846" s="1" t="str">
        <f t="shared" si="117"/>
        <v>SINAPI 92322</v>
      </c>
      <c r="B6846" s="3" t="s">
        <v>6165</v>
      </c>
      <c r="C6846" s="3">
        <v>92322</v>
      </c>
      <c r="D6846" s="2" t="s">
        <v>2964</v>
      </c>
      <c r="E6846" s="3" t="s">
        <v>6147</v>
      </c>
      <c r="G6846" s="66">
        <v>112.27</v>
      </c>
    </row>
    <row r="6847" spans="1:7" ht="22.5" x14ac:dyDescent="0.2">
      <c r="A6847" s="1" t="str">
        <f t="shared" si="117"/>
        <v>SINAPI 97337</v>
      </c>
      <c r="B6847" s="3" t="s">
        <v>6165</v>
      </c>
      <c r="C6847" s="3">
        <v>97337</v>
      </c>
      <c r="D6847" s="2" t="s">
        <v>3031</v>
      </c>
      <c r="E6847" s="3" t="s">
        <v>6147</v>
      </c>
      <c r="G6847" s="66">
        <v>164.56</v>
      </c>
    </row>
    <row r="6848" spans="1:7" ht="22.5" x14ac:dyDescent="0.2">
      <c r="A6848" s="1" t="str">
        <f t="shared" si="117"/>
        <v>SINAPI 92283</v>
      </c>
      <c r="B6848" s="3" t="s">
        <v>6165</v>
      </c>
      <c r="C6848" s="3">
        <v>92283</v>
      </c>
      <c r="D6848" s="2" t="s">
        <v>2952</v>
      </c>
      <c r="E6848" s="3" t="s">
        <v>6147</v>
      </c>
      <c r="G6848" s="66">
        <v>199.7</v>
      </c>
    </row>
    <row r="6849" spans="1:7" ht="22.5" x14ac:dyDescent="0.2">
      <c r="A6849" s="1" t="str">
        <f t="shared" si="117"/>
        <v>SINAPI 92277</v>
      </c>
      <c r="B6849" s="3" t="s">
        <v>6165</v>
      </c>
      <c r="C6849" s="3">
        <v>92277</v>
      </c>
      <c r="D6849" s="2" t="s">
        <v>2946</v>
      </c>
      <c r="E6849" s="3" t="s">
        <v>6147</v>
      </c>
      <c r="G6849" s="66">
        <v>109.72</v>
      </c>
    </row>
    <row r="6850" spans="1:7" ht="22.5" x14ac:dyDescent="0.2">
      <c r="A6850" s="1" t="str">
        <f t="shared" si="117"/>
        <v>SINAPI 97338</v>
      </c>
      <c r="B6850" s="3" t="s">
        <v>6165</v>
      </c>
      <c r="C6850" s="3">
        <v>97338</v>
      </c>
      <c r="D6850" s="2" t="s">
        <v>3032</v>
      </c>
      <c r="E6850" s="3" t="s">
        <v>6147</v>
      </c>
      <c r="G6850" s="66">
        <v>198.01</v>
      </c>
    </row>
    <row r="6851" spans="1:7" ht="22.5" x14ac:dyDescent="0.2">
      <c r="A6851" s="1" t="str">
        <f t="shared" si="117"/>
        <v>SINAPI 92284</v>
      </c>
      <c r="B6851" s="3" t="s">
        <v>6165</v>
      </c>
      <c r="C6851" s="3">
        <v>92284</v>
      </c>
      <c r="D6851" s="2" t="s">
        <v>2953</v>
      </c>
      <c r="E6851" s="3" t="s">
        <v>6147</v>
      </c>
      <c r="G6851" s="66">
        <v>250.15</v>
      </c>
    </row>
    <row r="6852" spans="1:7" ht="22.5" x14ac:dyDescent="0.2">
      <c r="A6852" s="1" t="str">
        <f t="shared" si="117"/>
        <v>SINAPI 92278</v>
      </c>
      <c r="B6852" s="3" t="s">
        <v>6165</v>
      </c>
      <c r="C6852" s="3">
        <v>92278</v>
      </c>
      <c r="D6852" s="2" t="s">
        <v>2947</v>
      </c>
      <c r="E6852" s="3" t="s">
        <v>6147</v>
      </c>
      <c r="G6852" s="66">
        <v>147.62</v>
      </c>
    </row>
    <row r="6853" spans="1:7" ht="22.5" x14ac:dyDescent="0.2">
      <c r="A6853" s="1" t="str">
        <f t="shared" si="117"/>
        <v>SINAPI 97339</v>
      </c>
      <c r="B6853" s="3" t="s">
        <v>6165</v>
      </c>
      <c r="C6853" s="3">
        <v>97339</v>
      </c>
      <c r="D6853" s="2" t="s">
        <v>3033</v>
      </c>
      <c r="E6853" s="3" t="s">
        <v>6147</v>
      </c>
      <c r="G6853" s="66">
        <v>213.34</v>
      </c>
    </row>
    <row r="6854" spans="1:7" ht="22.5" x14ac:dyDescent="0.2">
      <c r="A6854" s="1" t="str">
        <f t="shared" si="117"/>
        <v>SINAPI 92285</v>
      </c>
      <c r="B6854" s="3" t="s">
        <v>6165</v>
      </c>
      <c r="C6854" s="3">
        <v>92285</v>
      </c>
      <c r="D6854" s="2" t="s">
        <v>2954</v>
      </c>
      <c r="E6854" s="3" t="s">
        <v>6147</v>
      </c>
      <c r="G6854" s="66">
        <v>335.83</v>
      </c>
    </row>
    <row r="6855" spans="1:7" ht="22.5" x14ac:dyDescent="0.2">
      <c r="A6855" s="1" t="str">
        <f t="shared" si="117"/>
        <v>SINAPI 92279</v>
      </c>
      <c r="B6855" s="3" t="s">
        <v>6165</v>
      </c>
      <c r="C6855" s="3">
        <v>92279</v>
      </c>
      <c r="D6855" s="2" t="s">
        <v>2948</v>
      </c>
      <c r="E6855" s="3" t="s">
        <v>6147</v>
      </c>
      <c r="G6855" s="66">
        <v>213.34</v>
      </c>
    </row>
    <row r="6856" spans="1:7" ht="22.5" x14ac:dyDescent="0.2">
      <c r="A6856" s="1" t="str">
        <f t="shared" si="117"/>
        <v>SINAPI 97340</v>
      </c>
      <c r="B6856" s="3" t="s">
        <v>6165</v>
      </c>
      <c r="C6856" s="3">
        <v>97340</v>
      </c>
      <c r="D6856" s="2" t="s">
        <v>3034</v>
      </c>
      <c r="E6856" s="3" t="s">
        <v>6147</v>
      </c>
      <c r="G6856" s="66">
        <v>214.75</v>
      </c>
    </row>
    <row r="6857" spans="1:7" ht="22.5" x14ac:dyDescent="0.2">
      <c r="A6857" s="1" t="str">
        <f t="shared" si="117"/>
        <v>SINAPI 92286</v>
      </c>
      <c r="B6857" s="3" t="s">
        <v>6165</v>
      </c>
      <c r="C6857" s="3">
        <v>92286</v>
      </c>
      <c r="D6857" s="2" t="s">
        <v>2955</v>
      </c>
      <c r="E6857" s="3" t="s">
        <v>6147</v>
      </c>
      <c r="G6857" s="66">
        <v>423.64</v>
      </c>
    </row>
    <row r="6858" spans="1:7" ht="22.5" x14ac:dyDescent="0.2">
      <c r="A6858" s="1" t="str">
        <f t="shared" si="117"/>
        <v>SINAPI 92280</v>
      </c>
      <c r="B6858" s="3" t="s">
        <v>6165</v>
      </c>
      <c r="C6858" s="3">
        <v>92280</v>
      </c>
      <c r="D6858" s="2" t="s">
        <v>2949</v>
      </c>
      <c r="E6858" s="3" t="s">
        <v>6147</v>
      </c>
      <c r="G6858" s="66">
        <v>299.45999999999998</v>
      </c>
    </row>
    <row r="6859" spans="1:7" ht="22.5" x14ac:dyDescent="0.2">
      <c r="A6859" s="1" t="str">
        <f t="shared" si="117"/>
        <v>SINAPI 103901</v>
      </c>
      <c r="B6859" s="3" t="s">
        <v>6165</v>
      </c>
      <c r="C6859" s="3">
        <v>103901</v>
      </c>
      <c r="D6859" s="2" t="s">
        <v>4046</v>
      </c>
      <c r="E6859" s="3" t="s">
        <v>6148</v>
      </c>
      <c r="G6859" s="66">
        <v>27.01</v>
      </c>
    </row>
    <row r="6860" spans="1:7" ht="22.5" x14ac:dyDescent="0.2">
      <c r="A6860" s="1" t="str">
        <f t="shared" si="117"/>
        <v>SINAPI 103832</v>
      </c>
      <c r="B6860" s="3" t="s">
        <v>6165</v>
      </c>
      <c r="C6860" s="3">
        <v>103832</v>
      </c>
      <c r="D6860" s="2" t="s">
        <v>3990</v>
      </c>
      <c r="E6860" s="3" t="s">
        <v>6148</v>
      </c>
      <c r="G6860" s="66">
        <v>26.95</v>
      </c>
    </row>
    <row r="6861" spans="1:7" ht="22.5" x14ac:dyDescent="0.2">
      <c r="A6861" s="1" t="str">
        <f t="shared" si="117"/>
        <v>SINAPI 103865</v>
      </c>
      <c r="B6861" s="3" t="s">
        <v>6165</v>
      </c>
      <c r="C6861" s="3">
        <v>103865</v>
      </c>
      <c r="D6861" s="2" t="s">
        <v>4016</v>
      </c>
      <c r="E6861" s="3" t="s">
        <v>6148</v>
      </c>
      <c r="G6861" s="66">
        <v>25.88</v>
      </c>
    </row>
    <row r="6862" spans="1:7" ht="22.5" x14ac:dyDescent="0.2">
      <c r="A6862" s="1" t="str">
        <f t="shared" si="117"/>
        <v>SINAPI 103902</v>
      </c>
      <c r="B6862" s="3" t="s">
        <v>6165</v>
      </c>
      <c r="C6862" s="3">
        <v>103902</v>
      </c>
      <c r="D6862" s="2" t="s">
        <v>4047</v>
      </c>
      <c r="E6862" s="3" t="s">
        <v>6148</v>
      </c>
      <c r="G6862" s="66">
        <v>39.71</v>
      </c>
    </row>
    <row r="6863" spans="1:7" ht="22.5" x14ac:dyDescent="0.2">
      <c r="A6863" s="1" t="str">
        <f t="shared" si="117"/>
        <v>SINAPI 103866</v>
      </c>
      <c r="B6863" s="3" t="s">
        <v>6165</v>
      </c>
      <c r="C6863" s="3">
        <v>103866</v>
      </c>
      <c r="D6863" s="2" t="s">
        <v>4017</v>
      </c>
      <c r="E6863" s="3" t="s">
        <v>6148</v>
      </c>
      <c r="G6863" s="66">
        <v>40.99</v>
      </c>
    </row>
    <row r="6864" spans="1:7" ht="22.5" x14ac:dyDescent="0.2">
      <c r="A6864" s="1" t="str">
        <f t="shared" si="117"/>
        <v>SINAPI 103903</v>
      </c>
      <c r="B6864" s="3" t="s">
        <v>6165</v>
      </c>
      <c r="C6864" s="3">
        <v>103903</v>
      </c>
      <c r="D6864" s="2" t="s">
        <v>4048</v>
      </c>
      <c r="E6864" s="3" t="s">
        <v>6148</v>
      </c>
      <c r="G6864" s="66">
        <v>53.56</v>
      </c>
    </row>
    <row r="6865" spans="1:7" ht="22.5" x14ac:dyDescent="0.2">
      <c r="A6865" s="1" t="str">
        <f t="shared" si="117"/>
        <v>SINAPI 103834</v>
      </c>
      <c r="B6865" s="3" t="s">
        <v>6165</v>
      </c>
      <c r="C6865" s="3">
        <v>103834</v>
      </c>
      <c r="D6865" s="2" t="s">
        <v>3992</v>
      </c>
      <c r="E6865" s="3" t="s">
        <v>6148</v>
      </c>
      <c r="G6865" s="66">
        <v>71.48</v>
      </c>
    </row>
    <row r="6866" spans="1:7" ht="22.5" x14ac:dyDescent="0.2">
      <c r="A6866" s="1" t="str">
        <f t="shared" si="117"/>
        <v>SINAPI 103867</v>
      </c>
      <c r="B6866" s="3" t="s">
        <v>6165</v>
      </c>
      <c r="C6866" s="3">
        <v>103867</v>
      </c>
      <c r="D6866" s="2" t="s">
        <v>4018</v>
      </c>
      <c r="E6866" s="3" t="s">
        <v>6148</v>
      </c>
      <c r="G6866" s="66">
        <v>56.88</v>
      </c>
    </row>
    <row r="6867" spans="1:7" x14ac:dyDescent="0.2">
      <c r="A6867" s="1" t="str">
        <f t="shared" si="117"/>
        <v>SINAPI 105113</v>
      </c>
      <c r="B6867" s="3" t="s">
        <v>6165</v>
      </c>
      <c r="C6867" s="3">
        <v>105113</v>
      </c>
      <c r="D6867" s="2" t="s">
        <v>6493</v>
      </c>
      <c r="E6867" s="3" t="s">
        <v>6148</v>
      </c>
      <c r="G6867" s="66">
        <v>7458.26</v>
      </c>
    </row>
    <row r="6868" spans="1:7" x14ac:dyDescent="0.2">
      <c r="A6868" s="1" t="str">
        <f t="shared" si="117"/>
        <v>SINAPI 98461</v>
      </c>
      <c r="B6868" s="3" t="s">
        <v>6165</v>
      </c>
      <c r="C6868" s="3">
        <v>98461</v>
      </c>
      <c r="D6868" s="2" t="s">
        <v>6491</v>
      </c>
      <c r="E6868" s="3" t="s">
        <v>6148</v>
      </c>
      <c r="G6868" s="66">
        <v>5649.56</v>
      </c>
    </row>
    <row r="6869" spans="1:7" x14ac:dyDescent="0.2">
      <c r="A6869" s="1" t="str">
        <f t="shared" si="117"/>
        <v>SINAPI 98462</v>
      </c>
      <c r="B6869" s="3" t="s">
        <v>6165</v>
      </c>
      <c r="C6869" s="3">
        <v>98462</v>
      </c>
      <c r="D6869" s="2" t="s">
        <v>6492</v>
      </c>
      <c r="E6869" s="3" t="s">
        <v>6148</v>
      </c>
      <c r="G6869" s="66">
        <v>9597.5300000000007</v>
      </c>
    </row>
    <row r="6870" spans="1:7" x14ac:dyDescent="0.2">
      <c r="A6870" s="1" t="str">
        <f t="shared" si="117"/>
        <v>SINAPI 105130</v>
      </c>
      <c r="B6870" s="3" t="s">
        <v>6165</v>
      </c>
      <c r="C6870" s="3">
        <v>105130</v>
      </c>
      <c r="D6870" s="2" t="s">
        <v>6500</v>
      </c>
      <c r="E6870" s="3" t="s">
        <v>6147</v>
      </c>
      <c r="G6870" s="66">
        <v>30</v>
      </c>
    </row>
    <row r="6871" spans="1:7" x14ac:dyDescent="0.2">
      <c r="A6871" s="1" t="str">
        <f t="shared" si="117"/>
        <v>SINAPI 105114</v>
      </c>
      <c r="B6871" s="3" t="s">
        <v>6165</v>
      </c>
      <c r="C6871" s="3">
        <v>105114</v>
      </c>
      <c r="D6871" s="2" t="s">
        <v>6494</v>
      </c>
      <c r="E6871" s="3" t="s">
        <v>6154</v>
      </c>
      <c r="G6871" s="66">
        <v>1881.29</v>
      </c>
    </row>
    <row r="6872" spans="1:7" x14ac:dyDescent="0.2">
      <c r="A6872" s="1" t="str">
        <f t="shared" si="117"/>
        <v>SINAPI 105129</v>
      </c>
      <c r="B6872" s="3" t="s">
        <v>6165</v>
      </c>
      <c r="C6872" s="3">
        <v>105129</v>
      </c>
      <c r="D6872" s="2" t="s">
        <v>9837</v>
      </c>
      <c r="E6872" s="3" t="s">
        <v>6148</v>
      </c>
      <c r="G6872" s="66">
        <v>0</v>
      </c>
    </row>
    <row r="6873" spans="1:7" x14ac:dyDescent="0.2">
      <c r="A6873" s="1" t="str">
        <f t="shared" si="117"/>
        <v>SINAPI 105127</v>
      </c>
      <c r="B6873" s="3" t="s">
        <v>6165</v>
      </c>
      <c r="C6873" s="3">
        <v>105127</v>
      </c>
      <c r="D6873" s="2" t="s">
        <v>6498</v>
      </c>
      <c r="E6873" s="3" t="s">
        <v>6147</v>
      </c>
      <c r="G6873" s="66">
        <v>29.14</v>
      </c>
    </row>
    <row r="6874" spans="1:7" x14ac:dyDescent="0.2">
      <c r="A6874" s="1" t="str">
        <f t="shared" si="117"/>
        <v>SINAPI 105128</v>
      </c>
      <c r="B6874" s="3" t="s">
        <v>6165</v>
      </c>
      <c r="C6874" s="3">
        <v>105128</v>
      </c>
      <c r="D6874" s="2" t="s">
        <v>6499</v>
      </c>
      <c r="E6874" s="3" t="s">
        <v>6147</v>
      </c>
      <c r="G6874" s="66">
        <v>94.48</v>
      </c>
    </row>
    <row r="6875" spans="1:7" x14ac:dyDescent="0.2">
      <c r="A6875" s="1" t="str">
        <f t="shared" si="117"/>
        <v>SINAPI 105126</v>
      </c>
      <c r="B6875" s="3" t="s">
        <v>6165</v>
      </c>
      <c r="C6875" s="3">
        <v>105126</v>
      </c>
      <c r="D6875" s="2" t="s">
        <v>6497</v>
      </c>
      <c r="E6875" s="3" t="s">
        <v>6147</v>
      </c>
      <c r="G6875" s="66">
        <v>31.75</v>
      </c>
    </row>
    <row r="6876" spans="1:7" x14ac:dyDescent="0.2">
      <c r="A6876" s="1" t="str">
        <f t="shared" si="117"/>
        <v>SINAPI 105116</v>
      </c>
      <c r="B6876" s="3" t="s">
        <v>6165</v>
      </c>
      <c r="C6876" s="3">
        <v>105116</v>
      </c>
      <c r="D6876" s="2" t="s">
        <v>6496</v>
      </c>
      <c r="E6876" s="3" t="s">
        <v>6148</v>
      </c>
      <c r="G6876" s="66">
        <v>12.74</v>
      </c>
    </row>
    <row r="6877" spans="1:7" ht="22.5" x14ac:dyDescent="0.2">
      <c r="A6877" s="1" t="str">
        <f t="shared" si="117"/>
        <v>SINAPI 105115</v>
      </c>
      <c r="B6877" s="3" t="s">
        <v>6165</v>
      </c>
      <c r="C6877" s="3">
        <v>105115</v>
      </c>
      <c r="D6877" s="2" t="s">
        <v>6495</v>
      </c>
      <c r="E6877" s="3" t="s">
        <v>6148</v>
      </c>
      <c r="G6877" s="66">
        <v>134.71</v>
      </c>
    </row>
    <row r="6878" spans="1:7" ht="22.5" x14ac:dyDescent="0.2">
      <c r="A6878" s="1" t="str">
        <f t="shared" si="117"/>
        <v>SINAPI 98453</v>
      </c>
      <c r="B6878" s="3" t="s">
        <v>6165</v>
      </c>
      <c r="C6878" s="3">
        <v>98453</v>
      </c>
      <c r="D6878" s="2" t="s">
        <v>6484</v>
      </c>
      <c r="E6878" s="3" t="s">
        <v>6149</v>
      </c>
      <c r="G6878" s="66">
        <v>161.72999999999999</v>
      </c>
    </row>
    <row r="6879" spans="1:7" ht="22.5" x14ac:dyDescent="0.2">
      <c r="A6879" s="1" t="str">
        <f t="shared" si="117"/>
        <v>SINAPI 98454</v>
      </c>
      <c r="B6879" s="3" t="s">
        <v>6165</v>
      </c>
      <c r="C6879" s="3">
        <v>98454</v>
      </c>
      <c r="D6879" s="2" t="s">
        <v>6485</v>
      </c>
      <c r="E6879" s="3" t="s">
        <v>6149</v>
      </c>
      <c r="G6879" s="66">
        <v>202.33</v>
      </c>
    </row>
    <row r="6880" spans="1:7" ht="22.5" x14ac:dyDescent="0.2">
      <c r="A6880" s="1" t="str">
        <f t="shared" si="117"/>
        <v>SINAPI 98449</v>
      </c>
      <c r="B6880" s="3" t="s">
        <v>6165</v>
      </c>
      <c r="C6880" s="3">
        <v>98449</v>
      </c>
      <c r="D6880" s="2" t="s">
        <v>6482</v>
      </c>
      <c r="E6880" s="3" t="s">
        <v>6149</v>
      </c>
      <c r="G6880" s="66">
        <v>140.04</v>
      </c>
    </row>
    <row r="6881" spans="1:7" ht="22.5" x14ac:dyDescent="0.2">
      <c r="A6881" s="1" t="str">
        <f t="shared" si="117"/>
        <v>SINAPI 98455</v>
      </c>
      <c r="B6881" s="3" t="s">
        <v>6165</v>
      </c>
      <c r="C6881" s="3">
        <v>98455</v>
      </c>
      <c r="D6881" s="2" t="s">
        <v>6486</v>
      </c>
      <c r="E6881" s="3" t="s">
        <v>6149</v>
      </c>
      <c r="G6881" s="66">
        <v>131.99</v>
      </c>
    </row>
    <row r="6882" spans="1:7" ht="22.5" x14ac:dyDescent="0.2">
      <c r="A6882" s="1" t="str">
        <f t="shared" si="117"/>
        <v>SINAPI 98456</v>
      </c>
      <c r="B6882" s="3" t="s">
        <v>6165</v>
      </c>
      <c r="C6882" s="3">
        <v>98456</v>
      </c>
      <c r="D6882" s="2" t="s">
        <v>6487</v>
      </c>
      <c r="E6882" s="3" t="s">
        <v>6149</v>
      </c>
      <c r="G6882" s="66">
        <v>166.44</v>
      </c>
    </row>
    <row r="6883" spans="1:7" ht="22.5" x14ac:dyDescent="0.2">
      <c r="A6883" s="1" t="str">
        <f t="shared" si="117"/>
        <v>SINAPI 98451</v>
      </c>
      <c r="B6883" s="3" t="s">
        <v>6165</v>
      </c>
      <c r="C6883" s="3">
        <v>98451</v>
      </c>
      <c r="D6883" s="2" t="s">
        <v>6483</v>
      </c>
      <c r="E6883" s="3" t="s">
        <v>6149</v>
      </c>
      <c r="G6883" s="66">
        <v>114.83</v>
      </c>
    </row>
    <row r="6884" spans="1:7" ht="22.5" x14ac:dyDescent="0.2">
      <c r="A6884" s="1" t="str">
        <f t="shared" si="117"/>
        <v>SINAPI 98445</v>
      </c>
      <c r="B6884" s="3" t="s">
        <v>6165</v>
      </c>
      <c r="C6884" s="3">
        <v>98445</v>
      </c>
      <c r="D6884" s="2" t="s">
        <v>6478</v>
      </c>
      <c r="E6884" s="3" t="s">
        <v>6149</v>
      </c>
      <c r="G6884" s="66">
        <v>116.95</v>
      </c>
    </row>
    <row r="6885" spans="1:7" ht="22.5" x14ac:dyDescent="0.2">
      <c r="A6885" s="1" t="str">
        <f t="shared" si="117"/>
        <v>SINAPI 98446</v>
      </c>
      <c r="B6885" s="3" t="s">
        <v>6165</v>
      </c>
      <c r="C6885" s="3">
        <v>98446</v>
      </c>
      <c r="D6885" s="2" t="s">
        <v>6479</v>
      </c>
      <c r="E6885" s="3" t="s">
        <v>6149</v>
      </c>
      <c r="G6885" s="66">
        <v>149.25</v>
      </c>
    </row>
    <row r="6886" spans="1:7" ht="22.5" x14ac:dyDescent="0.2">
      <c r="A6886" s="1" t="str">
        <f t="shared" si="117"/>
        <v>SINAPI 98441</v>
      </c>
      <c r="B6886" s="3" t="s">
        <v>6165</v>
      </c>
      <c r="C6886" s="3">
        <v>98441</v>
      </c>
      <c r="D6886" s="2" t="s">
        <v>6476</v>
      </c>
      <c r="E6886" s="3" t="s">
        <v>6149</v>
      </c>
      <c r="G6886" s="66">
        <v>99.59</v>
      </c>
    </row>
    <row r="6887" spans="1:7" ht="22.5" x14ac:dyDescent="0.2">
      <c r="A6887" s="1" t="str">
        <f t="shared" ref="A6887:A6950" si="118">CONCATENAR</f>
        <v>SINAPI 98447</v>
      </c>
      <c r="B6887" s="3" t="s">
        <v>6165</v>
      </c>
      <c r="C6887" s="3">
        <v>98447</v>
      </c>
      <c r="D6887" s="2" t="s">
        <v>6480</v>
      </c>
      <c r="E6887" s="3" t="s">
        <v>6149</v>
      </c>
      <c r="G6887" s="66">
        <v>91.1</v>
      </c>
    </row>
    <row r="6888" spans="1:7" ht="22.5" x14ac:dyDescent="0.2">
      <c r="A6888" s="1" t="str">
        <f t="shared" si="118"/>
        <v>SINAPI 98448</v>
      </c>
      <c r="B6888" s="3" t="s">
        <v>6165</v>
      </c>
      <c r="C6888" s="3">
        <v>98448</v>
      </c>
      <c r="D6888" s="2" t="s">
        <v>6481</v>
      </c>
      <c r="E6888" s="3" t="s">
        <v>6149</v>
      </c>
      <c r="G6888" s="66">
        <v>116.8</v>
      </c>
    </row>
    <row r="6889" spans="1:7" ht="22.5" x14ac:dyDescent="0.2">
      <c r="A6889" s="1" t="str">
        <f t="shared" si="118"/>
        <v>SINAPI 98443</v>
      </c>
      <c r="B6889" s="3" t="s">
        <v>6165</v>
      </c>
      <c r="C6889" s="3">
        <v>98443</v>
      </c>
      <c r="D6889" s="2" t="s">
        <v>6477</v>
      </c>
      <c r="E6889" s="3" t="s">
        <v>6149</v>
      </c>
      <c r="G6889" s="66">
        <v>77.41</v>
      </c>
    </row>
    <row r="6890" spans="1:7" ht="22.5" x14ac:dyDescent="0.2">
      <c r="A6890" s="1" t="str">
        <f t="shared" si="118"/>
        <v>SINAPI 105122</v>
      </c>
      <c r="B6890" s="3" t="s">
        <v>6165</v>
      </c>
      <c r="C6890" s="3">
        <v>105122</v>
      </c>
      <c r="D6890" s="2" t="s">
        <v>9838</v>
      </c>
      <c r="E6890" s="3" t="s">
        <v>6149</v>
      </c>
      <c r="G6890" s="66">
        <v>0</v>
      </c>
    </row>
    <row r="6891" spans="1:7" ht="22.5" x14ac:dyDescent="0.2">
      <c r="A6891" s="1" t="str">
        <f t="shared" si="118"/>
        <v>SINAPI 105125</v>
      </c>
      <c r="B6891" s="3" t="s">
        <v>6165</v>
      </c>
      <c r="C6891" s="3">
        <v>105125</v>
      </c>
      <c r="D6891" s="2" t="s">
        <v>9839</v>
      </c>
      <c r="E6891" s="3" t="s">
        <v>6149</v>
      </c>
      <c r="G6891" s="66">
        <v>0</v>
      </c>
    </row>
    <row r="6892" spans="1:7" x14ac:dyDescent="0.2">
      <c r="A6892" s="1" t="str">
        <f t="shared" si="118"/>
        <v>SINAPI 105133</v>
      </c>
      <c r="B6892" s="3" t="s">
        <v>6165</v>
      </c>
      <c r="C6892" s="3">
        <v>105133</v>
      </c>
      <c r="D6892" s="2" t="s">
        <v>9840</v>
      </c>
      <c r="E6892" s="3" t="s">
        <v>6149</v>
      </c>
      <c r="G6892" s="66">
        <v>0</v>
      </c>
    </row>
    <row r="6893" spans="1:7" ht="22.5" x14ac:dyDescent="0.2">
      <c r="A6893" s="1" t="str">
        <f t="shared" si="118"/>
        <v>SINAPI 105123</v>
      </c>
      <c r="B6893" s="3" t="s">
        <v>6165</v>
      </c>
      <c r="C6893" s="3">
        <v>105123</v>
      </c>
      <c r="D6893" s="2" t="s">
        <v>9841</v>
      </c>
      <c r="E6893" s="3" t="s">
        <v>6149</v>
      </c>
      <c r="G6893" s="66">
        <v>0</v>
      </c>
    </row>
    <row r="6894" spans="1:7" ht="22.5" x14ac:dyDescent="0.2">
      <c r="A6894" s="1" t="str">
        <f t="shared" si="118"/>
        <v>SINAPI 105124</v>
      </c>
      <c r="B6894" s="3" t="s">
        <v>6165</v>
      </c>
      <c r="C6894" s="3">
        <v>105124</v>
      </c>
      <c r="D6894" s="2" t="s">
        <v>9842</v>
      </c>
      <c r="E6894" s="3" t="s">
        <v>6149</v>
      </c>
      <c r="G6894" s="66">
        <v>0</v>
      </c>
    </row>
    <row r="6895" spans="1:7" x14ac:dyDescent="0.2">
      <c r="A6895" s="1" t="str">
        <f t="shared" si="118"/>
        <v>SINAPI 105134</v>
      </c>
      <c r="B6895" s="3" t="s">
        <v>6165</v>
      </c>
      <c r="C6895" s="3">
        <v>105134</v>
      </c>
      <c r="D6895" s="2" t="s">
        <v>9843</v>
      </c>
      <c r="E6895" s="3" t="s">
        <v>6149</v>
      </c>
      <c r="G6895" s="66">
        <v>0</v>
      </c>
    </row>
    <row r="6896" spans="1:7" ht="22.5" x14ac:dyDescent="0.2">
      <c r="A6896" s="1" t="str">
        <f t="shared" si="118"/>
        <v>SINAPI 105117</v>
      </c>
      <c r="B6896" s="3" t="s">
        <v>6165</v>
      </c>
      <c r="C6896" s="3">
        <v>105117</v>
      </c>
      <c r="D6896" s="2" t="s">
        <v>9844</v>
      </c>
      <c r="E6896" s="3" t="s">
        <v>6149</v>
      </c>
      <c r="G6896" s="66">
        <v>0</v>
      </c>
    </row>
    <row r="6897" spans="1:7" ht="22.5" x14ac:dyDescent="0.2">
      <c r="A6897" s="1" t="str">
        <f t="shared" si="118"/>
        <v>SINAPI 105119</v>
      </c>
      <c r="B6897" s="3" t="s">
        <v>6165</v>
      </c>
      <c r="C6897" s="3">
        <v>105119</v>
      </c>
      <c r="D6897" s="2" t="s">
        <v>9845</v>
      </c>
      <c r="E6897" s="3" t="s">
        <v>6149</v>
      </c>
      <c r="G6897" s="66">
        <v>0</v>
      </c>
    </row>
    <row r="6898" spans="1:7" x14ac:dyDescent="0.2">
      <c r="A6898" s="1" t="str">
        <f t="shared" si="118"/>
        <v>SINAPI 105131</v>
      </c>
      <c r="B6898" s="3" t="s">
        <v>6165</v>
      </c>
      <c r="C6898" s="3">
        <v>105131</v>
      </c>
      <c r="D6898" s="2" t="s">
        <v>9846</v>
      </c>
      <c r="E6898" s="3" t="s">
        <v>6149</v>
      </c>
      <c r="G6898" s="66">
        <v>0</v>
      </c>
    </row>
    <row r="6899" spans="1:7" ht="22.5" x14ac:dyDescent="0.2">
      <c r="A6899" s="1" t="str">
        <f t="shared" si="118"/>
        <v>SINAPI 105120</v>
      </c>
      <c r="B6899" s="3" t="s">
        <v>6165</v>
      </c>
      <c r="C6899" s="3">
        <v>105120</v>
      </c>
      <c r="D6899" s="2" t="s">
        <v>9847</v>
      </c>
      <c r="E6899" s="3" t="s">
        <v>6149</v>
      </c>
      <c r="G6899" s="66">
        <v>0</v>
      </c>
    </row>
    <row r="6900" spans="1:7" ht="22.5" x14ac:dyDescent="0.2">
      <c r="A6900" s="1" t="str">
        <f t="shared" si="118"/>
        <v>SINAPI 105121</v>
      </c>
      <c r="B6900" s="3" t="s">
        <v>6165</v>
      </c>
      <c r="C6900" s="3">
        <v>105121</v>
      </c>
      <c r="D6900" s="2" t="s">
        <v>9848</v>
      </c>
      <c r="E6900" s="3" t="s">
        <v>6149</v>
      </c>
      <c r="G6900" s="66">
        <v>0</v>
      </c>
    </row>
    <row r="6901" spans="1:7" x14ac:dyDescent="0.2">
      <c r="A6901" s="1" t="str">
        <f t="shared" si="118"/>
        <v>SINAPI 105132</v>
      </c>
      <c r="B6901" s="3" t="s">
        <v>6165</v>
      </c>
      <c r="C6901" s="3">
        <v>105132</v>
      </c>
      <c r="D6901" s="2" t="s">
        <v>9849</v>
      </c>
      <c r="E6901" s="3" t="s">
        <v>6149</v>
      </c>
      <c r="G6901" s="66">
        <v>0</v>
      </c>
    </row>
    <row r="6902" spans="1:7" x14ac:dyDescent="0.2">
      <c r="A6902" s="1" t="str">
        <f t="shared" si="118"/>
        <v>SINAPI 98460</v>
      </c>
      <c r="B6902" s="3" t="s">
        <v>6165</v>
      </c>
      <c r="C6902" s="3">
        <v>98460</v>
      </c>
      <c r="D6902" s="2" t="s">
        <v>6490</v>
      </c>
      <c r="E6902" s="3" t="s">
        <v>6149</v>
      </c>
      <c r="G6902" s="66">
        <v>71.180000000000007</v>
      </c>
    </row>
    <row r="6903" spans="1:7" x14ac:dyDescent="0.2">
      <c r="A6903" s="1" t="str">
        <f t="shared" si="118"/>
        <v>SINAPI 98457</v>
      </c>
      <c r="B6903" s="3" t="s">
        <v>6165</v>
      </c>
      <c r="C6903" s="3">
        <v>98457</v>
      </c>
      <c r="D6903" s="2" t="s">
        <v>9850</v>
      </c>
      <c r="E6903" s="3" t="s">
        <v>6149</v>
      </c>
      <c r="G6903" s="66">
        <v>0</v>
      </c>
    </row>
    <row r="6904" spans="1:7" x14ac:dyDescent="0.2">
      <c r="A6904" s="1" t="str">
        <f t="shared" si="118"/>
        <v>SINAPI 98458</v>
      </c>
      <c r="B6904" s="3" t="s">
        <v>6165</v>
      </c>
      <c r="C6904" s="3">
        <v>98458</v>
      </c>
      <c r="D6904" s="2" t="s">
        <v>6488</v>
      </c>
      <c r="E6904" s="3" t="s">
        <v>6149</v>
      </c>
      <c r="G6904" s="66">
        <v>99.61</v>
      </c>
    </row>
    <row r="6905" spans="1:7" x14ac:dyDescent="0.2">
      <c r="A6905" s="1" t="str">
        <f t="shared" si="118"/>
        <v>SINAPI 98459</v>
      </c>
      <c r="B6905" s="3" t="s">
        <v>6165</v>
      </c>
      <c r="C6905" s="3">
        <v>98459</v>
      </c>
      <c r="D6905" s="2" t="s">
        <v>6489</v>
      </c>
      <c r="E6905" s="3" t="s">
        <v>6149</v>
      </c>
      <c r="G6905" s="66">
        <v>85.49</v>
      </c>
    </row>
    <row r="6906" spans="1:7" x14ac:dyDescent="0.2">
      <c r="A6906" s="1" t="str">
        <f t="shared" si="118"/>
        <v>SINAPI 105118</v>
      </c>
      <c r="B6906" s="3" t="s">
        <v>6165</v>
      </c>
      <c r="C6906" s="3">
        <v>105118</v>
      </c>
      <c r="D6906" s="2" t="s">
        <v>9851</v>
      </c>
      <c r="E6906" s="3" t="s">
        <v>6149</v>
      </c>
      <c r="G6906" s="66">
        <v>0</v>
      </c>
    </row>
    <row r="6907" spans="1:7" ht="22.5" x14ac:dyDescent="0.2">
      <c r="A6907" s="1" t="str">
        <f t="shared" si="118"/>
        <v>SINAPI 101956</v>
      </c>
      <c r="B6907" s="3" t="s">
        <v>6165</v>
      </c>
      <c r="C6907" s="3">
        <v>101956</v>
      </c>
      <c r="D6907" s="2" t="s">
        <v>9852</v>
      </c>
      <c r="E6907" s="3" t="s">
        <v>6149</v>
      </c>
      <c r="G6907" s="66">
        <v>0</v>
      </c>
    </row>
    <row r="6908" spans="1:7" ht="22.5" x14ac:dyDescent="0.2">
      <c r="A6908" s="1" t="str">
        <f t="shared" si="118"/>
        <v>SINAPI 104690</v>
      </c>
      <c r="B6908" s="3" t="s">
        <v>6165</v>
      </c>
      <c r="C6908" s="3">
        <v>104690</v>
      </c>
      <c r="D6908" s="2" t="s">
        <v>9853</v>
      </c>
      <c r="E6908" s="3" t="s">
        <v>6149</v>
      </c>
      <c r="G6908" s="66">
        <v>0</v>
      </c>
    </row>
    <row r="6909" spans="1:7" ht="22.5" x14ac:dyDescent="0.2">
      <c r="A6909" s="1" t="str">
        <f t="shared" si="118"/>
        <v>SINAPI 101958</v>
      </c>
      <c r="B6909" s="3" t="s">
        <v>6165</v>
      </c>
      <c r="C6909" s="3">
        <v>101958</v>
      </c>
      <c r="D6909" s="2" t="s">
        <v>9854</v>
      </c>
      <c r="E6909" s="3" t="s">
        <v>6149</v>
      </c>
      <c r="G6909" s="66">
        <v>0</v>
      </c>
    </row>
    <row r="6910" spans="1:7" ht="22.5" x14ac:dyDescent="0.2">
      <c r="A6910" s="1" t="str">
        <f t="shared" si="118"/>
        <v>SINAPI 101955</v>
      </c>
      <c r="B6910" s="3" t="s">
        <v>6165</v>
      </c>
      <c r="C6910" s="3">
        <v>101955</v>
      </c>
      <c r="D6910" s="2" t="s">
        <v>9855</v>
      </c>
      <c r="E6910" s="3" t="s">
        <v>6149</v>
      </c>
      <c r="G6910" s="66">
        <v>0</v>
      </c>
    </row>
    <row r="6911" spans="1:7" ht="22.5" x14ac:dyDescent="0.2">
      <c r="A6911" s="1" t="str">
        <f t="shared" si="118"/>
        <v>SINAPI 101948</v>
      </c>
      <c r="B6911" s="3" t="s">
        <v>6165</v>
      </c>
      <c r="C6911" s="3">
        <v>101948</v>
      </c>
      <c r="D6911" s="2" t="s">
        <v>9856</v>
      </c>
      <c r="E6911" s="3" t="s">
        <v>6149</v>
      </c>
      <c r="G6911" s="66">
        <v>0</v>
      </c>
    </row>
    <row r="6912" spans="1:7" ht="22.5" x14ac:dyDescent="0.2">
      <c r="A6912" s="1" t="str">
        <f t="shared" si="118"/>
        <v>SINAPI 101949</v>
      </c>
      <c r="B6912" s="3" t="s">
        <v>6165</v>
      </c>
      <c r="C6912" s="3">
        <v>101949</v>
      </c>
      <c r="D6912" s="2" t="s">
        <v>9857</v>
      </c>
      <c r="E6912" s="3" t="s">
        <v>6149</v>
      </c>
      <c r="G6912" s="66">
        <v>0</v>
      </c>
    </row>
    <row r="6913" spans="1:7" ht="22.5" x14ac:dyDescent="0.2">
      <c r="A6913" s="1" t="str">
        <f t="shared" si="118"/>
        <v>SINAPI 101950</v>
      </c>
      <c r="B6913" s="3" t="s">
        <v>6165</v>
      </c>
      <c r="C6913" s="3">
        <v>101950</v>
      </c>
      <c r="D6913" s="2" t="s">
        <v>9858</v>
      </c>
      <c r="E6913" s="3" t="s">
        <v>6149</v>
      </c>
      <c r="G6913" s="66">
        <v>0</v>
      </c>
    </row>
    <row r="6914" spans="1:7" ht="22.5" x14ac:dyDescent="0.2">
      <c r="A6914" s="1" t="str">
        <f t="shared" si="118"/>
        <v>SINAPI 101947</v>
      </c>
      <c r="B6914" s="3" t="s">
        <v>6165</v>
      </c>
      <c r="C6914" s="3">
        <v>101947</v>
      </c>
      <c r="D6914" s="2" t="s">
        <v>9859</v>
      </c>
      <c r="E6914" s="3" t="s">
        <v>6149</v>
      </c>
      <c r="G6914" s="66">
        <v>0</v>
      </c>
    </row>
    <row r="6915" spans="1:7" ht="22.5" x14ac:dyDescent="0.2">
      <c r="A6915" s="1" t="str">
        <f t="shared" si="118"/>
        <v>SINAPI 101960</v>
      </c>
      <c r="B6915" s="3" t="s">
        <v>6165</v>
      </c>
      <c r="C6915" s="3">
        <v>101960</v>
      </c>
      <c r="D6915" s="2" t="s">
        <v>9860</v>
      </c>
      <c r="E6915" s="3" t="s">
        <v>6149</v>
      </c>
      <c r="G6915" s="66">
        <v>0</v>
      </c>
    </row>
    <row r="6916" spans="1:7" ht="22.5" x14ac:dyDescent="0.2">
      <c r="A6916" s="1" t="str">
        <f t="shared" si="118"/>
        <v>SINAPI 101961</v>
      </c>
      <c r="B6916" s="3" t="s">
        <v>6165</v>
      </c>
      <c r="C6916" s="3">
        <v>101961</v>
      </c>
      <c r="D6916" s="2" t="s">
        <v>9861</v>
      </c>
      <c r="E6916" s="3" t="s">
        <v>6149</v>
      </c>
      <c r="G6916" s="66">
        <v>0</v>
      </c>
    </row>
    <row r="6917" spans="1:7" ht="22.5" x14ac:dyDescent="0.2">
      <c r="A6917" s="1" t="str">
        <f t="shared" si="118"/>
        <v>SINAPI 101962</v>
      </c>
      <c r="B6917" s="3" t="s">
        <v>6165</v>
      </c>
      <c r="C6917" s="3">
        <v>101962</v>
      </c>
      <c r="D6917" s="2" t="s">
        <v>9862</v>
      </c>
      <c r="E6917" s="3" t="s">
        <v>6149</v>
      </c>
      <c r="G6917" s="66">
        <v>0</v>
      </c>
    </row>
    <row r="6918" spans="1:7" ht="22.5" x14ac:dyDescent="0.2">
      <c r="A6918" s="1" t="str">
        <f t="shared" si="118"/>
        <v>SINAPI 101959</v>
      </c>
      <c r="B6918" s="3" t="s">
        <v>6165</v>
      </c>
      <c r="C6918" s="3">
        <v>101959</v>
      </c>
      <c r="D6918" s="2" t="s">
        <v>9863</v>
      </c>
      <c r="E6918" s="3" t="s">
        <v>6149</v>
      </c>
      <c r="G6918" s="66">
        <v>0</v>
      </c>
    </row>
    <row r="6919" spans="1:7" ht="22.5" x14ac:dyDescent="0.2">
      <c r="A6919" s="1" t="str">
        <f t="shared" si="118"/>
        <v>SINAPI 101952</v>
      </c>
      <c r="B6919" s="3" t="s">
        <v>6165</v>
      </c>
      <c r="C6919" s="3">
        <v>101952</v>
      </c>
      <c r="D6919" s="2" t="s">
        <v>9864</v>
      </c>
      <c r="E6919" s="3" t="s">
        <v>6149</v>
      </c>
      <c r="G6919" s="66">
        <v>0</v>
      </c>
    </row>
    <row r="6920" spans="1:7" ht="22.5" x14ac:dyDescent="0.2">
      <c r="A6920" s="1" t="str">
        <f t="shared" si="118"/>
        <v>SINAPI 101953</v>
      </c>
      <c r="B6920" s="3" t="s">
        <v>6165</v>
      </c>
      <c r="C6920" s="3">
        <v>101953</v>
      </c>
      <c r="D6920" s="2" t="s">
        <v>9865</v>
      </c>
      <c r="E6920" s="3" t="s">
        <v>6149</v>
      </c>
      <c r="G6920" s="66">
        <v>0</v>
      </c>
    </row>
    <row r="6921" spans="1:7" ht="22.5" x14ac:dyDescent="0.2">
      <c r="A6921" s="1" t="str">
        <f t="shared" si="118"/>
        <v>SINAPI 101954</v>
      </c>
      <c r="B6921" s="3" t="s">
        <v>6165</v>
      </c>
      <c r="C6921" s="3">
        <v>101954</v>
      </c>
      <c r="D6921" s="2" t="s">
        <v>9866</v>
      </c>
      <c r="E6921" s="3" t="s">
        <v>6149</v>
      </c>
      <c r="G6921" s="66">
        <v>0</v>
      </c>
    </row>
    <row r="6922" spans="1:7" ht="22.5" x14ac:dyDescent="0.2">
      <c r="A6922" s="1" t="str">
        <f t="shared" si="118"/>
        <v>SINAPI 101951</v>
      </c>
      <c r="B6922" s="3" t="s">
        <v>6165</v>
      </c>
      <c r="C6922" s="3">
        <v>101951</v>
      </c>
      <c r="D6922" s="2" t="s">
        <v>9867</v>
      </c>
      <c r="E6922" s="3" t="s">
        <v>6149</v>
      </c>
      <c r="G6922" s="66">
        <v>0</v>
      </c>
    </row>
    <row r="6923" spans="1:7" ht="22.5" x14ac:dyDescent="0.2">
      <c r="A6923" s="1" t="str">
        <f t="shared" si="118"/>
        <v>SINAPI 101964</v>
      </c>
      <c r="B6923" s="3" t="s">
        <v>6165</v>
      </c>
      <c r="C6923" s="3">
        <v>101964</v>
      </c>
      <c r="D6923" s="2" t="s">
        <v>9868</v>
      </c>
      <c r="E6923" s="3" t="s">
        <v>6149</v>
      </c>
      <c r="G6923" s="66">
        <v>196.89</v>
      </c>
    </row>
    <row r="6924" spans="1:7" ht="22.5" x14ac:dyDescent="0.2">
      <c r="A6924" s="1" t="str">
        <f t="shared" si="118"/>
        <v>SINAPI 101963</v>
      </c>
      <c r="B6924" s="3" t="s">
        <v>6165</v>
      </c>
      <c r="C6924" s="3">
        <v>101963</v>
      </c>
      <c r="D6924" s="2" t="s">
        <v>9869</v>
      </c>
      <c r="E6924" s="3" t="s">
        <v>6149</v>
      </c>
      <c r="G6924" s="66">
        <v>210.18</v>
      </c>
    </row>
    <row r="6925" spans="1:7" ht="22.5" x14ac:dyDescent="0.2">
      <c r="A6925" s="1" t="str">
        <f t="shared" si="118"/>
        <v>SINAPI 100323</v>
      </c>
      <c r="B6925" s="3" t="s">
        <v>6165</v>
      </c>
      <c r="C6925" s="3">
        <v>100323</v>
      </c>
      <c r="D6925" s="2" t="s">
        <v>1912</v>
      </c>
      <c r="E6925" s="3" t="s">
        <v>6154</v>
      </c>
      <c r="G6925" s="66">
        <v>218.66</v>
      </c>
    </row>
    <row r="6926" spans="1:7" ht="22.5" x14ac:dyDescent="0.2">
      <c r="A6926" s="1" t="str">
        <f t="shared" si="118"/>
        <v>SINAPI 100324</v>
      </c>
      <c r="B6926" s="3" t="s">
        <v>6165</v>
      </c>
      <c r="C6926" s="3">
        <v>100324</v>
      </c>
      <c r="D6926" s="2" t="s">
        <v>1913</v>
      </c>
      <c r="E6926" s="3" t="s">
        <v>6154</v>
      </c>
      <c r="G6926" s="66">
        <v>218.16</v>
      </c>
    </row>
    <row r="6927" spans="1:7" ht="22.5" x14ac:dyDescent="0.2">
      <c r="A6927" s="1" t="str">
        <f t="shared" si="118"/>
        <v>SINAPI 96624</v>
      </c>
      <c r="B6927" s="3" t="s">
        <v>6165</v>
      </c>
      <c r="C6927" s="3">
        <v>96624</v>
      </c>
      <c r="D6927" s="2" t="s">
        <v>1894</v>
      </c>
      <c r="E6927" s="3" t="s">
        <v>6154</v>
      </c>
      <c r="G6927" s="66">
        <v>218.57</v>
      </c>
    </row>
    <row r="6928" spans="1:7" ht="22.5" x14ac:dyDescent="0.2">
      <c r="A6928" s="1" t="str">
        <f t="shared" si="118"/>
        <v>SINAPI 100322</v>
      </c>
      <c r="B6928" s="3" t="s">
        <v>6165</v>
      </c>
      <c r="C6928" s="3">
        <v>100322</v>
      </c>
      <c r="D6928" s="2" t="s">
        <v>1911</v>
      </c>
      <c r="E6928" s="3" t="s">
        <v>6154</v>
      </c>
      <c r="G6928" s="66">
        <v>209.24</v>
      </c>
    </row>
    <row r="6929" spans="1:7" x14ac:dyDescent="0.2">
      <c r="A6929" s="1" t="str">
        <f t="shared" si="118"/>
        <v>SINAPI 96623</v>
      </c>
      <c r="B6929" s="3" t="s">
        <v>6165</v>
      </c>
      <c r="C6929" s="3">
        <v>96623</v>
      </c>
      <c r="D6929" s="2" t="s">
        <v>1893</v>
      </c>
      <c r="E6929" s="3" t="s">
        <v>6154</v>
      </c>
      <c r="G6929" s="66">
        <v>234.48</v>
      </c>
    </row>
    <row r="6930" spans="1:7" x14ac:dyDescent="0.2">
      <c r="A6930" s="1" t="str">
        <f t="shared" si="118"/>
        <v>SINAPI 96622</v>
      </c>
      <c r="B6930" s="3" t="s">
        <v>6165</v>
      </c>
      <c r="C6930" s="3">
        <v>96622</v>
      </c>
      <c r="D6930" s="2" t="s">
        <v>1892</v>
      </c>
      <c r="E6930" s="3" t="s">
        <v>6154</v>
      </c>
      <c r="G6930" s="66">
        <v>257.54000000000002</v>
      </c>
    </row>
    <row r="6931" spans="1:7" x14ac:dyDescent="0.2">
      <c r="A6931" s="1" t="str">
        <f t="shared" si="118"/>
        <v>SINAPI 96621</v>
      </c>
      <c r="B6931" s="3" t="s">
        <v>6165</v>
      </c>
      <c r="C6931" s="3">
        <v>96621</v>
      </c>
      <c r="D6931" s="2" t="s">
        <v>1891</v>
      </c>
      <c r="E6931" s="3" t="s">
        <v>6154</v>
      </c>
      <c r="G6931" s="66">
        <v>273.47000000000003</v>
      </c>
    </row>
    <row r="6932" spans="1:7" ht="22.5" x14ac:dyDescent="0.2">
      <c r="A6932" s="1" t="str">
        <f t="shared" si="118"/>
        <v>SINAPI 96617</v>
      </c>
      <c r="B6932" s="3" t="s">
        <v>6165</v>
      </c>
      <c r="C6932" s="3">
        <v>96617</v>
      </c>
      <c r="D6932" s="2" t="s">
        <v>1888</v>
      </c>
      <c r="E6932" s="3" t="s">
        <v>6149</v>
      </c>
      <c r="G6932" s="66">
        <v>21.57</v>
      </c>
    </row>
    <row r="6933" spans="1:7" ht="22.5" x14ac:dyDescent="0.2">
      <c r="A6933" s="1" t="str">
        <f t="shared" si="118"/>
        <v>SINAPI 96619</v>
      </c>
      <c r="B6933" s="3" t="s">
        <v>6165</v>
      </c>
      <c r="C6933" s="3">
        <v>96619</v>
      </c>
      <c r="D6933" s="2" t="s">
        <v>1889</v>
      </c>
      <c r="E6933" s="3" t="s">
        <v>6149</v>
      </c>
      <c r="G6933" s="66">
        <v>43.09</v>
      </c>
    </row>
    <row r="6934" spans="1:7" x14ac:dyDescent="0.2">
      <c r="A6934" s="1" t="str">
        <f t="shared" si="118"/>
        <v>SINAPI 96616</v>
      </c>
      <c r="B6934" s="3" t="s">
        <v>6165</v>
      </c>
      <c r="C6934" s="3">
        <v>96616</v>
      </c>
      <c r="D6934" s="2" t="s">
        <v>1887</v>
      </c>
      <c r="E6934" s="3" t="s">
        <v>6154</v>
      </c>
      <c r="G6934" s="66">
        <v>862.06</v>
      </c>
    </row>
    <row r="6935" spans="1:7" ht="22.5" x14ac:dyDescent="0.2">
      <c r="A6935" s="1" t="str">
        <f t="shared" si="118"/>
        <v>SINAPI 95240</v>
      </c>
      <c r="B6935" s="3" t="s">
        <v>6165</v>
      </c>
      <c r="C6935" s="3">
        <v>95240</v>
      </c>
      <c r="D6935" s="2" t="s">
        <v>1885</v>
      </c>
      <c r="E6935" s="3" t="s">
        <v>6149</v>
      </c>
      <c r="G6935" s="66">
        <v>20.7</v>
      </c>
    </row>
    <row r="6936" spans="1:7" ht="22.5" x14ac:dyDescent="0.2">
      <c r="A6936" s="1" t="str">
        <f t="shared" si="118"/>
        <v>SINAPI 95241</v>
      </c>
      <c r="B6936" s="3" t="s">
        <v>6165</v>
      </c>
      <c r="C6936" s="3">
        <v>95241</v>
      </c>
      <c r="D6936" s="2" t="s">
        <v>1886</v>
      </c>
      <c r="E6936" s="3" t="s">
        <v>6149</v>
      </c>
      <c r="G6936" s="66">
        <v>39.75</v>
      </c>
    </row>
    <row r="6937" spans="1:7" x14ac:dyDescent="0.2">
      <c r="A6937" s="1" t="str">
        <f t="shared" si="118"/>
        <v>SINAPI 96620</v>
      </c>
      <c r="B6937" s="3" t="s">
        <v>6165</v>
      </c>
      <c r="C6937" s="3">
        <v>96620</v>
      </c>
      <c r="D6937" s="2" t="s">
        <v>1890</v>
      </c>
      <c r="E6937" s="3" t="s">
        <v>6154</v>
      </c>
      <c r="G6937" s="66">
        <v>795.15</v>
      </c>
    </row>
    <row r="6938" spans="1:7" x14ac:dyDescent="0.2">
      <c r="A6938" s="1" t="str">
        <f t="shared" si="118"/>
        <v>SINAPI 104043</v>
      </c>
      <c r="B6938" s="3" t="s">
        <v>6165</v>
      </c>
      <c r="C6938" s="3">
        <v>104043</v>
      </c>
      <c r="D6938" s="2" t="s">
        <v>4532</v>
      </c>
      <c r="E6938" s="3" t="s">
        <v>6148</v>
      </c>
      <c r="G6938" s="66">
        <v>8.85</v>
      </c>
    </row>
    <row r="6939" spans="1:7" x14ac:dyDescent="0.2">
      <c r="A6939" s="1" t="str">
        <f t="shared" si="118"/>
        <v>SINAPI 104044</v>
      </c>
      <c r="B6939" s="3" t="s">
        <v>6165</v>
      </c>
      <c r="C6939" s="3">
        <v>104044</v>
      </c>
      <c r="D6939" s="2" t="s">
        <v>4533</v>
      </c>
      <c r="E6939" s="3" t="s">
        <v>6148</v>
      </c>
      <c r="G6939" s="66">
        <v>9.36</v>
      </c>
    </row>
    <row r="6940" spans="1:7" x14ac:dyDescent="0.2">
      <c r="A6940" s="1" t="str">
        <f t="shared" si="118"/>
        <v>SINAPI 104045</v>
      </c>
      <c r="B6940" s="3" t="s">
        <v>6165</v>
      </c>
      <c r="C6940" s="3">
        <v>104045</v>
      </c>
      <c r="D6940" s="2" t="s">
        <v>4534</v>
      </c>
      <c r="E6940" s="3" t="s">
        <v>6148</v>
      </c>
      <c r="G6940" s="66">
        <v>14.88</v>
      </c>
    </row>
    <row r="6941" spans="1:7" x14ac:dyDescent="0.2">
      <c r="A6941" s="1" t="str">
        <f t="shared" si="118"/>
        <v>SINAPI 104049</v>
      </c>
      <c r="B6941" s="3" t="s">
        <v>6165</v>
      </c>
      <c r="C6941" s="3">
        <v>104049</v>
      </c>
      <c r="D6941" s="2" t="s">
        <v>4538</v>
      </c>
      <c r="E6941" s="3" t="s">
        <v>6148</v>
      </c>
      <c r="G6941" s="66">
        <v>5.72</v>
      </c>
    </row>
    <row r="6942" spans="1:7" x14ac:dyDescent="0.2">
      <c r="A6942" s="1" t="str">
        <f t="shared" si="118"/>
        <v>SINAPI 104050</v>
      </c>
      <c r="B6942" s="3" t="s">
        <v>6165</v>
      </c>
      <c r="C6942" s="3">
        <v>104050</v>
      </c>
      <c r="D6942" s="2" t="s">
        <v>4539</v>
      </c>
      <c r="E6942" s="3" t="s">
        <v>6148</v>
      </c>
      <c r="G6942" s="66">
        <v>8.51</v>
      </c>
    </row>
    <row r="6943" spans="1:7" x14ac:dyDescent="0.2">
      <c r="A6943" s="1" t="str">
        <f t="shared" si="118"/>
        <v>SINAPI 104084</v>
      </c>
      <c r="B6943" s="3" t="s">
        <v>6165</v>
      </c>
      <c r="C6943" s="3">
        <v>104084</v>
      </c>
      <c r="D6943" s="2" t="s">
        <v>4558</v>
      </c>
      <c r="E6943" s="3" t="s">
        <v>6148</v>
      </c>
      <c r="G6943" s="66">
        <v>80.25</v>
      </c>
    </row>
    <row r="6944" spans="1:7" ht="22.5" x14ac:dyDescent="0.2">
      <c r="A6944" s="1" t="str">
        <f t="shared" si="118"/>
        <v>SINAPI 104037</v>
      </c>
      <c r="B6944" s="3" t="s">
        <v>6165</v>
      </c>
      <c r="C6944" s="3">
        <v>104037</v>
      </c>
      <c r="D6944" s="2" t="s">
        <v>9870</v>
      </c>
      <c r="E6944" s="3" t="s">
        <v>6148</v>
      </c>
      <c r="G6944" s="66">
        <v>0</v>
      </c>
    </row>
    <row r="6945" spans="1:7" ht="22.5" x14ac:dyDescent="0.2">
      <c r="A6945" s="1" t="str">
        <f t="shared" si="118"/>
        <v>SINAPI 104035</v>
      </c>
      <c r="B6945" s="3" t="s">
        <v>6165</v>
      </c>
      <c r="C6945" s="3">
        <v>104035</v>
      </c>
      <c r="D6945" s="2" t="s">
        <v>4529</v>
      </c>
      <c r="E6945" s="3" t="s">
        <v>6148</v>
      </c>
      <c r="G6945" s="66">
        <v>39.61</v>
      </c>
    </row>
    <row r="6946" spans="1:7" ht="22.5" x14ac:dyDescent="0.2">
      <c r="A6946" s="1" t="str">
        <f t="shared" si="118"/>
        <v>SINAPI 104036</v>
      </c>
      <c r="B6946" s="3" t="s">
        <v>6165</v>
      </c>
      <c r="C6946" s="3">
        <v>104036</v>
      </c>
      <c r="D6946" s="2" t="s">
        <v>4530</v>
      </c>
      <c r="E6946" s="3" t="s">
        <v>6148</v>
      </c>
      <c r="G6946" s="66">
        <v>40.880000000000003</v>
      </c>
    </row>
    <row r="6947" spans="1:7" ht="22.5" x14ac:dyDescent="0.2">
      <c r="A6947" s="1" t="str">
        <f t="shared" si="118"/>
        <v>SINAPI 104034</v>
      </c>
      <c r="B6947" s="3" t="s">
        <v>6165</v>
      </c>
      <c r="C6947" s="3">
        <v>104034</v>
      </c>
      <c r="D6947" s="2" t="s">
        <v>4528</v>
      </c>
      <c r="E6947" s="3" t="s">
        <v>6148</v>
      </c>
      <c r="G6947" s="66">
        <v>30.15</v>
      </c>
    </row>
    <row r="6948" spans="1:7" ht="22.5" x14ac:dyDescent="0.2">
      <c r="A6948" s="1" t="str">
        <f t="shared" si="118"/>
        <v>SINAPI 104031</v>
      </c>
      <c r="B6948" s="3" t="s">
        <v>6165</v>
      </c>
      <c r="C6948" s="3">
        <v>104031</v>
      </c>
      <c r="D6948" s="2" t="s">
        <v>4525</v>
      </c>
      <c r="E6948" s="3" t="s">
        <v>6148</v>
      </c>
      <c r="G6948" s="66">
        <v>20.03</v>
      </c>
    </row>
    <row r="6949" spans="1:7" ht="22.5" x14ac:dyDescent="0.2">
      <c r="A6949" s="1" t="str">
        <f t="shared" si="118"/>
        <v>SINAPI 104032</v>
      </c>
      <c r="B6949" s="3" t="s">
        <v>6165</v>
      </c>
      <c r="C6949" s="3">
        <v>104032</v>
      </c>
      <c r="D6949" s="2" t="s">
        <v>4526</v>
      </c>
      <c r="E6949" s="3" t="s">
        <v>6148</v>
      </c>
      <c r="G6949" s="66">
        <v>25.3</v>
      </c>
    </row>
    <row r="6950" spans="1:7" ht="22.5" x14ac:dyDescent="0.2">
      <c r="A6950" s="1" t="str">
        <f t="shared" si="118"/>
        <v>SINAPI 104033</v>
      </c>
      <c r="B6950" s="3" t="s">
        <v>6165</v>
      </c>
      <c r="C6950" s="3">
        <v>104033</v>
      </c>
      <c r="D6950" s="2" t="s">
        <v>4527</v>
      </c>
      <c r="E6950" s="3" t="s">
        <v>6148</v>
      </c>
      <c r="G6950" s="66">
        <v>23.01</v>
      </c>
    </row>
    <row r="6951" spans="1:7" ht="22.5" x14ac:dyDescent="0.2">
      <c r="A6951" s="1" t="str">
        <f t="shared" ref="A6951:A7014" si="119">CONCATENAR</f>
        <v>SINAPI 104038</v>
      </c>
      <c r="B6951" s="3" t="s">
        <v>6165</v>
      </c>
      <c r="C6951" s="3">
        <v>104038</v>
      </c>
      <c r="D6951" s="2" t="s">
        <v>9871</v>
      </c>
      <c r="E6951" s="3" t="s">
        <v>6148</v>
      </c>
      <c r="G6951" s="66">
        <v>0</v>
      </c>
    </row>
    <row r="6952" spans="1:7" ht="22.5" x14ac:dyDescent="0.2">
      <c r="A6952" s="1" t="str">
        <f t="shared" si="119"/>
        <v>SINAPI 104051</v>
      </c>
      <c r="B6952" s="3" t="s">
        <v>6165</v>
      </c>
      <c r="C6952" s="3">
        <v>104051</v>
      </c>
      <c r="D6952" s="2" t="s">
        <v>4540</v>
      </c>
      <c r="E6952" s="3" t="s">
        <v>6148</v>
      </c>
      <c r="G6952" s="66">
        <v>7.88</v>
      </c>
    </row>
    <row r="6953" spans="1:7" ht="22.5" x14ac:dyDescent="0.2">
      <c r="A6953" s="1" t="str">
        <f t="shared" si="119"/>
        <v>SINAPI 104052</v>
      </c>
      <c r="B6953" s="3" t="s">
        <v>6165</v>
      </c>
      <c r="C6953" s="3">
        <v>104052</v>
      </c>
      <c r="D6953" s="2" t="s">
        <v>4541</v>
      </c>
      <c r="E6953" s="3" t="s">
        <v>6148</v>
      </c>
      <c r="G6953" s="66">
        <v>11.04</v>
      </c>
    </row>
    <row r="6954" spans="1:7" ht="22.5" x14ac:dyDescent="0.2">
      <c r="A6954" s="1" t="str">
        <f t="shared" si="119"/>
        <v>SINAPI 104046</v>
      </c>
      <c r="B6954" s="3" t="s">
        <v>6165</v>
      </c>
      <c r="C6954" s="3">
        <v>104046</v>
      </c>
      <c r="D6954" s="2" t="s">
        <v>4535</v>
      </c>
      <c r="E6954" s="3" t="s">
        <v>6148</v>
      </c>
      <c r="G6954" s="66">
        <v>8.43</v>
      </c>
    </row>
    <row r="6955" spans="1:7" ht="22.5" x14ac:dyDescent="0.2">
      <c r="A6955" s="1" t="str">
        <f t="shared" si="119"/>
        <v>SINAPI 104047</v>
      </c>
      <c r="B6955" s="3" t="s">
        <v>6165</v>
      </c>
      <c r="C6955" s="3">
        <v>104047</v>
      </c>
      <c r="D6955" s="2" t="s">
        <v>4536</v>
      </c>
      <c r="E6955" s="3" t="s">
        <v>6148</v>
      </c>
      <c r="G6955" s="66">
        <v>9.7799999999999994</v>
      </c>
    </row>
    <row r="6956" spans="1:7" ht="22.5" x14ac:dyDescent="0.2">
      <c r="A6956" s="1" t="str">
        <f t="shared" si="119"/>
        <v>SINAPI 104048</v>
      </c>
      <c r="B6956" s="3" t="s">
        <v>6165</v>
      </c>
      <c r="C6956" s="3">
        <v>104048</v>
      </c>
      <c r="D6956" s="2" t="s">
        <v>4537</v>
      </c>
      <c r="E6956" s="3" t="s">
        <v>6148</v>
      </c>
      <c r="G6956" s="66">
        <v>14.51</v>
      </c>
    </row>
    <row r="6957" spans="1:7" ht="22.5" x14ac:dyDescent="0.2">
      <c r="A6957" s="1" t="str">
        <f t="shared" si="119"/>
        <v>SINAPI 104063</v>
      </c>
      <c r="B6957" s="3" t="s">
        <v>6165</v>
      </c>
      <c r="C6957" s="3">
        <v>104063</v>
      </c>
      <c r="D6957" s="2" t="s">
        <v>4551</v>
      </c>
      <c r="E6957" s="3" t="s">
        <v>6148</v>
      </c>
      <c r="G6957" s="66">
        <v>67.260000000000005</v>
      </c>
    </row>
    <row r="6958" spans="1:7" ht="22.5" x14ac:dyDescent="0.2">
      <c r="A6958" s="1" t="str">
        <f t="shared" si="119"/>
        <v>SINAPI 104065</v>
      </c>
      <c r="B6958" s="3" t="s">
        <v>6165</v>
      </c>
      <c r="C6958" s="3">
        <v>104065</v>
      </c>
      <c r="D6958" s="2" t="s">
        <v>4553</v>
      </c>
      <c r="E6958" s="3" t="s">
        <v>6148</v>
      </c>
      <c r="G6958" s="66">
        <v>145.68</v>
      </c>
    </row>
    <row r="6959" spans="1:7" ht="22.5" x14ac:dyDescent="0.2">
      <c r="A6959" s="1" t="str">
        <f t="shared" si="119"/>
        <v>SINAPI 104062</v>
      </c>
      <c r="B6959" s="3" t="s">
        <v>6165</v>
      </c>
      <c r="C6959" s="3">
        <v>104062</v>
      </c>
      <c r="D6959" s="2" t="s">
        <v>4550</v>
      </c>
      <c r="E6959" s="3" t="s">
        <v>6148</v>
      </c>
      <c r="G6959" s="66">
        <v>70.77</v>
      </c>
    </row>
    <row r="6960" spans="1:7" ht="22.5" x14ac:dyDescent="0.2">
      <c r="A6960" s="1" t="str">
        <f t="shared" si="119"/>
        <v>SINAPI 104064</v>
      </c>
      <c r="B6960" s="3" t="s">
        <v>6165</v>
      </c>
      <c r="C6960" s="3">
        <v>104064</v>
      </c>
      <c r="D6960" s="2" t="s">
        <v>4552</v>
      </c>
      <c r="E6960" s="3" t="s">
        <v>6148</v>
      </c>
      <c r="G6960" s="66">
        <v>172.04</v>
      </c>
    </row>
    <row r="6961" spans="1:7" x14ac:dyDescent="0.2">
      <c r="A6961" s="1" t="str">
        <f t="shared" si="119"/>
        <v>SINAPI 104059</v>
      </c>
      <c r="B6961" s="3" t="s">
        <v>6165</v>
      </c>
      <c r="C6961" s="3">
        <v>104059</v>
      </c>
      <c r="D6961" s="2" t="s">
        <v>4547</v>
      </c>
      <c r="E6961" s="3" t="s">
        <v>6148</v>
      </c>
      <c r="G6961" s="66">
        <v>10.37</v>
      </c>
    </row>
    <row r="6962" spans="1:7" x14ac:dyDescent="0.2">
      <c r="A6962" s="1" t="str">
        <f t="shared" si="119"/>
        <v>SINAPI 104058</v>
      </c>
      <c r="B6962" s="3" t="s">
        <v>6165</v>
      </c>
      <c r="C6962" s="3">
        <v>104058</v>
      </c>
      <c r="D6962" s="2" t="s">
        <v>4546</v>
      </c>
      <c r="E6962" s="3" t="s">
        <v>6148</v>
      </c>
      <c r="G6962" s="66">
        <v>6.85</v>
      </c>
    </row>
    <row r="6963" spans="1:7" x14ac:dyDescent="0.2">
      <c r="A6963" s="1" t="str">
        <f t="shared" si="119"/>
        <v>SINAPI 104082</v>
      </c>
      <c r="B6963" s="3" t="s">
        <v>6165</v>
      </c>
      <c r="C6963" s="3">
        <v>104082</v>
      </c>
      <c r="D6963" s="2" t="s">
        <v>4556</v>
      </c>
      <c r="E6963" s="3" t="s">
        <v>6148</v>
      </c>
      <c r="G6963" s="66">
        <v>29.11</v>
      </c>
    </row>
    <row r="6964" spans="1:7" x14ac:dyDescent="0.2">
      <c r="A6964" s="1" t="str">
        <f t="shared" si="119"/>
        <v>SINAPI 104083</v>
      </c>
      <c r="B6964" s="3" t="s">
        <v>6165</v>
      </c>
      <c r="C6964" s="3">
        <v>104083</v>
      </c>
      <c r="D6964" s="2" t="s">
        <v>4557</v>
      </c>
      <c r="E6964" s="3" t="s">
        <v>6148</v>
      </c>
      <c r="G6964" s="66">
        <v>70.31</v>
      </c>
    </row>
    <row r="6965" spans="1:7" x14ac:dyDescent="0.2">
      <c r="A6965" s="1" t="str">
        <f t="shared" si="119"/>
        <v>SINAPI 104057</v>
      </c>
      <c r="B6965" s="3" t="s">
        <v>6165</v>
      </c>
      <c r="C6965" s="3">
        <v>104057</v>
      </c>
      <c r="D6965" s="2" t="s">
        <v>9872</v>
      </c>
      <c r="E6965" s="3" t="s">
        <v>6148</v>
      </c>
      <c r="G6965" s="66">
        <v>0</v>
      </c>
    </row>
    <row r="6966" spans="1:7" x14ac:dyDescent="0.2">
      <c r="A6966" s="1" t="str">
        <f t="shared" si="119"/>
        <v>SINAPI 104056</v>
      </c>
      <c r="B6966" s="3" t="s">
        <v>6165</v>
      </c>
      <c r="C6966" s="3">
        <v>104056</v>
      </c>
      <c r="D6966" s="2" t="s">
        <v>4545</v>
      </c>
      <c r="E6966" s="3" t="s">
        <v>6148</v>
      </c>
      <c r="G6966" s="66">
        <v>15.05</v>
      </c>
    </row>
    <row r="6967" spans="1:7" x14ac:dyDescent="0.2">
      <c r="A6967" s="1" t="str">
        <f t="shared" si="119"/>
        <v>SINAPI 104055</v>
      </c>
      <c r="B6967" s="3" t="s">
        <v>6165</v>
      </c>
      <c r="C6967" s="3">
        <v>104055</v>
      </c>
      <c r="D6967" s="2" t="s">
        <v>4544</v>
      </c>
      <c r="E6967" s="3" t="s">
        <v>6148</v>
      </c>
      <c r="G6967" s="66">
        <v>10.43</v>
      </c>
    </row>
    <row r="6968" spans="1:7" ht="22.5" x14ac:dyDescent="0.2">
      <c r="A6968" s="1" t="str">
        <f t="shared" si="119"/>
        <v>SINAPI 104076</v>
      </c>
      <c r="B6968" s="3" t="s">
        <v>6165</v>
      </c>
      <c r="C6968" s="3">
        <v>104076</v>
      </c>
      <c r="D6968" s="2" t="s">
        <v>4555</v>
      </c>
      <c r="E6968" s="3" t="s">
        <v>6148</v>
      </c>
      <c r="G6968" s="66">
        <v>45.12</v>
      </c>
    </row>
    <row r="6969" spans="1:7" x14ac:dyDescent="0.2">
      <c r="A6969" s="1" t="str">
        <f t="shared" si="119"/>
        <v>SINAPI 104060</v>
      </c>
      <c r="B6969" s="3" t="s">
        <v>6165</v>
      </c>
      <c r="C6969" s="3">
        <v>104060</v>
      </c>
      <c r="D6969" s="2" t="s">
        <v>4548</v>
      </c>
      <c r="E6969" s="3" t="s">
        <v>6147</v>
      </c>
      <c r="G6969" s="66">
        <v>8.7200000000000006</v>
      </c>
    </row>
    <row r="6970" spans="1:7" x14ac:dyDescent="0.2">
      <c r="A6970" s="1" t="str">
        <f t="shared" si="119"/>
        <v>SINAPI 104061</v>
      </c>
      <c r="B6970" s="3" t="s">
        <v>6165</v>
      </c>
      <c r="C6970" s="3">
        <v>104061</v>
      </c>
      <c r="D6970" s="2" t="s">
        <v>4549</v>
      </c>
      <c r="E6970" s="3" t="s">
        <v>6147</v>
      </c>
      <c r="G6970" s="66">
        <v>15.6</v>
      </c>
    </row>
    <row r="6971" spans="1:7" x14ac:dyDescent="0.2">
      <c r="A6971" s="1" t="str">
        <f t="shared" si="119"/>
        <v>SINAPI 104085</v>
      </c>
      <c r="B6971" s="3" t="s">
        <v>6165</v>
      </c>
      <c r="C6971" s="3">
        <v>104085</v>
      </c>
      <c r="D6971" s="2" t="s">
        <v>4559</v>
      </c>
      <c r="E6971" s="3" t="s">
        <v>6147</v>
      </c>
      <c r="G6971" s="66">
        <v>53.23</v>
      </c>
    </row>
    <row r="6972" spans="1:7" x14ac:dyDescent="0.2">
      <c r="A6972" s="1" t="str">
        <f t="shared" si="119"/>
        <v>SINAPI 104086</v>
      </c>
      <c r="B6972" s="3" t="s">
        <v>6165</v>
      </c>
      <c r="C6972" s="3">
        <v>104086</v>
      </c>
      <c r="D6972" s="2" t="s">
        <v>4560</v>
      </c>
      <c r="E6972" s="3" t="s">
        <v>6147</v>
      </c>
      <c r="G6972" s="66">
        <v>95.06</v>
      </c>
    </row>
    <row r="6973" spans="1:7" x14ac:dyDescent="0.2">
      <c r="A6973" s="1" t="str">
        <f t="shared" si="119"/>
        <v>SINAPI 104073</v>
      </c>
      <c r="B6973" s="3" t="s">
        <v>6165</v>
      </c>
      <c r="C6973" s="3">
        <v>104073</v>
      </c>
      <c r="D6973" s="2" t="s">
        <v>9873</v>
      </c>
      <c r="E6973" s="3" t="s">
        <v>6148</v>
      </c>
      <c r="G6973" s="66">
        <v>0</v>
      </c>
    </row>
    <row r="6974" spans="1:7" x14ac:dyDescent="0.2">
      <c r="A6974" s="1" t="str">
        <f t="shared" si="119"/>
        <v>SINAPI 104074</v>
      </c>
      <c r="B6974" s="3" t="s">
        <v>6165</v>
      </c>
      <c r="C6974" s="3">
        <v>104074</v>
      </c>
      <c r="D6974" s="2" t="s">
        <v>9874</v>
      </c>
      <c r="E6974" s="3" t="s">
        <v>6148</v>
      </c>
      <c r="G6974" s="66">
        <v>0</v>
      </c>
    </row>
    <row r="6975" spans="1:7" x14ac:dyDescent="0.2">
      <c r="A6975" s="1" t="str">
        <f t="shared" si="119"/>
        <v>SINAPI 104075</v>
      </c>
      <c r="B6975" s="3" t="s">
        <v>6165</v>
      </c>
      <c r="C6975" s="3">
        <v>104075</v>
      </c>
      <c r="D6975" s="2" t="s">
        <v>9875</v>
      </c>
      <c r="E6975" s="3" t="s">
        <v>6148</v>
      </c>
      <c r="G6975" s="66">
        <v>0</v>
      </c>
    </row>
    <row r="6976" spans="1:7" ht="22.5" x14ac:dyDescent="0.2">
      <c r="A6976" s="1" t="str">
        <f t="shared" si="119"/>
        <v>SINAPI 104039</v>
      </c>
      <c r="B6976" s="3" t="s">
        <v>6165</v>
      </c>
      <c r="C6976" s="3">
        <v>104039</v>
      </c>
      <c r="D6976" s="2" t="s">
        <v>4531</v>
      </c>
      <c r="E6976" s="3" t="s">
        <v>6148</v>
      </c>
      <c r="G6976" s="66">
        <v>78.430000000000007</v>
      </c>
    </row>
    <row r="6977" spans="1:7" ht="22.5" x14ac:dyDescent="0.2">
      <c r="A6977" s="1" t="str">
        <f t="shared" si="119"/>
        <v>SINAPI 104040</v>
      </c>
      <c r="B6977" s="3" t="s">
        <v>6165</v>
      </c>
      <c r="C6977" s="3">
        <v>104040</v>
      </c>
      <c r="D6977" s="2" t="s">
        <v>9876</v>
      </c>
      <c r="E6977" s="3" t="s">
        <v>6148</v>
      </c>
      <c r="G6977" s="66">
        <v>0</v>
      </c>
    </row>
    <row r="6978" spans="1:7" ht="22.5" x14ac:dyDescent="0.2">
      <c r="A6978" s="1" t="str">
        <f t="shared" si="119"/>
        <v>SINAPI 104041</v>
      </c>
      <c r="B6978" s="3" t="s">
        <v>6165</v>
      </c>
      <c r="C6978" s="3">
        <v>104041</v>
      </c>
      <c r="D6978" s="2" t="s">
        <v>9877</v>
      </c>
      <c r="E6978" s="3" t="s">
        <v>6148</v>
      </c>
      <c r="G6978" s="66">
        <v>0</v>
      </c>
    </row>
    <row r="6979" spans="1:7" ht="22.5" x14ac:dyDescent="0.2">
      <c r="A6979" s="1" t="str">
        <f t="shared" si="119"/>
        <v>SINAPI 104042</v>
      </c>
      <c r="B6979" s="3" t="s">
        <v>6165</v>
      </c>
      <c r="C6979" s="3">
        <v>104042</v>
      </c>
      <c r="D6979" s="2" t="s">
        <v>9878</v>
      </c>
      <c r="E6979" s="3" t="s">
        <v>6148</v>
      </c>
      <c r="G6979" s="66">
        <v>0</v>
      </c>
    </row>
    <row r="6980" spans="1:7" x14ac:dyDescent="0.2">
      <c r="A6980" s="1" t="str">
        <f t="shared" si="119"/>
        <v>SINAPI 104072</v>
      </c>
      <c r="B6980" s="3" t="s">
        <v>6165</v>
      </c>
      <c r="C6980" s="3">
        <v>104072</v>
      </c>
      <c r="D6980" s="2" t="s">
        <v>4554</v>
      </c>
      <c r="E6980" s="3" t="s">
        <v>6148</v>
      </c>
      <c r="G6980" s="66">
        <v>267.33</v>
      </c>
    </row>
    <row r="6981" spans="1:7" x14ac:dyDescent="0.2">
      <c r="A6981" s="1" t="str">
        <f t="shared" si="119"/>
        <v>SINAPI 104053</v>
      </c>
      <c r="B6981" s="3" t="s">
        <v>6165</v>
      </c>
      <c r="C6981" s="3">
        <v>104053</v>
      </c>
      <c r="D6981" s="2" t="s">
        <v>4542</v>
      </c>
      <c r="E6981" s="3" t="s">
        <v>6148</v>
      </c>
      <c r="G6981" s="66">
        <v>9.24</v>
      </c>
    </row>
    <row r="6982" spans="1:7" x14ac:dyDescent="0.2">
      <c r="A6982" s="1" t="str">
        <f t="shared" si="119"/>
        <v>SINAPI 104054</v>
      </c>
      <c r="B6982" s="3" t="s">
        <v>6165</v>
      </c>
      <c r="C6982" s="3">
        <v>104054</v>
      </c>
      <c r="D6982" s="2" t="s">
        <v>4543</v>
      </c>
      <c r="E6982" s="3" t="s">
        <v>6148</v>
      </c>
      <c r="G6982" s="66">
        <v>18.54</v>
      </c>
    </row>
    <row r="6983" spans="1:7" x14ac:dyDescent="0.2">
      <c r="A6983" s="1" t="str">
        <f t="shared" si="119"/>
        <v>SINAPI 99818</v>
      </c>
      <c r="B6983" s="3" t="s">
        <v>6165</v>
      </c>
      <c r="C6983" s="3">
        <v>99818</v>
      </c>
      <c r="D6983" s="2" t="s">
        <v>5578</v>
      </c>
      <c r="E6983" s="3" t="s">
        <v>6148</v>
      </c>
      <c r="G6983" s="66">
        <v>7.05</v>
      </c>
    </row>
    <row r="6984" spans="1:7" x14ac:dyDescent="0.2">
      <c r="A6984" s="1" t="str">
        <f t="shared" si="119"/>
        <v>SINAPI 99819</v>
      </c>
      <c r="B6984" s="3" t="s">
        <v>6165</v>
      </c>
      <c r="C6984" s="3">
        <v>99819</v>
      </c>
      <c r="D6984" s="2" t="s">
        <v>5579</v>
      </c>
      <c r="E6984" s="3" t="s">
        <v>6149</v>
      </c>
      <c r="G6984" s="66">
        <v>17.88</v>
      </c>
    </row>
    <row r="6985" spans="1:7" x14ac:dyDescent="0.2">
      <c r="A6985" s="1" t="str">
        <f t="shared" si="119"/>
        <v>SINAPI 99811</v>
      </c>
      <c r="B6985" s="3" t="s">
        <v>6165</v>
      </c>
      <c r="C6985" s="3">
        <v>99811</v>
      </c>
      <c r="D6985" s="2" t="s">
        <v>5571</v>
      </c>
      <c r="E6985" s="3" t="s">
        <v>6149</v>
      </c>
      <c r="G6985" s="66">
        <v>3.73</v>
      </c>
    </row>
    <row r="6986" spans="1:7" x14ac:dyDescent="0.2">
      <c r="A6986" s="1" t="str">
        <f t="shared" si="119"/>
        <v>SINAPI 99826</v>
      </c>
      <c r="B6986" s="3" t="s">
        <v>6165</v>
      </c>
      <c r="C6986" s="3">
        <v>99826</v>
      </c>
      <c r="D6986" s="2" t="s">
        <v>5586</v>
      </c>
      <c r="E6986" s="3" t="s">
        <v>6149</v>
      </c>
      <c r="G6986" s="66">
        <v>1.63</v>
      </c>
    </row>
    <row r="6987" spans="1:7" x14ac:dyDescent="0.2">
      <c r="A6987" s="1" t="str">
        <f t="shared" si="119"/>
        <v>SINAPI 99821</v>
      </c>
      <c r="B6987" s="3" t="s">
        <v>6165</v>
      </c>
      <c r="C6987" s="3">
        <v>99821</v>
      </c>
      <c r="D6987" s="2" t="s">
        <v>5581</v>
      </c>
      <c r="E6987" s="3" t="s">
        <v>6149</v>
      </c>
      <c r="G6987" s="66">
        <v>3.69</v>
      </c>
    </row>
    <row r="6988" spans="1:7" x14ac:dyDescent="0.2">
      <c r="A6988" s="1" t="str">
        <f t="shared" si="119"/>
        <v>SINAPI 99820</v>
      </c>
      <c r="B6988" s="3" t="s">
        <v>6165</v>
      </c>
      <c r="C6988" s="3">
        <v>99820</v>
      </c>
      <c r="D6988" s="2" t="s">
        <v>5580</v>
      </c>
      <c r="E6988" s="3" t="s">
        <v>6149</v>
      </c>
      <c r="G6988" s="66">
        <v>2.34</v>
      </c>
    </row>
    <row r="6989" spans="1:7" x14ac:dyDescent="0.2">
      <c r="A6989" s="1" t="str">
        <f t="shared" si="119"/>
        <v>SINAPI 99812</v>
      </c>
      <c r="B6989" s="3" t="s">
        <v>6165</v>
      </c>
      <c r="C6989" s="3">
        <v>99812</v>
      </c>
      <c r="D6989" s="2" t="s">
        <v>5572</v>
      </c>
      <c r="E6989" s="3" t="s">
        <v>6149</v>
      </c>
      <c r="G6989" s="66">
        <v>1.19</v>
      </c>
    </row>
    <row r="6990" spans="1:7" x14ac:dyDescent="0.2">
      <c r="A6990" s="1" t="str">
        <f t="shared" si="119"/>
        <v>SINAPI 99817</v>
      </c>
      <c r="B6990" s="3" t="s">
        <v>6165</v>
      </c>
      <c r="C6990" s="3">
        <v>99817</v>
      </c>
      <c r="D6990" s="2" t="s">
        <v>5577</v>
      </c>
      <c r="E6990" s="3" t="s">
        <v>6148</v>
      </c>
      <c r="G6990" s="66">
        <v>7.05</v>
      </c>
    </row>
    <row r="6991" spans="1:7" x14ac:dyDescent="0.2">
      <c r="A6991" s="1" t="str">
        <f t="shared" si="119"/>
        <v>SINAPI 99813</v>
      </c>
      <c r="B6991" s="3" t="s">
        <v>6165</v>
      </c>
      <c r="C6991" s="3">
        <v>99813</v>
      </c>
      <c r="D6991" s="2" t="s">
        <v>5573</v>
      </c>
      <c r="E6991" s="3" t="s">
        <v>6149</v>
      </c>
      <c r="G6991" s="66">
        <v>1.06</v>
      </c>
    </row>
    <row r="6992" spans="1:7" x14ac:dyDescent="0.2">
      <c r="A6992" s="1" t="str">
        <f t="shared" si="119"/>
        <v>SINAPI 99815</v>
      </c>
      <c r="B6992" s="3" t="s">
        <v>6165</v>
      </c>
      <c r="C6992" s="3">
        <v>99815</v>
      </c>
      <c r="D6992" s="2" t="s">
        <v>5575</v>
      </c>
      <c r="E6992" s="3" t="s">
        <v>6148</v>
      </c>
      <c r="G6992" s="66">
        <v>10.43</v>
      </c>
    </row>
    <row r="6993" spans="1:7" x14ac:dyDescent="0.2">
      <c r="A6993" s="1" t="str">
        <f t="shared" si="119"/>
        <v>SINAPI 99805</v>
      </c>
      <c r="B6993" s="3" t="s">
        <v>6165</v>
      </c>
      <c r="C6993" s="3">
        <v>99805</v>
      </c>
      <c r="D6993" s="2" t="s">
        <v>5565</v>
      </c>
      <c r="E6993" s="3" t="s">
        <v>6149</v>
      </c>
      <c r="G6993" s="66">
        <v>12.17</v>
      </c>
    </row>
    <row r="6994" spans="1:7" x14ac:dyDescent="0.2">
      <c r="A6994" s="1" t="str">
        <f t="shared" si="119"/>
        <v>SINAPI 99803</v>
      </c>
      <c r="B6994" s="3" t="s">
        <v>6165</v>
      </c>
      <c r="C6994" s="3">
        <v>99803</v>
      </c>
      <c r="D6994" s="2" t="s">
        <v>5563</v>
      </c>
      <c r="E6994" s="3" t="s">
        <v>6149</v>
      </c>
      <c r="G6994" s="66">
        <v>2.19</v>
      </c>
    </row>
    <row r="6995" spans="1:7" x14ac:dyDescent="0.2">
      <c r="A6995" s="1" t="str">
        <f t="shared" si="119"/>
        <v>SINAPI 99802</v>
      </c>
      <c r="B6995" s="3" t="s">
        <v>6165</v>
      </c>
      <c r="C6995" s="3">
        <v>99802</v>
      </c>
      <c r="D6995" s="2" t="s">
        <v>5562</v>
      </c>
      <c r="E6995" s="3" t="s">
        <v>6149</v>
      </c>
      <c r="G6995" s="66">
        <v>0.56000000000000005</v>
      </c>
    </row>
    <row r="6996" spans="1:7" ht="22.5" x14ac:dyDescent="0.2">
      <c r="A6996" s="1" t="str">
        <f t="shared" si="119"/>
        <v>SINAPI 99804</v>
      </c>
      <c r="B6996" s="3" t="s">
        <v>6165</v>
      </c>
      <c r="C6996" s="3">
        <v>99804</v>
      </c>
      <c r="D6996" s="2" t="s">
        <v>5564</v>
      </c>
      <c r="E6996" s="3" t="s">
        <v>6149</v>
      </c>
      <c r="G6996" s="66">
        <v>5.72</v>
      </c>
    </row>
    <row r="6997" spans="1:7" x14ac:dyDescent="0.2">
      <c r="A6997" s="1" t="str">
        <f t="shared" si="119"/>
        <v>SINAPI 99809</v>
      </c>
      <c r="B6997" s="3" t="s">
        <v>6165</v>
      </c>
      <c r="C6997" s="3">
        <v>99809</v>
      </c>
      <c r="D6997" s="2" t="s">
        <v>5569</v>
      </c>
      <c r="E6997" s="3" t="s">
        <v>6149</v>
      </c>
      <c r="G6997" s="66">
        <v>6.24</v>
      </c>
    </row>
    <row r="6998" spans="1:7" x14ac:dyDescent="0.2">
      <c r="A6998" s="1" t="str">
        <f t="shared" si="119"/>
        <v>SINAPI 99810</v>
      </c>
      <c r="B6998" s="3" t="s">
        <v>6165</v>
      </c>
      <c r="C6998" s="3">
        <v>99810</v>
      </c>
      <c r="D6998" s="2" t="s">
        <v>5570</v>
      </c>
      <c r="E6998" s="3" t="s">
        <v>6149</v>
      </c>
      <c r="G6998" s="66">
        <v>7.8</v>
      </c>
    </row>
    <row r="6999" spans="1:7" x14ac:dyDescent="0.2">
      <c r="A6999" s="1" t="str">
        <f t="shared" si="119"/>
        <v>SINAPI 99801</v>
      </c>
      <c r="B6999" s="3" t="s">
        <v>6165</v>
      </c>
      <c r="C6999" s="3">
        <v>99801</v>
      </c>
      <c r="D6999" s="2" t="s">
        <v>9879</v>
      </c>
      <c r="E6999" s="3" t="s">
        <v>6149</v>
      </c>
      <c r="G6999" s="66">
        <v>0</v>
      </c>
    </row>
    <row r="7000" spans="1:7" x14ac:dyDescent="0.2">
      <c r="A7000" s="1" t="str">
        <f t="shared" si="119"/>
        <v>SINAPI 99822</v>
      </c>
      <c r="B7000" s="3" t="s">
        <v>6165</v>
      </c>
      <c r="C7000" s="3">
        <v>99822</v>
      </c>
      <c r="D7000" s="2" t="s">
        <v>5582</v>
      </c>
      <c r="E7000" s="3" t="s">
        <v>6149</v>
      </c>
      <c r="G7000" s="66">
        <v>1.06</v>
      </c>
    </row>
    <row r="7001" spans="1:7" x14ac:dyDescent="0.2">
      <c r="A7001" s="1" t="str">
        <f t="shared" si="119"/>
        <v>SINAPI 99825</v>
      </c>
      <c r="B7001" s="3" t="s">
        <v>6165</v>
      </c>
      <c r="C7001" s="3">
        <v>99825</v>
      </c>
      <c r="D7001" s="2" t="s">
        <v>5585</v>
      </c>
      <c r="E7001" s="3" t="s">
        <v>6149</v>
      </c>
      <c r="G7001" s="66">
        <v>4.2300000000000004</v>
      </c>
    </row>
    <row r="7002" spans="1:7" x14ac:dyDescent="0.2">
      <c r="A7002" s="1" t="str">
        <f t="shared" si="119"/>
        <v>SINAPI 99824</v>
      </c>
      <c r="B7002" s="3" t="s">
        <v>6165</v>
      </c>
      <c r="C7002" s="3">
        <v>99824</v>
      </c>
      <c r="D7002" s="2" t="s">
        <v>5584</v>
      </c>
      <c r="E7002" s="3" t="s">
        <v>6149</v>
      </c>
      <c r="G7002" s="66">
        <v>2.9</v>
      </c>
    </row>
    <row r="7003" spans="1:7" x14ac:dyDescent="0.2">
      <c r="A7003" s="1" t="str">
        <f t="shared" si="119"/>
        <v>SINAPI 99823</v>
      </c>
      <c r="B7003" s="3" t="s">
        <v>6165</v>
      </c>
      <c r="C7003" s="3">
        <v>99823</v>
      </c>
      <c r="D7003" s="2" t="s">
        <v>5583</v>
      </c>
      <c r="E7003" s="3" t="s">
        <v>6149</v>
      </c>
      <c r="G7003" s="66">
        <v>2.7</v>
      </c>
    </row>
    <row r="7004" spans="1:7" x14ac:dyDescent="0.2">
      <c r="A7004" s="1" t="str">
        <f t="shared" si="119"/>
        <v>SINAPI 99806</v>
      </c>
      <c r="B7004" s="3" t="s">
        <v>6165</v>
      </c>
      <c r="C7004" s="3">
        <v>99806</v>
      </c>
      <c r="D7004" s="2" t="s">
        <v>5566</v>
      </c>
      <c r="E7004" s="3" t="s">
        <v>6149</v>
      </c>
      <c r="G7004" s="66">
        <v>0.9</v>
      </c>
    </row>
    <row r="7005" spans="1:7" ht="22.5" x14ac:dyDescent="0.2">
      <c r="A7005" s="1" t="str">
        <f t="shared" si="119"/>
        <v>SINAPI 99807</v>
      </c>
      <c r="B7005" s="3" t="s">
        <v>6165</v>
      </c>
      <c r="C7005" s="3">
        <v>99807</v>
      </c>
      <c r="D7005" s="2" t="s">
        <v>5567</v>
      </c>
      <c r="E7005" s="3" t="s">
        <v>6149</v>
      </c>
      <c r="G7005" s="66">
        <v>1.76</v>
      </c>
    </row>
    <row r="7006" spans="1:7" x14ac:dyDescent="0.2">
      <c r="A7006" s="1" t="str">
        <f t="shared" si="119"/>
        <v>SINAPI 99808</v>
      </c>
      <c r="B7006" s="3" t="s">
        <v>6165</v>
      </c>
      <c r="C7006" s="3">
        <v>99808</v>
      </c>
      <c r="D7006" s="2" t="s">
        <v>5568</v>
      </c>
      <c r="E7006" s="3" t="s">
        <v>6149</v>
      </c>
      <c r="G7006" s="66">
        <v>4.47</v>
      </c>
    </row>
    <row r="7007" spans="1:7" x14ac:dyDescent="0.2">
      <c r="A7007" s="1" t="str">
        <f t="shared" si="119"/>
        <v>SINAPI 99814</v>
      </c>
      <c r="B7007" s="3" t="s">
        <v>6165</v>
      </c>
      <c r="C7007" s="3">
        <v>99814</v>
      </c>
      <c r="D7007" s="2" t="s">
        <v>5574</v>
      </c>
      <c r="E7007" s="3" t="s">
        <v>6149</v>
      </c>
      <c r="G7007" s="66">
        <v>2.08</v>
      </c>
    </row>
    <row r="7008" spans="1:7" x14ac:dyDescent="0.2">
      <c r="A7008" s="1" t="str">
        <f t="shared" si="119"/>
        <v>SINAPI 99816</v>
      </c>
      <c r="B7008" s="3" t="s">
        <v>6165</v>
      </c>
      <c r="C7008" s="3">
        <v>99816</v>
      </c>
      <c r="D7008" s="2" t="s">
        <v>5576</v>
      </c>
      <c r="E7008" s="3" t="s">
        <v>6148</v>
      </c>
      <c r="G7008" s="66">
        <v>10.99</v>
      </c>
    </row>
    <row r="7009" spans="1:7" x14ac:dyDescent="0.2">
      <c r="A7009" s="1" t="str">
        <f t="shared" si="119"/>
        <v>SINAPI 88238</v>
      </c>
      <c r="B7009" s="3" t="s">
        <v>6165</v>
      </c>
      <c r="C7009" s="3">
        <v>88238</v>
      </c>
      <c r="D7009" s="2" t="s">
        <v>5823</v>
      </c>
      <c r="E7009" s="3" t="s">
        <v>6152</v>
      </c>
      <c r="G7009" s="66">
        <v>25.02</v>
      </c>
    </row>
    <row r="7010" spans="1:7" x14ac:dyDescent="0.2">
      <c r="A7010" s="1" t="str">
        <f t="shared" si="119"/>
        <v>SINAPI 101374</v>
      </c>
      <c r="B7010" s="3" t="s">
        <v>6165</v>
      </c>
      <c r="C7010" s="3">
        <v>101374</v>
      </c>
      <c r="D7010" s="2" t="s">
        <v>5823</v>
      </c>
      <c r="E7010" s="3" t="s">
        <v>6164</v>
      </c>
      <c r="G7010" s="66">
        <v>4489.71</v>
      </c>
    </row>
    <row r="7011" spans="1:7" x14ac:dyDescent="0.2">
      <c r="A7011" s="1" t="str">
        <f t="shared" si="119"/>
        <v>SINAPI 88239</v>
      </c>
      <c r="B7011" s="3" t="s">
        <v>6165</v>
      </c>
      <c r="C7011" s="3">
        <v>88239</v>
      </c>
      <c r="D7011" s="2" t="s">
        <v>5824</v>
      </c>
      <c r="E7011" s="3" t="s">
        <v>6152</v>
      </c>
      <c r="G7011" s="66">
        <v>24.85</v>
      </c>
    </row>
    <row r="7012" spans="1:7" x14ac:dyDescent="0.2">
      <c r="A7012" s="1" t="str">
        <f t="shared" si="119"/>
        <v>SINAPI 101375</v>
      </c>
      <c r="B7012" s="3" t="s">
        <v>6165</v>
      </c>
      <c r="C7012" s="3">
        <v>101375</v>
      </c>
      <c r="D7012" s="2" t="s">
        <v>6108</v>
      </c>
      <c r="E7012" s="3" t="s">
        <v>6164</v>
      </c>
      <c r="G7012" s="66">
        <v>4556.9799999999996</v>
      </c>
    </row>
    <row r="7013" spans="1:7" x14ac:dyDescent="0.2">
      <c r="A7013" s="1" t="str">
        <f t="shared" si="119"/>
        <v>SINAPI 88240</v>
      </c>
      <c r="B7013" s="3" t="s">
        <v>6165</v>
      </c>
      <c r="C7013" s="3">
        <v>88240</v>
      </c>
      <c r="D7013" s="2" t="s">
        <v>5825</v>
      </c>
      <c r="E7013" s="3" t="s">
        <v>6152</v>
      </c>
      <c r="G7013" s="66">
        <v>23.83</v>
      </c>
    </row>
    <row r="7014" spans="1:7" x14ac:dyDescent="0.2">
      <c r="A7014" s="1" t="str">
        <f t="shared" si="119"/>
        <v>SINAPI 101376</v>
      </c>
      <c r="B7014" s="3" t="s">
        <v>6165</v>
      </c>
      <c r="C7014" s="3">
        <v>101376</v>
      </c>
      <c r="D7014" s="2" t="s">
        <v>6109</v>
      </c>
      <c r="E7014" s="3" t="s">
        <v>6164</v>
      </c>
      <c r="G7014" s="66">
        <v>4262.6899999999996</v>
      </c>
    </row>
    <row r="7015" spans="1:7" x14ac:dyDescent="0.2">
      <c r="A7015" s="1" t="str">
        <f t="shared" ref="A7015:A7078" si="120">CONCATENAR</f>
        <v>SINAPI 88241</v>
      </c>
      <c r="B7015" s="3" t="s">
        <v>6165</v>
      </c>
      <c r="C7015" s="3">
        <v>88241</v>
      </c>
      <c r="D7015" s="2" t="s">
        <v>5826</v>
      </c>
      <c r="E7015" s="3" t="s">
        <v>6152</v>
      </c>
      <c r="G7015" s="66">
        <v>26.54</v>
      </c>
    </row>
    <row r="7016" spans="1:7" x14ac:dyDescent="0.2">
      <c r="A7016" s="1" t="str">
        <f t="shared" si="120"/>
        <v>SINAPI 101377</v>
      </c>
      <c r="B7016" s="3" t="s">
        <v>6165</v>
      </c>
      <c r="C7016" s="3">
        <v>101377</v>
      </c>
      <c r="D7016" s="2" t="s">
        <v>5826</v>
      </c>
      <c r="E7016" s="3" t="s">
        <v>6164</v>
      </c>
      <c r="G7016" s="66">
        <v>4761.83</v>
      </c>
    </row>
    <row r="7017" spans="1:7" x14ac:dyDescent="0.2">
      <c r="A7017" s="1" t="str">
        <f t="shared" si="120"/>
        <v>SINAPI 88242</v>
      </c>
      <c r="B7017" s="3" t="s">
        <v>6165</v>
      </c>
      <c r="C7017" s="3">
        <v>88242</v>
      </c>
      <c r="D7017" s="2" t="s">
        <v>5827</v>
      </c>
      <c r="E7017" s="3" t="s">
        <v>6152</v>
      </c>
      <c r="G7017" s="66">
        <v>25.07</v>
      </c>
    </row>
    <row r="7018" spans="1:7" x14ac:dyDescent="0.2">
      <c r="A7018" s="1" t="str">
        <f t="shared" si="120"/>
        <v>SINAPI 100301</v>
      </c>
      <c r="B7018" s="3" t="s">
        <v>6165</v>
      </c>
      <c r="C7018" s="3">
        <v>100301</v>
      </c>
      <c r="D7018" s="2" t="s">
        <v>6023</v>
      </c>
      <c r="E7018" s="3" t="s">
        <v>6152</v>
      </c>
      <c r="G7018" s="66">
        <v>26.88</v>
      </c>
    </row>
    <row r="7019" spans="1:7" x14ac:dyDescent="0.2">
      <c r="A7019" s="1" t="str">
        <f t="shared" si="120"/>
        <v>SINAPI 101378</v>
      </c>
      <c r="B7019" s="3" t="s">
        <v>6165</v>
      </c>
      <c r="C7019" s="3">
        <v>101378</v>
      </c>
      <c r="D7019" s="2" t="s">
        <v>6023</v>
      </c>
      <c r="E7019" s="3" t="s">
        <v>6164</v>
      </c>
      <c r="G7019" s="66">
        <v>4838.3</v>
      </c>
    </row>
    <row r="7020" spans="1:7" x14ac:dyDescent="0.2">
      <c r="A7020" s="1" t="str">
        <f t="shared" si="120"/>
        <v>SINAPI 101379</v>
      </c>
      <c r="B7020" s="3" t="s">
        <v>6165</v>
      </c>
      <c r="C7020" s="3">
        <v>101379</v>
      </c>
      <c r="D7020" s="2" t="s">
        <v>6110</v>
      </c>
      <c r="E7020" s="3" t="s">
        <v>6164</v>
      </c>
      <c r="G7020" s="66">
        <v>4489.71</v>
      </c>
    </row>
    <row r="7021" spans="1:7" x14ac:dyDescent="0.2">
      <c r="A7021" s="1" t="str">
        <f t="shared" si="120"/>
        <v>SINAPI 88243</v>
      </c>
      <c r="B7021" s="3" t="s">
        <v>6165</v>
      </c>
      <c r="C7021" s="3">
        <v>88243</v>
      </c>
      <c r="D7021" s="2" t="s">
        <v>5828</v>
      </c>
      <c r="E7021" s="3" t="s">
        <v>6152</v>
      </c>
      <c r="G7021" s="66">
        <v>26.45</v>
      </c>
    </row>
    <row r="7022" spans="1:7" x14ac:dyDescent="0.2">
      <c r="A7022" s="1" t="str">
        <f t="shared" si="120"/>
        <v>SINAPI 101380</v>
      </c>
      <c r="B7022" s="3" t="s">
        <v>6165</v>
      </c>
      <c r="C7022" s="3">
        <v>101380</v>
      </c>
      <c r="D7022" s="2" t="s">
        <v>5828</v>
      </c>
      <c r="E7022" s="3" t="s">
        <v>6164</v>
      </c>
      <c r="G7022" s="66">
        <v>4743.55</v>
      </c>
    </row>
    <row r="7023" spans="1:7" x14ac:dyDescent="0.2">
      <c r="A7023" s="1" t="str">
        <f t="shared" si="120"/>
        <v>SINAPI 90766</v>
      </c>
      <c r="B7023" s="3" t="s">
        <v>6165</v>
      </c>
      <c r="C7023" s="3">
        <v>90766</v>
      </c>
      <c r="D7023" s="2" t="s">
        <v>5897</v>
      </c>
      <c r="E7023" s="3" t="s">
        <v>6152</v>
      </c>
      <c r="G7023" s="66">
        <v>26.62</v>
      </c>
    </row>
    <row r="7024" spans="1:7" x14ac:dyDescent="0.2">
      <c r="A7024" s="1" t="str">
        <f t="shared" si="120"/>
        <v>SINAPI 93563</v>
      </c>
      <c r="B7024" s="3" t="s">
        <v>6165</v>
      </c>
      <c r="C7024" s="3">
        <v>93563</v>
      </c>
      <c r="D7024" s="2" t="s">
        <v>5897</v>
      </c>
      <c r="E7024" s="3" t="s">
        <v>6164</v>
      </c>
      <c r="G7024" s="66">
        <v>4725.8</v>
      </c>
    </row>
    <row r="7025" spans="1:7" x14ac:dyDescent="0.2">
      <c r="A7025" s="1" t="str">
        <f t="shared" si="120"/>
        <v>SINAPI 90767</v>
      </c>
      <c r="B7025" s="3" t="s">
        <v>6165</v>
      </c>
      <c r="C7025" s="3">
        <v>90767</v>
      </c>
      <c r="D7025" s="2" t="s">
        <v>5898</v>
      </c>
      <c r="E7025" s="3" t="s">
        <v>6152</v>
      </c>
      <c r="G7025" s="66">
        <v>23.78</v>
      </c>
    </row>
    <row r="7026" spans="1:7" x14ac:dyDescent="0.2">
      <c r="A7026" s="1" t="str">
        <f t="shared" si="120"/>
        <v>SINAPI 93564</v>
      </c>
      <c r="B7026" s="3" t="s">
        <v>6165</v>
      </c>
      <c r="C7026" s="3">
        <v>93564</v>
      </c>
      <c r="D7026" s="2" t="s">
        <v>5898</v>
      </c>
      <c r="E7026" s="3" t="s">
        <v>6164</v>
      </c>
      <c r="G7026" s="66">
        <v>4211.95</v>
      </c>
    </row>
    <row r="7027" spans="1:7" x14ac:dyDescent="0.2">
      <c r="A7027" s="1" t="str">
        <f t="shared" si="120"/>
        <v>SINAPI 88245</v>
      </c>
      <c r="B7027" s="3" t="s">
        <v>6165</v>
      </c>
      <c r="C7027" s="3">
        <v>88245</v>
      </c>
      <c r="D7027" s="2" t="s">
        <v>5829</v>
      </c>
      <c r="E7027" s="3" t="s">
        <v>6152</v>
      </c>
      <c r="G7027" s="66">
        <v>30.97</v>
      </c>
    </row>
    <row r="7028" spans="1:7" x14ac:dyDescent="0.2">
      <c r="A7028" s="1" t="str">
        <f t="shared" si="120"/>
        <v>SINAPI 101381</v>
      </c>
      <c r="B7028" s="3" t="s">
        <v>6165</v>
      </c>
      <c r="C7028" s="3">
        <v>101381</v>
      </c>
      <c r="D7028" s="2" t="s">
        <v>5829</v>
      </c>
      <c r="E7028" s="3" t="s">
        <v>6164</v>
      </c>
      <c r="G7028" s="66">
        <v>5538.85</v>
      </c>
    </row>
    <row r="7029" spans="1:7" x14ac:dyDescent="0.2">
      <c r="A7029" s="1" t="str">
        <f t="shared" si="120"/>
        <v>SINAPI 90768</v>
      </c>
      <c r="B7029" s="3" t="s">
        <v>6165</v>
      </c>
      <c r="C7029" s="3">
        <v>90768</v>
      </c>
      <c r="D7029" s="2" t="s">
        <v>5899</v>
      </c>
      <c r="E7029" s="3" t="s">
        <v>6152</v>
      </c>
      <c r="G7029" s="66">
        <v>126.46</v>
      </c>
    </row>
    <row r="7030" spans="1:7" x14ac:dyDescent="0.2">
      <c r="A7030" s="1" t="str">
        <f t="shared" si="120"/>
        <v>SINAPI 90769</v>
      </c>
      <c r="B7030" s="3" t="s">
        <v>6165</v>
      </c>
      <c r="C7030" s="3">
        <v>90769</v>
      </c>
      <c r="D7030" s="2" t="s">
        <v>5900</v>
      </c>
      <c r="E7030" s="3" t="s">
        <v>6152</v>
      </c>
      <c r="G7030" s="66">
        <v>133.30000000000001</v>
      </c>
    </row>
    <row r="7031" spans="1:7" x14ac:dyDescent="0.2">
      <c r="A7031" s="1" t="str">
        <f t="shared" si="120"/>
        <v>SINAPI 90770</v>
      </c>
      <c r="B7031" s="3" t="s">
        <v>6165</v>
      </c>
      <c r="C7031" s="3">
        <v>90770</v>
      </c>
      <c r="D7031" s="2" t="s">
        <v>5901</v>
      </c>
      <c r="E7031" s="3" t="s">
        <v>6152</v>
      </c>
      <c r="G7031" s="66">
        <v>137.46</v>
      </c>
    </row>
    <row r="7032" spans="1:7" x14ac:dyDescent="0.2">
      <c r="A7032" s="1" t="str">
        <f t="shared" si="120"/>
        <v>SINAPI 93569</v>
      </c>
      <c r="B7032" s="3" t="s">
        <v>6165</v>
      </c>
      <c r="C7032" s="3">
        <v>93569</v>
      </c>
      <c r="D7032" s="2" t="s">
        <v>5911</v>
      </c>
      <c r="E7032" s="3" t="s">
        <v>6164</v>
      </c>
      <c r="G7032" s="66">
        <v>22312.19</v>
      </c>
    </row>
    <row r="7033" spans="1:7" x14ac:dyDescent="0.2">
      <c r="A7033" s="1" t="str">
        <f t="shared" si="120"/>
        <v>SINAPI 93570</v>
      </c>
      <c r="B7033" s="3" t="s">
        <v>6165</v>
      </c>
      <c r="C7033" s="3">
        <v>93570</v>
      </c>
      <c r="D7033" s="2" t="s">
        <v>5912</v>
      </c>
      <c r="E7033" s="3" t="s">
        <v>6164</v>
      </c>
      <c r="G7033" s="66">
        <v>23516.21</v>
      </c>
    </row>
    <row r="7034" spans="1:7" x14ac:dyDescent="0.2">
      <c r="A7034" s="1" t="str">
        <f t="shared" si="120"/>
        <v>SINAPI 93571</v>
      </c>
      <c r="B7034" s="3" t="s">
        <v>6165</v>
      </c>
      <c r="C7034" s="3">
        <v>93571</v>
      </c>
      <c r="D7034" s="2" t="s">
        <v>5913</v>
      </c>
      <c r="E7034" s="3" t="s">
        <v>6164</v>
      </c>
      <c r="G7034" s="66">
        <v>24245.46</v>
      </c>
    </row>
    <row r="7035" spans="1:7" x14ac:dyDescent="0.2">
      <c r="A7035" s="1" t="str">
        <f t="shared" si="120"/>
        <v>SINAPI 101382</v>
      </c>
      <c r="B7035" s="3" t="s">
        <v>6165</v>
      </c>
      <c r="C7035" s="3">
        <v>101382</v>
      </c>
      <c r="D7035" s="2" t="s">
        <v>6111</v>
      </c>
      <c r="E7035" s="3" t="s">
        <v>6164</v>
      </c>
      <c r="G7035" s="66">
        <v>4253.6400000000003</v>
      </c>
    </row>
    <row r="7036" spans="1:7" x14ac:dyDescent="0.2">
      <c r="A7036" s="1" t="str">
        <f t="shared" si="120"/>
        <v>SINAPI 88246</v>
      </c>
      <c r="B7036" s="3" t="s">
        <v>6165</v>
      </c>
      <c r="C7036" s="3">
        <v>88246</v>
      </c>
      <c r="D7036" s="2" t="s">
        <v>5830</v>
      </c>
      <c r="E7036" s="3" t="s">
        <v>6152</v>
      </c>
      <c r="G7036" s="66">
        <v>23.77</v>
      </c>
    </row>
    <row r="7037" spans="1:7" x14ac:dyDescent="0.2">
      <c r="A7037" s="1" t="str">
        <f t="shared" si="120"/>
        <v>SINAPI 100303</v>
      </c>
      <c r="B7037" s="3" t="s">
        <v>6165</v>
      </c>
      <c r="C7037" s="3">
        <v>100303</v>
      </c>
      <c r="D7037" s="2" t="s">
        <v>6024</v>
      </c>
      <c r="E7037" s="3" t="s">
        <v>6152</v>
      </c>
      <c r="G7037" s="66">
        <v>23.04</v>
      </c>
    </row>
    <row r="7038" spans="1:7" x14ac:dyDescent="0.2">
      <c r="A7038" s="1" t="str">
        <f t="shared" si="120"/>
        <v>SINAPI 101383</v>
      </c>
      <c r="B7038" s="3" t="s">
        <v>6165</v>
      </c>
      <c r="C7038" s="3">
        <v>101383</v>
      </c>
      <c r="D7038" s="2" t="s">
        <v>6024</v>
      </c>
      <c r="E7038" s="3" t="s">
        <v>6164</v>
      </c>
      <c r="G7038" s="66">
        <v>4143.54</v>
      </c>
    </row>
    <row r="7039" spans="1:7" x14ac:dyDescent="0.2">
      <c r="A7039" s="1" t="str">
        <f t="shared" si="120"/>
        <v>SINAPI 88247</v>
      </c>
      <c r="B7039" s="3" t="s">
        <v>6165</v>
      </c>
      <c r="C7039" s="3">
        <v>88247</v>
      </c>
      <c r="D7039" s="2" t="s">
        <v>5831</v>
      </c>
      <c r="E7039" s="3" t="s">
        <v>6152</v>
      </c>
      <c r="G7039" s="66">
        <v>25.52</v>
      </c>
    </row>
    <row r="7040" spans="1:7" x14ac:dyDescent="0.2">
      <c r="A7040" s="1" t="str">
        <f t="shared" si="120"/>
        <v>SINAPI 88248</v>
      </c>
      <c r="B7040" s="3" t="s">
        <v>6165</v>
      </c>
      <c r="C7040" s="3">
        <v>88248</v>
      </c>
      <c r="D7040" s="2" t="s">
        <v>5832</v>
      </c>
      <c r="E7040" s="3" t="s">
        <v>6152</v>
      </c>
      <c r="G7040" s="66">
        <v>24.48</v>
      </c>
    </row>
    <row r="7041" spans="1:7" x14ac:dyDescent="0.2">
      <c r="A7041" s="1" t="str">
        <f t="shared" si="120"/>
        <v>SINAPI 101384</v>
      </c>
      <c r="B7041" s="3" t="s">
        <v>6165</v>
      </c>
      <c r="C7041" s="3">
        <v>101384</v>
      </c>
      <c r="D7041" s="2" t="s">
        <v>5832</v>
      </c>
      <c r="E7041" s="3" t="s">
        <v>6164</v>
      </c>
      <c r="G7041" s="66">
        <v>4381.8</v>
      </c>
    </row>
    <row r="7042" spans="1:7" x14ac:dyDescent="0.2">
      <c r="A7042" s="1" t="str">
        <f t="shared" si="120"/>
        <v>SINAPI 90772</v>
      </c>
      <c r="B7042" s="3" t="s">
        <v>6165</v>
      </c>
      <c r="C7042" s="3">
        <v>90772</v>
      </c>
      <c r="D7042" s="2" t="s">
        <v>5902</v>
      </c>
      <c r="E7042" s="3" t="s">
        <v>6152</v>
      </c>
      <c r="G7042" s="66">
        <v>22.35</v>
      </c>
    </row>
    <row r="7043" spans="1:7" x14ac:dyDescent="0.2">
      <c r="A7043" s="1" t="str">
        <f t="shared" si="120"/>
        <v>SINAPI 93566</v>
      </c>
      <c r="B7043" s="3" t="s">
        <v>6165</v>
      </c>
      <c r="C7043" s="3">
        <v>93566</v>
      </c>
      <c r="D7043" s="2" t="s">
        <v>5902</v>
      </c>
      <c r="E7043" s="3" t="s">
        <v>6164</v>
      </c>
      <c r="G7043" s="66">
        <v>3974.65</v>
      </c>
    </row>
    <row r="7044" spans="1:7" x14ac:dyDescent="0.2">
      <c r="A7044" s="1" t="str">
        <f t="shared" si="120"/>
        <v>SINAPI 101385</v>
      </c>
      <c r="B7044" s="3" t="s">
        <v>6165</v>
      </c>
      <c r="C7044" s="3">
        <v>101385</v>
      </c>
      <c r="D7044" s="2" t="s">
        <v>6112</v>
      </c>
      <c r="E7044" s="3" t="s">
        <v>6164</v>
      </c>
      <c r="G7044" s="66">
        <v>5947.4</v>
      </c>
    </row>
    <row r="7045" spans="1:7" x14ac:dyDescent="0.2">
      <c r="A7045" s="1" t="str">
        <f t="shared" si="120"/>
        <v>SINAPI 88249</v>
      </c>
      <c r="B7045" s="3" t="s">
        <v>6165</v>
      </c>
      <c r="C7045" s="3">
        <v>88249</v>
      </c>
      <c r="D7045" s="2" t="s">
        <v>5833</v>
      </c>
      <c r="E7045" s="3" t="s">
        <v>6152</v>
      </c>
      <c r="G7045" s="66">
        <v>33.56</v>
      </c>
    </row>
    <row r="7046" spans="1:7" x14ac:dyDescent="0.2">
      <c r="A7046" s="1" t="str">
        <f t="shared" si="120"/>
        <v>SINAPI 88250</v>
      </c>
      <c r="B7046" s="3" t="s">
        <v>6165</v>
      </c>
      <c r="C7046" s="3">
        <v>88250</v>
      </c>
      <c r="D7046" s="2" t="s">
        <v>5834</v>
      </c>
      <c r="E7046" s="3" t="s">
        <v>6152</v>
      </c>
      <c r="G7046" s="66">
        <v>23.83</v>
      </c>
    </row>
    <row r="7047" spans="1:7" x14ac:dyDescent="0.2">
      <c r="A7047" s="1" t="str">
        <f t="shared" si="120"/>
        <v>SINAPI 101386</v>
      </c>
      <c r="B7047" s="3" t="s">
        <v>6165</v>
      </c>
      <c r="C7047" s="3">
        <v>101386</v>
      </c>
      <c r="D7047" s="2" t="s">
        <v>5834</v>
      </c>
      <c r="E7047" s="3" t="s">
        <v>6164</v>
      </c>
      <c r="G7047" s="66">
        <v>4262.6899999999996</v>
      </c>
    </row>
    <row r="7048" spans="1:7" x14ac:dyDescent="0.2">
      <c r="A7048" s="1" t="str">
        <f t="shared" si="120"/>
        <v>SINAPI 101387</v>
      </c>
      <c r="B7048" s="3" t="s">
        <v>6165</v>
      </c>
      <c r="C7048" s="3">
        <v>101387</v>
      </c>
      <c r="D7048" s="2" t="s">
        <v>6113</v>
      </c>
      <c r="E7048" s="3" t="s">
        <v>6164</v>
      </c>
      <c r="G7048" s="66">
        <v>4497.53</v>
      </c>
    </row>
    <row r="7049" spans="1:7" x14ac:dyDescent="0.2">
      <c r="A7049" s="1" t="str">
        <f t="shared" si="120"/>
        <v>SINAPI 88251</v>
      </c>
      <c r="B7049" s="3" t="s">
        <v>6165</v>
      </c>
      <c r="C7049" s="3">
        <v>88251</v>
      </c>
      <c r="D7049" s="2" t="s">
        <v>5835</v>
      </c>
      <c r="E7049" s="3" t="s">
        <v>6152</v>
      </c>
      <c r="G7049" s="66">
        <v>25.02</v>
      </c>
    </row>
    <row r="7050" spans="1:7" x14ac:dyDescent="0.2">
      <c r="A7050" s="1" t="str">
        <f t="shared" si="120"/>
        <v>SINAPI 88252</v>
      </c>
      <c r="B7050" s="3" t="s">
        <v>6165</v>
      </c>
      <c r="C7050" s="3">
        <v>88252</v>
      </c>
      <c r="D7050" s="2" t="s">
        <v>5836</v>
      </c>
      <c r="E7050" s="3" t="s">
        <v>6152</v>
      </c>
      <c r="G7050" s="66">
        <v>22.86</v>
      </c>
    </row>
    <row r="7051" spans="1:7" x14ac:dyDescent="0.2">
      <c r="A7051" s="1" t="str">
        <f t="shared" si="120"/>
        <v>SINAPI 101388</v>
      </c>
      <c r="B7051" s="3" t="s">
        <v>6165</v>
      </c>
      <c r="C7051" s="3">
        <v>101388</v>
      </c>
      <c r="D7051" s="2" t="s">
        <v>5836</v>
      </c>
      <c r="E7051" s="3" t="s">
        <v>6164</v>
      </c>
      <c r="G7051" s="66">
        <v>4109.8500000000004</v>
      </c>
    </row>
    <row r="7052" spans="1:7" x14ac:dyDescent="0.2">
      <c r="A7052" s="1" t="str">
        <f t="shared" si="120"/>
        <v>SINAPI 88253</v>
      </c>
      <c r="B7052" s="3" t="s">
        <v>6165</v>
      </c>
      <c r="C7052" s="3">
        <v>88253</v>
      </c>
      <c r="D7052" s="2" t="s">
        <v>5837</v>
      </c>
      <c r="E7052" s="3" t="s">
        <v>6152</v>
      </c>
      <c r="G7052" s="66">
        <v>22.68</v>
      </c>
    </row>
    <row r="7053" spans="1:7" x14ac:dyDescent="0.2">
      <c r="A7053" s="1" t="str">
        <f t="shared" si="120"/>
        <v>SINAPI 101389</v>
      </c>
      <c r="B7053" s="3" t="s">
        <v>6165</v>
      </c>
      <c r="C7053" s="3">
        <v>101389</v>
      </c>
      <c r="D7053" s="2" t="s">
        <v>5837</v>
      </c>
      <c r="E7053" s="3" t="s">
        <v>6164</v>
      </c>
      <c r="G7053" s="66">
        <v>4030.38</v>
      </c>
    </row>
    <row r="7054" spans="1:7" x14ac:dyDescent="0.2">
      <c r="A7054" s="1" t="str">
        <f t="shared" si="120"/>
        <v>SINAPI 101390</v>
      </c>
      <c r="B7054" s="3" t="s">
        <v>6165</v>
      </c>
      <c r="C7054" s="3">
        <v>101390</v>
      </c>
      <c r="D7054" s="2" t="s">
        <v>6114</v>
      </c>
      <c r="E7054" s="3" t="s">
        <v>6164</v>
      </c>
      <c r="G7054" s="66">
        <v>7101.56</v>
      </c>
    </row>
    <row r="7055" spans="1:7" x14ac:dyDescent="0.2">
      <c r="A7055" s="1" t="str">
        <f t="shared" si="120"/>
        <v>SINAPI 88255</v>
      </c>
      <c r="B7055" s="3" t="s">
        <v>6165</v>
      </c>
      <c r="C7055" s="3">
        <v>88255</v>
      </c>
      <c r="D7055" s="2" t="s">
        <v>5838</v>
      </c>
      <c r="E7055" s="3" t="s">
        <v>6152</v>
      </c>
      <c r="G7055" s="66">
        <v>40.119999999999997</v>
      </c>
    </row>
    <row r="7056" spans="1:7" x14ac:dyDescent="0.2">
      <c r="A7056" s="1" t="str">
        <f t="shared" si="120"/>
        <v>SINAPI 101391</v>
      </c>
      <c r="B7056" s="3" t="s">
        <v>6165</v>
      </c>
      <c r="C7056" s="3">
        <v>101391</v>
      </c>
      <c r="D7056" s="2" t="s">
        <v>6115</v>
      </c>
      <c r="E7056" s="3" t="s">
        <v>6164</v>
      </c>
      <c r="G7056" s="66">
        <v>5912.46</v>
      </c>
    </row>
    <row r="7057" spans="1:7" x14ac:dyDescent="0.2">
      <c r="A7057" s="1" t="str">
        <f t="shared" si="120"/>
        <v>SINAPI 88256</v>
      </c>
      <c r="B7057" s="3" t="s">
        <v>6165</v>
      </c>
      <c r="C7057" s="3">
        <v>88256</v>
      </c>
      <c r="D7057" s="2" t="s">
        <v>5839</v>
      </c>
      <c r="E7057" s="3" t="s">
        <v>6152</v>
      </c>
      <c r="G7057" s="66">
        <v>33.1</v>
      </c>
    </row>
    <row r="7058" spans="1:7" x14ac:dyDescent="0.2">
      <c r="A7058" s="1" t="str">
        <f t="shared" si="120"/>
        <v>SINAPI 88257</v>
      </c>
      <c r="B7058" s="3" t="s">
        <v>6165</v>
      </c>
      <c r="C7058" s="3">
        <v>88257</v>
      </c>
      <c r="D7058" s="2" t="s">
        <v>5840</v>
      </c>
      <c r="E7058" s="3" t="s">
        <v>6152</v>
      </c>
      <c r="G7058" s="66">
        <v>26.63</v>
      </c>
    </row>
    <row r="7059" spans="1:7" x14ac:dyDescent="0.2">
      <c r="A7059" s="1" t="str">
        <f t="shared" si="120"/>
        <v>SINAPI 101392</v>
      </c>
      <c r="B7059" s="3" t="s">
        <v>6165</v>
      </c>
      <c r="C7059" s="3">
        <v>101392</v>
      </c>
      <c r="D7059" s="2" t="s">
        <v>6116</v>
      </c>
      <c r="E7059" s="3" t="s">
        <v>6164</v>
      </c>
      <c r="G7059" s="66">
        <v>4754.55</v>
      </c>
    </row>
    <row r="7060" spans="1:7" x14ac:dyDescent="0.2">
      <c r="A7060" s="1" t="str">
        <f t="shared" si="120"/>
        <v>SINAPI 88260</v>
      </c>
      <c r="B7060" s="3" t="s">
        <v>6165</v>
      </c>
      <c r="C7060" s="3">
        <v>88260</v>
      </c>
      <c r="D7060" s="2" t="s">
        <v>5841</v>
      </c>
      <c r="E7060" s="3" t="s">
        <v>6152</v>
      </c>
      <c r="G7060" s="66">
        <v>23.98</v>
      </c>
    </row>
    <row r="7061" spans="1:7" x14ac:dyDescent="0.2">
      <c r="A7061" s="1" t="str">
        <f t="shared" si="120"/>
        <v>SINAPI 101394</v>
      </c>
      <c r="B7061" s="3" t="s">
        <v>6165</v>
      </c>
      <c r="C7061" s="3">
        <v>101394</v>
      </c>
      <c r="D7061" s="2" t="s">
        <v>5841</v>
      </c>
      <c r="E7061" s="3" t="s">
        <v>6164</v>
      </c>
      <c r="G7061" s="66">
        <v>4311.1099999999997</v>
      </c>
    </row>
    <row r="7062" spans="1:7" x14ac:dyDescent="0.2">
      <c r="A7062" s="1" t="str">
        <f t="shared" si="120"/>
        <v>SINAPI 101395</v>
      </c>
      <c r="B7062" s="3" t="s">
        <v>6165</v>
      </c>
      <c r="C7062" s="3">
        <v>101395</v>
      </c>
      <c r="D7062" s="2" t="s">
        <v>6117</v>
      </c>
      <c r="E7062" s="3" t="s">
        <v>6164</v>
      </c>
      <c r="G7062" s="66">
        <v>4455.37</v>
      </c>
    </row>
    <row r="7063" spans="1:7" x14ac:dyDescent="0.2">
      <c r="A7063" s="1" t="str">
        <f t="shared" si="120"/>
        <v>SINAPI 88261</v>
      </c>
      <c r="B7063" s="3" t="s">
        <v>6165</v>
      </c>
      <c r="C7063" s="3">
        <v>88261</v>
      </c>
      <c r="D7063" s="2" t="s">
        <v>5842</v>
      </c>
      <c r="E7063" s="3" t="s">
        <v>6152</v>
      </c>
      <c r="G7063" s="66">
        <v>34.729999999999997</v>
      </c>
    </row>
    <row r="7064" spans="1:7" x14ac:dyDescent="0.2">
      <c r="A7064" s="1" t="str">
        <f t="shared" si="120"/>
        <v>SINAPI 101396</v>
      </c>
      <c r="B7064" s="3" t="s">
        <v>6165</v>
      </c>
      <c r="C7064" s="3">
        <v>101396</v>
      </c>
      <c r="D7064" s="2" t="s">
        <v>6118</v>
      </c>
      <c r="E7064" s="3" t="s">
        <v>6164</v>
      </c>
      <c r="G7064" s="66">
        <v>6194.36</v>
      </c>
    </row>
    <row r="7065" spans="1:7" x14ac:dyDescent="0.2">
      <c r="A7065" s="1" t="str">
        <f t="shared" si="120"/>
        <v>SINAPI 88262</v>
      </c>
      <c r="B7065" s="3" t="s">
        <v>6165</v>
      </c>
      <c r="C7065" s="3">
        <v>88262</v>
      </c>
      <c r="D7065" s="2" t="s">
        <v>5843</v>
      </c>
      <c r="E7065" s="3" t="s">
        <v>6152</v>
      </c>
      <c r="G7065" s="66">
        <v>30.75</v>
      </c>
    </row>
    <row r="7066" spans="1:7" x14ac:dyDescent="0.2">
      <c r="A7066" s="1" t="str">
        <f t="shared" si="120"/>
        <v>SINAPI 101397</v>
      </c>
      <c r="B7066" s="3" t="s">
        <v>6165</v>
      </c>
      <c r="C7066" s="3">
        <v>101397</v>
      </c>
      <c r="D7066" s="2" t="s">
        <v>5843</v>
      </c>
      <c r="E7066" s="3" t="s">
        <v>6164</v>
      </c>
      <c r="G7066" s="66">
        <v>5496.69</v>
      </c>
    </row>
    <row r="7067" spans="1:7" x14ac:dyDescent="0.2">
      <c r="A7067" s="1" t="str">
        <f t="shared" si="120"/>
        <v>SINAPI 101398</v>
      </c>
      <c r="B7067" s="3" t="s">
        <v>6165</v>
      </c>
      <c r="C7067" s="3">
        <v>101398</v>
      </c>
      <c r="D7067" s="2" t="s">
        <v>6119</v>
      </c>
      <c r="E7067" s="3" t="s">
        <v>6164</v>
      </c>
      <c r="G7067" s="66">
        <v>6041.1</v>
      </c>
    </row>
    <row r="7068" spans="1:7" x14ac:dyDescent="0.2">
      <c r="A7068" s="1" t="str">
        <f t="shared" si="120"/>
        <v>SINAPI 88263</v>
      </c>
      <c r="B7068" s="3" t="s">
        <v>6165</v>
      </c>
      <c r="C7068" s="3">
        <v>88263</v>
      </c>
      <c r="D7068" s="2" t="s">
        <v>5844</v>
      </c>
      <c r="E7068" s="3" t="s">
        <v>6152</v>
      </c>
      <c r="G7068" s="66">
        <v>33.909999999999997</v>
      </c>
    </row>
    <row r="7069" spans="1:7" x14ac:dyDescent="0.2">
      <c r="A7069" s="1" t="str">
        <f t="shared" si="120"/>
        <v>SINAPI 95408</v>
      </c>
      <c r="B7069" s="3" t="s">
        <v>6165</v>
      </c>
      <c r="C7069" s="3">
        <v>95408</v>
      </c>
      <c r="D7069" s="2" t="s">
        <v>6002</v>
      </c>
      <c r="E7069" s="3" t="s">
        <v>6164</v>
      </c>
      <c r="G7069" s="66">
        <v>18.55</v>
      </c>
    </row>
    <row r="7070" spans="1:7" x14ac:dyDescent="0.2">
      <c r="A7070" s="1" t="str">
        <f t="shared" si="120"/>
        <v>SINAPI 95308</v>
      </c>
      <c r="B7070" s="3" t="s">
        <v>6165</v>
      </c>
      <c r="C7070" s="3">
        <v>95308</v>
      </c>
      <c r="D7070" s="2" t="s">
        <v>5915</v>
      </c>
      <c r="E7070" s="3" t="s">
        <v>6152</v>
      </c>
      <c r="G7070" s="66">
        <v>0.21</v>
      </c>
    </row>
    <row r="7071" spans="1:7" x14ac:dyDescent="0.2">
      <c r="A7071" s="1" t="str">
        <f t="shared" si="120"/>
        <v>SINAPI 101286</v>
      </c>
      <c r="B7071" s="3" t="s">
        <v>6165</v>
      </c>
      <c r="C7071" s="3">
        <v>101286</v>
      </c>
      <c r="D7071" s="2" t="s">
        <v>6032</v>
      </c>
      <c r="E7071" s="3" t="s">
        <v>6164</v>
      </c>
      <c r="G7071" s="66">
        <v>27.97</v>
      </c>
    </row>
    <row r="7072" spans="1:7" x14ac:dyDescent="0.2">
      <c r="A7072" s="1" t="str">
        <f t="shared" si="120"/>
        <v>SINAPI 95309</v>
      </c>
      <c r="B7072" s="3" t="s">
        <v>6165</v>
      </c>
      <c r="C7072" s="3">
        <v>95309</v>
      </c>
      <c r="D7072" s="2" t="s">
        <v>5916</v>
      </c>
      <c r="E7072" s="3" t="s">
        <v>6152</v>
      </c>
      <c r="G7072" s="66">
        <v>0.26</v>
      </c>
    </row>
    <row r="7073" spans="1:7" x14ac:dyDescent="0.2">
      <c r="A7073" s="1" t="str">
        <f t="shared" si="120"/>
        <v>SINAPI 101287</v>
      </c>
      <c r="B7073" s="3" t="s">
        <v>6165</v>
      </c>
      <c r="C7073" s="3">
        <v>101287</v>
      </c>
      <c r="D7073" s="2" t="s">
        <v>6033</v>
      </c>
      <c r="E7073" s="3" t="s">
        <v>6164</v>
      </c>
      <c r="G7073" s="66">
        <v>90.47</v>
      </c>
    </row>
    <row r="7074" spans="1:7" x14ac:dyDescent="0.2">
      <c r="A7074" s="1" t="str">
        <f t="shared" si="120"/>
        <v>SINAPI 95310</v>
      </c>
      <c r="B7074" s="3" t="s">
        <v>6165</v>
      </c>
      <c r="C7074" s="3">
        <v>95310</v>
      </c>
      <c r="D7074" s="2" t="s">
        <v>5917</v>
      </c>
      <c r="E7074" s="3" t="s">
        <v>6152</v>
      </c>
      <c r="G7074" s="66">
        <v>0.21</v>
      </c>
    </row>
    <row r="7075" spans="1:7" x14ac:dyDescent="0.2">
      <c r="A7075" s="1" t="str">
        <f t="shared" si="120"/>
        <v>SINAPI 101288</v>
      </c>
      <c r="B7075" s="3" t="s">
        <v>6165</v>
      </c>
      <c r="C7075" s="3">
        <v>101288</v>
      </c>
      <c r="D7075" s="2" t="s">
        <v>6034</v>
      </c>
      <c r="E7075" s="3" t="s">
        <v>6164</v>
      </c>
      <c r="G7075" s="66">
        <v>27.97</v>
      </c>
    </row>
    <row r="7076" spans="1:7" x14ac:dyDescent="0.2">
      <c r="A7076" s="1" t="str">
        <f t="shared" si="120"/>
        <v>SINAPI 95311</v>
      </c>
      <c r="B7076" s="3" t="s">
        <v>6165</v>
      </c>
      <c r="C7076" s="3">
        <v>95311</v>
      </c>
      <c r="D7076" s="2" t="s">
        <v>5918</v>
      </c>
      <c r="E7076" s="3" t="s">
        <v>6152</v>
      </c>
      <c r="G7076" s="66">
        <v>0.22</v>
      </c>
    </row>
    <row r="7077" spans="1:7" x14ac:dyDescent="0.2">
      <c r="A7077" s="1" t="str">
        <f t="shared" si="120"/>
        <v>SINAPI 101289</v>
      </c>
      <c r="B7077" s="3" t="s">
        <v>6165</v>
      </c>
      <c r="C7077" s="3">
        <v>101289</v>
      </c>
      <c r="D7077" s="2" t="s">
        <v>6035</v>
      </c>
      <c r="E7077" s="3" t="s">
        <v>6164</v>
      </c>
      <c r="G7077" s="66">
        <v>30.31</v>
      </c>
    </row>
    <row r="7078" spans="1:7" x14ac:dyDescent="0.2">
      <c r="A7078" s="1" t="str">
        <f t="shared" si="120"/>
        <v>SINAPI 95312</v>
      </c>
      <c r="B7078" s="3" t="s">
        <v>6165</v>
      </c>
      <c r="C7078" s="3">
        <v>95312</v>
      </c>
      <c r="D7078" s="2" t="s">
        <v>5919</v>
      </c>
      <c r="E7078" s="3" t="s">
        <v>6152</v>
      </c>
      <c r="G7078" s="66">
        <v>0.26</v>
      </c>
    </row>
    <row r="7079" spans="1:7" x14ac:dyDescent="0.2">
      <c r="A7079" s="1" t="str">
        <f t="shared" ref="A7079:A7142" si="121">CONCATENAR</f>
        <v>SINAPI 100291</v>
      </c>
      <c r="B7079" s="3" t="s">
        <v>6165</v>
      </c>
      <c r="C7079" s="3">
        <v>100291</v>
      </c>
      <c r="D7079" s="2" t="s">
        <v>6018</v>
      </c>
      <c r="E7079" s="3" t="s">
        <v>6152</v>
      </c>
      <c r="G7079" s="66">
        <v>0.26</v>
      </c>
    </row>
    <row r="7080" spans="1:7" x14ac:dyDescent="0.2">
      <c r="A7080" s="1" t="str">
        <f t="shared" si="121"/>
        <v>SINAPI 101290</v>
      </c>
      <c r="B7080" s="3" t="s">
        <v>6165</v>
      </c>
      <c r="C7080" s="3">
        <v>101290</v>
      </c>
      <c r="D7080" s="2" t="s">
        <v>6036</v>
      </c>
      <c r="E7080" s="3" t="s">
        <v>6164</v>
      </c>
      <c r="G7080" s="66">
        <v>35.79</v>
      </c>
    </row>
    <row r="7081" spans="1:7" x14ac:dyDescent="0.2">
      <c r="A7081" s="1" t="str">
        <f t="shared" si="121"/>
        <v>SINAPI 101291</v>
      </c>
      <c r="B7081" s="3" t="s">
        <v>6165</v>
      </c>
      <c r="C7081" s="3">
        <v>101291</v>
      </c>
      <c r="D7081" s="2" t="s">
        <v>6037</v>
      </c>
      <c r="E7081" s="3" t="s">
        <v>6164</v>
      </c>
      <c r="G7081" s="66">
        <v>27.97</v>
      </c>
    </row>
    <row r="7082" spans="1:7" x14ac:dyDescent="0.2">
      <c r="A7082" s="1" t="str">
        <f t="shared" si="121"/>
        <v>SINAPI 95313</v>
      </c>
      <c r="B7082" s="3" t="s">
        <v>6165</v>
      </c>
      <c r="C7082" s="3">
        <v>95313</v>
      </c>
      <c r="D7082" s="2" t="s">
        <v>5920</v>
      </c>
      <c r="E7082" s="3" t="s">
        <v>6152</v>
      </c>
      <c r="G7082" s="66">
        <v>0.22</v>
      </c>
    </row>
    <row r="7083" spans="1:7" x14ac:dyDescent="0.2">
      <c r="A7083" s="1" t="str">
        <f t="shared" si="121"/>
        <v>SINAPI 101292</v>
      </c>
      <c r="B7083" s="3" t="s">
        <v>6165</v>
      </c>
      <c r="C7083" s="3">
        <v>101292</v>
      </c>
      <c r="D7083" s="2" t="s">
        <v>6038</v>
      </c>
      <c r="E7083" s="3" t="s">
        <v>6164</v>
      </c>
      <c r="G7083" s="66">
        <v>30.31</v>
      </c>
    </row>
    <row r="7084" spans="1:7" x14ac:dyDescent="0.2">
      <c r="A7084" s="1" t="str">
        <f t="shared" si="121"/>
        <v>SINAPI 95392</v>
      </c>
      <c r="B7084" s="3" t="s">
        <v>6165</v>
      </c>
      <c r="C7084" s="3">
        <v>95392</v>
      </c>
      <c r="D7084" s="2" t="s">
        <v>5989</v>
      </c>
      <c r="E7084" s="3" t="s">
        <v>6152</v>
      </c>
      <c r="G7084" s="66">
        <v>0.12</v>
      </c>
    </row>
    <row r="7085" spans="1:7" x14ac:dyDescent="0.2">
      <c r="A7085" s="1" t="str">
        <f t="shared" si="121"/>
        <v>SINAPI 95413</v>
      </c>
      <c r="B7085" s="3" t="s">
        <v>6165</v>
      </c>
      <c r="C7085" s="3">
        <v>95413</v>
      </c>
      <c r="D7085" s="2" t="s">
        <v>6004</v>
      </c>
      <c r="E7085" s="3" t="s">
        <v>6164</v>
      </c>
      <c r="G7085" s="66">
        <v>16.309999999999999</v>
      </c>
    </row>
    <row r="7086" spans="1:7" x14ac:dyDescent="0.2">
      <c r="A7086" s="1" t="str">
        <f t="shared" si="121"/>
        <v>SINAPI 95393</v>
      </c>
      <c r="B7086" s="3" t="s">
        <v>6165</v>
      </c>
      <c r="C7086" s="3">
        <v>95393</v>
      </c>
      <c r="D7086" s="2" t="s">
        <v>5990</v>
      </c>
      <c r="E7086" s="3" t="s">
        <v>6152</v>
      </c>
      <c r="G7086" s="66">
        <v>0.44</v>
      </c>
    </row>
    <row r="7087" spans="1:7" x14ac:dyDescent="0.2">
      <c r="A7087" s="1" t="str">
        <f t="shared" si="121"/>
        <v>SINAPI 95414</v>
      </c>
      <c r="B7087" s="3" t="s">
        <v>6165</v>
      </c>
      <c r="C7087" s="3">
        <v>95414</v>
      </c>
      <c r="D7087" s="2" t="s">
        <v>6005</v>
      </c>
      <c r="E7087" s="3" t="s">
        <v>6164</v>
      </c>
      <c r="G7087" s="66">
        <v>59.12</v>
      </c>
    </row>
    <row r="7088" spans="1:7" x14ac:dyDescent="0.2">
      <c r="A7088" s="1" t="str">
        <f t="shared" si="121"/>
        <v>SINAPI 95314</v>
      </c>
      <c r="B7088" s="3" t="s">
        <v>6165</v>
      </c>
      <c r="C7088" s="3">
        <v>95314</v>
      </c>
      <c r="D7088" s="2" t="s">
        <v>5921</v>
      </c>
      <c r="E7088" s="3" t="s">
        <v>6152</v>
      </c>
      <c r="G7088" s="66">
        <v>0.27</v>
      </c>
    </row>
    <row r="7089" spans="1:7" x14ac:dyDescent="0.2">
      <c r="A7089" s="1" t="str">
        <f t="shared" si="121"/>
        <v>SINAPI 101293</v>
      </c>
      <c r="B7089" s="3" t="s">
        <v>6165</v>
      </c>
      <c r="C7089" s="3">
        <v>101293</v>
      </c>
      <c r="D7089" s="2" t="s">
        <v>6039</v>
      </c>
      <c r="E7089" s="3" t="s">
        <v>6164</v>
      </c>
      <c r="G7089" s="66">
        <v>37</v>
      </c>
    </row>
    <row r="7090" spans="1:7" x14ac:dyDescent="0.2">
      <c r="A7090" s="1" t="str">
        <f t="shared" si="121"/>
        <v>SINAPI 95394</v>
      </c>
      <c r="B7090" s="3" t="s">
        <v>6165</v>
      </c>
      <c r="C7090" s="3">
        <v>95394</v>
      </c>
      <c r="D7090" s="2" t="s">
        <v>5991</v>
      </c>
      <c r="E7090" s="3" t="s">
        <v>6152</v>
      </c>
      <c r="G7090" s="66">
        <v>1.02</v>
      </c>
    </row>
    <row r="7091" spans="1:7" x14ac:dyDescent="0.2">
      <c r="A7091" s="1" t="str">
        <f t="shared" si="121"/>
        <v>SINAPI 95395</v>
      </c>
      <c r="B7091" s="3" t="s">
        <v>6165</v>
      </c>
      <c r="C7091" s="3">
        <v>95395</v>
      </c>
      <c r="D7091" s="2" t="s">
        <v>5992</v>
      </c>
      <c r="E7091" s="3" t="s">
        <v>6152</v>
      </c>
      <c r="G7091" s="66">
        <v>1.07</v>
      </c>
    </row>
    <row r="7092" spans="1:7" x14ac:dyDescent="0.2">
      <c r="A7092" s="1" t="str">
        <f t="shared" si="121"/>
        <v>SINAPI 95396</v>
      </c>
      <c r="B7092" s="3" t="s">
        <v>6165</v>
      </c>
      <c r="C7092" s="3">
        <v>95396</v>
      </c>
      <c r="D7092" s="2" t="s">
        <v>5993</v>
      </c>
      <c r="E7092" s="3" t="s">
        <v>6152</v>
      </c>
      <c r="G7092" s="66">
        <v>1.1100000000000001</v>
      </c>
    </row>
    <row r="7093" spans="1:7" x14ac:dyDescent="0.2">
      <c r="A7093" s="1" t="str">
        <f t="shared" si="121"/>
        <v>SINAPI 95419</v>
      </c>
      <c r="B7093" s="3" t="s">
        <v>6165</v>
      </c>
      <c r="C7093" s="3">
        <v>95419</v>
      </c>
      <c r="D7093" s="2" t="s">
        <v>6010</v>
      </c>
      <c r="E7093" s="3" t="s">
        <v>6164</v>
      </c>
      <c r="G7093" s="66">
        <v>136.1</v>
      </c>
    </row>
    <row r="7094" spans="1:7" x14ac:dyDescent="0.2">
      <c r="A7094" s="1" t="str">
        <f t="shared" si="121"/>
        <v>SINAPI 95420</v>
      </c>
      <c r="B7094" s="3" t="s">
        <v>6165</v>
      </c>
      <c r="C7094" s="3">
        <v>95420</v>
      </c>
      <c r="D7094" s="2" t="s">
        <v>6011</v>
      </c>
      <c r="E7094" s="3" t="s">
        <v>6164</v>
      </c>
      <c r="G7094" s="66">
        <v>143.59</v>
      </c>
    </row>
    <row r="7095" spans="1:7" x14ac:dyDescent="0.2">
      <c r="A7095" s="1" t="str">
        <f t="shared" si="121"/>
        <v>SINAPI 95421</v>
      </c>
      <c r="B7095" s="3" t="s">
        <v>6165</v>
      </c>
      <c r="C7095" s="3">
        <v>95421</v>
      </c>
      <c r="D7095" s="2" t="s">
        <v>6012</v>
      </c>
      <c r="E7095" s="3" t="s">
        <v>6164</v>
      </c>
      <c r="G7095" s="66">
        <v>148.13</v>
      </c>
    </row>
    <row r="7096" spans="1:7" x14ac:dyDescent="0.2">
      <c r="A7096" s="1" t="str">
        <f t="shared" si="121"/>
        <v>SINAPI 101294</v>
      </c>
      <c r="B7096" s="3" t="s">
        <v>6165</v>
      </c>
      <c r="C7096" s="3">
        <v>101294</v>
      </c>
      <c r="D7096" s="2" t="s">
        <v>6040</v>
      </c>
      <c r="E7096" s="3" t="s">
        <v>6164</v>
      </c>
      <c r="G7096" s="66">
        <v>35.6</v>
      </c>
    </row>
    <row r="7097" spans="1:7" x14ac:dyDescent="0.2">
      <c r="A7097" s="1" t="str">
        <f t="shared" si="121"/>
        <v>SINAPI 95315</v>
      </c>
      <c r="B7097" s="3" t="s">
        <v>6165</v>
      </c>
      <c r="C7097" s="3">
        <v>95315</v>
      </c>
      <c r="D7097" s="2" t="s">
        <v>5922</v>
      </c>
      <c r="E7097" s="3" t="s">
        <v>6152</v>
      </c>
      <c r="G7097" s="66">
        <v>0.26</v>
      </c>
    </row>
    <row r="7098" spans="1:7" x14ac:dyDescent="0.2">
      <c r="A7098" s="1" t="str">
        <f t="shared" si="121"/>
        <v>SINAPI 100293</v>
      </c>
      <c r="B7098" s="3" t="s">
        <v>6165</v>
      </c>
      <c r="C7098" s="3">
        <v>100293</v>
      </c>
      <c r="D7098" s="2" t="s">
        <v>6019</v>
      </c>
      <c r="E7098" s="3" t="s">
        <v>6152</v>
      </c>
      <c r="G7098" s="66">
        <v>0.23</v>
      </c>
    </row>
    <row r="7099" spans="1:7" x14ac:dyDescent="0.2">
      <c r="A7099" s="1" t="str">
        <f t="shared" si="121"/>
        <v>SINAPI 101295</v>
      </c>
      <c r="B7099" s="3" t="s">
        <v>6165</v>
      </c>
      <c r="C7099" s="3">
        <v>101295</v>
      </c>
      <c r="D7099" s="2" t="s">
        <v>6041</v>
      </c>
      <c r="E7099" s="3" t="s">
        <v>6164</v>
      </c>
      <c r="G7099" s="66">
        <v>31.89</v>
      </c>
    </row>
    <row r="7100" spans="1:7" x14ac:dyDescent="0.2">
      <c r="A7100" s="1" t="str">
        <f t="shared" si="121"/>
        <v>SINAPI 95316</v>
      </c>
      <c r="B7100" s="3" t="s">
        <v>6165</v>
      </c>
      <c r="C7100" s="3">
        <v>95316</v>
      </c>
      <c r="D7100" s="2" t="s">
        <v>5923</v>
      </c>
      <c r="E7100" s="3" t="s">
        <v>6152</v>
      </c>
      <c r="G7100" s="66">
        <v>0.68</v>
      </c>
    </row>
    <row r="7101" spans="1:7" ht="22.5" x14ac:dyDescent="0.2">
      <c r="A7101" s="1" t="str">
        <f t="shared" si="121"/>
        <v>SINAPI 95317</v>
      </c>
      <c r="B7101" s="3" t="s">
        <v>6165</v>
      </c>
      <c r="C7101" s="3">
        <v>95317</v>
      </c>
      <c r="D7101" s="2" t="s">
        <v>5924</v>
      </c>
      <c r="E7101" s="3" t="s">
        <v>6152</v>
      </c>
      <c r="G7101" s="66">
        <v>0.32</v>
      </c>
    </row>
    <row r="7102" spans="1:7" ht="22.5" x14ac:dyDescent="0.2">
      <c r="A7102" s="1" t="str">
        <f t="shared" si="121"/>
        <v>SINAPI 101296</v>
      </c>
      <c r="B7102" s="3" t="s">
        <v>6165</v>
      </c>
      <c r="C7102" s="3">
        <v>101296</v>
      </c>
      <c r="D7102" s="2" t="s">
        <v>6042</v>
      </c>
      <c r="E7102" s="3" t="s">
        <v>6164</v>
      </c>
      <c r="G7102" s="66">
        <v>43.58</v>
      </c>
    </row>
    <row r="7103" spans="1:7" x14ac:dyDescent="0.2">
      <c r="A7103" s="1" t="str">
        <f t="shared" si="121"/>
        <v>SINAPI 95398</v>
      </c>
      <c r="B7103" s="3" t="s">
        <v>6165</v>
      </c>
      <c r="C7103" s="3">
        <v>95398</v>
      </c>
      <c r="D7103" s="2" t="s">
        <v>5994</v>
      </c>
      <c r="E7103" s="3" t="s">
        <v>6152</v>
      </c>
      <c r="G7103" s="66">
        <v>0.1</v>
      </c>
    </row>
    <row r="7104" spans="1:7" x14ac:dyDescent="0.2">
      <c r="A7104" s="1" t="str">
        <f t="shared" si="121"/>
        <v>SINAPI 95416</v>
      </c>
      <c r="B7104" s="3" t="s">
        <v>6165</v>
      </c>
      <c r="C7104" s="3">
        <v>95416</v>
      </c>
      <c r="D7104" s="2" t="s">
        <v>6007</v>
      </c>
      <c r="E7104" s="3" t="s">
        <v>6164</v>
      </c>
      <c r="G7104" s="66">
        <v>13.44</v>
      </c>
    </row>
    <row r="7105" spans="1:7" x14ac:dyDescent="0.2">
      <c r="A7105" s="1" t="str">
        <f t="shared" si="121"/>
        <v>SINAPI 101297</v>
      </c>
      <c r="B7105" s="3" t="s">
        <v>6165</v>
      </c>
      <c r="C7105" s="3">
        <v>101297</v>
      </c>
      <c r="D7105" s="2" t="s">
        <v>6043</v>
      </c>
      <c r="E7105" s="3" t="s">
        <v>6164</v>
      </c>
      <c r="G7105" s="66">
        <v>34.19</v>
      </c>
    </row>
    <row r="7106" spans="1:7" x14ac:dyDescent="0.2">
      <c r="A7106" s="1" t="str">
        <f t="shared" si="121"/>
        <v>SINAPI 95318</v>
      </c>
      <c r="B7106" s="3" t="s">
        <v>6165</v>
      </c>
      <c r="C7106" s="3">
        <v>95318</v>
      </c>
      <c r="D7106" s="2" t="s">
        <v>5925</v>
      </c>
      <c r="E7106" s="3" t="s">
        <v>6152</v>
      </c>
      <c r="G7106" s="66">
        <v>0.25</v>
      </c>
    </row>
    <row r="7107" spans="1:7" x14ac:dyDescent="0.2">
      <c r="A7107" s="1" t="str">
        <f t="shared" si="121"/>
        <v>SINAPI 101298</v>
      </c>
      <c r="B7107" s="3" t="s">
        <v>6165</v>
      </c>
      <c r="C7107" s="3">
        <v>101298</v>
      </c>
      <c r="D7107" s="2" t="s">
        <v>6044</v>
      </c>
      <c r="E7107" s="3" t="s">
        <v>6164</v>
      </c>
      <c r="G7107" s="66">
        <v>27.97</v>
      </c>
    </row>
    <row r="7108" spans="1:7" x14ac:dyDescent="0.2">
      <c r="A7108" s="1" t="str">
        <f t="shared" si="121"/>
        <v>SINAPI 95319</v>
      </c>
      <c r="B7108" s="3" t="s">
        <v>6165</v>
      </c>
      <c r="C7108" s="3">
        <v>95319</v>
      </c>
      <c r="D7108" s="2" t="s">
        <v>5926</v>
      </c>
      <c r="E7108" s="3" t="s">
        <v>6152</v>
      </c>
      <c r="G7108" s="66">
        <v>0.21</v>
      </c>
    </row>
    <row r="7109" spans="1:7" x14ac:dyDescent="0.2">
      <c r="A7109" s="1" t="str">
        <f t="shared" si="121"/>
        <v>SINAPI 101299</v>
      </c>
      <c r="B7109" s="3" t="s">
        <v>6165</v>
      </c>
      <c r="C7109" s="3">
        <v>101299</v>
      </c>
      <c r="D7109" s="2" t="s">
        <v>6045</v>
      </c>
      <c r="E7109" s="3" t="s">
        <v>6164</v>
      </c>
      <c r="G7109" s="66">
        <v>35.79</v>
      </c>
    </row>
    <row r="7110" spans="1:7" x14ac:dyDescent="0.2">
      <c r="A7110" s="1" t="str">
        <f t="shared" si="121"/>
        <v>SINAPI 95320</v>
      </c>
      <c r="B7110" s="3" t="s">
        <v>6165</v>
      </c>
      <c r="C7110" s="3">
        <v>95320</v>
      </c>
      <c r="D7110" s="2" t="s">
        <v>5927</v>
      </c>
      <c r="E7110" s="3" t="s">
        <v>6152</v>
      </c>
      <c r="G7110" s="66">
        <v>0.21</v>
      </c>
    </row>
    <row r="7111" spans="1:7" x14ac:dyDescent="0.2">
      <c r="A7111" s="1" t="str">
        <f t="shared" si="121"/>
        <v>SINAPI 95321</v>
      </c>
      <c r="B7111" s="3" t="s">
        <v>6165</v>
      </c>
      <c r="C7111" s="3">
        <v>95321</v>
      </c>
      <c r="D7111" s="2" t="s">
        <v>5928</v>
      </c>
      <c r="E7111" s="3" t="s">
        <v>6152</v>
      </c>
      <c r="G7111" s="66">
        <v>0.18</v>
      </c>
    </row>
    <row r="7112" spans="1:7" x14ac:dyDescent="0.2">
      <c r="A7112" s="1" t="str">
        <f t="shared" si="121"/>
        <v>SINAPI 101300</v>
      </c>
      <c r="B7112" s="3" t="s">
        <v>6165</v>
      </c>
      <c r="C7112" s="3">
        <v>101300</v>
      </c>
      <c r="D7112" s="2" t="s">
        <v>6046</v>
      </c>
      <c r="E7112" s="3" t="s">
        <v>6164</v>
      </c>
      <c r="G7112" s="66">
        <v>24.85</v>
      </c>
    </row>
    <row r="7113" spans="1:7" x14ac:dyDescent="0.2">
      <c r="A7113" s="1" t="str">
        <f t="shared" si="121"/>
        <v>SINAPI 95322</v>
      </c>
      <c r="B7113" s="3" t="s">
        <v>6165</v>
      </c>
      <c r="C7113" s="3">
        <v>95322</v>
      </c>
      <c r="D7113" s="2" t="s">
        <v>5929</v>
      </c>
      <c r="E7113" s="3" t="s">
        <v>6152</v>
      </c>
      <c r="G7113" s="66">
        <v>0.16</v>
      </c>
    </row>
    <row r="7114" spans="1:7" x14ac:dyDescent="0.2">
      <c r="A7114" s="1" t="str">
        <f t="shared" si="121"/>
        <v>SINAPI 101301</v>
      </c>
      <c r="B7114" s="3" t="s">
        <v>6165</v>
      </c>
      <c r="C7114" s="3">
        <v>101301</v>
      </c>
      <c r="D7114" s="2" t="s">
        <v>6047</v>
      </c>
      <c r="E7114" s="3" t="s">
        <v>6164</v>
      </c>
      <c r="G7114" s="66">
        <v>22.36</v>
      </c>
    </row>
    <row r="7115" spans="1:7" x14ac:dyDescent="0.2">
      <c r="A7115" s="1" t="str">
        <f t="shared" si="121"/>
        <v>SINAPI 95323</v>
      </c>
      <c r="B7115" s="3" t="s">
        <v>6165</v>
      </c>
      <c r="C7115" s="3">
        <v>95323</v>
      </c>
      <c r="D7115" s="2" t="s">
        <v>5930</v>
      </c>
      <c r="E7115" s="3" t="s">
        <v>6152</v>
      </c>
      <c r="G7115" s="66">
        <v>0.31</v>
      </c>
    </row>
    <row r="7116" spans="1:7" x14ac:dyDescent="0.2">
      <c r="A7116" s="1" t="str">
        <f t="shared" si="121"/>
        <v>SINAPI 101302</v>
      </c>
      <c r="B7116" s="3" t="s">
        <v>6165</v>
      </c>
      <c r="C7116" s="3">
        <v>101302</v>
      </c>
      <c r="D7116" s="2" t="s">
        <v>6048</v>
      </c>
      <c r="E7116" s="3" t="s">
        <v>6164</v>
      </c>
      <c r="G7116" s="66">
        <v>41.47</v>
      </c>
    </row>
    <row r="7117" spans="1:7" x14ac:dyDescent="0.2">
      <c r="A7117" s="1" t="str">
        <f t="shared" si="121"/>
        <v>SINAPI 95324</v>
      </c>
      <c r="B7117" s="3" t="s">
        <v>6165</v>
      </c>
      <c r="C7117" s="3">
        <v>95324</v>
      </c>
      <c r="D7117" s="2" t="s">
        <v>5931</v>
      </c>
      <c r="E7117" s="3" t="s">
        <v>6152</v>
      </c>
      <c r="G7117" s="66">
        <v>0.38</v>
      </c>
    </row>
    <row r="7118" spans="1:7" x14ac:dyDescent="0.2">
      <c r="A7118" s="1" t="str">
        <f t="shared" si="121"/>
        <v>SINAPI 101304</v>
      </c>
      <c r="B7118" s="3" t="s">
        <v>6165</v>
      </c>
      <c r="C7118" s="3">
        <v>101304</v>
      </c>
      <c r="D7118" s="2" t="s">
        <v>6050</v>
      </c>
      <c r="E7118" s="3" t="s">
        <v>6164</v>
      </c>
      <c r="G7118" s="66">
        <v>51.35</v>
      </c>
    </row>
    <row r="7119" spans="1:7" x14ac:dyDescent="0.2">
      <c r="A7119" s="1" t="str">
        <f t="shared" si="121"/>
        <v>SINAPI 95325</v>
      </c>
      <c r="B7119" s="3" t="s">
        <v>6165</v>
      </c>
      <c r="C7119" s="3">
        <v>95325</v>
      </c>
      <c r="D7119" s="2" t="s">
        <v>5932</v>
      </c>
      <c r="E7119" s="3" t="s">
        <v>6152</v>
      </c>
      <c r="G7119" s="66">
        <v>0.37</v>
      </c>
    </row>
    <row r="7120" spans="1:7" ht="22.5" x14ac:dyDescent="0.2">
      <c r="A7120" s="1" t="str">
        <f t="shared" si="121"/>
        <v>SINAPI 101305</v>
      </c>
      <c r="B7120" s="3" t="s">
        <v>6165</v>
      </c>
      <c r="C7120" s="3">
        <v>101305</v>
      </c>
      <c r="D7120" s="2" t="s">
        <v>6051</v>
      </c>
      <c r="E7120" s="3" t="s">
        <v>6164</v>
      </c>
      <c r="G7120" s="66">
        <v>49.94</v>
      </c>
    </row>
    <row r="7121" spans="1:7" x14ac:dyDescent="0.2">
      <c r="A7121" s="1" t="str">
        <f t="shared" si="121"/>
        <v>SINAPI 95328</v>
      </c>
      <c r="B7121" s="3" t="s">
        <v>6165</v>
      </c>
      <c r="C7121" s="3">
        <v>95328</v>
      </c>
      <c r="D7121" s="2" t="s">
        <v>5933</v>
      </c>
      <c r="E7121" s="3" t="s">
        <v>6152</v>
      </c>
      <c r="G7121" s="66">
        <v>0.19</v>
      </c>
    </row>
    <row r="7122" spans="1:7" x14ac:dyDescent="0.2">
      <c r="A7122" s="1" t="str">
        <f t="shared" si="121"/>
        <v>SINAPI 101307</v>
      </c>
      <c r="B7122" s="3" t="s">
        <v>6165</v>
      </c>
      <c r="C7122" s="3">
        <v>101307</v>
      </c>
      <c r="D7122" s="2" t="s">
        <v>6052</v>
      </c>
      <c r="E7122" s="3" t="s">
        <v>6164</v>
      </c>
      <c r="G7122" s="66">
        <v>26.43</v>
      </c>
    </row>
    <row r="7123" spans="1:7" x14ac:dyDescent="0.2">
      <c r="A7123" s="1" t="str">
        <f t="shared" si="121"/>
        <v>SINAPI 101309</v>
      </c>
      <c r="B7123" s="3" t="s">
        <v>6165</v>
      </c>
      <c r="C7123" s="3">
        <v>101309</v>
      </c>
      <c r="D7123" s="2" t="s">
        <v>6054</v>
      </c>
      <c r="E7123" s="3" t="s">
        <v>6164</v>
      </c>
      <c r="G7123" s="66">
        <v>35.79</v>
      </c>
    </row>
    <row r="7124" spans="1:7" x14ac:dyDescent="0.2">
      <c r="A7124" s="1" t="str">
        <f t="shared" si="121"/>
        <v>SINAPI 95329</v>
      </c>
      <c r="B7124" s="3" t="s">
        <v>6165</v>
      </c>
      <c r="C7124" s="3">
        <v>95329</v>
      </c>
      <c r="D7124" s="2" t="s">
        <v>5934</v>
      </c>
      <c r="E7124" s="3" t="s">
        <v>6152</v>
      </c>
      <c r="G7124" s="66">
        <v>0.41</v>
      </c>
    </row>
    <row r="7125" spans="1:7" x14ac:dyDescent="0.2">
      <c r="A7125" s="1" t="str">
        <f t="shared" si="121"/>
        <v>SINAPI 101310</v>
      </c>
      <c r="B7125" s="3" t="s">
        <v>6165</v>
      </c>
      <c r="C7125" s="3">
        <v>101310</v>
      </c>
      <c r="D7125" s="2" t="s">
        <v>6055</v>
      </c>
      <c r="E7125" s="3" t="s">
        <v>6164</v>
      </c>
      <c r="G7125" s="66">
        <v>54.91</v>
      </c>
    </row>
    <row r="7126" spans="1:7" x14ac:dyDescent="0.2">
      <c r="A7126" s="1" t="str">
        <f t="shared" si="121"/>
        <v>SINAPI 101311</v>
      </c>
      <c r="B7126" s="3" t="s">
        <v>6165</v>
      </c>
      <c r="C7126" s="3">
        <v>101311</v>
      </c>
      <c r="D7126" s="2" t="s">
        <v>6056</v>
      </c>
      <c r="E7126" s="3" t="s">
        <v>6164</v>
      </c>
      <c r="G7126" s="66">
        <v>37</v>
      </c>
    </row>
    <row r="7127" spans="1:7" x14ac:dyDescent="0.2">
      <c r="A7127" s="1" t="str">
        <f t="shared" si="121"/>
        <v>SINAPI 95330</v>
      </c>
      <c r="B7127" s="3" t="s">
        <v>6165</v>
      </c>
      <c r="C7127" s="3">
        <v>95330</v>
      </c>
      <c r="D7127" s="2" t="s">
        <v>5935</v>
      </c>
      <c r="E7127" s="3" t="s">
        <v>6152</v>
      </c>
      <c r="G7127" s="66">
        <v>0.27</v>
      </c>
    </row>
    <row r="7128" spans="1:7" ht="22.5" x14ac:dyDescent="0.2">
      <c r="A7128" s="1" t="str">
        <f t="shared" si="121"/>
        <v>SINAPI 101312</v>
      </c>
      <c r="B7128" s="3" t="s">
        <v>6165</v>
      </c>
      <c r="C7128" s="3">
        <v>101312</v>
      </c>
      <c r="D7128" s="2" t="s">
        <v>6057</v>
      </c>
      <c r="E7128" s="3" t="s">
        <v>6164</v>
      </c>
      <c r="G7128" s="66">
        <v>43.29</v>
      </c>
    </row>
    <row r="7129" spans="1:7" ht="22.5" x14ac:dyDescent="0.2">
      <c r="A7129" s="1" t="str">
        <f t="shared" si="121"/>
        <v>SINAPI 95331</v>
      </c>
      <c r="B7129" s="3" t="s">
        <v>6165</v>
      </c>
      <c r="C7129" s="3">
        <v>95331</v>
      </c>
      <c r="D7129" s="2" t="s">
        <v>5936</v>
      </c>
      <c r="E7129" s="3" t="s">
        <v>6152</v>
      </c>
      <c r="G7129" s="66">
        <v>0.32</v>
      </c>
    </row>
    <row r="7130" spans="1:7" x14ac:dyDescent="0.2">
      <c r="A7130" s="1" t="str">
        <f t="shared" si="121"/>
        <v>SINAPI 95400</v>
      </c>
      <c r="B7130" s="3" t="s">
        <v>6165</v>
      </c>
      <c r="C7130" s="3">
        <v>95400</v>
      </c>
      <c r="D7130" s="2" t="s">
        <v>5995</v>
      </c>
      <c r="E7130" s="3" t="s">
        <v>6152</v>
      </c>
      <c r="G7130" s="66">
        <v>0.23</v>
      </c>
    </row>
    <row r="7131" spans="1:7" x14ac:dyDescent="0.2">
      <c r="A7131" s="1" t="str">
        <f t="shared" si="121"/>
        <v>SINAPI 95411</v>
      </c>
      <c r="B7131" s="3" t="s">
        <v>6165</v>
      </c>
      <c r="C7131" s="3">
        <v>95411</v>
      </c>
      <c r="D7131" s="2" t="s">
        <v>6003</v>
      </c>
      <c r="E7131" s="3" t="s">
        <v>6164</v>
      </c>
      <c r="G7131" s="66">
        <v>30.9</v>
      </c>
    </row>
    <row r="7132" spans="1:7" x14ac:dyDescent="0.2">
      <c r="A7132" s="1" t="str">
        <f t="shared" si="121"/>
        <v>SINAPI 95332</v>
      </c>
      <c r="B7132" s="3" t="s">
        <v>6165</v>
      </c>
      <c r="C7132" s="3">
        <v>95332</v>
      </c>
      <c r="D7132" s="2" t="s">
        <v>5937</v>
      </c>
      <c r="E7132" s="3" t="s">
        <v>6152</v>
      </c>
      <c r="G7132" s="66">
        <v>0.9</v>
      </c>
    </row>
    <row r="7133" spans="1:7" x14ac:dyDescent="0.2">
      <c r="A7133" s="1" t="str">
        <f t="shared" si="121"/>
        <v>SINAPI 101313</v>
      </c>
      <c r="B7133" s="3" t="s">
        <v>6165</v>
      </c>
      <c r="C7133" s="3">
        <v>101313</v>
      </c>
      <c r="D7133" s="2" t="s">
        <v>6058</v>
      </c>
      <c r="E7133" s="3" t="s">
        <v>6164</v>
      </c>
      <c r="G7133" s="66">
        <v>119.71</v>
      </c>
    </row>
    <row r="7134" spans="1:7" x14ac:dyDescent="0.2">
      <c r="A7134" s="1" t="str">
        <f t="shared" si="121"/>
        <v>SINAPI 95334</v>
      </c>
      <c r="B7134" s="3" t="s">
        <v>6165</v>
      </c>
      <c r="C7134" s="3">
        <v>95334</v>
      </c>
      <c r="D7134" s="2" t="s">
        <v>5938</v>
      </c>
      <c r="E7134" s="3" t="s">
        <v>6152</v>
      </c>
      <c r="G7134" s="66">
        <v>1.1599999999999999</v>
      </c>
    </row>
    <row r="7135" spans="1:7" x14ac:dyDescent="0.2">
      <c r="A7135" s="1" t="str">
        <f t="shared" si="121"/>
        <v>SINAPI 101315</v>
      </c>
      <c r="B7135" s="3" t="s">
        <v>6165</v>
      </c>
      <c r="C7135" s="3">
        <v>101315</v>
      </c>
      <c r="D7135" s="2" t="s">
        <v>6059</v>
      </c>
      <c r="E7135" s="3" t="s">
        <v>6164</v>
      </c>
      <c r="G7135" s="66">
        <v>154.74</v>
      </c>
    </row>
    <row r="7136" spans="1:7" x14ac:dyDescent="0.2">
      <c r="A7136" s="1" t="str">
        <f t="shared" si="121"/>
        <v>SINAPI 95335</v>
      </c>
      <c r="B7136" s="3" t="s">
        <v>6165</v>
      </c>
      <c r="C7136" s="3">
        <v>95335</v>
      </c>
      <c r="D7136" s="2" t="s">
        <v>5939</v>
      </c>
      <c r="E7136" s="3" t="s">
        <v>6152</v>
      </c>
      <c r="G7136" s="66">
        <v>0.43</v>
      </c>
    </row>
    <row r="7137" spans="1:7" ht="22.5" x14ac:dyDescent="0.2">
      <c r="A7137" s="1" t="str">
        <f t="shared" si="121"/>
        <v>SINAPI 101316</v>
      </c>
      <c r="B7137" s="3" t="s">
        <v>6165</v>
      </c>
      <c r="C7137" s="3">
        <v>101316</v>
      </c>
      <c r="D7137" s="2" t="s">
        <v>6060</v>
      </c>
      <c r="E7137" s="3" t="s">
        <v>6164</v>
      </c>
      <c r="G7137" s="66">
        <v>57.66</v>
      </c>
    </row>
    <row r="7138" spans="1:7" x14ac:dyDescent="0.2">
      <c r="A7138" s="1" t="str">
        <f t="shared" si="121"/>
        <v>SINAPI 95401</v>
      </c>
      <c r="B7138" s="3" t="s">
        <v>6165</v>
      </c>
      <c r="C7138" s="3">
        <v>95401</v>
      </c>
      <c r="D7138" s="2" t="s">
        <v>5996</v>
      </c>
      <c r="E7138" s="3" t="s">
        <v>6152</v>
      </c>
      <c r="G7138" s="66">
        <v>1.18</v>
      </c>
    </row>
    <row r="7139" spans="1:7" x14ac:dyDescent="0.2">
      <c r="A7139" s="1" t="str">
        <f t="shared" si="121"/>
        <v>SINAPI 95422</v>
      </c>
      <c r="B7139" s="3" t="s">
        <v>6165</v>
      </c>
      <c r="C7139" s="3">
        <v>95422</v>
      </c>
      <c r="D7139" s="2" t="s">
        <v>6013</v>
      </c>
      <c r="E7139" s="3" t="s">
        <v>6164</v>
      </c>
      <c r="G7139" s="66">
        <v>158.13999999999999</v>
      </c>
    </row>
    <row r="7140" spans="1:7" x14ac:dyDescent="0.2">
      <c r="A7140" s="1" t="str">
        <f t="shared" si="121"/>
        <v>SINAPI 95402</v>
      </c>
      <c r="B7140" s="3" t="s">
        <v>6165</v>
      </c>
      <c r="C7140" s="3">
        <v>95402</v>
      </c>
      <c r="D7140" s="2" t="s">
        <v>5997</v>
      </c>
      <c r="E7140" s="3" t="s">
        <v>6152</v>
      </c>
      <c r="G7140" s="66">
        <v>1.87</v>
      </c>
    </row>
    <row r="7141" spans="1:7" x14ac:dyDescent="0.2">
      <c r="A7141" s="1" t="str">
        <f t="shared" si="121"/>
        <v>SINAPI 95415</v>
      </c>
      <c r="B7141" s="3" t="s">
        <v>6165</v>
      </c>
      <c r="C7141" s="3">
        <v>95415</v>
      </c>
      <c r="D7141" s="2" t="s">
        <v>6006</v>
      </c>
      <c r="E7141" s="3" t="s">
        <v>6164</v>
      </c>
      <c r="G7141" s="66">
        <v>249.55</v>
      </c>
    </row>
    <row r="7142" spans="1:7" x14ac:dyDescent="0.2">
      <c r="A7142" s="1" t="str">
        <f t="shared" si="121"/>
        <v>SINAPI 95403</v>
      </c>
      <c r="B7142" s="3" t="s">
        <v>6165</v>
      </c>
      <c r="C7142" s="3">
        <v>95403</v>
      </c>
      <c r="D7142" s="2" t="s">
        <v>5998</v>
      </c>
      <c r="E7142" s="3" t="s">
        <v>6152</v>
      </c>
      <c r="G7142" s="66">
        <v>1.94</v>
      </c>
    </row>
    <row r="7143" spans="1:7" x14ac:dyDescent="0.2">
      <c r="A7143" s="1" t="str">
        <f t="shared" ref="A7143:A7206" si="122">CONCATENAR</f>
        <v>SINAPI 95417</v>
      </c>
      <c r="B7143" s="3" t="s">
        <v>6165</v>
      </c>
      <c r="C7143" s="3">
        <v>95417</v>
      </c>
      <c r="D7143" s="2" t="s">
        <v>6008</v>
      </c>
      <c r="E7143" s="3" t="s">
        <v>6164</v>
      </c>
      <c r="G7143" s="66">
        <v>258.14999999999998</v>
      </c>
    </row>
    <row r="7144" spans="1:7" x14ac:dyDescent="0.2">
      <c r="A7144" s="1" t="str">
        <f t="shared" si="122"/>
        <v>SINAPI 95404</v>
      </c>
      <c r="B7144" s="3" t="s">
        <v>6165</v>
      </c>
      <c r="C7144" s="3">
        <v>95404</v>
      </c>
      <c r="D7144" s="2" t="s">
        <v>5999</v>
      </c>
      <c r="E7144" s="3" t="s">
        <v>6152</v>
      </c>
      <c r="G7144" s="66">
        <v>2.42</v>
      </c>
    </row>
    <row r="7145" spans="1:7" x14ac:dyDescent="0.2">
      <c r="A7145" s="1" t="str">
        <f t="shared" si="122"/>
        <v>SINAPI 95418</v>
      </c>
      <c r="B7145" s="3" t="s">
        <v>6165</v>
      </c>
      <c r="C7145" s="3">
        <v>95418</v>
      </c>
      <c r="D7145" s="2" t="s">
        <v>6009</v>
      </c>
      <c r="E7145" s="3" t="s">
        <v>6164</v>
      </c>
      <c r="G7145" s="66">
        <v>322.95</v>
      </c>
    </row>
    <row r="7146" spans="1:7" x14ac:dyDescent="0.2">
      <c r="A7146" s="1" t="str">
        <f t="shared" si="122"/>
        <v>SINAPI 95337</v>
      </c>
      <c r="B7146" s="3" t="s">
        <v>6165</v>
      </c>
      <c r="C7146" s="3">
        <v>95337</v>
      </c>
      <c r="D7146" s="2" t="s">
        <v>5940</v>
      </c>
      <c r="E7146" s="3" t="s">
        <v>6152</v>
      </c>
      <c r="G7146" s="66">
        <v>0.28000000000000003</v>
      </c>
    </row>
    <row r="7147" spans="1:7" x14ac:dyDescent="0.2">
      <c r="A7147" s="1" t="str">
        <f t="shared" si="122"/>
        <v>SINAPI 101322</v>
      </c>
      <c r="B7147" s="3" t="s">
        <v>6165</v>
      </c>
      <c r="C7147" s="3">
        <v>101322</v>
      </c>
      <c r="D7147" s="2" t="s">
        <v>6062</v>
      </c>
      <c r="E7147" s="3" t="s">
        <v>6164</v>
      </c>
      <c r="G7147" s="66">
        <v>38.11</v>
      </c>
    </row>
    <row r="7148" spans="1:7" x14ac:dyDescent="0.2">
      <c r="A7148" s="1" t="str">
        <f t="shared" si="122"/>
        <v>SINAPI 95338</v>
      </c>
      <c r="B7148" s="3" t="s">
        <v>6165</v>
      </c>
      <c r="C7148" s="3">
        <v>95338</v>
      </c>
      <c r="D7148" s="2" t="s">
        <v>5941</v>
      </c>
      <c r="E7148" s="3" t="s">
        <v>6152</v>
      </c>
      <c r="G7148" s="66">
        <v>0.51</v>
      </c>
    </row>
    <row r="7149" spans="1:7" x14ac:dyDescent="0.2">
      <c r="A7149" s="1" t="str">
        <f t="shared" si="122"/>
        <v>SINAPI 101323</v>
      </c>
      <c r="B7149" s="3" t="s">
        <v>6165</v>
      </c>
      <c r="C7149" s="3">
        <v>101323</v>
      </c>
      <c r="D7149" s="2" t="s">
        <v>6063</v>
      </c>
      <c r="E7149" s="3" t="s">
        <v>6164</v>
      </c>
      <c r="G7149" s="66">
        <v>68.010000000000005</v>
      </c>
    </row>
    <row r="7150" spans="1:7" x14ac:dyDescent="0.2">
      <c r="A7150" s="1" t="str">
        <f t="shared" si="122"/>
        <v>SINAPI 102918</v>
      </c>
      <c r="B7150" s="3" t="s">
        <v>6165</v>
      </c>
      <c r="C7150" s="3">
        <v>102918</v>
      </c>
      <c r="D7150" s="2" t="s">
        <v>9880</v>
      </c>
      <c r="E7150" s="3" t="s">
        <v>6152</v>
      </c>
      <c r="G7150" s="66">
        <v>0</v>
      </c>
    </row>
    <row r="7151" spans="1:7" x14ac:dyDescent="0.2">
      <c r="A7151" s="1" t="str">
        <f t="shared" si="122"/>
        <v>SINAPI 101325</v>
      </c>
      <c r="B7151" s="3" t="s">
        <v>6165</v>
      </c>
      <c r="C7151" s="3">
        <v>101325</v>
      </c>
      <c r="D7151" s="2" t="s">
        <v>6065</v>
      </c>
      <c r="E7151" s="3" t="s">
        <v>6164</v>
      </c>
      <c r="G7151" s="66">
        <v>38.630000000000003</v>
      </c>
    </row>
    <row r="7152" spans="1:7" x14ac:dyDescent="0.2">
      <c r="A7152" s="1" t="str">
        <f t="shared" si="122"/>
        <v>SINAPI 95390</v>
      </c>
      <c r="B7152" s="3" t="s">
        <v>6165</v>
      </c>
      <c r="C7152" s="3">
        <v>95390</v>
      </c>
      <c r="D7152" s="2" t="s">
        <v>5988</v>
      </c>
      <c r="E7152" s="3" t="s">
        <v>6152</v>
      </c>
      <c r="G7152" s="66">
        <v>0.1</v>
      </c>
    </row>
    <row r="7153" spans="1:7" x14ac:dyDescent="0.2">
      <c r="A7153" s="1" t="str">
        <f t="shared" si="122"/>
        <v>SINAPI 101326</v>
      </c>
      <c r="B7153" s="3" t="s">
        <v>6165</v>
      </c>
      <c r="C7153" s="3">
        <v>101326</v>
      </c>
      <c r="D7153" s="2" t="s">
        <v>6066</v>
      </c>
      <c r="E7153" s="3" t="s">
        <v>6164</v>
      </c>
      <c r="G7153" s="66">
        <v>13.38</v>
      </c>
    </row>
    <row r="7154" spans="1:7" x14ac:dyDescent="0.2">
      <c r="A7154" s="1" t="str">
        <f t="shared" si="122"/>
        <v>SINAPI 95340</v>
      </c>
      <c r="B7154" s="3" t="s">
        <v>6165</v>
      </c>
      <c r="C7154" s="3">
        <v>95340</v>
      </c>
      <c r="D7154" s="2" t="s">
        <v>5943</v>
      </c>
      <c r="E7154" s="3" t="s">
        <v>6152</v>
      </c>
      <c r="G7154" s="66">
        <v>0.35</v>
      </c>
    </row>
    <row r="7155" spans="1:7" x14ac:dyDescent="0.2">
      <c r="A7155" s="1" t="str">
        <f t="shared" si="122"/>
        <v>SINAPI 101330</v>
      </c>
      <c r="B7155" s="3" t="s">
        <v>6165</v>
      </c>
      <c r="C7155" s="3">
        <v>101330</v>
      </c>
      <c r="D7155" s="2" t="s">
        <v>6069</v>
      </c>
      <c r="E7155" s="3" t="s">
        <v>6164</v>
      </c>
      <c r="G7155" s="66">
        <v>47.41</v>
      </c>
    </row>
    <row r="7156" spans="1:7" x14ac:dyDescent="0.2">
      <c r="A7156" s="1" t="str">
        <f t="shared" si="122"/>
        <v>SINAPI 101331</v>
      </c>
      <c r="B7156" s="3" t="s">
        <v>6165</v>
      </c>
      <c r="C7156" s="3">
        <v>101331</v>
      </c>
      <c r="D7156" s="2" t="s">
        <v>6070</v>
      </c>
      <c r="E7156" s="3" t="s">
        <v>6164</v>
      </c>
      <c r="G7156" s="66">
        <v>50.19</v>
      </c>
    </row>
    <row r="7157" spans="1:7" x14ac:dyDescent="0.2">
      <c r="A7157" s="1" t="str">
        <f t="shared" si="122"/>
        <v>SINAPI 95341</v>
      </c>
      <c r="B7157" s="3" t="s">
        <v>6165</v>
      </c>
      <c r="C7157" s="3">
        <v>95341</v>
      </c>
      <c r="D7157" s="2" t="s">
        <v>5944</v>
      </c>
      <c r="E7157" s="3" t="s">
        <v>6152</v>
      </c>
      <c r="G7157" s="66">
        <v>0.37</v>
      </c>
    </row>
    <row r="7158" spans="1:7" x14ac:dyDescent="0.2">
      <c r="A7158" s="1" t="str">
        <f t="shared" si="122"/>
        <v>SINAPI 95339</v>
      </c>
      <c r="B7158" s="3" t="s">
        <v>6165</v>
      </c>
      <c r="C7158" s="3">
        <v>95339</v>
      </c>
      <c r="D7158" s="2" t="s">
        <v>5942</v>
      </c>
      <c r="E7158" s="3" t="s">
        <v>6152</v>
      </c>
      <c r="G7158" s="66">
        <v>0.41</v>
      </c>
    </row>
    <row r="7159" spans="1:7" x14ac:dyDescent="0.2">
      <c r="A7159" s="1" t="str">
        <f t="shared" si="122"/>
        <v>SINAPI 101329</v>
      </c>
      <c r="B7159" s="3" t="s">
        <v>6165</v>
      </c>
      <c r="C7159" s="3">
        <v>101329</v>
      </c>
      <c r="D7159" s="2" t="s">
        <v>6068</v>
      </c>
      <c r="E7159" s="3" t="s">
        <v>6164</v>
      </c>
      <c r="G7159" s="66">
        <v>55.08</v>
      </c>
    </row>
    <row r="7160" spans="1:7" x14ac:dyDescent="0.2">
      <c r="A7160" s="1" t="str">
        <f t="shared" si="122"/>
        <v>SINAPI 95342</v>
      </c>
      <c r="B7160" s="3" t="s">
        <v>6165</v>
      </c>
      <c r="C7160" s="3">
        <v>95342</v>
      </c>
      <c r="D7160" s="2" t="s">
        <v>5945</v>
      </c>
      <c r="E7160" s="3" t="s">
        <v>6152</v>
      </c>
      <c r="G7160" s="66">
        <v>0.27</v>
      </c>
    </row>
    <row r="7161" spans="1:7" ht="22.5" x14ac:dyDescent="0.2">
      <c r="A7161" s="1" t="str">
        <f t="shared" si="122"/>
        <v>SINAPI 101333</v>
      </c>
      <c r="B7161" s="3" t="s">
        <v>6165</v>
      </c>
      <c r="C7161" s="3">
        <v>101333</v>
      </c>
      <c r="D7161" s="2" t="s">
        <v>6072</v>
      </c>
      <c r="E7161" s="3" t="s">
        <v>6164</v>
      </c>
      <c r="G7161" s="66">
        <v>36.4</v>
      </c>
    </row>
    <row r="7162" spans="1:7" x14ac:dyDescent="0.2">
      <c r="A7162" s="1" t="str">
        <f t="shared" si="122"/>
        <v>SINAPI 100298</v>
      </c>
      <c r="B7162" s="3" t="s">
        <v>6165</v>
      </c>
      <c r="C7162" s="3">
        <v>100298</v>
      </c>
      <c r="D7162" s="2" t="s">
        <v>6021</v>
      </c>
      <c r="E7162" s="3" t="s">
        <v>6152</v>
      </c>
      <c r="G7162" s="66">
        <v>0.72</v>
      </c>
    </row>
    <row r="7163" spans="1:7" x14ac:dyDescent="0.2">
      <c r="A7163" s="1" t="str">
        <f t="shared" si="122"/>
        <v>SINAPI 101334</v>
      </c>
      <c r="B7163" s="3" t="s">
        <v>6165</v>
      </c>
      <c r="C7163" s="3">
        <v>101334</v>
      </c>
      <c r="D7163" s="2" t="s">
        <v>6073</v>
      </c>
      <c r="E7163" s="3" t="s">
        <v>6164</v>
      </c>
      <c r="G7163" s="66">
        <v>95.8</v>
      </c>
    </row>
    <row r="7164" spans="1:7" x14ac:dyDescent="0.2">
      <c r="A7164" s="1" t="str">
        <f t="shared" si="122"/>
        <v>SINAPI 95405</v>
      </c>
      <c r="B7164" s="3" t="s">
        <v>6165</v>
      </c>
      <c r="C7164" s="3">
        <v>95405</v>
      </c>
      <c r="D7164" s="2" t="s">
        <v>6000</v>
      </c>
      <c r="E7164" s="3" t="s">
        <v>6152</v>
      </c>
      <c r="G7164" s="66">
        <v>1.93</v>
      </c>
    </row>
    <row r="7165" spans="1:7" x14ac:dyDescent="0.2">
      <c r="A7165" s="1" t="str">
        <f t="shared" si="122"/>
        <v>SINAPI 95423</v>
      </c>
      <c r="B7165" s="3" t="s">
        <v>6165</v>
      </c>
      <c r="C7165" s="3">
        <v>95423</v>
      </c>
      <c r="D7165" s="2" t="s">
        <v>6014</v>
      </c>
      <c r="E7165" s="3" t="s">
        <v>6164</v>
      </c>
      <c r="G7165" s="66">
        <v>257.97000000000003</v>
      </c>
    </row>
    <row r="7166" spans="1:7" x14ac:dyDescent="0.2">
      <c r="A7166" s="1" t="str">
        <f t="shared" si="122"/>
        <v>SINAPI 95343</v>
      </c>
      <c r="B7166" s="3" t="s">
        <v>6165</v>
      </c>
      <c r="C7166" s="3">
        <v>95343</v>
      </c>
      <c r="D7166" s="2" t="s">
        <v>5946</v>
      </c>
      <c r="E7166" s="3" t="s">
        <v>6152</v>
      </c>
      <c r="G7166" s="66">
        <v>0.28999999999999998</v>
      </c>
    </row>
    <row r="7167" spans="1:7" x14ac:dyDescent="0.2">
      <c r="A7167" s="1" t="str">
        <f t="shared" si="122"/>
        <v>SINAPI 100295</v>
      </c>
      <c r="B7167" s="3" t="s">
        <v>6165</v>
      </c>
      <c r="C7167" s="3">
        <v>100295</v>
      </c>
      <c r="D7167" s="2" t="s">
        <v>6020</v>
      </c>
      <c r="E7167" s="3" t="s">
        <v>6152</v>
      </c>
      <c r="G7167" s="66">
        <v>0.57999999999999996</v>
      </c>
    </row>
    <row r="7168" spans="1:7" x14ac:dyDescent="0.2">
      <c r="A7168" s="1" t="str">
        <f t="shared" si="122"/>
        <v>SINAPI 101303</v>
      </c>
      <c r="B7168" s="3" t="s">
        <v>6165</v>
      </c>
      <c r="C7168" s="3">
        <v>101303</v>
      </c>
      <c r="D7168" s="2" t="s">
        <v>6049</v>
      </c>
      <c r="E7168" s="3" t="s">
        <v>6164</v>
      </c>
      <c r="G7168" s="66">
        <v>78.08</v>
      </c>
    </row>
    <row r="7169" spans="1:7" x14ac:dyDescent="0.2">
      <c r="A7169" s="1" t="str">
        <f t="shared" si="122"/>
        <v>SINAPI 95344</v>
      </c>
      <c r="B7169" s="3" t="s">
        <v>6165</v>
      </c>
      <c r="C7169" s="3">
        <v>95344</v>
      </c>
      <c r="D7169" s="2" t="s">
        <v>5947</v>
      </c>
      <c r="E7169" s="3" t="s">
        <v>6152</v>
      </c>
      <c r="G7169" s="66">
        <v>0.23</v>
      </c>
    </row>
    <row r="7170" spans="1:7" ht="22.5" x14ac:dyDescent="0.2">
      <c r="A7170" s="1" t="str">
        <f t="shared" si="122"/>
        <v>SINAPI 101308</v>
      </c>
      <c r="B7170" s="3" t="s">
        <v>6165</v>
      </c>
      <c r="C7170" s="3">
        <v>101308</v>
      </c>
      <c r="D7170" s="2" t="s">
        <v>6053</v>
      </c>
      <c r="E7170" s="3" t="s">
        <v>6164</v>
      </c>
      <c r="G7170" s="66">
        <v>31.83</v>
      </c>
    </row>
    <row r="7171" spans="1:7" ht="22.5" x14ac:dyDescent="0.2">
      <c r="A7171" s="1" t="str">
        <f t="shared" si="122"/>
        <v>SINAPI 105536</v>
      </c>
      <c r="B7171" s="3" t="s">
        <v>6165</v>
      </c>
      <c r="C7171" s="3">
        <v>105536</v>
      </c>
      <c r="D7171" s="2" t="s">
        <v>9881</v>
      </c>
      <c r="E7171" s="3" t="s">
        <v>6152</v>
      </c>
      <c r="G7171" s="66">
        <v>0</v>
      </c>
    </row>
    <row r="7172" spans="1:7" x14ac:dyDescent="0.2">
      <c r="A7172" s="1" t="str">
        <f t="shared" si="122"/>
        <v>SINAPI 101320</v>
      </c>
      <c r="B7172" s="3" t="s">
        <v>6165</v>
      </c>
      <c r="C7172" s="3">
        <v>101320</v>
      </c>
      <c r="D7172" s="2" t="s">
        <v>6061</v>
      </c>
      <c r="E7172" s="3" t="s">
        <v>6164</v>
      </c>
      <c r="G7172" s="66">
        <v>29.48</v>
      </c>
    </row>
    <row r="7173" spans="1:7" x14ac:dyDescent="0.2">
      <c r="A7173" s="1" t="str">
        <f t="shared" si="122"/>
        <v>SINAPI 95345</v>
      </c>
      <c r="B7173" s="3" t="s">
        <v>6165</v>
      </c>
      <c r="C7173" s="3">
        <v>95345</v>
      </c>
      <c r="D7173" s="2" t="s">
        <v>5948</v>
      </c>
      <c r="E7173" s="3" t="s">
        <v>6152</v>
      </c>
      <c r="G7173" s="66">
        <v>0.82</v>
      </c>
    </row>
    <row r="7174" spans="1:7" x14ac:dyDescent="0.2">
      <c r="A7174" s="1" t="str">
        <f t="shared" si="122"/>
        <v>SINAPI 95346</v>
      </c>
      <c r="B7174" s="3" t="s">
        <v>6165</v>
      </c>
      <c r="C7174" s="3">
        <v>95346</v>
      </c>
      <c r="D7174" s="2" t="s">
        <v>5949</v>
      </c>
      <c r="E7174" s="3" t="s">
        <v>6152</v>
      </c>
      <c r="G7174" s="66">
        <v>0.14000000000000001</v>
      </c>
    </row>
    <row r="7175" spans="1:7" ht="22.5" x14ac:dyDescent="0.2">
      <c r="A7175" s="1" t="str">
        <f t="shared" si="122"/>
        <v>SINAPI 101324</v>
      </c>
      <c r="B7175" s="3" t="s">
        <v>6165</v>
      </c>
      <c r="C7175" s="3">
        <v>101324</v>
      </c>
      <c r="D7175" s="2" t="s">
        <v>6064</v>
      </c>
      <c r="E7175" s="3" t="s">
        <v>6164</v>
      </c>
      <c r="G7175" s="66">
        <v>19.28</v>
      </c>
    </row>
    <row r="7176" spans="1:7" x14ac:dyDescent="0.2">
      <c r="A7176" s="1" t="str">
        <f t="shared" si="122"/>
        <v>SINAPI 101328</v>
      </c>
      <c r="B7176" s="3" t="s">
        <v>6165</v>
      </c>
      <c r="C7176" s="3">
        <v>101328</v>
      </c>
      <c r="D7176" s="2" t="s">
        <v>6067</v>
      </c>
      <c r="E7176" s="3" t="s">
        <v>6164</v>
      </c>
      <c r="G7176" s="66">
        <v>23.07</v>
      </c>
    </row>
    <row r="7177" spans="1:7" x14ac:dyDescent="0.2">
      <c r="A7177" s="1" t="str">
        <f t="shared" si="122"/>
        <v>SINAPI 95347</v>
      </c>
      <c r="B7177" s="3" t="s">
        <v>6165</v>
      </c>
      <c r="C7177" s="3">
        <v>95347</v>
      </c>
      <c r="D7177" s="2" t="s">
        <v>5950</v>
      </c>
      <c r="E7177" s="3" t="s">
        <v>6152</v>
      </c>
      <c r="G7177" s="66">
        <v>0.13</v>
      </c>
    </row>
    <row r="7178" spans="1:7" x14ac:dyDescent="0.2">
      <c r="A7178" s="1" t="str">
        <f t="shared" si="122"/>
        <v>SINAPI 95348</v>
      </c>
      <c r="B7178" s="3" t="s">
        <v>6165</v>
      </c>
      <c r="C7178" s="3">
        <v>95348</v>
      </c>
      <c r="D7178" s="2" t="s">
        <v>5951</v>
      </c>
      <c r="E7178" s="3" t="s">
        <v>6152</v>
      </c>
      <c r="G7178" s="66">
        <v>0.17</v>
      </c>
    </row>
    <row r="7179" spans="1:7" x14ac:dyDescent="0.2">
      <c r="A7179" s="1" t="str">
        <f t="shared" si="122"/>
        <v>SINAPI 101332</v>
      </c>
      <c r="B7179" s="3" t="s">
        <v>6165</v>
      </c>
      <c r="C7179" s="3">
        <v>101332</v>
      </c>
      <c r="D7179" s="2" t="s">
        <v>6071</v>
      </c>
      <c r="E7179" s="3" t="s">
        <v>6164</v>
      </c>
      <c r="G7179" s="66">
        <v>16.28</v>
      </c>
    </row>
    <row r="7180" spans="1:7" x14ac:dyDescent="0.2">
      <c r="A7180" s="1" t="str">
        <f t="shared" si="122"/>
        <v>SINAPI 95349</v>
      </c>
      <c r="B7180" s="3" t="s">
        <v>6165</v>
      </c>
      <c r="C7180" s="3">
        <v>95349</v>
      </c>
      <c r="D7180" s="2" t="s">
        <v>5952</v>
      </c>
      <c r="E7180" s="3" t="s">
        <v>6152</v>
      </c>
      <c r="G7180" s="66">
        <v>0.12</v>
      </c>
    </row>
    <row r="7181" spans="1:7" ht="22.5" x14ac:dyDescent="0.2">
      <c r="A7181" s="1" t="str">
        <f t="shared" si="122"/>
        <v>SINAPI 101336</v>
      </c>
      <c r="B7181" s="3" t="s">
        <v>6165</v>
      </c>
      <c r="C7181" s="3">
        <v>101336</v>
      </c>
      <c r="D7181" s="2" t="s">
        <v>6074</v>
      </c>
      <c r="E7181" s="3" t="s">
        <v>6164</v>
      </c>
      <c r="G7181" s="66">
        <v>66.97</v>
      </c>
    </row>
    <row r="7182" spans="1:7" x14ac:dyDescent="0.2">
      <c r="A7182" s="1" t="str">
        <f t="shared" si="122"/>
        <v>SINAPI 95351</v>
      </c>
      <c r="B7182" s="3" t="s">
        <v>6165</v>
      </c>
      <c r="C7182" s="3">
        <v>95351</v>
      </c>
      <c r="D7182" s="2" t="s">
        <v>5953</v>
      </c>
      <c r="E7182" s="3" t="s">
        <v>6152</v>
      </c>
      <c r="G7182" s="66">
        <v>0.5</v>
      </c>
    </row>
    <row r="7183" spans="1:7" x14ac:dyDescent="0.2">
      <c r="A7183" s="1" t="str">
        <f t="shared" si="122"/>
        <v>SINAPI 95352</v>
      </c>
      <c r="B7183" s="3" t="s">
        <v>6165</v>
      </c>
      <c r="C7183" s="3">
        <v>95352</v>
      </c>
      <c r="D7183" s="2" t="s">
        <v>5954</v>
      </c>
      <c r="E7183" s="3" t="s">
        <v>6152</v>
      </c>
      <c r="G7183" s="66">
        <v>0.15</v>
      </c>
    </row>
    <row r="7184" spans="1:7" x14ac:dyDescent="0.2">
      <c r="A7184" s="1" t="str">
        <f t="shared" si="122"/>
        <v>SINAPI 101337</v>
      </c>
      <c r="B7184" s="3" t="s">
        <v>6165</v>
      </c>
      <c r="C7184" s="3">
        <v>101337</v>
      </c>
      <c r="D7184" s="2" t="s">
        <v>6075</v>
      </c>
      <c r="E7184" s="3" t="s">
        <v>6164</v>
      </c>
      <c r="G7184" s="66">
        <v>20.14</v>
      </c>
    </row>
    <row r="7185" spans="1:7" x14ac:dyDescent="0.2">
      <c r="A7185" s="1" t="str">
        <f t="shared" si="122"/>
        <v>SINAPI 101338</v>
      </c>
      <c r="B7185" s="3" t="s">
        <v>6165</v>
      </c>
      <c r="C7185" s="3">
        <v>101338</v>
      </c>
      <c r="D7185" s="2" t="s">
        <v>6076</v>
      </c>
      <c r="E7185" s="3" t="s">
        <v>6164</v>
      </c>
      <c r="G7185" s="66">
        <v>26.47</v>
      </c>
    </row>
    <row r="7186" spans="1:7" x14ac:dyDescent="0.2">
      <c r="A7186" s="1" t="str">
        <f t="shared" si="122"/>
        <v>SINAPI 95354</v>
      </c>
      <c r="B7186" s="3" t="s">
        <v>6165</v>
      </c>
      <c r="C7186" s="3">
        <v>95354</v>
      </c>
      <c r="D7186" s="2" t="s">
        <v>5955</v>
      </c>
      <c r="E7186" s="3" t="s">
        <v>6152</v>
      </c>
      <c r="G7186" s="66">
        <v>0.22</v>
      </c>
    </row>
    <row r="7187" spans="1:7" x14ac:dyDescent="0.2">
      <c r="A7187" s="1" t="str">
        <f t="shared" si="122"/>
        <v>SINAPI 101339</v>
      </c>
      <c r="B7187" s="3" t="s">
        <v>6165</v>
      </c>
      <c r="C7187" s="3">
        <v>101339</v>
      </c>
      <c r="D7187" s="2" t="s">
        <v>6077</v>
      </c>
      <c r="E7187" s="3" t="s">
        <v>6164</v>
      </c>
      <c r="G7187" s="66">
        <v>29.49</v>
      </c>
    </row>
    <row r="7188" spans="1:7" ht="22.5" x14ac:dyDescent="0.2">
      <c r="A7188" s="1" t="str">
        <f t="shared" si="122"/>
        <v>SINAPI 101340</v>
      </c>
      <c r="B7188" s="3" t="s">
        <v>6165</v>
      </c>
      <c r="C7188" s="3">
        <v>101340</v>
      </c>
      <c r="D7188" s="2" t="s">
        <v>6078</v>
      </c>
      <c r="E7188" s="3" t="s">
        <v>6164</v>
      </c>
      <c r="G7188" s="66">
        <v>24.04</v>
      </c>
    </row>
    <row r="7189" spans="1:7" ht="22.5" x14ac:dyDescent="0.2">
      <c r="A7189" s="1" t="str">
        <f t="shared" si="122"/>
        <v>SINAPI 95389</v>
      </c>
      <c r="B7189" s="3" t="s">
        <v>6165</v>
      </c>
      <c r="C7189" s="3">
        <v>95389</v>
      </c>
      <c r="D7189" s="2" t="s">
        <v>5987</v>
      </c>
      <c r="E7189" s="3" t="s">
        <v>6152</v>
      </c>
      <c r="G7189" s="66">
        <v>0.18</v>
      </c>
    </row>
    <row r="7190" spans="1:7" ht="22.5" x14ac:dyDescent="0.2">
      <c r="A7190" s="1" t="str">
        <f t="shared" si="122"/>
        <v>SINAPI 101341</v>
      </c>
      <c r="B7190" s="3" t="s">
        <v>6165</v>
      </c>
      <c r="C7190" s="3">
        <v>101341</v>
      </c>
      <c r="D7190" s="2" t="s">
        <v>6079</v>
      </c>
      <c r="E7190" s="3" t="s">
        <v>6164</v>
      </c>
      <c r="G7190" s="66">
        <v>23.73</v>
      </c>
    </row>
    <row r="7191" spans="1:7" ht="22.5" x14ac:dyDescent="0.2">
      <c r="A7191" s="1" t="str">
        <f t="shared" si="122"/>
        <v>SINAPI 95355</v>
      </c>
      <c r="B7191" s="3" t="s">
        <v>6165</v>
      </c>
      <c r="C7191" s="3">
        <v>95355</v>
      </c>
      <c r="D7191" s="2" t="s">
        <v>5956</v>
      </c>
      <c r="E7191" s="3" t="s">
        <v>6152</v>
      </c>
      <c r="G7191" s="66">
        <v>0.17</v>
      </c>
    </row>
    <row r="7192" spans="1:7" x14ac:dyDescent="0.2">
      <c r="A7192" s="1" t="str">
        <f t="shared" si="122"/>
        <v>SINAPI 95356</v>
      </c>
      <c r="B7192" s="3" t="s">
        <v>6165</v>
      </c>
      <c r="C7192" s="3">
        <v>95356</v>
      </c>
      <c r="D7192" s="2" t="s">
        <v>5957</v>
      </c>
      <c r="E7192" s="3" t="s">
        <v>6152</v>
      </c>
      <c r="G7192" s="66">
        <v>0.22</v>
      </c>
    </row>
    <row r="7193" spans="1:7" ht="22.5" x14ac:dyDescent="0.2">
      <c r="A7193" s="1" t="str">
        <f t="shared" si="122"/>
        <v>SINAPI 101342</v>
      </c>
      <c r="B7193" s="3" t="s">
        <v>6165</v>
      </c>
      <c r="C7193" s="3">
        <v>101342</v>
      </c>
      <c r="D7193" s="2" t="s">
        <v>6080</v>
      </c>
      <c r="E7193" s="3" t="s">
        <v>6164</v>
      </c>
      <c r="G7193" s="66">
        <v>29.49</v>
      </c>
    </row>
    <row r="7194" spans="1:7" x14ac:dyDescent="0.2">
      <c r="A7194" s="1" t="str">
        <f t="shared" si="122"/>
        <v>SINAPI 95357</v>
      </c>
      <c r="B7194" s="3" t="s">
        <v>6165</v>
      </c>
      <c r="C7194" s="3">
        <v>95357</v>
      </c>
      <c r="D7194" s="2" t="s">
        <v>5958</v>
      </c>
      <c r="E7194" s="3" t="s">
        <v>6152</v>
      </c>
      <c r="G7194" s="66">
        <v>0.38</v>
      </c>
    </row>
    <row r="7195" spans="1:7" x14ac:dyDescent="0.2">
      <c r="A7195" s="1" t="str">
        <f t="shared" si="122"/>
        <v>SINAPI 101343</v>
      </c>
      <c r="B7195" s="3" t="s">
        <v>6165</v>
      </c>
      <c r="C7195" s="3">
        <v>101343</v>
      </c>
      <c r="D7195" s="2" t="s">
        <v>6081</v>
      </c>
      <c r="E7195" s="3" t="s">
        <v>6164</v>
      </c>
      <c r="G7195" s="66">
        <v>51.77</v>
      </c>
    </row>
    <row r="7196" spans="1:7" x14ac:dyDescent="0.2">
      <c r="A7196" s="1" t="str">
        <f t="shared" si="122"/>
        <v>SINAPI 95358</v>
      </c>
      <c r="B7196" s="3" t="s">
        <v>6165</v>
      </c>
      <c r="C7196" s="3">
        <v>95358</v>
      </c>
      <c r="D7196" s="2" t="s">
        <v>5959</v>
      </c>
      <c r="E7196" s="3" t="s">
        <v>6152</v>
      </c>
      <c r="G7196" s="66">
        <v>0.35</v>
      </c>
    </row>
    <row r="7197" spans="1:7" ht="22.5" x14ac:dyDescent="0.2">
      <c r="A7197" s="1" t="str">
        <f t="shared" si="122"/>
        <v>SINAPI 101344</v>
      </c>
      <c r="B7197" s="3" t="s">
        <v>6165</v>
      </c>
      <c r="C7197" s="3">
        <v>101344</v>
      </c>
      <c r="D7197" s="2" t="s">
        <v>6082</v>
      </c>
      <c r="E7197" s="3" t="s">
        <v>6164</v>
      </c>
      <c r="G7197" s="66">
        <v>47.35</v>
      </c>
    </row>
    <row r="7198" spans="1:7" x14ac:dyDescent="0.2">
      <c r="A7198" s="1" t="str">
        <f t="shared" si="122"/>
        <v>SINAPI 95359</v>
      </c>
      <c r="B7198" s="3" t="s">
        <v>6165</v>
      </c>
      <c r="C7198" s="3">
        <v>95359</v>
      </c>
      <c r="D7198" s="2" t="s">
        <v>5960</v>
      </c>
      <c r="E7198" s="3" t="s">
        <v>6152</v>
      </c>
      <c r="G7198" s="66">
        <v>0.52</v>
      </c>
    </row>
    <row r="7199" spans="1:7" x14ac:dyDescent="0.2">
      <c r="A7199" s="1" t="str">
        <f t="shared" si="122"/>
        <v>SINAPI 101345</v>
      </c>
      <c r="B7199" s="3" t="s">
        <v>6165</v>
      </c>
      <c r="C7199" s="3">
        <v>101345</v>
      </c>
      <c r="D7199" s="2" t="s">
        <v>6083</v>
      </c>
      <c r="E7199" s="3" t="s">
        <v>6164</v>
      </c>
      <c r="G7199" s="66">
        <v>70.31</v>
      </c>
    </row>
    <row r="7200" spans="1:7" ht="22.5" x14ac:dyDescent="0.2">
      <c r="A7200" s="1" t="str">
        <f t="shared" si="122"/>
        <v>SINAPI 101346</v>
      </c>
      <c r="B7200" s="3" t="s">
        <v>6165</v>
      </c>
      <c r="C7200" s="3">
        <v>101346</v>
      </c>
      <c r="D7200" s="2" t="s">
        <v>6084</v>
      </c>
      <c r="E7200" s="3" t="s">
        <v>6164</v>
      </c>
      <c r="G7200" s="66">
        <v>36.89</v>
      </c>
    </row>
    <row r="7201" spans="1:7" ht="22.5" x14ac:dyDescent="0.2">
      <c r="A7201" s="1" t="str">
        <f t="shared" si="122"/>
        <v>SINAPI 101347</v>
      </c>
      <c r="B7201" s="3" t="s">
        <v>6165</v>
      </c>
      <c r="C7201" s="3">
        <v>101347</v>
      </c>
      <c r="D7201" s="2" t="s">
        <v>6085</v>
      </c>
      <c r="E7201" s="3" t="s">
        <v>6164</v>
      </c>
      <c r="G7201" s="66">
        <v>47.42</v>
      </c>
    </row>
    <row r="7202" spans="1:7" ht="22.5" x14ac:dyDescent="0.2">
      <c r="A7202" s="1" t="str">
        <f t="shared" si="122"/>
        <v>SINAPI 95361</v>
      </c>
      <c r="B7202" s="3" t="s">
        <v>6165</v>
      </c>
      <c r="C7202" s="3">
        <v>95361</v>
      </c>
      <c r="D7202" s="2" t="s">
        <v>5962</v>
      </c>
      <c r="E7202" s="3" t="s">
        <v>6152</v>
      </c>
      <c r="G7202" s="66">
        <v>0.17</v>
      </c>
    </row>
    <row r="7203" spans="1:7" ht="22.5" x14ac:dyDescent="0.2">
      <c r="A7203" s="1" t="str">
        <f t="shared" si="122"/>
        <v>SINAPI 101348</v>
      </c>
      <c r="B7203" s="3" t="s">
        <v>6165</v>
      </c>
      <c r="C7203" s="3">
        <v>101348</v>
      </c>
      <c r="D7203" s="2" t="s">
        <v>6086</v>
      </c>
      <c r="E7203" s="3" t="s">
        <v>6164</v>
      </c>
      <c r="G7203" s="66">
        <v>23.61</v>
      </c>
    </row>
    <row r="7204" spans="1:7" x14ac:dyDescent="0.2">
      <c r="A7204" s="1" t="str">
        <f t="shared" si="122"/>
        <v>SINAPI 101349</v>
      </c>
      <c r="B7204" s="3" t="s">
        <v>6165</v>
      </c>
      <c r="C7204" s="3">
        <v>101349</v>
      </c>
      <c r="D7204" s="2" t="s">
        <v>6087</v>
      </c>
      <c r="E7204" s="3" t="s">
        <v>6164</v>
      </c>
      <c r="G7204" s="66">
        <v>39.36</v>
      </c>
    </row>
    <row r="7205" spans="1:7" x14ac:dyDescent="0.2">
      <c r="A7205" s="1" t="str">
        <f t="shared" si="122"/>
        <v>SINAPI 95362</v>
      </c>
      <c r="B7205" s="3" t="s">
        <v>6165</v>
      </c>
      <c r="C7205" s="3">
        <v>95362</v>
      </c>
      <c r="D7205" s="2" t="s">
        <v>5963</v>
      </c>
      <c r="E7205" s="3" t="s">
        <v>6152</v>
      </c>
      <c r="G7205" s="66">
        <v>0.28999999999999998</v>
      </c>
    </row>
    <row r="7206" spans="1:7" x14ac:dyDescent="0.2">
      <c r="A7206" s="1" t="str">
        <f t="shared" si="122"/>
        <v>SINAPI 95363</v>
      </c>
      <c r="B7206" s="3" t="s">
        <v>6165</v>
      </c>
      <c r="C7206" s="3">
        <v>95363</v>
      </c>
      <c r="D7206" s="2" t="s">
        <v>5964</v>
      </c>
      <c r="E7206" s="3" t="s">
        <v>6152</v>
      </c>
      <c r="G7206" s="66">
        <v>0.28999999999999998</v>
      </c>
    </row>
    <row r="7207" spans="1:7" x14ac:dyDescent="0.2">
      <c r="A7207" s="1" t="str">
        <f t="shared" ref="A7207:A7270" si="123">CONCATENAR</f>
        <v>SINAPI 101350</v>
      </c>
      <c r="B7207" s="3" t="s">
        <v>6165</v>
      </c>
      <c r="C7207" s="3">
        <v>101350</v>
      </c>
      <c r="D7207" s="2" t="s">
        <v>6088</v>
      </c>
      <c r="E7207" s="3" t="s">
        <v>6164</v>
      </c>
      <c r="G7207" s="66">
        <v>39.36</v>
      </c>
    </row>
    <row r="7208" spans="1:7" ht="22.5" x14ac:dyDescent="0.2">
      <c r="A7208" s="1" t="str">
        <f t="shared" si="123"/>
        <v>SINAPI 95360</v>
      </c>
      <c r="B7208" s="3" t="s">
        <v>6165</v>
      </c>
      <c r="C7208" s="3">
        <v>95360</v>
      </c>
      <c r="D7208" s="2" t="s">
        <v>5961</v>
      </c>
      <c r="E7208" s="3" t="s">
        <v>6152</v>
      </c>
      <c r="G7208" s="66">
        <v>0.35</v>
      </c>
    </row>
    <row r="7209" spans="1:7" x14ac:dyDescent="0.2">
      <c r="A7209" s="1" t="str">
        <f t="shared" si="123"/>
        <v>SINAPI 101351</v>
      </c>
      <c r="B7209" s="3" t="s">
        <v>6165</v>
      </c>
      <c r="C7209" s="3">
        <v>101351</v>
      </c>
      <c r="D7209" s="2" t="s">
        <v>6089</v>
      </c>
      <c r="E7209" s="3" t="s">
        <v>6164</v>
      </c>
      <c r="G7209" s="66">
        <v>29.49</v>
      </c>
    </row>
    <row r="7210" spans="1:7" x14ac:dyDescent="0.2">
      <c r="A7210" s="1" t="str">
        <f t="shared" si="123"/>
        <v>SINAPI 95365</v>
      </c>
      <c r="B7210" s="3" t="s">
        <v>6165</v>
      </c>
      <c r="C7210" s="3">
        <v>95365</v>
      </c>
      <c r="D7210" s="2" t="s">
        <v>5966</v>
      </c>
      <c r="E7210" s="3" t="s">
        <v>6152</v>
      </c>
      <c r="G7210" s="66">
        <v>0.22</v>
      </c>
    </row>
    <row r="7211" spans="1:7" ht="22.5" x14ac:dyDescent="0.2">
      <c r="A7211" s="1" t="str">
        <f t="shared" si="123"/>
        <v>SINAPI 101352</v>
      </c>
      <c r="B7211" s="3" t="s">
        <v>6165</v>
      </c>
      <c r="C7211" s="3">
        <v>101352</v>
      </c>
      <c r="D7211" s="2" t="s">
        <v>6090</v>
      </c>
      <c r="E7211" s="3" t="s">
        <v>6164</v>
      </c>
      <c r="G7211" s="66">
        <v>29.49</v>
      </c>
    </row>
    <row r="7212" spans="1:7" x14ac:dyDescent="0.2">
      <c r="A7212" s="1" t="str">
        <f t="shared" si="123"/>
        <v>SINAPI 95364</v>
      </c>
      <c r="B7212" s="3" t="s">
        <v>6165</v>
      </c>
      <c r="C7212" s="3">
        <v>95364</v>
      </c>
      <c r="D7212" s="2" t="s">
        <v>5965</v>
      </c>
      <c r="E7212" s="3" t="s">
        <v>6152</v>
      </c>
      <c r="G7212" s="66">
        <v>0.22</v>
      </c>
    </row>
    <row r="7213" spans="1:7" x14ac:dyDescent="0.2">
      <c r="A7213" s="1" t="str">
        <f t="shared" si="123"/>
        <v>SINAPI 95366</v>
      </c>
      <c r="B7213" s="3" t="s">
        <v>6165</v>
      </c>
      <c r="C7213" s="3">
        <v>95366</v>
      </c>
      <c r="D7213" s="2" t="s">
        <v>5967</v>
      </c>
      <c r="E7213" s="3" t="s">
        <v>6152</v>
      </c>
      <c r="G7213" s="66">
        <v>0.16</v>
      </c>
    </row>
    <row r="7214" spans="1:7" x14ac:dyDescent="0.2">
      <c r="A7214" s="1" t="str">
        <f t="shared" si="123"/>
        <v>SINAPI 101353</v>
      </c>
      <c r="B7214" s="3" t="s">
        <v>6165</v>
      </c>
      <c r="C7214" s="3">
        <v>101353</v>
      </c>
      <c r="D7214" s="2" t="s">
        <v>6091</v>
      </c>
      <c r="E7214" s="3" t="s">
        <v>6164</v>
      </c>
      <c r="G7214" s="66">
        <v>22.18</v>
      </c>
    </row>
    <row r="7215" spans="1:7" ht="22.5" x14ac:dyDescent="0.2">
      <c r="A7215" s="1" t="str">
        <f t="shared" si="123"/>
        <v>SINAPI 95367</v>
      </c>
      <c r="B7215" s="3" t="s">
        <v>6165</v>
      </c>
      <c r="C7215" s="3">
        <v>95367</v>
      </c>
      <c r="D7215" s="2" t="s">
        <v>5968</v>
      </c>
      <c r="E7215" s="3" t="s">
        <v>6152</v>
      </c>
      <c r="G7215" s="66">
        <v>0.28999999999999998</v>
      </c>
    </row>
    <row r="7216" spans="1:7" ht="22.5" x14ac:dyDescent="0.2">
      <c r="A7216" s="1" t="str">
        <f t="shared" si="123"/>
        <v>SINAPI 101355</v>
      </c>
      <c r="B7216" s="3" t="s">
        <v>6165</v>
      </c>
      <c r="C7216" s="3">
        <v>101355</v>
      </c>
      <c r="D7216" s="2" t="s">
        <v>6092</v>
      </c>
      <c r="E7216" s="3" t="s">
        <v>6164</v>
      </c>
      <c r="G7216" s="66">
        <v>39.36</v>
      </c>
    </row>
    <row r="7217" spans="1:7" x14ac:dyDescent="0.2">
      <c r="A7217" s="1" t="str">
        <f t="shared" si="123"/>
        <v>SINAPI 95368</v>
      </c>
      <c r="B7217" s="3" t="s">
        <v>6165</v>
      </c>
      <c r="C7217" s="3">
        <v>95368</v>
      </c>
      <c r="D7217" s="2" t="s">
        <v>5969</v>
      </c>
      <c r="E7217" s="3" t="s">
        <v>6152</v>
      </c>
      <c r="G7217" s="66">
        <v>0.27</v>
      </c>
    </row>
    <row r="7218" spans="1:7" x14ac:dyDescent="0.2">
      <c r="A7218" s="1" t="str">
        <f t="shared" si="123"/>
        <v>SINAPI 95369</v>
      </c>
      <c r="B7218" s="3" t="s">
        <v>6165</v>
      </c>
      <c r="C7218" s="3">
        <v>95369</v>
      </c>
      <c r="D7218" s="2" t="s">
        <v>5970</v>
      </c>
      <c r="E7218" s="3" t="s">
        <v>6152</v>
      </c>
      <c r="G7218" s="66">
        <v>0.19</v>
      </c>
    </row>
    <row r="7219" spans="1:7" x14ac:dyDescent="0.2">
      <c r="A7219" s="1" t="str">
        <f t="shared" si="123"/>
        <v>SINAPI 95370</v>
      </c>
      <c r="B7219" s="3" t="s">
        <v>6165</v>
      </c>
      <c r="C7219" s="3">
        <v>95370</v>
      </c>
      <c r="D7219" s="2" t="s">
        <v>5971</v>
      </c>
      <c r="E7219" s="3" t="s">
        <v>6152</v>
      </c>
      <c r="G7219" s="66">
        <v>0.35</v>
      </c>
    </row>
    <row r="7220" spans="1:7" x14ac:dyDescent="0.2">
      <c r="A7220" s="1" t="str">
        <f t="shared" si="123"/>
        <v>SINAPI 101356</v>
      </c>
      <c r="B7220" s="3" t="s">
        <v>6165</v>
      </c>
      <c r="C7220" s="3">
        <v>101356</v>
      </c>
      <c r="D7220" s="2" t="s">
        <v>6093</v>
      </c>
      <c r="E7220" s="3" t="s">
        <v>6164</v>
      </c>
      <c r="G7220" s="66">
        <v>47.36</v>
      </c>
    </row>
    <row r="7221" spans="1:7" x14ac:dyDescent="0.2">
      <c r="A7221" s="1" t="str">
        <f t="shared" si="123"/>
        <v>SINAPI 95371</v>
      </c>
      <c r="B7221" s="3" t="s">
        <v>6165</v>
      </c>
      <c r="C7221" s="3">
        <v>95371</v>
      </c>
      <c r="D7221" s="2" t="s">
        <v>5972</v>
      </c>
      <c r="E7221" s="3" t="s">
        <v>6152</v>
      </c>
      <c r="G7221" s="66">
        <v>0.51</v>
      </c>
    </row>
    <row r="7222" spans="1:7" x14ac:dyDescent="0.2">
      <c r="A7222" s="1" t="str">
        <f t="shared" si="123"/>
        <v>SINAPI 101357</v>
      </c>
      <c r="B7222" s="3" t="s">
        <v>6165</v>
      </c>
      <c r="C7222" s="3">
        <v>101357</v>
      </c>
      <c r="D7222" s="2" t="s">
        <v>6094</v>
      </c>
      <c r="E7222" s="3" t="s">
        <v>6164</v>
      </c>
      <c r="G7222" s="66">
        <v>68.010000000000005</v>
      </c>
    </row>
    <row r="7223" spans="1:7" x14ac:dyDescent="0.2">
      <c r="A7223" s="1" t="str">
        <f t="shared" si="123"/>
        <v>SINAPI 95372</v>
      </c>
      <c r="B7223" s="3" t="s">
        <v>6165</v>
      </c>
      <c r="C7223" s="3">
        <v>95372</v>
      </c>
      <c r="D7223" s="2" t="s">
        <v>5973</v>
      </c>
      <c r="E7223" s="3" t="s">
        <v>6152</v>
      </c>
      <c r="G7223" s="66">
        <v>0.35</v>
      </c>
    </row>
    <row r="7224" spans="1:7" x14ac:dyDescent="0.2">
      <c r="A7224" s="1" t="str">
        <f t="shared" si="123"/>
        <v>SINAPI 101358</v>
      </c>
      <c r="B7224" s="3" t="s">
        <v>6165</v>
      </c>
      <c r="C7224" s="3">
        <v>101358</v>
      </c>
      <c r="D7224" s="2" t="s">
        <v>6095</v>
      </c>
      <c r="E7224" s="3" t="s">
        <v>6164</v>
      </c>
      <c r="G7224" s="66">
        <v>47.35</v>
      </c>
    </row>
    <row r="7225" spans="1:7" x14ac:dyDescent="0.2">
      <c r="A7225" s="1" t="str">
        <f t="shared" si="123"/>
        <v>SINAPI 95373</v>
      </c>
      <c r="B7225" s="3" t="s">
        <v>6165</v>
      </c>
      <c r="C7225" s="3">
        <v>95373</v>
      </c>
      <c r="D7225" s="2" t="s">
        <v>5974</v>
      </c>
      <c r="E7225" s="3" t="s">
        <v>6152</v>
      </c>
      <c r="G7225" s="66">
        <v>0.34</v>
      </c>
    </row>
    <row r="7226" spans="1:7" x14ac:dyDescent="0.2">
      <c r="A7226" s="1" t="str">
        <f t="shared" si="123"/>
        <v>SINAPI 101359</v>
      </c>
      <c r="B7226" s="3" t="s">
        <v>6165</v>
      </c>
      <c r="C7226" s="3">
        <v>101359</v>
      </c>
      <c r="D7226" s="2" t="s">
        <v>6096</v>
      </c>
      <c r="E7226" s="3" t="s">
        <v>6164</v>
      </c>
      <c r="G7226" s="66">
        <v>45.98</v>
      </c>
    </row>
    <row r="7227" spans="1:7" x14ac:dyDescent="0.2">
      <c r="A7227" s="1" t="str">
        <f t="shared" si="123"/>
        <v>SINAPI 101360</v>
      </c>
      <c r="B7227" s="3" t="s">
        <v>6165</v>
      </c>
      <c r="C7227" s="3">
        <v>101360</v>
      </c>
      <c r="D7227" s="2" t="s">
        <v>6097</v>
      </c>
      <c r="E7227" s="3" t="s">
        <v>6164</v>
      </c>
      <c r="G7227" s="66">
        <v>47.35</v>
      </c>
    </row>
    <row r="7228" spans="1:7" x14ac:dyDescent="0.2">
      <c r="A7228" s="1" t="str">
        <f t="shared" si="123"/>
        <v>SINAPI 95374</v>
      </c>
      <c r="B7228" s="3" t="s">
        <v>6165</v>
      </c>
      <c r="C7228" s="3">
        <v>95374</v>
      </c>
      <c r="D7228" s="2" t="s">
        <v>5975</v>
      </c>
      <c r="E7228" s="3" t="s">
        <v>6152</v>
      </c>
      <c r="G7228" s="66">
        <v>0.35</v>
      </c>
    </row>
    <row r="7229" spans="1:7" x14ac:dyDescent="0.2">
      <c r="A7229" s="1" t="str">
        <f t="shared" si="123"/>
        <v>SINAPI 95375</v>
      </c>
      <c r="B7229" s="3" t="s">
        <v>6165</v>
      </c>
      <c r="C7229" s="3">
        <v>95375</v>
      </c>
      <c r="D7229" s="2" t="s">
        <v>5976</v>
      </c>
      <c r="E7229" s="3" t="s">
        <v>6152</v>
      </c>
      <c r="G7229" s="66">
        <v>0.46</v>
      </c>
    </row>
    <row r="7230" spans="1:7" ht="22.5" x14ac:dyDescent="0.2">
      <c r="A7230" s="1" t="str">
        <f t="shared" si="123"/>
        <v>SINAPI 101361</v>
      </c>
      <c r="B7230" s="3" t="s">
        <v>6165</v>
      </c>
      <c r="C7230" s="3">
        <v>101361</v>
      </c>
      <c r="D7230" s="2" t="s">
        <v>6098</v>
      </c>
      <c r="E7230" s="3" t="s">
        <v>6164</v>
      </c>
      <c r="G7230" s="66">
        <v>61.33</v>
      </c>
    </row>
    <row r="7231" spans="1:7" x14ac:dyDescent="0.2">
      <c r="A7231" s="1" t="str">
        <f t="shared" si="123"/>
        <v>SINAPI 95376</v>
      </c>
      <c r="B7231" s="3" t="s">
        <v>6165</v>
      </c>
      <c r="C7231" s="3">
        <v>95376</v>
      </c>
      <c r="D7231" s="2" t="s">
        <v>5977</v>
      </c>
      <c r="E7231" s="3" t="s">
        <v>6152</v>
      </c>
      <c r="G7231" s="66">
        <v>0.08</v>
      </c>
    </row>
    <row r="7232" spans="1:7" x14ac:dyDescent="0.2">
      <c r="A7232" s="1" t="str">
        <f t="shared" si="123"/>
        <v>SINAPI 95377</v>
      </c>
      <c r="B7232" s="3" t="s">
        <v>6165</v>
      </c>
      <c r="C7232" s="3">
        <v>95377</v>
      </c>
      <c r="D7232" s="2" t="s">
        <v>5978</v>
      </c>
      <c r="E7232" s="3" t="s">
        <v>6152</v>
      </c>
      <c r="G7232" s="66">
        <v>0.27</v>
      </c>
    </row>
    <row r="7233" spans="1:7" x14ac:dyDescent="0.2">
      <c r="A7233" s="1" t="str">
        <f t="shared" si="123"/>
        <v>SINAPI 101363</v>
      </c>
      <c r="B7233" s="3" t="s">
        <v>6165</v>
      </c>
      <c r="C7233" s="3">
        <v>101363</v>
      </c>
      <c r="D7233" s="2" t="s">
        <v>6099</v>
      </c>
      <c r="E7233" s="3" t="s">
        <v>6164</v>
      </c>
      <c r="G7233" s="66">
        <v>37</v>
      </c>
    </row>
    <row r="7234" spans="1:7" x14ac:dyDescent="0.2">
      <c r="A7234" s="1" t="str">
        <f t="shared" si="123"/>
        <v>SINAPI 95378</v>
      </c>
      <c r="B7234" s="3" t="s">
        <v>6165</v>
      </c>
      <c r="C7234" s="3">
        <v>95378</v>
      </c>
      <c r="D7234" s="2" t="s">
        <v>5979</v>
      </c>
      <c r="E7234" s="3" t="s">
        <v>6152</v>
      </c>
      <c r="G7234" s="66">
        <v>0.33</v>
      </c>
    </row>
    <row r="7235" spans="1:7" x14ac:dyDescent="0.2">
      <c r="A7235" s="1" t="str">
        <f t="shared" si="123"/>
        <v>SINAPI 101364</v>
      </c>
      <c r="B7235" s="3" t="s">
        <v>6165</v>
      </c>
      <c r="C7235" s="3">
        <v>101364</v>
      </c>
      <c r="D7235" s="2" t="s">
        <v>6100</v>
      </c>
      <c r="E7235" s="3" t="s">
        <v>6164</v>
      </c>
      <c r="G7235" s="66">
        <v>44.6</v>
      </c>
    </row>
    <row r="7236" spans="1:7" x14ac:dyDescent="0.2">
      <c r="A7236" s="1" t="str">
        <f t="shared" si="123"/>
        <v>SINAPI 95379</v>
      </c>
      <c r="B7236" s="3" t="s">
        <v>6165</v>
      </c>
      <c r="C7236" s="3">
        <v>95379</v>
      </c>
      <c r="D7236" s="2" t="s">
        <v>5980</v>
      </c>
      <c r="E7236" s="3" t="s">
        <v>6152</v>
      </c>
      <c r="G7236" s="66">
        <v>0.28999999999999998</v>
      </c>
    </row>
    <row r="7237" spans="1:7" x14ac:dyDescent="0.2">
      <c r="A7237" s="1" t="str">
        <f t="shared" si="123"/>
        <v>SINAPI 101365</v>
      </c>
      <c r="B7237" s="3" t="s">
        <v>6165</v>
      </c>
      <c r="C7237" s="3">
        <v>101365</v>
      </c>
      <c r="D7237" s="2" t="s">
        <v>6101</v>
      </c>
      <c r="E7237" s="3" t="s">
        <v>6164</v>
      </c>
      <c r="G7237" s="66">
        <v>39.43</v>
      </c>
    </row>
    <row r="7238" spans="1:7" ht="22.5" x14ac:dyDescent="0.2">
      <c r="A7238" s="1" t="str">
        <f t="shared" si="123"/>
        <v>SINAPI 95380</v>
      </c>
      <c r="B7238" s="3" t="s">
        <v>6165</v>
      </c>
      <c r="C7238" s="3">
        <v>95380</v>
      </c>
      <c r="D7238" s="2" t="s">
        <v>5981</v>
      </c>
      <c r="E7238" s="3" t="s">
        <v>6152</v>
      </c>
      <c r="G7238" s="66">
        <v>0.4</v>
      </c>
    </row>
    <row r="7239" spans="1:7" x14ac:dyDescent="0.2">
      <c r="A7239" s="1" t="str">
        <f t="shared" si="123"/>
        <v>SINAPI 101366</v>
      </c>
      <c r="B7239" s="3" t="s">
        <v>6165</v>
      </c>
      <c r="C7239" s="3">
        <v>101366</v>
      </c>
      <c r="D7239" s="2" t="s">
        <v>6102</v>
      </c>
      <c r="E7239" s="3" t="s">
        <v>6164</v>
      </c>
      <c r="G7239" s="66">
        <v>53.77</v>
      </c>
    </row>
    <row r="7240" spans="1:7" x14ac:dyDescent="0.2">
      <c r="A7240" s="1" t="str">
        <f t="shared" si="123"/>
        <v>SINAPI 100535</v>
      </c>
      <c r="B7240" s="3" t="s">
        <v>6165</v>
      </c>
      <c r="C7240" s="3">
        <v>100535</v>
      </c>
      <c r="D7240" s="2" t="s">
        <v>6030</v>
      </c>
      <c r="E7240" s="3" t="s">
        <v>6152</v>
      </c>
      <c r="G7240" s="66">
        <v>0.63</v>
      </c>
    </row>
    <row r="7241" spans="1:7" x14ac:dyDescent="0.2">
      <c r="A7241" s="1" t="str">
        <f t="shared" si="123"/>
        <v>SINAPI 100536</v>
      </c>
      <c r="B7241" s="3" t="s">
        <v>6165</v>
      </c>
      <c r="C7241" s="3">
        <v>100536</v>
      </c>
      <c r="D7241" s="2" t="s">
        <v>6031</v>
      </c>
      <c r="E7241" s="3" t="s">
        <v>6164</v>
      </c>
      <c r="G7241" s="66">
        <v>84.94</v>
      </c>
    </row>
    <row r="7242" spans="1:7" ht="22.5" x14ac:dyDescent="0.2">
      <c r="A7242" s="1" t="str">
        <f t="shared" si="123"/>
        <v>SINAPI 101368</v>
      </c>
      <c r="B7242" s="3" t="s">
        <v>6165</v>
      </c>
      <c r="C7242" s="3">
        <v>101368</v>
      </c>
      <c r="D7242" s="2" t="s">
        <v>6103</v>
      </c>
      <c r="E7242" s="3" t="s">
        <v>6164</v>
      </c>
      <c r="G7242" s="66">
        <v>43.8</v>
      </c>
    </row>
    <row r="7243" spans="1:7" x14ac:dyDescent="0.2">
      <c r="A7243" s="1" t="str">
        <f t="shared" si="123"/>
        <v>SINAPI 101369</v>
      </c>
      <c r="B7243" s="3" t="s">
        <v>6165</v>
      </c>
      <c r="C7243" s="3">
        <v>101369</v>
      </c>
      <c r="D7243" s="2" t="s">
        <v>6104</v>
      </c>
      <c r="E7243" s="3" t="s">
        <v>6164</v>
      </c>
      <c r="G7243" s="66">
        <v>38.24</v>
      </c>
    </row>
    <row r="7244" spans="1:7" x14ac:dyDescent="0.2">
      <c r="A7244" s="1" t="str">
        <f t="shared" si="123"/>
        <v>SINAPI 95385</v>
      </c>
      <c r="B7244" s="3" t="s">
        <v>6165</v>
      </c>
      <c r="C7244" s="3">
        <v>95385</v>
      </c>
      <c r="D7244" s="2" t="s">
        <v>5984</v>
      </c>
      <c r="E7244" s="3" t="s">
        <v>6152</v>
      </c>
      <c r="G7244" s="66">
        <v>0.27</v>
      </c>
    </row>
    <row r="7245" spans="1:7" x14ac:dyDescent="0.2">
      <c r="A7245" s="1" t="str">
        <f t="shared" si="123"/>
        <v>SINAPI 101370</v>
      </c>
      <c r="B7245" s="3" t="s">
        <v>6165</v>
      </c>
      <c r="C7245" s="3">
        <v>101370</v>
      </c>
      <c r="D7245" s="2" t="s">
        <v>6105</v>
      </c>
      <c r="E7245" s="3" t="s">
        <v>6164</v>
      </c>
      <c r="G7245" s="66">
        <v>36.56</v>
      </c>
    </row>
    <row r="7246" spans="1:7" x14ac:dyDescent="0.2">
      <c r="A7246" s="1" t="str">
        <f t="shared" si="123"/>
        <v>SINAPI 95406</v>
      </c>
      <c r="B7246" s="3" t="s">
        <v>6165</v>
      </c>
      <c r="C7246" s="3">
        <v>95406</v>
      </c>
      <c r="D7246" s="2" t="s">
        <v>6001</v>
      </c>
      <c r="E7246" s="3" t="s">
        <v>6152</v>
      </c>
      <c r="G7246" s="66">
        <v>0.37</v>
      </c>
    </row>
    <row r="7247" spans="1:7" x14ac:dyDescent="0.2">
      <c r="A7247" s="1" t="str">
        <f t="shared" si="123"/>
        <v>SINAPI 95424</v>
      </c>
      <c r="B7247" s="3" t="s">
        <v>6165</v>
      </c>
      <c r="C7247" s="3">
        <v>95424</v>
      </c>
      <c r="D7247" s="2" t="s">
        <v>6015</v>
      </c>
      <c r="E7247" s="3" t="s">
        <v>6164</v>
      </c>
      <c r="G7247" s="66">
        <v>49.7</v>
      </c>
    </row>
    <row r="7248" spans="1:7" x14ac:dyDescent="0.2">
      <c r="A7248" s="1" t="str">
        <f t="shared" si="123"/>
        <v>SINAPI 95386</v>
      </c>
      <c r="B7248" s="3" t="s">
        <v>6165</v>
      </c>
      <c r="C7248" s="3">
        <v>95386</v>
      </c>
      <c r="D7248" s="2" t="s">
        <v>5985</v>
      </c>
      <c r="E7248" s="3" t="s">
        <v>6152</v>
      </c>
      <c r="G7248" s="66">
        <v>0.35</v>
      </c>
    </row>
    <row r="7249" spans="1:7" x14ac:dyDescent="0.2">
      <c r="A7249" s="1" t="str">
        <f t="shared" si="123"/>
        <v>SINAPI 95383</v>
      </c>
      <c r="B7249" s="3" t="s">
        <v>6165</v>
      </c>
      <c r="C7249" s="3">
        <v>95383</v>
      </c>
      <c r="D7249" s="2" t="s">
        <v>5982</v>
      </c>
      <c r="E7249" s="3" t="s">
        <v>6152</v>
      </c>
      <c r="G7249" s="66">
        <v>0.32</v>
      </c>
    </row>
    <row r="7250" spans="1:7" x14ac:dyDescent="0.2">
      <c r="A7250" s="1" t="str">
        <f t="shared" si="123"/>
        <v>SINAPI 95384</v>
      </c>
      <c r="B7250" s="3" t="s">
        <v>6165</v>
      </c>
      <c r="C7250" s="3">
        <v>95384</v>
      </c>
      <c r="D7250" s="2" t="s">
        <v>5983</v>
      </c>
      <c r="E7250" s="3" t="s">
        <v>6152</v>
      </c>
      <c r="G7250" s="66">
        <v>0.28000000000000003</v>
      </c>
    </row>
    <row r="7251" spans="1:7" x14ac:dyDescent="0.2">
      <c r="A7251" s="1" t="str">
        <f t="shared" si="123"/>
        <v>SINAPI 100299</v>
      </c>
      <c r="B7251" s="3" t="s">
        <v>6165</v>
      </c>
      <c r="C7251" s="3">
        <v>100299</v>
      </c>
      <c r="D7251" s="2" t="s">
        <v>6022</v>
      </c>
      <c r="E7251" s="3" t="s">
        <v>6152</v>
      </c>
      <c r="G7251" s="66">
        <v>0.7</v>
      </c>
    </row>
    <row r="7252" spans="1:7" x14ac:dyDescent="0.2">
      <c r="A7252" s="1" t="str">
        <f t="shared" si="123"/>
        <v>SINAPI 100315</v>
      </c>
      <c r="B7252" s="3" t="s">
        <v>6165</v>
      </c>
      <c r="C7252" s="3">
        <v>100315</v>
      </c>
      <c r="D7252" s="2" t="s">
        <v>6028</v>
      </c>
      <c r="E7252" s="3" t="s">
        <v>6164</v>
      </c>
      <c r="G7252" s="66">
        <v>94.38</v>
      </c>
    </row>
    <row r="7253" spans="1:7" x14ac:dyDescent="0.2">
      <c r="A7253" s="1" t="str">
        <f t="shared" si="123"/>
        <v>SINAPI 95387</v>
      </c>
      <c r="B7253" s="3" t="s">
        <v>6165</v>
      </c>
      <c r="C7253" s="3">
        <v>95387</v>
      </c>
      <c r="D7253" s="2" t="s">
        <v>5986</v>
      </c>
      <c r="E7253" s="3" t="s">
        <v>6152</v>
      </c>
      <c r="G7253" s="66">
        <v>0.26</v>
      </c>
    </row>
    <row r="7254" spans="1:7" x14ac:dyDescent="0.2">
      <c r="A7254" s="1" t="str">
        <f t="shared" si="123"/>
        <v>SINAPI 101371</v>
      </c>
      <c r="B7254" s="3" t="s">
        <v>6165</v>
      </c>
      <c r="C7254" s="3">
        <v>101371</v>
      </c>
      <c r="D7254" s="2" t="s">
        <v>6106</v>
      </c>
      <c r="E7254" s="3" t="s">
        <v>6164</v>
      </c>
      <c r="G7254" s="66">
        <v>35.770000000000003</v>
      </c>
    </row>
    <row r="7255" spans="1:7" x14ac:dyDescent="0.2">
      <c r="A7255" s="1" t="str">
        <f t="shared" si="123"/>
        <v>SINAPI 100288</v>
      </c>
      <c r="B7255" s="3" t="s">
        <v>6165</v>
      </c>
      <c r="C7255" s="3">
        <v>100288</v>
      </c>
      <c r="D7255" s="2" t="s">
        <v>6016</v>
      </c>
      <c r="E7255" s="3" t="s">
        <v>6152</v>
      </c>
      <c r="G7255" s="66">
        <v>0.09</v>
      </c>
    </row>
    <row r="7256" spans="1:7" x14ac:dyDescent="0.2">
      <c r="A7256" s="1" t="str">
        <f t="shared" si="123"/>
        <v>SINAPI 101372</v>
      </c>
      <c r="B7256" s="3" t="s">
        <v>6165</v>
      </c>
      <c r="C7256" s="3">
        <v>101372</v>
      </c>
      <c r="D7256" s="2" t="s">
        <v>6107</v>
      </c>
      <c r="E7256" s="3" t="s">
        <v>6164</v>
      </c>
      <c r="G7256" s="66">
        <v>13.04</v>
      </c>
    </row>
    <row r="7257" spans="1:7" x14ac:dyDescent="0.2">
      <c r="A7257" s="1" t="str">
        <f t="shared" si="123"/>
        <v>SINAPI 90775</v>
      </c>
      <c r="B7257" s="3" t="s">
        <v>6165</v>
      </c>
      <c r="C7257" s="3">
        <v>90775</v>
      </c>
      <c r="D7257" s="2" t="s">
        <v>5903</v>
      </c>
      <c r="E7257" s="3" t="s">
        <v>6152</v>
      </c>
      <c r="G7257" s="66">
        <v>48.22</v>
      </c>
    </row>
    <row r="7258" spans="1:7" x14ac:dyDescent="0.2">
      <c r="A7258" s="1" t="str">
        <f t="shared" si="123"/>
        <v>SINAPI 93561</v>
      </c>
      <c r="B7258" s="3" t="s">
        <v>6165</v>
      </c>
      <c r="C7258" s="3">
        <v>93561</v>
      </c>
      <c r="D7258" s="2" t="s">
        <v>5903</v>
      </c>
      <c r="E7258" s="3" t="s">
        <v>6164</v>
      </c>
      <c r="G7258" s="66">
        <v>8534.89</v>
      </c>
    </row>
    <row r="7259" spans="1:7" x14ac:dyDescent="0.2">
      <c r="A7259" s="1" t="str">
        <f t="shared" si="123"/>
        <v>SINAPI 88264</v>
      </c>
      <c r="B7259" s="3" t="s">
        <v>6165</v>
      </c>
      <c r="C7259" s="3">
        <v>88264</v>
      </c>
      <c r="D7259" s="2" t="s">
        <v>5845</v>
      </c>
      <c r="E7259" s="3" t="s">
        <v>6152</v>
      </c>
      <c r="G7259" s="66">
        <v>31.63</v>
      </c>
    </row>
    <row r="7260" spans="1:7" x14ac:dyDescent="0.2">
      <c r="A7260" s="1" t="str">
        <f t="shared" si="123"/>
        <v>SINAPI 101399</v>
      </c>
      <c r="B7260" s="3" t="s">
        <v>6165</v>
      </c>
      <c r="C7260" s="3">
        <v>101399</v>
      </c>
      <c r="D7260" s="2" t="s">
        <v>5845</v>
      </c>
      <c r="E7260" s="3" t="s">
        <v>6164</v>
      </c>
      <c r="G7260" s="66">
        <v>5626.33</v>
      </c>
    </row>
    <row r="7261" spans="1:7" x14ac:dyDescent="0.2">
      <c r="A7261" s="1" t="str">
        <f t="shared" si="123"/>
        <v>SINAPI 88266</v>
      </c>
      <c r="B7261" s="3" t="s">
        <v>6165</v>
      </c>
      <c r="C7261" s="3">
        <v>88266</v>
      </c>
      <c r="D7261" s="2" t="s">
        <v>5846</v>
      </c>
      <c r="E7261" s="3" t="s">
        <v>6152</v>
      </c>
      <c r="G7261" s="66">
        <v>45.46</v>
      </c>
    </row>
    <row r="7262" spans="1:7" x14ac:dyDescent="0.2">
      <c r="A7262" s="1" t="str">
        <f t="shared" si="123"/>
        <v>SINAPI 101401</v>
      </c>
      <c r="B7262" s="3" t="s">
        <v>6165</v>
      </c>
      <c r="C7262" s="3">
        <v>101401</v>
      </c>
      <c r="D7262" s="2" t="s">
        <v>5846</v>
      </c>
      <c r="E7262" s="3" t="s">
        <v>6164</v>
      </c>
      <c r="G7262" s="66">
        <v>8058.1</v>
      </c>
    </row>
    <row r="7263" spans="1:7" x14ac:dyDescent="0.2">
      <c r="A7263" s="1" t="str">
        <f t="shared" si="123"/>
        <v>SINAPI 88267</v>
      </c>
      <c r="B7263" s="3" t="s">
        <v>6165</v>
      </c>
      <c r="C7263" s="3">
        <v>88267</v>
      </c>
      <c r="D7263" s="2" t="s">
        <v>5847</v>
      </c>
      <c r="E7263" s="3" t="s">
        <v>6152</v>
      </c>
      <c r="G7263" s="66">
        <v>30.48</v>
      </c>
    </row>
    <row r="7264" spans="1:7" x14ac:dyDescent="0.2">
      <c r="A7264" s="1" t="str">
        <f t="shared" si="123"/>
        <v>SINAPI 101402</v>
      </c>
      <c r="B7264" s="3" t="s">
        <v>6165</v>
      </c>
      <c r="C7264" s="3">
        <v>101402</v>
      </c>
      <c r="D7264" s="2" t="s">
        <v>5847</v>
      </c>
      <c r="E7264" s="3" t="s">
        <v>6164</v>
      </c>
      <c r="G7264" s="66">
        <v>5435.99</v>
      </c>
    </row>
    <row r="7265" spans="1:7" x14ac:dyDescent="0.2">
      <c r="A7265" s="1" t="str">
        <f t="shared" si="123"/>
        <v>SINAPI 90776</v>
      </c>
      <c r="B7265" s="3" t="s">
        <v>6165</v>
      </c>
      <c r="C7265" s="3">
        <v>90776</v>
      </c>
      <c r="D7265" s="2" t="s">
        <v>5904</v>
      </c>
      <c r="E7265" s="3" t="s">
        <v>6152</v>
      </c>
      <c r="G7265" s="66">
        <v>60.15</v>
      </c>
    </row>
    <row r="7266" spans="1:7" x14ac:dyDescent="0.2">
      <c r="A7266" s="1" t="str">
        <f t="shared" si="123"/>
        <v>SINAPI 93572</v>
      </c>
      <c r="B7266" s="3" t="s">
        <v>6165</v>
      </c>
      <c r="C7266" s="3">
        <v>93572</v>
      </c>
      <c r="D7266" s="2" t="s">
        <v>5914</v>
      </c>
      <c r="E7266" s="3" t="s">
        <v>6164</v>
      </c>
      <c r="G7266" s="66">
        <v>10604.43</v>
      </c>
    </row>
    <row r="7267" spans="1:7" x14ac:dyDescent="0.2">
      <c r="A7267" s="1" t="str">
        <f t="shared" si="123"/>
        <v>SINAPI 90777</v>
      </c>
      <c r="B7267" s="3" t="s">
        <v>6165</v>
      </c>
      <c r="C7267" s="3">
        <v>90777</v>
      </c>
      <c r="D7267" s="2" t="s">
        <v>5905</v>
      </c>
      <c r="E7267" s="3" t="s">
        <v>6152</v>
      </c>
      <c r="G7267" s="66">
        <v>131.30000000000001</v>
      </c>
    </row>
    <row r="7268" spans="1:7" x14ac:dyDescent="0.2">
      <c r="A7268" s="1" t="str">
        <f t="shared" si="123"/>
        <v>SINAPI 93565</v>
      </c>
      <c r="B7268" s="3" t="s">
        <v>6165</v>
      </c>
      <c r="C7268" s="3">
        <v>93565</v>
      </c>
      <c r="D7268" s="2" t="s">
        <v>5905</v>
      </c>
      <c r="E7268" s="3" t="s">
        <v>6164</v>
      </c>
      <c r="G7268" s="66">
        <v>23126.05</v>
      </c>
    </row>
    <row r="7269" spans="1:7" x14ac:dyDescent="0.2">
      <c r="A7269" s="1" t="str">
        <f t="shared" si="123"/>
        <v>SINAPI 90778</v>
      </c>
      <c r="B7269" s="3" t="s">
        <v>6165</v>
      </c>
      <c r="C7269" s="3">
        <v>90778</v>
      </c>
      <c r="D7269" s="2" t="s">
        <v>5906</v>
      </c>
      <c r="E7269" s="3" t="s">
        <v>6152</v>
      </c>
      <c r="G7269" s="66">
        <v>135.75</v>
      </c>
    </row>
    <row r="7270" spans="1:7" x14ac:dyDescent="0.2">
      <c r="A7270" s="1" t="str">
        <f t="shared" si="123"/>
        <v>SINAPI 93567</v>
      </c>
      <c r="B7270" s="3" t="s">
        <v>6165</v>
      </c>
      <c r="C7270" s="3">
        <v>93567</v>
      </c>
      <c r="D7270" s="2" t="s">
        <v>5906</v>
      </c>
      <c r="E7270" s="3" t="s">
        <v>6164</v>
      </c>
      <c r="G7270" s="66">
        <v>23908.02</v>
      </c>
    </row>
    <row r="7271" spans="1:7" x14ac:dyDescent="0.2">
      <c r="A7271" s="1" t="str">
        <f t="shared" ref="A7271:A7334" si="124">CONCATENAR</f>
        <v>SINAPI 90779</v>
      </c>
      <c r="B7271" s="3" t="s">
        <v>6165</v>
      </c>
      <c r="C7271" s="3">
        <v>90779</v>
      </c>
      <c r="D7271" s="2" t="s">
        <v>5907</v>
      </c>
      <c r="E7271" s="3" t="s">
        <v>6152</v>
      </c>
      <c r="G7271" s="66">
        <v>169.23</v>
      </c>
    </row>
    <row r="7272" spans="1:7" x14ac:dyDescent="0.2">
      <c r="A7272" s="1" t="str">
        <f t="shared" si="124"/>
        <v>SINAPI 93568</v>
      </c>
      <c r="B7272" s="3" t="s">
        <v>6165</v>
      </c>
      <c r="C7272" s="3">
        <v>93568</v>
      </c>
      <c r="D7272" s="2" t="s">
        <v>5907</v>
      </c>
      <c r="E7272" s="3" t="s">
        <v>6164</v>
      </c>
      <c r="G7272" s="66">
        <v>29799.8</v>
      </c>
    </row>
    <row r="7273" spans="1:7" x14ac:dyDescent="0.2">
      <c r="A7273" s="1" t="str">
        <f t="shared" si="124"/>
        <v>SINAPI 88269</v>
      </c>
      <c r="B7273" s="3" t="s">
        <v>6165</v>
      </c>
      <c r="C7273" s="3">
        <v>88269</v>
      </c>
      <c r="D7273" s="2" t="s">
        <v>5848</v>
      </c>
      <c r="E7273" s="3" t="s">
        <v>6152</v>
      </c>
      <c r="G7273" s="66">
        <v>31.7</v>
      </c>
    </row>
    <row r="7274" spans="1:7" x14ac:dyDescent="0.2">
      <c r="A7274" s="1" t="str">
        <f t="shared" si="124"/>
        <v>SINAPI 101407</v>
      </c>
      <c r="B7274" s="3" t="s">
        <v>6165</v>
      </c>
      <c r="C7274" s="3">
        <v>101407</v>
      </c>
      <c r="D7274" s="2" t="s">
        <v>5848</v>
      </c>
      <c r="E7274" s="3" t="s">
        <v>6164</v>
      </c>
      <c r="G7274" s="66">
        <v>5666.85</v>
      </c>
    </row>
    <row r="7275" spans="1:7" x14ac:dyDescent="0.2">
      <c r="A7275" s="1" t="str">
        <f t="shared" si="124"/>
        <v>SINAPI 88270</v>
      </c>
      <c r="B7275" s="3" t="s">
        <v>6165</v>
      </c>
      <c r="C7275" s="3">
        <v>88270</v>
      </c>
      <c r="D7275" s="2" t="s">
        <v>5849</v>
      </c>
      <c r="E7275" s="3" t="s">
        <v>6152</v>
      </c>
      <c r="G7275" s="66">
        <v>31.21</v>
      </c>
    </row>
    <row r="7276" spans="1:7" x14ac:dyDescent="0.2">
      <c r="A7276" s="1" t="str">
        <f t="shared" si="124"/>
        <v>SINAPI 101408</v>
      </c>
      <c r="B7276" s="3" t="s">
        <v>6165</v>
      </c>
      <c r="C7276" s="3">
        <v>101408</v>
      </c>
      <c r="D7276" s="2" t="s">
        <v>5849</v>
      </c>
      <c r="E7276" s="3" t="s">
        <v>6164</v>
      </c>
      <c r="G7276" s="66">
        <v>5569.86</v>
      </c>
    </row>
    <row r="7277" spans="1:7" x14ac:dyDescent="0.2">
      <c r="A7277" s="1" t="str">
        <f t="shared" si="124"/>
        <v>SINAPI 102919</v>
      </c>
      <c r="B7277" s="3" t="s">
        <v>6165</v>
      </c>
      <c r="C7277" s="3">
        <v>102919</v>
      </c>
      <c r="D7277" s="2" t="s">
        <v>9882</v>
      </c>
      <c r="E7277" s="3" t="s">
        <v>6152</v>
      </c>
      <c r="G7277" s="66">
        <v>0</v>
      </c>
    </row>
    <row r="7278" spans="1:7" x14ac:dyDescent="0.2">
      <c r="A7278" s="1" t="str">
        <f t="shared" si="124"/>
        <v>SINAPI 101409</v>
      </c>
      <c r="B7278" s="3" t="s">
        <v>6165</v>
      </c>
      <c r="C7278" s="3">
        <v>101409</v>
      </c>
      <c r="D7278" s="2" t="s">
        <v>6120</v>
      </c>
      <c r="E7278" s="3" t="s">
        <v>6164</v>
      </c>
      <c r="G7278" s="66">
        <v>4528.99</v>
      </c>
    </row>
    <row r="7279" spans="1:7" x14ac:dyDescent="0.2">
      <c r="A7279" s="1" t="str">
        <f t="shared" si="124"/>
        <v>SINAPI 88441</v>
      </c>
      <c r="B7279" s="3" t="s">
        <v>6165</v>
      </c>
      <c r="C7279" s="3">
        <v>88441</v>
      </c>
      <c r="D7279" s="2" t="s">
        <v>5896</v>
      </c>
      <c r="E7279" s="3" t="s">
        <v>6152</v>
      </c>
      <c r="G7279" s="66">
        <v>26.47</v>
      </c>
    </row>
    <row r="7280" spans="1:7" x14ac:dyDescent="0.2">
      <c r="A7280" s="1" t="str">
        <f t="shared" si="124"/>
        <v>SINAPI 101410</v>
      </c>
      <c r="B7280" s="3" t="s">
        <v>6165</v>
      </c>
      <c r="C7280" s="3">
        <v>101410</v>
      </c>
      <c r="D7280" s="2" t="s">
        <v>5896</v>
      </c>
      <c r="E7280" s="3" t="s">
        <v>6164</v>
      </c>
      <c r="G7280" s="66">
        <v>4750.93</v>
      </c>
    </row>
    <row r="7281" spans="1:7" x14ac:dyDescent="0.2">
      <c r="A7281" s="1" t="str">
        <f t="shared" si="124"/>
        <v>SINAPI 88272</v>
      </c>
      <c r="B7281" s="3" t="s">
        <v>6165</v>
      </c>
      <c r="C7281" s="3">
        <v>88272</v>
      </c>
      <c r="D7281" s="2" t="s">
        <v>5850</v>
      </c>
      <c r="E7281" s="3" t="s">
        <v>6152</v>
      </c>
      <c r="G7281" s="66">
        <v>30.97</v>
      </c>
    </row>
    <row r="7282" spans="1:7" x14ac:dyDescent="0.2">
      <c r="A7282" s="1" t="str">
        <f t="shared" si="124"/>
        <v>SINAPI 88273</v>
      </c>
      <c r="B7282" s="3" t="s">
        <v>6165</v>
      </c>
      <c r="C7282" s="3">
        <v>88273</v>
      </c>
      <c r="D7282" s="2" t="s">
        <v>5851</v>
      </c>
      <c r="E7282" s="3" t="s">
        <v>6152</v>
      </c>
      <c r="G7282" s="66">
        <v>30.86</v>
      </c>
    </row>
    <row r="7283" spans="1:7" x14ac:dyDescent="0.2">
      <c r="A7283" s="1" t="str">
        <f t="shared" si="124"/>
        <v>SINAPI 101413</v>
      </c>
      <c r="B7283" s="3" t="s">
        <v>6165</v>
      </c>
      <c r="C7283" s="3">
        <v>101413</v>
      </c>
      <c r="D7283" s="2" t="s">
        <v>5851</v>
      </c>
      <c r="E7283" s="3" t="s">
        <v>6164</v>
      </c>
      <c r="G7283" s="66">
        <v>5512.62</v>
      </c>
    </row>
    <row r="7284" spans="1:7" x14ac:dyDescent="0.2">
      <c r="A7284" s="1" t="str">
        <f t="shared" si="124"/>
        <v>SINAPI 101414</v>
      </c>
      <c r="B7284" s="3" t="s">
        <v>6165</v>
      </c>
      <c r="C7284" s="3">
        <v>101414</v>
      </c>
      <c r="D7284" s="2" t="s">
        <v>6122</v>
      </c>
      <c r="E7284" s="3" t="s">
        <v>6164</v>
      </c>
      <c r="G7284" s="66">
        <v>5806.8</v>
      </c>
    </row>
    <row r="7285" spans="1:7" x14ac:dyDescent="0.2">
      <c r="A7285" s="1" t="str">
        <f t="shared" si="124"/>
        <v>SINAPI 88274</v>
      </c>
      <c r="B7285" s="3" t="s">
        <v>6165</v>
      </c>
      <c r="C7285" s="3">
        <v>88274</v>
      </c>
      <c r="D7285" s="2" t="s">
        <v>5852</v>
      </c>
      <c r="E7285" s="3" t="s">
        <v>6152</v>
      </c>
      <c r="G7285" s="66">
        <v>32.5</v>
      </c>
    </row>
    <row r="7286" spans="1:7" x14ac:dyDescent="0.2">
      <c r="A7286" s="1" t="str">
        <f t="shared" si="124"/>
        <v>SINAPI 101412</v>
      </c>
      <c r="B7286" s="3" t="s">
        <v>6165</v>
      </c>
      <c r="C7286" s="3">
        <v>101412</v>
      </c>
      <c r="D7286" s="2" t="s">
        <v>6121</v>
      </c>
      <c r="E7286" s="3" t="s">
        <v>6164</v>
      </c>
      <c r="G7286" s="66">
        <v>5542.83</v>
      </c>
    </row>
    <row r="7287" spans="1:7" x14ac:dyDescent="0.2">
      <c r="A7287" s="1" t="str">
        <f t="shared" si="124"/>
        <v>SINAPI 101415</v>
      </c>
      <c r="B7287" s="3" t="s">
        <v>6165</v>
      </c>
      <c r="C7287" s="3">
        <v>101415</v>
      </c>
      <c r="D7287" s="2" t="s">
        <v>6123</v>
      </c>
      <c r="E7287" s="3" t="s">
        <v>6164</v>
      </c>
      <c r="G7287" s="66">
        <v>6867.84</v>
      </c>
    </row>
    <row r="7288" spans="1:7" x14ac:dyDescent="0.2">
      <c r="A7288" s="1" t="str">
        <f t="shared" si="124"/>
        <v>SINAPI 100308</v>
      </c>
      <c r="B7288" s="3" t="s">
        <v>6165</v>
      </c>
      <c r="C7288" s="3">
        <v>100308</v>
      </c>
      <c r="D7288" s="2" t="s">
        <v>6026</v>
      </c>
      <c r="E7288" s="3" t="s">
        <v>6152</v>
      </c>
      <c r="G7288" s="66">
        <v>33.380000000000003</v>
      </c>
    </row>
    <row r="7289" spans="1:7" x14ac:dyDescent="0.2">
      <c r="A7289" s="1" t="str">
        <f t="shared" si="124"/>
        <v>SINAPI 101416</v>
      </c>
      <c r="B7289" s="3" t="s">
        <v>6165</v>
      </c>
      <c r="C7289" s="3">
        <v>101416</v>
      </c>
      <c r="D7289" s="2" t="s">
        <v>6026</v>
      </c>
      <c r="E7289" s="3" t="s">
        <v>6164</v>
      </c>
      <c r="G7289" s="66">
        <v>5945.22</v>
      </c>
    </row>
    <row r="7290" spans="1:7" x14ac:dyDescent="0.2">
      <c r="A7290" s="1" t="str">
        <f t="shared" si="124"/>
        <v>SINAPI 88275</v>
      </c>
      <c r="B7290" s="3" t="s">
        <v>6165</v>
      </c>
      <c r="C7290" s="3">
        <v>88275</v>
      </c>
      <c r="D7290" s="2" t="s">
        <v>5853</v>
      </c>
      <c r="E7290" s="3" t="s">
        <v>6152</v>
      </c>
      <c r="G7290" s="66">
        <v>38.590000000000003</v>
      </c>
    </row>
    <row r="7291" spans="1:7" x14ac:dyDescent="0.2">
      <c r="A7291" s="1" t="str">
        <f t="shared" si="124"/>
        <v>SINAPI 90780</v>
      </c>
      <c r="B7291" s="3" t="s">
        <v>6165</v>
      </c>
      <c r="C7291" s="3">
        <v>90780</v>
      </c>
      <c r="D7291" s="2" t="s">
        <v>5908</v>
      </c>
      <c r="E7291" s="3" t="s">
        <v>6152</v>
      </c>
      <c r="G7291" s="66">
        <v>96.3</v>
      </c>
    </row>
    <row r="7292" spans="1:7" x14ac:dyDescent="0.2">
      <c r="A7292" s="1" t="str">
        <f t="shared" si="124"/>
        <v>SINAPI 94295</v>
      </c>
      <c r="B7292" s="3" t="s">
        <v>6165</v>
      </c>
      <c r="C7292" s="3">
        <v>94295</v>
      </c>
      <c r="D7292" s="2" t="s">
        <v>5908</v>
      </c>
      <c r="E7292" s="3" t="s">
        <v>6164</v>
      </c>
      <c r="G7292" s="66">
        <v>16955.38</v>
      </c>
    </row>
    <row r="7293" spans="1:7" x14ac:dyDescent="0.2">
      <c r="A7293" s="1" t="str">
        <f t="shared" si="124"/>
        <v>SINAPI 88277</v>
      </c>
      <c r="B7293" s="3" t="s">
        <v>6165</v>
      </c>
      <c r="C7293" s="3">
        <v>88277</v>
      </c>
      <c r="D7293" s="2" t="s">
        <v>5854</v>
      </c>
      <c r="E7293" s="3" t="s">
        <v>6152</v>
      </c>
      <c r="G7293" s="66">
        <v>25.34</v>
      </c>
    </row>
    <row r="7294" spans="1:7" x14ac:dyDescent="0.2">
      <c r="A7294" s="1" t="str">
        <f t="shared" si="124"/>
        <v>SINAPI 101417</v>
      </c>
      <c r="B7294" s="3" t="s">
        <v>6165</v>
      </c>
      <c r="C7294" s="3">
        <v>101417</v>
      </c>
      <c r="D7294" s="2" t="s">
        <v>6124</v>
      </c>
      <c r="E7294" s="3" t="s">
        <v>6164</v>
      </c>
      <c r="G7294" s="66">
        <v>4684.29</v>
      </c>
    </row>
    <row r="7295" spans="1:7" x14ac:dyDescent="0.2">
      <c r="A7295" s="1" t="str">
        <f t="shared" si="124"/>
        <v>SINAPI 100307</v>
      </c>
      <c r="B7295" s="3" t="s">
        <v>6165</v>
      </c>
      <c r="C7295" s="3">
        <v>100307</v>
      </c>
      <c r="D7295" s="2" t="s">
        <v>6025</v>
      </c>
      <c r="E7295" s="3" t="s">
        <v>6152</v>
      </c>
      <c r="G7295" s="66">
        <v>26.2</v>
      </c>
    </row>
    <row r="7296" spans="1:7" x14ac:dyDescent="0.2">
      <c r="A7296" s="1" t="str">
        <f t="shared" si="124"/>
        <v>SINAPI 88278</v>
      </c>
      <c r="B7296" s="3" t="s">
        <v>6165</v>
      </c>
      <c r="C7296" s="3">
        <v>88278</v>
      </c>
      <c r="D7296" s="2" t="s">
        <v>5855</v>
      </c>
      <c r="E7296" s="3" t="s">
        <v>6152</v>
      </c>
      <c r="G7296" s="66">
        <v>26.36</v>
      </c>
    </row>
    <row r="7297" spans="1:7" x14ac:dyDescent="0.2">
      <c r="A7297" s="1" t="str">
        <f t="shared" si="124"/>
        <v>SINAPI 101418</v>
      </c>
      <c r="B7297" s="3" t="s">
        <v>6165</v>
      </c>
      <c r="C7297" s="3">
        <v>101418</v>
      </c>
      <c r="D7297" s="2" t="s">
        <v>6125</v>
      </c>
      <c r="E7297" s="3" t="s">
        <v>6164</v>
      </c>
      <c r="G7297" s="66">
        <v>4710.8</v>
      </c>
    </row>
    <row r="7298" spans="1:7" x14ac:dyDescent="0.2">
      <c r="A7298" s="1" t="str">
        <f t="shared" si="124"/>
        <v>SINAPI 105535</v>
      </c>
      <c r="B7298" s="3" t="s">
        <v>6165</v>
      </c>
      <c r="C7298" s="3">
        <v>105535</v>
      </c>
      <c r="D7298" s="2" t="s">
        <v>9883</v>
      </c>
      <c r="E7298" s="3" t="s">
        <v>6152</v>
      </c>
      <c r="G7298" s="66">
        <v>0</v>
      </c>
    </row>
    <row r="7299" spans="1:7" x14ac:dyDescent="0.2">
      <c r="A7299" s="1" t="str">
        <f t="shared" si="124"/>
        <v>SINAPI 101419</v>
      </c>
      <c r="B7299" s="3" t="s">
        <v>6165</v>
      </c>
      <c r="C7299" s="3">
        <v>101419</v>
      </c>
      <c r="D7299" s="2" t="s">
        <v>6126</v>
      </c>
      <c r="E7299" s="3" t="s">
        <v>6164</v>
      </c>
      <c r="G7299" s="66">
        <v>5986.81</v>
      </c>
    </row>
    <row r="7300" spans="1:7" x14ac:dyDescent="0.2">
      <c r="A7300" s="1" t="str">
        <f t="shared" si="124"/>
        <v>SINAPI 88279</v>
      </c>
      <c r="B7300" s="3" t="s">
        <v>6165</v>
      </c>
      <c r="C7300" s="3">
        <v>88279</v>
      </c>
      <c r="D7300" s="2" t="s">
        <v>5856</v>
      </c>
      <c r="E7300" s="3" t="s">
        <v>6152</v>
      </c>
      <c r="G7300" s="66">
        <v>34.090000000000003</v>
      </c>
    </row>
    <row r="7301" spans="1:7" x14ac:dyDescent="0.2">
      <c r="A7301" s="1" t="str">
        <f t="shared" si="124"/>
        <v>SINAPI 88281</v>
      </c>
      <c r="B7301" s="3" t="s">
        <v>6165</v>
      </c>
      <c r="C7301" s="3">
        <v>88281</v>
      </c>
      <c r="D7301" s="2" t="s">
        <v>5857</v>
      </c>
      <c r="E7301" s="3" t="s">
        <v>6152</v>
      </c>
      <c r="G7301" s="66">
        <v>34.03</v>
      </c>
    </row>
    <row r="7302" spans="1:7" x14ac:dyDescent="0.2">
      <c r="A7302" s="1" t="str">
        <f t="shared" si="124"/>
        <v>SINAPI 93558</v>
      </c>
      <c r="B7302" s="3" t="s">
        <v>6165</v>
      </c>
      <c r="C7302" s="3">
        <v>93558</v>
      </c>
      <c r="D7302" s="2" t="s">
        <v>5910</v>
      </c>
      <c r="E7302" s="3" t="s">
        <v>6164</v>
      </c>
      <c r="G7302" s="66">
        <v>5878.83</v>
      </c>
    </row>
    <row r="7303" spans="1:7" x14ac:dyDescent="0.2">
      <c r="A7303" s="1" t="str">
        <f t="shared" si="124"/>
        <v>SINAPI 101420</v>
      </c>
      <c r="B7303" s="3" t="s">
        <v>6165</v>
      </c>
      <c r="C7303" s="3">
        <v>101420</v>
      </c>
      <c r="D7303" s="2" t="s">
        <v>6127</v>
      </c>
      <c r="E7303" s="3" t="s">
        <v>6164</v>
      </c>
      <c r="G7303" s="66">
        <v>6069.48</v>
      </c>
    </row>
    <row r="7304" spans="1:7" x14ac:dyDescent="0.2">
      <c r="A7304" s="1" t="str">
        <f t="shared" si="124"/>
        <v>SINAPI 101421</v>
      </c>
      <c r="B7304" s="3" t="s">
        <v>6165</v>
      </c>
      <c r="C7304" s="3">
        <v>101421</v>
      </c>
      <c r="D7304" s="2" t="s">
        <v>6128</v>
      </c>
      <c r="E7304" s="3" t="s">
        <v>6164</v>
      </c>
      <c r="G7304" s="66">
        <v>7064.49</v>
      </c>
    </row>
    <row r="7305" spans="1:7" x14ac:dyDescent="0.2">
      <c r="A7305" s="1" t="str">
        <f t="shared" si="124"/>
        <v>SINAPI 88282</v>
      </c>
      <c r="B7305" s="3" t="s">
        <v>6165</v>
      </c>
      <c r="C7305" s="3">
        <v>88282</v>
      </c>
      <c r="D7305" s="2" t="s">
        <v>5858</v>
      </c>
      <c r="E7305" s="3" t="s">
        <v>6152</v>
      </c>
      <c r="G7305" s="66">
        <v>32.96</v>
      </c>
    </row>
    <row r="7306" spans="1:7" x14ac:dyDescent="0.2">
      <c r="A7306" s="1" t="str">
        <f t="shared" si="124"/>
        <v>SINAPI 88283</v>
      </c>
      <c r="B7306" s="3" t="s">
        <v>6165</v>
      </c>
      <c r="C7306" s="3">
        <v>88283</v>
      </c>
      <c r="D7306" s="2" t="s">
        <v>5859</v>
      </c>
      <c r="E7306" s="3" t="s">
        <v>6152</v>
      </c>
      <c r="G7306" s="66">
        <v>39.68</v>
      </c>
    </row>
    <row r="7307" spans="1:7" x14ac:dyDescent="0.2">
      <c r="A7307" s="1" t="str">
        <f t="shared" si="124"/>
        <v>SINAPI 101422</v>
      </c>
      <c r="B7307" s="3" t="s">
        <v>6165</v>
      </c>
      <c r="C7307" s="3">
        <v>101422</v>
      </c>
      <c r="D7307" s="2" t="s">
        <v>6129</v>
      </c>
      <c r="E7307" s="3" t="s">
        <v>6164</v>
      </c>
      <c r="G7307" s="66">
        <v>5284.47</v>
      </c>
    </row>
    <row r="7308" spans="1:7" x14ac:dyDescent="0.2">
      <c r="A7308" s="1" t="str">
        <f t="shared" si="124"/>
        <v>SINAPI 88284</v>
      </c>
      <c r="B7308" s="3" t="s">
        <v>6165</v>
      </c>
      <c r="C7308" s="3">
        <v>88284</v>
      </c>
      <c r="D7308" s="2" t="s">
        <v>5860</v>
      </c>
      <c r="E7308" s="3" t="s">
        <v>6152</v>
      </c>
      <c r="G7308" s="66">
        <v>29.59</v>
      </c>
    </row>
    <row r="7309" spans="1:7" x14ac:dyDescent="0.2">
      <c r="A7309" s="1" t="str">
        <f t="shared" si="124"/>
        <v>SINAPI 101424</v>
      </c>
      <c r="B7309" s="3" t="s">
        <v>6165</v>
      </c>
      <c r="C7309" s="3">
        <v>101424</v>
      </c>
      <c r="D7309" s="2" t="s">
        <v>6130</v>
      </c>
      <c r="E7309" s="3" t="s">
        <v>6164</v>
      </c>
      <c r="G7309" s="66">
        <v>6515.22</v>
      </c>
    </row>
    <row r="7310" spans="1:7" x14ac:dyDescent="0.2">
      <c r="A7310" s="1" t="str">
        <f t="shared" si="124"/>
        <v>SINAPI 88286</v>
      </c>
      <c r="B7310" s="3" t="s">
        <v>6165</v>
      </c>
      <c r="C7310" s="3">
        <v>88286</v>
      </c>
      <c r="D7310" s="2" t="s">
        <v>5861</v>
      </c>
      <c r="E7310" s="3" t="s">
        <v>6152</v>
      </c>
      <c r="G7310" s="66">
        <v>36.65</v>
      </c>
    </row>
    <row r="7311" spans="1:7" x14ac:dyDescent="0.2">
      <c r="A7311" s="1" t="str">
        <f t="shared" si="124"/>
        <v>SINAPI 101425</v>
      </c>
      <c r="B7311" s="3" t="s">
        <v>6165</v>
      </c>
      <c r="C7311" s="3">
        <v>101425</v>
      </c>
      <c r="D7311" s="2" t="s">
        <v>6131</v>
      </c>
      <c r="E7311" s="3" t="s">
        <v>6164</v>
      </c>
      <c r="G7311" s="66">
        <v>3673.71</v>
      </c>
    </row>
    <row r="7312" spans="1:7" x14ac:dyDescent="0.2">
      <c r="A7312" s="1" t="str">
        <f t="shared" si="124"/>
        <v>SINAPI 88288</v>
      </c>
      <c r="B7312" s="3" t="s">
        <v>6165</v>
      </c>
      <c r="C7312" s="3">
        <v>88288</v>
      </c>
      <c r="D7312" s="2" t="s">
        <v>5862</v>
      </c>
      <c r="E7312" s="3" t="s">
        <v>6152</v>
      </c>
      <c r="G7312" s="66">
        <v>20.68</v>
      </c>
    </row>
    <row r="7313" spans="1:7" x14ac:dyDescent="0.2">
      <c r="A7313" s="1" t="str">
        <f t="shared" si="124"/>
        <v>SINAPI 101426</v>
      </c>
      <c r="B7313" s="3" t="s">
        <v>6165</v>
      </c>
      <c r="C7313" s="3">
        <v>101426</v>
      </c>
      <c r="D7313" s="2" t="s">
        <v>6132</v>
      </c>
      <c r="E7313" s="3" t="s">
        <v>6164</v>
      </c>
      <c r="G7313" s="66">
        <v>5271.15</v>
      </c>
    </row>
    <row r="7314" spans="1:7" x14ac:dyDescent="0.2">
      <c r="A7314" s="1" t="str">
        <f t="shared" si="124"/>
        <v>SINAPI 88291</v>
      </c>
      <c r="B7314" s="3" t="s">
        <v>6165</v>
      </c>
      <c r="C7314" s="3">
        <v>88291</v>
      </c>
      <c r="D7314" s="2" t="s">
        <v>5863</v>
      </c>
      <c r="E7314" s="3" t="s">
        <v>6152</v>
      </c>
      <c r="G7314" s="66">
        <v>32.29</v>
      </c>
    </row>
    <row r="7315" spans="1:7" x14ac:dyDescent="0.2">
      <c r="A7315" s="1" t="str">
        <f t="shared" si="124"/>
        <v>SINAPI 101427</v>
      </c>
      <c r="B7315" s="3" t="s">
        <v>6165</v>
      </c>
      <c r="C7315" s="3">
        <v>101427</v>
      </c>
      <c r="D7315" s="2" t="s">
        <v>5863</v>
      </c>
      <c r="E7315" s="3" t="s">
        <v>6164</v>
      </c>
      <c r="G7315" s="66">
        <v>5757.67</v>
      </c>
    </row>
    <row r="7316" spans="1:7" x14ac:dyDescent="0.2">
      <c r="A7316" s="1" t="str">
        <f t="shared" si="124"/>
        <v>SINAPI 101428</v>
      </c>
      <c r="B7316" s="3" t="s">
        <v>6165</v>
      </c>
      <c r="C7316" s="3">
        <v>101428</v>
      </c>
      <c r="D7316" s="2" t="s">
        <v>6133</v>
      </c>
      <c r="E7316" s="3" t="s">
        <v>6164</v>
      </c>
      <c r="G7316" s="66">
        <v>4880.5200000000004</v>
      </c>
    </row>
    <row r="7317" spans="1:7" x14ac:dyDescent="0.2">
      <c r="A7317" s="1" t="str">
        <f t="shared" si="124"/>
        <v>SINAPI 88377</v>
      </c>
      <c r="B7317" s="3" t="s">
        <v>6165</v>
      </c>
      <c r="C7317" s="3">
        <v>88377</v>
      </c>
      <c r="D7317" s="2" t="s">
        <v>5895</v>
      </c>
      <c r="E7317" s="3" t="s">
        <v>6152</v>
      </c>
      <c r="G7317" s="66">
        <v>27.31</v>
      </c>
    </row>
    <row r="7318" spans="1:7" x14ac:dyDescent="0.2">
      <c r="A7318" s="1" t="str">
        <f t="shared" si="124"/>
        <v>SINAPI 101429</v>
      </c>
      <c r="B7318" s="3" t="s">
        <v>6165</v>
      </c>
      <c r="C7318" s="3">
        <v>101429</v>
      </c>
      <c r="D7318" s="2" t="s">
        <v>6134</v>
      </c>
      <c r="E7318" s="3" t="s">
        <v>6164</v>
      </c>
      <c r="G7318" s="66">
        <v>4831.68</v>
      </c>
    </row>
    <row r="7319" spans="1:7" x14ac:dyDescent="0.2">
      <c r="A7319" s="1" t="str">
        <f t="shared" si="124"/>
        <v>SINAPI 88292</v>
      </c>
      <c r="B7319" s="3" t="s">
        <v>6165</v>
      </c>
      <c r="C7319" s="3">
        <v>88292</v>
      </c>
      <c r="D7319" s="2" t="s">
        <v>5864</v>
      </c>
      <c r="E7319" s="3" t="s">
        <v>6152</v>
      </c>
      <c r="G7319" s="66">
        <v>27.02</v>
      </c>
    </row>
    <row r="7320" spans="1:7" x14ac:dyDescent="0.2">
      <c r="A7320" s="1" t="str">
        <f t="shared" si="124"/>
        <v>SINAPI 88293</v>
      </c>
      <c r="B7320" s="3" t="s">
        <v>6165</v>
      </c>
      <c r="C7320" s="3">
        <v>88293</v>
      </c>
      <c r="D7320" s="2" t="s">
        <v>5865</v>
      </c>
      <c r="E7320" s="3" t="s">
        <v>6152</v>
      </c>
      <c r="G7320" s="66">
        <v>32.29</v>
      </c>
    </row>
    <row r="7321" spans="1:7" x14ac:dyDescent="0.2">
      <c r="A7321" s="1" t="str">
        <f t="shared" si="124"/>
        <v>SINAPI 101430</v>
      </c>
      <c r="B7321" s="3" t="s">
        <v>6165</v>
      </c>
      <c r="C7321" s="3">
        <v>101430</v>
      </c>
      <c r="D7321" s="2" t="s">
        <v>6135</v>
      </c>
      <c r="E7321" s="3" t="s">
        <v>6164</v>
      </c>
      <c r="G7321" s="66">
        <v>5757.67</v>
      </c>
    </row>
    <row r="7322" spans="1:7" x14ac:dyDescent="0.2">
      <c r="A7322" s="1" t="str">
        <f t="shared" si="124"/>
        <v>SINAPI 88294</v>
      </c>
      <c r="B7322" s="3" t="s">
        <v>6165</v>
      </c>
      <c r="C7322" s="3">
        <v>88294</v>
      </c>
      <c r="D7322" s="2" t="s">
        <v>5866</v>
      </c>
      <c r="E7322" s="3" t="s">
        <v>6152</v>
      </c>
      <c r="G7322" s="66">
        <v>39.520000000000003</v>
      </c>
    </row>
    <row r="7323" spans="1:7" x14ac:dyDescent="0.2">
      <c r="A7323" s="1" t="str">
        <f t="shared" si="124"/>
        <v>SINAPI 101431</v>
      </c>
      <c r="B7323" s="3" t="s">
        <v>6165</v>
      </c>
      <c r="C7323" s="3">
        <v>101431</v>
      </c>
      <c r="D7323" s="2" t="s">
        <v>5866</v>
      </c>
      <c r="E7323" s="3" t="s">
        <v>6164</v>
      </c>
      <c r="G7323" s="66">
        <v>7025.55</v>
      </c>
    </row>
    <row r="7324" spans="1:7" x14ac:dyDescent="0.2">
      <c r="A7324" s="1" t="str">
        <f t="shared" si="124"/>
        <v>SINAPI 88295</v>
      </c>
      <c r="B7324" s="3" t="s">
        <v>6165</v>
      </c>
      <c r="C7324" s="3">
        <v>88295</v>
      </c>
      <c r="D7324" s="2" t="s">
        <v>5867</v>
      </c>
      <c r="E7324" s="3" t="s">
        <v>6152</v>
      </c>
      <c r="G7324" s="66">
        <v>27.48</v>
      </c>
    </row>
    <row r="7325" spans="1:7" x14ac:dyDescent="0.2">
      <c r="A7325" s="1" t="str">
        <f t="shared" si="124"/>
        <v>SINAPI 101432</v>
      </c>
      <c r="B7325" s="3" t="s">
        <v>6165</v>
      </c>
      <c r="C7325" s="3">
        <v>101432</v>
      </c>
      <c r="D7325" s="2" t="s">
        <v>6136</v>
      </c>
      <c r="E7325" s="3" t="s">
        <v>6164</v>
      </c>
      <c r="G7325" s="66">
        <v>4903.83</v>
      </c>
    </row>
    <row r="7326" spans="1:7" x14ac:dyDescent="0.2">
      <c r="A7326" s="1" t="str">
        <f t="shared" si="124"/>
        <v>SINAPI 88296</v>
      </c>
      <c r="B7326" s="3" t="s">
        <v>6165</v>
      </c>
      <c r="C7326" s="3">
        <v>88296</v>
      </c>
      <c r="D7326" s="2" t="s">
        <v>5868</v>
      </c>
      <c r="E7326" s="3" t="s">
        <v>6152</v>
      </c>
      <c r="G7326" s="66">
        <v>38.21</v>
      </c>
    </row>
    <row r="7327" spans="1:7" x14ac:dyDescent="0.2">
      <c r="A7327" s="1" t="str">
        <f t="shared" si="124"/>
        <v>SINAPI 101433</v>
      </c>
      <c r="B7327" s="3" t="s">
        <v>6165</v>
      </c>
      <c r="C7327" s="3">
        <v>101433</v>
      </c>
      <c r="D7327" s="2" t="s">
        <v>5868</v>
      </c>
      <c r="E7327" s="3" t="s">
        <v>6164</v>
      </c>
      <c r="G7327" s="66">
        <v>6788.82</v>
      </c>
    </row>
    <row r="7328" spans="1:7" x14ac:dyDescent="0.2">
      <c r="A7328" s="1" t="str">
        <f t="shared" si="124"/>
        <v>SINAPI 101434</v>
      </c>
      <c r="B7328" s="3" t="s">
        <v>6165</v>
      </c>
      <c r="C7328" s="3">
        <v>101434</v>
      </c>
      <c r="D7328" s="2" t="s">
        <v>6137</v>
      </c>
      <c r="E7328" s="3" t="s">
        <v>6164</v>
      </c>
      <c r="G7328" s="66">
        <v>5299.13</v>
      </c>
    </row>
    <row r="7329" spans="1:7" x14ac:dyDescent="0.2">
      <c r="A7329" s="1" t="str">
        <f t="shared" si="124"/>
        <v>SINAPI 88298</v>
      </c>
      <c r="B7329" s="3" t="s">
        <v>6165</v>
      </c>
      <c r="C7329" s="3">
        <v>88298</v>
      </c>
      <c r="D7329" s="2" t="s">
        <v>5870</v>
      </c>
      <c r="E7329" s="3" t="s">
        <v>6152</v>
      </c>
      <c r="G7329" s="66">
        <v>26.91</v>
      </c>
    </row>
    <row r="7330" spans="1:7" x14ac:dyDescent="0.2">
      <c r="A7330" s="1" t="str">
        <f t="shared" si="124"/>
        <v>SINAPI 101436</v>
      </c>
      <c r="B7330" s="3" t="s">
        <v>6165</v>
      </c>
      <c r="C7330" s="3">
        <v>101436</v>
      </c>
      <c r="D7330" s="2" t="s">
        <v>5870</v>
      </c>
      <c r="E7330" s="3" t="s">
        <v>6164</v>
      </c>
      <c r="G7330" s="66">
        <v>4811.93</v>
      </c>
    </row>
    <row r="7331" spans="1:7" x14ac:dyDescent="0.2">
      <c r="A7331" s="1" t="str">
        <f t="shared" si="124"/>
        <v>SINAPI 101437</v>
      </c>
      <c r="B7331" s="3" t="s">
        <v>6165</v>
      </c>
      <c r="C7331" s="3">
        <v>101437</v>
      </c>
      <c r="D7331" s="2" t="s">
        <v>6139</v>
      </c>
      <c r="E7331" s="3" t="s">
        <v>6164</v>
      </c>
      <c r="G7331" s="66">
        <v>7343.99</v>
      </c>
    </row>
    <row r="7332" spans="1:7" x14ac:dyDescent="0.2">
      <c r="A7332" s="1" t="str">
        <f t="shared" si="124"/>
        <v>SINAPI 88299</v>
      </c>
      <c r="B7332" s="3" t="s">
        <v>6165</v>
      </c>
      <c r="C7332" s="3">
        <v>88299</v>
      </c>
      <c r="D7332" s="2" t="s">
        <v>5871</v>
      </c>
      <c r="E7332" s="3" t="s">
        <v>6152</v>
      </c>
      <c r="G7332" s="66">
        <v>41.29</v>
      </c>
    </row>
    <row r="7333" spans="1:7" x14ac:dyDescent="0.2">
      <c r="A7333" s="1" t="str">
        <f t="shared" si="124"/>
        <v>SINAPI 88300</v>
      </c>
      <c r="B7333" s="3" t="s">
        <v>6165</v>
      </c>
      <c r="C7333" s="3">
        <v>88300</v>
      </c>
      <c r="D7333" s="2" t="s">
        <v>5872</v>
      </c>
      <c r="E7333" s="3" t="s">
        <v>6152</v>
      </c>
      <c r="G7333" s="66">
        <v>41.29</v>
      </c>
    </row>
    <row r="7334" spans="1:7" x14ac:dyDescent="0.2">
      <c r="A7334" s="1" t="str">
        <f t="shared" si="124"/>
        <v>SINAPI 101438</v>
      </c>
      <c r="B7334" s="3" t="s">
        <v>6165</v>
      </c>
      <c r="C7334" s="3">
        <v>101438</v>
      </c>
      <c r="D7334" s="2" t="s">
        <v>5872</v>
      </c>
      <c r="E7334" s="3" t="s">
        <v>6164</v>
      </c>
      <c r="G7334" s="66">
        <v>7343.99</v>
      </c>
    </row>
    <row r="7335" spans="1:7" x14ac:dyDescent="0.2">
      <c r="A7335" s="1" t="str">
        <f t="shared" ref="A7335:A7398" si="125">CONCATENAR</f>
        <v>SINAPI 88297</v>
      </c>
      <c r="B7335" s="3" t="s">
        <v>6165</v>
      </c>
      <c r="C7335" s="3">
        <v>88297</v>
      </c>
      <c r="D7335" s="2" t="s">
        <v>5869</v>
      </c>
      <c r="E7335" s="3" t="s">
        <v>6152</v>
      </c>
      <c r="G7335" s="66">
        <v>36.65</v>
      </c>
    </row>
    <row r="7336" spans="1:7" x14ac:dyDescent="0.2">
      <c r="A7336" s="1" t="str">
        <f t="shared" si="125"/>
        <v>SINAPI 101435</v>
      </c>
      <c r="B7336" s="3" t="s">
        <v>6165</v>
      </c>
      <c r="C7336" s="3">
        <v>101435</v>
      </c>
      <c r="D7336" s="2" t="s">
        <v>6138</v>
      </c>
      <c r="E7336" s="3" t="s">
        <v>6164</v>
      </c>
      <c r="G7336" s="66">
        <v>6520.49</v>
      </c>
    </row>
    <row r="7337" spans="1:7" x14ac:dyDescent="0.2">
      <c r="A7337" s="1" t="str">
        <f t="shared" si="125"/>
        <v>SINAPI 101440</v>
      </c>
      <c r="B7337" s="3" t="s">
        <v>6165</v>
      </c>
      <c r="C7337" s="3">
        <v>101440</v>
      </c>
      <c r="D7337" s="2" t="s">
        <v>6140</v>
      </c>
      <c r="E7337" s="3" t="s">
        <v>6164</v>
      </c>
      <c r="G7337" s="66">
        <v>5757.67</v>
      </c>
    </row>
    <row r="7338" spans="1:7" x14ac:dyDescent="0.2">
      <c r="A7338" s="1" t="str">
        <f t="shared" si="125"/>
        <v>SINAPI 88302</v>
      </c>
      <c r="B7338" s="3" t="s">
        <v>6165</v>
      </c>
      <c r="C7338" s="3">
        <v>88302</v>
      </c>
      <c r="D7338" s="2" t="s">
        <v>5874</v>
      </c>
      <c r="E7338" s="3" t="s">
        <v>6152</v>
      </c>
      <c r="G7338" s="66">
        <v>32.29</v>
      </c>
    </row>
    <row r="7339" spans="1:7" x14ac:dyDescent="0.2">
      <c r="A7339" s="1" t="str">
        <f t="shared" si="125"/>
        <v>SINAPI 88301</v>
      </c>
      <c r="B7339" s="3" t="s">
        <v>6165</v>
      </c>
      <c r="C7339" s="3">
        <v>88301</v>
      </c>
      <c r="D7339" s="2" t="s">
        <v>5873</v>
      </c>
      <c r="E7339" s="3" t="s">
        <v>6152</v>
      </c>
      <c r="G7339" s="66">
        <v>32.29</v>
      </c>
    </row>
    <row r="7340" spans="1:7" x14ac:dyDescent="0.2">
      <c r="A7340" s="1" t="str">
        <f t="shared" si="125"/>
        <v>SINAPI 101439</v>
      </c>
      <c r="B7340" s="3" t="s">
        <v>6165</v>
      </c>
      <c r="C7340" s="3">
        <v>101439</v>
      </c>
      <c r="D7340" s="2" t="s">
        <v>5873</v>
      </c>
      <c r="E7340" s="3" t="s">
        <v>6164</v>
      </c>
      <c r="G7340" s="66">
        <v>5757.67</v>
      </c>
    </row>
    <row r="7341" spans="1:7" x14ac:dyDescent="0.2">
      <c r="A7341" s="1" t="str">
        <f t="shared" si="125"/>
        <v>SINAPI 88303</v>
      </c>
      <c r="B7341" s="3" t="s">
        <v>6165</v>
      </c>
      <c r="C7341" s="3">
        <v>88303</v>
      </c>
      <c r="D7341" s="2" t="s">
        <v>5875</v>
      </c>
      <c r="E7341" s="3" t="s">
        <v>6152</v>
      </c>
      <c r="G7341" s="66">
        <v>25.62</v>
      </c>
    </row>
    <row r="7342" spans="1:7" x14ac:dyDescent="0.2">
      <c r="A7342" s="1" t="str">
        <f t="shared" si="125"/>
        <v>SINAPI 101441</v>
      </c>
      <c r="B7342" s="3" t="s">
        <v>6165</v>
      </c>
      <c r="C7342" s="3">
        <v>101441</v>
      </c>
      <c r="D7342" s="2" t="s">
        <v>5875</v>
      </c>
      <c r="E7342" s="3" t="s">
        <v>6164</v>
      </c>
      <c r="G7342" s="66">
        <v>4581.92</v>
      </c>
    </row>
    <row r="7343" spans="1:7" x14ac:dyDescent="0.2">
      <c r="A7343" s="1" t="str">
        <f t="shared" si="125"/>
        <v>SINAPI 88304</v>
      </c>
      <c r="B7343" s="3" t="s">
        <v>6165</v>
      </c>
      <c r="C7343" s="3">
        <v>88304</v>
      </c>
      <c r="D7343" s="2" t="s">
        <v>5876</v>
      </c>
      <c r="E7343" s="3" t="s">
        <v>6152</v>
      </c>
      <c r="G7343" s="66">
        <v>41.29</v>
      </c>
    </row>
    <row r="7344" spans="1:7" x14ac:dyDescent="0.2">
      <c r="A7344" s="1" t="str">
        <f t="shared" si="125"/>
        <v>SINAPI 101443</v>
      </c>
      <c r="B7344" s="3" t="s">
        <v>6165</v>
      </c>
      <c r="C7344" s="3">
        <v>101443</v>
      </c>
      <c r="D7344" s="2" t="s">
        <v>5876</v>
      </c>
      <c r="E7344" s="3" t="s">
        <v>6164</v>
      </c>
      <c r="G7344" s="66">
        <v>7343.99</v>
      </c>
    </row>
    <row r="7345" spans="1:7" x14ac:dyDescent="0.2">
      <c r="A7345" s="1" t="str">
        <f t="shared" si="125"/>
        <v>SINAPI 88306</v>
      </c>
      <c r="B7345" s="3" t="s">
        <v>6165</v>
      </c>
      <c r="C7345" s="3">
        <v>88306</v>
      </c>
      <c r="D7345" s="2" t="s">
        <v>5877</v>
      </c>
      <c r="E7345" s="3" t="s">
        <v>6152</v>
      </c>
      <c r="G7345" s="66">
        <v>29.7</v>
      </c>
    </row>
    <row r="7346" spans="1:7" x14ac:dyDescent="0.2">
      <c r="A7346" s="1" t="str">
        <f t="shared" si="125"/>
        <v>SINAPI 88307</v>
      </c>
      <c r="B7346" s="3" t="s">
        <v>6165</v>
      </c>
      <c r="C7346" s="3">
        <v>88307</v>
      </c>
      <c r="D7346" s="2" t="s">
        <v>5878</v>
      </c>
      <c r="E7346" s="3" t="s">
        <v>6152</v>
      </c>
      <c r="G7346" s="66">
        <v>29.53</v>
      </c>
    </row>
    <row r="7347" spans="1:7" x14ac:dyDescent="0.2">
      <c r="A7347" s="1" t="str">
        <f t="shared" si="125"/>
        <v>SINAPI 88308</v>
      </c>
      <c r="B7347" s="3" t="s">
        <v>6165</v>
      </c>
      <c r="C7347" s="3">
        <v>88308</v>
      </c>
      <c r="D7347" s="2" t="s">
        <v>5879</v>
      </c>
      <c r="E7347" s="3" t="s">
        <v>6152</v>
      </c>
      <c r="G7347" s="66">
        <v>31.05</v>
      </c>
    </row>
    <row r="7348" spans="1:7" x14ac:dyDescent="0.2">
      <c r="A7348" s="1" t="str">
        <f t="shared" si="125"/>
        <v>SINAPI 101444</v>
      </c>
      <c r="B7348" s="3" t="s">
        <v>6165</v>
      </c>
      <c r="C7348" s="3">
        <v>101444</v>
      </c>
      <c r="D7348" s="2" t="s">
        <v>5879</v>
      </c>
      <c r="E7348" s="3" t="s">
        <v>6164</v>
      </c>
      <c r="G7348" s="66">
        <v>5549.82</v>
      </c>
    </row>
    <row r="7349" spans="1:7" x14ac:dyDescent="0.2">
      <c r="A7349" s="1" t="str">
        <f t="shared" si="125"/>
        <v>SINAPI 88309</v>
      </c>
      <c r="B7349" s="3" t="s">
        <v>6165</v>
      </c>
      <c r="C7349" s="3">
        <v>88309</v>
      </c>
      <c r="D7349" s="2" t="s">
        <v>5880</v>
      </c>
      <c r="E7349" s="3" t="s">
        <v>6152</v>
      </c>
      <c r="G7349" s="66">
        <v>31.21</v>
      </c>
    </row>
    <row r="7350" spans="1:7" x14ac:dyDescent="0.2">
      <c r="A7350" s="1" t="str">
        <f t="shared" si="125"/>
        <v>SINAPI 101445</v>
      </c>
      <c r="B7350" s="3" t="s">
        <v>6165</v>
      </c>
      <c r="C7350" s="3">
        <v>101445</v>
      </c>
      <c r="D7350" s="2" t="s">
        <v>5880</v>
      </c>
      <c r="E7350" s="3" t="s">
        <v>6164</v>
      </c>
      <c r="G7350" s="66">
        <v>5569.86</v>
      </c>
    </row>
    <row r="7351" spans="1:7" x14ac:dyDescent="0.2">
      <c r="A7351" s="1" t="str">
        <f t="shared" si="125"/>
        <v>SINAPI 88310</v>
      </c>
      <c r="B7351" s="3" t="s">
        <v>6165</v>
      </c>
      <c r="C7351" s="3">
        <v>88310</v>
      </c>
      <c r="D7351" s="2" t="s">
        <v>5881</v>
      </c>
      <c r="E7351" s="3" t="s">
        <v>6152</v>
      </c>
      <c r="G7351" s="66">
        <v>32.86</v>
      </c>
    </row>
    <row r="7352" spans="1:7" x14ac:dyDescent="0.2">
      <c r="A7352" s="1" t="str">
        <f t="shared" si="125"/>
        <v>SINAPI 101446</v>
      </c>
      <c r="B7352" s="3" t="s">
        <v>6165</v>
      </c>
      <c r="C7352" s="3">
        <v>101446</v>
      </c>
      <c r="D7352" s="2" t="s">
        <v>5881</v>
      </c>
      <c r="E7352" s="3" t="s">
        <v>6164</v>
      </c>
      <c r="G7352" s="66">
        <v>5889.97</v>
      </c>
    </row>
    <row r="7353" spans="1:7" x14ac:dyDescent="0.2">
      <c r="A7353" s="1" t="str">
        <f t="shared" si="125"/>
        <v>SINAPI 88311</v>
      </c>
      <c r="B7353" s="3" t="s">
        <v>6165</v>
      </c>
      <c r="C7353" s="3">
        <v>88311</v>
      </c>
      <c r="D7353" s="2" t="s">
        <v>5882</v>
      </c>
      <c r="E7353" s="3" t="s">
        <v>6152</v>
      </c>
      <c r="G7353" s="66">
        <v>32.14</v>
      </c>
    </row>
    <row r="7354" spans="1:7" x14ac:dyDescent="0.2">
      <c r="A7354" s="1" t="str">
        <f t="shared" si="125"/>
        <v>SINAPI 101447</v>
      </c>
      <c r="B7354" s="3" t="s">
        <v>6165</v>
      </c>
      <c r="C7354" s="3">
        <v>101447</v>
      </c>
      <c r="D7354" s="2" t="s">
        <v>5882</v>
      </c>
      <c r="E7354" s="3" t="s">
        <v>6164</v>
      </c>
      <c r="G7354" s="66">
        <v>5765.38</v>
      </c>
    </row>
    <row r="7355" spans="1:7" x14ac:dyDescent="0.2">
      <c r="A7355" s="1" t="str">
        <f t="shared" si="125"/>
        <v>SINAPI 88312</v>
      </c>
      <c r="B7355" s="3" t="s">
        <v>6165</v>
      </c>
      <c r="C7355" s="3">
        <v>88312</v>
      </c>
      <c r="D7355" s="2" t="s">
        <v>5883</v>
      </c>
      <c r="E7355" s="3" t="s">
        <v>6152</v>
      </c>
      <c r="G7355" s="66">
        <v>32.86</v>
      </c>
    </row>
    <row r="7356" spans="1:7" x14ac:dyDescent="0.2">
      <c r="A7356" s="1" t="str">
        <f t="shared" si="125"/>
        <v>SINAPI 101448</v>
      </c>
      <c r="B7356" s="3" t="s">
        <v>6165</v>
      </c>
      <c r="C7356" s="3">
        <v>101448</v>
      </c>
      <c r="D7356" s="2" t="s">
        <v>5883</v>
      </c>
      <c r="E7356" s="3" t="s">
        <v>6164</v>
      </c>
      <c r="G7356" s="66">
        <v>5889.97</v>
      </c>
    </row>
    <row r="7357" spans="1:7" x14ac:dyDescent="0.2">
      <c r="A7357" s="1" t="str">
        <f t="shared" si="125"/>
        <v>SINAPI 101449</v>
      </c>
      <c r="B7357" s="3" t="s">
        <v>6165</v>
      </c>
      <c r="C7357" s="3">
        <v>101449</v>
      </c>
      <c r="D7357" s="2" t="s">
        <v>6141</v>
      </c>
      <c r="E7357" s="3" t="s">
        <v>6164</v>
      </c>
      <c r="G7357" s="66">
        <v>4917.8100000000004</v>
      </c>
    </row>
    <row r="7358" spans="1:7" x14ac:dyDescent="0.2">
      <c r="A7358" s="1" t="str">
        <f t="shared" si="125"/>
        <v>SINAPI 88313</v>
      </c>
      <c r="B7358" s="3" t="s">
        <v>6165</v>
      </c>
      <c r="C7358" s="3">
        <v>88313</v>
      </c>
      <c r="D7358" s="2" t="s">
        <v>5884</v>
      </c>
      <c r="E7358" s="3" t="s">
        <v>6152</v>
      </c>
      <c r="G7358" s="66">
        <v>27.59</v>
      </c>
    </row>
    <row r="7359" spans="1:7" x14ac:dyDescent="0.2">
      <c r="A7359" s="1" t="str">
        <f t="shared" si="125"/>
        <v>SINAPI 88314</v>
      </c>
      <c r="B7359" s="3" t="s">
        <v>6165</v>
      </c>
      <c r="C7359" s="3">
        <v>88314</v>
      </c>
      <c r="D7359" s="2" t="s">
        <v>5885</v>
      </c>
      <c r="E7359" s="3" t="s">
        <v>6152</v>
      </c>
      <c r="G7359" s="66">
        <v>22.68</v>
      </c>
    </row>
    <row r="7360" spans="1:7" x14ac:dyDescent="0.2">
      <c r="A7360" s="1" t="str">
        <f t="shared" si="125"/>
        <v>SINAPI 88315</v>
      </c>
      <c r="B7360" s="3" t="s">
        <v>6165</v>
      </c>
      <c r="C7360" s="3">
        <v>88315</v>
      </c>
      <c r="D7360" s="2" t="s">
        <v>5886</v>
      </c>
      <c r="E7360" s="3" t="s">
        <v>6152</v>
      </c>
      <c r="G7360" s="66">
        <v>30.97</v>
      </c>
    </row>
    <row r="7361" spans="1:7" x14ac:dyDescent="0.2">
      <c r="A7361" s="1" t="str">
        <f t="shared" si="125"/>
        <v>SINAPI 101451</v>
      </c>
      <c r="B7361" s="3" t="s">
        <v>6165</v>
      </c>
      <c r="C7361" s="3">
        <v>101451</v>
      </c>
      <c r="D7361" s="2" t="s">
        <v>5886</v>
      </c>
      <c r="E7361" s="3" t="s">
        <v>6164</v>
      </c>
      <c r="G7361" s="66">
        <v>5538.85</v>
      </c>
    </row>
    <row r="7362" spans="1:7" x14ac:dyDescent="0.2">
      <c r="A7362" s="1" t="str">
        <f t="shared" si="125"/>
        <v>SINAPI 88316</v>
      </c>
      <c r="B7362" s="3" t="s">
        <v>6165</v>
      </c>
      <c r="C7362" s="3">
        <v>88316</v>
      </c>
      <c r="D7362" s="2" t="s">
        <v>5887</v>
      </c>
      <c r="E7362" s="3" t="s">
        <v>6152</v>
      </c>
      <c r="G7362" s="66">
        <v>22.64</v>
      </c>
    </row>
    <row r="7363" spans="1:7" x14ac:dyDescent="0.2">
      <c r="A7363" s="1" t="str">
        <f t="shared" si="125"/>
        <v>SINAPI 101452</v>
      </c>
      <c r="B7363" s="3" t="s">
        <v>6165</v>
      </c>
      <c r="C7363" s="3">
        <v>101452</v>
      </c>
      <c r="D7363" s="2" t="s">
        <v>6142</v>
      </c>
      <c r="E7363" s="3" t="s">
        <v>6164</v>
      </c>
      <c r="G7363" s="66">
        <v>4062.64</v>
      </c>
    </row>
    <row r="7364" spans="1:7" ht="22.5" x14ac:dyDescent="0.2">
      <c r="A7364" s="1" t="str">
        <f t="shared" si="125"/>
        <v>SINAPI 95967</v>
      </c>
      <c r="B7364" s="3" t="s">
        <v>6165</v>
      </c>
      <c r="C7364" s="3">
        <v>95967</v>
      </c>
      <c r="D7364" s="2" t="s">
        <v>5646</v>
      </c>
      <c r="E7364" s="3" t="s">
        <v>6152</v>
      </c>
      <c r="G7364" s="66">
        <v>195.9</v>
      </c>
    </row>
    <row r="7365" spans="1:7" x14ac:dyDescent="0.2">
      <c r="A7365" s="1" t="str">
        <f t="shared" si="125"/>
        <v>SINAPI 88318</v>
      </c>
      <c r="B7365" s="3" t="s">
        <v>6165</v>
      </c>
      <c r="C7365" s="3">
        <v>88318</v>
      </c>
      <c r="D7365" s="2" t="s">
        <v>5889</v>
      </c>
      <c r="E7365" s="3" t="s">
        <v>6152</v>
      </c>
      <c r="G7365" s="66">
        <v>42.97</v>
      </c>
    </row>
    <row r="7366" spans="1:7" x14ac:dyDescent="0.2">
      <c r="A7366" s="1" t="str">
        <f t="shared" si="125"/>
        <v>SINAPI 88317</v>
      </c>
      <c r="B7366" s="3" t="s">
        <v>6165</v>
      </c>
      <c r="C7366" s="3">
        <v>88317</v>
      </c>
      <c r="D7366" s="2" t="s">
        <v>5888</v>
      </c>
      <c r="E7366" s="3" t="s">
        <v>6152</v>
      </c>
      <c r="G7366" s="66">
        <v>33.520000000000003</v>
      </c>
    </row>
    <row r="7367" spans="1:7" x14ac:dyDescent="0.2">
      <c r="A7367" s="1" t="str">
        <f t="shared" si="125"/>
        <v>SINAPI 101453</v>
      </c>
      <c r="B7367" s="3" t="s">
        <v>6165</v>
      </c>
      <c r="C7367" s="3">
        <v>101453</v>
      </c>
      <c r="D7367" s="2" t="s">
        <v>5888</v>
      </c>
      <c r="E7367" s="3" t="s">
        <v>6164</v>
      </c>
      <c r="G7367" s="66">
        <v>5997.39</v>
      </c>
    </row>
    <row r="7368" spans="1:7" x14ac:dyDescent="0.2">
      <c r="A7368" s="1" t="str">
        <f t="shared" si="125"/>
        <v>SINAPI 101454</v>
      </c>
      <c r="B7368" s="3" t="s">
        <v>6165</v>
      </c>
      <c r="C7368" s="3">
        <v>101454</v>
      </c>
      <c r="D7368" s="2" t="s">
        <v>6143</v>
      </c>
      <c r="E7368" s="3" t="s">
        <v>6164</v>
      </c>
      <c r="G7368" s="66">
        <v>7661.35</v>
      </c>
    </row>
    <row r="7369" spans="1:7" x14ac:dyDescent="0.2">
      <c r="A7369" s="1" t="str">
        <f t="shared" si="125"/>
        <v>SINAPI 100533</v>
      </c>
      <c r="B7369" s="3" t="s">
        <v>6165</v>
      </c>
      <c r="C7369" s="3">
        <v>100533</v>
      </c>
      <c r="D7369" s="2" t="s">
        <v>6029</v>
      </c>
      <c r="E7369" s="3" t="s">
        <v>6152</v>
      </c>
      <c r="G7369" s="66">
        <v>38.46</v>
      </c>
    </row>
    <row r="7370" spans="1:7" x14ac:dyDescent="0.2">
      <c r="A7370" s="1" t="str">
        <f t="shared" si="125"/>
        <v>SINAPI 100534</v>
      </c>
      <c r="B7370" s="3" t="s">
        <v>6165</v>
      </c>
      <c r="C7370" s="3">
        <v>100534</v>
      </c>
      <c r="D7370" s="2" t="s">
        <v>6029</v>
      </c>
      <c r="E7370" s="3" t="s">
        <v>6164</v>
      </c>
      <c r="G7370" s="66">
        <v>6809.12</v>
      </c>
    </row>
    <row r="7371" spans="1:7" x14ac:dyDescent="0.2">
      <c r="A7371" s="1" t="str">
        <f t="shared" si="125"/>
        <v>SINAPI 88323</v>
      </c>
      <c r="B7371" s="3" t="s">
        <v>6165</v>
      </c>
      <c r="C7371" s="3">
        <v>88323</v>
      </c>
      <c r="D7371" s="2" t="s">
        <v>5892</v>
      </c>
      <c r="E7371" s="3" t="s">
        <v>6152</v>
      </c>
      <c r="G7371" s="66">
        <v>30.45</v>
      </c>
    </row>
    <row r="7372" spans="1:7" x14ac:dyDescent="0.2">
      <c r="A7372" s="1" t="str">
        <f t="shared" si="125"/>
        <v>SINAPI 101458</v>
      </c>
      <c r="B7372" s="3" t="s">
        <v>6165</v>
      </c>
      <c r="C7372" s="3">
        <v>101458</v>
      </c>
      <c r="D7372" s="2" t="s">
        <v>6146</v>
      </c>
      <c r="E7372" s="3" t="s">
        <v>6164</v>
      </c>
      <c r="G7372" s="66">
        <v>5445.62</v>
      </c>
    </row>
    <row r="7373" spans="1:7" x14ac:dyDescent="0.2">
      <c r="A7373" s="1" t="str">
        <f t="shared" si="125"/>
        <v>SINAPI 90781</v>
      </c>
      <c r="B7373" s="3" t="s">
        <v>6165</v>
      </c>
      <c r="C7373" s="3">
        <v>90781</v>
      </c>
      <c r="D7373" s="2" t="s">
        <v>5909</v>
      </c>
      <c r="E7373" s="3" t="s">
        <v>6152</v>
      </c>
      <c r="G7373" s="66">
        <v>47.65</v>
      </c>
    </row>
    <row r="7374" spans="1:7" x14ac:dyDescent="0.2">
      <c r="A7374" s="1" t="str">
        <f t="shared" si="125"/>
        <v>SINAPI 94296</v>
      </c>
      <c r="B7374" s="3" t="s">
        <v>6165</v>
      </c>
      <c r="C7374" s="3">
        <v>94296</v>
      </c>
      <c r="D7374" s="2" t="s">
        <v>5909</v>
      </c>
      <c r="E7374" s="3" t="s">
        <v>6164</v>
      </c>
      <c r="G7374" s="66">
        <v>8424.44</v>
      </c>
    </row>
    <row r="7375" spans="1:7" x14ac:dyDescent="0.2">
      <c r="A7375" s="1" t="str">
        <f t="shared" si="125"/>
        <v>SINAPI 88324</v>
      </c>
      <c r="B7375" s="3" t="s">
        <v>6165</v>
      </c>
      <c r="C7375" s="3">
        <v>88324</v>
      </c>
      <c r="D7375" s="2" t="s">
        <v>5893</v>
      </c>
      <c r="E7375" s="3" t="s">
        <v>6152</v>
      </c>
      <c r="G7375" s="66">
        <v>36.65</v>
      </c>
    </row>
    <row r="7376" spans="1:7" x14ac:dyDescent="0.2">
      <c r="A7376" s="1" t="str">
        <f t="shared" si="125"/>
        <v>SINAPI 88321</v>
      </c>
      <c r="B7376" s="3" t="s">
        <v>6165</v>
      </c>
      <c r="C7376" s="3">
        <v>88321</v>
      </c>
      <c r="D7376" s="2" t="s">
        <v>5890</v>
      </c>
      <c r="E7376" s="3" t="s">
        <v>6152</v>
      </c>
      <c r="G7376" s="66">
        <v>42.32</v>
      </c>
    </row>
    <row r="7377" spans="1:7" x14ac:dyDescent="0.2">
      <c r="A7377" s="1" t="str">
        <f t="shared" si="125"/>
        <v>SINAPI 101456</v>
      </c>
      <c r="B7377" s="3" t="s">
        <v>6165</v>
      </c>
      <c r="C7377" s="3">
        <v>101456</v>
      </c>
      <c r="D7377" s="2" t="s">
        <v>6144</v>
      </c>
      <c r="E7377" s="3" t="s">
        <v>6164</v>
      </c>
      <c r="G7377" s="66">
        <v>7492.28</v>
      </c>
    </row>
    <row r="7378" spans="1:7" x14ac:dyDescent="0.2">
      <c r="A7378" s="1" t="str">
        <f t="shared" si="125"/>
        <v>SINAPI 88322</v>
      </c>
      <c r="B7378" s="3" t="s">
        <v>6165</v>
      </c>
      <c r="C7378" s="3">
        <v>88322</v>
      </c>
      <c r="D7378" s="2" t="s">
        <v>5891</v>
      </c>
      <c r="E7378" s="3" t="s">
        <v>6152</v>
      </c>
      <c r="G7378" s="66">
        <v>27.62</v>
      </c>
    </row>
    <row r="7379" spans="1:7" x14ac:dyDescent="0.2">
      <c r="A7379" s="1" t="str">
        <f t="shared" si="125"/>
        <v>SINAPI 100309</v>
      </c>
      <c r="B7379" s="3" t="s">
        <v>6165</v>
      </c>
      <c r="C7379" s="3">
        <v>100309</v>
      </c>
      <c r="D7379" s="2" t="s">
        <v>6027</v>
      </c>
      <c r="E7379" s="3" t="s">
        <v>6152</v>
      </c>
      <c r="G7379" s="66">
        <v>42.55</v>
      </c>
    </row>
    <row r="7380" spans="1:7" x14ac:dyDescent="0.2">
      <c r="A7380" s="1" t="str">
        <f t="shared" si="125"/>
        <v>SINAPI 100321</v>
      </c>
      <c r="B7380" s="3" t="s">
        <v>6165</v>
      </c>
      <c r="C7380" s="3">
        <v>100321</v>
      </c>
      <c r="D7380" s="2" t="s">
        <v>6027</v>
      </c>
      <c r="E7380" s="3" t="s">
        <v>6164</v>
      </c>
      <c r="G7380" s="66">
        <v>7515.77</v>
      </c>
    </row>
    <row r="7381" spans="1:7" x14ac:dyDescent="0.2">
      <c r="A7381" s="1" t="str">
        <f t="shared" si="125"/>
        <v>SINAPI 101457</v>
      </c>
      <c r="B7381" s="3" t="s">
        <v>6165</v>
      </c>
      <c r="C7381" s="3">
        <v>101457</v>
      </c>
      <c r="D7381" s="2" t="s">
        <v>6145</v>
      </c>
      <c r="E7381" s="3" t="s">
        <v>6164</v>
      </c>
      <c r="G7381" s="66">
        <v>5455.11</v>
      </c>
    </row>
    <row r="7382" spans="1:7" x14ac:dyDescent="0.2">
      <c r="A7382" s="1" t="str">
        <f t="shared" si="125"/>
        <v>SINAPI 88325</v>
      </c>
      <c r="B7382" s="3" t="s">
        <v>6165</v>
      </c>
      <c r="C7382" s="3">
        <v>88325</v>
      </c>
      <c r="D7382" s="2" t="s">
        <v>5894</v>
      </c>
      <c r="E7382" s="3" t="s">
        <v>6152</v>
      </c>
      <c r="G7382" s="66">
        <v>25.05</v>
      </c>
    </row>
    <row r="7383" spans="1:7" x14ac:dyDescent="0.2">
      <c r="A7383" s="1" t="str">
        <f t="shared" si="125"/>
        <v>SINAPI 101459</v>
      </c>
      <c r="B7383" s="3" t="s">
        <v>6165</v>
      </c>
      <c r="C7383" s="3">
        <v>101459</v>
      </c>
      <c r="D7383" s="2" t="s">
        <v>5894</v>
      </c>
      <c r="E7383" s="3" t="s">
        <v>6164</v>
      </c>
      <c r="G7383" s="66">
        <v>4496.17</v>
      </c>
    </row>
    <row r="7384" spans="1:7" x14ac:dyDescent="0.2">
      <c r="A7384" s="1" t="str">
        <f t="shared" si="125"/>
        <v>SINAPI 100289</v>
      </c>
      <c r="B7384" s="3" t="s">
        <v>6165</v>
      </c>
      <c r="C7384" s="3">
        <v>100289</v>
      </c>
      <c r="D7384" s="2" t="s">
        <v>6017</v>
      </c>
      <c r="E7384" s="3" t="s">
        <v>6152</v>
      </c>
      <c r="G7384" s="66">
        <v>25.85</v>
      </c>
    </row>
    <row r="7385" spans="1:7" x14ac:dyDescent="0.2">
      <c r="A7385" s="1" t="str">
        <f t="shared" si="125"/>
        <v>SINAPI 101460</v>
      </c>
      <c r="B7385" s="3" t="s">
        <v>6165</v>
      </c>
      <c r="C7385" s="3">
        <v>101460</v>
      </c>
      <c r="D7385" s="2" t="s">
        <v>6017</v>
      </c>
      <c r="E7385" s="3" t="s">
        <v>6164</v>
      </c>
      <c r="G7385" s="66">
        <v>4643.18</v>
      </c>
    </row>
    <row r="7386" spans="1:7" x14ac:dyDescent="0.2">
      <c r="A7386" s="1" t="str">
        <f t="shared" si="125"/>
        <v>SINAPI 105011</v>
      </c>
      <c r="B7386" s="3" t="s">
        <v>6165</v>
      </c>
      <c r="C7386" s="3">
        <v>105011</v>
      </c>
      <c r="D7386" s="2" t="s">
        <v>7717</v>
      </c>
      <c r="E7386" s="3" t="s">
        <v>6147</v>
      </c>
      <c r="G7386" s="66">
        <v>0.61</v>
      </c>
    </row>
    <row r="7387" spans="1:7" x14ac:dyDescent="0.2">
      <c r="A7387" s="1" t="str">
        <f t="shared" si="125"/>
        <v>SINAPI 99061</v>
      </c>
      <c r="B7387" s="3" t="s">
        <v>6165</v>
      </c>
      <c r="C7387" s="3">
        <v>99061</v>
      </c>
      <c r="D7387" s="2" t="s">
        <v>7712</v>
      </c>
      <c r="E7387" s="3" t="s">
        <v>6148</v>
      </c>
      <c r="G7387" s="66">
        <v>134.15</v>
      </c>
    </row>
    <row r="7388" spans="1:7" x14ac:dyDescent="0.2">
      <c r="A7388" s="1" t="str">
        <f t="shared" si="125"/>
        <v>SINAPI 99060</v>
      </c>
      <c r="B7388" s="3" t="s">
        <v>6165</v>
      </c>
      <c r="C7388" s="3">
        <v>99060</v>
      </c>
      <c r="D7388" s="2" t="s">
        <v>7711</v>
      </c>
      <c r="E7388" s="3" t="s">
        <v>6148</v>
      </c>
      <c r="G7388" s="66">
        <v>219.46</v>
      </c>
    </row>
    <row r="7389" spans="1:7" x14ac:dyDescent="0.2">
      <c r="A7389" s="1" t="str">
        <f t="shared" si="125"/>
        <v>SINAPI 105008</v>
      </c>
      <c r="B7389" s="3" t="s">
        <v>6165</v>
      </c>
      <c r="C7389" s="3">
        <v>105008</v>
      </c>
      <c r="D7389" s="2" t="s">
        <v>9884</v>
      </c>
      <c r="E7389" s="3" t="s">
        <v>6148</v>
      </c>
      <c r="G7389" s="66">
        <v>0</v>
      </c>
    </row>
    <row r="7390" spans="1:7" ht="22.5" x14ac:dyDescent="0.2">
      <c r="A7390" s="1" t="str">
        <f t="shared" si="125"/>
        <v>SINAPI 105009</v>
      </c>
      <c r="B7390" s="3" t="s">
        <v>6165</v>
      </c>
      <c r="C7390" s="3">
        <v>105009</v>
      </c>
      <c r="D7390" s="2" t="s">
        <v>7716</v>
      </c>
      <c r="E7390" s="3" t="s">
        <v>6147</v>
      </c>
      <c r="G7390" s="66">
        <v>90.06</v>
      </c>
    </row>
    <row r="7391" spans="1:7" ht="22.5" x14ac:dyDescent="0.2">
      <c r="A7391" s="1" t="str">
        <f t="shared" si="125"/>
        <v>SINAPI 99059</v>
      </c>
      <c r="B7391" s="3" t="s">
        <v>6165</v>
      </c>
      <c r="C7391" s="3">
        <v>99059</v>
      </c>
      <c r="D7391" s="2" t="s">
        <v>7710</v>
      </c>
      <c r="E7391" s="3" t="s">
        <v>6147</v>
      </c>
      <c r="G7391" s="66">
        <v>73.319999999999993</v>
      </c>
    </row>
    <row r="7392" spans="1:7" x14ac:dyDescent="0.2">
      <c r="A7392" s="1" t="str">
        <f t="shared" si="125"/>
        <v>SINAPI 105137</v>
      </c>
      <c r="B7392" s="3" t="s">
        <v>6165</v>
      </c>
      <c r="C7392" s="3">
        <v>105137</v>
      </c>
      <c r="D7392" s="2" t="s">
        <v>9885</v>
      </c>
      <c r="E7392" s="3" t="s">
        <v>6147</v>
      </c>
      <c r="G7392" s="66">
        <v>0</v>
      </c>
    </row>
    <row r="7393" spans="1:7" x14ac:dyDescent="0.2">
      <c r="A7393" s="1" t="str">
        <f t="shared" si="125"/>
        <v>SINAPI 105136</v>
      </c>
      <c r="B7393" s="3" t="s">
        <v>6165</v>
      </c>
      <c r="C7393" s="3">
        <v>105136</v>
      </c>
      <c r="D7393" s="2" t="s">
        <v>9886</v>
      </c>
      <c r="E7393" s="3" t="s">
        <v>6148</v>
      </c>
      <c r="G7393" s="66">
        <v>0</v>
      </c>
    </row>
    <row r="7394" spans="1:7" x14ac:dyDescent="0.2">
      <c r="A7394" s="1" t="str">
        <f t="shared" si="125"/>
        <v>SINAPI 105007</v>
      </c>
      <c r="B7394" s="3" t="s">
        <v>6165</v>
      </c>
      <c r="C7394" s="3">
        <v>105007</v>
      </c>
      <c r="D7394" s="2" t="s">
        <v>7715</v>
      </c>
      <c r="E7394" s="3" t="s">
        <v>6148</v>
      </c>
      <c r="G7394" s="66">
        <v>41.47</v>
      </c>
    </row>
    <row r="7395" spans="1:7" x14ac:dyDescent="0.2">
      <c r="A7395" s="1" t="str">
        <f t="shared" si="125"/>
        <v>SINAPI 99063</v>
      </c>
      <c r="B7395" s="3" t="s">
        <v>6165</v>
      </c>
      <c r="C7395" s="3">
        <v>99063</v>
      </c>
      <c r="D7395" s="2" t="s">
        <v>7714</v>
      </c>
      <c r="E7395" s="3" t="s">
        <v>6147</v>
      </c>
      <c r="G7395" s="66">
        <v>10.37</v>
      </c>
    </row>
    <row r="7396" spans="1:7" x14ac:dyDescent="0.2">
      <c r="A7396" s="1" t="str">
        <f t="shared" si="125"/>
        <v>SINAPI 105010</v>
      </c>
      <c r="B7396" s="3" t="s">
        <v>6165</v>
      </c>
      <c r="C7396" s="3">
        <v>105010</v>
      </c>
      <c r="D7396" s="2" t="s">
        <v>9887</v>
      </c>
      <c r="E7396" s="3" t="s">
        <v>6148</v>
      </c>
      <c r="G7396" s="66">
        <v>0</v>
      </c>
    </row>
    <row r="7397" spans="1:7" x14ac:dyDescent="0.2">
      <c r="A7397" s="1" t="str">
        <f t="shared" si="125"/>
        <v>SINAPI 99062</v>
      </c>
      <c r="B7397" s="3" t="s">
        <v>6165</v>
      </c>
      <c r="C7397" s="3">
        <v>99062</v>
      </c>
      <c r="D7397" s="2" t="s">
        <v>7713</v>
      </c>
      <c r="E7397" s="3" t="s">
        <v>6148</v>
      </c>
      <c r="G7397" s="66">
        <v>2.23</v>
      </c>
    </row>
    <row r="7398" spans="1:7" x14ac:dyDescent="0.2">
      <c r="A7398" s="1" t="str">
        <f t="shared" si="125"/>
        <v>SINAPI 100857</v>
      </c>
      <c r="B7398" s="3" t="s">
        <v>6165</v>
      </c>
      <c r="C7398" s="3">
        <v>100857</v>
      </c>
      <c r="D7398" s="2" t="s">
        <v>7193</v>
      </c>
      <c r="E7398" s="3" t="s">
        <v>6148</v>
      </c>
      <c r="G7398" s="66">
        <v>545.99</v>
      </c>
    </row>
    <row r="7399" spans="1:7" x14ac:dyDescent="0.2">
      <c r="A7399" s="1" t="str">
        <f t="shared" ref="A7399:A7462" si="126">CONCATENAR</f>
        <v>SINAPI 86905</v>
      </c>
      <c r="B7399" s="3" t="s">
        <v>6165</v>
      </c>
      <c r="C7399" s="3">
        <v>86905</v>
      </c>
      <c r="D7399" s="2" t="s">
        <v>4255</v>
      </c>
      <c r="E7399" s="3" t="s">
        <v>6148</v>
      </c>
      <c r="G7399" s="66">
        <v>421.36</v>
      </c>
    </row>
    <row r="7400" spans="1:7" ht="22.5" x14ac:dyDescent="0.2">
      <c r="A7400" s="1" t="str">
        <f t="shared" si="126"/>
        <v>SINAPI 86908</v>
      </c>
      <c r="B7400" s="3" t="s">
        <v>6165</v>
      </c>
      <c r="C7400" s="3">
        <v>86908</v>
      </c>
      <c r="D7400" s="2" t="s">
        <v>4256</v>
      </c>
      <c r="E7400" s="3" t="s">
        <v>6148</v>
      </c>
      <c r="G7400" s="66">
        <v>503.25</v>
      </c>
    </row>
    <row r="7401" spans="1:7" x14ac:dyDescent="0.2">
      <c r="A7401" s="1" t="str">
        <f t="shared" si="126"/>
        <v>SINAPI 100849</v>
      </c>
      <c r="B7401" s="3" t="s">
        <v>6165</v>
      </c>
      <c r="C7401" s="3">
        <v>100849</v>
      </c>
      <c r="D7401" s="2" t="s">
        <v>4294</v>
      </c>
      <c r="E7401" s="3" t="s">
        <v>6148</v>
      </c>
      <c r="G7401" s="66">
        <v>42.67</v>
      </c>
    </row>
    <row r="7402" spans="1:7" x14ac:dyDescent="0.2">
      <c r="A7402" s="1" t="str">
        <f t="shared" si="126"/>
        <v>SINAPI 100851</v>
      </c>
      <c r="B7402" s="3" t="s">
        <v>6165</v>
      </c>
      <c r="C7402" s="3">
        <v>100851</v>
      </c>
      <c r="D7402" s="2" t="s">
        <v>4295</v>
      </c>
      <c r="E7402" s="3" t="s">
        <v>6148</v>
      </c>
      <c r="G7402" s="66">
        <v>84.29</v>
      </c>
    </row>
    <row r="7403" spans="1:7" x14ac:dyDescent="0.2">
      <c r="A7403" s="1" t="str">
        <f t="shared" si="126"/>
        <v>SINAPI 100850</v>
      </c>
      <c r="B7403" s="3" t="s">
        <v>6165</v>
      </c>
      <c r="C7403" s="3">
        <v>100850</v>
      </c>
      <c r="D7403" s="2" t="s">
        <v>9888</v>
      </c>
      <c r="E7403" s="3" t="s">
        <v>6148</v>
      </c>
      <c r="G7403" s="66">
        <v>0</v>
      </c>
    </row>
    <row r="7404" spans="1:7" ht="22.5" x14ac:dyDescent="0.2">
      <c r="A7404" s="1" t="str">
        <f t="shared" si="126"/>
        <v>SINAPI 86895</v>
      </c>
      <c r="B7404" s="3" t="s">
        <v>6165</v>
      </c>
      <c r="C7404" s="3">
        <v>86895</v>
      </c>
      <c r="D7404" s="2" t="s">
        <v>4248</v>
      </c>
      <c r="E7404" s="3" t="s">
        <v>6148</v>
      </c>
      <c r="G7404" s="66">
        <v>308.61</v>
      </c>
    </row>
    <row r="7405" spans="1:7" ht="22.5" x14ac:dyDescent="0.2">
      <c r="A7405" s="1" t="str">
        <f t="shared" si="126"/>
        <v>SINAPI 86889</v>
      </c>
      <c r="B7405" s="3" t="s">
        <v>6165</v>
      </c>
      <c r="C7405" s="3">
        <v>86889</v>
      </c>
      <c r="D7405" s="2" t="s">
        <v>4245</v>
      </c>
      <c r="E7405" s="3" t="s">
        <v>6148</v>
      </c>
      <c r="G7405" s="66">
        <v>592.9</v>
      </c>
    </row>
    <row r="7406" spans="1:7" ht="22.5" x14ac:dyDescent="0.2">
      <c r="A7406" s="1" t="str">
        <f t="shared" si="126"/>
        <v>SINAPI 86899</v>
      </c>
      <c r="B7406" s="3" t="s">
        <v>6165</v>
      </c>
      <c r="C7406" s="3">
        <v>86899</v>
      </c>
      <c r="D7406" s="2" t="s">
        <v>4249</v>
      </c>
      <c r="E7406" s="3" t="s">
        <v>6148</v>
      </c>
      <c r="G7406" s="66">
        <v>291.60000000000002</v>
      </c>
    </row>
    <row r="7407" spans="1:7" ht="22.5" x14ac:dyDescent="0.2">
      <c r="A7407" s="1" t="str">
        <f t="shared" si="126"/>
        <v>SINAPI 86893</v>
      </c>
      <c r="B7407" s="3" t="s">
        <v>6165</v>
      </c>
      <c r="C7407" s="3">
        <v>86893</v>
      </c>
      <c r="D7407" s="2" t="s">
        <v>4246</v>
      </c>
      <c r="E7407" s="3" t="s">
        <v>6148</v>
      </c>
      <c r="G7407" s="66">
        <v>547.58000000000004</v>
      </c>
    </row>
    <row r="7408" spans="1:7" ht="33.75" x14ac:dyDescent="0.2">
      <c r="A7408" s="1" t="str">
        <f t="shared" si="126"/>
        <v>SINAPI 86934</v>
      </c>
      <c r="B7408" s="3" t="s">
        <v>6165</v>
      </c>
      <c r="C7408" s="3">
        <v>86934</v>
      </c>
      <c r="D7408" s="2" t="s">
        <v>4272</v>
      </c>
      <c r="E7408" s="3" t="s">
        <v>6148</v>
      </c>
      <c r="G7408" s="66">
        <v>423.51</v>
      </c>
    </row>
    <row r="7409" spans="1:7" ht="33.75" x14ac:dyDescent="0.2">
      <c r="A7409" s="1" t="str">
        <f t="shared" si="126"/>
        <v>SINAPI 86933</v>
      </c>
      <c r="B7409" s="3" t="s">
        <v>6165</v>
      </c>
      <c r="C7409" s="3">
        <v>86933</v>
      </c>
      <c r="D7409" s="2" t="s">
        <v>4271</v>
      </c>
      <c r="E7409" s="3" t="s">
        <v>6148</v>
      </c>
      <c r="G7409" s="66">
        <v>434.41</v>
      </c>
    </row>
    <row r="7410" spans="1:7" ht="22.5" x14ac:dyDescent="0.2">
      <c r="A7410" s="1" t="str">
        <f t="shared" si="126"/>
        <v>SINAPI 86894</v>
      </c>
      <c r="B7410" s="3" t="s">
        <v>6165</v>
      </c>
      <c r="C7410" s="3">
        <v>86894</v>
      </c>
      <c r="D7410" s="2" t="s">
        <v>4247</v>
      </c>
      <c r="E7410" s="3" t="s">
        <v>6148</v>
      </c>
      <c r="G7410" s="66">
        <v>291.04000000000002</v>
      </c>
    </row>
    <row r="7411" spans="1:7" ht="33.75" x14ac:dyDescent="0.2">
      <c r="A7411" s="1" t="str">
        <f t="shared" si="126"/>
        <v>SINAPI 93441</v>
      </c>
      <c r="B7411" s="3" t="s">
        <v>6165</v>
      </c>
      <c r="C7411" s="3">
        <v>93441</v>
      </c>
      <c r="D7411" s="2" t="s">
        <v>7189</v>
      </c>
      <c r="E7411" s="3" t="s">
        <v>6148</v>
      </c>
      <c r="G7411" s="66">
        <v>1013.98</v>
      </c>
    </row>
    <row r="7412" spans="1:7" ht="33.75" x14ac:dyDescent="0.2">
      <c r="A7412" s="1" t="str">
        <f t="shared" si="126"/>
        <v>SINAPI 93396</v>
      </c>
      <c r="B7412" s="3" t="s">
        <v>6165</v>
      </c>
      <c r="C7412" s="3">
        <v>93396</v>
      </c>
      <c r="D7412" s="2" t="s">
        <v>4283</v>
      </c>
      <c r="E7412" s="3" t="s">
        <v>6148</v>
      </c>
      <c r="G7412" s="66">
        <v>646.15</v>
      </c>
    </row>
    <row r="7413" spans="1:7" ht="33.75" x14ac:dyDescent="0.2">
      <c r="A7413" s="1" t="str">
        <f t="shared" si="126"/>
        <v>SINAPI 93442</v>
      </c>
      <c r="B7413" s="3" t="s">
        <v>6165</v>
      </c>
      <c r="C7413" s="3">
        <v>93442</v>
      </c>
      <c r="D7413" s="2" t="s">
        <v>7190</v>
      </c>
      <c r="E7413" s="3" t="s">
        <v>6148</v>
      </c>
      <c r="G7413" s="66">
        <v>1254.07</v>
      </c>
    </row>
    <row r="7414" spans="1:7" ht="33.75" x14ac:dyDescent="0.2">
      <c r="A7414" s="1" t="str">
        <f t="shared" si="126"/>
        <v>SINAPI 86947</v>
      </c>
      <c r="B7414" s="3" t="s">
        <v>6165</v>
      </c>
      <c r="C7414" s="3">
        <v>86947</v>
      </c>
      <c r="D7414" s="2" t="s">
        <v>4282</v>
      </c>
      <c r="E7414" s="3" t="s">
        <v>6148</v>
      </c>
      <c r="G7414" s="66">
        <v>1336.12</v>
      </c>
    </row>
    <row r="7415" spans="1:7" x14ac:dyDescent="0.2">
      <c r="A7415" s="1" t="str">
        <f t="shared" si="126"/>
        <v>SINAPI 100875</v>
      </c>
      <c r="B7415" s="3" t="s">
        <v>6165</v>
      </c>
      <c r="C7415" s="3">
        <v>100875</v>
      </c>
      <c r="D7415" s="2" t="s">
        <v>4313</v>
      </c>
      <c r="E7415" s="3" t="s">
        <v>6148</v>
      </c>
      <c r="G7415" s="66">
        <v>1184.49</v>
      </c>
    </row>
    <row r="7416" spans="1:7" ht="22.5" x14ac:dyDescent="0.2">
      <c r="A7416" s="1" t="str">
        <f t="shared" si="126"/>
        <v>SINAPI 100863</v>
      </c>
      <c r="B7416" s="3" t="s">
        <v>6165</v>
      </c>
      <c r="C7416" s="3">
        <v>100863</v>
      </c>
      <c r="D7416" s="2" t="s">
        <v>4301</v>
      </c>
      <c r="E7416" s="3" t="s">
        <v>6148</v>
      </c>
      <c r="G7416" s="66">
        <v>666.37</v>
      </c>
    </row>
    <row r="7417" spans="1:7" ht="22.5" x14ac:dyDescent="0.2">
      <c r="A7417" s="1" t="str">
        <f t="shared" si="126"/>
        <v>SINAPI 100864</v>
      </c>
      <c r="B7417" s="3" t="s">
        <v>6165</v>
      </c>
      <c r="C7417" s="3">
        <v>100864</v>
      </c>
      <c r="D7417" s="2" t="s">
        <v>4302</v>
      </c>
      <c r="E7417" s="3" t="s">
        <v>6148</v>
      </c>
      <c r="G7417" s="66">
        <v>730.25</v>
      </c>
    </row>
    <row r="7418" spans="1:7" ht="22.5" x14ac:dyDescent="0.2">
      <c r="A7418" s="1" t="str">
        <f t="shared" si="126"/>
        <v>SINAPI 100865</v>
      </c>
      <c r="B7418" s="3" t="s">
        <v>6165</v>
      </c>
      <c r="C7418" s="3">
        <v>100865</v>
      </c>
      <c r="D7418" s="2" t="s">
        <v>4303</v>
      </c>
      <c r="E7418" s="3" t="s">
        <v>6148</v>
      </c>
      <c r="G7418" s="66">
        <v>641.07000000000005</v>
      </c>
    </row>
    <row r="7419" spans="1:7" ht="22.5" x14ac:dyDescent="0.2">
      <c r="A7419" s="1" t="str">
        <f t="shared" si="126"/>
        <v>SINAPI 100866</v>
      </c>
      <c r="B7419" s="3" t="s">
        <v>6165</v>
      </c>
      <c r="C7419" s="3">
        <v>100866</v>
      </c>
      <c r="D7419" s="2" t="s">
        <v>4304</v>
      </c>
      <c r="E7419" s="3" t="s">
        <v>6148</v>
      </c>
      <c r="G7419" s="66">
        <v>346.31</v>
      </c>
    </row>
    <row r="7420" spans="1:7" ht="22.5" x14ac:dyDescent="0.2">
      <c r="A7420" s="1" t="str">
        <f t="shared" si="126"/>
        <v>SINAPI 100867</v>
      </c>
      <c r="B7420" s="3" t="s">
        <v>6165</v>
      </c>
      <c r="C7420" s="3">
        <v>100867</v>
      </c>
      <c r="D7420" s="2" t="s">
        <v>4305</v>
      </c>
      <c r="E7420" s="3" t="s">
        <v>6148</v>
      </c>
      <c r="G7420" s="66">
        <v>367.37</v>
      </c>
    </row>
    <row r="7421" spans="1:7" ht="22.5" x14ac:dyDescent="0.2">
      <c r="A7421" s="1" t="str">
        <f t="shared" si="126"/>
        <v>SINAPI 100868</v>
      </c>
      <c r="B7421" s="3" t="s">
        <v>6165</v>
      </c>
      <c r="C7421" s="3">
        <v>100868</v>
      </c>
      <c r="D7421" s="2" t="s">
        <v>4306</v>
      </c>
      <c r="E7421" s="3" t="s">
        <v>6148</v>
      </c>
      <c r="G7421" s="66">
        <v>381.39</v>
      </c>
    </row>
    <row r="7422" spans="1:7" ht="22.5" x14ac:dyDescent="0.2">
      <c r="A7422" s="1" t="str">
        <f t="shared" si="126"/>
        <v>SINAPI 100869</v>
      </c>
      <c r="B7422" s="3" t="s">
        <v>6165</v>
      </c>
      <c r="C7422" s="3">
        <v>100869</v>
      </c>
      <c r="D7422" s="2" t="s">
        <v>4307</v>
      </c>
      <c r="E7422" s="3" t="s">
        <v>6148</v>
      </c>
      <c r="G7422" s="66">
        <v>392.14</v>
      </c>
    </row>
    <row r="7423" spans="1:7" ht="22.5" x14ac:dyDescent="0.2">
      <c r="A7423" s="1" t="str">
        <f t="shared" si="126"/>
        <v>SINAPI 100870</v>
      </c>
      <c r="B7423" s="3" t="s">
        <v>6165</v>
      </c>
      <c r="C7423" s="3">
        <v>100870</v>
      </c>
      <c r="D7423" s="2" t="s">
        <v>4308</v>
      </c>
      <c r="E7423" s="3" t="s">
        <v>6148</v>
      </c>
      <c r="G7423" s="66">
        <v>325.08</v>
      </c>
    </row>
    <row r="7424" spans="1:7" ht="22.5" x14ac:dyDescent="0.2">
      <c r="A7424" s="1" t="str">
        <f t="shared" si="126"/>
        <v>SINAPI 100871</v>
      </c>
      <c r="B7424" s="3" t="s">
        <v>6165</v>
      </c>
      <c r="C7424" s="3">
        <v>100871</v>
      </c>
      <c r="D7424" s="2" t="s">
        <v>4309</v>
      </c>
      <c r="E7424" s="3" t="s">
        <v>6148</v>
      </c>
      <c r="G7424" s="66">
        <v>349.9</v>
      </c>
    </row>
    <row r="7425" spans="1:7" ht="22.5" x14ac:dyDescent="0.2">
      <c r="A7425" s="1" t="str">
        <f t="shared" si="126"/>
        <v>SINAPI 100872</v>
      </c>
      <c r="B7425" s="3" t="s">
        <v>6165</v>
      </c>
      <c r="C7425" s="3">
        <v>100872</v>
      </c>
      <c r="D7425" s="2" t="s">
        <v>4310</v>
      </c>
      <c r="E7425" s="3" t="s">
        <v>6148</v>
      </c>
      <c r="G7425" s="66">
        <v>365.75</v>
      </c>
    </row>
    <row r="7426" spans="1:7" ht="22.5" x14ac:dyDescent="0.2">
      <c r="A7426" s="1" t="str">
        <f t="shared" si="126"/>
        <v>SINAPI 100873</v>
      </c>
      <c r="B7426" s="3" t="s">
        <v>6165</v>
      </c>
      <c r="C7426" s="3">
        <v>100873</v>
      </c>
      <c r="D7426" s="2" t="s">
        <v>4311</v>
      </c>
      <c r="E7426" s="3" t="s">
        <v>6148</v>
      </c>
      <c r="G7426" s="66">
        <v>375.65</v>
      </c>
    </row>
    <row r="7427" spans="1:7" x14ac:dyDescent="0.2">
      <c r="A7427" s="1" t="str">
        <f t="shared" si="126"/>
        <v>SINAPI 100860</v>
      </c>
      <c r="B7427" s="3" t="s">
        <v>6165</v>
      </c>
      <c r="C7427" s="3">
        <v>100860</v>
      </c>
      <c r="D7427" s="2" t="s">
        <v>7196</v>
      </c>
      <c r="E7427" s="3" t="s">
        <v>6148</v>
      </c>
      <c r="G7427" s="66">
        <v>102.17</v>
      </c>
    </row>
    <row r="7428" spans="1:7" ht="22.5" x14ac:dyDescent="0.2">
      <c r="A7428" s="1" t="str">
        <f t="shared" si="126"/>
        <v>SINAPI 86936</v>
      </c>
      <c r="B7428" s="3" t="s">
        <v>6165</v>
      </c>
      <c r="C7428" s="3">
        <v>86936</v>
      </c>
      <c r="D7428" s="2" t="s">
        <v>4274</v>
      </c>
      <c r="E7428" s="3" t="s">
        <v>6148</v>
      </c>
      <c r="G7428" s="66">
        <v>559.38</v>
      </c>
    </row>
    <row r="7429" spans="1:7" ht="22.5" x14ac:dyDescent="0.2">
      <c r="A7429" s="1" t="str">
        <f t="shared" si="126"/>
        <v>SINAPI 86935</v>
      </c>
      <c r="B7429" s="3" t="s">
        <v>6165</v>
      </c>
      <c r="C7429" s="3">
        <v>86935</v>
      </c>
      <c r="D7429" s="2" t="s">
        <v>4273</v>
      </c>
      <c r="E7429" s="3" t="s">
        <v>6148</v>
      </c>
      <c r="G7429" s="66">
        <v>318.12</v>
      </c>
    </row>
    <row r="7430" spans="1:7" ht="22.5" x14ac:dyDescent="0.2">
      <c r="A7430" s="1" t="str">
        <f t="shared" si="126"/>
        <v>SINAPI 86901</v>
      </c>
      <c r="B7430" s="3" t="s">
        <v>6165</v>
      </c>
      <c r="C7430" s="3">
        <v>86901</v>
      </c>
      <c r="D7430" s="2" t="s">
        <v>4251</v>
      </c>
      <c r="E7430" s="3" t="s">
        <v>6148</v>
      </c>
      <c r="G7430" s="66">
        <v>151.43</v>
      </c>
    </row>
    <row r="7431" spans="1:7" ht="22.5" x14ac:dyDescent="0.2">
      <c r="A7431" s="1" t="str">
        <f t="shared" si="126"/>
        <v>SINAPI 86938</v>
      </c>
      <c r="B7431" s="3" t="s">
        <v>6165</v>
      </c>
      <c r="C7431" s="3">
        <v>86938</v>
      </c>
      <c r="D7431" s="2" t="s">
        <v>4276</v>
      </c>
      <c r="E7431" s="3" t="s">
        <v>6148</v>
      </c>
      <c r="G7431" s="66">
        <v>489.14</v>
      </c>
    </row>
    <row r="7432" spans="1:7" ht="22.5" x14ac:dyDescent="0.2">
      <c r="A7432" s="1" t="str">
        <f t="shared" si="126"/>
        <v>SINAPI 86937</v>
      </c>
      <c r="B7432" s="3" t="s">
        <v>6165</v>
      </c>
      <c r="C7432" s="3">
        <v>86937</v>
      </c>
      <c r="D7432" s="2" t="s">
        <v>4275</v>
      </c>
      <c r="E7432" s="3" t="s">
        <v>6148</v>
      </c>
      <c r="G7432" s="66">
        <v>247.88</v>
      </c>
    </row>
    <row r="7433" spans="1:7" x14ac:dyDescent="0.2">
      <c r="A7433" s="1" t="str">
        <f t="shared" si="126"/>
        <v>SINAPI 86900</v>
      </c>
      <c r="B7433" s="3" t="s">
        <v>6165</v>
      </c>
      <c r="C7433" s="3">
        <v>86900</v>
      </c>
      <c r="D7433" s="2" t="s">
        <v>4250</v>
      </c>
      <c r="E7433" s="3" t="s">
        <v>6148</v>
      </c>
      <c r="G7433" s="66">
        <v>215.1</v>
      </c>
    </row>
    <row r="7434" spans="1:7" x14ac:dyDescent="0.2">
      <c r="A7434" s="1" t="str">
        <f t="shared" si="126"/>
        <v>SINAPI 100852</v>
      </c>
      <c r="B7434" s="3" t="s">
        <v>6165</v>
      </c>
      <c r="C7434" s="3">
        <v>100852</v>
      </c>
      <c r="D7434" s="2" t="s">
        <v>4296</v>
      </c>
      <c r="E7434" s="3" t="s">
        <v>6148</v>
      </c>
      <c r="G7434" s="66">
        <v>235.3</v>
      </c>
    </row>
    <row r="7435" spans="1:7" x14ac:dyDescent="0.2">
      <c r="A7435" s="1" t="str">
        <f t="shared" si="126"/>
        <v>SINAPI 86886</v>
      </c>
      <c r="B7435" s="3" t="s">
        <v>6165</v>
      </c>
      <c r="C7435" s="3">
        <v>86886</v>
      </c>
      <c r="D7435" s="2" t="s">
        <v>4242</v>
      </c>
      <c r="E7435" s="3" t="s">
        <v>6148</v>
      </c>
      <c r="G7435" s="66">
        <v>61.72</v>
      </c>
    </row>
    <row r="7436" spans="1:7" x14ac:dyDescent="0.2">
      <c r="A7436" s="1" t="str">
        <f t="shared" si="126"/>
        <v>SINAPI 86887</v>
      </c>
      <c r="B7436" s="3" t="s">
        <v>6165</v>
      </c>
      <c r="C7436" s="3">
        <v>86887</v>
      </c>
      <c r="D7436" s="2" t="s">
        <v>4243</v>
      </c>
      <c r="E7436" s="3" t="s">
        <v>6148</v>
      </c>
      <c r="G7436" s="66">
        <v>67.010000000000005</v>
      </c>
    </row>
    <row r="7437" spans="1:7" x14ac:dyDescent="0.2">
      <c r="A7437" s="1" t="str">
        <f t="shared" si="126"/>
        <v>SINAPI 86884</v>
      </c>
      <c r="B7437" s="3" t="s">
        <v>6165</v>
      </c>
      <c r="C7437" s="3">
        <v>86884</v>
      </c>
      <c r="D7437" s="2" t="s">
        <v>7179</v>
      </c>
      <c r="E7437" s="3" t="s">
        <v>6148</v>
      </c>
      <c r="G7437" s="66">
        <v>11.67</v>
      </c>
    </row>
    <row r="7438" spans="1:7" x14ac:dyDescent="0.2">
      <c r="A7438" s="1" t="str">
        <f t="shared" si="126"/>
        <v>SINAPI 86885</v>
      </c>
      <c r="B7438" s="3" t="s">
        <v>6165</v>
      </c>
      <c r="C7438" s="3">
        <v>86885</v>
      </c>
      <c r="D7438" s="2" t="s">
        <v>7180</v>
      </c>
      <c r="E7438" s="3" t="s">
        <v>6148</v>
      </c>
      <c r="G7438" s="66">
        <v>13.21</v>
      </c>
    </row>
    <row r="7439" spans="1:7" x14ac:dyDescent="0.2">
      <c r="A7439" s="1" t="str">
        <f t="shared" si="126"/>
        <v>SINAPI 95546</v>
      </c>
      <c r="B7439" s="3" t="s">
        <v>6165</v>
      </c>
      <c r="C7439" s="3">
        <v>95546</v>
      </c>
      <c r="D7439" s="2" t="s">
        <v>4291</v>
      </c>
      <c r="E7439" s="3" t="s">
        <v>6148</v>
      </c>
      <c r="G7439" s="66">
        <v>150.31</v>
      </c>
    </row>
    <row r="7440" spans="1:7" ht="22.5" x14ac:dyDescent="0.2">
      <c r="A7440" s="1" t="str">
        <f t="shared" si="126"/>
        <v>SINAPI 86902</v>
      </c>
      <c r="B7440" s="3" t="s">
        <v>6165</v>
      </c>
      <c r="C7440" s="3">
        <v>86902</v>
      </c>
      <c r="D7440" s="2" t="s">
        <v>4252</v>
      </c>
      <c r="E7440" s="3" t="s">
        <v>6148</v>
      </c>
      <c r="G7440" s="66">
        <v>330.91</v>
      </c>
    </row>
    <row r="7441" spans="1:7" ht="33.75" x14ac:dyDescent="0.2">
      <c r="A7441" s="1" t="str">
        <f t="shared" si="126"/>
        <v>SINAPI 86939</v>
      </c>
      <c r="B7441" s="3" t="s">
        <v>6165</v>
      </c>
      <c r="C7441" s="3">
        <v>86939</v>
      </c>
      <c r="D7441" s="2" t="s">
        <v>4277</v>
      </c>
      <c r="E7441" s="3" t="s">
        <v>6148</v>
      </c>
      <c r="G7441" s="66">
        <v>444.04</v>
      </c>
    </row>
    <row r="7442" spans="1:7" ht="22.5" x14ac:dyDescent="0.2">
      <c r="A7442" s="1" t="str">
        <f t="shared" si="126"/>
        <v>SINAPI 86903</v>
      </c>
      <c r="B7442" s="3" t="s">
        <v>6165</v>
      </c>
      <c r="C7442" s="3">
        <v>86903</v>
      </c>
      <c r="D7442" s="2" t="s">
        <v>4253</v>
      </c>
      <c r="E7442" s="3" t="s">
        <v>6148</v>
      </c>
      <c r="G7442" s="66">
        <v>374.44</v>
      </c>
    </row>
    <row r="7443" spans="1:7" ht="33.75" x14ac:dyDescent="0.2">
      <c r="A7443" s="1" t="str">
        <f t="shared" si="126"/>
        <v>SINAPI 86940</v>
      </c>
      <c r="B7443" s="3" t="s">
        <v>6165</v>
      </c>
      <c r="C7443" s="3">
        <v>86940</v>
      </c>
      <c r="D7443" s="2" t="s">
        <v>4278</v>
      </c>
      <c r="E7443" s="3" t="s">
        <v>6148</v>
      </c>
      <c r="G7443" s="66">
        <v>1267.53</v>
      </c>
    </row>
    <row r="7444" spans="1:7" ht="33.75" x14ac:dyDescent="0.2">
      <c r="A7444" s="1" t="str">
        <f t="shared" si="126"/>
        <v>SINAPI 86941</v>
      </c>
      <c r="B7444" s="3" t="s">
        <v>6165</v>
      </c>
      <c r="C7444" s="3">
        <v>86941</v>
      </c>
      <c r="D7444" s="2" t="s">
        <v>4279</v>
      </c>
      <c r="E7444" s="3" t="s">
        <v>6148</v>
      </c>
      <c r="G7444" s="66">
        <v>928.09</v>
      </c>
    </row>
    <row r="7445" spans="1:7" ht="22.5" x14ac:dyDescent="0.2">
      <c r="A7445" s="1" t="str">
        <f t="shared" si="126"/>
        <v>SINAPI 86904</v>
      </c>
      <c r="B7445" s="3" t="s">
        <v>6165</v>
      </c>
      <c r="C7445" s="3">
        <v>86904</v>
      </c>
      <c r="D7445" s="2" t="s">
        <v>4254</v>
      </c>
      <c r="E7445" s="3" t="s">
        <v>6148</v>
      </c>
      <c r="G7445" s="66">
        <v>153.77000000000001</v>
      </c>
    </row>
    <row r="7446" spans="1:7" ht="33.75" x14ac:dyDescent="0.2">
      <c r="A7446" s="1" t="str">
        <f t="shared" si="126"/>
        <v>SINAPI 86943</v>
      </c>
      <c r="B7446" s="3" t="s">
        <v>6165</v>
      </c>
      <c r="C7446" s="3">
        <v>86943</v>
      </c>
      <c r="D7446" s="2" t="s">
        <v>4281</v>
      </c>
      <c r="E7446" s="3" t="s">
        <v>6148</v>
      </c>
      <c r="G7446" s="66">
        <v>266.89999999999998</v>
      </c>
    </row>
    <row r="7447" spans="1:7" ht="33.75" x14ac:dyDescent="0.2">
      <c r="A7447" s="1" t="str">
        <f t="shared" si="126"/>
        <v>SINAPI 86942</v>
      </c>
      <c r="B7447" s="3" t="s">
        <v>6165</v>
      </c>
      <c r="C7447" s="3">
        <v>86942</v>
      </c>
      <c r="D7447" s="2" t="s">
        <v>4280</v>
      </c>
      <c r="E7447" s="3" t="s">
        <v>6148</v>
      </c>
      <c r="G7447" s="66">
        <v>277.8</v>
      </c>
    </row>
    <row r="7448" spans="1:7" x14ac:dyDescent="0.2">
      <c r="A7448" s="1" t="str">
        <f t="shared" si="126"/>
        <v>SINAPI 100856</v>
      </c>
      <c r="B7448" s="3" t="s">
        <v>6165</v>
      </c>
      <c r="C7448" s="3">
        <v>100856</v>
      </c>
      <c r="D7448" s="2" t="s">
        <v>7192</v>
      </c>
      <c r="E7448" s="3" t="s">
        <v>6148</v>
      </c>
      <c r="G7448" s="66">
        <v>39.76</v>
      </c>
    </row>
    <row r="7449" spans="1:7" x14ac:dyDescent="0.2">
      <c r="A7449" s="1" t="str">
        <f t="shared" si="126"/>
        <v>SINAPI 100858</v>
      </c>
      <c r="B7449" s="3" t="s">
        <v>6165</v>
      </c>
      <c r="C7449" s="3">
        <v>100858</v>
      </c>
      <c r="D7449" s="2" t="s">
        <v>7194</v>
      </c>
      <c r="E7449" s="3" t="s">
        <v>6148</v>
      </c>
      <c r="G7449" s="66">
        <v>753.35</v>
      </c>
    </row>
    <row r="7450" spans="1:7" ht="22.5" x14ac:dyDescent="0.2">
      <c r="A7450" s="1" t="str">
        <f t="shared" si="126"/>
        <v>SINAPI 100859</v>
      </c>
      <c r="B7450" s="3" t="s">
        <v>6165</v>
      </c>
      <c r="C7450" s="3">
        <v>100859</v>
      </c>
      <c r="D7450" s="2" t="s">
        <v>7195</v>
      </c>
      <c r="E7450" s="3" t="s">
        <v>6148</v>
      </c>
      <c r="G7450" s="66">
        <v>1030.47</v>
      </c>
    </row>
    <row r="7451" spans="1:7" x14ac:dyDescent="0.2">
      <c r="A7451" s="1" t="str">
        <f t="shared" si="126"/>
        <v>SINAPI 95544</v>
      </c>
      <c r="B7451" s="3" t="s">
        <v>6165</v>
      </c>
      <c r="C7451" s="3">
        <v>95544</v>
      </c>
      <c r="D7451" s="2" t="s">
        <v>4289</v>
      </c>
      <c r="E7451" s="3" t="s">
        <v>6148</v>
      </c>
      <c r="G7451" s="66">
        <v>42.6</v>
      </c>
    </row>
    <row r="7452" spans="1:7" x14ac:dyDescent="0.2">
      <c r="A7452" s="1" t="str">
        <f t="shared" si="126"/>
        <v>SINAPI 95543</v>
      </c>
      <c r="B7452" s="3" t="s">
        <v>6165</v>
      </c>
      <c r="C7452" s="3">
        <v>95543</v>
      </c>
      <c r="D7452" s="2" t="s">
        <v>4288</v>
      </c>
      <c r="E7452" s="3" t="s">
        <v>6148</v>
      </c>
      <c r="G7452" s="66">
        <v>60.32</v>
      </c>
    </row>
    <row r="7453" spans="1:7" x14ac:dyDescent="0.2">
      <c r="A7453" s="1" t="str">
        <f t="shared" si="126"/>
        <v>SINAPI 95542</v>
      </c>
      <c r="B7453" s="3" t="s">
        <v>6165</v>
      </c>
      <c r="C7453" s="3">
        <v>95542</v>
      </c>
      <c r="D7453" s="2" t="s">
        <v>4287</v>
      </c>
      <c r="E7453" s="3" t="s">
        <v>6148</v>
      </c>
      <c r="G7453" s="66">
        <v>35.35</v>
      </c>
    </row>
    <row r="7454" spans="1:7" x14ac:dyDescent="0.2">
      <c r="A7454" s="1" t="str">
        <f t="shared" si="126"/>
        <v>SINAPI 100874</v>
      </c>
      <c r="B7454" s="3" t="s">
        <v>6165</v>
      </c>
      <c r="C7454" s="3">
        <v>100874</v>
      </c>
      <c r="D7454" s="2" t="s">
        <v>4312</v>
      </c>
      <c r="E7454" s="3" t="s">
        <v>6148</v>
      </c>
      <c r="G7454" s="66">
        <v>346.31</v>
      </c>
    </row>
    <row r="7455" spans="1:7" x14ac:dyDescent="0.2">
      <c r="A7455" s="1" t="str">
        <f t="shared" si="126"/>
        <v>SINAPI 95545</v>
      </c>
      <c r="B7455" s="3" t="s">
        <v>6165</v>
      </c>
      <c r="C7455" s="3">
        <v>95545</v>
      </c>
      <c r="D7455" s="2" t="s">
        <v>4290</v>
      </c>
      <c r="E7455" s="3" t="s">
        <v>6148</v>
      </c>
      <c r="G7455" s="66">
        <v>41.83</v>
      </c>
    </row>
    <row r="7456" spans="1:7" ht="22.5" x14ac:dyDescent="0.2">
      <c r="A7456" s="1" t="str">
        <f t="shared" si="126"/>
        <v>SINAPI 95547</v>
      </c>
      <c r="B7456" s="3" t="s">
        <v>6165</v>
      </c>
      <c r="C7456" s="3">
        <v>95547</v>
      </c>
      <c r="D7456" s="2" t="s">
        <v>4292</v>
      </c>
      <c r="E7456" s="3" t="s">
        <v>6148</v>
      </c>
      <c r="G7456" s="66">
        <v>52.21</v>
      </c>
    </row>
    <row r="7457" spans="1:7" x14ac:dyDescent="0.2">
      <c r="A7457" s="1" t="str">
        <f t="shared" si="126"/>
        <v>SINAPI 86883</v>
      </c>
      <c r="B7457" s="3" t="s">
        <v>6165</v>
      </c>
      <c r="C7457" s="3">
        <v>86883</v>
      </c>
      <c r="D7457" s="2" t="s">
        <v>4241</v>
      </c>
      <c r="E7457" s="3" t="s">
        <v>6148</v>
      </c>
      <c r="G7457" s="66">
        <v>13.01</v>
      </c>
    </row>
    <row r="7458" spans="1:7" x14ac:dyDescent="0.2">
      <c r="A7458" s="1" t="str">
        <f t="shared" si="126"/>
        <v>SINAPI 86881</v>
      </c>
      <c r="B7458" s="3" t="s">
        <v>6165</v>
      </c>
      <c r="C7458" s="3">
        <v>86881</v>
      </c>
      <c r="D7458" s="2" t="s">
        <v>7177</v>
      </c>
      <c r="E7458" s="3" t="s">
        <v>6148</v>
      </c>
      <c r="G7458" s="66">
        <v>254.27</v>
      </c>
    </row>
    <row r="7459" spans="1:7" x14ac:dyDescent="0.2">
      <c r="A7459" s="1" t="str">
        <f t="shared" si="126"/>
        <v>SINAPI 86882</v>
      </c>
      <c r="B7459" s="3" t="s">
        <v>6165</v>
      </c>
      <c r="C7459" s="3">
        <v>86882</v>
      </c>
      <c r="D7459" s="2" t="s">
        <v>7178</v>
      </c>
      <c r="E7459" s="3" t="s">
        <v>6148</v>
      </c>
      <c r="G7459" s="66">
        <v>23.91</v>
      </c>
    </row>
    <row r="7460" spans="1:7" ht="22.5" x14ac:dyDescent="0.2">
      <c r="A7460" s="1" t="str">
        <f t="shared" si="126"/>
        <v>SINAPI 100862</v>
      </c>
      <c r="B7460" s="3" t="s">
        <v>6165</v>
      </c>
      <c r="C7460" s="3">
        <v>100862</v>
      </c>
      <c r="D7460" s="2" t="s">
        <v>4300</v>
      </c>
      <c r="E7460" s="3" t="s">
        <v>6148</v>
      </c>
      <c r="G7460" s="66">
        <v>39.4</v>
      </c>
    </row>
    <row r="7461" spans="1:7" ht="22.5" x14ac:dyDescent="0.2">
      <c r="A7461" s="1" t="str">
        <f t="shared" si="126"/>
        <v>SINAPI 100861</v>
      </c>
      <c r="B7461" s="3" t="s">
        <v>6165</v>
      </c>
      <c r="C7461" s="3">
        <v>100861</v>
      </c>
      <c r="D7461" s="2" t="s">
        <v>4299</v>
      </c>
      <c r="E7461" s="3" t="s">
        <v>6148</v>
      </c>
      <c r="G7461" s="66">
        <v>36.24</v>
      </c>
    </row>
    <row r="7462" spans="1:7" x14ac:dyDescent="0.2">
      <c r="A7462" s="1" t="str">
        <f t="shared" si="126"/>
        <v>SINAPI 86872</v>
      </c>
      <c r="B7462" s="3" t="s">
        <v>6165</v>
      </c>
      <c r="C7462" s="3">
        <v>86872</v>
      </c>
      <c r="D7462" s="2" t="s">
        <v>4237</v>
      </c>
      <c r="E7462" s="3" t="s">
        <v>6148</v>
      </c>
      <c r="G7462" s="66">
        <v>743.8</v>
      </c>
    </row>
    <row r="7463" spans="1:7" ht="22.5" x14ac:dyDescent="0.2">
      <c r="A7463" s="1" t="str">
        <f t="shared" ref="A7463:A7526" si="127">CONCATENAR</f>
        <v>SINAPI 86919</v>
      </c>
      <c r="B7463" s="3" t="s">
        <v>6165</v>
      </c>
      <c r="C7463" s="3">
        <v>86919</v>
      </c>
      <c r="D7463" s="2" t="s">
        <v>4257</v>
      </c>
      <c r="E7463" s="3" t="s">
        <v>6148</v>
      </c>
      <c r="G7463" s="66">
        <v>942.83</v>
      </c>
    </row>
    <row r="7464" spans="1:7" ht="22.5" x14ac:dyDescent="0.2">
      <c r="A7464" s="1" t="str">
        <f t="shared" si="127"/>
        <v>SINAPI 86920</v>
      </c>
      <c r="B7464" s="3" t="s">
        <v>6165</v>
      </c>
      <c r="C7464" s="3">
        <v>86920</v>
      </c>
      <c r="D7464" s="2" t="s">
        <v>4258</v>
      </c>
      <c r="E7464" s="3" t="s">
        <v>6148</v>
      </c>
      <c r="G7464" s="66">
        <v>824.75</v>
      </c>
    </row>
    <row r="7465" spans="1:7" ht="22.5" x14ac:dyDescent="0.2">
      <c r="A7465" s="1" t="str">
        <f t="shared" si="127"/>
        <v>SINAPI 86921</v>
      </c>
      <c r="B7465" s="3" t="s">
        <v>6165</v>
      </c>
      <c r="C7465" s="3">
        <v>86921</v>
      </c>
      <c r="D7465" s="2" t="s">
        <v>4259</v>
      </c>
      <c r="E7465" s="3" t="s">
        <v>6148</v>
      </c>
      <c r="G7465" s="66">
        <v>791.71</v>
      </c>
    </row>
    <row r="7466" spans="1:7" x14ac:dyDescent="0.2">
      <c r="A7466" s="1" t="str">
        <f t="shared" si="127"/>
        <v>SINAPI 86874</v>
      </c>
      <c r="B7466" s="3" t="s">
        <v>6165</v>
      </c>
      <c r="C7466" s="3">
        <v>86874</v>
      </c>
      <c r="D7466" s="2" t="s">
        <v>4238</v>
      </c>
      <c r="E7466" s="3" t="s">
        <v>6148</v>
      </c>
      <c r="G7466" s="66">
        <v>518.38</v>
      </c>
    </row>
    <row r="7467" spans="1:7" ht="22.5" x14ac:dyDescent="0.2">
      <c r="A7467" s="1" t="str">
        <f t="shared" si="127"/>
        <v>SINAPI 86922</v>
      </c>
      <c r="B7467" s="3" t="s">
        <v>6165</v>
      </c>
      <c r="C7467" s="3">
        <v>86922</v>
      </c>
      <c r="D7467" s="2" t="s">
        <v>4260</v>
      </c>
      <c r="E7467" s="3" t="s">
        <v>6148</v>
      </c>
      <c r="G7467" s="66">
        <v>958.67</v>
      </c>
    </row>
    <row r="7468" spans="1:7" ht="22.5" x14ac:dyDescent="0.2">
      <c r="A7468" s="1" t="str">
        <f t="shared" si="127"/>
        <v>SINAPI 86923</v>
      </c>
      <c r="B7468" s="3" t="s">
        <v>6165</v>
      </c>
      <c r="C7468" s="3">
        <v>86923</v>
      </c>
      <c r="D7468" s="2" t="s">
        <v>4261</v>
      </c>
      <c r="E7468" s="3" t="s">
        <v>6148</v>
      </c>
      <c r="G7468" s="66">
        <v>610.23</v>
      </c>
    </row>
    <row r="7469" spans="1:7" ht="22.5" x14ac:dyDescent="0.2">
      <c r="A7469" s="1" t="str">
        <f t="shared" si="127"/>
        <v>SINAPI 86924</v>
      </c>
      <c r="B7469" s="3" t="s">
        <v>6165</v>
      </c>
      <c r="C7469" s="3">
        <v>86924</v>
      </c>
      <c r="D7469" s="2" t="s">
        <v>4262</v>
      </c>
      <c r="E7469" s="3" t="s">
        <v>6148</v>
      </c>
      <c r="G7469" s="66">
        <v>577.19000000000005</v>
      </c>
    </row>
    <row r="7470" spans="1:7" x14ac:dyDescent="0.2">
      <c r="A7470" s="1" t="str">
        <f t="shared" si="127"/>
        <v>SINAPI 86875</v>
      </c>
      <c r="B7470" s="3" t="s">
        <v>6165</v>
      </c>
      <c r="C7470" s="3">
        <v>86875</v>
      </c>
      <c r="D7470" s="2" t="s">
        <v>4239</v>
      </c>
      <c r="E7470" s="3" t="s">
        <v>6148</v>
      </c>
      <c r="G7470" s="66">
        <v>534.66999999999996</v>
      </c>
    </row>
    <row r="7471" spans="1:7" ht="22.5" x14ac:dyDescent="0.2">
      <c r="A7471" s="1" t="str">
        <f t="shared" si="127"/>
        <v>SINAPI 86925</v>
      </c>
      <c r="B7471" s="3" t="s">
        <v>6165</v>
      </c>
      <c r="C7471" s="3">
        <v>86925</v>
      </c>
      <c r="D7471" s="2" t="s">
        <v>4263</v>
      </c>
      <c r="E7471" s="3" t="s">
        <v>6148</v>
      </c>
      <c r="G7471" s="66">
        <v>615.62</v>
      </c>
    </row>
    <row r="7472" spans="1:7" ht="22.5" x14ac:dyDescent="0.2">
      <c r="A7472" s="1" t="str">
        <f t="shared" si="127"/>
        <v>SINAPI 86926</v>
      </c>
      <c r="B7472" s="3" t="s">
        <v>6165</v>
      </c>
      <c r="C7472" s="3">
        <v>86926</v>
      </c>
      <c r="D7472" s="2" t="s">
        <v>4264</v>
      </c>
      <c r="E7472" s="3" t="s">
        <v>6148</v>
      </c>
      <c r="G7472" s="66">
        <v>582.58000000000004</v>
      </c>
    </row>
    <row r="7473" spans="1:7" x14ac:dyDescent="0.2">
      <c r="A7473" s="1" t="str">
        <f t="shared" si="127"/>
        <v>SINAPI 86876</v>
      </c>
      <c r="B7473" s="3" t="s">
        <v>6165</v>
      </c>
      <c r="C7473" s="3">
        <v>86876</v>
      </c>
      <c r="D7473" s="2" t="s">
        <v>4240</v>
      </c>
      <c r="E7473" s="3" t="s">
        <v>6148</v>
      </c>
      <c r="G7473" s="66">
        <v>308.57</v>
      </c>
    </row>
    <row r="7474" spans="1:7" ht="22.5" x14ac:dyDescent="0.2">
      <c r="A7474" s="1" t="str">
        <f t="shared" si="127"/>
        <v>SINAPI 86929</v>
      </c>
      <c r="B7474" s="3" t="s">
        <v>6165</v>
      </c>
      <c r="C7474" s="3">
        <v>86929</v>
      </c>
      <c r="D7474" s="2" t="s">
        <v>4267</v>
      </c>
      <c r="E7474" s="3" t="s">
        <v>6148</v>
      </c>
      <c r="G7474" s="66">
        <v>389.52</v>
      </c>
    </row>
    <row r="7475" spans="1:7" ht="22.5" x14ac:dyDescent="0.2">
      <c r="A7475" s="1" t="str">
        <f t="shared" si="127"/>
        <v>SINAPI 86930</v>
      </c>
      <c r="B7475" s="3" t="s">
        <v>6165</v>
      </c>
      <c r="C7475" s="3">
        <v>86930</v>
      </c>
      <c r="D7475" s="2" t="s">
        <v>4268</v>
      </c>
      <c r="E7475" s="3" t="s">
        <v>6148</v>
      </c>
      <c r="G7475" s="66">
        <v>356.48</v>
      </c>
    </row>
    <row r="7476" spans="1:7" ht="22.5" x14ac:dyDescent="0.2">
      <c r="A7476" s="1" t="str">
        <f t="shared" si="127"/>
        <v>SINAPI 86927</v>
      </c>
      <c r="B7476" s="3" t="s">
        <v>6165</v>
      </c>
      <c r="C7476" s="3">
        <v>86927</v>
      </c>
      <c r="D7476" s="2" t="s">
        <v>4265</v>
      </c>
      <c r="E7476" s="3" t="s">
        <v>6148</v>
      </c>
      <c r="G7476" s="66">
        <v>400.42</v>
      </c>
    </row>
    <row r="7477" spans="1:7" ht="22.5" x14ac:dyDescent="0.2">
      <c r="A7477" s="1" t="str">
        <f t="shared" si="127"/>
        <v>SINAPI 86928</v>
      </c>
      <c r="B7477" s="3" t="s">
        <v>6165</v>
      </c>
      <c r="C7477" s="3">
        <v>86928</v>
      </c>
      <c r="D7477" s="2" t="s">
        <v>4266</v>
      </c>
      <c r="E7477" s="3" t="s">
        <v>6148</v>
      </c>
      <c r="G7477" s="66">
        <v>367.38</v>
      </c>
    </row>
    <row r="7478" spans="1:7" x14ac:dyDescent="0.2">
      <c r="A7478" s="1" t="str">
        <f t="shared" si="127"/>
        <v>SINAPI 86914</v>
      </c>
      <c r="B7478" s="3" t="s">
        <v>6165</v>
      </c>
      <c r="C7478" s="3">
        <v>86914</v>
      </c>
      <c r="D7478" s="2" t="s">
        <v>7186</v>
      </c>
      <c r="E7478" s="3" t="s">
        <v>6148</v>
      </c>
      <c r="G7478" s="66">
        <v>102.58</v>
      </c>
    </row>
    <row r="7479" spans="1:7" x14ac:dyDescent="0.2">
      <c r="A7479" s="1" t="str">
        <f t="shared" si="127"/>
        <v>SINAPI 86913</v>
      </c>
      <c r="B7479" s="3" t="s">
        <v>6165</v>
      </c>
      <c r="C7479" s="3">
        <v>86913</v>
      </c>
      <c r="D7479" s="2" t="s">
        <v>7185</v>
      </c>
      <c r="E7479" s="3" t="s">
        <v>6148</v>
      </c>
      <c r="G7479" s="66">
        <v>57.48</v>
      </c>
    </row>
    <row r="7480" spans="1:7" x14ac:dyDescent="0.2">
      <c r="A7480" s="1" t="str">
        <f t="shared" si="127"/>
        <v>SINAPI 100853</v>
      </c>
      <c r="B7480" s="3" t="s">
        <v>6165</v>
      </c>
      <c r="C7480" s="3">
        <v>100853</v>
      </c>
      <c r="D7480" s="2" t="s">
        <v>4297</v>
      </c>
      <c r="E7480" s="3" t="s">
        <v>6148</v>
      </c>
      <c r="G7480" s="66">
        <v>358.37</v>
      </c>
    </row>
    <row r="7481" spans="1:7" x14ac:dyDescent="0.2">
      <c r="A7481" s="1" t="str">
        <f t="shared" si="127"/>
        <v>SINAPI 100854</v>
      </c>
      <c r="B7481" s="3" t="s">
        <v>6165</v>
      </c>
      <c r="C7481" s="3">
        <v>100854</v>
      </c>
      <c r="D7481" s="2" t="s">
        <v>4298</v>
      </c>
      <c r="E7481" s="3" t="s">
        <v>6148</v>
      </c>
      <c r="G7481" s="66">
        <v>1860.9</v>
      </c>
    </row>
    <row r="7482" spans="1:7" ht="22.5" x14ac:dyDescent="0.2">
      <c r="A7482" s="1" t="str">
        <f t="shared" si="127"/>
        <v>SINAPI 86915</v>
      </c>
      <c r="B7482" s="3" t="s">
        <v>6165</v>
      </c>
      <c r="C7482" s="3">
        <v>86915</v>
      </c>
      <c r="D7482" s="2" t="s">
        <v>7187</v>
      </c>
      <c r="E7482" s="3" t="s">
        <v>6148</v>
      </c>
      <c r="G7482" s="66">
        <v>148.93</v>
      </c>
    </row>
    <row r="7483" spans="1:7" ht="22.5" x14ac:dyDescent="0.2">
      <c r="A7483" s="1" t="str">
        <f t="shared" si="127"/>
        <v>SINAPI 86906</v>
      </c>
      <c r="B7483" s="3" t="s">
        <v>6165</v>
      </c>
      <c r="C7483" s="3">
        <v>86906</v>
      </c>
      <c r="D7483" s="2" t="s">
        <v>7181</v>
      </c>
      <c r="E7483" s="3" t="s">
        <v>6148</v>
      </c>
      <c r="G7483" s="66">
        <v>77.989999999999995</v>
      </c>
    </row>
    <row r="7484" spans="1:7" ht="22.5" x14ac:dyDescent="0.2">
      <c r="A7484" s="1" t="str">
        <f t="shared" si="127"/>
        <v>SINAPI 86911</v>
      </c>
      <c r="B7484" s="3" t="s">
        <v>6165</v>
      </c>
      <c r="C7484" s="3">
        <v>86911</v>
      </c>
      <c r="D7484" s="2" t="s">
        <v>7184</v>
      </c>
      <c r="E7484" s="3" t="s">
        <v>6148</v>
      </c>
      <c r="G7484" s="66">
        <v>91.29</v>
      </c>
    </row>
    <row r="7485" spans="1:7" ht="22.5" x14ac:dyDescent="0.2">
      <c r="A7485" s="1" t="str">
        <f t="shared" si="127"/>
        <v>SINAPI 86909</v>
      </c>
      <c r="B7485" s="3" t="s">
        <v>6165</v>
      </c>
      <c r="C7485" s="3">
        <v>86909</v>
      </c>
      <c r="D7485" s="2" t="s">
        <v>7182</v>
      </c>
      <c r="E7485" s="3" t="s">
        <v>6148</v>
      </c>
      <c r="G7485" s="66">
        <v>135.44</v>
      </c>
    </row>
    <row r="7486" spans="1:7" ht="22.5" x14ac:dyDescent="0.2">
      <c r="A7486" s="1" t="str">
        <f t="shared" si="127"/>
        <v>SINAPI 86910</v>
      </c>
      <c r="B7486" s="3" t="s">
        <v>6165</v>
      </c>
      <c r="C7486" s="3">
        <v>86910</v>
      </c>
      <c r="D7486" s="2" t="s">
        <v>7183</v>
      </c>
      <c r="E7486" s="3" t="s">
        <v>6148</v>
      </c>
      <c r="G7486" s="66">
        <v>133.13999999999999</v>
      </c>
    </row>
    <row r="7487" spans="1:7" x14ac:dyDescent="0.2">
      <c r="A7487" s="1" t="str">
        <f t="shared" si="127"/>
        <v>SINAPI 86916</v>
      </c>
      <c r="B7487" s="3" t="s">
        <v>6165</v>
      </c>
      <c r="C7487" s="3">
        <v>86916</v>
      </c>
      <c r="D7487" s="2" t="s">
        <v>7188</v>
      </c>
      <c r="E7487" s="3" t="s">
        <v>6148</v>
      </c>
      <c r="G7487" s="66">
        <v>24.44</v>
      </c>
    </row>
    <row r="7488" spans="1:7" x14ac:dyDescent="0.2">
      <c r="A7488" s="1" t="str">
        <f t="shared" si="127"/>
        <v>SINAPI 95469</v>
      </c>
      <c r="B7488" s="3" t="s">
        <v>6165</v>
      </c>
      <c r="C7488" s="3">
        <v>95469</v>
      </c>
      <c r="D7488" s="2" t="s">
        <v>4284</v>
      </c>
      <c r="E7488" s="3" t="s">
        <v>6148</v>
      </c>
      <c r="G7488" s="66">
        <v>304.93</v>
      </c>
    </row>
    <row r="7489" spans="1:7" ht="22.5" x14ac:dyDescent="0.2">
      <c r="A7489" s="1" t="str">
        <f t="shared" si="127"/>
        <v>SINAPI 95470</v>
      </c>
      <c r="B7489" s="3" t="s">
        <v>6165</v>
      </c>
      <c r="C7489" s="3">
        <v>95470</v>
      </c>
      <c r="D7489" s="2" t="s">
        <v>7191</v>
      </c>
      <c r="E7489" s="3" t="s">
        <v>6148</v>
      </c>
      <c r="G7489" s="66">
        <v>314.18</v>
      </c>
    </row>
    <row r="7490" spans="1:7" ht="22.5" x14ac:dyDescent="0.2">
      <c r="A7490" s="1" t="str">
        <f t="shared" si="127"/>
        <v>SINAPI 95471</v>
      </c>
      <c r="B7490" s="3" t="s">
        <v>6165</v>
      </c>
      <c r="C7490" s="3">
        <v>95471</v>
      </c>
      <c r="D7490" s="2" t="s">
        <v>4285</v>
      </c>
      <c r="E7490" s="3" t="s">
        <v>6148</v>
      </c>
      <c r="G7490" s="66">
        <v>780.09</v>
      </c>
    </row>
    <row r="7491" spans="1:7" ht="22.5" x14ac:dyDescent="0.2">
      <c r="A7491" s="1" t="str">
        <f t="shared" si="127"/>
        <v>SINAPI 95472</v>
      </c>
      <c r="B7491" s="3" t="s">
        <v>6165</v>
      </c>
      <c r="C7491" s="3">
        <v>95472</v>
      </c>
      <c r="D7491" s="2" t="s">
        <v>4286</v>
      </c>
      <c r="E7491" s="3" t="s">
        <v>6148</v>
      </c>
      <c r="G7491" s="66">
        <v>789.34</v>
      </c>
    </row>
    <row r="7492" spans="1:7" x14ac:dyDescent="0.2">
      <c r="A7492" s="1" t="str">
        <f t="shared" si="127"/>
        <v>SINAPI 100848</v>
      </c>
      <c r="B7492" s="3" t="s">
        <v>6165</v>
      </c>
      <c r="C7492" s="3">
        <v>100848</v>
      </c>
      <c r="D7492" s="2" t="s">
        <v>4293</v>
      </c>
      <c r="E7492" s="3" t="s">
        <v>6148</v>
      </c>
      <c r="G7492" s="66">
        <v>560.11</v>
      </c>
    </row>
    <row r="7493" spans="1:7" x14ac:dyDescent="0.2">
      <c r="A7493" s="1" t="str">
        <f t="shared" si="127"/>
        <v>SINAPI 86888</v>
      </c>
      <c r="B7493" s="3" t="s">
        <v>6165</v>
      </c>
      <c r="C7493" s="3">
        <v>86888</v>
      </c>
      <c r="D7493" s="2" t="s">
        <v>4244</v>
      </c>
      <c r="E7493" s="3" t="s">
        <v>6148</v>
      </c>
      <c r="G7493" s="66">
        <v>497.98</v>
      </c>
    </row>
    <row r="7494" spans="1:7" ht="22.5" x14ac:dyDescent="0.2">
      <c r="A7494" s="1" t="str">
        <f t="shared" si="127"/>
        <v>SINAPI 86932</v>
      </c>
      <c r="B7494" s="3" t="s">
        <v>6165</v>
      </c>
      <c r="C7494" s="3">
        <v>86932</v>
      </c>
      <c r="D7494" s="2" t="s">
        <v>4270</v>
      </c>
      <c r="E7494" s="3" t="s">
        <v>6148</v>
      </c>
      <c r="G7494" s="66">
        <v>564.99</v>
      </c>
    </row>
    <row r="7495" spans="1:7" ht="22.5" x14ac:dyDescent="0.2">
      <c r="A7495" s="1" t="str">
        <f t="shared" si="127"/>
        <v>SINAPI 86931</v>
      </c>
      <c r="B7495" s="3" t="s">
        <v>6165</v>
      </c>
      <c r="C7495" s="3">
        <v>86931</v>
      </c>
      <c r="D7495" s="2" t="s">
        <v>4269</v>
      </c>
      <c r="E7495" s="3" t="s">
        <v>6148</v>
      </c>
      <c r="G7495" s="66">
        <v>511.19</v>
      </c>
    </row>
    <row r="7496" spans="1:7" ht="22.5" x14ac:dyDescent="0.2">
      <c r="A7496" s="1" t="str">
        <f t="shared" si="127"/>
        <v>SINAPI 100878</v>
      </c>
      <c r="B7496" s="3" t="s">
        <v>6165</v>
      </c>
      <c r="C7496" s="3">
        <v>100878</v>
      </c>
      <c r="D7496" s="2" t="s">
        <v>4314</v>
      </c>
      <c r="E7496" s="3" t="s">
        <v>6148</v>
      </c>
      <c r="G7496" s="66">
        <v>668.79</v>
      </c>
    </row>
    <row r="7497" spans="1:7" ht="22.5" x14ac:dyDescent="0.2">
      <c r="A7497" s="1" t="str">
        <f t="shared" si="127"/>
        <v>SINAPI 86877</v>
      </c>
      <c r="B7497" s="3" t="s">
        <v>6165</v>
      </c>
      <c r="C7497" s="3">
        <v>86877</v>
      </c>
      <c r="D7497" s="2" t="s">
        <v>7173</v>
      </c>
      <c r="E7497" s="3" t="s">
        <v>6148</v>
      </c>
      <c r="G7497" s="66">
        <v>83.44</v>
      </c>
    </row>
    <row r="7498" spans="1:7" ht="22.5" x14ac:dyDescent="0.2">
      <c r="A7498" s="1" t="str">
        <f t="shared" si="127"/>
        <v>SINAPI 86878</v>
      </c>
      <c r="B7498" s="3" t="s">
        <v>6165</v>
      </c>
      <c r="C7498" s="3">
        <v>86878</v>
      </c>
      <c r="D7498" s="2" t="s">
        <v>7174</v>
      </c>
      <c r="E7498" s="3" t="s">
        <v>6148</v>
      </c>
      <c r="G7498" s="66">
        <v>90.01</v>
      </c>
    </row>
    <row r="7499" spans="1:7" ht="22.5" x14ac:dyDescent="0.2">
      <c r="A7499" s="1" t="str">
        <f t="shared" si="127"/>
        <v>SINAPI 86879</v>
      </c>
      <c r="B7499" s="3" t="s">
        <v>6165</v>
      </c>
      <c r="C7499" s="3">
        <v>86879</v>
      </c>
      <c r="D7499" s="2" t="s">
        <v>7175</v>
      </c>
      <c r="E7499" s="3" t="s">
        <v>6148</v>
      </c>
      <c r="G7499" s="66">
        <v>10.46</v>
      </c>
    </row>
    <row r="7500" spans="1:7" ht="22.5" x14ac:dyDescent="0.2">
      <c r="A7500" s="1" t="str">
        <f t="shared" si="127"/>
        <v>SINAPI 86880</v>
      </c>
      <c r="B7500" s="3" t="s">
        <v>6165</v>
      </c>
      <c r="C7500" s="3">
        <v>86880</v>
      </c>
      <c r="D7500" s="2" t="s">
        <v>7176</v>
      </c>
      <c r="E7500" s="3" t="s">
        <v>6148</v>
      </c>
      <c r="G7500" s="66">
        <v>28.17</v>
      </c>
    </row>
    <row r="7501" spans="1:7" x14ac:dyDescent="0.2">
      <c r="A7501" s="1" t="str">
        <f t="shared" si="127"/>
        <v>SINAPI 101663</v>
      </c>
      <c r="B7501" s="3" t="s">
        <v>6165</v>
      </c>
      <c r="C7501" s="3">
        <v>101663</v>
      </c>
      <c r="D7501" s="2" t="s">
        <v>9889</v>
      </c>
      <c r="E7501" s="3" t="s">
        <v>6148</v>
      </c>
      <c r="G7501" s="66">
        <v>27.54</v>
      </c>
    </row>
    <row r="7502" spans="1:7" x14ac:dyDescent="0.2">
      <c r="A7502" s="1" t="str">
        <f t="shared" si="127"/>
        <v>SINAPI 101664</v>
      </c>
      <c r="B7502" s="3" t="s">
        <v>6165</v>
      </c>
      <c r="C7502" s="3">
        <v>101664</v>
      </c>
      <c r="D7502" s="2" t="s">
        <v>9890</v>
      </c>
      <c r="E7502" s="3" t="s">
        <v>6148</v>
      </c>
      <c r="G7502" s="66">
        <v>28.9</v>
      </c>
    </row>
    <row r="7503" spans="1:7" x14ac:dyDescent="0.2">
      <c r="A7503" s="1" t="str">
        <f t="shared" si="127"/>
        <v>SINAPI 101665</v>
      </c>
      <c r="B7503" s="3" t="s">
        <v>6165</v>
      </c>
      <c r="C7503" s="3">
        <v>101665</v>
      </c>
      <c r="D7503" s="2" t="s">
        <v>9891</v>
      </c>
      <c r="E7503" s="3" t="s">
        <v>6148</v>
      </c>
      <c r="G7503" s="66">
        <v>34.729999999999997</v>
      </c>
    </row>
    <row r="7504" spans="1:7" ht="22.5" x14ac:dyDescent="0.2">
      <c r="A7504" s="1" t="str">
        <f t="shared" si="127"/>
        <v>SINAPI 101634</v>
      </c>
      <c r="B7504" s="3" t="s">
        <v>6165</v>
      </c>
      <c r="C7504" s="3">
        <v>101634</v>
      </c>
      <c r="D7504" s="2" t="s">
        <v>9892</v>
      </c>
      <c r="E7504" s="3" t="s">
        <v>6148</v>
      </c>
      <c r="G7504" s="66">
        <v>0</v>
      </c>
    </row>
    <row r="7505" spans="1:7" ht="22.5" x14ac:dyDescent="0.2">
      <c r="A7505" s="1" t="str">
        <f t="shared" si="127"/>
        <v>SINAPI 101635</v>
      </c>
      <c r="B7505" s="3" t="s">
        <v>6165</v>
      </c>
      <c r="C7505" s="3">
        <v>101635</v>
      </c>
      <c r="D7505" s="2" t="s">
        <v>9893</v>
      </c>
      <c r="E7505" s="3" t="s">
        <v>6148</v>
      </c>
      <c r="G7505" s="66">
        <v>0</v>
      </c>
    </row>
    <row r="7506" spans="1:7" ht="22.5" x14ac:dyDescent="0.2">
      <c r="A7506" s="1" t="str">
        <f t="shared" si="127"/>
        <v>SINAPI 101636</v>
      </c>
      <c r="B7506" s="3" t="s">
        <v>6165</v>
      </c>
      <c r="C7506" s="3">
        <v>101636</v>
      </c>
      <c r="D7506" s="2" t="s">
        <v>9894</v>
      </c>
      <c r="E7506" s="3" t="s">
        <v>6148</v>
      </c>
      <c r="G7506" s="66">
        <v>147.11000000000001</v>
      </c>
    </row>
    <row r="7507" spans="1:7" ht="22.5" x14ac:dyDescent="0.2">
      <c r="A7507" s="1" t="str">
        <f t="shared" si="127"/>
        <v>SINAPI 101637</v>
      </c>
      <c r="B7507" s="3" t="s">
        <v>6165</v>
      </c>
      <c r="C7507" s="3">
        <v>101637</v>
      </c>
      <c r="D7507" s="2" t="s">
        <v>9895</v>
      </c>
      <c r="E7507" s="3" t="s">
        <v>6148</v>
      </c>
      <c r="G7507" s="66">
        <v>141.75</v>
      </c>
    </row>
    <row r="7508" spans="1:7" ht="22.5" x14ac:dyDescent="0.2">
      <c r="A7508" s="1" t="str">
        <f t="shared" si="127"/>
        <v>SINAPI 101638</v>
      </c>
      <c r="B7508" s="3" t="s">
        <v>6165</v>
      </c>
      <c r="C7508" s="3">
        <v>101638</v>
      </c>
      <c r="D7508" s="2" t="s">
        <v>9896</v>
      </c>
      <c r="E7508" s="3" t="s">
        <v>6148</v>
      </c>
      <c r="G7508" s="66">
        <v>0</v>
      </c>
    </row>
    <row r="7509" spans="1:7" ht="22.5" x14ac:dyDescent="0.2">
      <c r="A7509" s="1" t="str">
        <f t="shared" si="127"/>
        <v>SINAPI 101639</v>
      </c>
      <c r="B7509" s="3" t="s">
        <v>6165</v>
      </c>
      <c r="C7509" s="3">
        <v>101639</v>
      </c>
      <c r="D7509" s="2" t="s">
        <v>9897</v>
      </c>
      <c r="E7509" s="3" t="s">
        <v>6148</v>
      </c>
      <c r="G7509" s="66">
        <v>0</v>
      </c>
    </row>
    <row r="7510" spans="1:7" x14ac:dyDescent="0.2">
      <c r="A7510" s="1" t="str">
        <f t="shared" si="127"/>
        <v>SINAPI 105919</v>
      </c>
      <c r="B7510" s="3" t="s">
        <v>6165</v>
      </c>
      <c r="C7510" s="3">
        <v>105919</v>
      </c>
      <c r="D7510" s="2" t="s">
        <v>9898</v>
      </c>
      <c r="E7510" s="3" t="s">
        <v>6148</v>
      </c>
      <c r="G7510" s="66">
        <v>0</v>
      </c>
    </row>
    <row r="7511" spans="1:7" ht="22.5" x14ac:dyDescent="0.2">
      <c r="A7511" s="1" t="str">
        <f t="shared" si="127"/>
        <v>SINAPI 101658</v>
      </c>
      <c r="B7511" s="3" t="s">
        <v>6165</v>
      </c>
      <c r="C7511" s="3">
        <v>101658</v>
      </c>
      <c r="D7511" s="2" t="s">
        <v>9899</v>
      </c>
      <c r="E7511" s="3" t="s">
        <v>6148</v>
      </c>
      <c r="G7511" s="66">
        <v>541.07000000000005</v>
      </c>
    </row>
    <row r="7512" spans="1:7" ht="22.5" x14ac:dyDescent="0.2">
      <c r="A7512" s="1" t="str">
        <f t="shared" si="127"/>
        <v>SINAPI 101659</v>
      </c>
      <c r="B7512" s="3" t="s">
        <v>6165</v>
      </c>
      <c r="C7512" s="3">
        <v>101659</v>
      </c>
      <c r="D7512" s="2" t="s">
        <v>9900</v>
      </c>
      <c r="E7512" s="3" t="s">
        <v>6148</v>
      </c>
      <c r="G7512" s="66">
        <v>616.58000000000004</v>
      </c>
    </row>
    <row r="7513" spans="1:7" ht="22.5" x14ac:dyDescent="0.2">
      <c r="A7513" s="1" t="str">
        <f t="shared" si="127"/>
        <v>SINAPI 101660</v>
      </c>
      <c r="B7513" s="3" t="s">
        <v>6165</v>
      </c>
      <c r="C7513" s="3">
        <v>101660</v>
      </c>
      <c r="D7513" s="2" t="s">
        <v>9901</v>
      </c>
      <c r="E7513" s="3" t="s">
        <v>6148</v>
      </c>
      <c r="G7513" s="66">
        <v>973.03</v>
      </c>
    </row>
    <row r="7514" spans="1:7" x14ac:dyDescent="0.2">
      <c r="A7514" s="1" t="str">
        <f t="shared" si="127"/>
        <v>SINAPI 101654</v>
      </c>
      <c r="B7514" s="3" t="s">
        <v>6165</v>
      </c>
      <c r="C7514" s="3">
        <v>101654</v>
      </c>
      <c r="D7514" s="2" t="s">
        <v>9902</v>
      </c>
      <c r="E7514" s="3" t="s">
        <v>6148</v>
      </c>
      <c r="G7514" s="66">
        <v>214.18</v>
      </c>
    </row>
    <row r="7515" spans="1:7" x14ac:dyDescent="0.2">
      <c r="A7515" s="1" t="str">
        <f t="shared" si="127"/>
        <v>SINAPI 101655</v>
      </c>
      <c r="B7515" s="3" t="s">
        <v>6165</v>
      </c>
      <c r="C7515" s="3">
        <v>101655</v>
      </c>
      <c r="D7515" s="2" t="s">
        <v>9903</v>
      </c>
      <c r="E7515" s="3" t="s">
        <v>6148</v>
      </c>
      <c r="G7515" s="66">
        <v>332.9</v>
      </c>
    </row>
    <row r="7516" spans="1:7" x14ac:dyDescent="0.2">
      <c r="A7516" s="1" t="str">
        <f t="shared" si="127"/>
        <v>SINAPI 101656</v>
      </c>
      <c r="B7516" s="3" t="s">
        <v>6165</v>
      </c>
      <c r="C7516" s="3">
        <v>101656</v>
      </c>
      <c r="D7516" s="2" t="s">
        <v>9904</v>
      </c>
      <c r="E7516" s="3" t="s">
        <v>6148</v>
      </c>
      <c r="G7516" s="66">
        <v>360.62</v>
      </c>
    </row>
    <row r="7517" spans="1:7" ht="22.5" x14ac:dyDescent="0.2">
      <c r="A7517" s="1" t="str">
        <f t="shared" si="127"/>
        <v>SINAPI 101657</v>
      </c>
      <c r="B7517" s="3" t="s">
        <v>6165</v>
      </c>
      <c r="C7517" s="3">
        <v>101657</v>
      </c>
      <c r="D7517" s="2" t="s">
        <v>9905</v>
      </c>
      <c r="E7517" s="3" t="s">
        <v>6148</v>
      </c>
      <c r="G7517" s="66">
        <v>419.66</v>
      </c>
    </row>
    <row r="7518" spans="1:7" x14ac:dyDescent="0.2">
      <c r="A7518" s="1" t="str">
        <f t="shared" si="127"/>
        <v>SINAPI 105923</v>
      </c>
      <c r="B7518" s="3" t="s">
        <v>6165</v>
      </c>
      <c r="C7518" s="3">
        <v>105923</v>
      </c>
      <c r="D7518" s="2" t="s">
        <v>9906</v>
      </c>
      <c r="E7518" s="3" t="s">
        <v>6148</v>
      </c>
      <c r="G7518" s="66">
        <v>0</v>
      </c>
    </row>
    <row r="7519" spans="1:7" x14ac:dyDescent="0.2">
      <c r="A7519" s="1" t="str">
        <f t="shared" si="127"/>
        <v>SINAPI 105921</v>
      </c>
      <c r="B7519" s="3" t="s">
        <v>6165</v>
      </c>
      <c r="C7519" s="3">
        <v>105921</v>
      </c>
      <c r="D7519" s="2" t="s">
        <v>9907</v>
      </c>
      <c r="E7519" s="3" t="s">
        <v>6148</v>
      </c>
      <c r="G7519" s="66">
        <v>0</v>
      </c>
    </row>
    <row r="7520" spans="1:7" x14ac:dyDescent="0.2">
      <c r="A7520" s="1" t="str">
        <f t="shared" si="127"/>
        <v>SINAPI 105920</v>
      </c>
      <c r="B7520" s="3" t="s">
        <v>6165</v>
      </c>
      <c r="C7520" s="3">
        <v>105920</v>
      </c>
      <c r="D7520" s="2" t="s">
        <v>9908</v>
      </c>
      <c r="E7520" s="3" t="s">
        <v>6148</v>
      </c>
      <c r="G7520" s="66">
        <v>0</v>
      </c>
    </row>
    <row r="7521" spans="1:7" x14ac:dyDescent="0.2">
      <c r="A7521" s="1" t="str">
        <f t="shared" si="127"/>
        <v>SINAPI 105922</v>
      </c>
      <c r="B7521" s="3" t="s">
        <v>6165</v>
      </c>
      <c r="C7521" s="3">
        <v>105922</v>
      </c>
      <c r="D7521" s="2" t="s">
        <v>9909</v>
      </c>
      <c r="E7521" s="3" t="s">
        <v>6148</v>
      </c>
      <c r="G7521" s="66">
        <v>0</v>
      </c>
    </row>
    <row r="7522" spans="1:7" ht="22.5" x14ac:dyDescent="0.2">
      <c r="A7522" s="1" t="str">
        <f t="shared" si="127"/>
        <v>SINAPI 101632</v>
      </c>
      <c r="B7522" s="3" t="s">
        <v>6165</v>
      </c>
      <c r="C7522" s="3">
        <v>101632</v>
      </c>
      <c r="D7522" s="2" t="s">
        <v>9910</v>
      </c>
      <c r="E7522" s="3" t="s">
        <v>6148</v>
      </c>
      <c r="G7522" s="66">
        <v>36.35</v>
      </c>
    </row>
    <row r="7523" spans="1:7" ht="22.5" x14ac:dyDescent="0.2">
      <c r="A7523" s="1" t="str">
        <f t="shared" si="127"/>
        <v>SINAPI 101661</v>
      </c>
      <c r="B7523" s="3" t="s">
        <v>6165</v>
      </c>
      <c r="C7523" s="3">
        <v>101661</v>
      </c>
      <c r="D7523" s="2" t="s">
        <v>9911</v>
      </c>
      <c r="E7523" s="3" t="s">
        <v>6148</v>
      </c>
      <c r="G7523" s="66">
        <v>131.57</v>
      </c>
    </row>
    <row r="7524" spans="1:7" x14ac:dyDescent="0.2">
      <c r="A7524" s="1" t="str">
        <f t="shared" si="127"/>
        <v>SINAPI 105924</v>
      </c>
      <c r="B7524" s="3" t="s">
        <v>6165</v>
      </c>
      <c r="C7524" s="3">
        <v>105924</v>
      </c>
      <c r="D7524" s="2" t="s">
        <v>9912</v>
      </c>
      <c r="E7524" s="3" t="s">
        <v>6148</v>
      </c>
      <c r="G7524" s="66">
        <v>13.21</v>
      </c>
    </row>
    <row r="7525" spans="1:7" x14ac:dyDescent="0.2">
      <c r="A7525" s="1" t="str">
        <f t="shared" si="127"/>
        <v>SINAPI 101651</v>
      </c>
      <c r="B7525" s="3" t="s">
        <v>6165</v>
      </c>
      <c r="C7525" s="3">
        <v>101651</v>
      </c>
      <c r="D7525" s="2" t="s">
        <v>9913</v>
      </c>
      <c r="E7525" s="3" t="s">
        <v>6148</v>
      </c>
      <c r="G7525" s="66">
        <v>64.81</v>
      </c>
    </row>
    <row r="7526" spans="1:7" x14ac:dyDescent="0.2">
      <c r="A7526" s="1" t="str">
        <f t="shared" si="127"/>
        <v>SINAPI 101630</v>
      </c>
      <c r="B7526" s="3" t="s">
        <v>6165</v>
      </c>
      <c r="C7526" s="3">
        <v>101630</v>
      </c>
      <c r="D7526" s="2" t="s">
        <v>9914</v>
      </c>
      <c r="E7526" s="3" t="s">
        <v>6148</v>
      </c>
      <c r="G7526" s="66">
        <v>75.69</v>
      </c>
    </row>
    <row r="7527" spans="1:7" ht="22.5" x14ac:dyDescent="0.2">
      <c r="A7527" s="1" t="str">
        <f t="shared" ref="A7527:A7590" si="128">CONCATENAR</f>
        <v>SINAPI 101633</v>
      </c>
      <c r="B7527" s="3" t="s">
        <v>6165</v>
      </c>
      <c r="C7527" s="3">
        <v>101633</v>
      </c>
      <c r="D7527" s="2" t="s">
        <v>9915</v>
      </c>
      <c r="E7527" s="3" t="s">
        <v>6148</v>
      </c>
      <c r="G7527" s="66">
        <v>98.62</v>
      </c>
    </row>
    <row r="7528" spans="1:7" ht="33.75" x14ac:dyDescent="0.2">
      <c r="A7528" s="1" t="str">
        <f t="shared" si="128"/>
        <v>SINAPI 104219</v>
      </c>
      <c r="B7528" s="3" t="s">
        <v>6165</v>
      </c>
      <c r="C7528" s="3">
        <v>104219</v>
      </c>
      <c r="D7528" s="2" t="s">
        <v>5250</v>
      </c>
      <c r="E7528" s="3" t="s">
        <v>6149</v>
      </c>
      <c r="G7528" s="66">
        <v>81.42</v>
      </c>
    </row>
    <row r="7529" spans="1:7" ht="33.75" x14ac:dyDescent="0.2">
      <c r="A7529" s="1" t="str">
        <f t="shared" si="128"/>
        <v>SINAPI 104223</v>
      </c>
      <c r="B7529" s="3" t="s">
        <v>6165</v>
      </c>
      <c r="C7529" s="3">
        <v>104223</v>
      </c>
      <c r="D7529" s="2" t="s">
        <v>5254</v>
      </c>
      <c r="E7529" s="3" t="s">
        <v>6149</v>
      </c>
      <c r="G7529" s="66">
        <v>106.43</v>
      </c>
    </row>
    <row r="7530" spans="1:7" ht="33.75" x14ac:dyDescent="0.2">
      <c r="A7530" s="1" t="str">
        <f t="shared" si="128"/>
        <v>SINAPI 104227</v>
      </c>
      <c r="B7530" s="3" t="s">
        <v>6165</v>
      </c>
      <c r="C7530" s="3">
        <v>104227</v>
      </c>
      <c r="D7530" s="2" t="s">
        <v>5258</v>
      </c>
      <c r="E7530" s="3" t="s">
        <v>6149</v>
      </c>
      <c r="G7530" s="66">
        <v>123.21</v>
      </c>
    </row>
    <row r="7531" spans="1:7" ht="33.75" x14ac:dyDescent="0.2">
      <c r="A7531" s="1" t="str">
        <f t="shared" si="128"/>
        <v>SINAPI 104231</v>
      </c>
      <c r="B7531" s="3" t="s">
        <v>6165</v>
      </c>
      <c r="C7531" s="3">
        <v>104231</v>
      </c>
      <c r="D7531" s="2" t="s">
        <v>5262</v>
      </c>
      <c r="E7531" s="3" t="s">
        <v>6149</v>
      </c>
      <c r="G7531" s="66">
        <v>135.83000000000001</v>
      </c>
    </row>
    <row r="7532" spans="1:7" ht="33.75" x14ac:dyDescent="0.2">
      <c r="A7532" s="1" t="str">
        <f t="shared" si="128"/>
        <v>SINAPI 104235</v>
      </c>
      <c r="B7532" s="3" t="s">
        <v>6165</v>
      </c>
      <c r="C7532" s="3">
        <v>104235</v>
      </c>
      <c r="D7532" s="2" t="s">
        <v>5266</v>
      </c>
      <c r="E7532" s="3" t="s">
        <v>6149</v>
      </c>
      <c r="G7532" s="66">
        <v>66.75</v>
      </c>
    </row>
    <row r="7533" spans="1:7" ht="33.75" x14ac:dyDescent="0.2">
      <c r="A7533" s="1" t="str">
        <f t="shared" si="128"/>
        <v>SINAPI 104239</v>
      </c>
      <c r="B7533" s="3" t="s">
        <v>6165</v>
      </c>
      <c r="C7533" s="3">
        <v>104239</v>
      </c>
      <c r="D7533" s="2" t="s">
        <v>5270</v>
      </c>
      <c r="E7533" s="3" t="s">
        <v>6149</v>
      </c>
      <c r="G7533" s="66">
        <v>90.74</v>
      </c>
    </row>
    <row r="7534" spans="1:7" ht="33.75" x14ac:dyDescent="0.2">
      <c r="A7534" s="1" t="str">
        <f t="shared" si="128"/>
        <v>SINAPI 104243</v>
      </c>
      <c r="B7534" s="3" t="s">
        <v>6165</v>
      </c>
      <c r="C7534" s="3">
        <v>104243</v>
      </c>
      <c r="D7534" s="2" t="s">
        <v>5274</v>
      </c>
      <c r="E7534" s="3" t="s">
        <v>6149</v>
      </c>
      <c r="G7534" s="66">
        <v>106.42</v>
      </c>
    </row>
    <row r="7535" spans="1:7" ht="33.75" x14ac:dyDescent="0.2">
      <c r="A7535" s="1" t="str">
        <f t="shared" si="128"/>
        <v>SINAPI 104247</v>
      </c>
      <c r="B7535" s="3" t="s">
        <v>6165</v>
      </c>
      <c r="C7535" s="3">
        <v>104247</v>
      </c>
      <c r="D7535" s="2" t="s">
        <v>5278</v>
      </c>
      <c r="E7535" s="3" t="s">
        <v>6149</v>
      </c>
      <c r="G7535" s="66">
        <v>113.61</v>
      </c>
    </row>
    <row r="7536" spans="1:7" ht="33.75" x14ac:dyDescent="0.2">
      <c r="A7536" s="1" t="str">
        <f t="shared" si="128"/>
        <v>SINAPI 87795</v>
      </c>
      <c r="B7536" s="3" t="s">
        <v>6165</v>
      </c>
      <c r="C7536" s="3">
        <v>87795</v>
      </c>
      <c r="D7536" s="2" t="s">
        <v>5206</v>
      </c>
      <c r="E7536" s="3" t="s">
        <v>6149</v>
      </c>
      <c r="G7536" s="66">
        <v>69.08</v>
      </c>
    </row>
    <row r="7537" spans="1:7" ht="33.75" x14ac:dyDescent="0.2">
      <c r="A7537" s="1" t="str">
        <f t="shared" si="128"/>
        <v>SINAPI 87800</v>
      </c>
      <c r="B7537" s="3" t="s">
        <v>6165</v>
      </c>
      <c r="C7537" s="3">
        <v>87800</v>
      </c>
      <c r="D7537" s="2" t="s">
        <v>5209</v>
      </c>
      <c r="E7537" s="3" t="s">
        <v>6149</v>
      </c>
      <c r="G7537" s="66">
        <v>94.07</v>
      </c>
    </row>
    <row r="7538" spans="1:7" ht="33.75" x14ac:dyDescent="0.2">
      <c r="A7538" s="1" t="str">
        <f t="shared" si="128"/>
        <v>SINAPI 87804</v>
      </c>
      <c r="B7538" s="3" t="s">
        <v>6165</v>
      </c>
      <c r="C7538" s="3">
        <v>87804</v>
      </c>
      <c r="D7538" s="2" t="s">
        <v>5212</v>
      </c>
      <c r="E7538" s="3" t="s">
        <v>6149</v>
      </c>
      <c r="G7538" s="66">
        <v>109.75</v>
      </c>
    </row>
    <row r="7539" spans="1:7" ht="33.75" x14ac:dyDescent="0.2">
      <c r="A7539" s="1" t="str">
        <f t="shared" si="128"/>
        <v>SINAPI 87808</v>
      </c>
      <c r="B7539" s="3" t="s">
        <v>6165</v>
      </c>
      <c r="C7539" s="3">
        <v>87808</v>
      </c>
      <c r="D7539" s="2" t="s">
        <v>5215</v>
      </c>
      <c r="E7539" s="3" t="s">
        <v>6149</v>
      </c>
      <c r="G7539" s="66">
        <v>116.85</v>
      </c>
    </row>
    <row r="7540" spans="1:7" ht="33.75" x14ac:dyDescent="0.2">
      <c r="A7540" s="1" t="str">
        <f t="shared" si="128"/>
        <v>SINAPI 87778</v>
      </c>
      <c r="B7540" s="3" t="s">
        <v>6165</v>
      </c>
      <c r="C7540" s="3">
        <v>87778</v>
      </c>
      <c r="D7540" s="2" t="s">
        <v>5195</v>
      </c>
      <c r="E7540" s="3" t="s">
        <v>6149</v>
      </c>
      <c r="G7540" s="66">
        <v>85.18</v>
      </c>
    </row>
    <row r="7541" spans="1:7" ht="33.75" x14ac:dyDescent="0.2">
      <c r="A7541" s="1" t="str">
        <f t="shared" si="128"/>
        <v>SINAPI 87783</v>
      </c>
      <c r="B7541" s="3" t="s">
        <v>6165</v>
      </c>
      <c r="C7541" s="3">
        <v>87783</v>
      </c>
      <c r="D7541" s="2" t="s">
        <v>5198</v>
      </c>
      <c r="E7541" s="3" t="s">
        <v>6149</v>
      </c>
      <c r="G7541" s="66">
        <v>111.33</v>
      </c>
    </row>
    <row r="7542" spans="1:7" ht="33.75" x14ac:dyDescent="0.2">
      <c r="A7542" s="1" t="str">
        <f t="shared" si="128"/>
        <v>SINAPI 87787</v>
      </c>
      <c r="B7542" s="3" t="s">
        <v>6165</v>
      </c>
      <c r="C7542" s="3">
        <v>87787</v>
      </c>
      <c r="D7542" s="2" t="s">
        <v>5201</v>
      </c>
      <c r="E7542" s="3" t="s">
        <v>6149</v>
      </c>
      <c r="G7542" s="66">
        <v>128.11000000000001</v>
      </c>
    </row>
    <row r="7543" spans="1:7" ht="33.75" x14ac:dyDescent="0.2">
      <c r="A7543" s="1" t="str">
        <f t="shared" si="128"/>
        <v>SINAPI 87791</v>
      </c>
      <c r="B7543" s="3" t="s">
        <v>6165</v>
      </c>
      <c r="C7543" s="3">
        <v>87791</v>
      </c>
      <c r="D7543" s="2" t="s">
        <v>5203</v>
      </c>
      <c r="E7543" s="3" t="s">
        <v>6149</v>
      </c>
      <c r="G7543" s="66">
        <v>141.22</v>
      </c>
    </row>
    <row r="7544" spans="1:7" ht="33.75" x14ac:dyDescent="0.2">
      <c r="A7544" s="1" t="str">
        <f t="shared" si="128"/>
        <v>SINAPI 87832</v>
      </c>
      <c r="B7544" s="3" t="s">
        <v>6165</v>
      </c>
      <c r="C7544" s="3">
        <v>87832</v>
      </c>
      <c r="D7544" s="2" t="s">
        <v>5233</v>
      </c>
      <c r="E7544" s="3" t="s">
        <v>6149</v>
      </c>
      <c r="G7544" s="66">
        <v>134.22999999999999</v>
      </c>
    </row>
    <row r="7545" spans="1:7" ht="33.75" x14ac:dyDescent="0.2">
      <c r="A7545" s="1" t="str">
        <f t="shared" si="128"/>
        <v>SINAPI 87812</v>
      </c>
      <c r="B7545" s="3" t="s">
        <v>6165</v>
      </c>
      <c r="C7545" s="3">
        <v>87812</v>
      </c>
      <c r="D7545" s="2" t="s">
        <v>5218</v>
      </c>
      <c r="E7545" s="3" t="s">
        <v>6149</v>
      </c>
      <c r="G7545" s="66">
        <v>105.43</v>
      </c>
    </row>
    <row r="7546" spans="1:7" ht="33.75" x14ac:dyDescent="0.2">
      <c r="A7546" s="1" t="str">
        <f t="shared" si="128"/>
        <v>SINAPI 87816</v>
      </c>
      <c r="B7546" s="3" t="s">
        <v>6165</v>
      </c>
      <c r="C7546" s="3">
        <v>87816</v>
      </c>
      <c r="D7546" s="2" t="s">
        <v>5221</v>
      </c>
      <c r="E7546" s="3" t="s">
        <v>6149</v>
      </c>
      <c r="G7546" s="66">
        <v>130.49</v>
      </c>
    </row>
    <row r="7547" spans="1:7" ht="33.75" x14ac:dyDescent="0.2">
      <c r="A7547" s="1" t="str">
        <f t="shared" si="128"/>
        <v>SINAPI 87820</v>
      </c>
      <c r="B7547" s="3" t="s">
        <v>6165</v>
      </c>
      <c r="C7547" s="3">
        <v>87820</v>
      </c>
      <c r="D7547" s="2" t="s">
        <v>5224</v>
      </c>
      <c r="E7547" s="3" t="s">
        <v>6149</v>
      </c>
      <c r="G7547" s="66">
        <v>146.16999999999999</v>
      </c>
    </row>
    <row r="7548" spans="1:7" ht="33.75" x14ac:dyDescent="0.2">
      <c r="A7548" s="1" t="str">
        <f t="shared" si="128"/>
        <v>SINAPI 87824</v>
      </c>
      <c r="B7548" s="3" t="s">
        <v>6165</v>
      </c>
      <c r="C7548" s="3">
        <v>87824</v>
      </c>
      <c r="D7548" s="2" t="s">
        <v>5227</v>
      </c>
      <c r="E7548" s="3" t="s">
        <v>6149</v>
      </c>
      <c r="G7548" s="66">
        <v>170.06</v>
      </c>
    </row>
    <row r="7549" spans="1:7" ht="33.75" x14ac:dyDescent="0.2">
      <c r="A7549" s="1" t="str">
        <f t="shared" si="128"/>
        <v>SINAPI 87828</v>
      </c>
      <c r="B7549" s="3" t="s">
        <v>6165</v>
      </c>
      <c r="C7549" s="3">
        <v>87828</v>
      </c>
      <c r="D7549" s="2" t="s">
        <v>5230</v>
      </c>
      <c r="E7549" s="3" t="s">
        <v>6149</v>
      </c>
      <c r="G7549" s="66">
        <v>107.12</v>
      </c>
    </row>
    <row r="7550" spans="1:7" ht="33.75" x14ac:dyDescent="0.2">
      <c r="A7550" s="1" t="str">
        <f t="shared" si="128"/>
        <v>SINAPI 104251</v>
      </c>
      <c r="B7550" s="3" t="s">
        <v>6165</v>
      </c>
      <c r="C7550" s="3">
        <v>104251</v>
      </c>
      <c r="D7550" s="2" t="s">
        <v>7590</v>
      </c>
      <c r="E7550" s="3" t="s">
        <v>6149</v>
      </c>
      <c r="G7550" s="66">
        <v>98.65</v>
      </c>
    </row>
    <row r="7551" spans="1:7" ht="33.75" x14ac:dyDescent="0.2">
      <c r="A7551" s="1" t="str">
        <f t="shared" si="128"/>
        <v>SINAPI 104255</v>
      </c>
      <c r="B7551" s="3" t="s">
        <v>6165</v>
      </c>
      <c r="C7551" s="3">
        <v>104255</v>
      </c>
      <c r="D7551" s="2" t="s">
        <v>7591</v>
      </c>
      <c r="E7551" s="3" t="s">
        <v>6149</v>
      </c>
      <c r="G7551" s="66">
        <v>122.64</v>
      </c>
    </row>
    <row r="7552" spans="1:7" ht="33.75" x14ac:dyDescent="0.2">
      <c r="A7552" s="1" t="str">
        <f t="shared" si="128"/>
        <v>SINAPI 104259</v>
      </c>
      <c r="B7552" s="3" t="s">
        <v>6165</v>
      </c>
      <c r="C7552" s="3">
        <v>104259</v>
      </c>
      <c r="D7552" s="2" t="s">
        <v>7592</v>
      </c>
      <c r="E7552" s="3" t="s">
        <v>6149</v>
      </c>
      <c r="G7552" s="66">
        <v>138.32</v>
      </c>
    </row>
    <row r="7553" spans="1:7" ht="33.75" x14ac:dyDescent="0.2">
      <c r="A7553" s="1" t="str">
        <f t="shared" si="128"/>
        <v>SINAPI 104263</v>
      </c>
      <c r="B7553" s="3" t="s">
        <v>6165</v>
      </c>
      <c r="C7553" s="3">
        <v>104263</v>
      </c>
      <c r="D7553" s="2" t="s">
        <v>7593</v>
      </c>
      <c r="E7553" s="3" t="s">
        <v>6149</v>
      </c>
      <c r="G7553" s="66">
        <v>160.37</v>
      </c>
    </row>
    <row r="7554" spans="1:7" ht="22.5" x14ac:dyDescent="0.2">
      <c r="A7554" s="1" t="str">
        <f t="shared" si="128"/>
        <v>SINAPI 87794</v>
      </c>
      <c r="B7554" s="3" t="s">
        <v>6165</v>
      </c>
      <c r="C7554" s="3">
        <v>87794</v>
      </c>
      <c r="D7554" s="2" t="s">
        <v>5205</v>
      </c>
      <c r="E7554" s="3" t="s">
        <v>6149</v>
      </c>
      <c r="G7554" s="66">
        <v>46.86</v>
      </c>
    </row>
    <row r="7555" spans="1:7" ht="22.5" x14ac:dyDescent="0.2">
      <c r="A7555" s="1" t="str">
        <f t="shared" si="128"/>
        <v>SINAPI 87799</v>
      </c>
      <c r="B7555" s="3" t="s">
        <v>6165</v>
      </c>
      <c r="C7555" s="3">
        <v>87799</v>
      </c>
      <c r="D7555" s="2" t="s">
        <v>5208</v>
      </c>
      <c r="E7555" s="3" t="s">
        <v>6149</v>
      </c>
      <c r="G7555" s="66">
        <v>64.569999999999993</v>
      </c>
    </row>
    <row r="7556" spans="1:7" ht="22.5" x14ac:dyDescent="0.2">
      <c r="A7556" s="1" t="str">
        <f t="shared" si="128"/>
        <v>SINAPI 87803</v>
      </c>
      <c r="B7556" s="3" t="s">
        <v>6165</v>
      </c>
      <c r="C7556" s="3">
        <v>87803</v>
      </c>
      <c r="D7556" s="2" t="s">
        <v>5211</v>
      </c>
      <c r="E7556" s="3" t="s">
        <v>6149</v>
      </c>
      <c r="G7556" s="66">
        <v>71.989999999999995</v>
      </c>
    </row>
    <row r="7557" spans="1:7" ht="22.5" x14ac:dyDescent="0.2">
      <c r="A7557" s="1" t="str">
        <f t="shared" si="128"/>
        <v>SINAPI 87807</v>
      </c>
      <c r="B7557" s="3" t="s">
        <v>6165</v>
      </c>
      <c r="C7557" s="3">
        <v>87807</v>
      </c>
      <c r="D7557" s="2" t="s">
        <v>5214</v>
      </c>
      <c r="E7557" s="3" t="s">
        <v>6149</v>
      </c>
      <c r="G7557" s="66">
        <v>78.67</v>
      </c>
    </row>
    <row r="7558" spans="1:7" ht="22.5" x14ac:dyDescent="0.2">
      <c r="A7558" s="1" t="str">
        <f t="shared" si="128"/>
        <v>SINAPI 104218</v>
      </c>
      <c r="B7558" s="3" t="s">
        <v>6165</v>
      </c>
      <c r="C7558" s="3">
        <v>104218</v>
      </c>
      <c r="D7558" s="2" t="s">
        <v>5249</v>
      </c>
      <c r="E7558" s="3" t="s">
        <v>6149</v>
      </c>
      <c r="G7558" s="66">
        <v>58.38</v>
      </c>
    </row>
    <row r="7559" spans="1:7" ht="22.5" x14ac:dyDescent="0.2">
      <c r="A7559" s="1" t="str">
        <f t="shared" si="128"/>
        <v>SINAPI 87777</v>
      </c>
      <c r="B7559" s="3" t="s">
        <v>6165</v>
      </c>
      <c r="C7559" s="3">
        <v>87777</v>
      </c>
      <c r="D7559" s="2" t="s">
        <v>5194</v>
      </c>
      <c r="E7559" s="3" t="s">
        <v>6149</v>
      </c>
      <c r="G7559" s="66">
        <v>62.59</v>
      </c>
    </row>
    <row r="7560" spans="1:7" ht="22.5" x14ac:dyDescent="0.2">
      <c r="A7560" s="1" t="str">
        <f t="shared" si="128"/>
        <v>SINAPI 104222</v>
      </c>
      <c r="B7560" s="3" t="s">
        <v>6165</v>
      </c>
      <c r="C7560" s="3">
        <v>104222</v>
      </c>
      <c r="D7560" s="2" t="s">
        <v>5253</v>
      </c>
      <c r="E7560" s="3" t="s">
        <v>6149</v>
      </c>
      <c r="G7560" s="66">
        <v>75.38</v>
      </c>
    </row>
    <row r="7561" spans="1:7" ht="22.5" x14ac:dyDescent="0.2">
      <c r="A7561" s="1" t="str">
        <f t="shared" si="128"/>
        <v>SINAPI 87781</v>
      </c>
      <c r="B7561" s="3" t="s">
        <v>6165</v>
      </c>
      <c r="C7561" s="3">
        <v>87781</v>
      </c>
      <c r="D7561" s="2" t="s">
        <v>5197</v>
      </c>
      <c r="E7561" s="3" t="s">
        <v>6149</v>
      </c>
      <c r="G7561" s="66">
        <v>80.760000000000005</v>
      </c>
    </row>
    <row r="7562" spans="1:7" ht="22.5" x14ac:dyDescent="0.2">
      <c r="A7562" s="1" t="str">
        <f t="shared" si="128"/>
        <v>SINAPI 104226</v>
      </c>
      <c r="B7562" s="3" t="s">
        <v>6165</v>
      </c>
      <c r="C7562" s="3">
        <v>104226</v>
      </c>
      <c r="D7562" s="2" t="s">
        <v>5257</v>
      </c>
      <c r="E7562" s="3" t="s">
        <v>6149</v>
      </c>
      <c r="G7562" s="66">
        <v>83.32</v>
      </c>
    </row>
    <row r="7563" spans="1:7" ht="22.5" x14ac:dyDescent="0.2">
      <c r="A7563" s="1" t="str">
        <f t="shared" si="128"/>
        <v>SINAPI 87786</v>
      </c>
      <c r="B7563" s="3" t="s">
        <v>6165</v>
      </c>
      <c r="C7563" s="3">
        <v>87786</v>
      </c>
      <c r="D7563" s="2" t="s">
        <v>5200</v>
      </c>
      <c r="E7563" s="3" t="s">
        <v>6149</v>
      </c>
      <c r="G7563" s="66">
        <v>88.7</v>
      </c>
    </row>
    <row r="7564" spans="1:7" ht="22.5" x14ac:dyDescent="0.2">
      <c r="A7564" s="1" t="str">
        <f t="shared" si="128"/>
        <v>SINAPI 104230</v>
      </c>
      <c r="B7564" s="3" t="s">
        <v>6165</v>
      </c>
      <c r="C7564" s="3">
        <v>104230</v>
      </c>
      <c r="D7564" s="2" t="s">
        <v>5261</v>
      </c>
      <c r="E7564" s="3" t="s">
        <v>6149</v>
      </c>
      <c r="G7564" s="66">
        <v>97.59</v>
      </c>
    </row>
    <row r="7565" spans="1:7" ht="22.5" x14ac:dyDescent="0.2">
      <c r="A7565" s="1" t="str">
        <f t="shared" si="128"/>
        <v>SINAPI 104234</v>
      </c>
      <c r="B7565" s="3" t="s">
        <v>6165</v>
      </c>
      <c r="C7565" s="3">
        <v>104234</v>
      </c>
      <c r="D7565" s="2" t="s">
        <v>5265</v>
      </c>
      <c r="E7565" s="3" t="s">
        <v>6149</v>
      </c>
      <c r="G7565" s="66">
        <v>44.38</v>
      </c>
    </row>
    <row r="7566" spans="1:7" ht="22.5" x14ac:dyDescent="0.2">
      <c r="A7566" s="1" t="str">
        <f t="shared" si="128"/>
        <v>SINAPI 104238</v>
      </c>
      <c r="B7566" s="3" t="s">
        <v>6165</v>
      </c>
      <c r="C7566" s="3">
        <v>104238</v>
      </c>
      <c r="D7566" s="2" t="s">
        <v>5269</v>
      </c>
      <c r="E7566" s="3" t="s">
        <v>6149</v>
      </c>
      <c r="G7566" s="66">
        <v>60.91</v>
      </c>
    </row>
    <row r="7567" spans="1:7" ht="22.5" x14ac:dyDescent="0.2">
      <c r="A7567" s="1" t="str">
        <f t="shared" si="128"/>
        <v>SINAPI 104242</v>
      </c>
      <c r="B7567" s="3" t="s">
        <v>6165</v>
      </c>
      <c r="C7567" s="3">
        <v>104242</v>
      </c>
      <c r="D7567" s="2" t="s">
        <v>5273</v>
      </c>
      <c r="E7567" s="3" t="s">
        <v>6149</v>
      </c>
      <c r="G7567" s="66">
        <v>68.33</v>
      </c>
    </row>
    <row r="7568" spans="1:7" ht="22.5" x14ac:dyDescent="0.2">
      <c r="A7568" s="1" t="str">
        <f t="shared" si="128"/>
        <v>SINAPI 104246</v>
      </c>
      <c r="B7568" s="3" t="s">
        <v>6165</v>
      </c>
      <c r="C7568" s="3">
        <v>104246</v>
      </c>
      <c r="D7568" s="2" t="s">
        <v>5277</v>
      </c>
      <c r="E7568" s="3" t="s">
        <v>6149</v>
      </c>
      <c r="G7568" s="66">
        <v>74.64</v>
      </c>
    </row>
    <row r="7569" spans="1:7" ht="33.75" x14ac:dyDescent="0.2">
      <c r="A7569" s="1" t="str">
        <f t="shared" si="128"/>
        <v>SINAPI 104250</v>
      </c>
      <c r="B7569" s="3" t="s">
        <v>6165</v>
      </c>
      <c r="C7569" s="3">
        <v>104250</v>
      </c>
      <c r="D7569" s="2" t="s">
        <v>5281</v>
      </c>
      <c r="E7569" s="3" t="s">
        <v>6149</v>
      </c>
      <c r="G7569" s="66">
        <v>79.680000000000007</v>
      </c>
    </row>
    <row r="7570" spans="1:7" ht="33.75" x14ac:dyDescent="0.2">
      <c r="A7570" s="1" t="str">
        <f t="shared" si="128"/>
        <v>SINAPI 87811</v>
      </c>
      <c r="B7570" s="3" t="s">
        <v>6165</v>
      </c>
      <c r="C7570" s="3">
        <v>87811</v>
      </c>
      <c r="D7570" s="2" t="s">
        <v>5217</v>
      </c>
      <c r="E7570" s="3" t="s">
        <v>6149</v>
      </c>
      <c r="G7570" s="66">
        <v>87.22</v>
      </c>
    </row>
    <row r="7571" spans="1:7" ht="33.75" x14ac:dyDescent="0.2">
      <c r="A7571" s="1" t="str">
        <f t="shared" si="128"/>
        <v>SINAPI 104254</v>
      </c>
      <c r="B7571" s="3" t="s">
        <v>6165</v>
      </c>
      <c r="C7571" s="3">
        <v>104254</v>
      </c>
      <c r="D7571" s="2" t="s">
        <v>5284</v>
      </c>
      <c r="E7571" s="3" t="s">
        <v>6149</v>
      </c>
      <c r="G7571" s="66">
        <v>96.19</v>
      </c>
    </row>
    <row r="7572" spans="1:7" ht="33.75" x14ac:dyDescent="0.2">
      <c r="A7572" s="1" t="str">
        <f t="shared" si="128"/>
        <v>SINAPI 87815</v>
      </c>
      <c r="B7572" s="3" t="s">
        <v>6165</v>
      </c>
      <c r="C7572" s="3">
        <v>87815</v>
      </c>
      <c r="D7572" s="2" t="s">
        <v>5220</v>
      </c>
      <c r="E7572" s="3" t="s">
        <v>6149</v>
      </c>
      <c r="G7572" s="66">
        <v>104.92</v>
      </c>
    </row>
    <row r="7573" spans="1:7" ht="33.75" x14ac:dyDescent="0.2">
      <c r="A7573" s="1" t="str">
        <f t="shared" si="128"/>
        <v>SINAPI 104258</v>
      </c>
      <c r="B7573" s="3" t="s">
        <v>6165</v>
      </c>
      <c r="C7573" s="3">
        <v>104258</v>
      </c>
      <c r="D7573" s="2" t="s">
        <v>5287</v>
      </c>
      <c r="E7573" s="3" t="s">
        <v>6149</v>
      </c>
      <c r="G7573" s="66">
        <v>103.61</v>
      </c>
    </row>
    <row r="7574" spans="1:7" ht="33.75" x14ac:dyDescent="0.2">
      <c r="A7574" s="1" t="str">
        <f t="shared" si="128"/>
        <v>SINAPI 87819</v>
      </c>
      <c r="B7574" s="3" t="s">
        <v>6165</v>
      </c>
      <c r="C7574" s="3">
        <v>87819</v>
      </c>
      <c r="D7574" s="2" t="s">
        <v>5223</v>
      </c>
      <c r="E7574" s="3" t="s">
        <v>6149</v>
      </c>
      <c r="G7574" s="66">
        <v>112.34</v>
      </c>
    </row>
    <row r="7575" spans="1:7" ht="33.75" x14ac:dyDescent="0.2">
      <c r="A7575" s="1" t="str">
        <f t="shared" si="128"/>
        <v>SINAPI 104262</v>
      </c>
      <c r="B7575" s="3" t="s">
        <v>6165</v>
      </c>
      <c r="C7575" s="3">
        <v>104262</v>
      </c>
      <c r="D7575" s="2" t="s">
        <v>5290</v>
      </c>
      <c r="E7575" s="3" t="s">
        <v>6149</v>
      </c>
      <c r="G7575" s="66">
        <v>133.07</v>
      </c>
    </row>
    <row r="7576" spans="1:7" ht="33.75" x14ac:dyDescent="0.2">
      <c r="A7576" s="1" t="str">
        <f t="shared" si="128"/>
        <v>SINAPI 87823</v>
      </c>
      <c r="B7576" s="3" t="s">
        <v>6165</v>
      </c>
      <c r="C7576" s="3">
        <v>87823</v>
      </c>
      <c r="D7576" s="2" t="s">
        <v>5226</v>
      </c>
      <c r="E7576" s="3" t="s">
        <v>6149</v>
      </c>
      <c r="G7576" s="66">
        <v>144.97999999999999</v>
      </c>
    </row>
    <row r="7577" spans="1:7" ht="33.75" x14ac:dyDescent="0.2">
      <c r="A7577" s="1" t="str">
        <f t="shared" si="128"/>
        <v>SINAPI 87827</v>
      </c>
      <c r="B7577" s="3" t="s">
        <v>6165</v>
      </c>
      <c r="C7577" s="3">
        <v>87827</v>
      </c>
      <c r="D7577" s="2" t="s">
        <v>5229</v>
      </c>
      <c r="E7577" s="3" t="s">
        <v>6149</v>
      </c>
      <c r="G7577" s="66">
        <v>82.47</v>
      </c>
    </row>
    <row r="7578" spans="1:7" ht="33.75" x14ac:dyDescent="0.2">
      <c r="A7578" s="1" t="str">
        <f t="shared" si="128"/>
        <v>SINAPI 87831</v>
      </c>
      <c r="B7578" s="3" t="s">
        <v>6165</v>
      </c>
      <c r="C7578" s="3">
        <v>87831</v>
      </c>
      <c r="D7578" s="2" t="s">
        <v>5232</v>
      </c>
      <c r="E7578" s="3" t="s">
        <v>6149</v>
      </c>
      <c r="G7578" s="66">
        <v>100.3</v>
      </c>
    </row>
    <row r="7579" spans="1:7" ht="33.75" x14ac:dyDescent="0.2">
      <c r="A7579" s="1" t="str">
        <f t="shared" si="128"/>
        <v>SINAPI 104220</v>
      </c>
      <c r="B7579" s="3" t="s">
        <v>6165</v>
      </c>
      <c r="C7579" s="3">
        <v>104220</v>
      </c>
      <c r="D7579" s="2" t="s">
        <v>5251</v>
      </c>
      <c r="E7579" s="3" t="s">
        <v>6149</v>
      </c>
      <c r="G7579" s="66">
        <v>58.49</v>
      </c>
    </row>
    <row r="7580" spans="1:7" ht="33.75" x14ac:dyDescent="0.2">
      <c r="A7580" s="1" t="str">
        <f t="shared" si="128"/>
        <v>SINAPI 104203</v>
      </c>
      <c r="B7580" s="3" t="s">
        <v>6165</v>
      </c>
      <c r="C7580" s="3">
        <v>104203</v>
      </c>
      <c r="D7580" s="2" t="s">
        <v>5234</v>
      </c>
      <c r="E7580" s="3" t="s">
        <v>6149</v>
      </c>
      <c r="G7580" s="66">
        <v>62.88</v>
      </c>
    </row>
    <row r="7581" spans="1:7" ht="33.75" x14ac:dyDescent="0.2">
      <c r="A7581" s="1" t="str">
        <f t="shared" si="128"/>
        <v>SINAPI 104224</v>
      </c>
      <c r="B7581" s="3" t="s">
        <v>6165</v>
      </c>
      <c r="C7581" s="3">
        <v>104224</v>
      </c>
      <c r="D7581" s="2" t="s">
        <v>5255</v>
      </c>
      <c r="E7581" s="3" t="s">
        <v>6149</v>
      </c>
      <c r="G7581" s="66">
        <v>75.489999999999995</v>
      </c>
    </row>
    <row r="7582" spans="1:7" ht="33.75" x14ac:dyDescent="0.2">
      <c r="A7582" s="1" t="str">
        <f t="shared" si="128"/>
        <v>SINAPI 104204</v>
      </c>
      <c r="B7582" s="3" t="s">
        <v>6165</v>
      </c>
      <c r="C7582" s="3">
        <v>104204</v>
      </c>
      <c r="D7582" s="2" t="s">
        <v>5235</v>
      </c>
      <c r="E7582" s="3" t="s">
        <v>6149</v>
      </c>
      <c r="G7582" s="66">
        <v>81.2</v>
      </c>
    </row>
    <row r="7583" spans="1:7" ht="33.75" x14ac:dyDescent="0.2">
      <c r="A7583" s="1" t="str">
        <f t="shared" si="128"/>
        <v>SINAPI 104228</v>
      </c>
      <c r="B7583" s="3" t="s">
        <v>6165</v>
      </c>
      <c r="C7583" s="3">
        <v>104228</v>
      </c>
      <c r="D7583" s="2" t="s">
        <v>5259</v>
      </c>
      <c r="E7583" s="3" t="s">
        <v>6149</v>
      </c>
      <c r="G7583" s="66">
        <v>82.89</v>
      </c>
    </row>
    <row r="7584" spans="1:7" ht="33.75" x14ac:dyDescent="0.2">
      <c r="A7584" s="1" t="str">
        <f t="shared" si="128"/>
        <v>SINAPI 104205</v>
      </c>
      <c r="B7584" s="3" t="s">
        <v>6165</v>
      </c>
      <c r="C7584" s="3">
        <v>104205</v>
      </c>
      <c r="D7584" s="2" t="s">
        <v>5236</v>
      </c>
      <c r="E7584" s="3" t="s">
        <v>6149</v>
      </c>
      <c r="G7584" s="66">
        <v>88.61</v>
      </c>
    </row>
    <row r="7585" spans="1:7" ht="33.75" x14ac:dyDescent="0.2">
      <c r="A7585" s="1" t="str">
        <f t="shared" si="128"/>
        <v>SINAPI 104232</v>
      </c>
      <c r="B7585" s="3" t="s">
        <v>6165</v>
      </c>
      <c r="C7585" s="3">
        <v>104232</v>
      </c>
      <c r="D7585" s="2" t="s">
        <v>5263</v>
      </c>
      <c r="E7585" s="3" t="s">
        <v>6149</v>
      </c>
      <c r="G7585" s="66">
        <v>91.6</v>
      </c>
    </row>
    <row r="7586" spans="1:7" ht="33.75" x14ac:dyDescent="0.2">
      <c r="A7586" s="1" t="str">
        <f t="shared" si="128"/>
        <v>SINAPI 104206</v>
      </c>
      <c r="B7586" s="3" t="s">
        <v>6165</v>
      </c>
      <c r="C7586" s="3">
        <v>104206</v>
      </c>
      <c r="D7586" s="2" t="s">
        <v>5237</v>
      </c>
      <c r="E7586" s="3" t="s">
        <v>6149</v>
      </c>
      <c r="G7586" s="66">
        <v>97.88</v>
      </c>
    </row>
    <row r="7587" spans="1:7" ht="33.75" x14ac:dyDescent="0.2">
      <c r="A7587" s="1" t="str">
        <f t="shared" si="128"/>
        <v>SINAPI 104236</v>
      </c>
      <c r="B7587" s="3" t="s">
        <v>6165</v>
      </c>
      <c r="C7587" s="3">
        <v>104236</v>
      </c>
      <c r="D7587" s="2" t="s">
        <v>5267</v>
      </c>
      <c r="E7587" s="3" t="s">
        <v>6149</v>
      </c>
      <c r="G7587" s="66">
        <v>43.86</v>
      </c>
    </row>
    <row r="7588" spans="1:7" ht="33.75" x14ac:dyDescent="0.2">
      <c r="A7588" s="1" t="str">
        <f t="shared" si="128"/>
        <v>SINAPI 104207</v>
      </c>
      <c r="B7588" s="3" t="s">
        <v>6165</v>
      </c>
      <c r="C7588" s="3">
        <v>104207</v>
      </c>
      <c r="D7588" s="2" t="s">
        <v>5238</v>
      </c>
      <c r="E7588" s="3" t="s">
        <v>6149</v>
      </c>
      <c r="G7588" s="66">
        <v>46.58</v>
      </c>
    </row>
    <row r="7589" spans="1:7" ht="33.75" x14ac:dyDescent="0.2">
      <c r="A7589" s="1" t="str">
        <f t="shared" si="128"/>
        <v>SINAPI 104240</v>
      </c>
      <c r="B7589" s="3" t="s">
        <v>6165</v>
      </c>
      <c r="C7589" s="3">
        <v>104240</v>
      </c>
      <c r="D7589" s="2" t="s">
        <v>5271</v>
      </c>
      <c r="E7589" s="3" t="s">
        <v>6149</v>
      </c>
      <c r="G7589" s="66">
        <v>60.5</v>
      </c>
    </row>
    <row r="7590" spans="1:7" ht="33.75" x14ac:dyDescent="0.2">
      <c r="A7590" s="1" t="str">
        <f t="shared" si="128"/>
        <v>SINAPI 104208</v>
      </c>
      <c r="B7590" s="3" t="s">
        <v>6165</v>
      </c>
      <c r="C7590" s="3">
        <v>104208</v>
      </c>
      <c r="D7590" s="2" t="s">
        <v>5239</v>
      </c>
      <c r="E7590" s="3" t="s">
        <v>6149</v>
      </c>
      <c r="G7590" s="66">
        <v>64.39</v>
      </c>
    </row>
    <row r="7591" spans="1:7" ht="33.75" x14ac:dyDescent="0.2">
      <c r="A7591" s="1" t="str">
        <f t="shared" ref="A7591:A7654" si="129">CONCATENAR</f>
        <v>SINAPI 104244</v>
      </c>
      <c r="B7591" s="3" t="s">
        <v>6165</v>
      </c>
      <c r="C7591" s="3">
        <v>104244</v>
      </c>
      <c r="D7591" s="2" t="s">
        <v>5275</v>
      </c>
      <c r="E7591" s="3" t="s">
        <v>6149</v>
      </c>
      <c r="G7591" s="66">
        <v>67.459999999999994</v>
      </c>
    </row>
    <row r="7592" spans="1:7" ht="33.75" x14ac:dyDescent="0.2">
      <c r="A7592" s="1" t="str">
        <f t="shared" si="129"/>
        <v>SINAPI 104209</v>
      </c>
      <c r="B7592" s="3" t="s">
        <v>6165</v>
      </c>
      <c r="C7592" s="3">
        <v>104209</v>
      </c>
      <c r="D7592" s="2" t="s">
        <v>5240</v>
      </c>
      <c r="E7592" s="3" t="s">
        <v>6149</v>
      </c>
      <c r="G7592" s="66">
        <v>71.349999999999994</v>
      </c>
    </row>
    <row r="7593" spans="1:7" ht="33.75" x14ac:dyDescent="0.2">
      <c r="A7593" s="1" t="str">
        <f t="shared" si="129"/>
        <v>SINAPI 104248</v>
      </c>
      <c r="B7593" s="3" t="s">
        <v>6165</v>
      </c>
      <c r="C7593" s="3">
        <v>104248</v>
      </c>
      <c r="D7593" s="2" t="s">
        <v>5279</v>
      </c>
      <c r="E7593" s="3" t="s">
        <v>6149</v>
      </c>
      <c r="G7593" s="66">
        <v>70.2</v>
      </c>
    </row>
    <row r="7594" spans="1:7" ht="33.75" x14ac:dyDescent="0.2">
      <c r="A7594" s="1" t="str">
        <f t="shared" si="129"/>
        <v>SINAPI 104210</v>
      </c>
      <c r="B7594" s="3" t="s">
        <v>6165</v>
      </c>
      <c r="C7594" s="3">
        <v>104210</v>
      </c>
      <c r="D7594" s="2" t="s">
        <v>5241</v>
      </c>
      <c r="E7594" s="3" t="s">
        <v>6149</v>
      </c>
      <c r="G7594" s="66">
        <v>73.97</v>
      </c>
    </row>
    <row r="7595" spans="1:7" ht="33.75" x14ac:dyDescent="0.2">
      <c r="A7595" s="1" t="str">
        <f t="shared" si="129"/>
        <v>SINAPI 104252</v>
      </c>
      <c r="B7595" s="3" t="s">
        <v>6165</v>
      </c>
      <c r="C7595" s="3">
        <v>104252</v>
      </c>
      <c r="D7595" s="2" t="s">
        <v>5282</v>
      </c>
      <c r="E7595" s="3" t="s">
        <v>6149</v>
      </c>
      <c r="G7595" s="66">
        <v>81.569999999999993</v>
      </c>
    </row>
    <row r="7596" spans="1:7" ht="33.75" x14ac:dyDescent="0.2">
      <c r="A7596" s="1" t="str">
        <f t="shared" si="129"/>
        <v>SINAPI 104211</v>
      </c>
      <c r="B7596" s="3" t="s">
        <v>6165</v>
      </c>
      <c r="C7596" s="3">
        <v>104211</v>
      </c>
      <c r="D7596" s="2" t="s">
        <v>5242</v>
      </c>
      <c r="E7596" s="3" t="s">
        <v>6149</v>
      </c>
      <c r="G7596" s="66">
        <v>89.48</v>
      </c>
    </row>
    <row r="7597" spans="1:7" ht="33.75" x14ac:dyDescent="0.2">
      <c r="A7597" s="1" t="str">
        <f t="shared" si="129"/>
        <v>SINAPI 104212</v>
      </c>
      <c r="B7597" s="3" t="s">
        <v>6165</v>
      </c>
      <c r="C7597" s="3">
        <v>104212</v>
      </c>
      <c r="D7597" s="2" t="s">
        <v>5243</v>
      </c>
      <c r="E7597" s="3" t="s">
        <v>6149</v>
      </c>
      <c r="G7597" s="66">
        <v>107.37</v>
      </c>
    </row>
    <row r="7598" spans="1:7" ht="33.75" x14ac:dyDescent="0.2">
      <c r="A7598" s="1" t="str">
        <f t="shared" si="129"/>
        <v>SINAPI 104213</v>
      </c>
      <c r="B7598" s="3" t="s">
        <v>6165</v>
      </c>
      <c r="C7598" s="3">
        <v>104213</v>
      </c>
      <c r="D7598" s="2" t="s">
        <v>5244</v>
      </c>
      <c r="E7598" s="3" t="s">
        <v>6149</v>
      </c>
      <c r="G7598" s="66">
        <v>114.33</v>
      </c>
    </row>
    <row r="7599" spans="1:7" ht="33.75" x14ac:dyDescent="0.2">
      <c r="A7599" s="1" t="str">
        <f t="shared" si="129"/>
        <v>SINAPI 104214</v>
      </c>
      <c r="B7599" s="3" t="s">
        <v>6165</v>
      </c>
      <c r="C7599" s="3">
        <v>104214</v>
      </c>
      <c r="D7599" s="2" t="s">
        <v>5245</v>
      </c>
      <c r="E7599" s="3" t="s">
        <v>6149</v>
      </c>
      <c r="G7599" s="66">
        <v>136.54</v>
      </c>
    </row>
    <row r="7600" spans="1:7" ht="33.75" x14ac:dyDescent="0.2">
      <c r="A7600" s="1" t="str">
        <f t="shared" si="129"/>
        <v>SINAPI 104215</v>
      </c>
      <c r="B7600" s="3" t="s">
        <v>6165</v>
      </c>
      <c r="C7600" s="3">
        <v>104215</v>
      </c>
      <c r="D7600" s="2" t="s">
        <v>5246</v>
      </c>
      <c r="E7600" s="3" t="s">
        <v>6149</v>
      </c>
      <c r="G7600" s="66">
        <v>83.51</v>
      </c>
    </row>
    <row r="7601" spans="1:7" ht="33.75" x14ac:dyDescent="0.2">
      <c r="A7601" s="1" t="str">
        <f t="shared" si="129"/>
        <v>SINAPI 104216</v>
      </c>
      <c r="B7601" s="3" t="s">
        <v>6165</v>
      </c>
      <c r="C7601" s="3">
        <v>104216</v>
      </c>
      <c r="D7601" s="2" t="s">
        <v>5247</v>
      </c>
      <c r="E7601" s="3" t="s">
        <v>6149</v>
      </c>
      <c r="G7601" s="66">
        <v>101.15</v>
      </c>
    </row>
    <row r="7602" spans="1:7" ht="33.75" x14ac:dyDescent="0.2">
      <c r="A7602" s="1" t="str">
        <f t="shared" si="129"/>
        <v>SINAPI 104217</v>
      </c>
      <c r="B7602" s="3" t="s">
        <v>6165</v>
      </c>
      <c r="C7602" s="3">
        <v>104217</v>
      </c>
      <c r="D7602" s="2" t="s">
        <v>5248</v>
      </c>
      <c r="E7602" s="3" t="s">
        <v>6149</v>
      </c>
      <c r="G7602" s="66">
        <v>54.74</v>
      </c>
    </row>
    <row r="7603" spans="1:7" ht="33.75" x14ac:dyDescent="0.2">
      <c r="A7603" s="1" t="str">
        <f t="shared" si="129"/>
        <v>SINAPI 104221</v>
      </c>
      <c r="B7603" s="3" t="s">
        <v>6165</v>
      </c>
      <c r="C7603" s="3">
        <v>104221</v>
      </c>
      <c r="D7603" s="2" t="s">
        <v>5252</v>
      </c>
      <c r="E7603" s="3" t="s">
        <v>6149</v>
      </c>
      <c r="G7603" s="66">
        <v>70.5</v>
      </c>
    </row>
    <row r="7604" spans="1:7" ht="33.75" x14ac:dyDescent="0.2">
      <c r="A7604" s="1" t="str">
        <f t="shared" si="129"/>
        <v>SINAPI 104225</v>
      </c>
      <c r="B7604" s="3" t="s">
        <v>6165</v>
      </c>
      <c r="C7604" s="3">
        <v>104225</v>
      </c>
      <c r="D7604" s="2" t="s">
        <v>5256</v>
      </c>
      <c r="E7604" s="3" t="s">
        <v>6149</v>
      </c>
      <c r="G7604" s="66">
        <v>77.2</v>
      </c>
    </row>
    <row r="7605" spans="1:7" ht="33.75" x14ac:dyDescent="0.2">
      <c r="A7605" s="1" t="str">
        <f t="shared" si="129"/>
        <v>SINAPI 104229</v>
      </c>
      <c r="B7605" s="3" t="s">
        <v>6165</v>
      </c>
      <c r="C7605" s="3">
        <v>104229</v>
      </c>
      <c r="D7605" s="2" t="s">
        <v>5260</v>
      </c>
      <c r="E7605" s="3" t="s">
        <v>6149</v>
      </c>
      <c r="G7605" s="66">
        <v>90.85</v>
      </c>
    </row>
    <row r="7606" spans="1:7" ht="33.75" x14ac:dyDescent="0.2">
      <c r="A7606" s="1" t="str">
        <f t="shared" si="129"/>
        <v>SINAPI 104233</v>
      </c>
      <c r="B7606" s="3" t="s">
        <v>6165</v>
      </c>
      <c r="C7606" s="3">
        <v>104233</v>
      </c>
      <c r="D7606" s="2" t="s">
        <v>5264</v>
      </c>
      <c r="E7606" s="3" t="s">
        <v>6149</v>
      </c>
      <c r="G7606" s="66">
        <v>40.99</v>
      </c>
    </row>
    <row r="7607" spans="1:7" ht="33.75" x14ac:dyDescent="0.2">
      <c r="A7607" s="1" t="str">
        <f t="shared" si="129"/>
        <v>SINAPI 104237</v>
      </c>
      <c r="B7607" s="3" t="s">
        <v>6165</v>
      </c>
      <c r="C7607" s="3">
        <v>104237</v>
      </c>
      <c r="D7607" s="2" t="s">
        <v>5268</v>
      </c>
      <c r="E7607" s="3" t="s">
        <v>6149</v>
      </c>
      <c r="G7607" s="66">
        <v>56.36</v>
      </c>
    </row>
    <row r="7608" spans="1:7" ht="33.75" x14ac:dyDescent="0.2">
      <c r="A7608" s="1" t="str">
        <f t="shared" si="129"/>
        <v>SINAPI 104241</v>
      </c>
      <c r="B7608" s="3" t="s">
        <v>6165</v>
      </c>
      <c r="C7608" s="3">
        <v>104241</v>
      </c>
      <c r="D7608" s="2" t="s">
        <v>5272</v>
      </c>
      <c r="E7608" s="3" t="s">
        <v>6149</v>
      </c>
      <c r="G7608" s="66">
        <v>62.62</v>
      </c>
    </row>
    <row r="7609" spans="1:7" ht="33.75" x14ac:dyDescent="0.2">
      <c r="A7609" s="1" t="str">
        <f t="shared" si="129"/>
        <v>SINAPI 104245</v>
      </c>
      <c r="B7609" s="3" t="s">
        <v>6165</v>
      </c>
      <c r="C7609" s="3">
        <v>104245</v>
      </c>
      <c r="D7609" s="2" t="s">
        <v>5276</v>
      </c>
      <c r="E7609" s="3" t="s">
        <v>6149</v>
      </c>
      <c r="G7609" s="66">
        <v>68.34</v>
      </c>
    </row>
    <row r="7610" spans="1:7" ht="33.75" x14ac:dyDescent="0.2">
      <c r="A7610" s="1" t="str">
        <f t="shared" si="129"/>
        <v>SINAPI 104249</v>
      </c>
      <c r="B7610" s="3" t="s">
        <v>6165</v>
      </c>
      <c r="C7610" s="3">
        <v>104249</v>
      </c>
      <c r="D7610" s="2" t="s">
        <v>5280</v>
      </c>
      <c r="E7610" s="3" t="s">
        <v>6149</v>
      </c>
      <c r="G7610" s="66">
        <v>76.290000000000006</v>
      </c>
    </row>
    <row r="7611" spans="1:7" ht="33.75" x14ac:dyDescent="0.2">
      <c r="A7611" s="1" t="str">
        <f t="shared" si="129"/>
        <v>SINAPI 104253</v>
      </c>
      <c r="B7611" s="3" t="s">
        <v>6165</v>
      </c>
      <c r="C7611" s="3">
        <v>104253</v>
      </c>
      <c r="D7611" s="2" t="s">
        <v>5283</v>
      </c>
      <c r="E7611" s="3" t="s">
        <v>6149</v>
      </c>
      <c r="G7611" s="66">
        <v>91.64</v>
      </c>
    </row>
    <row r="7612" spans="1:7" ht="33.75" x14ac:dyDescent="0.2">
      <c r="A7612" s="1" t="str">
        <f t="shared" si="129"/>
        <v>SINAPI 104256</v>
      </c>
      <c r="B7612" s="3" t="s">
        <v>6165</v>
      </c>
      <c r="C7612" s="3">
        <v>104256</v>
      </c>
      <c r="D7612" s="2" t="s">
        <v>5285</v>
      </c>
      <c r="E7612" s="3" t="s">
        <v>6149</v>
      </c>
      <c r="G7612" s="66">
        <v>98.21</v>
      </c>
    </row>
    <row r="7613" spans="1:7" ht="33.75" x14ac:dyDescent="0.2">
      <c r="A7613" s="1" t="str">
        <f t="shared" si="129"/>
        <v>SINAPI 104260</v>
      </c>
      <c r="B7613" s="3" t="s">
        <v>6165</v>
      </c>
      <c r="C7613" s="3">
        <v>104260</v>
      </c>
      <c r="D7613" s="2" t="s">
        <v>5288</v>
      </c>
      <c r="E7613" s="3" t="s">
        <v>6149</v>
      </c>
      <c r="G7613" s="66">
        <v>105.17</v>
      </c>
    </row>
    <row r="7614" spans="1:7" ht="33.75" x14ac:dyDescent="0.2">
      <c r="A7614" s="1" t="str">
        <f t="shared" si="129"/>
        <v>SINAPI 104264</v>
      </c>
      <c r="B7614" s="3" t="s">
        <v>6165</v>
      </c>
      <c r="C7614" s="3">
        <v>104264</v>
      </c>
      <c r="D7614" s="2" t="s">
        <v>5291</v>
      </c>
      <c r="E7614" s="3" t="s">
        <v>6149</v>
      </c>
      <c r="G7614" s="66">
        <v>125.24</v>
      </c>
    </row>
    <row r="7615" spans="1:7" ht="22.5" x14ac:dyDescent="0.2">
      <c r="A7615" s="1" t="str">
        <f t="shared" si="129"/>
        <v>SINAPI 87792</v>
      </c>
      <c r="B7615" s="3" t="s">
        <v>6165</v>
      </c>
      <c r="C7615" s="3">
        <v>87792</v>
      </c>
      <c r="D7615" s="2" t="s">
        <v>5204</v>
      </c>
      <c r="E7615" s="3" t="s">
        <v>6149</v>
      </c>
      <c r="G7615" s="66">
        <v>43.47</v>
      </c>
    </row>
    <row r="7616" spans="1:7" ht="22.5" x14ac:dyDescent="0.2">
      <c r="A7616" s="1" t="str">
        <f t="shared" si="129"/>
        <v>SINAPI 87797</v>
      </c>
      <c r="B7616" s="3" t="s">
        <v>6165</v>
      </c>
      <c r="C7616" s="3">
        <v>87797</v>
      </c>
      <c r="D7616" s="2" t="s">
        <v>5207</v>
      </c>
      <c r="E7616" s="3" t="s">
        <v>6149</v>
      </c>
      <c r="G7616" s="66">
        <v>60.02</v>
      </c>
    </row>
    <row r="7617" spans="1:7" ht="22.5" x14ac:dyDescent="0.2">
      <c r="A7617" s="1" t="str">
        <f t="shared" si="129"/>
        <v>SINAPI 87801</v>
      </c>
      <c r="B7617" s="3" t="s">
        <v>6165</v>
      </c>
      <c r="C7617" s="3">
        <v>87801</v>
      </c>
      <c r="D7617" s="2" t="s">
        <v>5210</v>
      </c>
      <c r="E7617" s="3" t="s">
        <v>6149</v>
      </c>
      <c r="G7617" s="66">
        <v>66.28</v>
      </c>
    </row>
    <row r="7618" spans="1:7" ht="33.75" x14ac:dyDescent="0.2">
      <c r="A7618" s="1" t="str">
        <f t="shared" si="129"/>
        <v>SINAPI 87805</v>
      </c>
      <c r="B7618" s="3" t="s">
        <v>6165</v>
      </c>
      <c r="C7618" s="3">
        <v>87805</v>
      </c>
      <c r="D7618" s="2" t="s">
        <v>5213</v>
      </c>
      <c r="E7618" s="3" t="s">
        <v>6149</v>
      </c>
      <c r="G7618" s="66">
        <v>72.37</v>
      </c>
    </row>
    <row r="7619" spans="1:7" ht="22.5" x14ac:dyDescent="0.2">
      <c r="A7619" s="1" t="str">
        <f t="shared" si="129"/>
        <v>SINAPI 87775</v>
      </c>
      <c r="B7619" s="3" t="s">
        <v>6165</v>
      </c>
      <c r="C7619" s="3">
        <v>87775</v>
      </c>
      <c r="D7619" s="2" t="s">
        <v>5193</v>
      </c>
      <c r="E7619" s="3" t="s">
        <v>6149</v>
      </c>
      <c r="G7619" s="66">
        <v>58.95</v>
      </c>
    </row>
    <row r="7620" spans="1:7" ht="22.5" x14ac:dyDescent="0.2">
      <c r="A7620" s="1" t="str">
        <f t="shared" si="129"/>
        <v>SINAPI 87779</v>
      </c>
      <c r="B7620" s="3" t="s">
        <v>6165</v>
      </c>
      <c r="C7620" s="3">
        <v>87779</v>
      </c>
      <c r="D7620" s="2" t="s">
        <v>5196</v>
      </c>
      <c r="E7620" s="3" t="s">
        <v>6149</v>
      </c>
      <c r="G7620" s="66">
        <v>75.88</v>
      </c>
    </row>
    <row r="7621" spans="1:7" ht="22.5" x14ac:dyDescent="0.2">
      <c r="A7621" s="1" t="str">
        <f t="shared" si="129"/>
        <v>SINAPI 87784</v>
      </c>
      <c r="B7621" s="3" t="s">
        <v>6165</v>
      </c>
      <c r="C7621" s="3">
        <v>87784</v>
      </c>
      <c r="D7621" s="2" t="s">
        <v>5199</v>
      </c>
      <c r="E7621" s="3" t="s">
        <v>6149</v>
      </c>
      <c r="G7621" s="66">
        <v>82.58</v>
      </c>
    </row>
    <row r="7622" spans="1:7" ht="33.75" x14ac:dyDescent="0.2">
      <c r="A7622" s="1" t="str">
        <f t="shared" si="129"/>
        <v>SINAPI 87788</v>
      </c>
      <c r="B7622" s="3" t="s">
        <v>6165</v>
      </c>
      <c r="C7622" s="3">
        <v>87788</v>
      </c>
      <c r="D7622" s="2" t="s">
        <v>5202</v>
      </c>
      <c r="E7622" s="3" t="s">
        <v>6149</v>
      </c>
      <c r="G7622" s="66">
        <v>97.53</v>
      </c>
    </row>
    <row r="7623" spans="1:7" ht="33.75" x14ac:dyDescent="0.2">
      <c r="A7623" s="1" t="str">
        <f t="shared" si="129"/>
        <v>SINAPI 87809</v>
      </c>
      <c r="B7623" s="3" t="s">
        <v>6165</v>
      </c>
      <c r="C7623" s="3">
        <v>87809</v>
      </c>
      <c r="D7623" s="2" t="s">
        <v>5216</v>
      </c>
      <c r="E7623" s="3" t="s">
        <v>6149</v>
      </c>
      <c r="G7623" s="66">
        <v>83.83</v>
      </c>
    </row>
    <row r="7624" spans="1:7" ht="33.75" x14ac:dyDescent="0.2">
      <c r="A7624" s="1" t="str">
        <f t="shared" si="129"/>
        <v>SINAPI 87813</v>
      </c>
      <c r="B7624" s="3" t="s">
        <v>6165</v>
      </c>
      <c r="C7624" s="3">
        <v>87813</v>
      </c>
      <c r="D7624" s="2" t="s">
        <v>5219</v>
      </c>
      <c r="E7624" s="3" t="s">
        <v>6149</v>
      </c>
      <c r="G7624" s="66">
        <v>100.37</v>
      </c>
    </row>
    <row r="7625" spans="1:7" ht="33.75" x14ac:dyDescent="0.2">
      <c r="A7625" s="1" t="str">
        <f t="shared" si="129"/>
        <v>SINAPI 104257</v>
      </c>
      <c r="B7625" s="3" t="s">
        <v>6165</v>
      </c>
      <c r="C7625" s="3">
        <v>104257</v>
      </c>
      <c r="D7625" s="2" t="s">
        <v>5286</v>
      </c>
      <c r="E7625" s="3" t="s">
        <v>6149</v>
      </c>
      <c r="G7625" s="66">
        <v>97.9</v>
      </c>
    </row>
    <row r="7626" spans="1:7" ht="33.75" x14ac:dyDescent="0.2">
      <c r="A7626" s="1" t="str">
        <f t="shared" si="129"/>
        <v>SINAPI 87817</v>
      </c>
      <c r="B7626" s="3" t="s">
        <v>6165</v>
      </c>
      <c r="C7626" s="3">
        <v>87817</v>
      </c>
      <c r="D7626" s="2" t="s">
        <v>5222</v>
      </c>
      <c r="E7626" s="3" t="s">
        <v>6149</v>
      </c>
      <c r="G7626" s="66">
        <v>106.63</v>
      </c>
    </row>
    <row r="7627" spans="1:7" ht="33.75" x14ac:dyDescent="0.2">
      <c r="A7627" s="1" t="str">
        <f t="shared" si="129"/>
        <v>SINAPI 104261</v>
      </c>
      <c r="B7627" s="3" t="s">
        <v>6165</v>
      </c>
      <c r="C7627" s="3">
        <v>104261</v>
      </c>
      <c r="D7627" s="2" t="s">
        <v>5289</v>
      </c>
      <c r="E7627" s="3" t="s">
        <v>6149</v>
      </c>
      <c r="G7627" s="66">
        <v>126.77</v>
      </c>
    </row>
    <row r="7628" spans="1:7" ht="33.75" x14ac:dyDescent="0.2">
      <c r="A7628" s="1" t="str">
        <f t="shared" si="129"/>
        <v>SINAPI 87821</v>
      </c>
      <c r="B7628" s="3" t="s">
        <v>6165</v>
      </c>
      <c r="C7628" s="3">
        <v>87821</v>
      </c>
      <c r="D7628" s="2" t="s">
        <v>5225</v>
      </c>
      <c r="E7628" s="3" t="s">
        <v>6149</v>
      </c>
      <c r="G7628" s="66">
        <v>138.68</v>
      </c>
    </row>
    <row r="7629" spans="1:7" ht="33.75" x14ac:dyDescent="0.2">
      <c r="A7629" s="1" t="str">
        <f t="shared" si="129"/>
        <v>SINAPI 87825</v>
      </c>
      <c r="B7629" s="3" t="s">
        <v>6165</v>
      </c>
      <c r="C7629" s="3">
        <v>87825</v>
      </c>
      <c r="D7629" s="2" t="s">
        <v>5228</v>
      </c>
      <c r="E7629" s="3" t="s">
        <v>6149</v>
      </c>
      <c r="G7629" s="66">
        <v>78.31</v>
      </c>
    </row>
    <row r="7630" spans="1:7" ht="33.75" x14ac:dyDescent="0.2">
      <c r="A7630" s="1" t="str">
        <f t="shared" si="129"/>
        <v>SINAPI 87829</v>
      </c>
      <c r="B7630" s="3" t="s">
        <v>6165</v>
      </c>
      <c r="C7630" s="3">
        <v>87829</v>
      </c>
      <c r="D7630" s="2" t="s">
        <v>5231</v>
      </c>
      <c r="E7630" s="3" t="s">
        <v>6149</v>
      </c>
      <c r="G7630" s="66">
        <v>94.73</v>
      </c>
    </row>
    <row r="7631" spans="1:7" ht="22.5" x14ac:dyDescent="0.2">
      <c r="A7631" s="1" t="str">
        <f t="shared" si="129"/>
        <v>SINAPI 87557</v>
      </c>
      <c r="B7631" s="3" t="s">
        <v>6165</v>
      </c>
      <c r="C7631" s="3">
        <v>87557</v>
      </c>
      <c r="D7631" s="2" t="s">
        <v>7578</v>
      </c>
      <c r="E7631" s="3" t="s">
        <v>6149</v>
      </c>
      <c r="G7631" s="66">
        <v>40.53</v>
      </c>
    </row>
    <row r="7632" spans="1:7" ht="22.5" x14ac:dyDescent="0.2">
      <c r="A7632" s="1" t="str">
        <f t="shared" si="129"/>
        <v>SINAPI 87539</v>
      </c>
      <c r="B7632" s="3" t="s">
        <v>6165</v>
      </c>
      <c r="C7632" s="3">
        <v>87539</v>
      </c>
      <c r="D7632" s="2" t="s">
        <v>7568</v>
      </c>
      <c r="E7632" s="3" t="s">
        <v>6149</v>
      </c>
      <c r="G7632" s="66">
        <v>60.96</v>
      </c>
    </row>
    <row r="7633" spans="1:7" ht="22.5" x14ac:dyDescent="0.2">
      <c r="A7633" s="1" t="str">
        <f t="shared" si="129"/>
        <v>SINAPI 104972</v>
      </c>
      <c r="B7633" s="3" t="s">
        <v>6165</v>
      </c>
      <c r="C7633" s="3">
        <v>104972</v>
      </c>
      <c r="D7633" s="2" t="s">
        <v>7615</v>
      </c>
      <c r="E7633" s="3" t="s">
        <v>6149</v>
      </c>
      <c r="G7633" s="66">
        <v>37.229999999999997</v>
      </c>
    </row>
    <row r="7634" spans="1:7" ht="22.5" x14ac:dyDescent="0.2">
      <c r="A7634" s="1" t="str">
        <f t="shared" si="129"/>
        <v>SINAPI 104954</v>
      </c>
      <c r="B7634" s="3" t="s">
        <v>6165</v>
      </c>
      <c r="C7634" s="3">
        <v>104954</v>
      </c>
      <c r="D7634" s="2" t="s">
        <v>7597</v>
      </c>
      <c r="E7634" s="3" t="s">
        <v>6149</v>
      </c>
      <c r="G7634" s="66">
        <v>51.56</v>
      </c>
    </row>
    <row r="7635" spans="1:7" ht="22.5" x14ac:dyDescent="0.2">
      <c r="A7635" s="1" t="str">
        <f t="shared" si="129"/>
        <v>SINAPI 104976</v>
      </c>
      <c r="B7635" s="3" t="s">
        <v>6165</v>
      </c>
      <c r="C7635" s="3">
        <v>104976</v>
      </c>
      <c r="D7635" s="2" t="s">
        <v>7619</v>
      </c>
      <c r="E7635" s="3" t="s">
        <v>6149</v>
      </c>
      <c r="G7635" s="66">
        <v>32.86</v>
      </c>
    </row>
    <row r="7636" spans="1:7" ht="22.5" x14ac:dyDescent="0.2">
      <c r="A7636" s="1" t="str">
        <f t="shared" si="129"/>
        <v>SINAPI 104966</v>
      </c>
      <c r="B7636" s="3" t="s">
        <v>6165</v>
      </c>
      <c r="C7636" s="3">
        <v>104966</v>
      </c>
      <c r="D7636" s="2" t="s">
        <v>7609</v>
      </c>
      <c r="E7636" s="3" t="s">
        <v>6149</v>
      </c>
      <c r="G7636" s="66">
        <v>47.19</v>
      </c>
    </row>
    <row r="7637" spans="1:7" ht="22.5" x14ac:dyDescent="0.2">
      <c r="A7637" s="1" t="str">
        <f t="shared" si="129"/>
        <v>SINAPI 104968</v>
      </c>
      <c r="B7637" s="3" t="s">
        <v>6165</v>
      </c>
      <c r="C7637" s="3">
        <v>104968</v>
      </c>
      <c r="D7637" s="2" t="s">
        <v>7611</v>
      </c>
      <c r="E7637" s="3" t="s">
        <v>6149</v>
      </c>
      <c r="G7637" s="66">
        <v>44.56</v>
      </c>
    </row>
    <row r="7638" spans="1:7" ht="22.5" x14ac:dyDescent="0.2">
      <c r="A7638" s="1" t="str">
        <f t="shared" si="129"/>
        <v>SINAPI 104962</v>
      </c>
      <c r="B7638" s="3" t="s">
        <v>6165</v>
      </c>
      <c r="C7638" s="3">
        <v>104962</v>
      </c>
      <c r="D7638" s="2" t="s">
        <v>7605</v>
      </c>
      <c r="E7638" s="3" t="s">
        <v>6149</v>
      </c>
      <c r="G7638" s="66">
        <v>58.89</v>
      </c>
    </row>
    <row r="7639" spans="1:7" ht="22.5" x14ac:dyDescent="0.2">
      <c r="A7639" s="1" t="str">
        <f t="shared" si="129"/>
        <v>SINAPI 87550</v>
      </c>
      <c r="B7639" s="3" t="s">
        <v>6165</v>
      </c>
      <c r="C7639" s="3">
        <v>87550</v>
      </c>
      <c r="D7639" s="2" t="s">
        <v>7575</v>
      </c>
      <c r="E7639" s="3" t="s">
        <v>6149</v>
      </c>
      <c r="G7639" s="66">
        <v>29.13</v>
      </c>
    </row>
    <row r="7640" spans="1:7" ht="22.5" x14ac:dyDescent="0.2">
      <c r="A7640" s="1" t="str">
        <f t="shared" si="129"/>
        <v>SINAPI 87532</v>
      </c>
      <c r="B7640" s="3" t="s">
        <v>6165</v>
      </c>
      <c r="C7640" s="3">
        <v>87532</v>
      </c>
      <c r="D7640" s="2" t="s">
        <v>7565</v>
      </c>
      <c r="E7640" s="3" t="s">
        <v>6149</v>
      </c>
      <c r="G7640" s="66">
        <v>41.27</v>
      </c>
    </row>
    <row r="7641" spans="1:7" ht="22.5" x14ac:dyDescent="0.2">
      <c r="A7641" s="1" t="str">
        <f t="shared" si="129"/>
        <v>SINAPI 87554</v>
      </c>
      <c r="B7641" s="3" t="s">
        <v>6165</v>
      </c>
      <c r="C7641" s="3">
        <v>87554</v>
      </c>
      <c r="D7641" s="2" t="s">
        <v>7577</v>
      </c>
      <c r="E7641" s="3" t="s">
        <v>6149</v>
      </c>
      <c r="G7641" s="66">
        <v>26.31</v>
      </c>
    </row>
    <row r="7642" spans="1:7" ht="22.5" x14ac:dyDescent="0.2">
      <c r="A7642" s="1" t="str">
        <f t="shared" si="129"/>
        <v>SINAPI 87536</v>
      </c>
      <c r="B7642" s="3" t="s">
        <v>6165</v>
      </c>
      <c r="C7642" s="3">
        <v>87536</v>
      </c>
      <c r="D7642" s="2" t="s">
        <v>7567</v>
      </c>
      <c r="E7642" s="3" t="s">
        <v>6149</v>
      </c>
      <c r="G7642" s="66">
        <v>38.46</v>
      </c>
    </row>
    <row r="7643" spans="1:7" ht="22.5" x14ac:dyDescent="0.2">
      <c r="A7643" s="1" t="str">
        <f t="shared" si="129"/>
        <v>SINAPI 87528</v>
      </c>
      <c r="B7643" s="3" t="s">
        <v>6165</v>
      </c>
      <c r="C7643" s="3">
        <v>87528</v>
      </c>
      <c r="D7643" s="2" t="s">
        <v>7561</v>
      </c>
      <c r="E7643" s="3" t="s">
        <v>6149</v>
      </c>
      <c r="G7643" s="66">
        <v>46</v>
      </c>
    </row>
    <row r="7644" spans="1:7" ht="22.5" x14ac:dyDescent="0.2">
      <c r="A7644" s="1" t="str">
        <f t="shared" si="129"/>
        <v>SINAPI 87546</v>
      </c>
      <c r="B7644" s="3" t="s">
        <v>6165</v>
      </c>
      <c r="C7644" s="3">
        <v>87546</v>
      </c>
      <c r="D7644" s="2" t="s">
        <v>7571</v>
      </c>
      <c r="E7644" s="3" t="s">
        <v>6149</v>
      </c>
      <c r="G7644" s="66">
        <v>33.86</v>
      </c>
    </row>
    <row r="7645" spans="1:7" ht="22.5" x14ac:dyDescent="0.2">
      <c r="A7645" s="1" t="str">
        <f t="shared" si="129"/>
        <v>SINAPI 104971</v>
      </c>
      <c r="B7645" s="3" t="s">
        <v>6165</v>
      </c>
      <c r="C7645" s="3">
        <v>104971</v>
      </c>
      <c r="D7645" s="2" t="s">
        <v>7614</v>
      </c>
      <c r="E7645" s="3" t="s">
        <v>6149</v>
      </c>
      <c r="G7645" s="66">
        <v>34.979999999999997</v>
      </c>
    </row>
    <row r="7646" spans="1:7" ht="22.5" x14ac:dyDescent="0.2">
      <c r="A7646" s="1" t="str">
        <f t="shared" si="129"/>
        <v>SINAPI 104965</v>
      </c>
      <c r="B7646" s="3" t="s">
        <v>6165</v>
      </c>
      <c r="C7646" s="3">
        <v>104965</v>
      </c>
      <c r="D7646" s="2" t="s">
        <v>7608</v>
      </c>
      <c r="E7646" s="3" t="s">
        <v>6149</v>
      </c>
      <c r="G7646" s="66">
        <v>48.03</v>
      </c>
    </row>
    <row r="7647" spans="1:7" ht="22.5" x14ac:dyDescent="0.2">
      <c r="A7647" s="1" t="str">
        <f t="shared" si="129"/>
        <v>SINAPI 104975</v>
      </c>
      <c r="B7647" s="3" t="s">
        <v>6165</v>
      </c>
      <c r="C7647" s="3">
        <v>104975</v>
      </c>
      <c r="D7647" s="2" t="s">
        <v>7618</v>
      </c>
      <c r="E7647" s="3" t="s">
        <v>6149</v>
      </c>
      <c r="G7647" s="66">
        <v>30.61</v>
      </c>
    </row>
    <row r="7648" spans="1:7" ht="22.5" x14ac:dyDescent="0.2">
      <c r="A7648" s="1" t="str">
        <f t="shared" si="129"/>
        <v>SINAPI 104957</v>
      </c>
      <c r="B7648" s="3" t="s">
        <v>6165</v>
      </c>
      <c r="C7648" s="3">
        <v>104957</v>
      </c>
      <c r="D7648" s="2" t="s">
        <v>7600</v>
      </c>
      <c r="E7648" s="3" t="s">
        <v>6149</v>
      </c>
      <c r="G7648" s="66">
        <v>43.66</v>
      </c>
    </row>
    <row r="7649" spans="1:7" ht="22.5" x14ac:dyDescent="0.2">
      <c r="A7649" s="1" t="str">
        <f t="shared" si="129"/>
        <v>SINAPI 104967</v>
      </c>
      <c r="B7649" s="3" t="s">
        <v>6165</v>
      </c>
      <c r="C7649" s="3">
        <v>104967</v>
      </c>
      <c r="D7649" s="2" t="s">
        <v>7610</v>
      </c>
      <c r="E7649" s="3" t="s">
        <v>6149</v>
      </c>
      <c r="G7649" s="66">
        <v>42.31</v>
      </c>
    </row>
    <row r="7650" spans="1:7" ht="22.5" x14ac:dyDescent="0.2">
      <c r="A7650" s="1" t="str">
        <f t="shared" si="129"/>
        <v>SINAPI 104961</v>
      </c>
      <c r="B7650" s="3" t="s">
        <v>6165</v>
      </c>
      <c r="C7650" s="3">
        <v>104961</v>
      </c>
      <c r="D7650" s="2" t="s">
        <v>7604</v>
      </c>
      <c r="E7650" s="3" t="s">
        <v>6149</v>
      </c>
      <c r="G7650" s="66">
        <v>55.36</v>
      </c>
    </row>
    <row r="7651" spans="1:7" ht="22.5" x14ac:dyDescent="0.2">
      <c r="A7651" s="1" t="str">
        <f t="shared" si="129"/>
        <v>SINAPI 87549</v>
      </c>
      <c r="B7651" s="3" t="s">
        <v>6165</v>
      </c>
      <c r="C7651" s="3">
        <v>87549</v>
      </c>
      <c r="D7651" s="2" t="s">
        <v>7574</v>
      </c>
      <c r="E7651" s="3" t="s">
        <v>6149</v>
      </c>
      <c r="G7651" s="66">
        <v>26.88</v>
      </c>
    </row>
    <row r="7652" spans="1:7" ht="22.5" x14ac:dyDescent="0.2">
      <c r="A7652" s="1" t="str">
        <f t="shared" si="129"/>
        <v>SINAPI 87531</v>
      </c>
      <c r="B7652" s="3" t="s">
        <v>6165</v>
      </c>
      <c r="C7652" s="3">
        <v>87531</v>
      </c>
      <c r="D7652" s="2" t="s">
        <v>7564</v>
      </c>
      <c r="E7652" s="3" t="s">
        <v>6149</v>
      </c>
      <c r="G7652" s="66">
        <v>37.74</v>
      </c>
    </row>
    <row r="7653" spans="1:7" ht="22.5" x14ac:dyDescent="0.2">
      <c r="A7653" s="1" t="str">
        <f t="shared" si="129"/>
        <v>SINAPI 87553</v>
      </c>
      <c r="B7653" s="3" t="s">
        <v>6165</v>
      </c>
      <c r="C7653" s="3">
        <v>87553</v>
      </c>
      <c r="D7653" s="2" t="s">
        <v>7576</v>
      </c>
      <c r="E7653" s="3" t="s">
        <v>6149</v>
      </c>
      <c r="G7653" s="66">
        <v>24.06</v>
      </c>
    </row>
    <row r="7654" spans="1:7" ht="22.5" x14ac:dyDescent="0.2">
      <c r="A7654" s="1" t="str">
        <f t="shared" si="129"/>
        <v>SINAPI 87535</v>
      </c>
      <c r="B7654" s="3" t="s">
        <v>6165</v>
      </c>
      <c r="C7654" s="3">
        <v>87535</v>
      </c>
      <c r="D7654" s="2" t="s">
        <v>7566</v>
      </c>
      <c r="E7654" s="3" t="s">
        <v>6149</v>
      </c>
      <c r="G7654" s="66">
        <v>34.93</v>
      </c>
    </row>
    <row r="7655" spans="1:7" ht="22.5" x14ac:dyDescent="0.2">
      <c r="A7655" s="1" t="str">
        <f t="shared" ref="A7655:A7718" si="130">CONCATENAR</f>
        <v>SINAPI 87527</v>
      </c>
      <c r="B7655" s="3" t="s">
        <v>6165</v>
      </c>
      <c r="C7655" s="3">
        <v>87527</v>
      </c>
      <c r="D7655" s="2" t="s">
        <v>7560</v>
      </c>
      <c r="E7655" s="3" t="s">
        <v>6149</v>
      </c>
      <c r="G7655" s="66">
        <v>42.47</v>
      </c>
    </row>
    <row r="7656" spans="1:7" ht="22.5" x14ac:dyDescent="0.2">
      <c r="A7656" s="1" t="str">
        <f t="shared" si="130"/>
        <v>SINAPI 87545</v>
      </c>
      <c r="B7656" s="3" t="s">
        <v>6165</v>
      </c>
      <c r="C7656" s="3">
        <v>87545</v>
      </c>
      <c r="D7656" s="2" t="s">
        <v>7570</v>
      </c>
      <c r="E7656" s="3" t="s">
        <v>6149</v>
      </c>
      <c r="G7656" s="66">
        <v>31.61</v>
      </c>
    </row>
    <row r="7657" spans="1:7" ht="22.5" x14ac:dyDescent="0.2">
      <c r="A7657" s="1" t="str">
        <f t="shared" si="130"/>
        <v>SINAPI 104960</v>
      </c>
      <c r="B7657" s="3" t="s">
        <v>6165</v>
      </c>
      <c r="C7657" s="3">
        <v>104960</v>
      </c>
      <c r="D7657" s="2" t="s">
        <v>7603</v>
      </c>
      <c r="E7657" s="3" t="s">
        <v>6149</v>
      </c>
      <c r="G7657" s="66">
        <v>38.840000000000003</v>
      </c>
    </row>
    <row r="7658" spans="1:7" ht="22.5" x14ac:dyDescent="0.2">
      <c r="A7658" s="1" t="str">
        <f t="shared" si="130"/>
        <v>SINAPI 87561</v>
      </c>
      <c r="B7658" s="3" t="s">
        <v>6165</v>
      </c>
      <c r="C7658" s="3">
        <v>87561</v>
      </c>
      <c r="D7658" s="2" t="s">
        <v>7579</v>
      </c>
      <c r="E7658" s="3" t="s">
        <v>6149</v>
      </c>
      <c r="G7658" s="66">
        <v>39.92</v>
      </c>
    </row>
    <row r="7659" spans="1:7" ht="22.5" x14ac:dyDescent="0.2">
      <c r="A7659" s="1" t="str">
        <f t="shared" si="130"/>
        <v>SINAPI 104953</v>
      </c>
      <c r="B7659" s="3" t="s">
        <v>6165</v>
      </c>
      <c r="C7659" s="3">
        <v>104953</v>
      </c>
      <c r="D7659" s="2" t="s">
        <v>7596</v>
      </c>
      <c r="E7659" s="3" t="s">
        <v>6149</v>
      </c>
      <c r="G7659" s="66">
        <v>59.27</v>
      </c>
    </row>
    <row r="7660" spans="1:7" ht="22.5" x14ac:dyDescent="0.2">
      <c r="A7660" s="1" t="str">
        <f t="shared" si="130"/>
        <v>SINAPI 87543</v>
      </c>
      <c r="B7660" s="3" t="s">
        <v>6165</v>
      </c>
      <c r="C7660" s="3">
        <v>87543</v>
      </c>
      <c r="D7660" s="2" t="s">
        <v>7569</v>
      </c>
      <c r="E7660" s="3" t="s">
        <v>6149</v>
      </c>
      <c r="G7660" s="66">
        <v>23.7</v>
      </c>
    </row>
    <row r="7661" spans="1:7" ht="22.5" x14ac:dyDescent="0.2">
      <c r="A7661" s="1" t="str">
        <f t="shared" si="130"/>
        <v>SINAPI 104959</v>
      </c>
      <c r="B7661" s="3" t="s">
        <v>6165</v>
      </c>
      <c r="C7661" s="3">
        <v>104959</v>
      </c>
      <c r="D7661" s="2" t="s">
        <v>7602</v>
      </c>
      <c r="E7661" s="3" t="s">
        <v>6149</v>
      </c>
      <c r="G7661" s="66">
        <v>27.02</v>
      </c>
    </row>
    <row r="7662" spans="1:7" ht="22.5" x14ac:dyDescent="0.2">
      <c r="A7662" s="1" t="str">
        <f t="shared" si="130"/>
        <v>SINAPI 104958</v>
      </c>
      <c r="B7662" s="3" t="s">
        <v>6165</v>
      </c>
      <c r="C7662" s="3">
        <v>104958</v>
      </c>
      <c r="D7662" s="2" t="s">
        <v>7601</v>
      </c>
      <c r="E7662" s="3" t="s">
        <v>6149</v>
      </c>
      <c r="G7662" s="66">
        <v>24.77</v>
      </c>
    </row>
    <row r="7663" spans="1:7" ht="22.5" x14ac:dyDescent="0.2">
      <c r="A7663" s="1" t="str">
        <f t="shared" si="130"/>
        <v>SINAPI 104970</v>
      </c>
      <c r="B7663" s="3" t="s">
        <v>6165</v>
      </c>
      <c r="C7663" s="3">
        <v>104970</v>
      </c>
      <c r="D7663" s="2" t="s">
        <v>7613</v>
      </c>
      <c r="E7663" s="3" t="s">
        <v>6149</v>
      </c>
      <c r="G7663" s="66">
        <v>39.35</v>
      </c>
    </row>
    <row r="7664" spans="1:7" ht="22.5" x14ac:dyDescent="0.2">
      <c r="A7664" s="1" t="str">
        <f t="shared" si="130"/>
        <v>SINAPI 104964</v>
      </c>
      <c r="B7664" s="3" t="s">
        <v>6165</v>
      </c>
      <c r="C7664" s="3">
        <v>104964</v>
      </c>
      <c r="D7664" s="2" t="s">
        <v>7607</v>
      </c>
      <c r="E7664" s="3" t="s">
        <v>6149</v>
      </c>
      <c r="G7664" s="66">
        <v>53.68</v>
      </c>
    </row>
    <row r="7665" spans="1:7" ht="22.5" x14ac:dyDescent="0.2">
      <c r="A7665" s="1" t="str">
        <f t="shared" si="130"/>
        <v>SINAPI 104956</v>
      </c>
      <c r="B7665" s="3" t="s">
        <v>6165</v>
      </c>
      <c r="C7665" s="3">
        <v>104956</v>
      </c>
      <c r="D7665" s="2" t="s">
        <v>7599</v>
      </c>
      <c r="E7665" s="3" t="s">
        <v>6149</v>
      </c>
      <c r="G7665" s="66">
        <v>48.28</v>
      </c>
    </row>
    <row r="7666" spans="1:7" ht="22.5" x14ac:dyDescent="0.2">
      <c r="A7666" s="1" t="str">
        <f t="shared" si="130"/>
        <v>SINAPI 104974</v>
      </c>
      <c r="B7666" s="3" t="s">
        <v>6165</v>
      </c>
      <c r="C7666" s="3">
        <v>104974</v>
      </c>
      <c r="D7666" s="2" t="s">
        <v>7617</v>
      </c>
      <c r="E7666" s="3" t="s">
        <v>6149</v>
      </c>
      <c r="G7666" s="66">
        <v>33.950000000000003</v>
      </c>
    </row>
    <row r="7667" spans="1:7" ht="22.5" x14ac:dyDescent="0.2">
      <c r="A7667" s="1" t="str">
        <f t="shared" si="130"/>
        <v>SINAPI 87548</v>
      </c>
      <c r="B7667" s="3" t="s">
        <v>6165</v>
      </c>
      <c r="C7667" s="3">
        <v>87548</v>
      </c>
      <c r="D7667" s="2" t="s">
        <v>7573</v>
      </c>
      <c r="E7667" s="3" t="s">
        <v>6149</v>
      </c>
      <c r="G7667" s="66">
        <v>30.49</v>
      </c>
    </row>
    <row r="7668" spans="1:7" ht="22.5" x14ac:dyDescent="0.2">
      <c r="A7668" s="1" t="str">
        <f t="shared" si="130"/>
        <v>SINAPI 87530</v>
      </c>
      <c r="B7668" s="3" t="s">
        <v>6165</v>
      </c>
      <c r="C7668" s="3">
        <v>87530</v>
      </c>
      <c r="D7668" s="2" t="s">
        <v>7563</v>
      </c>
      <c r="E7668" s="3" t="s">
        <v>6149</v>
      </c>
      <c r="G7668" s="66">
        <v>42.64</v>
      </c>
    </row>
    <row r="7669" spans="1:7" ht="22.5" x14ac:dyDescent="0.2">
      <c r="A7669" s="1" t="str">
        <f t="shared" si="130"/>
        <v>SINAPI 104952</v>
      </c>
      <c r="B7669" s="3" t="s">
        <v>6165</v>
      </c>
      <c r="C7669" s="3">
        <v>104952</v>
      </c>
      <c r="D7669" s="2" t="s">
        <v>7595</v>
      </c>
      <c r="E7669" s="3" t="s">
        <v>6149</v>
      </c>
      <c r="G7669" s="66">
        <v>39.17</v>
      </c>
    </row>
    <row r="7670" spans="1:7" ht="22.5" x14ac:dyDescent="0.2">
      <c r="A7670" s="1" t="str">
        <f t="shared" si="130"/>
        <v>SINAPI 104969</v>
      </c>
      <c r="B7670" s="3" t="s">
        <v>6165</v>
      </c>
      <c r="C7670" s="3">
        <v>104969</v>
      </c>
      <c r="D7670" s="2" t="s">
        <v>7612</v>
      </c>
      <c r="E7670" s="3" t="s">
        <v>6149</v>
      </c>
      <c r="G7670" s="66">
        <v>37.1</v>
      </c>
    </row>
    <row r="7671" spans="1:7" ht="22.5" x14ac:dyDescent="0.2">
      <c r="A7671" s="1" t="str">
        <f t="shared" si="130"/>
        <v>SINAPI 104963</v>
      </c>
      <c r="B7671" s="3" t="s">
        <v>6165</v>
      </c>
      <c r="C7671" s="3">
        <v>104963</v>
      </c>
      <c r="D7671" s="2" t="s">
        <v>7606</v>
      </c>
      <c r="E7671" s="3" t="s">
        <v>6149</v>
      </c>
      <c r="G7671" s="66">
        <v>50.15</v>
      </c>
    </row>
    <row r="7672" spans="1:7" ht="22.5" x14ac:dyDescent="0.2">
      <c r="A7672" s="1" t="str">
        <f t="shared" si="130"/>
        <v>SINAPI 104955</v>
      </c>
      <c r="B7672" s="3" t="s">
        <v>6165</v>
      </c>
      <c r="C7672" s="3">
        <v>104955</v>
      </c>
      <c r="D7672" s="2" t="s">
        <v>7598</v>
      </c>
      <c r="E7672" s="3" t="s">
        <v>6149</v>
      </c>
      <c r="G7672" s="66">
        <v>44.75</v>
      </c>
    </row>
    <row r="7673" spans="1:7" ht="22.5" x14ac:dyDescent="0.2">
      <c r="A7673" s="1" t="str">
        <f t="shared" si="130"/>
        <v>SINAPI 104973</v>
      </c>
      <c r="B7673" s="3" t="s">
        <v>6165</v>
      </c>
      <c r="C7673" s="3">
        <v>104973</v>
      </c>
      <c r="D7673" s="2" t="s">
        <v>7616</v>
      </c>
      <c r="E7673" s="3" t="s">
        <v>6149</v>
      </c>
      <c r="G7673" s="66">
        <v>31.7</v>
      </c>
    </row>
    <row r="7674" spans="1:7" ht="22.5" x14ac:dyDescent="0.2">
      <c r="A7674" s="1" t="str">
        <f t="shared" si="130"/>
        <v>SINAPI 87547</v>
      </c>
      <c r="B7674" s="3" t="s">
        <v>6165</v>
      </c>
      <c r="C7674" s="3">
        <v>87547</v>
      </c>
      <c r="D7674" s="2" t="s">
        <v>7572</v>
      </c>
      <c r="E7674" s="3" t="s">
        <v>6149</v>
      </c>
      <c r="G7674" s="66">
        <v>28.24</v>
      </c>
    </row>
    <row r="7675" spans="1:7" ht="22.5" x14ac:dyDescent="0.2">
      <c r="A7675" s="1" t="str">
        <f t="shared" si="130"/>
        <v>SINAPI 87529</v>
      </c>
      <c r="B7675" s="3" t="s">
        <v>6165</v>
      </c>
      <c r="C7675" s="3">
        <v>87529</v>
      </c>
      <c r="D7675" s="2" t="s">
        <v>7562</v>
      </c>
      <c r="E7675" s="3" t="s">
        <v>6149</v>
      </c>
      <c r="G7675" s="66">
        <v>39.11</v>
      </c>
    </row>
    <row r="7676" spans="1:7" ht="22.5" x14ac:dyDescent="0.2">
      <c r="A7676" s="1" t="str">
        <f t="shared" si="130"/>
        <v>SINAPI 104951</v>
      </c>
      <c r="B7676" s="3" t="s">
        <v>6165</v>
      </c>
      <c r="C7676" s="3">
        <v>104951</v>
      </c>
      <c r="D7676" s="2" t="s">
        <v>7594</v>
      </c>
      <c r="E7676" s="3" t="s">
        <v>6149</v>
      </c>
      <c r="G7676" s="66">
        <v>35.64</v>
      </c>
    </row>
    <row r="7677" spans="1:7" ht="22.5" x14ac:dyDescent="0.2">
      <c r="A7677" s="1" t="str">
        <f t="shared" si="130"/>
        <v>SINAPI 104978</v>
      </c>
      <c r="B7677" s="3" t="s">
        <v>6165</v>
      </c>
      <c r="C7677" s="3">
        <v>104978</v>
      </c>
      <c r="D7677" s="2" t="s">
        <v>7621</v>
      </c>
      <c r="E7677" s="3" t="s">
        <v>6149</v>
      </c>
      <c r="G7677" s="66">
        <v>39.770000000000003</v>
      </c>
    </row>
    <row r="7678" spans="1:7" ht="22.5" x14ac:dyDescent="0.2">
      <c r="A7678" s="1" t="str">
        <f t="shared" si="130"/>
        <v>SINAPI 104977</v>
      </c>
      <c r="B7678" s="3" t="s">
        <v>6165</v>
      </c>
      <c r="C7678" s="3">
        <v>104977</v>
      </c>
      <c r="D7678" s="2" t="s">
        <v>7620</v>
      </c>
      <c r="E7678" s="3" t="s">
        <v>6149</v>
      </c>
      <c r="G7678" s="66">
        <v>52.63</v>
      </c>
    </row>
    <row r="7679" spans="1:7" ht="22.5" x14ac:dyDescent="0.2">
      <c r="A7679" s="1" t="str">
        <f t="shared" si="130"/>
        <v>SINAPI 90408</v>
      </c>
      <c r="B7679" s="3" t="s">
        <v>6165</v>
      </c>
      <c r="C7679" s="3">
        <v>90408</v>
      </c>
      <c r="D7679" s="2" t="s">
        <v>7589</v>
      </c>
      <c r="E7679" s="3" t="s">
        <v>6149</v>
      </c>
      <c r="G7679" s="66">
        <v>34.770000000000003</v>
      </c>
    </row>
    <row r="7680" spans="1:7" ht="22.5" x14ac:dyDescent="0.2">
      <c r="A7680" s="1" t="str">
        <f t="shared" si="130"/>
        <v>SINAPI 90406</v>
      </c>
      <c r="B7680" s="3" t="s">
        <v>6165</v>
      </c>
      <c r="C7680" s="3">
        <v>90406</v>
      </c>
      <c r="D7680" s="2" t="s">
        <v>7588</v>
      </c>
      <c r="E7680" s="3" t="s">
        <v>6149</v>
      </c>
      <c r="G7680" s="66">
        <v>46.55</v>
      </c>
    </row>
    <row r="7681" spans="1:7" ht="22.5" x14ac:dyDescent="0.2">
      <c r="A7681" s="1" t="str">
        <f t="shared" si="130"/>
        <v>SINAPI 103313</v>
      </c>
      <c r="B7681" s="3" t="s">
        <v>6165</v>
      </c>
      <c r="C7681" s="3">
        <v>103313</v>
      </c>
      <c r="D7681" s="2" t="s">
        <v>9916</v>
      </c>
      <c r="E7681" s="3" t="s">
        <v>6148</v>
      </c>
      <c r="G7681" s="66">
        <v>0</v>
      </c>
    </row>
    <row r="7682" spans="1:7" ht="22.5" x14ac:dyDescent="0.2">
      <c r="A7682" s="1" t="str">
        <f t="shared" si="130"/>
        <v>SINAPI 103309</v>
      </c>
      <c r="B7682" s="3" t="s">
        <v>6165</v>
      </c>
      <c r="C7682" s="3">
        <v>103309</v>
      </c>
      <c r="D7682" s="2" t="s">
        <v>9917</v>
      </c>
      <c r="E7682" s="3" t="s">
        <v>6148</v>
      </c>
      <c r="G7682" s="66">
        <v>0</v>
      </c>
    </row>
    <row r="7683" spans="1:7" ht="22.5" x14ac:dyDescent="0.2">
      <c r="A7683" s="1" t="str">
        <f t="shared" si="130"/>
        <v>SINAPI 103312</v>
      </c>
      <c r="B7683" s="3" t="s">
        <v>6165</v>
      </c>
      <c r="C7683" s="3">
        <v>103312</v>
      </c>
      <c r="D7683" s="2" t="s">
        <v>9918</v>
      </c>
      <c r="E7683" s="3" t="s">
        <v>6148</v>
      </c>
      <c r="G7683" s="66">
        <v>0</v>
      </c>
    </row>
    <row r="7684" spans="1:7" ht="22.5" x14ac:dyDescent="0.2">
      <c r="A7684" s="1" t="str">
        <f t="shared" si="130"/>
        <v>SINAPI 103296</v>
      </c>
      <c r="B7684" s="3" t="s">
        <v>6165</v>
      </c>
      <c r="C7684" s="3">
        <v>103296</v>
      </c>
      <c r="D7684" s="2" t="s">
        <v>9919</v>
      </c>
      <c r="E7684" s="3" t="s">
        <v>6148</v>
      </c>
      <c r="G7684" s="66">
        <v>0</v>
      </c>
    </row>
    <row r="7685" spans="1:7" x14ac:dyDescent="0.2">
      <c r="A7685" s="1" t="str">
        <f t="shared" si="130"/>
        <v>SINAPI 103300</v>
      </c>
      <c r="B7685" s="3" t="s">
        <v>6165</v>
      </c>
      <c r="C7685" s="3">
        <v>103300</v>
      </c>
      <c r="D7685" s="2" t="s">
        <v>9920</v>
      </c>
      <c r="E7685" s="3" t="s">
        <v>6148</v>
      </c>
      <c r="G7685" s="66">
        <v>0</v>
      </c>
    </row>
    <row r="7686" spans="1:7" x14ac:dyDescent="0.2">
      <c r="A7686" s="1" t="str">
        <f t="shared" si="130"/>
        <v>SINAPI 103301</v>
      </c>
      <c r="B7686" s="3" t="s">
        <v>6165</v>
      </c>
      <c r="C7686" s="3">
        <v>103301</v>
      </c>
      <c r="D7686" s="2" t="s">
        <v>9921</v>
      </c>
      <c r="E7686" s="3" t="s">
        <v>6148</v>
      </c>
      <c r="G7686" s="66">
        <v>0</v>
      </c>
    </row>
    <row r="7687" spans="1:7" ht="22.5" x14ac:dyDescent="0.2">
      <c r="A7687" s="1" t="str">
        <f t="shared" si="130"/>
        <v>SINAPI 103304</v>
      </c>
      <c r="B7687" s="3" t="s">
        <v>6165</v>
      </c>
      <c r="C7687" s="3">
        <v>103304</v>
      </c>
      <c r="D7687" s="2" t="s">
        <v>5817</v>
      </c>
      <c r="E7687" s="3" t="s">
        <v>6148</v>
      </c>
      <c r="G7687" s="66">
        <v>1252.73</v>
      </c>
    </row>
    <row r="7688" spans="1:7" ht="22.5" x14ac:dyDescent="0.2">
      <c r="A7688" s="1" t="str">
        <f t="shared" si="130"/>
        <v>SINAPI 103305</v>
      </c>
      <c r="B7688" s="3" t="s">
        <v>6165</v>
      </c>
      <c r="C7688" s="3">
        <v>103305</v>
      </c>
      <c r="D7688" s="2" t="s">
        <v>9922</v>
      </c>
      <c r="E7688" s="3" t="s">
        <v>6148</v>
      </c>
      <c r="G7688" s="66">
        <v>0</v>
      </c>
    </row>
    <row r="7689" spans="1:7" ht="22.5" x14ac:dyDescent="0.2">
      <c r="A7689" s="1" t="str">
        <f t="shared" si="130"/>
        <v>SINAPI 103294</v>
      </c>
      <c r="B7689" s="3" t="s">
        <v>6165</v>
      </c>
      <c r="C7689" s="3">
        <v>103294</v>
      </c>
      <c r="D7689" s="2" t="s">
        <v>9923</v>
      </c>
      <c r="E7689" s="3" t="s">
        <v>6148</v>
      </c>
      <c r="G7689" s="66">
        <v>0</v>
      </c>
    </row>
    <row r="7690" spans="1:7" ht="22.5" x14ac:dyDescent="0.2">
      <c r="A7690" s="1" t="str">
        <f t="shared" si="130"/>
        <v>SINAPI 103298</v>
      </c>
      <c r="B7690" s="3" t="s">
        <v>6165</v>
      </c>
      <c r="C7690" s="3">
        <v>103298</v>
      </c>
      <c r="D7690" s="2" t="s">
        <v>9924</v>
      </c>
      <c r="E7690" s="3" t="s">
        <v>6148</v>
      </c>
      <c r="G7690" s="66">
        <v>0</v>
      </c>
    </row>
    <row r="7691" spans="1:7" ht="22.5" x14ac:dyDescent="0.2">
      <c r="A7691" s="1" t="str">
        <f t="shared" si="130"/>
        <v>SINAPI 103293</v>
      </c>
      <c r="B7691" s="3" t="s">
        <v>6165</v>
      </c>
      <c r="C7691" s="3">
        <v>103293</v>
      </c>
      <c r="D7691" s="2" t="s">
        <v>9925</v>
      </c>
      <c r="E7691" s="3" t="s">
        <v>6148</v>
      </c>
      <c r="G7691" s="66">
        <v>0</v>
      </c>
    </row>
    <row r="7692" spans="1:7" ht="22.5" x14ac:dyDescent="0.2">
      <c r="A7692" s="1" t="str">
        <f t="shared" si="130"/>
        <v>SINAPI 103297</v>
      </c>
      <c r="B7692" s="3" t="s">
        <v>6165</v>
      </c>
      <c r="C7692" s="3">
        <v>103297</v>
      </c>
      <c r="D7692" s="2" t="s">
        <v>9926</v>
      </c>
      <c r="E7692" s="3" t="s">
        <v>6148</v>
      </c>
      <c r="G7692" s="66">
        <v>0</v>
      </c>
    </row>
    <row r="7693" spans="1:7" ht="22.5" x14ac:dyDescent="0.2">
      <c r="A7693" s="1" t="str">
        <f t="shared" si="130"/>
        <v>SINAPI 103311</v>
      </c>
      <c r="B7693" s="3" t="s">
        <v>6165</v>
      </c>
      <c r="C7693" s="3">
        <v>103311</v>
      </c>
      <c r="D7693" s="2" t="s">
        <v>9927</v>
      </c>
      <c r="E7693" s="3" t="s">
        <v>6148</v>
      </c>
      <c r="G7693" s="66">
        <v>0</v>
      </c>
    </row>
    <row r="7694" spans="1:7" ht="33.75" x14ac:dyDescent="0.2">
      <c r="A7694" s="1" t="str">
        <f t="shared" si="130"/>
        <v>SINAPI 103306</v>
      </c>
      <c r="B7694" s="3" t="s">
        <v>6165</v>
      </c>
      <c r="C7694" s="3">
        <v>103306</v>
      </c>
      <c r="D7694" s="2" t="s">
        <v>9928</v>
      </c>
      <c r="E7694" s="3" t="s">
        <v>6148</v>
      </c>
      <c r="G7694" s="66">
        <v>0</v>
      </c>
    </row>
    <row r="7695" spans="1:7" ht="22.5" x14ac:dyDescent="0.2">
      <c r="A7695" s="1" t="str">
        <f t="shared" si="130"/>
        <v>SINAPI 103308</v>
      </c>
      <c r="B7695" s="3" t="s">
        <v>6165</v>
      </c>
      <c r="C7695" s="3">
        <v>103308</v>
      </c>
      <c r="D7695" s="2" t="s">
        <v>9929</v>
      </c>
      <c r="E7695" s="3" t="s">
        <v>6148</v>
      </c>
      <c r="G7695" s="66">
        <v>0</v>
      </c>
    </row>
    <row r="7696" spans="1:7" ht="22.5" x14ac:dyDescent="0.2">
      <c r="A7696" s="1" t="str">
        <f t="shared" si="130"/>
        <v>SINAPI 103295</v>
      </c>
      <c r="B7696" s="3" t="s">
        <v>6165</v>
      </c>
      <c r="C7696" s="3">
        <v>103295</v>
      </c>
      <c r="D7696" s="2" t="s">
        <v>9930</v>
      </c>
      <c r="E7696" s="3" t="s">
        <v>6148</v>
      </c>
      <c r="G7696" s="66">
        <v>0</v>
      </c>
    </row>
    <row r="7697" spans="1:7" ht="22.5" x14ac:dyDescent="0.2">
      <c r="A7697" s="1" t="str">
        <f t="shared" si="130"/>
        <v>SINAPI 103299</v>
      </c>
      <c r="B7697" s="3" t="s">
        <v>6165</v>
      </c>
      <c r="C7697" s="3">
        <v>103299</v>
      </c>
      <c r="D7697" s="2" t="s">
        <v>9931</v>
      </c>
      <c r="E7697" s="3" t="s">
        <v>6148</v>
      </c>
      <c r="G7697" s="66">
        <v>0</v>
      </c>
    </row>
    <row r="7698" spans="1:7" x14ac:dyDescent="0.2">
      <c r="A7698" s="1" t="str">
        <f t="shared" si="130"/>
        <v>SINAPI 103302</v>
      </c>
      <c r="B7698" s="3" t="s">
        <v>6165</v>
      </c>
      <c r="C7698" s="3">
        <v>103302</v>
      </c>
      <c r="D7698" s="2" t="s">
        <v>9932</v>
      </c>
      <c r="E7698" s="3" t="s">
        <v>6148</v>
      </c>
      <c r="G7698" s="66">
        <v>0</v>
      </c>
    </row>
    <row r="7699" spans="1:7" ht="22.5" x14ac:dyDescent="0.2">
      <c r="A7699" s="1" t="str">
        <f t="shared" si="130"/>
        <v>SINAPI 103307</v>
      </c>
      <c r="B7699" s="3" t="s">
        <v>6165</v>
      </c>
      <c r="C7699" s="3">
        <v>103307</v>
      </c>
      <c r="D7699" s="2" t="s">
        <v>5818</v>
      </c>
      <c r="E7699" s="3" t="s">
        <v>6148</v>
      </c>
      <c r="G7699" s="66">
        <v>1348.37</v>
      </c>
    </row>
    <row r="7700" spans="1:7" ht="22.5" x14ac:dyDescent="0.2">
      <c r="A7700" s="1" t="str">
        <f t="shared" si="130"/>
        <v>SINAPI 103310</v>
      </c>
      <c r="B7700" s="3" t="s">
        <v>6165</v>
      </c>
      <c r="C7700" s="3">
        <v>103310</v>
      </c>
      <c r="D7700" s="2" t="s">
        <v>5819</v>
      </c>
      <c r="E7700" s="3" t="s">
        <v>6148</v>
      </c>
      <c r="G7700" s="66">
        <v>1292.05</v>
      </c>
    </row>
    <row r="7701" spans="1:7" x14ac:dyDescent="0.2">
      <c r="A7701" s="1" t="str">
        <f t="shared" si="130"/>
        <v>SINAPI 103303</v>
      </c>
      <c r="B7701" s="3" t="s">
        <v>6165</v>
      </c>
      <c r="C7701" s="3">
        <v>103303</v>
      </c>
      <c r="D7701" s="2" t="s">
        <v>9933</v>
      </c>
      <c r="E7701" s="3" t="s">
        <v>6148</v>
      </c>
      <c r="G7701" s="66">
        <v>0</v>
      </c>
    </row>
    <row r="7702" spans="1:7" ht="22.5" x14ac:dyDescent="0.2">
      <c r="A7702" s="1" t="str">
        <f t="shared" si="130"/>
        <v>SINAPI 103314</v>
      </c>
      <c r="B7702" s="3" t="s">
        <v>6165</v>
      </c>
      <c r="C7702" s="3">
        <v>103314</v>
      </c>
      <c r="D7702" s="2" t="s">
        <v>5820</v>
      </c>
      <c r="E7702" s="3" t="s">
        <v>6149</v>
      </c>
      <c r="G7702" s="66">
        <v>345.59</v>
      </c>
    </row>
    <row r="7703" spans="1:7" ht="22.5" x14ac:dyDescent="0.2">
      <c r="A7703" s="1" t="str">
        <f t="shared" si="130"/>
        <v>SINAPI 103315</v>
      </c>
      <c r="B7703" s="3" t="s">
        <v>6165</v>
      </c>
      <c r="C7703" s="3">
        <v>103315</v>
      </c>
      <c r="D7703" s="2" t="s">
        <v>5821</v>
      </c>
      <c r="E7703" s="3" t="s">
        <v>6149</v>
      </c>
      <c r="G7703" s="66">
        <v>336.17</v>
      </c>
    </row>
    <row r="7704" spans="1:7" ht="22.5" x14ac:dyDescent="0.2">
      <c r="A7704" s="1" t="str">
        <f t="shared" si="130"/>
        <v>SINAPI 105188</v>
      </c>
      <c r="B7704" s="3" t="s">
        <v>6165</v>
      </c>
      <c r="C7704" s="3">
        <v>105188</v>
      </c>
      <c r="D7704" s="2" t="s">
        <v>7625</v>
      </c>
      <c r="E7704" s="3" t="s">
        <v>6149</v>
      </c>
      <c r="G7704" s="66">
        <v>133.68</v>
      </c>
    </row>
    <row r="7705" spans="1:7" ht="22.5" x14ac:dyDescent="0.2">
      <c r="A7705" s="1" t="str">
        <f t="shared" si="130"/>
        <v>SINAPI 87841</v>
      </c>
      <c r="B7705" s="3" t="s">
        <v>6165</v>
      </c>
      <c r="C7705" s="3">
        <v>87841</v>
      </c>
      <c r="D7705" s="2" t="s">
        <v>7583</v>
      </c>
      <c r="E7705" s="3" t="s">
        <v>6149</v>
      </c>
      <c r="G7705" s="66">
        <v>121.39</v>
      </c>
    </row>
    <row r="7706" spans="1:7" ht="22.5" x14ac:dyDescent="0.2">
      <c r="A7706" s="1" t="str">
        <f t="shared" si="130"/>
        <v>SINAPI 87853</v>
      </c>
      <c r="B7706" s="3" t="s">
        <v>6165</v>
      </c>
      <c r="C7706" s="3">
        <v>87853</v>
      </c>
      <c r="D7706" s="2" t="s">
        <v>7587</v>
      </c>
      <c r="E7706" s="3" t="s">
        <v>6149</v>
      </c>
      <c r="G7706" s="66">
        <v>136.1</v>
      </c>
    </row>
    <row r="7707" spans="1:7" ht="22.5" x14ac:dyDescent="0.2">
      <c r="A7707" s="1" t="str">
        <f t="shared" si="130"/>
        <v>SINAPI 105187</v>
      </c>
      <c r="B7707" s="3" t="s">
        <v>6165</v>
      </c>
      <c r="C7707" s="3">
        <v>105187</v>
      </c>
      <c r="D7707" s="2" t="s">
        <v>7624</v>
      </c>
      <c r="E7707" s="3" t="s">
        <v>6149</v>
      </c>
      <c r="G7707" s="66">
        <v>181.97</v>
      </c>
    </row>
    <row r="7708" spans="1:7" ht="22.5" x14ac:dyDescent="0.2">
      <c r="A7708" s="1" t="str">
        <f t="shared" si="130"/>
        <v>SINAPI 87840</v>
      </c>
      <c r="B7708" s="3" t="s">
        <v>6165</v>
      </c>
      <c r="C7708" s="3">
        <v>87840</v>
      </c>
      <c r="D7708" s="2" t="s">
        <v>7582</v>
      </c>
      <c r="E7708" s="3" t="s">
        <v>6149</v>
      </c>
      <c r="G7708" s="66">
        <v>169.68</v>
      </c>
    </row>
    <row r="7709" spans="1:7" ht="22.5" x14ac:dyDescent="0.2">
      <c r="A7709" s="1" t="str">
        <f t="shared" si="130"/>
        <v>SINAPI 87852</v>
      </c>
      <c r="B7709" s="3" t="s">
        <v>6165</v>
      </c>
      <c r="C7709" s="3">
        <v>87852</v>
      </c>
      <c r="D7709" s="2" t="s">
        <v>7586</v>
      </c>
      <c r="E7709" s="3" t="s">
        <v>6149</v>
      </c>
      <c r="G7709" s="66">
        <v>184.39</v>
      </c>
    </row>
    <row r="7710" spans="1:7" ht="22.5" x14ac:dyDescent="0.2">
      <c r="A7710" s="1" t="str">
        <f t="shared" si="130"/>
        <v>SINAPI 105186</v>
      </c>
      <c r="B7710" s="3" t="s">
        <v>6165</v>
      </c>
      <c r="C7710" s="3">
        <v>105186</v>
      </c>
      <c r="D7710" s="2" t="s">
        <v>7623</v>
      </c>
      <c r="E7710" s="3" t="s">
        <v>6149</v>
      </c>
      <c r="G7710" s="66">
        <v>139.24</v>
      </c>
    </row>
    <row r="7711" spans="1:7" ht="22.5" x14ac:dyDescent="0.2">
      <c r="A7711" s="1" t="str">
        <f t="shared" si="130"/>
        <v>SINAPI 87839</v>
      </c>
      <c r="B7711" s="3" t="s">
        <v>6165</v>
      </c>
      <c r="C7711" s="3">
        <v>87839</v>
      </c>
      <c r="D7711" s="2" t="s">
        <v>7581</v>
      </c>
      <c r="E7711" s="3" t="s">
        <v>6149</v>
      </c>
      <c r="G7711" s="66">
        <v>127.18</v>
      </c>
    </row>
    <row r="7712" spans="1:7" ht="22.5" x14ac:dyDescent="0.2">
      <c r="A7712" s="1" t="str">
        <f t="shared" si="130"/>
        <v>SINAPI 87851</v>
      </c>
      <c r="B7712" s="3" t="s">
        <v>6165</v>
      </c>
      <c r="C7712" s="3">
        <v>87851</v>
      </c>
      <c r="D7712" s="2" t="s">
        <v>7585</v>
      </c>
      <c r="E7712" s="3" t="s">
        <v>6149</v>
      </c>
      <c r="G7712" s="66">
        <v>142.34</v>
      </c>
    </row>
    <row r="7713" spans="1:7" ht="22.5" x14ac:dyDescent="0.2">
      <c r="A7713" s="1" t="str">
        <f t="shared" si="130"/>
        <v>SINAPI 105185</v>
      </c>
      <c r="B7713" s="3" t="s">
        <v>6165</v>
      </c>
      <c r="C7713" s="3">
        <v>105185</v>
      </c>
      <c r="D7713" s="2" t="s">
        <v>7622</v>
      </c>
      <c r="E7713" s="3" t="s">
        <v>6149</v>
      </c>
      <c r="G7713" s="66">
        <v>187.62</v>
      </c>
    </row>
    <row r="7714" spans="1:7" ht="22.5" x14ac:dyDescent="0.2">
      <c r="A7714" s="1" t="str">
        <f t="shared" si="130"/>
        <v>SINAPI 87838</v>
      </c>
      <c r="B7714" s="3" t="s">
        <v>6165</v>
      </c>
      <c r="C7714" s="3">
        <v>87838</v>
      </c>
      <c r="D7714" s="2" t="s">
        <v>7580</v>
      </c>
      <c r="E7714" s="3" t="s">
        <v>6149</v>
      </c>
      <c r="G7714" s="66">
        <v>175.61</v>
      </c>
    </row>
    <row r="7715" spans="1:7" ht="22.5" x14ac:dyDescent="0.2">
      <c r="A7715" s="1" t="str">
        <f t="shared" si="130"/>
        <v>SINAPI 87850</v>
      </c>
      <c r="B7715" s="3" t="s">
        <v>6165</v>
      </c>
      <c r="C7715" s="3">
        <v>87850</v>
      </c>
      <c r="D7715" s="2" t="s">
        <v>7584</v>
      </c>
      <c r="E7715" s="3" t="s">
        <v>6149</v>
      </c>
      <c r="G7715" s="66">
        <v>190.76</v>
      </c>
    </row>
    <row r="7716" spans="1:7" x14ac:dyDescent="0.2">
      <c r="A7716" s="1" t="str">
        <f t="shared" si="130"/>
        <v>SINAPI 105110</v>
      </c>
      <c r="B7716" s="3" t="s">
        <v>6165</v>
      </c>
      <c r="C7716" s="3">
        <v>105110</v>
      </c>
      <c r="D7716" s="2" t="s">
        <v>7707</v>
      </c>
      <c r="E7716" s="3" t="s">
        <v>6147</v>
      </c>
      <c r="G7716" s="66">
        <v>200.86</v>
      </c>
    </row>
    <row r="7717" spans="1:7" x14ac:dyDescent="0.2">
      <c r="A7717" s="1" t="str">
        <f t="shared" si="130"/>
        <v>SINAPI 105105</v>
      </c>
      <c r="B7717" s="3" t="s">
        <v>6165</v>
      </c>
      <c r="C7717" s="3">
        <v>105105</v>
      </c>
      <c r="D7717" s="2" t="s">
        <v>7704</v>
      </c>
      <c r="E7717" s="3" t="s">
        <v>6147</v>
      </c>
      <c r="G7717" s="66">
        <v>66.08</v>
      </c>
    </row>
    <row r="7718" spans="1:7" x14ac:dyDescent="0.2">
      <c r="A7718" s="1" t="str">
        <f t="shared" si="130"/>
        <v>SINAPI 105103</v>
      </c>
      <c r="B7718" s="3" t="s">
        <v>6165</v>
      </c>
      <c r="C7718" s="3">
        <v>105103</v>
      </c>
      <c r="D7718" s="2" t="s">
        <v>7702</v>
      </c>
      <c r="E7718" s="3" t="s">
        <v>6147</v>
      </c>
      <c r="G7718" s="66">
        <v>94.1</v>
      </c>
    </row>
    <row r="7719" spans="1:7" x14ac:dyDescent="0.2">
      <c r="A7719" s="1" t="str">
        <f t="shared" ref="A7719:A7782" si="131">CONCATENAR</f>
        <v>SINAPI 105112</v>
      </c>
      <c r="B7719" s="3" t="s">
        <v>6165</v>
      </c>
      <c r="C7719" s="3">
        <v>105112</v>
      </c>
      <c r="D7719" s="2" t="s">
        <v>7709</v>
      </c>
      <c r="E7719" s="3" t="s">
        <v>6147</v>
      </c>
      <c r="G7719" s="66">
        <v>167.74</v>
      </c>
    </row>
    <row r="7720" spans="1:7" ht="22.5" x14ac:dyDescent="0.2">
      <c r="A7720" s="1" t="str">
        <f t="shared" si="131"/>
        <v>SINAPI 105109</v>
      </c>
      <c r="B7720" s="3" t="s">
        <v>6165</v>
      </c>
      <c r="C7720" s="3">
        <v>105109</v>
      </c>
      <c r="D7720" s="2" t="s">
        <v>9934</v>
      </c>
      <c r="E7720" s="3" t="s">
        <v>6148</v>
      </c>
      <c r="G7720" s="66">
        <v>0</v>
      </c>
    </row>
    <row r="7721" spans="1:7" x14ac:dyDescent="0.2">
      <c r="A7721" s="1" t="str">
        <f t="shared" si="131"/>
        <v>SINAPI 105108</v>
      </c>
      <c r="B7721" s="3" t="s">
        <v>6165</v>
      </c>
      <c r="C7721" s="3">
        <v>105108</v>
      </c>
      <c r="D7721" s="2" t="s">
        <v>9935</v>
      </c>
      <c r="E7721" s="3" t="s">
        <v>6148</v>
      </c>
      <c r="G7721" s="66">
        <v>0</v>
      </c>
    </row>
    <row r="7722" spans="1:7" x14ac:dyDescent="0.2">
      <c r="A7722" s="1" t="str">
        <f t="shared" si="131"/>
        <v>SINAPI 105104</v>
      </c>
      <c r="B7722" s="3" t="s">
        <v>6165</v>
      </c>
      <c r="C7722" s="3">
        <v>105104</v>
      </c>
      <c r="D7722" s="2" t="s">
        <v>7703</v>
      </c>
      <c r="E7722" s="3" t="s">
        <v>6148</v>
      </c>
      <c r="G7722" s="66">
        <v>4673.75</v>
      </c>
    </row>
    <row r="7723" spans="1:7" ht="22.5" x14ac:dyDescent="0.2">
      <c r="A7723" s="1" t="str">
        <f t="shared" si="131"/>
        <v>SINAPI 105107</v>
      </c>
      <c r="B7723" s="3" t="s">
        <v>6165</v>
      </c>
      <c r="C7723" s="3">
        <v>105107</v>
      </c>
      <c r="D7723" s="2" t="s">
        <v>7706</v>
      </c>
      <c r="E7723" s="3" t="s">
        <v>6148</v>
      </c>
      <c r="G7723" s="66">
        <v>3163.2</v>
      </c>
    </row>
    <row r="7724" spans="1:7" ht="22.5" x14ac:dyDescent="0.2">
      <c r="A7724" s="1" t="str">
        <f t="shared" si="131"/>
        <v>SINAPI 105106</v>
      </c>
      <c r="B7724" s="3" t="s">
        <v>6165</v>
      </c>
      <c r="C7724" s="3">
        <v>105106</v>
      </c>
      <c r="D7724" s="2" t="s">
        <v>7705</v>
      </c>
      <c r="E7724" s="3" t="s">
        <v>6148</v>
      </c>
      <c r="G7724" s="66">
        <v>2142.23</v>
      </c>
    </row>
    <row r="7725" spans="1:7" ht="22.5" x14ac:dyDescent="0.2">
      <c r="A7725" s="1" t="str">
        <f t="shared" si="131"/>
        <v>SINAPI 105111</v>
      </c>
      <c r="B7725" s="3" t="s">
        <v>6165</v>
      </c>
      <c r="C7725" s="3">
        <v>105111</v>
      </c>
      <c r="D7725" s="2" t="s">
        <v>7708</v>
      </c>
      <c r="E7725" s="3" t="s">
        <v>6148</v>
      </c>
      <c r="G7725" s="66">
        <v>18172.59</v>
      </c>
    </row>
    <row r="7726" spans="1:7" x14ac:dyDescent="0.2">
      <c r="A7726" s="1" t="str">
        <f t="shared" si="131"/>
        <v>SINAPI 98520</v>
      </c>
      <c r="B7726" s="3" t="s">
        <v>6165</v>
      </c>
      <c r="C7726" s="3">
        <v>98520</v>
      </c>
      <c r="D7726" s="2" t="s">
        <v>7726</v>
      </c>
      <c r="E7726" s="3" t="s">
        <v>6149</v>
      </c>
      <c r="G7726" s="66">
        <v>5.87</v>
      </c>
    </row>
    <row r="7727" spans="1:7" x14ac:dyDescent="0.2">
      <c r="A7727" s="1" t="str">
        <f t="shared" si="131"/>
        <v>SINAPI 98521</v>
      </c>
      <c r="B7727" s="3" t="s">
        <v>6165</v>
      </c>
      <c r="C7727" s="3">
        <v>98521</v>
      </c>
      <c r="D7727" s="2" t="s">
        <v>7727</v>
      </c>
      <c r="E7727" s="3" t="s">
        <v>6149</v>
      </c>
      <c r="G7727" s="66">
        <v>0.36</v>
      </c>
    </row>
    <row r="7728" spans="1:7" x14ac:dyDescent="0.2">
      <c r="A7728" s="1" t="str">
        <f t="shared" si="131"/>
        <v>SINAPI 105521</v>
      </c>
      <c r="B7728" s="3" t="s">
        <v>6165</v>
      </c>
      <c r="C7728" s="3">
        <v>105521</v>
      </c>
      <c r="D7728" s="2" t="s">
        <v>7729</v>
      </c>
      <c r="E7728" s="3" t="s">
        <v>6149</v>
      </c>
      <c r="G7728" s="66">
        <v>3.96</v>
      </c>
    </row>
    <row r="7729" spans="1:7" x14ac:dyDescent="0.2">
      <c r="A7729" s="1" t="str">
        <f t="shared" si="131"/>
        <v>SINAPI 98509</v>
      </c>
      <c r="B7729" s="3" t="s">
        <v>6165</v>
      </c>
      <c r="C7729" s="3">
        <v>98509</v>
      </c>
      <c r="D7729" s="2" t="s">
        <v>7721</v>
      </c>
      <c r="E7729" s="3" t="s">
        <v>6148</v>
      </c>
      <c r="G7729" s="66">
        <v>54.94</v>
      </c>
    </row>
    <row r="7730" spans="1:7" ht="22.5" x14ac:dyDescent="0.2">
      <c r="A7730" s="1" t="str">
        <f t="shared" si="131"/>
        <v>SINAPI 98507</v>
      </c>
      <c r="B7730" s="3" t="s">
        <v>6165</v>
      </c>
      <c r="C7730" s="3">
        <v>98507</v>
      </c>
      <c r="D7730" s="2" t="s">
        <v>9936</v>
      </c>
      <c r="E7730" s="3" t="s">
        <v>6148</v>
      </c>
      <c r="G7730" s="66">
        <v>0</v>
      </c>
    </row>
    <row r="7731" spans="1:7" ht="22.5" x14ac:dyDescent="0.2">
      <c r="A7731" s="1" t="str">
        <f t="shared" si="131"/>
        <v>SINAPI 98508</v>
      </c>
      <c r="B7731" s="3" t="s">
        <v>6165</v>
      </c>
      <c r="C7731" s="3">
        <v>98508</v>
      </c>
      <c r="D7731" s="2" t="s">
        <v>9937</v>
      </c>
      <c r="E7731" s="3" t="s">
        <v>6148</v>
      </c>
      <c r="G7731" s="66">
        <v>0</v>
      </c>
    </row>
    <row r="7732" spans="1:7" ht="22.5" x14ac:dyDescent="0.2">
      <c r="A7732" s="1" t="str">
        <f t="shared" si="131"/>
        <v>SINAPI 98506</v>
      </c>
      <c r="B7732" s="3" t="s">
        <v>6165</v>
      </c>
      <c r="C7732" s="3">
        <v>98506</v>
      </c>
      <c r="D7732" s="2" t="s">
        <v>9938</v>
      </c>
      <c r="E7732" s="3" t="s">
        <v>6148</v>
      </c>
      <c r="G7732" s="66">
        <v>0</v>
      </c>
    </row>
    <row r="7733" spans="1:7" x14ac:dyDescent="0.2">
      <c r="A7733" s="1" t="str">
        <f t="shared" si="131"/>
        <v>SINAPI 98505</v>
      </c>
      <c r="B7733" s="3" t="s">
        <v>6165</v>
      </c>
      <c r="C7733" s="3">
        <v>98505</v>
      </c>
      <c r="D7733" s="2" t="s">
        <v>7732</v>
      </c>
      <c r="E7733" s="3" t="s">
        <v>6149</v>
      </c>
      <c r="G7733" s="66">
        <v>82.07</v>
      </c>
    </row>
    <row r="7734" spans="1:7" x14ac:dyDescent="0.2">
      <c r="A7734" s="1" t="str">
        <f t="shared" si="131"/>
        <v>SINAPI 98504</v>
      </c>
      <c r="B7734" s="3" t="s">
        <v>6165</v>
      </c>
      <c r="C7734" s="3">
        <v>98504</v>
      </c>
      <c r="D7734" s="2" t="s">
        <v>7731</v>
      </c>
      <c r="E7734" s="3" t="s">
        <v>6149</v>
      </c>
      <c r="G7734" s="66">
        <v>12.6</v>
      </c>
    </row>
    <row r="7735" spans="1:7" x14ac:dyDescent="0.2">
      <c r="A7735" s="1" t="str">
        <f t="shared" si="131"/>
        <v>SINAPI 98503</v>
      </c>
      <c r="B7735" s="3" t="s">
        <v>6165</v>
      </c>
      <c r="C7735" s="3">
        <v>98503</v>
      </c>
      <c r="D7735" s="2" t="s">
        <v>7730</v>
      </c>
      <c r="E7735" s="3" t="s">
        <v>6149</v>
      </c>
      <c r="G7735" s="66">
        <v>20.96</v>
      </c>
    </row>
    <row r="7736" spans="1:7" x14ac:dyDescent="0.2">
      <c r="A7736" s="1" t="str">
        <f t="shared" si="131"/>
        <v>SINAPI 103946</v>
      </c>
      <c r="B7736" s="3" t="s">
        <v>6165</v>
      </c>
      <c r="C7736" s="3">
        <v>103946</v>
      </c>
      <c r="D7736" s="2" t="s">
        <v>7733</v>
      </c>
      <c r="E7736" s="3" t="s">
        <v>6149</v>
      </c>
      <c r="G7736" s="66">
        <v>16.11</v>
      </c>
    </row>
    <row r="7737" spans="1:7" x14ac:dyDescent="0.2">
      <c r="A7737" s="1" t="str">
        <f t="shared" si="131"/>
        <v>SINAPI 98517</v>
      </c>
      <c r="B7737" s="3" t="s">
        <v>6165</v>
      </c>
      <c r="C7737" s="3">
        <v>98517</v>
      </c>
      <c r="D7737" s="2" t="s">
        <v>9939</v>
      </c>
      <c r="E7737" s="3" t="s">
        <v>6148</v>
      </c>
      <c r="G7737" s="66">
        <v>0</v>
      </c>
    </row>
    <row r="7738" spans="1:7" x14ac:dyDescent="0.2">
      <c r="A7738" s="1" t="str">
        <f t="shared" si="131"/>
        <v>SINAPI 98518</v>
      </c>
      <c r="B7738" s="3" t="s">
        <v>6165</v>
      </c>
      <c r="C7738" s="3">
        <v>98518</v>
      </c>
      <c r="D7738" s="2" t="s">
        <v>9940</v>
      </c>
      <c r="E7738" s="3" t="s">
        <v>6148</v>
      </c>
      <c r="G7738" s="66">
        <v>0</v>
      </c>
    </row>
    <row r="7739" spans="1:7" x14ac:dyDescent="0.2">
      <c r="A7739" s="1" t="str">
        <f t="shared" si="131"/>
        <v>SINAPI 98516</v>
      </c>
      <c r="B7739" s="3" t="s">
        <v>6165</v>
      </c>
      <c r="C7739" s="3">
        <v>98516</v>
      </c>
      <c r="D7739" s="2" t="s">
        <v>7724</v>
      </c>
      <c r="E7739" s="3" t="s">
        <v>6148</v>
      </c>
      <c r="G7739" s="66">
        <v>335.47</v>
      </c>
    </row>
    <row r="7740" spans="1:7" ht="22.5" x14ac:dyDescent="0.2">
      <c r="A7740" s="1" t="str">
        <f t="shared" si="131"/>
        <v>SINAPI 98514</v>
      </c>
      <c r="B7740" s="3" t="s">
        <v>6165</v>
      </c>
      <c r="C7740" s="3">
        <v>98514</v>
      </c>
      <c r="D7740" s="2" t="s">
        <v>9941</v>
      </c>
      <c r="E7740" s="3" t="s">
        <v>6148</v>
      </c>
      <c r="G7740" s="66">
        <v>0</v>
      </c>
    </row>
    <row r="7741" spans="1:7" x14ac:dyDescent="0.2">
      <c r="A7741" s="1" t="str">
        <f t="shared" si="131"/>
        <v>SINAPI 98515</v>
      </c>
      <c r="B7741" s="3" t="s">
        <v>6165</v>
      </c>
      <c r="C7741" s="3">
        <v>98515</v>
      </c>
      <c r="D7741" s="2" t="s">
        <v>9942</v>
      </c>
      <c r="E7741" s="3" t="s">
        <v>6148</v>
      </c>
      <c r="G7741" s="66">
        <v>0</v>
      </c>
    </row>
    <row r="7742" spans="1:7" x14ac:dyDescent="0.2">
      <c r="A7742" s="1" t="str">
        <f t="shared" si="131"/>
        <v>SINAPI 98513</v>
      </c>
      <c r="B7742" s="3" t="s">
        <v>6165</v>
      </c>
      <c r="C7742" s="3">
        <v>98513</v>
      </c>
      <c r="D7742" s="2" t="s">
        <v>9943</v>
      </c>
      <c r="E7742" s="3" t="s">
        <v>6148</v>
      </c>
      <c r="G7742" s="66">
        <v>0</v>
      </c>
    </row>
    <row r="7743" spans="1:7" ht="22.5" x14ac:dyDescent="0.2">
      <c r="A7743" s="1" t="str">
        <f t="shared" si="131"/>
        <v>SINAPI 98511</v>
      </c>
      <c r="B7743" s="3" t="s">
        <v>6165</v>
      </c>
      <c r="C7743" s="3">
        <v>98511</v>
      </c>
      <c r="D7743" s="2" t="s">
        <v>7723</v>
      </c>
      <c r="E7743" s="3" t="s">
        <v>6148</v>
      </c>
      <c r="G7743" s="66">
        <v>164.83</v>
      </c>
    </row>
    <row r="7744" spans="1:7" x14ac:dyDescent="0.2">
      <c r="A7744" s="1" t="str">
        <f t="shared" si="131"/>
        <v>SINAPI 98512</v>
      </c>
      <c r="B7744" s="3" t="s">
        <v>6165</v>
      </c>
      <c r="C7744" s="3">
        <v>98512</v>
      </c>
      <c r="D7744" s="2" t="s">
        <v>9944</v>
      </c>
      <c r="E7744" s="3" t="s">
        <v>6148</v>
      </c>
      <c r="G7744" s="66">
        <v>0</v>
      </c>
    </row>
    <row r="7745" spans="1:7" x14ac:dyDescent="0.2">
      <c r="A7745" s="1" t="str">
        <f t="shared" si="131"/>
        <v>SINAPI 98510</v>
      </c>
      <c r="B7745" s="3" t="s">
        <v>6165</v>
      </c>
      <c r="C7745" s="3">
        <v>98510</v>
      </c>
      <c r="D7745" s="2" t="s">
        <v>7722</v>
      </c>
      <c r="E7745" s="3" t="s">
        <v>6148</v>
      </c>
      <c r="G7745" s="66">
        <v>93.35</v>
      </c>
    </row>
    <row r="7746" spans="1:7" x14ac:dyDescent="0.2">
      <c r="A7746" s="1" t="str">
        <f t="shared" si="131"/>
        <v>SINAPI 98519</v>
      </c>
      <c r="B7746" s="3" t="s">
        <v>6165</v>
      </c>
      <c r="C7746" s="3">
        <v>98519</v>
      </c>
      <c r="D7746" s="2" t="s">
        <v>7725</v>
      </c>
      <c r="E7746" s="3" t="s">
        <v>6149</v>
      </c>
      <c r="G7746" s="66">
        <v>3.9</v>
      </c>
    </row>
    <row r="7747" spans="1:7" ht="22.5" x14ac:dyDescent="0.2">
      <c r="A7747" s="1" t="str">
        <f t="shared" si="131"/>
        <v>SINAPI 91599</v>
      </c>
      <c r="B7747" s="3" t="s">
        <v>6165</v>
      </c>
      <c r="C7747" s="3">
        <v>91599</v>
      </c>
      <c r="D7747" s="2" t="s">
        <v>6692</v>
      </c>
      <c r="E7747" s="3" t="s">
        <v>6153</v>
      </c>
      <c r="G7747" s="66">
        <v>9.19</v>
      </c>
    </row>
    <row r="7748" spans="1:7" ht="22.5" x14ac:dyDescent="0.2">
      <c r="A7748" s="1" t="str">
        <f t="shared" si="131"/>
        <v>SINAPI 100065</v>
      </c>
      <c r="B7748" s="3" t="s">
        <v>6165</v>
      </c>
      <c r="C7748" s="3">
        <v>100065</v>
      </c>
      <c r="D7748" s="2" t="s">
        <v>9945</v>
      </c>
      <c r="E7748" s="3" t="s">
        <v>6153</v>
      </c>
      <c r="G7748" s="66">
        <v>0</v>
      </c>
    </row>
    <row r="7749" spans="1:7" ht="22.5" x14ac:dyDescent="0.2">
      <c r="A7749" s="1" t="str">
        <f t="shared" si="131"/>
        <v>SINAPI 100069</v>
      </c>
      <c r="B7749" s="3" t="s">
        <v>6165</v>
      </c>
      <c r="C7749" s="3">
        <v>100069</v>
      </c>
      <c r="D7749" s="2" t="s">
        <v>9946</v>
      </c>
      <c r="E7749" s="3" t="s">
        <v>6153</v>
      </c>
      <c r="G7749" s="66">
        <v>0</v>
      </c>
    </row>
    <row r="7750" spans="1:7" ht="22.5" x14ac:dyDescent="0.2">
      <c r="A7750" s="1" t="str">
        <f t="shared" si="131"/>
        <v>SINAPI 100063</v>
      </c>
      <c r="B7750" s="3" t="s">
        <v>6165</v>
      </c>
      <c r="C7750" s="3">
        <v>100063</v>
      </c>
      <c r="D7750" s="2" t="s">
        <v>9947</v>
      </c>
      <c r="E7750" s="3" t="s">
        <v>6153</v>
      </c>
      <c r="G7750" s="66">
        <v>0</v>
      </c>
    </row>
    <row r="7751" spans="1:7" ht="22.5" x14ac:dyDescent="0.2">
      <c r="A7751" s="1" t="str">
        <f t="shared" si="131"/>
        <v>SINAPI 91597</v>
      </c>
      <c r="B7751" s="3" t="s">
        <v>6165</v>
      </c>
      <c r="C7751" s="3">
        <v>91597</v>
      </c>
      <c r="D7751" s="2" t="s">
        <v>6690</v>
      </c>
      <c r="E7751" s="3" t="s">
        <v>6153</v>
      </c>
      <c r="G7751" s="66">
        <v>8.81</v>
      </c>
    </row>
    <row r="7752" spans="1:7" ht="22.5" x14ac:dyDescent="0.2">
      <c r="A7752" s="1" t="str">
        <f t="shared" si="131"/>
        <v>SINAPI 91598</v>
      </c>
      <c r="B7752" s="3" t="s">
        <v>6165</v>
      </c>
      <c r="C7752" s="3">
        <v>91598</v>
      </c>
      <c r="D7752" s="2" t="s">
        <v>6691</v>
      </c>
      <c r="E7752" s="3" t="s">
        <v>6153</v>
      </c>
      <c r="G7752" s="66">
        <v>11.58</v>
      </c>
    </row>
    <row r="7753" spans="1:7" ht="22.5" x14ac:dyDescent="0.2">
      <c r="A7753" s="1" t="str">
        <f t="shared" si="131"/>
        <v>SINAPI 91596</v>
      </c>
      <c r="B7753" s="3" t="s">
        <v>6165</v>
      </c>
      <c r="C7753" s="3">
        <v>91596</v>
      </c>
      <c r="D7753" s="2" t="s">
        <v>6689</v>
      </c>
      <c r="E7753" s="3" t="s">
        <v>6153</v>
      </c>
      <c r="G7753" s="66">
        <v>11.95</v>
      </c>
    </row>
    <row r="7754" spans="1:7" ht="22.5" x14ac:dyDescent="0.2">
      <c r="A7754" s="1" t="str">
        <f t="shared" si="131"/>
        <v>SINAPI 100064</v>
      </c>
      <c r="B7754" s="3" t="s">
        <v>6165</v>
      </c>
      <c r="C7754" s="3">
        <v>100064</v>
      </c>
      <c r="D7754" s="2" t="s">
        <v>6698</v>
      </c>
      <c r="E7754" s="3" t="s">
        <v>6153</v>
      </c>
      <c r="G7754" s="66">
        <v>11.88</v>
      </c>
    </row>
    <row r="7755" spans="1:7" ht="22.5" x14ac:dyDescent="0.2">
      <c r="A7755" s="1" t="str">
        <f t="shared" si="131"/>
        <v>SINAPI 100066</v>
      </c>
      <c r="B7755" s="3" t="s">
        <v>6165</v>
      </c>
      <c r="C7755" s="3">
        <v>100066</v>
      </c>
      <c r="D7755" s="2" t="s">
        <v>6699</v>
      </c>
      <c r="E7755" s="3" t="s">
        <v>6153</v>
      </c>
      <c r="G7755" s="66">
        <v>11.9</v>
      </c>
    </row>
    <row r="7756" spans="1:7" ht="22.5" x14ac:dyDescent="0.2">
      <c r="A7756" s="1" t="str">
        <f t="shared" si="131"/>
        <v>SINAPI 91603</v>
      </c>
      <c r="B7756" s="3" t="s">
        <v>6165</v>
      </c>
      <c r="C7756" s="3">
        <v>91603</v>
      </c>
      <c r="D7756" s="2" t="s">
        <v>6696</v>
      </c>
      <c r="E7756" s="3" t="s">
        <v>6153</v>
      </c>
      <c r="G7756" s="66">
        <v>9.89</v>
      </c>
    </row>
    <row r="7757" spans="1:7" ht="22.5" x14ac:dyDescent="0.2">
      <c r="A7757" s="1" t="str">
        <f t="shared" si="131"/>
        <v>SINAPI 100068</v>
      </c>
      <c r="B7757" s="3" t="s">
        <v>6165</v>
      </c>
      <c r="C7757" s="3">
        <v>100068</v>
      </c>
      <c r="D7757" s="2" t="s">
        <v>6701</v>
      </c>
      <c r="E7757" s="3" t="s">
        <v>6153</v>
      </c>
      <c r="G7757" s="66">
        <v>8.5</v>
      </c>
    </row>
    <row r="7758" spans="1:7" ht="22.5" x14ac:dyDescent="0.2">
      <c r="A7758" s="1" t="str">
        <f t="shared" si="131"/>
        <v>SINAPI 100067</v>
      </c>
      <c r="B7758" s="3" t="s">
        <v>6165</v>
      </c>
      <c r="C7758" s="3">
        <v>100067</v>
      </c>
      <c r="D7758" s="2" t="s">
        <v>6700</v>
      </c>
      <c r="E7758" s="3" t="s">
        <v>6153</v>
      </c>
      <c r="G7758" s="66">
        <v>11.93</v>
      </c>
    </row>
    <row r="7759" spans="1:7" ht="22.5" x14ac:dyDescent="0.2">
      <c r="A7759" s="1" t="str">
        <f t="shared" si="131"/>
        <v>SINAPI 91601</v>
      </c>
      <c r="B7759" s="3" t="s">
        <v>6165</v>
      </c>
      <c r="C7759" s="3">
        <v>91601</v>
      </c>
      <c r="D7759" s="2" t="s">
        <v>6694</v>
      </c>
      <c r="E7759" s="3" t="s">
        <v>6153</v>
      </c>
      <c r="G7759" s="66">
        <v>12.16</v>
      </c>
    </row>
    <row r="7760" spans="1:7" ht="22.5" x14ac:dyDescent="0.2">
      <c r="A7760" s="1" t="str">
        <f t="shared" si="131"/>
        <v>SINAPI 91602</v>
      </c>
      <c r="B7760" s="3" t="s">
        <v>6165</v>
      </c>
      <c r="C7760" s="3">
        <v>91602</v>
      </c>
      <c r="D7760" s="2" t="s">
        <v>6695</v>
      </c>
      <c r="E7760" s="3" t="s">
        <v>6153</v>
      </c>
      <c r="G7760" s="66">
        <v>11.18</v>
      </c>
    </row>
    <row r="7761" spans="1:7" ht="22.5" x14ac:dyDescent="0.2">
      <c r="A7761" s="1" t="str">
        <f t="shared" si="131"/>
        <v>SINAPI 91593</v>
      </c>
      <c r="B7761" s="3" t="s">
        <v>6165</v>
      </c>
      <c r="C7761" s="3">
        <v>91593</v>
      </c>
      <c r="D7761" s="2" t="s">
        <v>6686</v>
      </c>
      <c r="E7761" s="3" t="s">
        <v>6153</v>
      </c>
      <c r="G7761" s="66">
        <v>12</v>
      </c>
    </row>
    <row r="7762" spans="1:7" ht="22.5" x14ac:dyDescent="0.2">
      <c r="A7762" s="1" t="str">
        <f t="shared" si="131"/>
        <v>SINAPI 105814</v>
      </c>
      <c r="B7762" s="3" t="s">
        <v>6165</v>
      </c>
      <c r="C7762" s="3">
        <v>105814</v>
      </c>
      <c r="D7762" s="2" t="s">
        <v>6702</v>
      </c>
      <c r="E7762" s="3" t="s">
        <v>6153</v>
      </c>
      <c r="G7762" s="66">
        <v>11.7</v>
      </c>
    </row>
    <row r="7763" spans="1:7" ht="22.5" x14ac:dyDescent="0.2">
      <c r="A7763" s="1" t="str">
        <f t="shared" si="131"/>
        <v>SINAPI 91594</v>
      </c>
      <c r="B7763" s="3" t="s">
        <v>6165</v>
      </c>
      <c r="C7763" s="3">
        <v>91594</v>
      </c>
      <c r="D7763" s="2" t="s">
        <v>6687</v>
      </c>
      <c r="E7763" s="3" t="s">
        <v>6153</v>
      </c>
      <c r="G7763" s="66">
        <v>12.01</v>
      </c>
    </row>
    <row r="7764" spans="1:7" ht="22.5" x14ac:dyDescent="0.2">
      <c r="A7764" s="1" t="str">
        <f t="shared" si="131"/>
        <v>SINAPI 91595</v>
      </c>
      <c r="B7764" s="3" t="s">
        <v>6165</v>
      </c>
      <c r="C7764" s="3">
        <v>91595</v>
      </c>
      <c r="D7764" s="2" t="s">
        <v>6688</v>
      </c>
      <c r="E7764" s="3" t="s">
        <v>6153</v>
      </c>
      <c r="G7764" s="66">
        <v>12.27</v>
      </c>
    </row>
    <row r="7765" spans="1:7" ht="22.5" x14ac:dyDescent="0.2">
      <c r="A7765" s="1" t="str">
        <f t="shared" si="131"/>
        <v>SINAPI 105815</v>
      </c>
      <c r="B7765" s="3" t="s">
        <v>6165</v>
      </c>
      <c r="C7765" s="3">
        <v>105815</v>
      </c>
      <c r="D7765" s="2" t="s">
        <v>9948</v>
      </c>
      <c r="E7765" s="3" t="s">
        <v>6153</v>
      </c>
      <c r="G7765" s="66">
        <v>0</v>
      </c>
    </row>
    <row r="7766" spans="1:7" x14ac:dyDescent="0.2">
      <c r="A7766" s="1" t="str">
        <f t="shared" si="131"/>
        <v>SINAPI 91600</v>
      </c>
      <c r="B7766" s="3" t="s">
        <v>6165</v>
      </c>
      <c r="C7766" s="3">
        <v>91600</v>
      </c>
      <c r="D7766" s="2" t="s">
        <v>6693</v>
      </c>
      <c r="E7766" s="3" t="s">
        <v>6153</v>
      </c>
      <c r="G7766" s="66">
        <v>13.28</v>
      </c>
    </row>
    <row r="7767" spans="1:7" ht="22.5" x14ac:dyDescent="0.2">
      <c r="A7767" s="1" t="str">
        <f t="shared" si="131"/>
        <v>SINAPI 99235</v>
      </c>
      <c r="B7767" s="3" t="s">
        <v>6165</v>
      </c>
      <c r="C7767" s="3">
        <v>99235</v>
      </c>
      <c r="D7767" s="2" t="s">
        <v>6703</v>
      </c>
      <c r="E7767" s="3" t="s">
        <v>6154</v>
      </c>
      <c r="G7767" s="66">
        <v>728.82</v>
      </c>
    </row>
    <row r="7768" spans="1:7" ht="33.75" x14ac:dyDescent="0.2">
      <c r="A7768" s="1" t="str">
        <f t="shared" si="131"/>
        <v>SINAPI 105539</v>
      </c>
      <c r="B7768" s="3" t="s">
        <v>6165</v>
      </c>
      <c r="C7768" s="3">
        <v>105539</v>
      </c>
      <c r="D7768" s="2" t="s">
        <v>9949</v>
      </c>
      <c r="E7768" s="3" t="s">
        <v>6154</v>
      </c>
      <c r="G7768" s="66">
        <v>0</v>
      </c>
    </row>
    <row r="7769" spans="1:7" ht="22.5" x14ac:dyDescent="0.2">
      <c r="A7769" s="1" t="str">
        <f t="shared" si="131"/>
        <v>SINAPI 99439</v>
      </c>
      <c r="B7769" s="3" t="s">
        <v>6165</v>
      </c>
      <c r="C7769" s="3">
        <v>99439</v>
      </c>
      <c r="D7769" s="2" t="s">
        <v>6712</v>
      </c>
      <c r="E7769" s="3" t="s">
        <v>6154</v>
      </c>
      <c r="G7769" s="66">
        <v>802.3</v>
      </c>
    </row>
    <row r="7770" spans="1:7" ht="33.75" x14ac:dyDescent="0.2">
      <c r="A7770" s="1" t="str">
        <f t="shared" si="131"/>
        <v>SINAPI 105540</v>
      </c>
      <c r="B7770" s="3" t="s">
        <v>6165</v>
      </c>
      <c r="C7770" s="3">
        <v>105540</v>
      </c>
      <c r="D7770" s="2" t="s">
        <v>9950</v>
      </c>
      <c r="E7770" s="3" t="s">
        <v>6154</v>
      </c>
      <c r="G7770" s="66">
        <v>0</v>
      </c>
    </row>
    <row r="7771" spans="1:7" ht="22.5" x14ac:dyDescent="0.2">
      <c r="A7771" s="1" t="str">
        <f t="shared" si="131"/>
        <v>SINAPI 103184</v>
      </c>
      <c r="B7771" s="3" t="s">
        <v>6165</v>
      </c>
      <c r="C7771" s="3">
        <v>103184</v>
      </c>
      <c r="D7771" s="2" t="s">
        <v>6714</v>
      </c>
      <c r="E7771" s="3" t="s">
        <v>6154</v>
      </c>
      <c r="G7771" s="66">
        <v>751.7</v>
      </c>
    </row>
    <row r="7772" spans="1:7" ht="22.5" x14ac:dyDescent="0.2">
      <c r="A7772" s="1" t="str">
        <f t="shared" si="131"/>
        <v>SINAPI 103183</v>
      </c>
      <c r="B7772" s="3" t="s">
        <v>6165</v>
      </c>
      <c r="C7772" s="3">
        <v>103183</v>
      </c>
      <c r="D7772" s="2" t="s">
        <v>6713</v>
      </c>
      <c r="E7772" s="3" t="s">
        <v>6154</v>
      </c>
      <c r="G7772" s="66">
        <v>880.97</v>
      </c>
    </row>
    <row r="7773" spans="1:7" ht="22.5" x14ac:dyDescent="0.2">
      <c r="A7773" s="1" t="str">
        <f t="shared" si="131"/>
        <v>SINAPI 99434</v>
      </c>
      <c r="B7773" s="3" t="s">
        <v>6165</v>
      </c>
      <c r="C7773" s="3">
        <v>99434</v>
      </c>
      <c r="D7773" s="2" t="s">
        <v>6707</v>
      </c>
      <c r="E7773" s="3" t="s">
        <v>6154</v>
      </c>
      <c r="G7773" s="66">
        <v>816.31</v>
      </c>
    </row>
    <row r="7774" spans="1:7" ht="22.5" x14ac:dyDescent="0.2">
      <c r="A7774" s="1" t="str">
        <f t="shared" si="131"/>
        <v>SINAPI 99431</v>
      </c>
      <c r="B7774" s="3" t="s">
        <v>6165</v>
      </c>
      <c r="C7774" s="3">
        <v>99431</v>
      </c>
      <c r="D7774" s="2" t="s">
        <v>6704</v>
      </c>
      <c r="E7774" s="3" t="s">
        <v>6154</v>
      </c>
      <c r="G7774" s="66">
        <v>812.34</v>
      </c>
    </row>
    <row r="7775" spans="1:7" ht="22.5" x14ac:dyDescent="0.2">
      <c r="A7775" s="1" t="str">
        <f t="shared" si="131"/>
        <v>SINAPI 99435</v>
      </c>
      <c r="B7775" s="3" t="s">
        <v>6165</v>
      </c>
      <c r="C7775" s="3">
        <v>99435</v>
      </c>
      <c r="D7775" s="2" t="s">
        <v>6708</v>
      </c>
      <c r="E7775" s="3" t="s">
        <v>6154</v>
      </c>
      <c r="G7775" s="66">
        <v>796.9</v>
      </c>
    </row>
    <row r="7776" spans="1:7" ht="22.5" x14ac:dyDescent="0.2">
      <c r="A7776" s="1" t="str">
        <f t="shared" si="131"/>
        <v>SINAPI 99432</v>
      </c>
      <c r="B7776" s="3" t="s">
        <v>6165</v>
      </c>
      <c r="C7776" s="3">
        <v>99432</v>
      </c>
      <c r="D7776" s="2" t="s">
        <v>6705</v>
      </c>
      <c r="E7776" s="3" t="s">
        <v>6154</v>
      </c>
      <c r="G7776" s="66">
        <v>794.07</v>
      </c>
    </row>
    <row r="7777" spans="1:7" ht="22.5" x14ac:dyDescent="0.2">
      <c r="A7777" s="1" t="str">
        <f t="shared" si="131"/>
        <v>SINAPI 99438</v>
      </c>
      <c r="B7777" s="3" t="s">
        <v>6165</v>
      </c>
      <c r="C7777" s="3">
        <v>99438</v>
      </c>
      <c r="D7777" s="2" t="s">
        <v>6711</v>
      </c>
      <c r="E7777" s="3" t="s">
        <v>6154</v>
      </c>
      <c r="G7777" s="66">
        <v>782.6</v>
      </c>
    </row>
    <row r="7778" spans="1:7" ht="33.75" x14ac:dyDescent="0.2">
      <c r="A7778" s="1" t="str">
        <f t="shared" si="131"/>
        <v>SINAPI 105538</v>
      </c>
      <c r="B7778" s="3" t="s">
        <v>6165</v>
      </c>
      <c r="C7778" s="3">
        <v>105538</v>
      </c>
      <c r="D7778" s="2" t="s">
        <v>9951</v>
      </c>
      <c r="E7778" s="3" t="s">
        <v>6154</v>
      </c>
      <c r="G7778" s="66">
        <v>0</v>
      </c>
    </row>
    <row r="7779" spans="1:7" ht="22.5" x14ac:dyDescent="0.2">
      <c r="A7779" s="1" t="str">
        <f t="shared" si="131"/>
        <v>SINAPI 99436</v>
      </c>
      <c r="B7779" s="3" t="s">
        <v>6165</v>
      </c>
      <c r="C7779" s="3">
        <v>99436</v>
      </c>
      <c r="D7779" s="2" t="s">
        <v>6709</v>
      </c>
      <c r="E7779" s="3" t="s">
        <v>6154</v>
      </c>
      <c r="G7779" s="66">
        <v>883.43</v>
      </c>
    </row>
    <row r="7780" spans="1:7" ht="22.5" x14ac:dyDescent="0.2">
      <c r="A7780" s="1" t="str">
        <f t="shared" si="131"/>
        <v>SINAPI 99437</v>
      </c>
      <c r="B7780" s="3" t="s">
        <v>6165</v>
      </c>
      <c r="C7780" s="3">
        <v>99437</v>
      </c>
      <c r="D7780" s="2" t="s">
        <v>6710</v>
      </c>
      <c r="E7780" s="3" t="s">
        <v>6154</v>
      </c>
      <c r="G7780" s="66">
        <v>775.06</v>
      </c>
    </row>
    <row r="7781" spans="1:7" ht="33.75" x14ac:dyDescent="0.2">
      <c r="A7781" s="1" t="str">
        <f t="shared" si="131"/>
        <v>SINAPI 105537</v>
      </c>
      <c r="B7781" s="3" t="s">
        <v>6165</v>
      </c>
      <c r="C7781" s="3">
        <v>105537</v>
      </c>
      <c r="D7781" s="2" t="s">
        <v>9952</v>
      </c>
      <c r="E7781" s="3" t="s">
        <v>6154</v>
      </c>
      <c r="G7781" s="66">
        <v>0</v>
      </c>
    </row>
    <row r="7782" spans="1:7" ht="22.5" x14ac:dyDescent="0.2">
      <c r="A7782" s="1" t="str">
        <f t="shared" si="131"/>
        <v>SINAPI 99433</v>
      </c>
      <c r="B7782" s="3" t="s">
        <v>6165</v>
      </c>
      <c r="C7782" s="3">
        <v>99433</v>
      </c>
      <c r="D7782" s="2" t="s">
        <v>6706</v>
      </c>
      <c r="E7782" s="3" t="s">
        <v>6154</v>
      </c>
      <c r="G7782" s="66">
        <v>860.85</v>
      </c>
    </row>
    <row r="7783" spans="1:7" ht="22.5" x14ac:dyDescent="0.2">
      <c r="A7783" s="1" t="str">
        <f t="shared" ref="A7783:A7846" si="132">CONCATENAR</f>
        <v>SINAPI 104422</v>
      </c>
      <c r="B7783" s="3" t="s">
        <v>6165</v>
      </c>
      <c r="C7783" s="3">
        <v>104422</v>
      </c>
      <c r="D7783" s="2" t="s">
        <v>7655</v>
      </c>
      <c r="E7783" s="3" t="s">
        <v>6149</v>
      </c>
      <c r="G7783" s="66">
        <v>10.17</v>
      </c>
    </row>
    <row r="7784" spans="1:7" ht="22.5" x14ac:dyDescent="0.2">
      <c r="A7784" s="1" t="str">
        <f t="shared" si="132"/>
        <v>SINAPI 105824</v>
      </c>
      <c r="B7784" s="3" t="s">
        <v>6165</v>
      </c>
      <c r="C7784" s="3">
        <v>105824</v>
      </c>
      <c r="D7784" s="2" t="s">
        <v>7666</v>
      </c>
      <c r="E7784" s="3" t="s">
        <v>6149</v>
      </c>
      <c r="G7784" s="66">
        <v>12.8</v>
      </c>
    </row>
    <row r="7785" spans="1:7" ht="33.75" x14ac:dyDescent="0.2">
      <c r="A7785" s="1" t="str">
        <f t="shared" si="132"/>
        <v>SINAPI 105825</v>
      </c>
      <c r="B7785" s="3" t="s">
        <v>6165</v>
      </c>
      <c r="C7785" s="3">
        <v>105825</v>
      </c>
      <c r="D7785" s="2" t="s">
        <v>7667</v>
      </c>
      <c r="E7785" s="3" t="s">
        <v>6149</v>
      </c>
      <c r="G7785" s="66">
        <v>7.09</v>
      </c>
    </row>
    <row r="7786" spans="1:7" ht="22.5" x14ac:dyDescent="0.2">
      <c r="A7786" s="1" t="str">
        <f t="shared" si="132"/>
        <v>SINAPI 104421</v>
      </c>
      <c r="B7786" s="3" t="s">
        <v>6165</v>
      </c>
      <c r="C7786" s="3">
        <v>104421</v>
      </c>
      <c r="D7786" s="2" t="s">
        <v>7654</v>
      </c>
      <c r="E7786" s="3" t="s">
        <v>6149</v>
      </c>
      <c r="G7786" s="66">
        <v>15.87</v>
      </c>
    </row>
    <row r="7787" spans="1:7" ht="22.5" x14ac:dyDescent="0.2">
      <c r="A7787" s="1" t="str">
        <f t="shared" si="132"/>
        <v>SINAPI 105822</v>
      </c>
      <c r="B7787" s="3" t="s">
        <v>6165</v>
      </c>
      <c r="C7787" s="3">
        <v>105822</v>
      </c>
      <c r="D7787" s="2" t="s">
        <v>7664</v>
      </c>
      <c r="E7787" s="3" t="s">
        <v>6149</v>
      </c>
      <c r="G7787" s="66">
        <v>18.5</v>
      </c>
    </row>
    <row r="7788" spans="1:7" ht="33.75" x14ac:dyDescent="0.2">
      <c r="A7788" s="1" t="str">
        <f t="shared" si="132"/>
        <v>SINAPI 105823</v>
      </c>
      <c r="B7788" s="3" t="s">
        <v>6165</v>
      </c>
      <c r="C7788" s="3">
        <v>105823</v>
      </c>
      <c r="D7788" s="2" t="s">
        <v>7665</v>
      </c>
      <c r="E7788" s="3" t="s">
        <v>6149</v>
      </c>
      <c r="G7788" s="66">
        <v>12.79</v>
      </c>
    </row>
    <row r="7789" spans="1:7" ht="33.75" x14ac:dyDescent="0.2">
      <c r="A7789" s="1" t="str">
        <f t="shared" si="132"/>
        <v>SINAPI 104423</v>
      </c>
      <c r="B7789" s="3" t="s">
        <v>6165</v>
      </c>
      <c r="C7789" s="3">
        <v>104423</v>
      </c>
      <c r="D7789" s="2" t="s">
        <v>7656</v>
      </c>
      <c r="E7789" s="3" t="s">
        <v>6149</v>
      </c>
      <c r="G7789" s="66">
        <v>14.16</v>
      </c>
    </row>
    <row r="7790" spans="1:7" ht="33.75" x14ac:dyDescent="0.2">
      <c r="A7790" s="1" t="str">
        <f t="shared" si="132"/>
        <v>SINAPI 105826</v>
      </c>
      <c r="B7790" s="3" t="s">
        <v>6165</v>
      </c>
      <c r="C7790" s="3">
        <v>105826</v>
      </c>
      <c r="D7790" s="2" t="s">
        <v>7668</v>
      </c>
      <c r="E7790" s="3" t="s">
        <v>6149</v>
      </c>
      <c r="G7790" s="66">
        <v>16.79</v>
      </c>
    </row>
    <row r="7791" spans="1:7" ht="33.75" x14ac:dyDescent="0.2">
      <c r="A7791" s="1" t="str">
        <f t="shared" si="132"/>
        <v>SINAPI 105827</v>
      </c>
      <c r="B7791" s="3" t="s">
        <v>6165</v>
      </c>
      <c r="C7791" s="3">
        <v>105827</v>
      </c>
      <c r="D7791" s="2" t="s">
        <v>7669</v>
      </c>
      <c r="E7791" s="3" t="s">
        <v>6149</v>
      </c>
      <c r="G7791" s="66">
        <v>11.08</v>
      </c>
    </row>
    <row r="7792" spans="1:7" ht="22.5" x14ac:dyDescent="0.2">
      <c r="A7792" s="1" t="str">
        <f t="shared" si="132"/>
        <v>SINAPI 104425</v>
      </c>
      <c r="B7792" s="3" t="s">
        <v>6165</v>
      </c>
      <c r="C7792" s="3">
        <v>104425</v>
      </c>
      <c r="D7792" s="2" t="s">
        <v>7657</v>
      </c>
      <c r="E7792" s="3" t="s">
        <v>6149</v>
      </c>
      <c r="G7792" s="66">
        <v>8.4499999999999993</v>
      </c>
    </row>
    <row r="7793" spans="1:7" ht="22.5" x14ac:dyDescent="0.2">
      <c r="A7793" s="1" t="str">
        <f t="shared" si="132"/>
        <v>SINAPI 105828</v>
      </c>
      <c r="B7793" s="3" t="s">
        <v>6165</v>
      </c>
      <c r="C7793" s="3">
        <v>105828</v>
      </c>
      <c r="D7793" s="2" t="s">
        <v>7670</v>
      </c>
      <c r="E7793" s="3" t="s">
        <v>6149</v>
      </c>
      <c r="G7793" s="66">
        <v>11.08</v>
      </c>
    </row>
    <row r="7794" spans="1:7" ht="22.5" x14ac:dyDescent="0.2">
      <c r="A7794" s="1" t="str">
        <f t="shared" si="132"/>
        <v>SINAPI 105829</v>
      </c>
      <c r="B7794" s="3" t="s">
        <v>6165</v>
      </c>
      <c r="C7794" s="3">
        <v>105829</v>
      </c>
      <c r="D7794" s="2" t="s">
        <v>7671</v>
      </c>
      <c r="E7794" s="3" t="s">
        <v>6149</v>
      </c>
      <c r="G7794" s="66">
        <v>5.37</v>
      </c>
    </row>
    <row r="7795" spans="1:7" ht="22.5" x14ac:dyDescent="0.2">
      <c r="A7795" s="1" t="str">
        <f t="shared" si="132"/>
        <v>SINAPI 91525</v>
      </c>
      <c r="B7795" s="3" t="s">
        <v>6165</v>
      </c>
      <c r="C7795" s="3">
        <v>91525</v>
      </c>
      <c r="D7795" s="2" t="s">
        <v>7645</v>
      </c>
      <c r="E7795" s="3" t="s">
        <v>6149</v>
      </c>
      <c r="G7795" s="66">
        <v>7.25</v>
      </c>
    </row>
    <row r="7796" spans="1:7" ht="22.5" x14ac:dyDescent="0.2">
      <c r="A7796" s="1" t="str">
        <f t="shared" si="132"/>
        <v>SINAPI 105818</v>
      </c>
      <c r="B7796" s="3" t="s">
        <v>6165</v>
      </c>
      <c r="C7796" s="3">
        <v>105818</v>
      </c>
      <c r="D7796" s="2" t="s">
        <v>7660</v>
      </c>
      <c r="E7796" s="3" t="s">
        <v>6149</v>
      </c>
      <c r="G7796" s="66">
        <v>11.36</v>
      </c>
    </row>
    <row r="7797" spans="1:7" ht="22.5" x14ac:dyDescent="0.2">
      <c r="A7797" s="1" t="str">
        <f t="shared" si="132"/>
        <v>SINAPI 105819</v>
      </c>
      <c r="B7797" s="3" t="s">
        <v>6165</v>
      </c>
      <c r="C7797" s="3">
        <v>105819</v>
      </c>
      <c r="D7797" s="2" t="s">
        <v>7661</v>
      </c>
      <c r="E7797" s="3" t="s">
        <v>6149</v>
      </c>
      <c r="G7797" s="66">
        <v>5.68</v>
      </c>
    </row>
    <row r="7798" spans="1:7" ht="22.5" x14ac:dyDescent="0.2">
      <c r="A7798" s="1" t="str">
        <f t="shared" si="132"/>
        <v>SINAPI 104414</v>
      </c>
      <c r="B7798" s="3" t="s">
        <v>6165</v>
      </c>
      <c r="C7798" s="3">
        <v>104414</v>
      </c>
      <c r="D7798" s="2" t="s">
        <v>7648</v>
      </c>
      <c r="E7798" s="3" t="s">
        <v>6149</v>
      </c>
      <c r="G7798" s="66">
        <v>6.36</v>
      </c>
    </row>
    <row r="7799" spans="1:7" ht="22.5" x14ac:dyDescent="0.2">
      <c r="A7799" s="1" t="str">
        <f t="shared" si="132"/>
        <v>SINAPI 105816</v>
      </c>
      <c r="B7799" s="3" t="s">
        <v>6165</v>
      </c>
      <c r="C7799" s="3">
        <v>105816</v>
      </c>
      <c r="D7799" s="2" t="s">
        <v>7658</v>
      </c>
      <c r="E7799" s="3" t="s">
        <v>6149</v>
      </c>
      <c r="G7799" s="66">
        <v>10.47</v>
      </c>
    </row>
    <row r="7800" spans="1:7" ht="33.75" x14ac:dyDescent="0.2">
      <c r="A7800" s="1" t="str">
        <f t="shared" si="132"/>
        <v>SINAPI 105817</v>
      </c>
      <c r="B7800" s="3" t="s">
        <v>6165</v>
      </c>
      <c r="C7800" s="3">
        <v>105817</v>
      </c>
      <c r="D7800" s="2" t="s">
        <v>7659</v>
      </c>
      <c r="E7800" s="3" t="s">
        <v>6149</v>
      </c>
      <c r="G7800" s="66">
        <v>4.79</v>
      </c>
    </row>
    <row r="7801" spans="1:7" ht="22.5" x14ac:dyDescent="0.2">
      <c r="A7801" s="1" t="str">
        <f t="shared" si="132"/>
        <v>SINAPI 104415</v>
      </c>
      <c r="B7801" s="3" t="s">
        <v>6165</v>
      </c>
      <c r="C7801" s="3">
        <v>104415</v>
      </c>
      <c r="D7801" s="2" t="s">
        <v>7649</v>
      </c>
      <c r="E7801" s="3" t="s">
        <v>6149</v>
      </c>
      <c r="G7801" s="66">
        <v>11.98</v>
      </c>
    </row>
    <row r="7802" spans="1:7" ht="22.5" x14ac:dyDescent="0.2">
      <c r="A7802" s="1" t="str">
        <f t="shared" si="132"/>
        <v>SINAPI 105820</v>
      </c>
      <c r="B7802" s="3" t="s">
        <v>6165</v>
      </c>
      <c r="C7802" s="3">
        <v>105820</v>
      </c>
      <c r="D7802" s="2" t="s">
        <v>7662</v>
      </c>
      <c r="E7802" s="3" t="s">
        <v>6149</v>
      </c>
      <c r="G7802" s="66">
        <v>16.09</v>
      </c>
    </row>
    <row r="7803" spans="1:7" ht="33.75" x14ac:dyDescent="0.2">
      <c r="A7803" s="1" t="str">
        <f t="shared" si="132"/>
        <v>SINAPI 105821</v>
      </c>
      <c r="B7803" s="3" t="s">
        <v>6165</v>
      </c>
      <c r="C7803" s="3">
        <v>105821</v>
      </c>
      <c r="D7803" s="2" t="s">
        <v>7663</v>
      </c>
      <c r="E7803" s="3" t="s">
        <v>6149</v>
      </c>
      <c r="G7803" s="66">
        <v>10.41</v>
      </c>
    </row>
    <row r="7804" spans="1:7" ht="22.5" x14ac:dyDescent="0.2">
      <c r="A7804" s="1" t="str">
        <f t="shared" si="132"/>
        <v>SINAPI 104418</v>
      </c>
      <c r="B7804" s="3" t="s">
        <v>6165</v>
      </c>
      <c r="C7804" s="3">
        <v>104418</v>
      </c>
      <c r="D7804" s="2" t="s">
        <v>7652</v>
      </c>
      <c r="E7804" s="3" t="s">
        <v>6149</v>
      </c>
      <c r="G7804" s="66">
        <v>2.84</v>
      </c>
    </row>
    <row r="7805" spans="1:7" ht="22.5" x14ac:dyDescent="0.2">
      <c r="A7805" s="1" t="str">
        <f t="shared" si="132"/>
        <v>SINAPI 91515</v>
      </c>
      <c r="B7805" s="3" t="s">
        <v>6165</v>
      </c>
      <c r="C7805" s="3">
        <v>91515</v>
      </c>
      <c r="D7805" s="2" t="s">
        <v>7641</v>
      </c>
      <c r="E7805" s="3" t="s">
        <v>6149</v>
      </c>
      <c r="G7805" s="66">
        <v>5.22</v>
      </c>
    </row>
    <row r="7806" spans="1:7" ht="33.75" x14ac:dyDescent="0.2">
      <c r="A7806" s="1" t="str">
        <f t="shared" si="132"/>
        <v>SINAPI 104419</v>
      </c>
      <c r="B7806" s="3" t="s">
        <v>6165</v>
      </c>
      <c r="C7806" s="3">
        <v>104419</v>
      </c>
      <c r="D7806" s="2" t="s">
        <v>7653</v>
      </c>
      <c r="E7806" s="3" t="s">
        <v>6149</v>
      </c>
      <c r="G7806" s="66">
        <v>4.5199999999999996</v>
      </c>
    </row>
    <row r="7807" spans="1:7" ht="22.5" x14ac:dyDescent="0.2">
      <c r="A7807" s="1" t="str">
        <f t="shared" si="132"/>
        <v>SINAPI 91519</v>
      </c>
      <c r="B7807" s="3" t="s">
        <v>6165</v>
      </c>
      <c r="C7807" s="3">
        <v>91519</v>
      </c>
      <c r="D7807" s="2" t="s">
        <v>7642</v>
      </c>
      <c r="E7807" s="3" t="s">
        <v>6149</v>
      </c>
      <c r="G7807" s="66">
        <v>2.16</v>
      </c>
    </row>
    <row r="7808" spans="1:7" ht="22.5" x14ac:dyDescent="0.2">
      <c r="A7808" s="1" t="str">
        <f t="shared" si="132"/>
        <v>SINAPI 91520</v>
      </c>
      <c r="B7808" s="3" t="s">
        <v>6165</v>
      </c>
      <c r="C7808" s="3">
        <v>91520</v>
      </c>
      <c r="D7808" s="2" t="s">
        <v>7643</v>
      </c>
      <c r="E7808" s="3" t="s">
        <v>6149</v>
      </c>
      <c r="G7808" s="66">
        <v>2.21</v>
      </c>
    </row>
    <row r="7809" spans="1:7" ht="22.5" x14ac:dyDescent="0.2">
      <c r="A7809" s="1" t="str">
        <f t="shared" si="132"/>
        <v>SINAPI 104416</v>
      </c>
      <c r="B7809" s="3" t="s">
        <v>6165</v>
      </c>
      <c r="C7809" s="3">
        <v>104416</v>
      </c>
      <c r="D7809" s="2" t="s">
        <v>7650</v>
      </c>
      <c r="E7809" s="3" t="s">
        <v>6149</v>
      </c>
      <c r="G7809" s="66">
        <v>1.82</v>
      </c>
    </row>
    <row r="7810" spans="1:7" ht="22.5" x14ac:dyDescent="0.2">
      <c r="A7810" s="1" t="str">
        <f t="shared" si="132"/>
        <v>SINAPI 104417</v>
      </c>
      <c r="B7810" s="3" t="s">
        <v>6165</v>
      </c>
      <c r="C7810" s="3">
        <v>104417</v>
      </c>
      <c r="D7810" s="2" t="s">
        <v>7651</v>
      </c>
      <c r="E7810" s="3" t="s">
        <v>6149</v>
      </c>
      <c r="G7810" s="66">
        <v>4.1399999999999997</v>
      </c>
    </row>
    <row r="7811" spans="1:7" ht="22.5" x14ac:dyDescent="0.2">
      <c r="A7811" s="1" t="str">
        <f t="shared" si="132"/>
        <v>SINAPI 91522</v>
      </c>
      <c r="B7811" s="3" t="s">
        <v>6165</v>
      </c>
      <c r="C7811" s="3">
        <v>91522</v>
      </c>
      <c r="D7811" s="2" t="s">
        <v>7644</v>
      </c>
      <c r="E7811" s="3" t="s">
        <v>6149</v>
      </c>
      <c r="G7811" s="66">
        <v>3.72</v>
      </c>
    </row>
    <row r="7812" spans="1:7" ht="22.5" x14ac:dyDescent="0.2">
      <c r="A7812" s="1" t="str">
        <f t="shared" si="132"/>
        <v>SINAPI 104412</v>
      </c>
      <c r="B7812" s="3" t="s">
        <v>6165</v>
      </c>
      <c r="C7812" s="3">
        <v>104412</v>
      </c>
      <c r="D7812" s="2" t="s">
        <v>7646</v>
      </c>
      <c r="E7812" s="3" t="s">
        <v>6149</v>
      </c>
      <c r="G7812" s="66">
        <v>3.34</v>
      </c>
    </row>
    <row r="7813" spans="1:7" ht="22.5" x14ac:dyDescent="0.2">
      <c r="A7813" s="1" t="str">
        <f t="shared" si="132"/>
        <v>SINAPI 104413</v>
      </c>
      <c r="B7813" s="3" t="s">
        <v>6165</v>
      </c>
      <c r="C7813" s="3">
        <v>104413</v>
      </c>
      <c r="D7813" s="2" t="s">
        <v>7647</v>
      </c>
      <c r="E7813" s="3" t="s">
        <v>6149</v>
      </c>
      <c r="G7813" s="66">
        <v>5.68</v>
      </c>
    </row>
    <row r="7814" spans="1:7" ht="22.5" x14ac:dyDescent="0.2">
      <c r="A7814" s="1" t="str">
        <f t="shared" si="132"/>
        <v>SINAPI 102569</v>
      </c>
      <c r="B7814" s="3" t="s">
        <v>6165</v>
      </c>
      <c r="C7814" s="3">
        <v>102569</v>
      </c>
      <c r="D7814" s="2" t="s">
        <v>9953</v>
      </c>
      <c r="E7814" s="3" t="s">
        <v>6149</v>
      </c>
      <c r="G7814" s="66">
        <v>0</v>
      </c>
    </row>
    <row r="7815" spans="1:7" ht="22.5" x14ac:dyDescent="0.2">
      <c r="A7815" s="1" t="str">
        <f t="shared" si="132"/>
        <v>SINAPI 102574</v>
      </c>
      <c r="B7815" s="3" t="s">
        <v>6165</v>
      </c>
      <c r="C7815" s="3">
        <v>102574</v>
      </c>
      <c r="D7815" s="2" t="s">
        <v>9954</v>
      </c>
      <c r="E7815" s="3" t="s">
        <v>6149</v>
      </c>
      <c r="G7815" s="66">
        <v>0</v>
      </c>
    </row>
    <row r="7816" spans="1:7" ht="22.5" x14ac:dyDescent="0.2">
      <c r="A7816" s="1" t="str">
        <f t="shared" si="132"/>
        <v>SINAPI 102573</v>
      </c>
      <c r="B7816" s="3" t="s">
        <v>6165</v>
      </c>
      <c r="C7816" s="3">
        <v>102573</v>
      </c>
      <c r="D7816" s="2" t="s">
        <v>9955</v>
      </c>
      <c r="E7816" s="3" t="s">
        <v>6149</v>
      </c>
      <c r="G7816" s="66">
        <v>0</v>
      </c>
    </row>
    <row r="7817" spans="1:7" ht="22.5" x14ac:dyDescent="0.2">
      <c r="A7817" s="1" t="str">
        <f t="shared" si="132"/>
        <v>SINAPI 102577</v>
      </c>
      <c r="B7817" s="3" t="s">
        <v>6165</v>
      </c>
      <c r="C7817" s="3">
        <v>102577</v>
      </c>
      <c r="D7817" s="2" t="s">
        <v>9956</v>
      </c>
      <c r="E7817" s="3" t="s">
        <v>6149</v>
      </c>
      <c r="G7817" s="66">
        <v>0</v>
      </c>
    </row>
    <row r="7818" spans="1:7" ht="22.5" x14ac:dyDescent="0.2">
      <c r="A7818" s="1" t="str">
        <f t="shared" si="132"/>
        <v>SINAPI 102576</v>
      </c>
      <c r="B7818" s="3" t="s">
        <v>6165</v>
      </c>
      <c r="C7818" s="3">
        <v>102576</v>
      </c>
      <c r="D7818" s="2" t="s">
        <v>9957</v>
      </c>
      <c r="E7818" s="3" t="s">
        <v>6149</v>
      </c>
      <c r="G7818" s="66">
        <v>0</v>
      </c>
    </row>
    <row r="7819" spans="1:7" ht="22.5" x14ac:dyDescent="0.2">
      <c r="A7819" s="1" t="str">
        <f t="shared" si="132"/>
        <v>SINAPI 103083</v>
      </c>
      <c r="B7819" s="3" t="s">
        <v>6165</v>
      </c>
      <c r="C7819" s="3">
        <v>103083</v>
      </c>
      <c r="D7819" s="2" t="s">
        <v>9958</v>
      </c>
      <c r="E7819" s="3" t="s">
        <v>6149</v>
      </c>
      <c r="G7819" s="66">
        <v>0</v>
      </c>
    </row>
    <row r="7820" spans="1:7" ht="22.5" x14ac:dyDescent="0.2">
      <c r="A7820" s="1" t="str">
        <f t="shared" si="132"/>
        <v>SINAPI 103081</v>
      </c>
      <c r="B7820" s="3" t="s">
        <v>6165</v>
      </c>
      <c r="C7820" s="3">
        <v>103081</v>
      </c>
      <c r="D7820" s="2" t="s">
        <v>9959</v>
      </c>
      <c r="E7820" s="3" t="s">
        <v>6149</v>
      </c>
      <c r="G7820" s="66">
        <v>0</v>
      </c>
    </row>
    <row r="7821" spans="1:7" ht="22.5" x14ac:dyDescent="0.2">
      <c r="A7821" s="1" t="str">
        <f t="shared" si="132"/>
        <v>SINAPI 103082</v>
      </c>
      <c r="B7821" s="3" t="s">
        <v>6165</v>
      </c>
      <c r="C7821" s="3">
        <v>103082</v>
      </c>
      <c r="D7821" s="2" t="s">
        <v>9960</v>
      </c>
      <c r="E7821" s="3" t="s">
        <v>6149</v>
      </c>
      <c r="G7821" s="66">
        <v>0</v>
      </c>
    </row>
    <row r="7822" spans="1:7" ht="22.5" x14ac:dyDescent="0.2">
      <c r="A7822" s="1" t="str">
        <f t="shared" si="132"/>
        <v>SINAPI 103086</v>
      </c>
      <c r="B7822" s="3" t="s">
        <v>6165</v>
      </c>
      <c r="C7822" s="3">
        <v>103086</v>
      </c>
      <c r="D7822" s="2" t="s">
        <v>9961</v>
      </c>
      <c r="E7822" s="3" t="s">
        <v>6149</v>
      </c>
      <c r="G7822" s="66">
        <v>0</v>
      </c>
    </row>
    <row r="7823" spans="1:7" ht="22.5" x14ac:dyDescent="0.2">
      <c r="A7823" s="1" t="str">
        <f t="shared" si="132"/>
        <v>SINAPI 103085</v>
      </c>
      <c r="B7823" s="3" t="s">
        <v>6165</v>
      </c>
      <c r="C7823" s="3">
        <v>103085</v>
      </c>
      <c r="D7823" s="2" t="s">
        <v>9962</v>
      </c>
      <c r="E7823" s="3" t="s">
        <v>6149</v>
      </c>
      <c r="G7823" s="66">
        <v>0</v>
      </c>
    </row>
    <row r="7824" spans="1:7" x14ac:dyDescent="0.2">
      <c r="A7824" s="1" t="str">
        <f t="shared" si="132"/>
        <v>SINAPI 104726</v>
      </c>
      <c r="B7824" s="3" t="s">
        <v>6165</v>
      </c>
      <c r="C7824" s="3">
        <v>104726</v>
      </c>
      <c r="D7824" s="2" t="s">
        <v>9963</v>
      </c>
      <c r="E7824" s="3" t="s">
        <v>6149</v>
      </c>
      <c r="G7824" s="66">
        <v>0</v>
      </c>
    </row>
    <row r="7825" spans="1:7" x14ac:dyDescent="0.2">
      <c r="A7825" s="1" t="str">
        <f t="shared" si="132"/>
        <v>SINAPI 104725</v>
      </c>
      <c r="B7825" s="3" t="s">
        <v>6165</v>
      </c>
      <c r="C7825" s="3">
        <v>104725</v>
      </c>
      <c r="D7825" s="2" t="s">
        <v>9964</v>
      </c>
      <c r="E7825" s="3" t="s">
        <v>6149</v>
      </c>
      <c r="G7825" s="66">
        <v>0</v>
      </c>
    </row>
    <row r="7826" spans="1:7" x14ac:dyDescent="0.2">
      <c r="A7826" s="1" t="str">
        <f t="shared" si="132"/>
        <v>SINAPI 96374</v>
      </c>
      <c r="B7826" s="3" t="s">
        <v>6165</v>
      </c>
      <c r="C7826" s="3">
        <v>96374</v>
      </c>
      <c r="D7826" s="2" t="s">
        <v>4804</v>
      </c>
      <c r="E7826" s="3" t="s">
        <v>6147</v>
      </c>
      <c r="G7826" s="66">
        <v>38.97</v>
      </c>
    </row>
    <row r="7827" spans="1:7" x14ac:dyDescent="0.2">
      <c r="A7827" s="1" t="str">
        <f t="shared" si="132"/>
        <v>SINAPI 96373</v>
      </c>
      <c r="B7827" s="3" t="s">
        <v>6165</v>
      </c>
      <c r="C7827" s="3">
        <v>96373</v>
      </c>
      <c r="D7827" s="2" t="s">
        <v>4803</v>
      </c>
      <c r="E7827" s="3" t="s">
        <v>6147</v>
      </c>
      <c r="G7827" s="66">
        <v>11.3</v>
      </c>
    </row>
    <row r="7828" spans="1:7" ht="22.5" x14ac:dyDescent="0.2">
      <c r="A7828" s="1" t="str">
        <f t="shared" si="132"/>
        <v>SINAPI 96368</v>
      </c>
      <c r="B7828" s="3" t="s">
        <v>6165</v>
      </c>
      <c r="C7828" s="3">
        <v>96368</v>
      </c>
      <c r="D7828" s="2" t="s">
        <v>4799</v>
      </c>
      <c r="E7828" s="3" t="s">
        <v>6149</v>
      </c>
      <c r="G7828" s="66">
        <v>178.28</v>
      </c>
    </row>
    <row r="7829" spans="1:7" ht="22.5" x14ac:dyDescent="0.2">
      <c r="A7829" s="1" t="str">
        <f t="shared" si="132"/>
        <v>SINAPI 96364</v>
      </c>
      <c r="B7829" s="3" t="s">
        <v>6165</v>
      </c>
      <c r="C7829" s="3">
        <v>96364</v>
      </c>
      <c r="D7829" s="2" t="s">
        <v>4795</v>
      </c>
      <c r="E7829" s="3" t="s">
        <v>6149</v>
      </c>
      <c r="G7829" s="66">
        <v>150.26</v>
      </c>
    </row>
    <row r="7830" spans="1:7" ht="33.75" x14ac:dyDescent="0.2">
      <c r="A7830" s="1" t="str">
        <f t="shared" si="132"/>
        <v>SINAPI 96369</v>
      </c>
      <c r="B7830" s="3" t="s">
        <v>6165</v>
      </c>
      <c r="C7830" s="3">
        <v>96369</v>
      </c>
      <c r="D7830" s="2" t="s">
        <v>4800</v>
      </c>
      <c r="E7830" s="3" t="s">
        <v>6149</v>
      </c>
      <c r="G7830" s="66">
        <v>200.4</v>
      </c>
    </row>
    <row r="7831" spans="1:7" ht="22.5" x14ac:dyDescent="0.2">
      <c r="A7831" s="1" t="str">
        <f t="shared" si="132"/>
        <v>SINAPI 104723</v>
      </c>
      <c r="B7831" s="3" t="s">
        <v>6165</v>
      </c>
      <c r="C7831" s="3">
        <v>104723</v>
      </c>
      <c r="D7831" s="2" t="s">
        <v>4817</v>
      </c>
      <c r="E7831" s="3" t="s">
        <v>6149</v>
      </c>
      <c r="G7831" s="66">
        <v>239.19</v>
      </c>
    </row>
    <row r="7832" spans="1:7" ht="33.75" x14ac:dyDescent="0.2">
      <c r="A7832" s="1" t="str">
        <f t="shared" si="132"/>
        <v>SINAPI 96367</v>
      </c>
      <c r="B7832" s="3" t="s">
        <v>6165</v>
      </c>
      <c r="C7832" s="3">
        <v>96367</v>
      </c>
      <c r="D7832" s="2" t="s">
        <v>4798</v>
      </c>
      <c r="E7832" s="3" t="s">
        <v>6149</v>
      </c>
      <c r="G7832" s="66">
        <v>162.44</v>
      </c>
    </row>
    <row r="7833" spans="1:7" ht="22.5" x14ac:dyDescent="0.2">
      <c r="A7833" s="1" t="str">
        <f t="shared" si="132"/>
        <v>SINAPI 104722</v>
      </c>
      <c r="B7833" s="3" t="s">
        <v>6165</v>
      </c>
      <c r="C7833" s="3">
        <v>104722</v>
      </c>
      <c r="D7833" s="2" t="s">
        <v>4816</v>
      </c>
      <c r="E7833" s="3" t="s">
        <v>6149</v>
      </c>
      <c r="G7833" s="66">
        <v>184.62</v>
      </c>
    </row>
    <row r="7834" spans="1:7" ht="22.5" x14ac:dyDescent="0.2">
      <c r="A7834" s="1" t="str">
        <f t="shared" si="132"/>
        <v>SINAPI 96366</v>
      </c>
      <c r="B7834" s="3" t="s">
        <v>6165</v>
      </c>
      <c r="C7834" s="3">
        <v>96366</v>
      </c>
      <c r="D7834" s="2" t="s">
        <v>4797</v>
      </c>
      <c r="E7834" s="3" t="s">
        <v>6149</v>
      </c>
      <c r="G7834" s="66">
        <v>150.16999999999999</v>
      </c>
    </row>
    <row r="7835" spans="1:7" ht="33.75" x14ac:dyDescent="0.2">
      <c r="A7835" s="1" t="str">
        <f t="shared" si="132"/>
        <v>SINAPI 96361</v>
      </c>
      <c r="B7835" s="3" t="s">
        <v>6165</v>
      </c>
      <c r="C7835" s="3">
        <v>96361</v>
      </c>
      <c r="D7835" s="2" t="s">
        <v>4792</v>
      </c>
      <c r="E7835" s="3" t="s">
        <v>6149</v>
      </c>
      <c r="G7835" s="66">
        <v>143.18</v>
      </c>
    </row>
    <row r="7836" spans="1:7" ht="22.5" x14ac:dyDescent="0.2">
      <c r="A7836" s="1" t="str">
        <f t="shared" si="132"/>
        <v>SINAPI 104719</v>
      </c>
      <c r="B7836" s="3" t="s">
        <v>6165</v>
      </c>
      <c r="C7836" s="3">
        <v>104719</v>
      </c>
      <c r="D7836" s="2" t="s">
        <v>4813</v>
      </c>
      <c r="E7836" s="3" t="s">
        <v>6149</v>
      </c>
      <c r="G7836" s="66">
        <v>179.55</v>
      </c>
    </row>
    <row r="7837" spans="1:7" ht="22.5" x14ac:dyDescent="0.2">
      <c r="A7837" s="1" t="str">
        <f t="shared" si="132"/>
        <v>SINAPI 96360</v>
      </c>
      <c r="B7837" s="3" t="s">
        <v>6165</v>
      </c>
      <c r="C7837" s="3">
        <v>96360</v>
      </c>
      <c r="D7837" s="2" t="s">
        <v>4791</v>
      </c>
      <c r="E7837" s="3" t="s">
        <v>6149</v>
      </c>
      <c r="G7837" s="66">
        <v>122.28</v>
      </c>
    </row>
    <row r="7838" spans="1:7" ht="33.75" x14ac:dyDescent="0.2">
      <c r="A7838" s="1" t="str">
        <f t="shared" si="132"/>
        <v>SINAPI 96359</v>
      </c>
      <c r="B7838" s="3" t="s">
        <v>6165</v>
      </c>
      <c r="C7838" s="3">
        <v>96359</v>
      </c>
      <c r="D7838" s="2" t="s">
        <v>4790</v>
      </c>
      <c r="E7838" s="3" t="s">
        <v>6149</v>
      </c>
      <c r="G7838" s="66">
        <v>105.24</v>
      </c>
    </row>
    <row r="7839" spans="1:7" ht="22.5" x14ac:dyDescent="0.2">
      <c r="A7839" s="1" t="str">
        <f t="shared" si="132"/>
        <v>SINAPI 104718</v>
      </c>
      <c r="B7839" s="3" t="s">
        <v>6165</v>
      </c>
      <c r="C7839" s="3">
        <v>104718</v>
      </c>
      <c r="D7839" s="2" t="s">
        <v>4812</v>
      </c>
      <c r="E7839" s="3" t="s">
        <v>6149</v>
      </c>
      <c r="G7839" s="66">
        <v>124.98</v>
      </c>
    </row>
    <row r="7840" spans="1:7" ht="22.5" x14ac:dyDescent="0.2">
      <c r="A7840" s="1" t="str">
        <f t="shared" si="132"/>
        <v>SINAPI 96358</v>
      </c>
      <c r="B7840" s="3" t="s">
        <v>6165</v>
      </c>
      <c r="C7840" s="3">
        <v>96358</v>
      </c>
      <c r="D7840" s="2" t="s">
        <v>4789</v>
      </c>
      <c r="E7840" s="3" t="s">
        <v>6149</v>
      </c>
      <c r="G7840" s="66">
        <v>94.19</v>
      </c>
    </row>
    <row r="7841" spans="1:7" ht="33.75" x14ac:dyDescent="0.2">
      <c r="A7841" s="1" t="str">
        <f t="shared" si="132"/>
        <v>SINAPI 96371</v>
      </c>
      <c r="B7841" s="3" t="s">
        <v>6165</v>
      </c>
      <c r="C7841" s="3">
        <v>96371</v>
      </c>
      <c r="D7841" s="2" t="s">
        <v>4802</v>
      </c>
      <c r="E7841" s="3" t="s">
        <v>6149</v>
      </c>
      <c r="G7841" s="66">
        <v>72.83</v>
      </c>
    </row>
    <row r="7842" spans="1:7" ht="22.5" x14ac:dyDescent="0.2">
      <c r="A7842" s="1" t="str">
        <f t="shared" si="132"/>
        <v>SINAPI 104724</v>
      </c>
      <c r="B7842" s="3" t="s">
        <v>6165</v>
      </c>
      <c r="C7842" s="3">
        <v>104724</v>
      </c>
      <c r="D7842" s="2" t="s">
        <v>4818</v>
      </c>
      <c r="E7842" s="3" t="s">
        <v>6149</v>
      </c>
      <c r="G7842" s="66">
        <v>91.34</v>
      </c>
    </row>
    <row r="7843" spans="1:7" ht="22.5" x14ac:dyDescent="0.2">
      <c r="A7843" s="1" t="str">
        <f t="shared" si="132"/>
        <v>SINAPI 96370</v>
      </c>
      <c r="B7843" s="3" t="s">
        <v>6165</v>
      </c>
      <c r="C7843" s="3">
        <v>96370</v>
      </c>
      <c r="D7843" s="2" t="s">
        <v>4801</v>
      </c>
      <c r="E7843" s="3" t="s">
        <v>6149</v>
      </c>
      <c r="G7843" s="66">
        <v>62.41</v>
      </c>
    </row>
    <row r="7844" spans="1:7" ht="33.75" x14ac:dyDescent="0.2">
      <c r="A7844" s="1" t="str">
        <f t="shared" si="132"/>
        <v>SINAPI 96365</v>
      </c>
      <c r="B7844" s="3" t="s">
        <v>6165</v>
      </c>
      <c r="C7844" s="3">
        <v>96365</v>
      </c>
      <c r="D7844" s="2" t="s">
        <v>4796</v>
      </c>
      <c r="E7844" s="3" t="s">
        <v>6149</v>
      </c>
      <c r="G7844" s="66">
        <v>171.81</v>
      </c>
    </row>
    <row r="7845" spans="1:7" ht="33.75" x14ac:dyDescent="0.2">
      <c r="A7845" s="1" t="str">
        <f t="shared" si="132"/>
        <v>SINAPI 104721</v>
      </c>
      <c r="B7845" s="3" t="s">
        <v>6165</v>
      </c>
      <c r="C7845" s="3">
        <v>104721</v>
      </c>
      <c r="D7845" s="2" t="s">
        <v>4815</v>
      </c>
      <c r="E7845" s="3" t="s">
        <v>6149</v>
      </c>
      <c r="G7845" s="66">
        <v>209.37</v>
      </c>
    </row>
    <row r="7846" spans="1:7" ht="33.75" x14ac:dyDescent="0.2">
      <c r="A7846" s="1" t="str">
        <f t="shared" si="132"/>
        <v>SINAPI 96363</v>
      </c>
      <c r="B7846" s="3" t="s">
        <v>6165</v>
      </c>
      <c r="C7846" s="3">
        <v>96363</v>
      </c>
      <c r="D7846" s="2" t="s">
        <v>4794</v>
      </c>
      <c r="E7846" s="3" t="s">
        <v>6149</v>
      </c>
      <c r="G7846" s="66">
        <v>133.84</v>
      </c>
    </row>
    <row r="7847" spans="1:7" ht="33.75" x14ac:dyDescent="0.2">
      <c r="A7847" s="1" t="str">
        <f t="shared" ref="A7847:A7910" si="133">CONCATENAR</f>
        <v>SINAPI 104720</v>
      </c>
      <c r="B7847" s="3" t="s">
        <v>6165</v>
      </c>
      <c r="C7847" s="3">
        <v>104720</v>
      </c>
      <c r="D7847" s="2" t="s">
        <v>4814</v>
      </c>
      <c r="E7847" s="3" t="s">
        <v>6149</v>
      </c>
      <c r="G7847" s="66">
        <v>154.80000000000001</v>
      </c>
    </row>
    <row r="7848" spans="1:7" ht="22.5" x14ac:dyDescent="0.2">
      <c r="A7848" s="1" t="str">
        <f t="shared" si="133"/>
        <v>SINAPI 96362</v>
      </c>
      <c r="B7848" s="3" t="s">
        <v>6165</v>
      </c>
      <c r="C7848" s="3">
        <v>96362</v>
      </c>
      <c r="D7848" s="2" t="s">
        <v>4793</v>
      </c>
      <c r="E7848" s="3" t="s">
        <v>6149</v>
      </c>
      <c r="G7848" s="66">
        <v>122.19</v>
      </c>
    </row>
    <row r="7849" spans="1:7" ht="22.5" x14ac:dyDescent="0.2">
      <c r="A7849" s="1" t="str">
        <f t="shared" si="133"/>
        <v>SINAPI 103191</v>
      </c>
      <c r="B7849" s="3" t="s">
        <v>6165</v>
      </c>
      <c r="C7849" s="3">
        <v>103191</v>
      </c>
      <c r="D7849" s="2" t="s">
        <v>5806</v>
      </c>
      <c r="E7849" s="3" t="s">
        <v>6148</v>
      </c>
      <c r="G7849" s="66">
        <v>2393.0500000000002</v>
      </c>
    </row>
    <row r="7850" spans="1:7" ht="33.75" x14ac:dyDescent="0.2">
      <c r="A7850" s="1" t="str">
        <f t="shared" si="133"/>
        <v>SINAPI 103206</v>
      </c>
      <c r="B7850" s="3" t="s">
        <v>6165</v>
      </c>
      <c r="C7850" s="3">
        <v>103206</v>
      </c>
      <c r="D7850" s="2" t="s">
        <v>5812</v>
      </c>
      <c r="E7850" s="3" t="s">
        <v>6148</v>
      </c>
      <c r="G7850" s="66">
        <v>2409.02</v>
      </c>
    </row>
    <row r="7851" spans="1:7" ht="22.5" x14ac:dyDescent="0.2">
      <c r="A7851" s="1" t="str">
        <f t="shared" si="133"/>
        <v>SINAPI 103211</v>
      </c>
      <c r="B7851" s="3" t="s">
        <v>6165</v>
      </c>
      <c r="C7851" s="3">
        <v>103211</v>
      </c>
      <c r="D7851" s="2" t="s">
        <v>9965</v>
      </c>
      <c r="E7851" s="3" t="s">
        <v>6148</v>
      </c>
      <c r="G7851" s="66">
        <v>0</v>
      </c>
    </row>
    <row r="7852" spans="1:7" ht="22.5" x14ac:dyDescent="0.2">
      <c r="A7852" s="1" t="str">
        <f t="shared" si="133"/>
        <v>SINAPI 103196</v>
      </c>
      <c r="B7852" s="3" t="s">
        <v>6165</v>
      </c>
      <c r="C7852" s="3">
        <v>103196</v>
      </c>
      <c r="D7852" s="2" t="s">
        <v>9966</v>
      </c>
      <c r="E7852" s="3" t="s">
        <v>6148</v>
      </c>
      <c r="G7852" s="66">
        <v>0</v>
      </c>
    </row>
    <row r="7853" spans="1:7" ht="22.5" x14ac:dyDescent="0.2">
      <c r="A7853" s="1" t="str">
        <f t="shared" si="133"/>
        <v>SINAPI 103212</v>
      </c>
      <c r="B7853" s="3" t="s">
        <v>6165</v>
      </c>
      <c r="C7853" s="3">
        <v>103212</v>
      </c>
      <c r="D7853" s="2" t="s">
        <v>9967</v>
      </c>
      <c r="E7853" s="3" t="s">
        <v>6148</v>
      </c>
      <c r="G7853" s="66">
        <v>0</v>
      </c>
    </row>
    <row r="7854" spans="1:7" ht="22.5" x14ac:dyDescent="0.2">
      <c r="A7854" s="1" t="str">
        <f t="shared" si="133"/>
        <v>SINAPI 103197</v>
      </c>
      <c r="B7854" s="3" t="s">
        <v>6165</v>
      </c>
      <c r="C7854" s="3">
        <v>103197</v>
      </c>
      <c r="D7854" s="2" t="s">
        <v>9968</v>
      </c>
      <c r="E7854" s="3" t="s">
        <v>6148</v>
      </c>
      <c r="G7854" s="66">
        <v>0</v>
      </c>
    </row>
    <row r="7855" spans="1:7" ht="22.5" x14ac:dyDescent="0.2">
      <c r="A7855" s="1" t="str">
        <f t="shared" si="133"/>
        <v>SINAPI 103217</v>
      </c>
      <c r="B7855" s="3" t="s">
        <v>6165</v>
      </c>
      <c r="C7855" s="3">
        <v>103217</v>
      </c>
      <c r="D7855" s="2" t="s">
        <v>9969</v>
      </c>
      <c r="E7855" s="3" t="s">
        <v>6148</v>
      </c>
      <c r="G7855" s="66">
        <v>0</v>
      </c>
    </row>
    <row r="7856" spans="1:7" ht="22.5" x14ac:dyDescent="0.2">
      <c r="A7856" s="1" t="str">
        <f t="shared" si="133"/>
        <v>SINAPI 103202</v>
      </c>
      <c r="B7856" s="3" t="s">
        <v>6165</v>
      </c>
      <c r="C7856" s="3">
        <v>103202</v>
      </c>
      <c r="D7856" s="2" t="s">
        <v>9970</v>
      </c>
      <c r="E7856" s="3" t="s">
        <v>6148</v>
      </c>
      <c r="G7856" s="66">
        <v>0</v>
      </c>
    </row>
    <row r="7857" spans="1:7" ht="22.5" x14ac:dyDescent="0.2">
      <c r="A7857" s="1" t="str">
        <f t="shared" si="133"/>
        <v>SINAPI 103215</v>
      </c>
      <c r="B7857" s="3" t="s">
        <v>6165</v>
      </c>
      <c r="C7857" s="3">
        <v>103215</v>
      </c>
      <c r="D7857" s="2" t="s">
        <v>9971</v>
      </c>
      <c r="E7857" s="3" t="s">
        <v>6148</v>
      </c>
      <c r="G7857" s="66">
        <v>0</v>
      </c>
    </row>
    <row r="7858" spans="1:7" x14ac:dyDescent="0.2">
      <c r="A7858" s="1" t="str">
        <f t="shared" si="133"/>
        <v>SINAPI 103200</v>
      </c>
      <c r="B7858" s="3" t="s">
        <v>6165</v>
      </c>
      <c r="C7858" s="3">
        <v>103200</v>
      </c>
      <c r="D7858" s="2" t="s">
        <v>9972</v>
      </c>
      <c r="E7858" s="3" t="s">
        <v>6148</v>
      </c>
      <c r="G7858" s="66">
        <v>0</v>
      </c>
    </row>
    <row r="7859" spans="1:7" ht="22.5" x14ac:dyDescent="0.2">
      <c r="A7859" s="1" t="str">
        <f t="shared" si="133"/>
        <v>SINAPI 103216</v>
      </c>
      <c r="B7859" s="3" t="s">
        <v>6165</v>
      </c>
      <c r="C7859" s="3">
        <v>103216</v>
      </c>
      <c r="D7859" s="2" t="s">
        <v>9973</v>
      </c>
      <c r="E7859" s="3" t="s">
        <v>6148</v>
      </c>
      <c r="G7859" s="66">
        <v>0</v>
      </c>
    </row>
    <row r="7860" spans="1:7" ht="22.5" x14ac:dyDescent="0.2">
      <c r="A7860" s="1" t="str">
        <f t="shared" si="133"/>
        <v>SINAPI 103201</v>
      </c>
      <c r="B7860" s="3" t="s">
        <v>6165</v>
      </c>
      <c r="C7860" s="3">
        <v>103201</v>
      </c>
      <c r="D7860" s="2" t="s">
        <v>9974</v>
      </c>
      <c r="E7860" s="3" t="s">
        <v>6148</v>
      </c>
      <c r="G7860" s="66">
        <v>0</v>
      </c>
    </row>
    <row r="7861" spans="1:7" ht="22.5" x14ac:dyDescent="0.2">
      <c r="A7861" s="1" t="str">
        <f t="shared" si="133"/>
        <v>SINAPI 103185</v>
      </c>
      <c r="B7861" s="3" t="s">
        <v>6165</v>
      </c>
      <c r="C7861" s="3">
        <v>103185</v>
      </c>
      <c r="D7861" s="2" t="s">
        <v>5800</v>
      </c>
      <c r="E7861" s="3" t="s">
        <v>6148</v>
      </c>
      <c r="G7861" s="66">
        <v>6167.69</v>
      </c>
    </row>
    <row r="7862" spans="1:7" ht="22.5" x14ac:dyDescent="0.2">
      <c r="A7862" s="1" t="str">
        <f t="shared" si="133"/>
        <v>SINAPI 103218</v>
      </c>
      <c r="B7862" s="3" t="s">
        <v>6165</v>
      </c>
      <c r="C7862" s="3">
        <v>103218</v>
      </c>
      <c r="D7862" s="2" t="s">
        <v>9975</v>
      </c>
      <c r="E7862" s="3" t="s">
        <v>6148</v>
      </c>
      <c r="G7862" s="66">
        <v>0</v>
      </c>
    </row>
    <row r="7863" spans="1:7" x14ac:dyDescent="0.2">
      <c r="A7863" s="1" t="str">
        <f t="shared" si="133"/>
        <v>SINAPI 103203</v>
      </c>
      <c r="B7863" s="3" t="s">
        <v>6165</v>
      </c>
      <c r="C7863" s="3">
        <v>103203</v>
      </c>
      <c r="D7863" s="2" t="s">
        <v>9976</v>
      </c>
      <c r="E7863" s="3" t="s">
        <v>6148</v>
      </c>
      <c r="G7863" s="66">
        <v>0</v>
      </c>
    </row>
    <row r="7864" spans="1:7" ht="22.5" x14ac:dyDescent="0.2">
      <c r="A7864" s="1" t="str">
        <f t="shared" si="133"/>
        <v>SINAPI 103213</v>
      </c>
      <c r="B7864" s="3" t="s">
        <v>6165</v>
      </c>
      <c r="C7864" s="3">
        <v>103213</v>
      </c>
      <c r="D7864" s="2" t="s">
        <v>9977</v>
      </c>
      <c r="E7864" s="3" t="s">
        <v>6148</v>
      </c>
      <c r="G7864" s="66">
        <v>0</v>
      </c>
    </row>
    <row r="7865" spans="1:7" x14ac:dyDescent="0.2">
      <c r="A7865" s="1" t="str">
        <f t="shared" si="133"/>
        <v>SINAPI 103198</v>
      </c>
      <c r="B7865" s="3" t="s">
        <v>6165</v>
      </c>
      <c r="C7865" s="3">
        <v>103198</v>
      </c>
      <c r="D7865" s="2" t="s">
        <v>9978</v>
      </c>
      <c r="E7865" s="3" t="s">
        <v>6148</v>
      </c>
      <c r="G7865" s="66">
        <v>0</v>
      </c>
    </row>
    <row r="7866" spans="1:7" ht="22.5" x14ac:dyDescent="0.2">
      <c r="A7866" s="1" t="str">
        <f t="shared" si="133"/>
        <v>SINAPI 103214</v>
      </c>
      <c r="B7866" s="3" t="s">
        <v>6165</v>
      </c>
      <c r="C7866" s="3">
        <v>103214</v>
      </c>
      <c r="D7866" s="2" t="s">
        <v>9979</v>
      </c>
      <c r="E7866" s="3" t="s">
        <v>6148</v>
      </c>
      <c r="G7866" s="66">
        <v>0</v>
      </c>
    </row>
    <row r="7867" spans="1:7" x14ac:dyDescent="0.2">
      <c r="A7867" s="1" t="str">
        <f t="shared" si="133"/>
        <v>SINAPI 103199</v>
      </c>
      <c r="B7867" s="3" t="s">
        <v>6165</v>
      </c>
      <c r="C7867" s="3">
        <v>103199</v>
      </c>
      <c r="D7867" s="2" t="s">
        <v>9980</v>
      </c>
      <c r="E7867" s="3" t="s">
        <v>6148</v>
      </c>
      <c r="G7867" s="66">
        <v>0</v>
      </c>
    </row>
    <row r="7868" spans="1:7" ht="22.5" x14ac:dyDescent="0.2">
      <c r="A7868" s="1" t="str">
        <f t="shared" si="133"/>
        <v>SINAPI 103219</v>
      </c>
      <c r="B7868" s="3" t="s">
        <v>6165</v>
      </c>
      <c r="C7868" s="3">
        <v>103219</v>
      </c>
      <c r="D7868" s="2" t="s">
        <v>9981</v>
      </c>
      <c r="E7868" s="3" t="s">
        <v>6148</v>
      </c>
      <c r="G7868" s="66">
        <v>0</v>
      </c>
    </row>
    <row r="7869" spans="1:7" x14ac:dyDescent="0.2">
      <c r="A7869" s="1" t="str">
        <f t="shared" si="133"/>
        <v>SINAPI 103204</v>
      </c>
      <c r="B7869" s="3" t="s">
        <v>6165</v>
      </c>
      <c r="C7869" s="3">
        <v>103204</v>
      </c>
      <c r="D7869" s="2" t="s">
        <v>9982</v>
      </c>
      <c r="E7869" s="3" t="s">
        <v>6148</v>
      </c>
      <c r="G7869" s="66">
        <v>0</v>
      </c>
    </row>
    <row r="7870" spans="1:7" ht="33.75" x14ac:dyDescent="0.2">
      <c r="A7870" s="1" t="str">
        <f t="shared" si="133"/>
        <v>SINAPI 103186</v>
      </c>
      <c r="B7870" s="3" t="s">
        <v>6165</v>
      </c>
      <c r="C7870" s="3">
        <v>103186</v>
      </c>
      <c r="D7870" s="2" t="s">
        <v>5801</v>
      </c>
      <c r="E7870" s="3" t="s">
        <v>6148</v>
      </c>
      <c r="G7870" s="66">
        <v>6492.63</v>
      </c>
    </row>
    <row r="7871" spans="1:7" ht="33.75" x14ac:dyDescent="0.2">
      <c r="A7871" s="1" t="str">
        <f t="shared" si="133"/>
        <v>SINAPI 103210</v>
      </c>
      <c r="B7871" s="3" t="s">
        <v>6165</v>
      </c>
      <c r="C7871" s="3">
        <v>103210</v>
      </c>
      <c r="D7871" s="2" t="s">
        <v>5816</v>
      </c>
      <c r="E7871" s="3" t="s">
        <v>6148</v>
      </c>
      <c r="G7871" s="66">
        <v>2323.3000000000002</v>
      </c>
    </row>
    <row r="7872" spans="1:7" ht="22.5" x14ac:dyDescent="0.2">
      <c r="A7872" s="1" t="str">
        <f t="shared" si="133"/>
        <v>SINAPI 103195</v>
      </c>
      <c r="B7872" s="3" t="s">
        <v>6165</v>
      </c>
      <c r="C7872" s="3">
        <v>103195</v>
      </c>
      <c r="D7872" s="2" t="s">
        <v>5810</v>
      </c>
      <c r="E7872" s="3" t="s">
        <v>6148</v>
      </c>
      <c r="G7872" s="66">
        <v>2206.94</v>
      </c>
    </row>
    <row r="7873" spans="1:7" ht="33.75" x14ac:dyDescent="0.2">
      <c r="A7873" s="1" t="str">
        <f t="shared" si="133"/>
        <v>SINAPI 103205</v>
      </c>
      <c r="B7873" s="3" t="s">
        <v>6165</v>
      </c>
      <c r="C7873" s="3">
        <v>103205</v>
      </c>
      <c r="D7873" s="2" t="s">
        <v>5811</v>
      </c>
      <c r="E7873" s="3" t="s">
        <v>6148</v>
      </c>
      <c r="G7873" s="66">
        <v>4113.67</v>
      </c>
    </row>
    <row r="7874" spans="1:7" ht="22.5" x14ac:dyDescent="0.2">
      <c r="A7874" s="1" t="str">
        <f t="shared" si="133"/>
        <v>SINAPI 103190</v>
      </c>
      <c r="B7874" s="3" t="s">
        <v>6165</v>
      </c>
      <c r="C7874" s="3">
        <v>103190</v>
      </c>
      <c r="D7874" s="2" t="s">
        <v>5805</v>
      </c>
      <c r="E7874" s="3" t="s">
        <v>6148</v>
      </c>
      <c r="G7874" s="66">
        <v>4097.71</v>
      </c>
    </row>
    <row r="7875" spans="1:7" ht="33.75" x14ac:dyDescent="0.2">
      <c r="A7875" s="1" t="str">
        <f t="shared" si="133"/>
        <v>SINAPI 103207</v>
      </c>
      <c r="B7875" s="3" t="s">
        <v>6165</v>
      </c>
      <c r="C7875" s="3">
        <v>103207</v>
      </c>
      <c r="D7875" s="2" t="s">
        <v>5813</v>
      </c>
      <c r="E7875" s="3" t="s">
        <v>6148</v>
      </c>
      <c r="G7875" s="66">
        <v>2562.66</v>
      </c>
    </row>
    <row r="7876" spans="1:7" ht="22.5" x14ac:dyDescent="0.2">
      <c r="A7876" s="1" t="str">
        <f t="shared" si="133"/>
        <v>SINAPI 103192</v>
      </c>
      <c r="B7876" s="3" t="s">
        <v>6165</v>
      </c>
      <c r="C7876" s="3">
        <v>103192</v>
      </c>
      <c r="D7876" s="2" t="s">
        <v>5807</v>
      </c>
      <c r="E7876" s="3" t="s">
        <v>6148</v>
      </c>
      <c r="G7876" s="66">
        <v>2546.69</v>
      </c>
    </row>
    <row r="7877" spans="1:7" ht="33.75" x14ac:dyDescent="0.2">
      <c r="A7877" s="1" t="str">
        <f t="shared" si="133"/>
        <v>SINAPI 103208</v>
      </c>
      <c r="B7877" s="3" t="s">
        <v>6165</v>
      </c>
      <c r="C7877" s="3">
        <v>103208</v>
      </c>
      <c r="D7877" s="2" t="s">
        <v>5814</v>
      </c>
      <c r="E7877" s="3" t="s">
        <v>6148</v>
      </c>
      <c r="G7877" s="66">
        <v>1981.39</v>
      </c>
    </row>
    <row r="7878" spans="1:7" ht="22.5" x14ac:dyDescent="0.2">
      <c r="A7878" s="1" t="str">
        <f t="shared" si="133"/>
        <v>SINAPI 103193</v>
      </c>
      <c r="B7878" s="3" t="s">
        <v>6165</v>
      </c>
      <c r="C7878" s="3">
        <v>103193</v>
      </c>
      <c r="D7878" s="2" t="s">
        <v>5808</v>
      </c>
      <c r="E7878" s="3" t="s">
        <v>6148</v>
      </c>
      <c r="G7878" s="66">
        <v>1965.42</v>
      </c>
    </row>
    <row r="7879" spans="1:7" ht="33.75" x14ac:dyDescent="0.2">
      <c r="A7879" s="1" t="str">
        <f t="shared" si="133"/>
        <v>SINAPI 103187</v>
      </c>
      <c r="B7879" s="3" t="s">
        <v>6165</v>
      </c>
      <c r="C7879" s="3">
        <v>103187</v>
      </c>
      <c r="D7879" s="2" t="s">
        <v>5802</v>
      </c>
      <c r="E7879" s="3" t="s">
        <v>6148</v>
      </c>
      <c r="G7879" s="66">
        <v>4886.72</v>
      </c>
    </row>
    <row r="7880" spans="1:7" ht="33.75" x14ac:dyDescent="0.2">
      <c r="A7880" s="1" t="str">
        <f t="shared" si="133"/>
        <v>SINAPI 103188</v>
      </c>
      <c r="B7880" s="3" t="s">
        <v>6165</v>
      </c>
      <c r="C7880" s="3">
        <v>103188</v>
      </c>
      <c r="D7880" s="2" t="s">
        <v>5803</v>
      </c>
      <c r="E7880" s="3" t="s">
        <v>6148</v>
      </c>
      <c r="G7880" s="66">
        <v>5250.4</v>
      </c>
    </row>
    <row r="7881" spans="1:7" ht="33.75" x14ac:dyDescent="0.2">
      <c r="A7881" s="1" t="str">
        <f t="shared" si="133"/>
        <v>SINAPI 103189</v>
      </c>
      <c r="B7881" s="3" t="s">
        <v>6165</v>
      </c>
      <c r="C7881" s="3">
        <v>103189</v>
      </c>
      <c r="D7881" s="2" t="s">
        <v>5804</v>
      </c>
      <c r="E7881" s="3" t="s">
        <v>6148</v>
      </c>
      <c r="G7881" s="66">
        <v>2633.25</v>
      </c>
    </row>
    <row r="7882" spans="1:7" ht="22.5" x14ac:dyDescent="0.2">
      <c r="A7882" s="1" t="str">
        <f t="shared" si="133"/>
        <v>SINAPI 103209</v>
      </c>
      <c r="B7882" s="3" t="s">
        <v>6165</v>
      </c>
      <c r="C7882" s="3">
        <v>103209</v>
      </c>
      <c r="D7882" s="2" t="s">
        <v>5815</v>
      </c>
      <c r="E7882" s="3" t="s">
        <v>6148</v>
      </c>
      <c r="G7882" s="66">
        <v>2839.36</v>
      </c>
    </row>
    <row r="7883" spans="1:7" ht="22.5" x14ac:dyDescent="0.2">
      <c r="A7883" s="1" t="str">
        <f t="shared" si="133"/>
        <v>SINAPI 103194</v>
      </c>
      <c r="B7883" s="3" t="s">
        <v>6165</v>
      </c>
      <c r="C7883" s="3">
        <v>103194</v>
      </c>
      <c r="D7883" s="2" t="s">
        <v>5809</v>
      </c>
      <c r="E7883" s="3" t="s">
        <v>6148</v>
      </c>
      <c r="G7883" s="66">
        <v>2823.39</v>
      </c>
    </row>
    <row r="7884" spans="1:7" ht="22.5" x14ac:dyDescent="0.2">
      <c r="A7884" s="1" t="str">
        <f t="shared" si="133"/>
        <v>SINAPI 95001</v>
      </c>
      <c r="B7884" s="3" t="s">
        <v>6165</v>
      </c>
      <c r="C7884" s="3">
        <v>95001</v>
      </c>
      <c r="D7884" s="2" t="s">
        <v>9983</v>
      </c>
      <c r="E7884" s="3" t="s">
        <v>6149</v>
      </c>
      <c r="G7884" s="66">
        <v>0</v>
      </c>
    </row>
    <row r="7885" spans="1:7" ht="22.5" x14ac:dyDescent="0.2">
      <c r="A7885" s="1" t="str">
        <f t="shared" si="133"/>
        <v>SINAPI 95000</v>
      </c>
      <c r="B7885" s="3" t="s">
        <v>6165</v>
      </c>
      <c r="C7885" s="3">
        <v>95000</v>
      </c>
      <c r="D7885" s="2" t="s">
        <v>9984</v>
      </c>
      <c r="E7885" s="3" t="s">
        <v>6149</v>
      </c>
      <c r="G7885" s="66">
        <v>0</v>
      </c>
    </row>
    <row r="7886" spans="1:7" ht="22.5" x14ac:dyDescent="0.2">
      <c r="A7886" s="1" t="str">
        <f t="shared" si="133"/>
        <v>SINAPI 95005</v>
      </c>
      <c r="B7886" s="3" t="s">
        <v>6165</v>
      </c>
      <c r="C7886" s="3">
        <v>95005</v>
      </c>
      <c r="D7886" s="2" t="s">
        <v>9985</v>
      </c>
      <c r="E7886" s="3" t="s">
        <v>6149</v>
      </c>
      <c r="G7886" s="66">
        <v>0</v>
      </c>
    </row>
    <row r="7887" spans="1:7" ht="22.5" x14ac:dyDescent="0.2">
      <c r="A7887" s="1" t="str">
        <f t="shared" si="133"/>
        <v>SINAPI 95004</v>
      </c>
      <c r="B7887" s="3" t="s">
        <v>6165</v>
      </c>
      <c r="C7887" s="3">
        <v>95004</v>
      </c>
      <c r="D7887" s="2" t="s">
        <v>9986</v>
      </c>
      <c r="E7887" s="3" t="s">
        <v>6149</v>
      </c>
      <c r="G7887" s="66">
        <v>0</v>
      </c>
    </row>
    <row r="7888" spans="1:7" ht="22.5" x14ac:dyDescent="0.2">
      <c r="A7888" s="1" t="str">
        <f t="shared" si="133"/>
        <v>SINAPI 95003</v>
      </c>
      <c r="B7888" s="3" t="s">
        <v>6165</v>
      </c>
      <c r="C7888" s="3">
        <v>95003</v>
      </c>
      <c r="D7888" s="2" t="s">
        <v>9987</v>
      </c>
      <c r="E7888" s="3" t="s">
        <v>6149</v>
      </c>
      <c r="G7888" s="66">
        <v>0</v>
      </c>
    </row>
    <row r="7889" spans="1:7" ht="22.5" x14ac:dyDescent="0.2">
      <c r="A7889" s="1" t="str">
        <f t="shared" si="133"/>
        <v>SINAPI 95002</v>
      </c>
      <c r="B7889" s="3" t="s">
        <v>6165</v>
      </c>
      <c r="C7889" s="3">
        <v>95002</v>
      </c>
      <c r="D7889" s="2" t="s">
        <v>9988</v>
      </c>
      <c r="E7889" s="3" t="s">
        <v>6149</v>
      </c>
      <c r="G7889" s="66">
        <v>0</v>
      </c>
    </row>
    <row r="7890" spans="1:7" ht="22.5" x14ac:dyDescent="0.2">
      <c r="A7890" s="1" t="str">
        <f t="shared" si="133"/>
        <v>SINAPI 95007</v>
      </c>
      <c r="B7890" s="3" t="s">
        <v>6165</v>
      </c>
      <c r="C7890" s="3">
        <v>95007</v>
      </c>
      <c r="D7890" s="2" t="s">
        <v>9989</v>
      </c>
      <c r="E7890" s="3" t="s">
        <v>6149</v>
      </c>
      <c r="G7890" s="66">
        <v>0</v>
      </c>
    </row>
    <row r="7891" spans="1:7" ht="22.5" x14ac:dyDescent="0.2">
      <c r="A7891" s="1" t="str">
        <f t="shared" si="133"/>
        <v>SINAPI 95006</v>
      </c>
      <c r="B7891" s="3" t="s">
        <v>6165</v>
      </c>
      <c r="C7891" s="3">
        <v>95006</v>
      </c>
      <c r="D7891" s="2" t="s">
        <v>9990</v>
      </c>
      <c r="E7891" s="3" t="s">
        <v>6149</v>
      </c>
      <c r="G7891" s="66">
        <v>0</v>
      </c>
    </row>
    <row r="7892" spans="1:7" ht="22.5" x14ac:dyDescent="0.2">
      <c r="A7892" s="1" t="str">
        <f t="shared" si="133"/>
        <v>SINAPI 104313</v>
      </c>
      <c r="B7892" s="3" t="s">
        <v>6165</v>
      </c>
      <c r="C7892" s="3">
        <v>104313</v>
      </c>
      <c r="D7892" s="2" t="s">
        <v>9991</v>
      </c>
      <c r="E7892" s="3" t="s">
        <v>6149</v>
      </c>
      <c r="G7892" s="66">
        <v>0</v>
      </c>
    </row>
    <row r="7893" spans="1:7" ht="22.5" x14ac:dyDescent="0.2">
      <c r="A7893" s="1" t="str">
        <f t="shared" si="133"/>
        <v>SINAPI 104312</v>
      </c>
      <c r="B7893" s="3" t="s">
        <v>6165</v>
      </c>
      <c r="C7893" s="3">
        <v>104312</v>
      </c>
      <c r="D7893" s="2" t="s">
        <v>9992</v>
      </c>
      <c r="E7893" s="3" t="s">
        <v>6149</v>
      </c>
      <c r="G7893" s="66">
        <v>0</v>
      </c>
    </row>
    <row r="7894" spans="1:7" ht="22.5" x14ac:dyDescent="0.2">
      <c r="A7894" s="1" t="str">
        <f t="shared" si="133"/>
        <v>SINAPI 94992</v>
      </c>
      <c r="B7894" s="3" t="s">
        <v>6165</v>
      </c>
      <c r="C7894" s="3">
        <v>94992</v>
      </c>
      <c r="D7894" s="2" t="s">
        <v>5085</v>
      </c>
      <c r="E7894" s="3" t="s">
        <v>6149</v>
      </c>
      <c r="G7894" s="66">
        <v>85.98</v>
      </c>
    </row>
    <row r="7895" spans="1:7" ht="22.5" x14ac:dyDescent="0.2">
      <c r="A7895" s="1" t="str">
        <f t="shared" si="133"/>
        <v>SINAPI 94994</v>
      </c>
      <c r="B7895" s="3" t="s">
        <v>6165</v>
      </c>
      <c r="C7895" s="3">
        <v>94994</v>
      </c>
      <c r="D7895" s="2" t="s">
        <v>5087</v>
      </c>
      <c r="E7895" s="3" t="s">
        <v>6149</v>
      </c>
      <c r="G7895" s="66">
        <v>102.92</v>
      </c>
    </row>
    <row r="7896" spans="1:7" ht="22.5" x14ac:dyDescent="0.2">
      <c r="A7896" s="1" t="str">
        <f t="shared" si="133"/>
        <v>SINAPI 94990</v>
      </c>
      <c r="B7896" s="3" t="s">
        <v>6165</v>
      </c>
      <c r="C7896" s="3">
        <v>94990</v>
      </c>
      <c r="D7896" s="2" t="s">
        <v>5083</v>
      </c>
      <c r="E7896" s="3" t="s">
        <v>6154</v>
      </c>
      <c r="G7896" s="66">
        <v>825.3</v>
      </c>
    </row>
    <row r="7897" spans="1:7" ht="22.5" x14ac:dyDescent="0.2">
      <c r="A7897" s="1" t="str">
        <f t="shared" si="133"/>
        <v>SINAPI 94991</v>
      </c>
      <c r="B7897" s="3" t="s">
        <v>6165</v>
      </c>
      <c r="C7897" s="3">
        <v>94991</v>
      </c>
      <c r="D7897" s="2" t="s">
        <v>5084</v>
      </c>
      <c r="E7897" s="3" t="s">
        <v>6154</v>
      </c>
      <c r="G7897" s="66">
        <v>798.78</v>
      </c>
    </row>
    <row r="7898" spans="1:7" ht="22.5" x14ac:dyDescent="0.2">
      <c r="A7898" s="1" t="str">
        <f t="shared" si="133"/>
        <v>SINAPI 104626</v>
      </c>
      <c r="B7898" s="3" t="s">
        <v>6165</v>
      </c>
      <c r="C7898" s="3">
        <v>104626</v>
      </c>
      <c r="D7898" s="2" t="s">
        <v>5090</v>
      </c>
      <c r="E7898" s="3" t="s">
        <v>6154</v>
      </c>
      <c r="G7898" s="66">
        <v>817.87</v>
      </c>
    </row>
    <row r="7899" spans="1:7" ht="22.5" x14ac:dyDescent="0.2">
      <c r="A7899" s="1" t="str">
        <f t="shared" si="133"/>
        <v>SINAPI 94993</v>
      </c>
      <c r="B7899" s="3" t="s">
        <v>6165</v>
      </c>
      <c r="C7899" s="3">
        <v>94993</v>
      </c>
      <c r="D7899" s="2" t="s">
        <v>5086</v>
      </c>
      <c r="E7899" s="3" t="s">
        <v>6149</v>
      </c>
      <c r="G7899" s="66">
        <v>84.39</v>
      </c>
    </row>
    <row r="7900" spans="1:7" ht="22.5" x14ac:dyDescent="0.2">
      <c r="A7900" s="1" t="str">
        <f t="shared" si="133"/>
        <v>SINAPI 94995</v>
      </c>
      <c r="B7900" s="3" t="s">
        <v>6165</v>
      </c>
      <c r="C7900" s="3">
        <v>94995</v>
      </c>
      <c r="D7900" s="2" t="s">
        <v>5088</v>
      </c>
      <c r="E7900" s="3" t="s">
        <v>6149</v>
      </c>
      <c r="G7900" s="66">
        <v>100.79</v>
      </c>
    </row>
    <row r="7901" spans="1:7" ht="22.5" x14ac:dyDescent="0.2">
      <c r="A7901" s="1" t="str">
        <f t="shared" si="133"/>
        <v>SINAPI 101169</v>
      </c>
      <c r="B7901" s="3" t="s">
        <v>6165</v>
      </c>
      <c r="C7901" s="3">
        <v>101169</v>
      </c>
      <c r="D7901" s="2" t="s">
        <v>4904</v>
      </c>
      <c r="E7901" s="3" t="s">
        <v>6149</v>
      </c>
      <c r="G7901" s="66">
        <v>214.5</v>
      </c>
    </row>
    <row r="7902" spans="1:7" ht="22.5" x14ac:dyDescent="0.2">
      <c r="A7902" s="1" t="str">
        <f t="shared" si="133"/>
        <v>SINAPI 104383</v>
      </c>
      <c r="B7902" s="3" t="s">
        <v>6165</v>
      </c>
      <c r="C7902" s="3">
        <v>104383</v>
      </c>
      <c r="D7902" s="2" t="s">
        <v>9993</v>
      </c>
      <c r="E7902" s="3" t="s">
        <v>6149</v>
      </c>
      <c r="G7902" s="66">
        <v>0</v>
      </c>
    </row>
    <row r="7903" spans="1:7" x14ac:dyDescent="0.2">
      <c r="A7903" s="1" t="str">
        <f t="shared" si="133"/>
        <v>SINAPI 101167</v>
      </c>
      <c r="B7903" s="3" t="s">
        <v>6165</v>
      </c>
      <c r="C7903" s="3">
        <v>101167</v>
      </c>
      <c r="D7903" s="2" t="s">
        <v>4903</v>
      </c>
      <c r="E7903" s="3" t="s">
        <v>6149</v>
      </c>
      <c r="G7903" s="66">
        <v>199.91</v>
      </c>
    </row>
    <row r="7904" spans="1:7" ht="22.5" x14ac:dyDescent="0.2">
      <c r="A7904" s="1" t="str">
        <f t="shared" si="133"/>
        <v>SINAPI 101172</v>
      </c>
      <c r="B7904" s="3" t="s">
        <v>6165</v>
      </c>
      <c r="C7904" s="3">
        <v>101172</v>
      </c>
      <c r="D7904" s="2" t="s">
        <v>4906</v>
      </c>
      <c r="E7904" s="3" t="s">
        <v>6149</v>
      </c>
      <c r="G7904" s="66">
        <v>81.180000000000007</v>
      </c>
    </row>
    <row r="7905" spans="1:7" ht="22.5" x14ac:dyDescent="0.2">
      <c r="A7905" s="1" t="str">
        <f t="shared" si="133"/>
        <v>SINAPI 104384</v>
      </c>
      <c r="B7905" s="3" t="s">
        <v>6165</v>
      </c>
      <c r="C7905" s="3">
        <v>104384</v>
      </c>
      <c r="D7905" s="2" t="s">
        <v>9994</v>
      </c>
      <c r="E7905" s="3" t="s">
        <v>6149</v>
      </c>
      <c r="G7905" s="66">
        <v>0</v>
      </c>
    </row>
    <row r="7906" spans="1:7" x14ac:dyDescent="0.2">
      <c r="A7906" s="1" t="str">
        <f t="shared" si="133"/>
        <v>SINAPI 101170</v>
      </c>
      <c r="B7906" s="3" t="s">
        <v>6165</v>
      </c>
      <c r="C7906" s="3">
        <v>101170</v>
      </c>
      <c r="D7906" s="2" t="s">
        <v>4905</v>
      </c>
      <c r="E7906" s="3" t="s">
        <v>6149</v>
      </c>
      <c r="G7906" s="66">
        <v>55.47</v>
      </c>
    </row>
    <row r="7907" spans="1:7" ht="22.5" x14ac:dyDescent="0.2">
      <c r="A7907" s="1" t="str">
        <f t="shared" si="133"/>
        <v>SINAPI 104438</v>
      </c>
      <c r="B7907" s="3" t="s">
        <v>6165</v>
      </c>
      <c r="C7907" s="3">
        <v>104438</v>
      </c>
      <c r="D7907" s="2" t="s">
        <v>9995</v>
      </c>
      <c r="E7907" s="3" t="s">
        <v>6149</v>
      </c>
      <c r="G7907" s="66">
        <v>0</v>
      </c>
    </row>
    <row r="7908" spans="1:7" x14ac:dyDescent="0.2">
      <c r="A7908" s="1" t="str">
        <f t="shared" si="133"/>
        <v>SINAPI 92402</v>
      </c>
      <c r="B7908" s="3" t="s">
        <v>6165</v>
      </c>
      <c r="C7908" s="3">
        <v>92402</v>
      </c>
      <c r="D7908" s="2" t="s">
        <v>4885</v>
      </c>
      <c r="E7908" s="3" t="s">
        <v>6149</v>
      </c>
      <c r="G7908" s="66">
        <v>84.35</v>
      </c>
    </row>
    <row r="7909" spans="1:7" ht="22.5" x14ac:dyDescent="0.2">
      <c r="A7909" s="1" t="str">
        <f t="shared" si="133"/>
        <v>SINAPI 104429</v>
      </c>
      <c r="B7909" s="3" t="s">
        <v>6165</v>
      </c>
      <c r="C7909" s="3">
        <v>104429</v>
      </c>
      <c r="D7909" s="2" t="s">
        <v>9996</v>
      </c>
      <c r="E7909" s="3" t="s">
        <v>6149</v>
      </c>
      <c r="G7909" s="66">
        <v>0</v>
      </c>
    </row>
    <row r="7910" spans="1:7" ht="22.5" x14ac:dyDescent="0.2">
      <c r="A7910" s="1" t="str">
        <f t="shared" si="133"/>
        <v>SINAPI 104426</v>
      </c>
      <c r="B7910" s="3" t="s">
        <v>6165</v>
      </c>
      <c r="C7910" s="3">
        <v>104426</v>
      </c>
      <c r="D7910" s="2" t="s">
        <v>9997</v>
      </c>
      <c r="E7910" s="3" t="s">
        <v>6149</v>
      </c>
      <c r="G7910" s="66">
        <v>0</v>
      </c>
    </row>
    <row r="7911" spans="1:7" ht="22.5" x14ac:dyDescent="0.2">
      <c r="A7911" s="1" t="str">
        <f t="shared" ref="A7911:A7974" si="134">CONCATENAR</f>
        <v>SINAPI 104436</v>
      </c>
      <c r="B7911" s="3" t="s">
        <v>6165</v>
      </c>
      <c r="C7911" s="3">
        <v>104436</v>
      </c>
      <c r="D7911" s="2" t="s">
        <v>9998</v>
      </c>
      <c r="E7911" s="3" t="s">
        <v>6149</v>
      </c>
      <c r="G7911" s="66">
        <v>0</v>
      </c>
    </row>
    <row r="7912" spans="1:7" ht="22.5" x14ac:dyDescent="0.2">
      <c r="A7912" s="1" t="str">
        <f t="shared" si="134"/>
        <v>SINAPI 104434</v>
      </c>
      <c r="B7912" s="3" t="s">
        <v>6165</v>
      </c>
      <c r="C7912" s="3">
        <v>104434</v>
      </c>
      <c r="D7912" s="2" t="s">
        <v>9999</v>
      </c>
      <c r="E7912" s="3" t="s">
        <v>6149</v>
      </c>
      <c r="G7912" s="66">
        <v>0</v>
      </c>
    </row>
    <row r="7913" spans="1:7" x14ac:dyDescent="0.2">
      <c r="A7913" s="1" t="str">
        <f t="shared" si="134"/>
        <v>SINAPI 104432</v>
      </c>
      <c r="B7913" s="3" t="s">
        <v>6165</v>
      </c>
      <c r="C7913" s="3">
        <v>104432</v>
      </c>
      <c r="D7913" s="2" t="s">
        <v>4921</v>
      </c>
      <c r="E7913" s="3" t="s">
        <v>6149</v>
      </c>
      <c r="G7913" s="66">
        <v>90.77</v>
      </c>
    </row>
    <row r="7914" spans="1:7" ht="22.5" x14ac:dyDescent="0.2">
      <c r="A7914" s="1" t="str">
        <f t="shared" si="134"/>
        <v>SINAPI 93679</v>
      </c>
      <c r="B7914" s="3" t="s">
        <v>6165</v>
      </c>
      <c r="C7914" s="3">
        <v>93679</v>
      </c>
      <c r="D7914" s="2" t="s">
        <v>4889</v>
      </c>
      <c r="E7914" s="3" t="s">
        <v>6149</v>
      </c>
      <c r="G7914" s="66">
        <v>95.85</v>
      </c>
    </row>
    <row r="7915" spans="1:7" ht="22.5" x14ac:dyDescent="0.2">
      <c r="A7915" s="1" t="str">
        <f t="shared" si="134"/>
        <v>SINAPI 92396</v>
      </c>
      <c r="B7915" s="3" t="s">
        <v>6165</v>
      </c>
      <c r="C7915" s="3">
        <v>92396</v>
      </c>
      <c r="D7915" s="2" t="s">
        <v>4881</v>
      </c>
      <c r="E7915" s="3" t="s">
        <v>6149</v>
      </c>
      <c r="G7915" s="66">
        <v>86.4</v>
      </c>
    </row>
    <row r="7916" spans="1:7" ht="22.5" x14ac:dyDescent="0.2">
      <c r="A7916" s="1" t="str">
        <f t="shared" si="134"/>
        <v>SINAPI 104439</v>
      </c>
      <c r="B7916" s="3" t="s">
        <v>6165</v>
      </c>
      <c r="C7916" s="3">
        <v>104439</v>
      </c>
      <c r="D7916" s="2" t="s">
        <v>10000</v>
      </c>
      <c r="E7916" s="3" t="s">
        <v>6149</v>
      </c>
      <c r="G7916" s="66">
        <v>0</v>
      </c>
    </row>
    <row r="7917" spans="1:7" ht="22.5" x14ac:dyDescent="0.2">
      <c r="A7917" s="1" t="str">
        <f t="shared" si="134"/>
        <v>SINAPI 104440</v>
      </c>
      <c r="B7917" s="3" t="s">
        <v>6165</v>
      </c>
      <c r="C7917" s="3">
        <v>104440</v>
      </c>
      <c r="D7917" s="2" t="s">
        <v>10001</v>
      </c>
      <c r="E7917" s="3" t="s">
        <v>6149</v>
      </c>
      <c r="G7917" s="66">
        <v>0</v>
      </c>
    </row>
    <row r="7918" spans="1:7" ht="22.5" x14ac:dyDescent="0.2">
      <c r="A7918" s="1" t="str">
        <f t="shared" si="134"/>
        <v>SINAPI 92406</v>
      </c>
      <c r="B7918" s="3" t="s">
        <v>6165</v>
      </c>
      <c r="C7918" s="3">
        <v>92406</v>
      </c>
      <c r="D7918" s="2" t="s">
        <v>4888</v>
      </c>
      <c r="E7918" s="3" t="s">
        <v>6149</v>
      </c>
      <c r="G7918" s="66">
        <v>110.21</v>
      </c>
    </row>
    <row r="7919" spans="1:7" ht="22.5" x14ac:dyDescent="0.2">
      <c r="A7919" s="1" t="str">
        <f t="shared" si="134"/>
        <v>SINAPI 92403</v>
      </c>
      <c r="B7919" s="3" t="s">
        <v>6165</v>
      </c>
      <c r="C7919" s="3">
        <v>92403</v>
      </c>
      <c r="D7919" s="2" t="s">
        <v>4886</v>
      </c>
      <c r="E7919" s="3" t="s">
        <v>6149</v>
      </c>
      <c r="G7919" s="66">
        <v>73.959999999999994</v>
      </c>
    </row>
    <row r="7920" spans="1:7" ht="22.5" x14ac:dyDescent="0.2">
      <c r="A7920" s="1" t="str">
        <f t="shared" si="134"/>
        <v>SINAPI 92404</v>
      </c>
      <c r="B7920" s="3" t="s">
        <v>6165</v>
      </c>
      <c r="C7920" s="3">
        <v>92404</v>
      </c>
      <c r="D7920" s="2" t="s">
        <v>4887</v>
      </c>
      <c r="E7920" s="3" t="s">
        <v>6149</v>
      </c>
      <c r="G7920" s="66">
        <v>92.21</v>
      </c>
    </row>
    <row r="7921" spans="1:7" ht="22.5" x14ac:dyDescent="0.2">
      <c r="A7921" s="1" t="str">
        <f t="shared" si="134"/>
        <v>SINAPI 104430</v>
      </c>
      <c r="B7921" s="3" t="s">
        <v>6165</v>
      </c>
      <c r="C7921" s="3">
        <v>104430</v>
      </c>
      <c r="D7921" s="2" t="s">
        <v>10002</v>
      </c>
      <c r="E7921" s="3" t="s">
        <v>6149</v>
      </c>
      <c r="G7921" s="66">
        <v>0</v>
      </c>
    </row>
    <row r="7922" spans="1:7" ht="22.5" x14ac:dyDescent="0.2">
      <c r="A7922" s="1" t="str">
        <f t="shared" si="134"/>
        <v>SINAPI 104431</v>
      </c>
      <c r="B7922" s="3" t="s">
        <v>6165</v>
      </c>
      <c r="C7922" s="3">
        <v>104431</v>
      </c>
      <c r="D7922" s="2" t="s">
        <v>10003</v>
      </c>
      <c r="E7922" s="3" t="s">
        <v>6149</v>
      </c>
      <c r="G7922" s="66">
        <v>0</v>
      </c>
    </row>
    <row r="7923" spans="1:7" ht="22.5" x14ac:dyDescent="0.2">
      <c r="A7923" s="1" t="str">
        <f t="shared" si="134"/>
        <v>SINAPI 104427</v>
      </c>
      <c r="B7923" s="3" t="s">
        <v>6165</v>
      </c>
      <c r="C7923" s="3">
        <v>104427</v>
      </c>
      <c r="D7923" s="2" t="s">
        <v>10004</v>
      </c>
      <c r="E7923" s="3" t="s">
        <v>6149</v>
      </c>
      <c r="G7923" s="66">
        <v>0</v>
      </c>
    </row>
    <row r="7924" spans="1:7" ht="22.5" x14ac:dyDescent="0.2">
      <c r="A7924" s="1" t="str">
        <f t="shared" si="134"/>
        <v>SINAPI 104428</v>
      </c>
      <c r="B7924" s="3" t="s">
        <v>6165</v>
      </c>
      <c r="C7924" s="3">
        <v>104428</v>
      </c>
      <c r="D7924" s="2" t="s">
        <v>10005</v>
      </c>
      <c r="E7924" s="3" t="s">
        <v>6149</v>
      </c>
      <c r="G7924" s="66">
        <v>0</v>
      </c>
    </row>
    <row r="7925" spans="1:7" ht="22.5" x14ac:dyDescent="0.2">
      <c r="A7925" s="1" t="str">
        <f t="shared" si="134"/>
        <v>SINAPI 92391</v>
      </c>
      <c r="B7925" s="3" t="s">
        <v>6165</v>
      </c>
      <c r="C7925" s="3">
        <v>92391</v>
      </c>
      <c r="D7925" s="2" t="s">
        <v>4876</v>
      </c>
      <c r="E7925" s="3" t="s">
        <v>6149</v>
      </c>
      <c r="G7925" s="66">
        <v>73.760000000000005</v>
      </c>
    </row>
    <row r="7926" spans="1:7" ht="22.5" x14ac:dyDescent="0.2">
      <c r="A7926" s="1" t="str">
        <f t="shared" si="134"/>
        <v>SINAPI 92392</v>
      </c>
      <c r="B7926" s="3" t="s">
        <v>6165</v>
      </c>
      <c r="C7926" s="3">
        <v>92392</v>
      </c>
      <c r="D7926" s="2" t="s">
        <v>4877</v>
      </c>
      <c r="E7926" s="3" t="s">
        <v>6149</v>
      </c>
      <c r="G7926" s="66">
        <v>151.4</v>
      </c>
    </row>
    <row r="7927" spans="1:7" ht="22.5" x14ac:dyDescent="0.2">
      <c r="A7927" s="1" t="str">
        <f t="shared" si="134"/>
        <v>SINAPI 104437</v>
      </c>
      <c r="B7927" s="3" t="s">
        <v>6165</v>
      </c>
      <c r="C7927" s="3">
        <v>104437</v>
      </c>
      <c r="D7927" s="2" t="s">
        <v>10006</v>
      </c>
      <c r="E7927" s="3" t="s">
        <v>6149</v>
      </c>
      <c r="G7927" s="66">
        <v>0</v>
      </c>
    </row>
    <row r="7928" spans="1:7" ht="22.5" x14ac:dyDescent="0.2">
      <c r="A7928" s="1" t="str">
        <f t="shared" si="134"/>
        <v>SINAPI 104435</v>
      </c>
      <c r="B7928" s="3" t="s">
        <v>6165</v>
      </c>
      <c r="C7928" s="3">
        <v>104435</v>
      </c>
      <c r="D7928" s="2" t="s">
        <v>10007</v>
      </c>
      <c r="E7928" s="3" t="s">
        <v>6149</v>
      </c>
      <c r="G7928" s="66">
        <v>0</v>
      </c>
    </row>
    <row r="7929" spans="1:7" ht="22.5" x14ac:dyDescent="0.2">
      <c r="A7929" s="1" t="str">
        <f t="shared" si="134"/>
        <v>SINAPI 104433</v>
      </c>
      <c r="B7929" s="3" t="s">
        <v>6165</v>
      </c>
      <c r="C7929" s="3">
        <v>104433</v>
      </c>
      <c r="D7929" s="2" t="s">
        <v>4922</v>
      </c>
      <c r="E7929" s="3" t="s">
        <v>6149</v>
      </c>
      <c r="G7929" s="66">
        <v>79.540000000000006</v>
      </c>
    </row>
    <row r="7930" spans="1:7" ht="22.5" x14ac:dyDescent="0.2">
      <c r="A7930" s="1" t="str">
        <f t="shared" si="134"/>
        <v>SINAPI 93680</v>
      </c>
      <c r="B7930" s="3" t="s">
        <v>6165</v>
      </c>
      <c r="C7930" s="3">
        <v>93680</v>
      </c>
      <c r="D7930" s="2" t="s">
        <v>4890</v>
      </c>
      <c r="E7930" s="3" t="s">
        <v>6149</v>
      </c>
      <c r="G7930" s="66">
        <v>85.56</v>
      </c>
    </row>
    <row r="7931" spans="1:7" ht="22.5" x14ac:dyDescent="0.2">
      <c r="A7931" s="1" t="str">
        <f t="shared" si="134"/>
        <v>SINAPI 93681</v>
      </c>
      <c r="B7931" s="3" t="s">
        <v>6165</v>
      </c>
      <c r="C7931" s="3">
        <v>93681</v>
      </c>
      <c r="D7931" s="2" t="s">
        <v>4891</v>
      </c>
      <c r="E7931" s="3" t="s">
        <v>6149</v>
      </c>
      <c r="G7931" s="66">
        <v>101.97</v>
      </c>
    </row>
    <row r="7932" spans="1:7" ht="22.5" x14ac:dyDescent="0.2">
      <c r="A7932" s="1" t="str">
        <f t="shared" si="134"/>
        <v>SINAPI 92397</v>
      </c>
      <c r="B7932" s="3" t="s">
        <v>6165</v>
      </c>
      <c r="C7932" s="3">
        <v>92397</v>
      </c>
      <c r="D7932" s="2" t="s">
        <v>4882</v>
      </c>
      <c r="E7932" s="3" t="s">
        <v>6149</v>
      </c>
      <c r="G7932" s="66">
        <v>76.349999999999994</v>
      </c>
    </row>
    <row r="7933" spans="1:7" ht="22.5" x14ac:dyDescent="0.2">
      <c r="A7933" s="1" t="str">
        <f t="shared" si="134"/>
        <v>SINAPI 92398</v>
      </c>
      <c r="B7933" s="3" t="s">
        <v>6165</v>
      </c>
      <c r="C7933" s="3">
        <v>92398</v>
      </c>
      <c r="D7933" s="2" t="s">
        <v>4883</v>
      </c>
      <c r="E7933" s="3" t="s">
        <v>6149</v>
      </c>
      <c r="G7933" s="66">
        <v>94.59</v>
      </c>
    </row>
    <row r="7934" spans="1:7" ht="22.5" x14ac:dyDescent="0.2">
      <c r="A7934" s="1" t="str">
        <f t="shared" si="134"/>
        <v>SINAPI 92400</v>
      </c>
      <c r="B7934" s="3" t="s">
        <v>6165</v>
      </c>
      <c r="C7934" s="3">
        <v>92400</v>
      </c>
      <c r="D7934" s="2" t="s">
        <v>4884</v>
      </c>
      <c r="E7934" s="3" t="s">
        <v>6149</v>
      </c>
      <c r="G7934" s="66">
        <v>110.68</v>
      </c>
    </row>
    <row r="7935" spans="1:7" ht="22.5" x14ac:dyDescent="0.2">
      <c r="A7935" s="1" t="str">
        <f t="shared" si="134"/>
        <v>SINAPI 92395</v>
      </c>
      <c r="B7935" s="3" t="s">
        <v>6165</v>
      </c>
      <c r="C7935" s="3">
        <v>92395</v>
      </c>
      <c r="D7935" s="2" t="s">
        <v>4880</v>
      </c>
      <c r="E7935" s="3" t="s">
        <v>6149</v>
      </c>
      <c r="G7935" s="66">
        <v>107.68</v>
      </c>
    </row>
    <row r="7936" spans="1:7" ht="22.5" x14ac:dyDescent="0.2">
      <c r="A7936" s="1" t="str">
        <f t="shared" si="134"/>
        <v>SINAPI 92393</v>
      </c>
      <c r="B7936" s="3" t="s">
        <v>6165</v>
      </c>
      <c r="C7936" s="3">
        <v>92393</v>
      </c>
      <c r="D7936" s="2" t="s">
        <v>4878</v>
      </c>
      <c r="E7936" s="3" t="s">
        <v>6149</v>
      </c>
      <c r="G7936" s="66">
        <v>72.69</v>
      </c>
    </row>
    <row r="7937" spans="1:7" ht="22.5" x14ac:dyDescent="0.2">
      <c r="A7937" s="1" t="str">
        <f t="shared" si="134"/>
        <v>SINAPI 92394</v>
      </c>
      <c r="B7937" s="3" t="s">
        <v>6165</v>
      </c>
      <c r="C7937" s="3">
        <v>92394</v>
      </c>
      <c r="D7937" s="2" t="s">
        <v>4879</v>
      </c>
      <c r="E7937" s="3" t="s">
        <v>6149</v>
      </c>
      <c r="G7937" s="66">
        <v>90</v>
      </c>
    </row>
    <row r="7938" spans="1:7" x14ac:dyDescent="0.2">
      <c r="A7938" s="1" t="str">
        <f t="shared" si="134"/>
        <v>SINAPI 97115</v>
      </c>
      <c r="B7938" s="3" t="s">
        <v>6165</v>
      </c>
      <c r="C7938" s="3">
        <v>97115</v>
      </c>
      <c r="D7938" s="2" t="s">
        <v>4902</v>
      </c>
      <c r="E7938" s="3" t="s">
        <v>6153</v>
      </c>
      <c r="G7938" s="66">
        <v>61.32</v>
      </c>
    </row>
    <row r="7939" spans="1:7" x14ac:dyDescent="0.2">
      <c r="A7939" s="1" t="str">
        <f t="shared" si="134"/>
        <v>SINAPI 97113</v>
      </c>
      <c r="B7939" s="3" t="s">
        <v>6165</v>
      </c>
      <c r="C7939" s="3">
        <v>97113</v>
      </c>
      <c r="D7939" s="2" t="s">
        <v>4900</v>
      </c>
      <c r="E7939" s="3" t="s">
        <v>6149</v>
      </c>
      <c r="G7939" s="66">
        <v>2.59</v>
      </c>
    </row>
    <row r="7940" spans="1:7" ht="22.5" x14ac:dyDescent="0.2">
      <c r="A7940" s="1" t="str">
        <f t="shared" si="134"/>
        <v>SINAPI 97120</v>
      </c>
      <c r="B7940" s="3" t="s">
        <v>6165</v>
      </c>
      <c r="C7940" s="3">
        <v>97120</v>
      </c>
      <c r="D7940" s="2" t="s">
        <v>7506</v>
      </c>
      <c r="E7940" s="3" t="s">
        <v>6153</v>
      </c>
      <c r="G7940" s="66">
        <v>9.5</v>
      </c>
    </row>
    <row r="7941" spans="1:7" ht="22.5" x14ac:dyDescent="0.2">
      <c r="A7941" s="1" t="str">
        <f t="shared" si="134"/>
        <v>SINAPI 97116</v>
      </c>
      <c r="B7941" s="3" t="s">
        <v>6165</v>
      </c>
      <c r="C7941" s="3">
        <v>97116</v>
      </c>
      <c r="D7941" s="2" t="s">
        <v>7502</v>
      </c>
      <c r="E7941" s="3" t="s">
        <v>6153</v>
      </c>
      <c r="G7941" s="66">
        <v>24.03</v>
      </c>
    </row>
    <row r="7942" spans="1:7" ht="22.5" x14ac:dyDescent="0.2">
      <c r="A7942" s="1" t="str">
        <f t="shared" si="134"/>
        <v>SINAPI 97117</v>
      </c>
      <c r="B7942" s="3" t="s">
        <v>6165</v>
      </c>
      <c r="C7942" s="3">
        <v>97117</v>
      </c>
      <c r="D7942" s="2" t="s">
        <v>7503</v>
      </c>
      <c r="E7942" s="3" t="s">
        <v>6153</v>
      </c>
      <c r="G7942" s="66">
        <v>20.48</v>
      </c>
    </row>
    <row r="7943" spans="1:7" ht="22.5" x14ac:dyDescent="0.2">
      <c r="A7943" s="1" t="str">
        <f t="shared" si="134"/>
        <v>SINAPI 97118</v>
      </c>
      <c r="B7943" s="3" t="s">
        <v>6165</v>
      </c>
      <c r="C7943" s="3">
        <v>97118</v>
      </c>
      <c r="D7943" s="2" t="s">
        <v>7504</v>
      </c>
      <c r="E7943" s="3" t="s">
        <v>6153</v>
      </c>
      <c r="G7943" s="66">
        <v>16.71</v>
      </c>
    </row>
    <row r="7944" spans="1:7" ht="22.5" x14ac:dyDescent="0.2">
      <c r="A7944" s="1" t="str">
        <f t="shared" si="134"/>
        <v>SINAPI 97119</v>
      </c>
      <c r="B7944" s="3" t="s">
        <v>6165</v>
      </c>
      <c r="C7944" s="3">
        <v>97119</v>
      </c>
      <c r="D7944" s="2" t="s">
        <v>7505</v>
      </c>
      <c r="E7944" s="3" t="s">
        <v>6153</v>
      </c>
      <c r="G7944" s="66">
        <v>14.8</v>
      </c>
    </row>
    <row r="7945" spans="1:7" x14ac:dyDescent="0.2">
      <c r="A7945" s="1" t="str">
        <f t="shared" si="134"/>
        <v>SINAPI 97114</v>
      </c>
      <c r="B7945" s="3" t="s">
        <v>6165</v>
      </c>
      <c r="C7945" s="3">
        <v>97114</v>
      </c>
      <c r="D7945" s="2" t="s">
        <v>4901</v>
      </c>
      <c r="E7945" s="3" t="s">
        <v>6147</v>
      </c>
      <c r="G7945" s="66">
        <v>0.41</v>
      </c>
    </row>
    <row r="7946" spans="1:7" x14ac:dyDescent="0.2">
      <c r="A7946" s="1" t="str">
        <f t="shared" si="134"/>
        <v>SINAPI 97111</v>
      </c>
      <c r="B7946" s="3" t="s">
        <v>6165</v>
      </c>
      <c r="C7946" s="3">
        <v>97111</v>
      </c>
      <c r="D7946" s="2" t="s">
        <v>4898</v>
      </c>
      <c r="E7946" s="3" t="s">
        <v>6149</v>
      </c>
      <c r="G7946" s="66">
        <v>275.02999999999997</v>
      </c>
    </row>
    <row r="7947" spans="1:7" x14ac:dyDescent="0.2">
      <c r="A7947" s="1" t="str">
        <f t="shared" si="134"/>
        <v>SINAPI 97112</v>
      </c>
      <c r="B7947" s="3" t="s">
        <v>6165</v>
      </c>
      <c r="C7947" s="3">
        <v>97112</v>
      </c>
      <c r="D7947" s="2" t="s">
        <v>4899</v>
      </c>
      <c r="E7947" s="3" t="s">
        <v>6149</v>
      </c>
      <c r="G7947" s="66">
        <v>242.32</v>
      </c>
    </row>
    <row r="7948" spans="1:7" x14ac:dyDescent="0.2">
      <c r="A7948" s="1" t="str">
        <f t="shared" si="134"/>
        <v>SINAPI 103904</v>
      </c>
      <c r="B7948" s="3" t="s">
        <v>6165</v>
      </c>
      <c r="C7948" s="3">
        <v>103904</v>
      </c>
      <c r="D7948" s="2" t="s">
        <v>4907</v>
      </c>
      <c r="E7948" s="3" t="s">
        <v>6149</v>
      </c>
      <c r="G7948" s="66">
        <v>140.25</v>
      </c>
    </row>
    <row r="7949" spans="1:7" x14ac:dyDescent="0.2">
      <c r="A7949" s="1" t="str">
        <f t="shared" si="134"/>
        <v>SINAPI 103905</v>
      </c>
      <c r="B7949" s="3" t="s">
        <v>6165</v>
      </c>
      <c r="C7949" s="3">
        <v>103905</v>
      </c>
      <c r="D7949" s="2" t="s">
        <v>4908</v>
      </c>
      <c r="E7949" s="3" t="s">
        <v>6149</v>
      </c>
      <c r="G7949" s="66">
        <v>148.29</v>
      </c>
    </row>
    <row r="7950" spans="1:7" x14ac:dyDescent="0.2">
      <c r="A7950" s="1" t="str">
        <f t="shared" si="134"/>
        <v>SINAPI 103907</v>
      </c>
      <c r="B7950" s="3" t="s">
        <v>6165</v>
      </c>
      <c r="C7950" s="3">
        <v>103907</v>
      </c>
      <c r="D7950" s="2" t="s">
        <v>4910</v>
      </c>
      <c r="E7950" s="3" t="s">
        <v>6149</v>
      </c>
      <c r="G7950" s="66">
        <v>156.44999999999999</v>
      </c>
    </row>
    <row r="7951" spans="1:7" x14ac:dyDescent="0.2">
      <c r="A7951" s="1" t="str">
        <f t="shared" si="134"/>
        <v>SINAPI 103911</v>
      </c>
      <c r="B7951" s="3" t="s">
        <v>6165</v>
      </c>
      <c r="C7951" s="3">
        <v>103911</v>
      </c>
      <c r="D7951" s="2" t="s">
        <v>4913</v>
      </c>
      <c r="E7951" s="3" t="s">
        <v>6149</v>
      </c>
      <c r="G7951" s="66">
        <v>228.31</v>
      </c>
    </row>
    <row r="7952" spans="1:7" x14ac:dyDescent="0.2">
      <c r="A7952" s="1" t="str">
        <f t="shared" si="134"/>
        <v>SINAPI 97104</v>
      </c>
      <c r="B7952" s="3" t="s">
        <v>6165</v>
      </c>
      <c r="C7952" s="3">
        <v>97104</v>
      </c>
      <c r="D7952" s="2" t="s">
        <v>4892</v>
      </c>
      <c r="E7952" s="3" t="s">
        <v>6149</v>
      </c>
      <c r="G7952" s="66">
        <v>144.38999999999999</v>
      </c>
    </row>
    <row r="7953" spans="1:7" x14ac:dyDescent="0.2">
      <c r="A7953" s="1" t="str">
        <f t="shared" si="134"/>
        <v>SINAPI 103906</v>
      </c>
      <c r="B7953" s="3" t="s">
        <v>6165</v>
      </c>
      <c r="C7953" s="3">
        <v>103906</v>
      </c>
      <c r="D7953" s="2" t="s">
        <v>4909</v>
      </c>
      <c r="E7953" s="3" t="s">
        <v>6149</v>
      </c>
      <c r="G7953" s="66">
        <v>178.98</v>
      </c>
    </row>
    <row r="7954" spans="1:7" x14ac:dyDescent="0.2">
      <c r="A7954" s="1" t="str">
        <f t="shared" si="134"/>
        <v>SINAPI 97105</v>
      </c>
      <c r="B7954" s="3" t="s">
        <v>6165</v>
      </c>
      <c r="C7954" s="3">
        <v>97105</v>
      </c>
      <c r="D7954" s="2" t="s">
        <v>4893</v>
      </c>
      <c r="E7954" s="3" t="s">
        <v>6149</v>
      </c>
      <c r="G7954" s="66">
        <v>163.75</v>
      </c>
    </row>
    <row r="7955" spans="1:7" x14ac:dyDescent="0.2">
      <c r="A7955" s="1" t="str">
        <f t="shared" si="134"/>
        <v>SINAPI 97106</v>
      </c>
      <c r="B7955" s="3" t="s">
        <v>6165</v>
      </c>
      <c r="C7955" s="3">
        <v>97106</v>
      </c>
      <c r="D7955" s="2" t="s">
        <v>4894</v>
      </c>
      <c r="E7955" s="3" t="s">
        <v>6149</v>
      </c>
      <c r="G7955" s="66">
        <v>182.05</v>
      </c>
    </row>
    <row r="7956" spans="1:7" x14ac:dyDescent="0.2">
      <c r="A7956" s="1" t="str">
        <f t="shared" si="134"/>
        <v>SINAPI 97107</v>
      </c>
      <c r="B7956" s="3" t="s">
        <v>6165</v>
      </c>
      <c r="C7956" s="3">
        <v>97107</v>
      </c>
      <c r="D7956" s="2" t="s">
        <v>4895</v>
      </c>
      <c r="E7956" s="3" t="s">
        <v>6149</v>
      </c>
      <c r="G7956" s="66">
        <v>207.36</v>
      </c>
    </row>
    <row r="7957" spans="1:7" x14ac:dyDescent="0.2">
      <c r="A7957" s="1" t="str">
        <f t="shared" si="134"/>
        <v>SINAPI 97108</v>
      </c>
      <c r="B7957" s="3" t="s">
        <v>6165</v>
      </c>
      <c r="C7957" s="3">
        <v>97108</v>
      </c>
      <c r="D7957" s="2" t="s">
        <v>4896</v>
      </c>
      <c r="E7957" s="3" t="s">
        <v>6149</v>
      </c>
      <c r="G7957" s="66">
        <v>235.21</v>
      </c>
    </row>
    <row r="7958" spans="1:7" x14ac:dyDescent="0.2">
      <c r="A7958" s="1" t="str">
        <f t="shared" si="134"/>
        <v>SINAPI 97109</v>
      </c>
      <c r="B7958" s="3" t="s">
        <v>6165</v>
      </c>
      <c r="C7958" s="3">
        <v>97109</v>
      </c>
      <c r="D7958" s="2" t="s">
        <v>4897</v>
      </c>
      <c r="E7958" s="3" t="s">
        <v>6149</v>
      </c>
      <c r="G7958" s="66">
        <v>259.63</v>
      </c>
    </row>
    <row r="7959" spans="1:7" x14ac:dyDescent="0.2">
      <c r="A7959" s="1" t="str">
        <f t="shared" si="134"/>
        <v>SINAPI 103913</v>
      </c>
      <c r="B7959" s="3" t="s">
        <v>6165</v>
      </c>
      <c r="C7959" s="3">
        <v>103913</v>
      </c>
      <c r="D7959" s="2" t="s">
        <v>4915</v>
      </c>
      <c r="E7959" s="3" t="s">
        <v>6149</v>
      </c>
      <c r="G7959" s="66">
        <v>133.51</v>
      </c>
    </row>
    <row r="7960" spans="1:7" x14ac:dyDescent="0.2">
      <c r="A7960" s="1" t="str">
        <f t="shared" si="134"/>
        <v>SINAPI 103914</v>
      </c>
      <c r="B7960" s="3" t="s">
        <v>6165</v>
      </c>
      <c r="C7960" s="3">
        <v>103914</v>
      </c>
      <c r="D7960" s="2" t="s">
        <v>4916</v>
      </c>
      <c r="E7960" s="3" t="s">
        <v>6149</v>
      </c>
      <c r="G7960" s="66">
        <v>155.21</v>
      </c>
    </row>
    <row r="7961" spans="1:7" x14ac:dyDescent="0.2">
      <c r="A7961" s="1" t="str">
        <f t="shared" si="134"/>
        <v>SINAPI 103915</v>
      </c>
      <c r="B7961" s="3" t="s">
        <v>6165</v>
      </c>
      <c r="C7961" s="3">
        <v>103915</v>
      </c>
      <c r="D7961" s="2" t="s">
        <v>4917</v>
      </c>
      <c r="E7961" s="3" t="s">
        <v>6149</v>
      </c>
      <c r="G7961" s="66">
        <v>169.45</v>
      </c>
    </row>
    <row r="7962" spans="1:7" x14ac:dyDescent="0.2">
      <c r="A7962" s="1" t="str">
        <f t="shared" si="134"/>
        <v>SINAPI 103916</v>
      </c>
      <c r="B7962" s="3" t="s">
        <v>6165</v>
      </c>
      <c r="C7962" s="3">
        <v>103916</v>
      </c>
      <c r="D7962" s="2" t="s">
        <v>4918</v>
      </c>
      <c r="E7962" s="3" t="s">
        <v>6149</v>
      </c>
      <c r="G7962" s="66">
        <v>194.15</v>
      </c>
    </row>
    <row r="7963" spans="1:7" x14ac:dyDescent="0.2">
      <c r="A7963" s="1" t="str">
        <f t="shared" si="134"/>
        <v>SINAPI 103917</v>
      </c>
      <c r="B7963" s="3" t="s">
        <v>6165</v>
      </c>
      <c r="C7963" s="3">
        <v>103917</v>
      </c>
      <c r="D7963" s="2" t="s">
        <v>4919</v>
      </c>
      <c r="E7963" s="3" t="s">
        <v>6149</v>
      </c>
      <c r="G7963" s="66">
        <v>223.45</v>
      </c>
    </row>
    <row r="7964" spans="1:7" x14ac:dyDescent="0.2">
      <c r="A7964" s="1" t="str">
        <f t="shared" si="134"/>
        <v>SINAPI 103918</v>
      </c>
      <c r="B7964" s="3" t="s">
        <v>6165</v>
      </c>
      <c r="C7964" s="3">
        <v>103918</v>
      </c>
      <c r="D7964" s="2" t="s">
        <v>4920</v>
      </c>
      <c r="E7964" s="3" t="s">
        <v>6149</v>
      </c>
      <c r="G7964" s="66">
        <v>236.81</v>
      </c>
    </row>
    <row r="7965" spans="1:7" x14ac:dyDescent="0.2">
      <c r="A7965" s="1" t="str">
        <f t="shared" si="134"/>
        <v>SINAPI 103919</v>
      </c>
      <c r="B7965" s="3" t="s">
        <v>6165</v>
      </c>
      <c r="C7965" s="3">
        <v>103919</v>
      </c>
      <c r="D7965" s="2" t="s">
        <v>10008</v>
      </c>
      <c r="E7965" s="3" t="s">
        <v>6149</v>
      </c>
      <c r="G7965" s="66">
        <v>0</v>
      </c>
    </row>
    <row r="7966" spans="1:7" x14ac:dyDescent="0.2">
      <c r="A7966" s="1" t="str">
        <f t="shared" si="134"/>
        <v>SINAPI 103920</v>
      </c>
      <c r="B7966" s="3" t="s">
        <v>6165</v>
      </c>
      <c r="C7966" s="3">
        <v>103920</v>
      </c>
      <c r="D7966" s="2" t="s">
        <v>10009</v>
      </c>
      <c r="E7966" s="3" t="s">
        <v>6149</v>
      </c>
      <c r="G7966" s="66">
        <v>0</v>
      </c>
    </row>
    <row r="7967" spans="1:7" x14ac:dyDescent="0.2">
      <c r="A7967" s="1" t="str">
        <f t="shared" si="134"/>
        <v>SINAPI 103921</v>
      </c>
      <c r="B7967" s="3" t="s">
        <v>6165</v>
      </c>
      <c r="C7967" s="3">
        <v>103921</v>
      </c>
      <c r="D7967" s="2" t="s">
        <v>10010</v>
      </c>
      <c r="E7967" s="3" t="s">
        <v>6149</v>
      </c>
      <c r="G7967" s="66">
        <v>0</v>
      </c>
    </row>
    <row r="7968" spans="1:7" x14ac:dyDescent="0.2">
      <c r="A7968" s="1" t="str">
        <f t="shared" si="134"/>
        <v>SINAPI 103922</v>
      </c>
      <c r="B7968" s="3" t="s">
        <v>6165</v>
      </c>
      <c r="C7968" s="3">
        <v>103922</v>
      </c>
      <c r="D7968" s="2" t="s">
        <v>10011</v>
      </c>
      <c r="E7968" s="3" t="s">
        <v>6149</v>
      </c>
      <c r="G7968" s="66">
        <v>0</v>
      </c>
    </row>
    <row r="7969" spans="1:7" x14ac:dyDescent="0.2">
      <c r="A7969" s="1" t="str">
        <f t="shared" si="134"/>
        <v>SINAPI 103923</v>
      </c>
      <c r="B7969" s="3" t="s">
        <v>6165</v>
      </c>
      <c r="C7969" s="3">
        <v>103923</v>
      </c>
      <c r="D7969" s="2" t="s">
        <v>10012</v>
      </c>
      <c r="E7969" s="3" t="s">
        <v>6149</v>
      </c>
      <c r="G7969" s="66">
        <v>0</v>
      </c>
    </row>
    <row r="7970" spans="1:7" x14ac:dyDescent="0.2">
      <c r="A7970" s="1" t="str">
        <f t="shared" si="134"/>
        <v>SINAPI 103908</v>
      </c>
      <c r="B7970" s="3" t="s">
        <v>6165</v>
      </c>
      <c r="C7970" s="3">
        <v>103908</v>
      </c>
      <c r="D7970" s="2" t="s">
        <v>4911</v>
      </c>
      <c r="E7970" s="3" t="s">
        <v>6149</v>
      </c>
      <c r="G7970" s="66">
        <v>176.53</v>
      </c>
    </row>
    <row r="7971" spans="1:7" x14ac:dyDescent="0.2">
      <c r="A7971" s="1" t="str">
        <f t="shared" si="134"/>
        <v>SINAPI 103909</v>
      </c>
      <c r="B7971" s="3" t="s">
        <v>6165</v>
      </c>
      <c r="C7971" s="3">
        <v>103909</v>
      </c>
      <c r="D7971" s="2" t="s">
        <v>4912</v>
      </c>
      <c r="E7971" s="3" t="s">
        <v>6149</v>
      </c>
      <c r="G7971" s="66">
        <v>201.15</v>
      </c>
    </row>
    <row r="7972" spans="1:7" x14ac:dyDescent="0.2">
      <c r="A7972" s="1" t="str">
        <f t="shared" si="134"/>
        <v>SINAPI 103912</v>
      </c>
      <c r="B7972" s="3" t="s">
        <v>6165</v>
      </c>
      <c r="C7972" s="3">
        <v>103912</v>
      </c>
      <c r="D7972" s="2" t="s">
        <v>4914</v>
      </c>
      <c r="E7972" s="3" t="s">
        <v>6149</v>
      </c>
      <c r="G7972" s="66">
        <v>252.04</v>
      </c>
    </row>
    <row r="7973" spans="1:7" x14ac:dyDescent="0.2">
      <c r="A7973" s="1" t="str">
        <f t="shared" si="134"/>
        <v>SINAPI 101979</v>
      </c>
      <c r="B7973" s="3" t="s">
        <v>6165</v>
      </c>
      <c r="C7973" s="3">
        <v>101979</v>
      </c>
      <c r="D7973" s="2" t="s">
        <v>5311</v>
      </c>
      <c r="E7973" s="3" t="s">
        <v>6147</v>
      </c>
      <c r="G7973" s="66">
        <v>44.79</v>
      </c>
    </row>
    <row r="7974" spans="1:7" ht="22.5" x14ac:dyDescent="0.2">
      <c r="A7974" s="1" t="str">
        <f t="shared" si="134"/>
        <v>SINAPI 101970</v>
      </c>
      <c r="B7974" s="3" t="s">
        <v>6165</v>
      </c>
      <c r="C7974" s="3">
        <v>101970</v>
      </c>
      <c r="D7974" s="2" t="s">
        <v>10013</v>
      </c>
      <c r="E7974" s="3" t="s">
        <v>6147</v>
      </c>
      <c r="G7974" s="66">
        <v>0</v>
      </c>
    </row>
    <row r="7975" spans="1:7" ht="22.5" x14ac:dyDescent="0.2">
      <c r="A7975" s="1" t="str">
        <f t="shared" ref="A7975:A8038" si="135">CONCATENAR</f>
        <v>SINAPI 101972</v>
      </c>
      <c r="B7975" s="3" t="s">
        <v>6165</v>
      </c>
      <c r="C7975" s="3">
        <v>101972</v>
      </c>
      <c r="D7975" s="2" t="s">
        <v>10014</v>
      </c>
      <c r="E7975" s="3" t="s">
        <v>6147</v>
      </c>
      <c r="G7975" s="66">
        <v>0</v>
      </c>
    </row>
    <row r="7976" spans="1:7" ht="22.5" x14ac:dyDescent="0.2">
      <c r="A7976" s="1" t="str">
        <f t="shared" si="135"/>
        <v>SINAPI 101966</v>
      </c>
      <c r="B7976" s="3" t="s">
        <v>6165</v>
      </c>
      <c r="C7976" s="3">
        <v>101966</v>
      </c>
      <c r="D7976" s="2" t="s">
        <v>5310</v>
      </c>
      <c r="E7976" s="3" t="s">
        <v>6147</v>
      </c>
      <c r="G7976" s="66">
        <v>142.97999999999999</v>
      </c>
    </row>
    <row r="7977" spans="1:7" ht="22.5" x14ac:dyDescent="0.2">
      <c r="A7977" s="1" t="str">
        <f t="shared" si="135"/>
        <v>SINAPI 101976</v>
      </c>
      <c r="B7977" s="3" t="s">
        <v>6165</v>
      </c>
      <c r="C7977" s="3">
        <v>101976</v>
      </c>
      <c r="D7977" s="2" t="s">
        <v>10015</v>
      </c>
      <c r="E7977" s="3" t="s">
        <v>6147</v>
      </c>
      <c r="G7977" s="66">
        <v>0</v>
      </c>
    </row>
    <row r="7978" spans="1:7" ht="22.5" x14ac:dyDescent="0.2">
      <c r="A7978" s="1" t="str">
        <f t="shared" si="135"/>
        <v>SINAPI 101978</v>
      </c>
      <c r="B7978" s="3" t="s">
        <v>6165</v>
      </c>
      <c r="C7978" s="3">
        <v>101978</v>
      </c>
      <c r="D7978" s="2" t="s">
        <v>10016</v>
      </c>
      <c r="E7978" s="3" t="s">
        <v>6147</v>
      </c>
      <c r="G7978" s="66">
        <v>0</v>
      </c>
    </row>
    <row r="7979" spans="1:7" ht="22.5" x14ac:dyDescent="0.2">
      <c r="A7979" s="1" t="str">
        <f t="shared" si="135"/>
        <v>SINAPI 101967</v>
      </c>
      <c r="B7979" s="3" t="s">
        <v>6165</v>
      </c>
      <c r="C7979" s="3">
        <v>101967</v>
      </c>
      <c r="D7979" s="2" t="s">
        <v>10017</v>
      </c>
      <c r="E7979" s="3" t="s">
        <v>6147</v>
      </c>
      <c r="G7979" s="66">
        <v>0</v>
      </c>
    </row>
    <row r="7980" spans="1:7" ht="22.5" x14ac:dyDescent="0.2">
      <c r="A7980" s="1" t="str">
        <f t="shared" si="135"/>
        <v>SINAPI 101968</v>
      </c>
      <c r="B7980" s="3" t="s">
        <v>6165</v>
      </c>
      <c r="C7980" s="3">
        <v>101968</v>
      </c>
      <c r="D7980" s="2" t="s">
        <v>10018</v>
      </c>
      <c r="E7980" s="3" t="s">
        <v>6147</v>
      </c>
      <c r="G7980" s="66">
        <v>0</v>
      </c>
    </row>
    <row r="7981" spans="1:7" ht="22.5" x14ac:dyDescent="0.2">
      <c r="A7981" s="1" t="str">
        <f t="shared" si="135"/>
        <v>SINAPI 101965</v>
      </c>
      <c r="B7981" s="3" t="s">
        <v>6165</v>
      </c>
      <c r="C7981" s="3">
        <v>101965</v>
      </c>
      <c r="D7981" s="2" t="s">
        <v>10019</v>
      </c>
      <c r="E7981" s="3" t="s">
        <v>6147</v>
      </c>
      <c r="G7981" s="66">
        <v>120.61</v>
      </c>
    </row>
    <row r="7982" spans="1:7" ht="22.5" x14ac:dyDescent="0.2">
      <c r="A7982" s="1" t="str">
        <f t="shared" si="135"/>
        <v>SINAPI 104100</v>
      </c>
      <c r="B7982" s="3" t="s">
        <v>6165</v>
      </c>
      <c r="C7982" s="3">
        <v>104100</v>
      </c>
      <c r="D7982" s="2" t="s">
        <v>10020</v>
      </c>
      <c r="E7982" s="3" t="s">
        <v>6149</v>
      </c>
      <c r="G7982" s="66">
        <v>0</v>
      </c>
    </row>
    <row r="7983" spans="1:7" ht="22.5" x14ac:dyDescent="0.2">
      <c r="A7983" s="1" t="str">
        <f t="shared" si="135"/>
        <v>SINAPI 104099</v>
      </c>
      <c r="B7983" s="3" t="s">
        <v>6165</v>
      </c>
      <c r="C7983" s="3">
        <v>104099</v>
      </c>
      <c r="D7983" s="2" t="s">
        <v>10021</v>
      </c>
      <c r="E7983" s="3" t="s">
        <v>6149</v>
      </c>
      <c r="G7983" s="66">
        <v>0</v>
      </c>
    </row>
    <row r="7984" spans="1:7" ht="22.5" x14ac:dyDescent="0.2">
      <c r="A7984" s="1" t="str">
        <f t="shared" si="135"/>
        <v>SINAPI 104102</v>
      </c>
      <c r="B7984" s="3" t="s">
        <v>6165</v>
      </c>
      <c r="C7984" s="3">
        <v>104102</v>
      </c>
      <c r="D7984" s="2" t="s">
        <v>10022</v>
      </c>
      <c r="E7984" s="3" t="s">
        <v>6149</v>
      </c>
      <c r="G7984" s="66">
        <v>0</v>
      </c>
    </row>
    <row r="7985" spans="1:7" ht="22.5" x14ac:dyDescent="0.2">
      <c r="A7985" s="1" t="str">
        <f t="shared" si="135"/>
        <v>SINAPI 104101</v>
      </c>
      <c r="B7985" s="3" t="s">
        <v>6165</v>
      </c>
      <c r="C7985" s="3">
        <v>104101</v>
      </c>
      <c r="D7985" s="2" t="s">
        <v>10023</v>
      </c>
      <c r="E7985" s="3" t="s">
        <v>6149</v>
      </c>
      <c r="G7985" s="66">
        <v>0</v>
      </c>
    </row>
    <row r="7986" spans="1:7" ht="22.5" x14ac:dyDescent="0.2">
      <c r="A7986" s="1" t="str">
        <f t="shared" si="135"/>
        <v>SINAPI 104103</v>
      </c>
      <c r="B7986" s="3" t="s">
        <v>6165</v>
      </c>
      <c r="C7986" s="3">
        <v>104103</v>
      </c>
      <c r="D7986" s="2" t="s">
        <v>10024</v>
      </c>
      <c r="E7986" s="3" t="s">
        <v>6149</v>
      </c>
      <c r="G7986" s="66">
        <v>0</v>
      </c>
    </row>
    <row r="7987" spans="1:7" x14ac:dyDescent="0.2">
      <c r="A7987" s="1" t="str">
        <f t="shared" si="135"/>
        <v>SINAPI 92123</v>
      </c>
      <c r="B7987" s="3" t="s">
        <v>6165</v>
      </c>
      <c r="C7987" s="3">
        <v>92123</v>
      </c>
      <c r="D7987" s="2" t="s">
        <v>5469</v>
      </c>
      <c r="E7987" s="3" t="s">
        <v>6154</v>
      </c>
      <c r="G7987" s="66">
        <v>49.94</v>
      </c>
    </row>
    <row r="7988" spans="1:7" x14ac:dyDescent="0.2">
      <c r="A7988" s="1" t="str">
        <f t="shared" si="135"/>
        <v>SINAPI 92121</v>
      </c>
      <c r="B7988" s="3" t="s">
        <v>6165</v>
      </c>
      <c r="C7988" s="3">
        <v>92121</v>
      </c>
      <c r="D7988" s="2" t="s">
        <v>5467</v>
      </c>
      <c r="E7988" s="3" t="s">
        <v>6154</v>
      </c>
      <c r="G7988" s="66">
        <v>32.979999999999997</v>
      </c>
    </row>
    <row r="7989" spans="1:7" x14ac:dyDescent="0.2">
      <c r="A7989" s="1" t="str">
        <f t="shared" si="135"/>
        <v>SINAPI 92122</v>
      </c>
      <c r="B7989" s="3" t="s">
        <v>6165</v>
      </c>
      <c r="C7989" s="3">
        <v>92122</v>
      </c>
      <c r="D7989" s="2" t="s">
        <v>5468</v>
      </c>
      <c r="E7989" s="3" t="s">
        <v>6154</v>
      </c>
      <c r="G7989" s="66">
        <v>54.29</v>
      </c>
    </row>
    <row r="7990" spans="1:7" ht="22.5" x14ac:dyDescent="0.2">
      <c r="A7990" s="1" t="str">
        <f t="shared" si="135"/>
        <v>SINAPI 103615</v>
      </c>
      <c r="B7990" s="3" t="s">
        <v>6165</v>
      </c>
      <c r="C7990" s="3">
        <v>103615</v>
      </c>
      <c r="D7990" s="2" t="s">
        <v>10025</v>
      </c>
      <c r="E7990" s="3" t="s">
        <v>6147</v>
      </c>
      <c r="G7990" s="66">
        <v>0</v>
      </c>
    </row>
    <row r="7991" spans="1:7" ht="22.5" x14ac:dyDescent="0.2">
      <c r="A7991" s="1" t="str">
        <f t="shared" si="135"/>
        <v>SINAPI 103637</v>
      </c>
      <c r="B7991" s="3" t="s">
        <v>6165</v>
      </c>
      <c r="C7991" s="3">
        <v>103637</v>
      </c>
      <c r="D7991" s="2" t="s">
        <v>10026</v>
      </c>
      <c r="E7991" s="3" t="s">
        <v>6147</v>
      </c>
      <c r="G7991" s="66">
        <v>0</v>
      </c>
    </row>
    <row r="7992" spans="1:7" x14ac:dyDescent="0.2">
      <c r="A7992" s="1" t="str">
        <f t="shared" si="135"/>
        <v>SINAPI 103593</v>
      </c>
      <c r="B7992" s="3" t="s">
        <v>6165</v>
      </c>
      <c r="C7992" s="3">
        <v>103593</v>
      </c>
      <c r="D7992" s="2" t="s">
        <v>10027</v>
      </c>
      <c r="E7992" s="3" t="s">
        <v>6147</v>
      </c>
      <c r="G7992" s="66">
        <v>0</v>
      </c>
    </row>
    <row r="7993" spans="1:7" ht="22.5" x14ac:dyDescent="0.2">
      <c r="A7993" s="1" t="str">
        <f t="shared" si="135"/>
        <v>SINAPI 103616</v>
      </c>
      <c r="B7993" s="3" t="s">
        <v>6165</v>
      </c>
      <c r="C7993" s="3">
        <v>103616</v>
      </c>
      <c r="D7993" s="2" t="s">
        <v>10028</v>
      </c>
      <c r="E7993" s="3" t="s">
        <v>6147</v>
      </c>
      <c r="G7993" s="66">
        <v>0</v>
      </c>
    </row>
    <row r="7994" spans="1:7" ht="22.5" x14ac:dyDescent="0.2">
      <c r="A7994" s="1" t="str">
        <f t="shared" si="135"/>
        <v>SINAPI 103638</v>
      </c>
      <c r="B7994" s="3" t="s">
        <v>6165</v>
      </c>
      <c r="C7994" s="3">
        <v>103638</v>
      </c>
      <c r="D7994" s="2" t="s">
        <v>10029</v>
      </c>
      <c r="E7994" s="3" t="s">
        <v>6147</v>
      </c>
      <c r="G7994" s="66">
        <v>0</v>
      </c>
    </row>
    <row r="7995" spans="1:7" x14ac:dyDescent="0.2">
      <c r="A7995" s="1" t="str">
        <f t="shared" si="135"/>
        <v>SINAPI 103594</v>
      </c>
      <c r="B7995" s="3" t="s">
        <v>6165</v>
      </c>
      <c r="C7995" s="3">
        <v>103594</v>
      </c>
      <c r="D7995" s="2" t="s">
        <v>10030</v>
      </c>
      <c r="E7995" s="3" t="s">
        <v>6147</v>
      </c>
      <c r="G7995" s="66">
        <v>0</v>
      </c>
    </row>
    <row r="7996" spans="1:7" ht="22.5" x14ac:dyDescent="0.2">
      <c r="A7996" s="1" t="str">
        <f t="shared" si="135"/>
        <v>SINAPI 103617</v>
      </c>
      <c r="B7996" s="3" t="s">
        <v>6165</v>
      </c>
      <c r="C7996" s="3">
        <v>103617</v>
      </c>
      <c r="D7996" s="2" t="s">
        <v>10031</v>
      </c>
      <c r="E7996" s="3" t="s">
        <v>6147</v>
      </c>
      <c r="G7996" s="66">
        <v>0</v>
      </c>
    </row>
    <row r="7997" spans="1:7" ht="22.5" x14ac:dyDescent="0.2">
      <c r="A7997" s="1" t="str">
        <f t="shared" si="135"/>
        <v>SINAPI 103639</v>
      </c>
      <c r="B7997" s="3" t="s">
        <v>6165</v>
      </c>
      <c r="C7997" s="3">
        <v>103639</v>
      </c>
      <c r="D7997" s="2" t="s">
        <v>10032</v>
      </c>
      <c r="E7997" s="3" t="s">
        <v>6147</v>
      </c>
      <c r="G7997" s="66">
        <v>0</v>
      </c>
    </row>
    <row r="7998" spans="1:7" x14ac:dyDescent="0.2">
      <c r="A7998" s="1" t="str">
        <f t="shared" si="135"/>
        <v>SINAPI 103595</v>
      </c>
      <c r="B7998" s="3" t="s">
        <v>6165</v>
      </c>
      <c r="C7998" s="3">
        <v>103595</v>
      </c>
      <c r="D7998" s="2" t="s">
        <v>10033</v>
      </c>
      <c r="E7998" s="3" t="s">
        <v>6147</v>
      </c>
      <c r="G7998" s="66">
        <v>0</v>
      </c>
    </row>
    <row r="7999" spans="1:7" ht="22.5" x14ac:dyDescent="0.2">
      <c r="A7999" s="1" t="str">
        <f t="shared" si="135"/>
        <v>SINAPI 103609</v>
      </c>
      <c r="B7999" s="3" t="s">
        <v>6165</v>
      </c>
      <c r="C7999" s="3">
        <v>103609</v>
      </c>
      <c r="D7999" s="2" t="s">
        <v>10034</v>
      </c>
      <c r="E7999" s="3" t="s">
        <v>6147</v>
      </c>
      <c r="G7999" s="66">
        <v>0</v>
      </c>
    </row>
    <row r="8000" spans="1:7" ht="22.5" x14ac:dyDescent="0.2">
      <c r="A8000" s="1" t="str">
        <f t="shared" si="135"/>
        <v>SINAPI 103631</v>
      </c>
      <c r="B8000" s="3" t="s">
        <v>6165</v>
      </c>
      <c r="C8000" s="3">
        <v>103631</v>
      </c>
      <c r="D8000" s="2" t="s">
        <v>10035</v>
      </c>
      <c r="E8000" s="3" t="s">
        <v>6147</v>
      </c>
      <c r="G8000" s="66">
        <v>0</v>
      </c>
    </row>
    <row r="8001" spans="1:7" x14ac:dyDescent="0.2">
      <c r="A8001" s="1" t="str">
        <f t="shared" si="135"/>
        <v>SINAPI 103587</v>
      </c>
      <c r="B8001" s="3" t="s">
        <v>6165</v>
      </c>
      <c r="C8001" s="3">
        <v>103587</v>
      </c>
      <c r="D8001" s="2" t="s">
        <v>10036</v>
      </c>
      <c r="E8001" s="3" t="s">
        <v>6147</v>
      </c>
      <c r="G8001" s="66">
        <v>0</v>
      </c>
    </row>
    <row r="8002" spans="1:7" ht="22.5" x14ac:dyDescent="0.2">
      <c r="A8002" s="1" t="str">
        <f t="shared" si="135"/>
        <v>SINAPI 103618</v>
      </c>
      <c r="B8002" s="3" t="s">
        <v>6165</v>
      </c>
      <c r="C8002" s="3">
        <v>103618</v>
      </c>
      <c r="D8002" s="2" t="s">
        <v>10037</v>
      </c>
      <c r="E8002" s="3" t="s">
        <v>6147</v>
      </c>
      <c r="G8002" s="66">
        <v>0</v>
      </c>
    </row>
    <row r="8003" spans="1:7" ht="22.5" x14ac:dyDescent="0.2">
      <c r="A8003" s="1" t="str">
        <f t="shared" si="135"/>
        <v>SINAPI 103640</v>
      </c>
      <c r="B8003" s="3" t="s">
        <v>6165</v>
      </c>
      <c r="C8003" s="3">
        <v>103640</v>
      </c>
      <c r="D8003" s="2" t="s">
        <v>10038</v>
      </c>
      <c r="E8003" s="3" t="s">
        <v>6147</v>
      </c>
      <c r="G8003" s="66">
        <v>0</v>
      </c>
    </row>
    <row r="8004" spans="1:7" x14ac:dyDescent="0.2">
      <c r="A8004" s="1" t="str">
        <f t="shared" si="135"/>
        <v>SINAPI 103596</v>
      </c>
      <c r="B8004" s="3" t="s">
        <v>6165</v>
      </c>
      <c r="C8004" s="3">
        <v>103596</v>
      </c>
      <c r="D8004" s="2" t="s">
        <v>10039</v>
      </c>
      <c r="E8004" s="3" t="s">
        <v>6147</v>
      </c>
      <c r="G8004" s="66">
        <v>0</v>
      </c>
    </row>
    <row r="8005" spans="1:7" ht="22.5" x14ac:dyDescent="0.2">
      <c r="A8005" s="1" t="str">
        <f t="shared" si="135"/>
        <v>SINAPI 103619</v>
      </c>
      <c r="B8005" s="3" t="s">
        <v>6165</v>
      </c>
      <c r="C8005" s="3">
        <v>103619</v>
      </c>
      <c r="D8005" s="2" t="s">
        <v>10040</v>
      </c>
      <c r="E8005" s="3" t="s">
        <v>6147</v>
      </c>
      <c r="G8005" s="66">
        <v>0</v>
      </c>
    </row>
    <row r="8006" spans="1:7" ht="22.5" x14ac:dyDescent="0.2">
      <c r="A8006" s="1" t="str">
        <f t="shared" si="135"/>
        <v>SINAPI 103641</v>
      </c>
      <c r="B8006" s="3" t="s">
        <v>6165</v>
      </c>
      <c r="C8006" s="3">
        <v>103641</v>
      </c>
      <c r="D8006" s="2" t="s">
        <v>10041</v>
      </c>
      <c r="E8006" s="3" t="s">
        <v>6147</v>
      </c>
      <c r="G8006" s="66">
        <v>0</v>
      </c>
    </row>
    <row r="8007" spans="1:7" x14ac:dyDescent="0.2">
      <c r="A8007" s="1" t="str">
        <f t="shared" si="135"/>
        <v>SINAPI 103597</v>
      </c>
      <c r="B8007" s="3" t="s">
        <v>6165</v>
      </c>
      <c r="C8007" s="3">
        <v>103597</v>
      </c>
      <c r="D8007" s="2" t="s">
        <v>10042</v>
      </c>
      <c r="E8007" s="3" t="s">
        <v>6147</v>
      </c>
      <c r="G8007" s="66">
        <v>0</v>
      </c>
    </row>
    <row r="8008" spans="1:7" ht="22.5" x14ac:dyDescent="0.2">
      <c r="A8008" s="1" t="str">
        <f t="shared" si="135"/>
        <v>SINAPI 103620</v>
      </c>
      <c r="B8008" s="3" t="s">
        <v>6165</v>
      </c>
      <c r="C8008" s="3">
        <v>103620</v>
      </c>
      <c r="D8008" s="2" t="s">
        <v>10043</v>
      </c>
      <c r="E8008" s="3" t="s">
        <v>6147</v>
      </c>
      <c r="G8008" s="66">
        <v>0</v>
      </c>
    </row>
    <row r="8009" spans="1:7" ht="22.5" x14ac:dyDescent="0.2">
      <c r="A8009" s="1" t="str">
        <f t="shared" si="135"/>
        <v>SINAPI 103642</v>
      </c>
      <c r="B8009" s="3" t="s">
        <v>6165</v>
      </c>
      <c r="C8009" s="3">
        <v>103642</v>
      </c>
      <c r="D8009" s="2" t="s">
        <v>10044</v>
      </c>
      <c r="E8009" s="3" t="s">
        <v>6147</v>
      </c>
      <c r="G8009" s="66">
        <v>0</v>
      </c>
    </row>
    <row r="8010" spans="1:7" x14ac:dyDescent="0.2">
      <c r="A8010" s="1" t="str">
        <f t="shared" si="135"/>
        <v>SINAPI 103598</v>
      </c>
      <c r="B8010" s="3" t="s">
        <v>6165</v>
      </c>
      <c r="C8010" s="3">
        <v>103598</v>
      </c>
      <c r="D8010" s="2" t="s">
        <v>10045</v>
      </c>
      <c r="E8010" s="3" t="s">
        <v>6147</v>
      </c>
      <c r="G8010" s="66">
        <v>0</v>
      </c>
    </row>
    <row r="8011" spans="1:7" ht="22.5" x14ac:dyDescent="0.2">
      <c r="A8011" s="1" t="str">
        <f t="shared" si="135"/>
        <v>SINAPI 103621</v>
      </c>
      <c r="B8011" s="3" t="s">
        <v>6165</v>
      </c>
      <c r="C8011" s="3">
        <v>103621</v>
      </c>
      <c r="D8011" s="2" t="s">
        <v>10046</v>
      </c>
      <c r="E8011" s="3" t="s">
        <v>6147</v>
      </c>
      <c r="G8011" s="66">
        <v>0</v>
      </c>
    </row>
    <row r="8012" spans="1:7" ht="22.5" x14ac:dyDescent="0.2">
      <c r="A8012" s="1" t="str">
        <f t="shared" si="135"/>
        <v>SINAPI 103643</v>
      </c>
      <c r="B8012" s="3" t="s">
        <v>6165</v>
      </c>
      <c r="C8012" s="3">
        <v>103643</v>
      </c>
      <c r="D8012" s="2" t="s">
        <v>10047</v>
      </c>
      <c r="E8012" s="3" t="s">
        <v>6147</v>
      </c>
      <c r="G8012" s="66">
        <v>0</v>
      </c>
    </row>
    <row r="8013" spans="1:7" x14ac:dyDescent="0.2">
      <c r="A8013" s="1" t="str">
        <f t="shared" si="135"/>
        <v>SINAPI 103599</v>
      </c>
      <c r="B8013" s="3" t="s">
        <v>6165</v>
      </c>
      <c r="C8013" s="3">
        <v>103599</v>
      </c>
      <c r="D8013" s="2" t="s">
        <v>10048</v>
      </c>
      <c r="E8013" s="3" t="s">
        <v>6147</v>
      </c>
      <c r="G8013" s="66">
        <v>0</v>
      </c>
    </row>
    <row r="8014" spans="1:7" ht="22.5" x14ac:dyDescent="0.2">
      <c r="A8014" s="1" t="str">
        <f t="shared" si="135"/>
        <v>SINAPI 103622</v>
      </c>
      <c r="B8014" s="3" t="s">
        <v>6165</v>
      </c>
      <c r="C8014" s="3">
        <v>103622</v>
      </c>
      <c r="D8014" s="2" t="s">
        <v>10049</v>
      </c>
      <c r="E8014" s="3" t="s">
        <v>6147</v>
      </c>
      <c r="G8014" s="66">
        <v>0</v>
      </c>
    </row>
    <row r="8015" spans="1:7" ht="22.5" x14ac:dyDescent="0.2">
      <c r="A8015" s="1" t="str">
        <f t="shared" si="135"/>
        <v>SINAPI 103644</v>
      </c>
      <c r="B8015" s="3" t="s">
        <v>6165</v>
      </c>
      <c r="C8015" s="3">
        <v>103644</v>
      </c>
      <c r="D8015" s="2" t="s">
        <v>10050</v>
      </c>
      <c r="E8015" s="3" t="s">
        <v>6147</v>
      </c>
      <c r="G8015" s="66">
        <v>0</v>
      </c>
    </row>
    <row r="8016" spans="1:7" x14ac:dyDescent="0.2">
      <c r="A8016" s="1" t="str">
        <f t="shared" si="135"/>
        <v>SINAPI 103600</v>
      </c>
      <c r="B8016" s="3" t="s">
        <v>6165</v>
      </c>
      <c r="C8016" s="3">
        <v>103600</v>
      </c>
      <c r="D8016" s="2" t="s">
        <v>10051</v>
      </c>
      <c r="E8016" s="3" t="s">
        <v>6147</v>
      </c>
      <c r="G8016" s="66">
        <v>0</v>
      </c>
    </row>
    <row r="8017" spans="1:7" ht="22.5" x14ac:dyDescent="0.2">
      <c r="A8017" s="1" t="str">
        <f t="shared" si="135"/>
        <v>SINAPI 103610</v>
      </c>
      <c r="B8017" s="3" t="s">
        <v>6165</v>
      </c>
      <c r="C8017" s="3">
        <v>103610</v>
      </c>
      <c r="D8017" s="2" t="s">
        <v>10052</v>
      </c>
      <c r="E8017" s="3" t="s">
        <v>6147</v>
      </c>
      <c r="G8017" s="66">
        <v>0</v>
      </c>
    </row>
    <row r="8018" spans="1:7" ht="22.5" x14ac:dyDescent="0.2">
      <c r="A8018" s="1" t="str">
        <f t="shared" si="135"/>
        <v>SINAPI 103632</v>
      </c>
      <c r="B8018" s="3" t="s">
        <v>6165</v>
      </c>
      <c r="C8018" s="3">
        <v>103632</v>
      </c>
      <c r="D8018" s="2" t="s">
        <v>10053</v>
      </c>
      <c r="E8018" s="3" t="s">
        <v>6147</v>
      </c>
      <c r="G8018" s="66">
        <v>0</v>
      </c>
    </row>
    <row r="8019" spans="1:7" x14ac:dyDescent="0.2">
      <c r="A8019" s="1" t="str">
        <f t="shared" si="135"/>
        <v>SINAPI 103588</v>
      </c>
      <c r="B8019" s="3" t="s">
        <v>6165</v>
      </c>
      <c r="C8019" s="3">
        <v>103588</v>
      </c>
      <c r="D8019" s="2" t="s">
        <v>10054</v>
      </c>
      <c r="E8019" s="3" t="s">
        <v>6147</v>
      </c>
      <c r="G8019" s="66">
        <v>0</v>
      </c>
    </row>
    <row r="8020" spans="1:7" ht="22.5" x14ac:dyDescent="0.2">
      <c r="A8020" s="1" t="str">
        <f t="shared" si="135"/>
        <v>SINAPI 103623</v>
      </c>
      <c r="B8020" s="3" t="s">
        <v>6165</v>
      </c>
      <c r="C8020" s="3">
        <v>103623</v>
      </c>
      <c r="D8020" s="2" t="s">
        <v>10055</v>
      </c>
      <c r="E8020" s="3" t="s">
        <v>6147</v>
      </c>
      <c r="G8020" s="66">
        <v>0</v>
      </c>
    </row>
    <row r="8021" spans="1:7" ht="22.5" x14ac:dyDescent="0.2">
      <c r="A8021" s="1" t="str">
        <f t="shared" si="135"/>
        <v>SINAPI 103645</v>
      </c>
      <c r="B8021" s="3" t="s">
        <v>6165</v>
      </c>
      <c r="C8021" s="3">
        <v>103645</v>
      </c>
      <c r="D8021" s="2" t="s">
        <v>10056</v>
      </c>
      <c r="E8021" s="3" t="s">
        <v>6147</v>
      </c>
      <c r="G8021" s="66">
        <v>0</v>
      </c>
    </row>
    <row r="8022" spans="1:7" x14ac:dyDescent="0.2">
      <c r="A8022" s="1" t="str">
        <f t="shared" si="135"/>
        <v>SINAPI 103601</v>
      </c>
      <c r="B8022" s="3" t="s">
        <v>6165</v>
      </c>
      <c r="C8022" s="3">
        <v>103601</v>
      </c>
      <c r="D8022" s="2" t="s">
        <v>10057</v>
      </c>
      <c r="E8022" s="3" t="s">
        <v>6147</v>
      </c>
      <c r="G8022" s="66">
        <v>0</v>
      </c>
    </row>
    <row r="8023" spans="1:7" ht="22.5" x14ac:dyDescent="0.2">
      <c r="A8023" s="1" t="str">
        <f t="shared" si="135"/>
        <v>SINAPI 103624</v>
      </c>
      <c r="B8023" s="3" t="s">
        <v>6165</v>
      </c>
      <c r="C8023" s="3">
        <v>103624</v>
      </c>
      <c r="D8023" s="2" t="s">
        <v>10058</v>
      </c>
      <c r="E8023" s="3" t="s">
        <v>6147</v>
      </c>
      <c r="G8023" s="66">
        <v>0</v>
      </c>
    </row>
    <row r="8024" spans="1:7" ht="22.5" x14ac:dyDescent="0.2">
      <c r="A8024" s="1" t="str">
        <f t="shared" si="135"/>
        <v>SINAPI 103646</v>
      </c>
      <c r="B8024" s="3" t="s">
        <v>6165</v>
      </c>
      <c r="C8024" s="3">
        <v>103646</v>
      </c>
      <c r="D8024" s="2" t="s">
        <v>10059</v>
      </c>
      <c r="E8024" s="3" t="s">
        <v>6147</v>
      </c>
      <c r="G8024" s="66">
        <v>0</v>
      </c>
    </row>
    <row r="8025" spans="1:7" x14ac:dyDescent="0.2">
      <c r="A8025" s="1" t="str">
        <f t="shared" si="135"/>
        <v>SINAPI 103602</v>
      </c>
      <c r="B8025" s="3" t="s">
        <v>6165</v>
      </c>
      <c r="C8025" s="3">
        <v>103602</v>
      </c>
      <c r="D8025" s="2" t="s">
        <v>10060</v>
      </c>
      <c r="E8025" s="3" t="s">
        <v>6147</v>
      </c>
      <c r="G8025" s="66">
        <v>0</v>
      </c>
    </row>
    <row r="8026" spans="1:7" ht="22.5" x14ac:dyDescent="0.2">
      <c r="A8026" s="1" t="str">
        <f t="shared" si="135"/>
        <v>SINAPI 103625</v>
      </c>
      <c r="B8026" s="3" t="s">
        <v>6165</v>
      </c>
      <c r="C8026" s="3">
        <v>103625</v>
      </c>
      <c r="D8026" s="2" t="s">
        <v>10061</v>
      </c>
      <c r="E8026" s="3" t="s">
        <v>6147</v>
      </c>
      <c r="G8026" s="66">
        <v>0</v>
      </c>
    </row>
    <row r="8027" spans="1:7" ht="22.5" x14ac:dyDescent="0.2">
      <c r="A8027" s="1" t="str">
        <f t="shared" si="135"/>
        <v>SINAPI 103647</v>
      </c>
      <c r="B8027" s="3" t="s">
        <v>6165</v>
      </c>
      <c r="C8027" s="3">
        <v>103647</v>
      </c>
      <c r="D8027" s="2" t="s">
        <v>10062</v>
      </c>
      <c r="E8027" s="3" t="s">
        <v>6147</v>
      </c>
      <c r="G8027" s="66">
        <v>0</v>
      </c>
    </row>
    <row r="8028" spans="1:7" x14ac:dyDescent="0.2">
      <c r="A8028" s="1" t="str">
        <f t="shared" si="135"/>
        <v>SINAPI 103603</v>
      </c>
      <c r="B8028" s="3" t="s">
        <v>6165</v>
      </c>
      <c r="C8028" s="3">
        <v>103603</v>
      </c>
      <c r="D8028" s="2" t="s">
        <v>10063</v>
      </c>
      <c r="E8028" s="3" t="s">
        <v>6147</v>
      </c>
      <c r="G8028" s="66">
        <v>0</v>
      </c>
    </row>
    <row r="8029" spans="1:7" ht="22.5" x14ac:dyDescent="0.2">
      <c r="A8029" s="1" t="str">
        <f t="shared" si="135"/>
        <v>SINAPI 103611</v>
      </c>
      <c r="B8029" s="3" t="s">
        <v>6165</v>
      </c>
      <c r="C8029" s="3">
        <v>103611</v>
      </c>
      <c r="D8029" s="2" t="s">
        <v>10064</v>
      </c>
      <c r="E8029" s="3" t="s">
        <v>6147</v>
      </c>
      <c r="G8029" s="66">
        <v>0</v>
      </c>
    </row>
    <row r="8030" spans="1:7" ht="22.5" x14ac:dyDescent="0.2">
      <c r="A8030" s="1" t="str">
        <f t="shared" si="135"/>
        <v>SINAPI 103633</v>
      </c>
      <c r="B8030" s="3" t="s">
        <v>6165</v>
      </c>
      <c r="C8030" s="3">
        <v>103633</v>
      </c>
      <c r="D8030" s="2" t="s">
        <v>10065</v>
      </c>
      <c r="E8030" s="3" t="s">
        <v>6147</v>
      </c>
      <c r="G8030" s="66">
        <v>0</v>
      </c>
    </row>
    <row r="8031" spans="1:7" x14ac:dyDescent="0.2">
      <c r="A8031" s="1" t="str">
        <f t="shared" si="135"/>
        <v>SINAPI 103589</v>
      </c>
      <c r="B8031" s="3" t="s">
        <v>6165</v>
      </c>
      <c r="C8031" s="3">
        <v>103589</v>
      </c>
      <c r="D8031" s="2" t="s">
        <v>10066</v>
      </c>
      <c r="E8031" s="3" t="s">
        <v>6147</v>
      </c>
      <c r="G8031" s="66">
        <v>0</v>
      </c>
    </row>
    <row r="8032" spans="1:7" ht="22.5" x14ac:dyDescent="0.2">
      <c r="A8032" s="1" t="str">
        <f t="shared" si="135"/>
        <v>SINAPI 103626</v>
      </c>
      <c r="B8032" s="3" t="s">
        <v>6165</v>
      </c>
      <c r="C8032" s="3">
        <v>103626</v>
      </c>
      <c r="D8032" s="2" t="s">
        <v>10067</v>
      </c>
      <c r="E8032" s="3" t="s">
        <v>6147</v>
      </c>
      <c r="G8032" s="66">
        <v>0</v>
      </c>
    </row>
    <row r="8033" spans="1:7" ht="22.5" x14ac:dyDescent="0.2">
      <c r="A8033" s="1" t="str">
        <f t="shared" si="135"/>
        <v>SINAPI 103648</v>
      </c>
      <c r="B8033" s="3" t="s">
        <v>6165</v>
      </c>
      <c r="C8033" s="3">
        <v>103648</v>
      </c>
      <c r="D8033" s="2" t="s">
        <v>10068</v>
      </c>
      <c r="E8033" s="3" t="s">
        <v>6147</v>
      </c>
      <c r="G8033" s="66">
        <v>0</v>
      </c>
    </row>
    <row r="8034" spans="1:7" x14ac:dyDescent="0.2">
      <c r="A8034" s="1" t="str">
        <f t="shared" si="135"/>
        <v>SINAPI 103604</v>
      </c>
      <c r="B8034" s="3" t="s">
        <v>6165</v>
      </c>
      <c r="C8034" s="3">
        <v>103604</v>
      </c>
      <c r="D8034" s="2" t="s">
        <v>10069</v>
      </c>
      <c r="E8034" s="3" t="s">
        <v>6147</v>
      </c>
      <c r="G8034" s="66">
        <v>0</v>
      </c>
    </row>
    <row r="8035" spans="1:7" ht="22.5" x14ac:dyDescent="0.2">
      <c r="A8035" s="1" t="str">
        <f t="shared" si="135"/>
        <v>SINAPI 103627</v>
      </c>
      <c r="B8035" s="3" t="s">
        <v>6165</v>
      </c>
      <c r="C8035" s="3">
        <v>103627</v>
      </c>
      <c r="D8035" s="2" t="s">
        <v>10070</v>
      </c>
      <c r="E8035" s="3" t="s">
        <v>6147</v>
      </c>
      <c r="G8035" s="66">
        <v>0</v>
      </c>
    </row>
    <row r="8036" spans="1:7" ht="22.5" x14ac:dyDescent="0.2">
      <c r="A8036" s="1" t="str">
        <f t="shared" si="135"/>
        <v>SINAPI 103649</v>
      </c>
      <c r="B8036" s="3" t="s">
        <v>6165</v>
      </c>
      <c r="C8036" s="3">
        <v>103649</v>
      </c>
      <c r="D8036" s="2" t="s">
        <v>10071</v>
      </c>
      <c r="E8036" s="3" t="s">
        <v>6147</v>
      </c>
      <c r="G8036" s="66">
        <v>0</v>
      </c>
    </row>
    <row r="8037" spans="1:7" x14ac:dyDescent="0.2">
      <c r="A8037" s="1" t="str">
        <f t="shared" si="135"/>
        <v>SINAPI 103605</v>
      </c>
      <c r="B8037" s="3" t="s">
        <v>6165</v>
      </c>
      <c r="C8037" s="3">
        <v>103605</v>
      </c>
      <c r="D8037" s="2" t="s">
        <v>10072</v>
      </c>
      <c r="E8037" s="3" t="s">
        <v>6147</v>
      </c>
      <c r="G8037" s="66">
        <v>0</v>
      </c>
    </row>
    <row r="8038" spans="1:7" ht="22.5" x14ac:dyDescent="0.2">
      <c r="A8038" s="1" t="str">
        <f t="shared" si="135"/>
        <v>SINAPI 103612</v>
      </c>
      <c r="B8038" s="3" t="s">
        <v>6165</v>
      </c>
      <c r="C8038" s="3">
        <v>103612</v>
      </c>
      <c r="D8038" s="2" t="s">
        <v>10073</v>
      </c>
      <c r="E8038" s="3" t="s">
        <v>6147</v>
      </c>
      <c r="G8038" s="66">
        <v>0</v>
      </c>
    </row>
    <row r="8039" spans="1:7" ht="22.5" x14ac:dyDescent="0.2">
      <c r="A8039" s="1" t="str">
        <f t="shared" ref="A8039:A8102" si="136">CONCATENAR</f>
        <v>SINAPI 103634</v>
      </c>
      <c r="B8039" s="3" t="s">
        <v>6165</v>
      </c>
      <c r="C8039" s="3">
        <v>103634</v>
      </c>
      <c r="D8039" s="2" t="s">
        <v>10074</v>
      </c>
      <c r="E8039" s="3" t="s">
        <v>6147</v>
      </c>
      <c r="G8039" s="66">
        <v>0</v>
      </c>
    </row>
    <row r="8040" spans="1:7" x14ac:dyDescent="0.2">
      <c r="A8040" s="1" t="str">
        <f t="shared" si="136"/>
        <v>SINAPI 103590</v>
      </c>
      <c r="B8040" s="3" t="s">
        <v>6165</v>
      </c>
      <c r="C8040" s="3">
        <v>103590</v>
      </c>
      <c r="D8040" s="2" t="s">
        <v>10075</v>
      </c>
      <c r="E8040" s="3" t="s">
        <v>6147</v>
      </c>
      <c r="G8040" s="66">
        <v>0</v>
      </c>
    </row>
    <row r="8041" spans="1:7" ht="22.5" x14ac:dyDescent="0.2">
      <c r="A8041" s="1" t="str">
        <f t="shared" si="136"/>
        <v>SINAPI 103628</v>
      </c>
      <c r="B8041" s="3" t="s">
        <v>6165</v>
      </c>
      <c r="C8041" s="3">
        <v>103628</v>
      </c>
      <c r="D8041" s="2" t="s">
        <v>10076</v>
      </c>
      <c r="E8041" s="3" t="s">
        <v>6147</v>
      </c>
      <c r="G8041" s="66">
        <v>0</v>
      </c>
    </row>
    <row r="8042" spans="1:7" ht="22.5" x14ac:dyDescent="0.2">
      <c r="A8042" s="1" t="str">
        <f t="shared" si="136"/>
        <v>SINAPI 103650</v>
      </c>
      <c r="B8042" s="3" t="s">
        <v>6165</v>
      </c>
      <c r="C8042" s="3">
        <v>103650</v>
      </c>
      <c r="D8042" s="2" t="s">
        <v>10077</v>
      </c>
      <c r="E8042" s="3" t="s">
        <v>6147</v>
      </c>
      <c r="G8042" s="66">
        <v>0</v>
      </c>
    </row>
    <row r="8043" spans="1:7" x14ac:dyDescent="0.2">
      <c r="A8043" s="1" t="str">
        <f t="shared" si="136"/>
        <v>SINAPI 103606</v>
      </c>
      <c r="B8043" s="3" t="s">
        <v>6165</v>
      </c>
      <c r="C8043" s="3">
        <v>103606</v>
      </c>
      <c r="D8043" s="2" t="s">
        <v>10078</v>
      </c>
      <c r="E8043" s="3" t="s">
        <v>6147</v>
      </c>
      <c r="G8043" s="66">
        <v>0</v>
      </c>
    </row>
    <row r="8044" spans="1:7" ht="22.5" x14ac:dyDescent="0.2">
      <c r="A8044" s="1" t="str">
        <f t="shared" si="136"/>
        <v>SINAPI 103629</v>
      </c>
      <c r="B8044" s="3" t="s">
        <v>6165</v>
      </c>
      <c r="C8044" s="3">
        <v>103629</v>
      </c>
      <c r="D8044" s="2" t="s">
        <v>10079</v>
      </c>
      <c r="E8044" s="3" t="s">
        <v>6147</v>
      </c>
      <c r="G8044" s="66">
        <v>0</v>
      </c>
    </row>
    <row r="8045" spans="1:7" ht="22.5" x14ac:dyDescent="0.2">
      <c r="A8045" s="1" t="str">
        <f t="shared" si="136"/>
        <v>SINAPI 103651</v>
      </c>
      <c r="B8045" s="3" t="s">
        <v>6165</v>
      </c>
      <c r="C8045" s="3">
        <v>103651</v>
      </c>
      <c r="D8045" s="2" t="s">
        <v>10080</v>
      </c>
      <c r="E8045" s="3" t="s">
        <v>6147</v>
      </c>
      <c r="G8045" s="66">
        <v>0</v>
      </c>
    </row>
    <row r="8046" spans="1:7" x14ac:dyDescent="0.2">
      <c r="A8046" s="1" t="str">
        <f t="shared" si="136"/>
        <v>SINAPI 103607</v>
      </c>
      <c r="B8046" s="3" t="s">
        <v>6165</v>
      </c>
      <c r="C8046" s="3">
        <v>103607</v>
      </c>
      <c r="D8046" s="2" t="s">
        <v>10081</v>
      </c>
      <c r="E8046" s="3" t="s">
        <v>6147</v>
      </c>
      <c r="G8046" s="66">
        <v>0</v>
      </c>
    </row>
    <row r="8047" spans="1:7" ht="22.5" x14ac:dyDescent="0.2">
      <c r="A8047" s="1" t="str">
        <f t="shared" si="136"/>
        <v>SINAPI 103613</v>
      </c>
      <c r="B8047" s="3" t="s">
        <v>6165</v>
      </c>
      <c r="C8047" s="3">
        <v>103613</v>
      </c>
      <c r="D8047" s="2" t="s">
        <v>10082</v>
      </c>
      <c r="E8047" s="3" t="s">
        <v>6147</v>
      </c>
      <c r="G8047" s="66">
        <v>0</v>
      </c>
    </row>
    <row r="8048" spans="1:7" ht="22.5" x14ac:dyDescent="0.2">
      <c r="A8048" s="1" t="str">
        <f t="shared" si="136"/>
        <v>SINAPI 103635</v>
      </c>
      <c r="B8048" s="3" t="s">
        <v>6165</v>
      </c>
      <c r="C8048" s="3">
        <v>103635</v>
      </c>
      <c r="D8048" s="2" t="s">
        <v>10083</v>
      </c>
      <c r="E8048" s="3" t="s">
        <v>6147</v>
      </c>
      <c r="G8048" s="66">
        <v>0</v>
      </c>
    </row>
    <row r="8049" spans="1:7" x14ac:dyDescent="0.2">
      <c r="A8049" s="1" t="str">
        <f t="shared" si="136"/>
        <v>SINAPI 103591</v>
      </c>
      <c r="B8049" s="3" t="s">
        <v>6165</v>
      </c>
      <c r="C8049" s="3">
        <v>103591</v>
      </c>
      <c r="D8049" s="2" t="s">
        <v>10084</v>
      </c>
      <c r="E8049" s="3" t="s">
        <v>6147</v>
      </c>
      <c r="G8049" s="66">
        <v>0</v>
      </c>
    </row>
    <row r="8050" spans="1:7" ht="22.5" x14ac:dyDescent="0.2">
      <c r="A8050" s="1" t="str">
        <f t="shared" si="136"/>
        <v>SINAPI 103630</v>
      </c>
      <c r="B8050" s="3" t="s">
        <v>6165</v>
      </c>
      <c r="C8050" s="3">
        <v>103630</v>
      </c>
      <c r="D8050" s="2" t="s">
        <v>10085</v>
      </c>
      <c r="E8050" s="3" t="s">
        <v>6147</v>
      </c>
      <c r="G8050" s="66">
        <v>0</v>
      </c>
    </row>
    <row r="8051" spans="1:7" ht="22.5" x14ac:dyDescent="0.2">
      <c r="A8051" s="1" t="str">
        <f t="shared" si="136"/>
        <v>SINAPI 103652</v>
      </c>
      <c r="B8051" s="3" t="s">
        <v>6165</v>
      </c>
      <c r="C8051" s="3">
        <v>103652</v>
      </c>
      <c r="D8051" s="2" t="s">
        <v>10086</v>
      </c>
      <c r="E8051" s="3" t="s">
        <v>6147</v>
      </c>
      <c r="G8051" s="66">
        <v>0</v>
      </c>
    </row>
    <row r="8052" spans="1:7" x14ac:dyDescent="0.2">
      <c r="A8052" s="1" t="str">
        <f t="shared" si="136"/>
        <v>SINAPI 103608</v>
      </c>
      <c r="B8052" s="3" t="s">
        <v>6165</v>
      </c>
      <c r="C8052" s="3">
        <v>103608</v>
      </c>
      <c r="D8052" s="2" t="s">
        <v>10087</v>
      </c>
      <c r="E8052" s="3" t="s">
        <v>6147</v>
      </c>
      <c r="G8052" s="66">
        <v>0</v>
      </c>
    </row>
    <row r="8053" spans="1:7" ht="22.5" x14ac:dyDescent="0.2">
      <c r="A8053" s="1" t="str">
        <f t="shared" si="136"/>
        <v>SINAPI 103614</v>
      </c>
      <c r="B8053" s="3" t="s">
        <v>6165</v>
      </c>
      <c r="C8053" s="3">
        <v>103614</v>
      </c>
      <c r="D8053" s="2" t="s">
        <v>10088</v>
      </c>
      <c r="E8053" s="3" t="s">
        <v>6147</v>
      </c>
      <c r="G8053" s="66">
        <v>0</v>
      </c>
    </row>
    <row r="8054" spans="1:7" ht="22.5" x14ac:dyDescent="0.2">
      <c r="A8054" s="1" t="str">
        <f t="shared" si="136"/>
        <v>SINAPI 103636</v>
      </c>
      <c r="B8054" s="3" t="s">
        <v>6165</v>
      </c>
      <c r="C8054" s="3">
        <v>103636</v>
      </c>
      <c r="D8054" s="2" t="s">
        <v>10089</v>
      </c>
      <c r="E8054" s="3" t="s">
        <v>6147</v>
      </c>
      <c r="G8054" s="66">
        <v>0</v>
      </c>
    </row>
    <row r="8055" spans="1:7" x14ac:dyDescent="0.2">
      <c r="A8055" s="1" t="str">
        <f t="shared" si="136"/>
        <v>SINAPI 103592</v>
      </c>
      <c r="B8055" s="3" t="s">
        <v>6165</v>
      </c>
      <c r="C8055" s="3">
        <v>103592</v>
      </c>
      <c r="D8055" s="2" t="s">
        <v>10090</v>
      </c>
      <c r="E8055" s="3" t="s">
        <v>6147</v>
      </c>
      <c r="G8055" s="66">
        <v>0</v>
      </c>
    </row>
    <row r="8056" spans="1:7" ht="22.5" x14ac:dyDescent="0.2">
      <c r="A8056" s="1" t="str">
        <f t="shared" si="136"/>
        <v>SINAPI 88412</v>
      </c>
      <c r="B8056" s="3" t="s">
        <v>6165</v>
      </c>
      <c r="C8056" s="3">
        <v>88412</v>
      </c>
      <c r="D8056" s="2" t="s">
        <v>7508</v>
      </c>
      <c r="E8056" s="3" t="s">
        <v>6149</v>
      </c>
      <c r="G8056" s="66">
        <v>4.45</v>
      </c>
    </row>
    <row r="8057" spans="1:7" ht="22.5" x14ac:dyDescent="0.2">
      <c r="A8057" s="1" t="str">
        <f t="shared" si="136"/>
        <v>SINAPI 88411</v>
      </c>
      <c r="B8057" s="3" t="s">
        <v>6165</v>
      </c>
      <c r="C8057" s="3">
        <v>88411</v>
      </c>
      <c r="D8057" s="2" t="s">
        <v>7507</v>
      </c>
      <c r="E8057" s="3" t="s">
        <v>6149</v>
      </c>
      <c r="G8057" s="66">
        <v>5.42</v>
      </c>
    </row>
    <row r="8058" spans="1:7" x14ac:dyDescent="0.2">
      <c r="A8058" s="1" t="str">
        <f t="shared" si="136"/>
        <v>SINAPI 88415</v>
      </c>
      <c r="B8058" s="3" t="s">
        <v>6165</v>
      </c>
      <c r="C8058" s="3">
        <v>88415</v>
      </c>
      <c r="D8058" s="2" t="s">
        <v>7511</v>
      </c>
      <c r="E8058" s="3" t="s">
        <v>6149</v>
      </c>
      <c r="G8058" s="66">
        <v>5.48</v>
      </c>
    </row>
    <row r="8059" spans="1:7" ht="22.5" x14ac:dyDescent="0.2">
      <c r="A8059" s="1" t="str">
        <f t="shared" si="136"/>
        <v>SINAPI 88413</v>
      </c>
      <c r="B8059" s="3" t="s">
        <v>6165</v>
      </c>
      <c r="C8059" s="3">
        <v>88413</v>
      </c>
      <c r="D8059" s="2" t="s">
        <v>7509</v>
      </c>
      <c r="E8059" s="3" t="s">
        <v>6149</v>
      </c>
      <c r="G8059" s="66">
        <v>6.62</v>
      </c>
    </row>
    <row r="8060" spans="1:7" ht="22.5" x14ac:dyDescent="0.2">
      <c r="A8060" s="1" t="str">
        <f t="shared" si="136"/>
        <v>SINAPI 88414</v>
      </c>
      <c r="B8060" s="3" t="s">
        <v>6165</v>
      </c>
      <c r="C8060" s="3">
        <v>88414</v>
      </c>
      <c r="D8060" s="2" t="s">
        <v>7510</v>
      </c>
      <c r="E8060" s="3" t="s">
        <v>6149</v>
      </c>
      <c r="G8060" s="66">
        <v>7.87</v>
      </c>
    </row>
    <row r="8061" spans="1:7" ht="22.5" x14ac:dyDescent="0.2">
      <c r="A8061" s="1" t="str">
        <f t="shared" si="136"/>
        <v>SINAPI 96131</v>
      </c>
      <c r="B8061" s="3" t="s">
        <v>6165</v>
      </c>
      <c r="C8061" s="3">
        <v>96131</v>
      </c>
      <c r="D8061" s="2" t="s">
        <v>7533</v>
      </c>
      <c r="E8061" s="3" t="s">
        <v>6149</v>
      </c>
      <c r="G8061" s="66">
        <v>30.15</v>
      </c>
    </row>
    <row r="8062" spans="1:7" ht="22.5" x14ac:dyDescent="0.2">
      <c r="A8062" s="1" t="str">
        <f t="shared" si="136"/>
        <v>SINAPI 96126</v>
      </c>
      <c r="B8062" s="3" t="s">
        <v>6165</v>
      </c>
      <c r="C8062" s="3">
        <v>96126</v>
      </c>
      <c r="D8062" s="2" t="s">
        <v>7528</v>
      </c>
      <c r="E8062" s="3" t="s">
        <v>6149</v>
      </c>
      <c r="G8062" s="66">
        <v>19.21</v>
      </c>
    </row>
    <row r="8063" spans="1:7" ht="22.5" x14ac:dyDescent="0.2">
      <c r="A8063" s="1" t="str">
        <f t="shared" si="136"/>
        <v>SINAPI 96132</v>
      </c>
      <c r="B8063" s="3" t="s">
        <v>6165</v>
      </c>
      <c r="C8063" s="3">
        <v>96132</v>
      </c>
      <c r="D8063" s="2" t="s">
        <v>7534</v>
      </c>
      <c r="E8063" s="3" t="s">
        <v>6149</v>
      </c>
      <c r="G8063" s="66">
        <v>19.82</v>
      </c>
    </row>
    <row r="8064" spans="1:7" ht="22.5" x14ac:dyDescent="0.2">
      <c r="A8064" s="1" t="str">
        <f t="shared" si="136"/>
        <v>SINAPI 96127</v>
      </c>
      <c r="B8064" s="3" t="s">
        <v>6165</v>
      </c>
      <c r="C8064" s="3">
        <v>96127</v>
      </c>
      <c r="D8064" s="2" t="s">
        <v>7529</v>
      </c>
      <c r="E8064" s="3" t="s">
        <v>6149</v>
      </c>
      <c r="G8064" s="66">
        <v>12.28</v>
      </c>
    </row>
    <row r="8065" spans="1:7" x14ac:dyDescent="0.2">
      <c r="A8065" s="1" t="str">
        <f t="shared" si="136"/>
        <v>SINAPI 96135</v>
      </c>
      <c r="B8065" s="3" t="s">
        <v>6165</v>
      </c>
      <c r="C8065" s="3">
        <v>96135</v>
      </c>
      <c r="D8065" s="2" t="s">
        <v>7537</v>
      </c>
      <c r="E8065" s="3" t="s">
        <v>6149</v>
      </c>
      <c r="G8065" s="66">
        <v>32.43</v>
      </c>
    </row>
    <row r="8066" spans="1:7" x14ac:dyDescent="0.2">
      <c r="A8066" s="1" t="str">
        <f t="shared" si="136"/>
        <v>SINAPI 96130</v>
      </c>
      <c r="B8066" s="3" t="s">
        <v>6165</v>
      </c>
      <c r="C8066" s="3">
        <v>96130</v>
      </c>
      <c r="D8066" s="2" t="s">
        <v>7532</v>
      </c>
      <c r="E8066" s="3" t="s">
        <v>6149</v>
      </c>
      <c r="G8066" s="66">
        <v>20.82</v>
      </c>
    </row>
    <row r="8067" spans="1:7" ht="22.5" x14ac:dyDescent="0.2">
      <c r="A8067" s="1" t="str">
        <f t="shared" si="136"/>
        <v>SINAPI 96133</v>
      </c>
      <c r="B8067" s="3" t="s">
        <v>6165</v>
      </c>
      <c r="C8067" s="3">
        <v>96133</v>
      </c>
      <c r="D8067" s="2" t="s">
        <v>7535</v>
      </c>
      <c r="E8067" s="3" t="s">
        <v>6149</v>
      </c>
      <c r="G8067" s="66">
        <v>48.77</v>
      </c>
    </row>
    <row r="8068" spans="1:7" ht="22.5" x14ac:dyDescent="0.2">
      <c r="A8068" s="1" t="str">
        <f t="shared" si="136"/>
        <v>SINAPI 96128</v>
      </c>
      <c r="B8068" s="3" t="s">
        <v>6165</v>
      </c>
      <c r="C8068" s="3">
        <v>96128</v>
      </c>
      <c r="D8068" s="2" t="s">
        <v>7530</v>
      </c>
      <c r="E8068" s="3" t="s">
        <v>6149</v>
      </c>
      <c r="G8068" s="66">
        <v>31.99</v>
      </c>
    </row>
    <row r="8069" spans="1:7" ht="22.5" x14ac:dyDescent="0.2">
      <c r="A8069" s="1" t="str">
        <f t="shared" si="136"/>
        <v>SINAPI 96134</v>
      </c>
      <c r="B8069" s="3" t="s">
        <v>6165</v>
      </c>
      <c r="C8069" s="3">
        <v>96134</v>
      </c>
      <c r="D8069" s="2" t="s">
        <v>7536</v>
      </c>
      <c r="E8069" s="3" t="s">
        <v>6149</v>
      </c>
      <c r="G8069" s="66">
        <v>57.42</v>
      </c>
    </row>
    <row r="8070" spans="1:7" ht="22.5" x14ac:dyDescent="0.2">
      <c r="A8070" s="1" t="str">
        <f t="shared" si="136"/>
        <v>SINAPI 96129</v>
      </c>
      <c r="B8070" s="3" t="s">
        <v>6165</v>
      </c>
      <c r="C8070" s="3">
        <v>96129</v>
      </c>
      <c r="D8070" s="2" t="s">
        <v>7531</v>
      </c>
      <c r="E8070" s="3" t="s">
        <v>6149</v>
      </c>
      <c r="G8070" s="66">
        <v>37.6</v>
      </c>
    </row>
    <row r="8071" spans="1:7" x14ac:dyDescent="0.2">
      <c r="A8071" s="1" t="str">
        <f t="shared" si="136"/>
        <v>SINAPI 88432</v>
      </c>
      <c r="B8071" s="3" t="s">
        <v>6165</v>
      </c>
      <c r="C8071" s="3">
        <v>88432</v>
      </c>
      <c r="D8071" s="2" t="s">
        <v>7522</v>
      </c>
      <c r="E8071" s="3" t="s">
        <v>6149</v>
      </c>
      <c r="G8071" s="66">
        <v>33.659999999999997</v>
      </c>
    </row>
    <row r="8072" spans="1:7" ht="22.5" x14ac:dyDescent="0.2">
      <c r="A8072" s="1" t="str">
        <f t="shared" si="136"/>
        <v>SINAPI 88426</v>
      </c>
      <c r="B8072" s="3" t="s">
        <v>6165</v>
      </c>
      <c r="C8072" s="3">
        <v>88426</v>
      </c>
      <c r="D8072" s="2" t="s">
        <v>7518</v>
      </c>
      <c r="E8072" s="3" t="s">
        <v>6149</v>
      </c>
      <c r="G8072" s="66">
        <v>20.85</v>
      </c>
    </row>
    <row r="8073" spans="1:7" ht="22.5" x14ac:dyDescent="0.2">
      <c r="A8073" s="1" t="str">
        <f t="shared" si="136"/>
        <v>SINAPI 88417</v>
      </c>
      <c r="B8073" s="3" t="s">
        <v>6165</v>
      </c>
      <c r="C8073" s="3">
        <v>88417</v>
      </c>
      <c r="D8073" s="2" t="s">
        <v>7513</v>
      </c>
      <c r="E8073" s="3" t="s">
        <v>6149</v>
      </c>
      <c r="G8073" s="66">
        <v>18.760000000000002</v>
      </c>
    </row>
    <row r="8074" spans="1:7" ht="22.5" x14ac:dyDescent="0.2">
      <c r="A8074" s="1" t="str">
        <f t="shared" si="136"/>
        <v>SINAPI 88424</v>
      </c>
      <c r="B8074" s="3" t="s">
        <v>6165</v>
      </c>
      <c r="C8074" s="3">
        <v>88424</v>
      </c>
      <c r="D8074" s="2" t="s">
        <v>7517</v>
      </c>
      <c r="E8074" s="3" t="s">
        <v>6149</v>
      </c>
      <c r="G8074" s="66">
        <v>26.09</v>
      </c>
    </row>
    <row r="8075" spans="1:7" ht="22.5" x14ac:dyDescent="0.2">
      <c r="A8075" s="1" t="str">
        <f t="shared" si="136"/>
        <v>SINAPI 88416</v>
      </c>
      <c r="B8075" s="3" t="s">
        <v>6165</v>
      </c>
      <c r="C8075" s="3">
        <v>88416</v>
      </c>
      <c r="D8075" s="2" t="s">
        <v>7512</v>
      </c>
      <c r="E8075" s="3" t="s">
        <v>6149</v>
      </c>
      <c r="G8075" s="66">
        <v>22.21</v>
      </c>
    </row>
    <row r="8076" spans="1:7" ht="22.5" x14ac:dyDescent="0.2">
      <c r="A8076" s="1" t="str">
        <f t="shared" si="136"/>
        <v>SINAPI 88431</v>
      </c>
      <c r="B8076" s="3" t="s">
        <v>6165</v>
      </c>
      <c r="C8076" s="3">
        <v>88431</v>
      </c>
      <c r="D8076" s="2" t="s">
        <v>7521</v>
      </c>
      <c r="E8076" s="3" t="s">
        <v>6149</v>
      </c>
      <c r="G8076" s="66">
        <v>26.6</v>
      </c>
    </row>
    <row r="8077" spans="1:7" ht="22.5" x14ac:dyDescent="0.2">
      <c r="A8077" s="1" t="str">
        <f t="shared" si="136"/>
        <v>SINAPI 88423</v>
      </c>
      <c r="B8077" s="3" t="s">
        <v>6165</v>
      </c>
      <c r="C8077" s="3">
        <v>88423</v>
      </c>
      <c r="D8077" s="2" t="s">
        <v>7516</v>
      </c>
      <c r="E8077" s="3" t="s">
        <v>6149</v>
      </c>
      <c r="G8077" s="66">
        <v>22.25</v>
      </c>
    </row>
    <row r="8078" spans="1:7" ht="22.5" x14ac:dyDescent="0.2">
      <c r="A8078" s="1" t="str">
        <f t="shared" si="136"/>
        <v>SINAPI 88428</v>
      </c>
      <c r="B8078" s="3" t="s">
        <v>6165</v>
      </c>
      <c r="C8078" s="3">
        <v>88428</v>
      </c>
      <c r="D8078" s="2" t="s">
        <v>7519</v>
      </c>
      <c r="E8078" s="3" t="s">
        <v>6149</v>
      </c>
      <c r="G8078" s="66">
        <v>33.04</v>
      </c>
    </row>
    <row r="8079" spans="1:7" ht="22.5" x14ac:dyDescent="0.2">
      <c r="A8079" s="1" t="str">
        <f t="shared" si="136"/>
        <v>SINAPI 88420</v>
      </c>
      <c r="B8079" s="3" t="s">
        <v>6165</v>
      </c>
      <c r="C8079" s="3">
        <v>88420</v>
      </c>
      <c r="D8079" s="2" t="s">
        <v>7514</v>
      </c>
      <c r="E8079" s="3" t="s">
        <v>6149</v>
      </c>
      <c r="G8079" s="66">
        <v>25.61</v>
      </c>
    </row>
    <row r="8080" spans="1:7" ht="22.5" x14ac:dyDescent="0.2">
      <c r="A8080" s="1" t="str">
        <f t="shared" si="136"/>
        <v>SINAPI 88429</v>
      </c>
      <c r="B8080" s="3" t="s">
        <v>6165</v>
      </c>
      <c r="C8080" s="3">
        <v>88429</v>
      </c>
      <c r="D8080" s="2" t="s">
        <v>7520</v>
      </c>
      <c r="E8080" s="3" t="s">
        <v>6149</v>
      </c>
      <c r="G8080" s="66">
        <v>39.54</v>
      </c>
    </row>
    <row r="8081" spans="1:7" ht="22.5" x14ac:dyDescent="0.2">
      <c r="A8081" s="1" t="str">
        <f t="shared" si="136"/>
        <v>SINAPI 88421</v>
      </c>
      <c r="B8081" s="3" t="s">
        <v>6165</v>
      </c>
      <c r="C8081" s="3">
        <v>88421</v>
      </c>
      <c r="D8081" s="2" t="s">
        <v>7515</v>
      </c>
      <c r="E8081" s="3" t="s">
        <v>6149</v>
      </c>
      <c r="G8081" s="66">
        <v>30.89</v>
      </c>
    </row>
    <row r="8082" spans="1:7" ht="22.5" x14ac:dyDescent="0.2">
      <c r="A8082" s="1" t="str">
        <f t="shared" si="136"/>
        <v>SINAPI 95622</v>
      </c>
      <c r="B8082" s="3" t="s">
        <v>6165</v>
      </c>
      <c r="C8082" s="3">
        <v>95622</v>
      </c>
      <c r="D8082" s="2" t="s">
        <v>7523</v>
      </c>
      <c r="E8082" s="3" t="s">
        <v>6149</v>
      </c>
      <c r="G8082" s="66">
        <v>15.89</v>
      </c>
    </row>
    <row r="8083" spans="1:7" ht="22.5" x14ac:dyDescent="0.2">
      <c r="A8083" s="1" t="str">
        <f t="shared" si="136"/>
        <v>SINAPI 95623</v>
      </c>
      <c r="B8083" s="3" t="s">
        <v>6165</v>
      </c>
      <c r="C8083" s="3">
        <v>95623</v>
      </c>
      <c r="D8083" s="2" t="s">
        <v>7524</v>
      </c>
      <c r="E8083" s="3" t="s">
        <v>6149</v>
      </c>
      <c r="G8083" s="66">
        <v>11.07</v>
      </c>
    </row>
    <row r="8084" spans="1:7" x14ac:dyDescent="0.2">
      <c r="A8084" s="1" t="str">
        <f t="shared" si="136"/>
        <v>SINAPI 95626</v>
      </c>
      <c r="B8084" s="3" t="s">
        <v>6165</v>
      </c>
      <c r="C8084" s="3">
        <v>95626</v>
      </c>
      <c r="D8084" s="2" t="s">
        <v>7527</v>
      </c>
      <c r="E8084" s="3" t="s">
        <v>6149</v>
      </c>
      <c r="G8084" s="66">
        <v>16.829999999999998</v>
      </c>
    </row>
    <row r="8085" spans="1:7" ht="22.5" x14ac:dyDescent="0.2">
      <c r="A8085" s="1" t="str">
        <f t="shared" si="136"/>
        <v>SINAPI 95624</v>
      </c>
      <c r="B8085" s="3" t="s">
        <v>6165</v>
      </c>
      <c r="C8085" s="3">
        <v>95624</v>
      </c>
      <c r="D8085" s="2" t="s">
        <v>7525</v>
      </c>
      <c r="E8085" s="3" t="s">
        <v>6149</v>
      </c>
      <c r="G8085" s="66">
        <v>24.16</v>
      </c>
    </row>
    <row r="8086" spans="1:7" ht="22.5" x14ac:dyDescent="0.2">
      <c r="A8086" s="1" t="str">
        <f t="shared" si="136"/>
        <v>SINAPI 95625</v>
      </c>
      <c r="B8086" s="3" t="s">
        <v>6165</v>
      </c>
      <c r="C8086" s="3">
        <v>95625</v>
      </c>
      <c r="D8086" s="2" t="s">
        <v>7526</v>
      </c>
      <c r="E8086" s="3" t="s">
        <v>6149</v>
      </c>
      <c r="G8086" s="66">
        <v>28.55</v>
      </c>
    </row>
    <row r="8087" spans="1:7" x14ac:dyDescent="0.2">
      <c r="A8087" s="1" t="str">
        <f t="shared" si="136"/>
        <v>SINAPI 88497</v>
      </c>
      <c r="B8087" s="3" t="s">
        <v>6165</v>
      </c>
      <c r="C8087" s="3">
        <v>88497</v>
      </c>
      <c r="D8087" s="2" t="s">
        <v>4941</v>
      </c>
      <c r="E8087" s="3" t="s">
        <v>6149</v>
      </c>
      <c r="G8087" s="66">
        <v>19.579999999999998</v>
      </c>
    </row>
    <row r="8088" spans="1:7" x14ac:dyDescent="0.2">
      <c r="A8088" s="1" t="str">
        <f t="shared" si="136"/>
        <v>SINAPI 104648</v>
      </c>
      <c r="B8088" s="3" t="s">
        <v>6165</v>
      </c>
      <c r="C8088" s="3">
        <v>104648</v>
      </c>
      <c r="D8088" s="2" t="s">
        <v>10091</v>
      </c>
      <c r="E8088" s="3" t="s">
        <v>6149</v>
      </c>
      <c r="G8088" s="66">
        <v>0</v>
      </c>
    </row>
    <row r="8089" spans="1:7" x14ac:dyDescent="0.2">
      <c r="A8089" s="1" t="str">
        <f t="shared" si="136"/>
        <v>SINAPI 88495</v>
      </c>
      <c r="B8089" s="3" t="s">
        <v>6165</v>
      </c>
      <c r="C8089" s="3">
        <v>88495</v>
      </c>
      <c r="D8089" s="2" t="s">
        <v>4939</v>
      </c>
      <c r="E8089" s="3" t="s">
        <v>6149</v>
      </c>
      <c r="G8089" s="66">
        <v>12.64</v>
      </c>
    </row>
    <row r="8090" spans="1:7" x14ac:dyDescent="0.2">
      <c r="A8090" s="1" t="str">
        <f t="shared" si="136"/>
        <v>SINAPI 104646</v>
      </c>
      <c r="B8090" s="3" t="s">
        <v>6165</v>
      </c>
      <c r="C8090" s="3">
        <v>104646</v>
      </c>
      <c r="D8090" s="2" t="s">
        <v>10092</v>
      </c>
      <c r="E8090" s="3" t="s">
        <v>6149</v>
      </c>
      <c r="G8090" s="66">
        <v>0</v>
      </c>
    </row>
    <row r="8091" spans="1:7" x14ac:dyDescent="0.2">
      <c r="A8091" s="1" t="str">
        <f t="shared" si="136"/>
        <v>SINAPI 88496</v>
      </c>
      <c r="B8091" s="3" t="s">
        <v>6165</v>
      </c>
      <c r="C8091" s="3">
        <v>88496</v>
      </c>
      <c r="D8091" s="2" t="s">
        <v>4940</v>
      </c>
      <c r="E8091" s="3" t="s">
        <v>6149</v>
      </c>
      <c r="G8091" s="66">
        <v>34.96</v>
      </c>
    </row>
    <row r="8092" spans="1:7" x14ac:dyDescent="0.2">
      <c r="A8092" s="1" t="str">
        <f t="shared" si="136"/>
        <v>SINAPI 104647</v>
      </c>
      <c r="B8092" s="3" t="s">
        <v>6165</v>
      </c>
      <c r="C8092" s="3">
        <v>104647</v>
      </c>
      <c r="D8092" s="2" t="s">
        <v>10093</v>
      </c>
      <c r="E8092" s="3" t="s">
        <v>6149</v>
      </c>
      <c r="G8092" s="66">
        <v>0</v>
      </c>
    </row>
    <row r="8093" spans="1:7" x14ac:dyDescent="0.2">
      <c r="A8093" s="1" t="str">
        <f t="shared" si="136"/>
        <v>SINAPI 88494</v>
      </c>
      <c r="B8093" s="3" t="s">
        <v>6165</v>
      </c>
      <c r="C8093" s="3">
        <v>88494</v>
      </c>
      <c r="D8093" s="2" t="s">
        <v>4938</v>
      </c>
      <c r="E8093" s="3" t="s">
        <v>6149</v>
      </c>
      <c r="G8093" s="66">
        <v>23.12</v>
      </c>
    </row>
    <row r="8094" spans="1:7" x14ac:dyDescent="0.2">
      <c r="A8094" s="1" t="str">
        <f t="shared" si="136"/>
        <v>SINAPI 104645</v>
      </c>
      <c r="B8094" s="3" t="s">
        <v>6165</v>
      </c>
      <c r="C8094" s="3">
        <v>104645</v>
      </c>
      <c r="D8094" s="2" t="s">
        <v>10094</v>
      </c>
      <c r="E8094" s="3" t="s">
        <v>6149</v>
      </c>
      <c r="G8094" s="66">
        <v>0</v>
      </c>
    </row>
    <row r="8095" spans="1:7" x14ac:dyDescent="0.2">
      <c r="A8095" s="1" t="str">
        <f t="shared" si="136"/>
        <v>SINAPI 88485</v>
      </c>
      <c r="B8095" s="3" t="s">
        <v>6165</v>
      </c>
      <c r="C8095" s="3">
        <v>88485</v>
      </c>
      <c r="D8095" s="2" t="s">
        <v>4935</v>
      </c>
      <c r="E8095" s="3" t="s">
        <v>6149</v>
      </c>
      <c r="G8095" s="66">
        <v>4.62</v>
      </c>
    </row>
    <row r="8096" spans="1:7" x14ac:dyDescent="0.2">
      <c r="A8096" s="1" t="str">
        <f t="shared" si="136"/>
        <v>SINAPI 88484</v>
      </c>
      <c r="B8096" s="3" t="s">
        <v>6165</v>
      </c>
      <c r="C8096" s="3">
        <v>88484</v>
      </c>
      <c r="D8096" s="2" t="s">
        <v>4934</v>
      </c>
      <c r="E8096" s="3" t="s">
        <v>6149</v>
      </c>
      <c r="G8096" s="66">
        <v>5.67</v>
      </c>
    </row>
    <row r="8097" spans="1:7" x14ac:dyDescent="0.2">
      <c r="A8097" s="1" t="str">
        <f t="shared" si="136"/>
        <v>SINAPI 104638</v>
      </c>
      <c r="B8097" s="3" t="s">
        <v>6165</v>
      </c>
      <c r="C8097" s="3">
        <v>104638</v>
      </c>
      <c r="D8097" s="2" t="s">
        <v>10095</v>
      </c>
      <c r="E8097" s="3" t="s">
        <v>6149</v>
      </c>
      <c r="G8097" s="66">
        <v>0</v>
      </c>
    </row>
    <row r="8098" spans="1:7" x14ac:dyDescent="0.2">
      <c r="A8098" s="1" t="str">
        <f t="shared" si="136"/>
        <v>SINAPI 104637</v>
      </c>
      <c r="B8098" s="3" t="s">
        <v>6165</v>
      </c>
      <c r="C8098" s="3">
        <v>104637</v>
      </c>
      <c r="D8098" s="2" t="s">
        <v>10096</v>
      </c>
      <c r="E8098" s="3" t="s">
        <v>6149</v>
      </c>
      <c r="G8098" s="66">
        <v>0</v>
      </c>
    </row>
    <row r="8099" spans="1:7" x14ac:dyDescent="0.2">
      <c r="A8099" s="1" t="str">
        <f t="shared" si="136"/>
        <v>SINAPI 104641</v>
      </c>
      <c r="B8099" s="3" t="s">
        <v>6165</v>
      </c>
      <c r="C8099" s="3">
        <v>104641</v>
      </c>
      <c r="D8099" s="2" t="s">
        <v>4946</v>
      </c>
      <c r="E8099" s="3" t="s">
        <v>6149</v>
      </c>
      <c r="G8099" s="66">
        <v>10.029999999999999</v>
      </c>
    </row>
    <row r="8100" spans="1:7" x14ac:dyDescent="0.2">
      <c r="A8100" s="1" t="str">
        <f t="shared" si="136"/>
        <v>SINAPI 104639</v>
      </c>
      <c r="B8100" s="3" t="s">
        <v>6165</v>
      </c>
      <c r="C8100" s="3">
        <v>104639</v>
      </c>
      <c r="D8100" s="2" t="s">
        <v>4944</v>
      </c>
      <c r="E8100" s="3" t="s">
        <v>6149</v>
      </c>
      <c r="G8100" s="66">
        <v>12.61</v>
      </c>
    </row>
    <row r="8101" spans="1:7" x14ac:dyDescent="0.2">
      <c r="A8101" s="1" t="str">
        <f t="shared" si="136"/>
        <v>SINAPI 104644</v>
      </c>
      <c r="B8101" s="3" t="s">
        <v>6165</v>
      </c>
      <c r="C8101" s="3">
        <v>104644</v>
      </c>
      <c r="D8101" s="2" t="s">
        <v>10097</v>
      </c>
      <c r="E8101" s="3" t="s">
        <v>6149</v>
      </c>
      <c r="G8101" s="66">
        <v>0</v>
      </c>
    </row>
    <row r="8102" spans="1:7" x14ac:dyDescent="0.2">
      <c r="A8102" s="1" t="str">
        <f t="shared" si="136"/>
        <v>SINAPI 104643</v>
      </c>
      <c r="B8102" s="3" t="s">
        <v>6165</v>
      </c>
      <c r="C8102" s="3">
        <v>104643</v>
      </c>
      <c r="D8102" s="2" t="s">
        <v>10098</v>
      </c>
      <c r="E8102" s="3" t="s">
        <v>6149</v>
      </c>
      <c r="G8102" s="66">
        <v>0</v>
      </c>
    </row>
    <row r="8103" spans="1:7" x14ac:dyDescent="0.2">
      <c r="A8103" s="1" t="str">
        <f t="shared" ref="A8103:A8166" si="137">CONCATENAR</f>
        <v>SINAPI 88489</v>
      </c>
      <c r="B8103" s="3" t="s">
        <v>6165</v>
      </c>
      <c r="C8103" s="3">
        <v>88489</v>
      </c>
      <c r="D8103" s="2" t="s">
        <v>4937</v>
      </c>
      <c r="E8103" s="3" t="s">
        <v>6149</v>
      </c>
      <c r="G8103" s="66">
        <v>13.64</v>
      </c>
    </row>
    <row r="8104" spans="1:7" x14ac:dyDescent="0.2">
      <c r="A8104" s="1" t="str">
        <f t="shared" si="137"/>
        <v>SINAPI 88488</v>
      </c>
      <c r="B8104" s="3" t="s">
        <v>6165</v>
      </c>
      <c r="C8104" s="3">
        <v>88488</v>
      </c>
      <c r="D8104" s="2" t="s">
        <v>4936</v>
      </c>
      <c r="E8104" s="3" t="s">
        <v>6149</v>
      </c>
      <c r="G8104" s="66">
        <v>16.22</v>
      </c>
    </row>
    <row r="8105" spans="1:7" x14ac:dyDescent="0.2">
      <c r="A8105" s="1" t="str">
        <f t="shared" si="137"/>
        <v>SINAPI 104642</v>
      </c>
      <c r="B8105" s="3" t="s">
        <v>6165</v>
      </c>
      <c r="C8105" s="3">
        <v>104642</v>
      </c>
      <c r="D8105" s="2" t="s">
        <v>4947</v>
      </c>
      <c r="E8105" s="3" t="s">
        <v>6149</v>
      </c>
      <c r="G8105" s="66">
        <v>11.37</v>
      </c>
    </row>
    <row r="8106" spans="1:7" x14ac:dyDescent="0.2">
      <c r="A8106" s="1" t="str">
        <f t="shared" si="137"/>
        <v>SINAPI 104640</v>
      </c>
      <c r="B8106" s="3" t="s">
        <v>6165</v>
      </c>
      <c r="C8106" s="3">
        <v>104640</v>
      </c>
      <c r="D8106" s="2" t="s">
        <v>4945</v>
      </c>
      <c r="E8106" s="3" t="s">
        <v>6149</v>
      </c>
      <c r="G8106" s="66">
        <v>13.95</v>
      </c>
    </row>
    <row r="8107" spans="1:7" x14ac:dyDescent="0.2">
      <c r="A8107" s="1" t="str">
        <f t="shared" si="137"/>
        <v>SINAPI 95305</v>
      </c>
      <c r="B8107" s="3" t="s">
        <v>6165</v>
      </c>
      <c r="C8107" s="3">
        <v>95305</v>
      </c>
      <c r="D8107" s="2" t="s">
        <v>4942</v>
      </c>
      <c r="E8107" s="3" t="s">
        <v>6149</v>
      </c>
      <c r="G8107" s="66">
        <v>14.39</v>
      </c>
    </row>
    <row r="8108" spans="1:7" x14ac:dyDescent="0.2">
      <c r="A8108" s="1" t="str">
        <f t="shared" si="137"/>
        <v>SINAPI 95306</v>
      </c>
      <c r="B8108" s="3" t="s">
        <v>6165</v>
      </c>
      <c r="C8108" s="3">
        <v>95306</v>
      </c>
      <c r="D8108" s="2" t="s">
        <v>4943</v>
      </c>
      <c r="E8108" s="3" t="s">
        <v>6149</v>
      </c>
      <c r="G8108" s="66">
        <v>16.82</v>
      </c>
    </row>
    <row r="8109" spans="1:7" ht="22.5" x14ac:dyDescent="0.2">
      <c r="A8109" s="1" t="str">
        <f t="shared" si="137"/>
        <v>SINAPI 102201</v>
      </c>
      <c r="B8109" s="3" t="s">
        <v>6165</v>
      </c>
      <c r="C8109" s="3">
        <v>102201</v>
      </c>
      <c r="D8109" s="2" t="s">
        <v>4952</v>
      </c>
      <c r="E8109" s="3" t="s">
        <v>6149</v>
      </c>
      <c r="G8109" s="66">
        <v>21.01</v>
      </c>
    </row>
    <row r="8110" spans="1:7" ht="22.5" x14ac:dyDescent="0.2">
      <c r="A8110" s="1" t="str">
        <f t="shared" si="137"/>
        <v>SINAPI 102200</v>
      </c>
      <c r="B8110" s="3" t="s">
        <v>6165</v>
      </c>
      <c r="C8110" s="3">
        <v>102200</v>
      </c>
      <c r="D8110" s="2" t="s">
        <v>4951</v>
      </c>
      <c r="E8110" s="3" t="s">
        <v>6149</v>
      </c>
      <c r="G8110" s="66">
        <v>22.51</v>
      </c>
    </row>
    <row r="8111" spans="1:7" ht="22.5" x14ac:dyDescent="0.2">
      <c r="A8111" s="1" t="str">
        <f t="shared" si="137"/>
        <v>SINAPI 102202</v>
      </c>
      <c r="B8111" s="3" t="s">
        <v>6165</v>
      </c>
      <c r="C8111" s="3">
        <v>102202</v>
      </c>
      <c r="D8111" s="2" t="s">
        <v>4953</v>
      </c>
      <c r="E8111" s="3" t="s">
        <v>6149</v>
      </c>
      <c r="G8111" s="66">
        <v>53.29</v>
      </c>
    </row>
    <row r="8112" spans="1:7" x14ac:dyDescent="0.2">
      <c r="A8112" s="1" t="str">
        <f t="shared" si="137"/>
        <v>SINAPI 102193</v>
      </c>
      <c r="B8112" s="3" t="s">
        <v>6165</v>
      </c>
      <c r="C8112" s="3">
        <v>102193</v>
      </c>
      <c r="D8112" s="2" t="s">
        <v>4948</v>
      </c>
      <c r="E8112" s="3" t="s">
        <v>6149</v>
      </c>
      <c r="G8112" s="66">
        <v>2.2599999999999998</v>
      </c>
    </row>
    <row r="8113" spans="1:7" x14ac:dyDescent="0.2">
      <c r="A8113" s="1" t="str">
        <f t="shared" si="137"/>
        <v>SINAPI 102194</v>
      </c>
      <c r="B8113" s="3" t="s">
        <v>6165</v>
      </c>
      <c r="C8113" s="3">
        <v>102194</v>
      </c>
      <c r="D8113" s="2" t="s">
        <v>4949</v>
      </c>
      <c r="E8113" s="3" t="s">
        <v>6149</v>
      </c>
      <c r="G8113" s="66">
        <v>9.18</v>
      </c>
    </row>
    <row r="8114" spans="1:7" x14ac:dyDescent="0.2">
      <c r="A8114" s="1" t="str">
        <f t="shared" si="137"/>
        <v>SINAPI 102198</v>
      </c>
      <c r="B8114" s="3" t="s">
        <v>6165</v>
      </c>
      <c r="C8114" s="3">
        <v>102198</v>
      </c>
      <c r="D8114" s="2" t="s">
        <v>10099</v>
      </c>
      <c r="E8114" s="3" t="s">
        <v>6149</v>
      </c>
      <c r="G8114" s="66">
        <v>0</v>
      </c>
    </row>
    <row r="8115" spans="1:7" x14ac:dyDescent="0.2">
      <c r="A8115" s="1" t="str">
        <f t="shared" si="137"/>
        <v>SINAPI 102197</v>
      </c>
      <c r="B8115" s="3" t="s">
        <v>6165</v>
      </c>
      <c r="C8115" s="3">
        <v>102197</v>
      </c>
      <c r="D8115" s="2" t="s">
        <v>4950</v>
      </c>
      <c r="E8115" s="3" t="s">
        <v>6149</v>
      </c>
      <c r="G8115" s="66">
        <v>28.44</v>
      </c>
    </row>
    <row r="8116" spans="1:7" x14ac:dyDescent="0.2">
      <c r="A8116" s="1" t="str">
        <f t="shared" si="137"/>
        <v>SINAPI 102195</v>
      </c>
      <c r="B8116" s="3" t="s">
        <v>6165</v>
      </c>
      <c r="C8116" s="3">
        <v>102195</v>
      </c>
      <c r="D8116" s="2" t="s">
        <v>10100</v>
      </c>
      <c r="E8116" s="3" t="s">
        <v>6149</v>
      </c>
      <c r="G8116" s="66">
        <v>0</v>
      </c>
    </row>
    <row r="8117" spans="1:7" x14ac:dyDescent="0.2">
      <c r="A8117" s="1" t="str">
        <f t="shared" si="137"/>
        <v>SINAPI 102199</v>
      </c>
      <c r="B8117" s="3" t="s">
        <v>6165</v>
      </c>
      <c r="C8117" s="3">
        <v>102199</v>
      </c>
      <c r="D8117" s="2" t="s">
        <v>10101</v>
      </c>
      <c r="E8117" s="3" t="s">
        <v>6149</v>
      </c>
      <c r="G8117" s="66">
        <v>0</v>
      </c>
    </row>
    <row r="8118" spans="1:7" x14ac:dyDescent="0.2">
      <c r="A8118" s="1" t="str">
        <f t="shared" si="137"/>
        <v>SINAPI 102196</v>
      </c>
      <c r="B8118" s="3" t="s">
        <v>6165</v>
      </c>
      <c r="C8118" s="3">
        <v>102196</v>
      </c>
      <c r="D8118" s="2" t="s">
        <v>10102</v>
      </c>
      <c r="E8118" s="3" t="s">
        <v>6149</v>
      </c>
      <c r="G8118" s="66">
        <v>0</v>
      </c>
    </row>
    <row r="8119" spans="1:7" x14ac:dyDescent="0.2">
      <c r="A8119" s="1" t="str">
        <f t="shared" si="137"/>
        <v>SINAPI 102233</v>
      </c>
      <c r="B8119" s="3" t="s">
        <v>6165</v>
      </c>
      <c r="C8119" s="3">
        <v>102233</v>
      </c>
      <c r="D8119" s="2" t="s">
        <v>4975</v>
      </c>
      <c r="E8119" s="3" t="s">
        <v>6149</v>
      </c>
      <c r="G8119" s="66">
        <v>11.85</v>
      </c>
    </row>
    <row r="8120" spans="1:7" x14ac:dyDescent="0.2">
      <c r="A8120" s="1" t="str">
        <f t="shared" si="137"/>
        <v>SINAPI 102234</v>
      </c>
      <c r="B8120" s="3" t="s">
        <v>6165</v>
      </c>
      <c r="C8120" s="3">
        <v>102234</v>
      </c>
      <c r="D8120" s="2" t="s">
        <v>4976</v>
      </c>
      <c r="E8120" s="3" t="s">
        <v>6149</v>
      </c>
      <c r="G8120" s="66">
        <v>23.7</v>
      </c>
    </row>
    <row r="8121" spans="1:7" x14ac:dyDescent="0.2">
      <c r="A8121" s="1" t="str">
        <f t="shared" si="137"/>
        <v>SINAPI 102207</v>
      </c>
      <c r="B8121" s="3" t="s">
        <v>6165</v>
      </c>
      <c r="C8121" s="3">
        <v>102207</v>
      </c>
      <c r="D8121" s="2" t="s">
        <v>4957</v>
      </c>
      <c r="E8121" s="3" t="s">
        <v>6149</v>
      </c>
      <c r="G8121" s="66">
        <v>10.06</v>
      </c>
    </row>
    <row r="8122" spans="1:7" x14ac:dyDescent="0.2">
      <c r="A8122" s="1" t="str">
        <f t="shared" si="137"/>
        <v>SINAPI 102217</v>
      </c>
      <c r="B8122" s="3" t="s">
        <v>6165</v>
      </c>
      <c r="C8122" s="3">
        <v>102217</v>
      </c>
      <c r="D8122" s="2" t="s">
        <v>4964</v>
      </c>
      <c r="E8122" s="3" t="s">
        <v>6149</v>
      </c>
      <c r="G8122" s="66">
        <v>20.13</v>
      </c>
    </row>
    <row r="8123" spans="1:7" x14ac:dyDescent="0.2">
      <c r="A8123" s="1" t="str">
        <f t="shared" si="137"/>
        <v>SINAPI 102227</v>
      </c>
      <c r="B8123" s="3" t="s">
        <v>6165</v>
      </c>
      <c r="C8123" s="3">
        <v>102227</v>
      </c>
      <c r="D8123" s="2" t="s">
        <v>4971</v>
      </c>
      <c r="E8123" s="3" t="s">
        <v>6149</v>
      </c>
      <c r="G8123" s="66">
        <v>30.2</v>
      </c>
    </row>
    <row r="8124" spans="1:7" x14ac:dyDescent="0.2">
      <c r="A8124" s="1" t="str">
        <f t="shared" si="137"/>
        <v>SINAPI 102211</v>
      </c>
      <c r="B8124" s="3" t="s">
        <v>6165</v>
      </c>
      <c r="C8124" s="3">
        <v>102211</v>
      </c>
      <c r="D8124" s="2" t="s">
        <v>10103</v>
      </c>
      <c r="E8124" s="3" t="s">
        <v>6149</v>
      </c>
      <c r="G8124" s="66">
        <v>0</v>
      </c>
    </row>
    <row r="8125" spans="1:7" x14ac:dyDescent="0.2">
      <c r="A8125" s="1" t="str">
        <f t="shared" si="137"/>
        <v>SINAPI 102221</v>
      </c>
      <c r="B8125" s="3" t="s">
        <v>6165</v>
      </c>
      <c r="C8125" s="3">
        <v>102221</v>
      </c>
      <c r="D8125" s="2" t="s">
        <v>10104</v>
      </c>
      <c r="E8125" s="3" t="s">
        <v>6149</v>
      </c>
      <c r="G8125" s="66">
        <v>0</v>
      </c>
    </row>
    <row r="8126" spans="1:7" x14ac:dyDescent="0.2">
      <c r="A8126" s="1" t="str">
        <f t="shared" si="137"/>
        <v>SINAPI 102231</v>
      </c>
      <c r="B8126" s="3" t="s">
        <v>6165</v>
      </c>
      <c r="C8126" s="3">
        <v>102231</v>
      </c>
      <c r="D8126" s="2" t="s">
        <v>10105</v>
      </c>
      <c r="E8126" s="3" t="s">
        <v>6149</v>
      </c>
      <c r="G8126" s="66">
        <v>0</v>
      </c>
    </row>
    <row r="8127" spans="1:7" ht="22.5" x14ac:dyDescent="0.2">
      <c r="A8127" s="1" t="str">
        <f t="shared" si="137"/>
        <v>SINAPI 102209</v>
      </c>
      <c r="B8127" s="3" t="s">
        <v>6165</v>
      </c>
      <c r="C8127" s="3">
        <v>102209</v>
      </c>
      <c r="D8127" s="2" t="s">
        <v>4959</v>
      </c>
      <c r="E8127" s="3" t="s">
        <v>6149</v>
      </c>
      <c r="G8127" s="66">
        <v>9.8800000000000008</v>
      </c>
    </row>
    <row r="8128" spans="1:7" ht="22.5" x14ac:dyDescent="0.2">
      <c r="A8128" s="1" t="str">
        <f t="shared" si="137"/>
        <v>SINAPI 102219</v>
      </c>
      <c r="B8128" s="3" t="s">
        <v>6165</v>
      </c>
      <c r="C8128" s="3">
        <v>102219</v>
      </c>
      <c r="D8128" s="2" t="s">
        <v>4966</v>
      </c>
      <c r="E8128" s="3" t="s">
        <v>6149</v>
      </c>
      <c r="G8128" s="66">
        <v>19.75</v>
      </c>
    </row>
    <row r="8129" spans="1:7" ht="22.5" x14ac:dyDescent="0.2">
      <c r="A8129" s="1" t="str">
        <f t="shared" si="137"/>
        <v>SINAPI 102229</v>
      </c>
      <c r="B8129" s="3" t="s">
        <v>6165</v>
      </c>
      <c r="C8129" s="3">
        <v>102229</v>
      </c>
      <c r="D8129" s="2" t="s">
        <v>4973</v>
      </c>
      <c r="E8129" s="3" t="s">
        <v>6149</v>
      </c>
      <c r="G8129" s="66">
        <v>29.64</v>
      </c>
    </row>
    <row r="8130" spans="1:7" ht="22.5" x14ac:dyDescent="0.2">
      <c r="A8130" s="1" t="str">
        <f t="shared" si="137"/>
        <v>SINAPI 102210</v>
      </c>
      <c r="B8130" s="3" t="s">
        <v>6165</v>
      </c>
      <c r="C8130" s="3">
        <v>102210</v>
      </c>
      <c r="D8130" s="2" t="s">
        <v>4960</v>
      </c>
      <c r="E8130" s="3" t="s">
        <v>6149</v>
      </c>
      <c r="G8130" s="66">
        <v>9.39</v>
      </c>
    </row>
    <row r="8131" spans="1:7" ht="22.5" x14ac:dyDescent="0.2">
      <c r="A8131" s="1" t="str">
        <f t="shared" si="137"/>
        <v>SINAPI 102220</v>
      </c>
      <c r="B8131" s="3" t="s">
        <v>6165</v>
      </c>
      <c r="C8131" s="3">
        <v>102220</v>
      </c>
      <c r="D8131" s="2" t="s">
        <v>4967</v>
      </c>
      <c r="E8131" s="3" t="s">
        <v>6149</v>
      </c>
      <c r="G8131" s="66">
        <v>18.78</v>
      </c>
    </row>
    <row r="8132" spans="1:7" ht="22.5" x14ac:dyDescent="0.2">
      <c r="A8132" s="1" t="str">
        <f t="shared" si="137"/>
        <v>SINAPI 102230</v>
      </c>
      <c r="B8132" s="3" t="s">
        <v>6165</v>
      </c>
      <c r="C8132" s="3">
        <v>102230</v>
      </c>
      <c r="D8132" s="2" t="s">
        <v>4974</v>
      </c>
      <c r="E8132" s="3" t="s">
        <v>6149</v>
      </c>
      <c r="G8132" s="66">
        <v>28.17</v>
      </c>
    </row>
    <row r="8133" spans="1:7" x14ac:dyDescent="0.2">
      <c r="A8133" s="1" t="str">
        <f t="shared" si="137"/>
        <v>SINAPI 102208</v>
      </c>
      <c r="B8133" s="3" t="s">
        <v>6165</v>
      </c>
      <c r="C8133" s="3">
        <v>102208</v>
      </c>
      <c r="D8133" s="2" t="s">
        <v>4958</v>
      </c>
      <c r="E8133" s="3" t="s">
        <v>6149</v>
      </c>
      <c r="G8133" s="66">
        <v>9.5500000000000007</v>
      </c>
    </row>
    <row r="8134" spans="1:7" x14ac:dyDescent="0.2">
      <c r="A8134" s="1" t="str">
        <f t="shared" si="137"/>
        <v>SINAPI 102218</v>
      </c>
      <c r="B8134" s="3" t="s">
        <v>6165</v>
      </c>
      <c r="C8134" s="3">
        <v>102218</v>
      </c>
      <c r="D8134" s="2" t="s">
        <v>4965</v>
      </c>
      <c r="E8134" s="3" t="s">
        <v>6149</v>
      </c>
      <c r="G8134" s="66">
        <v>19.11</v>
      </c>
    </row>
    <row r="8135" spans="1:7" x14ac:dyDescent="0.2">
      <c r="A8135" s="1" t="str">
        <f t="shared" si="137"/>
        <v>SINAPI 102228</v>
      </c>
      <c r="B8135" s="3" t="s">
        <v>6165</v>
      </c>
      <c r="C8135" s="3">
        <v>102228</v>
      </c>
      <c r="D8135" s="2" t="s">
        <v>4972</v>
      </c>
      <c r="E8135" s="3" t="s">
        <v>6149</v>
      </c>
      <c r="G8135" s="66">
        <v>28.67</v>
      </c>
    </row>
    <row r="8136" spans="1:7" x14ac:dyDescent="0.2">
      <c r="A8136" s="1" t="str">
        <f t="shared" si="137"/>
        <v>SINAPI 102212</v>
      </c>
      <c r="B8136" s="3" t="s">
        <v>6165</v>
      </c>
      <c r="C8136" s="3">
        <v>102212</v>
      </c>
      <c r="D8136" s="2" t="s">
        <v>10106</v>
      </c>
      <c r="E8136" s="3" t="s">
        <v>6149</v>
      </c>
      <c r="G8136" s="66">
        <v>0</v>
      </c>
    </row>
    <row r="8137" spans="1:7" x14ac:dyDescent="0.2">
      <c r="A8137" s="1" t="str">
        <f t="shared" si="137"/>
        <v>SINAPI 102222</v>
      </c>
      <c r="B8137" s="3" t="s">
        <v>6165</v>
      </c>
      <c r="C8137" s="3">
        <v>102222</v>
      </c>
      <c r="D8137" s="2" t="s">
        <v>10107</v>
      </c>
      <c r="E8137" s="3" t="s">
        <v>6149</v>
      </c>
      <c r="G8137" s="66">
        <v>0</v>
      </c>
    </row>
    <row r="8138" spans="1:7" x14ac:dyDescent="0.2">
      <c r="A8138" s="1" t="str">
        <f t="shared" si="137"/>
        <v>SINAPI 102232</v>
      </c>
      <c r="B8138" s="3" t="s">
        <v>6165</v>
      </c>
      <c r="C8138" s="3">
        <v>102232</v>
      </c>
      <c r="D8138" s="2" t="s">
        <v>10108</v>
      </c>
      <c r="E8138" s="3" t="s">
        <v>6149</v>
      </c>
      <c r="G8138" s="66">
        <v>0</v>
      </c>
    </row>
    <row r="8139" spans="1:7" x14ac:dyDescent="0.2">
      <c r="A8139" s="1" t="str">
        <f t="shared" si="137"/>
        <v>SINAPI 102203</v>
      </c>
      <c r="B8139" s="3" t="s">
        <v>6165</v>
      </c>
      <c r="C8139" s="3">
        <v>102203</v>
      </c>
      <c r="D8139" s="2" t="s">
        <v>4954</v>
      </c>
      <c r="E8139" s="3" t="s">
        <v>6149</v>
      </c>
      <c r="G8139" s="66">
        <v>11.51</v>
      </c>
    </row>
    <row r="8140" spans="1:7" x14ac:dyDescent="0.2">
      <c r="A8140" s="1" t="str">
        <f t="shared" si="137"/>
        <v>SINAPI 102213</v>
      </c>
      <c r="B8140" s="3" t="s">
        <v>6165</v>
      </c>
      <c r="C8140" s="3">
        <v>102213</v>
      </c>
      <c r="D8140" s="2" t="s">
        <v>4961</v>
      </c>
      <c r="E8140" s="3" t="s">
        <v>6149</v>
      </c>
      <c r="G8140" s="66">
        <v>23.04</v>
      </c>
    </row>
    <row r="8141" spans="1:7" x14ac:dyDescent="0.2">
      <c r="A8141" s="1" t="str">
        <f t="shared" si="137"/>
        <v>SINAPI 102223</v>
      </c>
      <c r="B8141" s="3" t="s">
        <v>6165</v>
      </c>
      <c r="C8141" s="3">
        <v>102223</v>
      </c>
      <c r="D8141" s="2" t="s">
        <v>4968</v>
      </c>
      <c r="E8141" s="3" t="s">
        <v>6149</v>
      </c>
      <c r="G8141" s="66">
        <v>34.57</v>
      </c>
    </row>
    <row r="8142" spans="1:7" x14ac:dyDescent="0.2">
      <c r="A8142" s="1" t="str">
        <f t="shared" si="137"/>
        <v>SINAPI 102204</v>
      </c>
      <c r="B8142" s="3" t="s">
        <v>6165</v>
      </c>
      <c r="C8142" s="3">
        <v>102204</v>
      </c>
      <c r="D8142" s="2" t="s">
        <v>4955</v>
      </c>
      <c r="E8142" s="3" t="s">
        <v>6149</v>
      </c>
      <c r="G8142" s="66">
        <v>11.86</v>
      </c>
    </row>
    <row r="8143" spans="1:7" x14ac:dyDescent="0.2">
      <c r="A8143" s="1" t="str">
        <f t="shared" si="137"/>
        <v>SINAPI 102214</v>
      </c>
      <c r="B8143" s="3" t="s">
        <v>6165</v>
      </c>
      <c r="C8143" s="3">
        <v>102214</v>
      </c>
      <c r="D8143" s="2" t="s">
        <v>4962</v>
      </c>
      <c r="E8143" s="3" t="s">
        <v>6149</v>
      </c>
      <c r="G8143" s="66">
        <v>23.74</v>
      </c>
    </row>
    <row r="8144" spans="1:7" x14ac:dyDescent="0.2">
      <c r="A8144" s="1" t="str">
        <f t="shared" si="137"/>
        <v>SINAPI 102224</v>
      </c>
      <c r="B8144" s="3" t="s">
        <v>6165</v>
      </c>
      <c r="C8144" s="3">
        <v>102224</v>
      </c>
      <c r="D8144" s="2" t="s">
        <v>4969</v>
      </c>
      <c r="E8144" s="3" t="s">
        <v>6149</v>
      </c>
      <c r="G8144" s="66">
        <v>35.630000000000003</v>
      </c>
    </row>
    <row r="8145" spans="1:7" x14ac:dyDescent="0.2">
      <c r="A8145" s="1" t="str">
        <f t="shared" si="137"/>
        <v>SINAPI 102205</v>
      </c>
      <c r="B8145" s="3" t="s">
        <v>6165</v>
      </c>
      <c r="C8145" s="3">
        <v>102205</v>
      </c>
      <c r="D8145" s="2" t="s">
        <v>4956</v>
      </c>
      <c r="E8145" s="3" t="s">
        <v>6149</v>
      </c>
      <c r="G8145" s="66">
        <v>10.72</v>
      </c>
    </row>
    <row r="8146" spans="1:7" x14ac:dyDescent="0.2">
      <c r="A8146" s="1" t="str">
        <f t="shared" si="137"/>
        <v>SINAPI 102215</v>
      </c>
      <c r="B8146" s="3" t="s">
        <v>6165</v>
      </c>
      <c r="C8146" s="3">
        <v>102215</v>
      </c>
      <c r="D8146" s="2" t="s">
        <v>4963</v>
      </c>
      <c r="E8146" s="3" t="s">
        <v>6149</v>
      </c>
      <c r="G8146" s="66">
        <v>21.47</v>
      </c>
    </row>
    <row r="8147" spans="1:7" x14ac:dyDescent="0.2">
      <c r="A8147" s="1" t="str">
        <f t="shared" si="137"/>
        <v>SINAPI 102225</v>
      </c>
      <c r="B8147" s="3" t="s">
        <v>6165</v>
      </c>
      <c r="C8147" s="3">
        <v>102225</v>
      </c>
      <c r="D8147" s="2" t="s">
        <v>4970</v>
      </c>
      <c r="E8147" s="3" t="s">
        <v>6149</v>
      </c>
      <c r="G8147" s="66">
        <v>32.21</v>
      </c>
    </row>
    <row r="8148" spans="1:7" x14ac:dyDescent="0.2">
      <c r="A8148" s="1" t="str">
        <f t="shared" si="137"/>
        <v>SINAPI 102206</v>
      </c>
      <c r="B8148" s="3" t="s">
        <v>6165</v>
      </c>
      <c r="C8148" s="3">
        <v>102206</v>
      </c>
      <c r="D8148" s="2" t="s">
        <v>10109</v>
      </c>
      <c r="E8148" s="3" t="s">
        <v>6149</v>
      </c>
      <c r="G8148" s="66">
        <v>0</v>
      </c>
    </row>
    <row r="8149" spans="1:7" x14ac:dyDescent="0.2">
      <c r="A8149" s="1" t="str">
        <f t="shared" si="137"/>
        <v>SINAPI 102216</v>
      </c>
      <c r="B8149" s="3" t="s">
        <v>6165</v>
      </c>
      <c r="C8149" s="3">
        <v>102216</v>
      </c>
      <c r="D8149" s="2" t="s">
        <v>10110</v>
      </c>
      <c r="E8149" s="3" t="s">
        <v>6149</v>
      </c>
      <c r="G8149" s="66">
        <v>0</v>
      </c>
    </row>
    <row r="8150" spans="1:7" x14ac:dyDescent="0.2">
      <c r="A8150" s="1" t="str">
        <f t="shared" si="137"/>
        <v>SINAPI 102226</v>
      </c>
      <c r="B8150" s="3" t="s">
        <v>6165</v>
      </c>
      <c r="C8150" s="3">
        <v>102226</v>
      </c>
      <c r="D8150" s="2" t="s">
        <v>10111</v>
      </c>
      <c r="E8150" s="3" t="s">
        <v>6149</v>
      </c>
      <c r="G8150" s="66">
        <v>0</v>
      </c>
    </row>
    <row r="8151" spans="1:7" x14ac:dyDescent="0.2">
      <c r="A8151" s="1" t="str">
        <f t="shared" si="137"/>
        <v>SINAPI 100718</v>
      </c>
      <c r="B8151" s="3" t="s">
        <v>6165</v>
      </c>
      <c r="C8151" s="3">
        <v>100718</v>
      </c>
      <c r="D8151" s="2" t="s">
        <v>4979</v>
      </c>
      <c r="E8151" s="3" t="s">
        <v>6147</v>
      </c>
      <c r="G8151" s="66">
        <v>1.6</v>
      </c>
    </row>
    <row r="8152" spans="1:7" x14ac:dyDescent="0.2">
      <c r="A8152" s="1" t="str">
        <f t="shared" si="137"/>
        <v>SINAPI 100716</v>
      </c>
      <c r="B8152" s="3" t="s">
        <v>6165</v>
      </c>
      <c r="C8152" s="3">
        <v>100716</v>
      </c>
      <c r="D8152" s="2" t="s">
        <v>4977</v>
      </c>
      <c r="E8152" s="3" t="s">
        <v>6149</v>
      </c>
      <c r="G8152" s="66">
        <v>24.41</v>
      </c>
    </row>
    <row r="8153" spans="1:7" x14ac:dyDescent="0.2">
      <c r="A8153" s="1" t="str">
        <f t="shared" si="137"/>
        <v>SINAPI 100717</v>
      </c>
      <c r="B8153" s="3" t="s">
        <v>6165</v>
      </c>
      <c r="C8153" s="3">
        <v>100717</v>
      </c>
      <c r="D8153" s="2" t="s">
        <v>4978</v>
      </c>
      <c r="E8153" s="3" t="s">
        <v>6149</v>
      </c>
      <c r="G8153" s="66">
        <v>10.92</v>
      </c>
    </row>
    <row r="8154" spans="1:7" ht="22.5" x14ac:dyDescent="0.2">
      <c r="A8154" s="1" t="str">
        <f t="shared" si="137"/>
        <v>SINAPI 100754</v>
      </c>
      <c r="B8154" s="3" t="s">
        <v>6165</v>
      </c>
      <c r="C8154" s="3">
        <v>100754</v>
      </c>
      <c r="D8154" s="2" t="s">
        <v>5011</v>
      </c>
      <c r="E8154" s="3" t="s">
        <v>6149</v>
      </c>
      <c r="G8154" s="66">
        <v>33.869999999999997</v>
      </c>
    </row>
    <row r="8155" spans="1:7" ht="22.5" x14ac:dyDescent="0.2">
      <c r="A8155" s="1" t="str">
        <f t="shared" si="137"/>
        <v>SINAPI 100736</v>
      </c>
      <c r="B8155" s="3" t="s">
        <v>6165</v>
      </c>
      <c r="C8155" s="3">
        <v>100736</v>
      </c>
      <c r="D8155" s="2" t="s">
        <v>4995</v>
      </c>
      <c r="E8155" s="3" t="s">
        <v>6149</v>
      </c>
      <c r="G8155" s="66">
        <v>16.93</v>
      </c>
    </row>
    <row r="8156" spans="1:7" ht="22.5" x14ac:dyDescent="0.2">
      <c r="A8156" s="1" t="str">
        <f t="shared" si="137"/>
        <v>SINAPI 100753</v>
      </c>
      <c r="B8156" s="3" t="s">
        <v>6165</v>
      </c>
      <c r="C8156" s="3">
        <v>100753</v>
      </c>
      <c r="D8156" s="2" t="s">
        <v>5010</v>
      </c>
      <c r="E8156" s="3" t="s">
        <v>6149</v>
      </c>
      <c r="G8156" s="66">
        <v>25.73</v>
      </c>
    </row>
    <row r="8157" spans="1:7" ht="22.5" x14ac:dyDescent="0.2">
      <c r="A8157" s="1" t="str">
        <f t="shared" si="137"/>
        <v>SINAPI 100735</v>
      </c>
      <c r="B8157" s="3" t="s">
        <v>6165</v>
      </c>
      <c r="C8157" s="3">
        <v>100735</v>
      </c>
      <c r="D8157" s="2" t="s">
        <v>4994</v>
      </c>
      <c r="E8157" s="3" t="s">
        <v>6149</v>
      </c>
      <c r="G8157" s="66">
        <v>12.85</v>
      </c>
    </row>
    <row r="8158" spans="1:7" ht="22.5" x14ac:dyDescent="0.2">
      <c r="A8158" s="1" t="str">
        <f t="shared" si="137"/>
        <v>SINAPI 100734</v>
      </c>
      <c r="B8158" s="3" t="s">
        <v>6165</v>
      </c>
      <c r="C8158" s="3">
        <v>100734</v>
      </c>
      <c r="D8158" s="2" t="s">
        <v>4993</v>
      </c>
      <c r="E8158" s="3" t="s">
        <v>6149</v>
      </c>
      <c r="G8158" s="66">
        <v>18.16</v>
      </c>
    </row>
    <row r="8159" spans="1:7" ht="22.5" x14ac:dyDescent="0.2">
      <c r="A8159" s="1" t="str">
        <f t="shared" si="137"/>
        <v>SINAPI 100733</v>
      </c>
      <c r="B8159" s="3" t="s">
        <v>6165</v>
      </c>
      <c r="C8159" s="3">
        <v>100733</v>
      </c>
      <c r="D8159" s="2" t="s">
        <v>4992</v>
      </c>
      <c r="E8159" s="3" t="s">
        <v>6149</v>
      </c>
      <c r="G8159" s="66">
        <v>14.28</v>
      </c>
    </row>
    <row r="8160" spans="1:7" ht="22.5" x14ac:dyDescent="0.2">
      <c r="A8160" s="1" t="str">
        <f t="shared" si="137"/>
        <v>SINAPI 100740</v>
      </c>
      <c r="B8160" s="3" t="s">
        <v>6165</v>
      </c>
      <c r="C8160" s="3">
        <v>100740</v>
      </c>
      <c r="D8160" s="2" t="s">
        <v>4997</v>
      </c>
      <c r="E8160" s="3" t="s">
        <v>6149</v>
      </c>
      <c r="G8160" s="66">
        <v>13.48</v>
      </c>
    </row>
    <row r="8161" spans="1:7" ht="22.5" x14ac:dyDescent="0.2">
      <c r="A8161" s="1" t="str">
        <f t="shared" si="137"/>
        <v>SINAPI 100758</v>
      </c>
      <c r="B8161" s="3" t="s">
        <v>6165</v>
      </c>
      <c r="C8161" s="3">
        <v>100758</v>
      </c>
      <c r="D8161" s="2" t="s">
        <v>5013</v>
      </c>
      <c r="E8161" s="3" t="s">
        <v>6149</v>
      </c>
      <c r="G8161" s="66">
        <v>57.74</v>
      </c>
    </row>
    <row r="8162" spans="1:7" ht="22.5" x14ac:dyDescent="0.2">
      <c r="A8162" s="1" t="str">
        <f t="shared" si="137"/>
        <v>SINAPI 100742</v>
      </c>
      <c r="B8162" s="3" t="s">
        <v>6165</v>
      </c>
      <c r="C8162" s="3">
        <v>100742</v>
      </c>
      <c r="D8162" s="2" t="s">
        <v>4999</v>
      </c>
      <c r="E8162" s="3" t="s">
        <v>6149</v>
      </c>
      <c r="G8162" s="66">
        <v>28.86</v>
      </c>
    </row>
    <row r="8163" spans="1:7" ht="22.5" x14ac:dyDescent="0.2">
      <c r="A8163" s="1" t="str">
        <f t="shared" si="137"/>
        <v>SINAPI 100739</v>
      </c>
      <c r="B8163" s="3" t="s">
        <v>6165</v>
      </c>
      <c r="C8163" s="3">
        <v>100739</v>
      </c>
      <c r="D8163" s="2" t="s">
        <v>4996</v>
      </c>
      <c r="E8163" s="3" t="s">
        <v>6149</v>
      </c>
      <c r="G8163" s="66">
        <v>13.32</v>
      </c>
    </row>
    <row r="8164" spans="1:7" ht="22.5" x14ac:dyDescent="0.2">
      <c r="A8164" s="1" t="str">
        <f t="shared" si="137"/>
        <v>SINAPI 100757</v>
      </c>
      <c r="B8164" s="3" t="s">
        <v>6165</v>
      </c>
      <c r="C8164" s="3">
        <v>100757</v>
      </c>
      <c r="D8164" s="2" t="s">
        <v>5012</v>
      </c>
      <c r="E8164" s="3" t="s">
        <v>6149</v>
      </c>
      <c r="G8164" s="66">
        <v>58.49</v>
      </c>
    </row>
    <row r="8165" spans="1:7" ht="22.5" x14ac:dyDescent="0.2">
      <c r="A8165" s="1" t="str">
        <f t="shared" si="137"/>
        <v>SINAPI 100741</v>
      </c>
      <c r="B8165" s="3" t="s">
        <v>6165</v>
      </c>
      <c r="C8165" s="3">
        <v>100741</v>
      </c>
      <c r="D8165" s="2" t="s">
        <v>4998</v>
      </c>
      <c r="E8165" s="3" t="s">
        <v>6149</v>
      </c>
      <c r="G8165" s="66">
        <v>29.24</v>
      </c>
    </row>
    <row r="8166" spans="1:7" ht="22.5" x14ac:dyDescent="0.2">
      <c r="A8166" s="1" t="str">
        <f t="shared" si="137"/>
        <v>SINAPI 100744</v>
      </c>
      <c r="B8166" s="3" t="s">
        <v>6165</v>
      </c>
      <c r="C8166" s="3">
        <v>100744</v>
      </c>
      <c r="D8166" s="2" t="s">
        <v>5001</v>
      </c>
      <c r="E8166" s="3" t="s">
        <v>6149</v>
      </c>
      <c r="G8166" s="66">
        <v>13.29</v>
      </c>
    </row>
    <row r="8167" spans="1:7" ht="22.5" x14ac:dyDescent="0.2">
      <c r="A8167" s="1" t="str">
        <f t="shared" ref="A8167:A8230" si="138">CONCATENAR</f>
        <v>SINAPI 100760</v>
      </c>
      <c r="B8167" s="3" t="s">
        <v>6165</v>
      </c>
      <c r="C8167" s="3">
        <v>100760</v>
      </c>
      <c r="D8167" s="2" t="s">
        <v>5015</v>
      </c>
      <c r="E8167" s="3" t="s">
        <v>6149</v>
      </c>
      <c r="G8167" s="66">
        <v>57.35</v>
      </c>
    </row>
    <row r="8168" spans="1:7" ht="22.5" x14ac:dyDescent="0.2">
      <c r="A8168" s="1" t="str">
        <f t="shared" si="138"/>
        <v>SINAPI 100746</v>
      </c>
      <c r="B8168" s="3" t="s">
        <v>6165</v>
      </c>
      <c r="C8168" s="3">
        <v>100746</v>
      </c>
      <c r="D8168" s="2" t="s">
        <v>5003</v>
      </c>
      <c r="E8168" s="3" t="s">
        <v>6149</v>
      </c>
      <c r="G8168" s="66">
        <v>28.66</v>
      </c>
    </row>
    <row r="8169" spans="1:7" ht="22.5" x14ac:dyDescent="0.2">
      <c r="A8169" s="1" t="str">
        <f t="shared" si="138"/>
        <v>SINAPI 100743</v>
      </c>
      <c r="B8169" s="3" t="s">
        <v>6165</v>
      </c>
      <c r="C8169" s="3">
        <v>100743</v>
      </c>
      <c r="D8169" s="2" t="s">
        <v>5000</v>
      </c>
      <c r="E8169" s="3" t="s">
        <v>6149</v>
      </c>
      <c r="G8169" s="66">
        <v>13.02</v>
      </c>
    </row>
    <row r="8170" spans="1:7" ht="22.5" x14ac:dyDescent="0.2">
      <c r="A8170" s="1" t="str">
        <f t="shared" si="138"/>
        <v>SINAPI 100745</v>
      </c>
      <c r="B8170" s="3" t="s">
        <v>6165</v>
      </c>
      <c r="C8170" s="3">
        <v>100745</v>
      </c>
      <c r="D8170" s="2" t="s">
        <v>5002</v>
      </c>
      <c r="E8170" s="3" t="s">
        <v>6149</v>
      </c>
      <c r="G8170" s="66">
        <v>28.92</v>
      </c>
    </row>
    <row r="8171" spans="1:7" ht="22.5" x14ac:dyDescent="0.2">
      <c r="A8171" s="1" t="str">
        <f t="shared" si="138"/>
        <v>SINAPI 100759</v>
      </c>
      <c r="B8171" s="3" t="s">
        <v>6165</v>
      </c>
      <c r="C8171" s="3">
        <v>100759</v>
      </c>
      <c r="D8171" s="2" t="s">
        <v>5014</v>
      </c>
      <c r="E8171" s="3" t="s">
        <v>6149</v>
      </c>
      <c r="G8171" s="66">
        <v>57.85</v>
      </c>
    </row>
    <row r="8172" spans="1:7" ht="22.5" x14ac:dyDescent="0.2">
      <c r="A8172" s="1" t="str">
        <f t="shared" si="138"/>
        <v>SINAPI 100748</v>
      </c>
      <c r="B8172" s="3" t="s">
        <v>6165</v>
      </c>
      <c r="C8172" s="3">
        <v>100748</v>
      </c>
      <c r="D8172" s="2" t="s">
        <v>5005</v>
      </c>
      <c r="E8172" s="3" t="s">
        <v>6149</v>
      </c>
      <c r="G8172" s="66">
        <v>13.37</v>
      </c>
    </row>
    <row r="8173" spans="1:7" ht="22.5" x14ac:dyDescent="0.2">
      <c r="A8173" s="1" t="str">
        <f t="shared" si="138"/>
        <v>SINAPI 100762</v>
      </c>
      <c r="B8173" s="3" t="s">
        <v>6165</v>
      </c>
      <c r="C8173" s="3">
        <v>100762</v>
      </c>
      <c r="D8173" s="2" t="s">
        <v>5017</v>
      </c>
      <c r="E8173" s="3" t="s">
        <v>6149</v>
      </c>
      <c r="G8173" s="66">
        <v>57.51</v>
      </c>
    </row>
    <row r="8174" spans="1:7" ht="22.5" x14ac:dyDescent="0.2">
      <c r="A8174" s="1" t="str">
        <f t="shared" si="138"/>
        <v>SINAPI 100750</v>
      </c>
      <c r="B8174" s="3" t="s">
        <v>6165</v>
      </c>
      <c r="C8174" s="3">
        <v>100750</v>
      </c>
      <c r="D8174" s="2" t="s">
        <v>5007</v>
      </c>
      <c r="E8174" s="3" t="s">
        <v>6149</v>
      </c>
      <c r="G8174" s="66">
        <v>28.74</v>
      </c>
    </row>
    <row r="8175" spans="1:7" ht="22.5" x14ac:dyDescent="0.2">
      <c r="A8175" s="1" t="str">
        <f t="shared" si="138"/>
        <v>SINAPI 100747</v>
      </c>
      <c r="B8175" s="3" t="s">
        <v>6165</v>
      </c>
      <c r="C8175" s="3">
        <v>100747</v>
      </c>
      <c r="D8175" s="2" t="s">
        <v>5004</v>
      </c>
      <c r="E8175" s="3" t="s">
        <v>6149</v>
      </c>
      <c r="G8175" s="66">
        <v>13.14</v>
      </c>
    </row>
    <row r="8176" spans="1:7" ht="22.5" x14ac:dyDescent="0.2">
      <c r="A8176" s="1" t="str">
        <f t="shared" si="138"/>
        <v>SINAPI 100761</v>
      </c>
      <c r="B8176" s="3" t="s">
        <v>6165</v>
      </c>
      <c r="C8176" s="3">
        <v>100761</v>
      </c>
      <c r="D8176" s="2" t="s">
        <v>5016</v>
      </c>
      <c r="E8176" s="3" t="s">
        <v>6149</v>
      </c>
      <c r="G8176" s="66">
        <v>58.12</v>
      </c>
    </row>
    <row r="8177" spans="1:7" ht="22.5" x14ac:dyDescent="0.2">
      <c r="A8177" s="1" t="str">
        <f t="shared" si="138"/>
        <v>SINAPI 100749</v>
      </c>
      <c r="B8177" s="3" t="s">
        <v>6165</v>
      </c>
      <c r="C8177" s="3">
        <v>100749</v>
      </c>
      <c r="D8177" s="2" t="s">
        <v>5006</v>
      </c>
      <c r="E8177" s="3" t="s">
        <v>6149</v>
      </c>
      <c r="G8177" s="66">
        <v>29.06</v>
      </c>
    </row>
    <row r="8178" spans="1:7" ht="22.5" x14ac:dyDescent="0.2">
      <c r="A8178" s="1" t="str">
        <f t="shared" si="138"/>
        <v>SINAPI 100720</v>
      </c>
      <c r="B8178" s="3" t="s">
        <v>6165</v>
      </c>
      <c r="C8178" s="3">
        <v>100720</v>
      </c>
      <c r="D8178" s="2" t="s">
        <v>4981</v>
      </c>
      <c r="E8178" s="3" t="s">
        <v>6149</v>
      </c>
      <c r="G8178" s="66">
        <v>12.78</v>
      </c>
    </row>
    <row r="8179" spans="1:7" ht="22.5" x14ac:dyDescent="0.2">
      <c r="A8179" s="1" t="str">
        <f t="shared" si="138"/>
        <v>SINAPI 100722</v>
      </c>
      <c r="B8179" s="3" t="s">
        <v>6165</v>
      </c>
      <c r="C8179" s="3">
        <v>100722</v>
      </c>
      <c r="D8179" s="2" t="s">
        <v>4983</v>
      </c>
      <c r="E8179" s="3" t="s">
        <v>6149</v>
      </c>
      <c r="G8179" s="66">
        <v>28.18</v>
      </c>
    </row>
    <row r="8180" spans="1:7" ht="22.5" x14ac:dyDescent="0.2">
      <c r="A8180" s="1" t="str">
        <f t="shared" si="138"/>
        <v>SINAPI 100719</v>
      </c>
      <c r="B8180" s="3" t="s">
        <v>6165</v>
      </c>
      <c r="C8180" s="3">
        <v>100719</v>
      </c>
      <c r="D8180" s="2" t="s">
        <v>4980</v>
      </c>
      <c r="E8180" s="3" t="s">
        <v>6149</v>
      </c>
      <c r="G8180" s="66">
        <v>13.52</v>
      </c>
    </row>
    <row r="8181" spans="1:7" ht="22.5" x14ac:dyDescent="0.2">
      <c r="A8181" s="1" t="str">
        <f t="shared" si="138"/>
        <v>SINAPI 100721</v>
      </c>
      <c r="B8181" s="3" t="s">
        <v>6165</v>
      </c>
      <c r="C8181" s="3">
        <v>100721</v>
      </c>
      <c r="D8181" s="2" t="s">
        <v>4982</v>
      </c>
      <c r="E8181" s="3" t="s">
        <v>6149</v>
      </c>
      <c r="G8181" s="66">
        <v>29.7</v>
      </c>
    </row>
    <row r="8182" spans="1:7" ht="22.5" x14ac:dyDescent="0.2">
      <c r="A8182" s="1" t="str">
        <f t="shared" si="138"/>
        <v>SINAPI 100724</v>
      </c>
      <c r="B8182" s="3" t="s">
        <v>6165</v>
      </c>
      <c r="C8182" s="3">
        <v>100724</v>
      </c>
      <c r="D8182" s="2" t="s">
        <v>4985</v>
      </c>
      <c r="E8182" s="3" t="s">
        <v>6149</v>
      </c>
      <c r="G8182" s="66">
        <v>16.79</v>
      </c>
    </row>
    <row r="8183" spans="1:7" ht="22.5" x14ac:dyDescent="0.2">
      <c r="A8183" s="1" t="str">
        <f t="shared" si="138"/>
        <v>SINAPI 100726</v>
      </c>
      <c r="B8183" s="3" t="s">
        <v>6165</v>
      </c>
      <c r="C8183" s="3">
        <v>100726</v>
      </c>
      <c r="D8183" s="2" t="s">
        <v>4987</v>
      </c>
      <c r="E8183" s="3" t="s">
        <v>6149</v>
      </c>
      <c r="G8183" s="66">
        <v>32.07</v>
      </c>
    </row>
    <row r="8184" spans="1:7" ht="22.5" x14ac:dyDescent="0.2">
      <c r="A8184" s="1" t="str">
        <f t="shared" si="138"/>
        <v>SINAPI 100723</v>
      </c>
      <c r="B8184" s="3" t="s">
        <v>6165</v>
      </c>
      <c r="C8184" s="3">
        <v>100723</v>
      </c>
      <c r="D8184" s="2" t="s">
        <v>4984</v>
      </c>
      <c r="E8184" s="3" t="s">
        <v>6149</v>
      </c>
      <c r="G8184" s="66">
        <v>14.53</v>
      </c>
    </row>
    <row r="8185" spans="1:7" ht="22.5" x14ac:dyDescent="0.2">
      <c r="A8185" s="1" t="str">
        <f t="shared" si="138"/>
        <v>SINAPI 100725</v>
      </c>
      <c r="B8185" s="3" t="s">
        <v>6165</v>
      </c>
      <c r="C8185" s="3">
        <v>100725</v>
      </c>
      <c r="D8185" s="2" t="s">
        <v>4986</v>
      </c>
      <c r="E8185" s="3" t="s">
        <v>6149</v>
      </c>
      <c r="G8185" s="66">
        <v>30.03</v>
      </c>
    </row>
    <row r="8186" spans="1:7" ht="22.5" x14ac:dyDescent="0.2">
      <c r="A8186" s="1" t="str">
        <f t="shared" si="138"/>
        <v>SINAPI 100752</v>
      </c>
      <c r="B8186" s="3" t="s">
        <v>6165</v>
      </c>
      <c r="C8186" s="3">
        <v>100752</v>
      </c>
      <c r="D8186" s="2" t="s">
        <v>5009</v>
      </c>
      <c r="E8186" s="3" t="s">
        <v>6149</v>
      </c>
      <c r="G8186" s="66">
        <v>57.62</v>
      </c>
    </row>
    <row r="8187" spans="1:7" ht="22.5" x14ac:dyDescent="0.2">
      <c r="A8187" s="1" t="str">
        <f t="shared" si="138"/>
        <v>SINAPI 100730</v>
      </c>
      <c r="B8187" s="3" t="s">
        <v>6165</v>
      </c>
      <c r="C8187" s="3">
        <v>100730</v>
      </c>
      <c r="D8187" s="2" t="s">
        <v>4991</v>
      </c>
      <c r="E8187" s="3" t="s">
        <v>6149</v>
      </c>
      <c r="G8187" s="66">
        <v>28.81</v>
      </c>
    </row>
    <row r="8188" spans="1:7" ht="22.5" x14ac:dyDescent="0.2">
      <c r="A8188" s="1" t="str">
        <f t="shared" si="138"/>
        <v>SINAPI 100751</v>
      </c>
      <c r="B8188" s="3" t="s">
        <v>6165</v>
      </c>
      <c r="C8188" s="3">
        <v>100751</v>
      </c>
      <c r="D8188" s="2" t="s">
        <v>5008</v>
      </c>
      <c r="E8188" s="3" t="s">
        <v>6149</v>
      </c>
      <c r="G8188" s="66">
        <v>50.29</v>
      </c>
    </row>
    <row r="8189" spans="1:7" ht="22.5" x14ac:dyDescent="0.2">
      <c r="A8189" s="1" t="str">
        <f t="shared" si="138"/>
        <v>SINAPI 100729</v>
      </c>
      <c r="B8189" s="3" t="s">
        <v>6165</v>
      </c>
      <c r="C8189" s="3">
        <v>100729</v>
      </c>
      <c r="D8189" s="2" t="s">
        <v>4990</v>
      </c>
      <c r="E8189" s="3" t="s">
        <v>6149</v>
      </c>
      <c r="G8189" s="66">
        <v>25.14</v>
      </c>
    </row>
    <row r="8190" spans="1:7" ht="22.5" x14ac:dyDescent="0.2">
      <c r="A8190" s="1" t="str">
        <f t="shared" si="138"/>
        <v>SINAPI 100728</v>
      </c>
      <c r="B8190" s="3" t="s">
        <v>6165</v>
      </c>
      <c r="C8190" s="3">
        <v>100728</v>
      </c>
      <c r="D8190" s="2" t="s">
        <v>4989</v>
      </c>
      <c r="E8190" s="3" t="s">
        <v>6149</v>
      </c>
      <c r="G8190" s="66">
        <v>29.21</v>
      </c>
    </row>
    <row r="8191" spans="1:7" ht="22.5" x14ac:dyDescent="0.2">
      <c r="A8191" s="1" t="str">
        <f t="shared" si="138"/>
        <v>SINAPI 100732</v>
      </c>
      <c r="B8191" s="3" t="s">
        <v>6165</v>
      </c>
      <c r="C8191" s="3">
        <v>100732</v>
      </c>
      <c r="D8191" s="2" t="s">
        <v>10112</v>
      </c>
      <c r="E8191" s="3" t="s">
        <v>6149</v>
      </c>
      <c r="G8191" s="66">
        <v>0</v>
      </c>
    </row>
    <row r="8192" spans="1:7" ht="22.5" x14ac:dyDescent="0.2">
      <c r="A8192" s="1" t="str">
        <f t="shared" si="138"/>
        <v>SINAPI 100731</v>
      </c>
      <c r="B8192" s="3" t="s">
        <v>6165</v>
      </c>
      <c r="C8192" s="3">
        <v>100731</v>
      </c>
      <c r="D8192" s="2" t="s">
        <v>10113</v>
      </c>
      <c r="E8192" s="3" t="s">
        <v>6149</v>
      </c>
      <c r="G8192" s="66">
        <v>0</v>
      </c>
    </row>
    <row r="8193" spans="1:7" ht="22.5" x14ac:dyDescent="0.2">
      <c r="A8193" s="1" t="str">
        <f t="shared" si="138"/>
        <v>SINAPI 100727</v>
      </c>
      <c r="B8193" s="3" t="s">
        <v>6165</v>
      </c>
      <c r="C8193" s="3">
        <v>100727</v>
      </c>
      <c r="D8193" s="2" t="s">
        <v>4988</v>
      </c>
      <c r="E8193" s="3" t="s">
        <v>6149</v>
      </c>
      <c r="G8193" s="66">
        <v>33.04</v>
      </c>
    </row>
    <row r="8194" spans="1:7" ht="22.5" x14ac:dyDescent="0.2">
      <c r="A8194" s="1" t="str">
        <f t="shared" si="138"/>
        <v>SINAPI 100756</v>
      </c>
      <c r="B8194" s="3" t="s">
        <v>6165</v>
      </c>
      <c r="C8194" s="3">
        <v>100756</v>
      </c>
      <c r="D8194" s="2" t="s">
        <v>10114</v>
      </c>
      <c r="E8194" s="3" t="s">
        <v>6149</v>
      </c>
      <c r="G8194" s="66">
        <v>0</v>
      </c>
    </row>
    <row r="8195" spans="1:7" ht="22.5" x14ac:dyDescent="0.2">
      <c r="A8195" s="1" t="str">
        <f t="shared" si="138"/>
        <v>SINAPI 100738</v>
      </c>
      <c r="B8195" s="3" t="s">
        <v>6165</v>
      </c>
      <c r="C8195" s="3">
        <v>100738</v>
      </c>
      <c r="D8195" s="2" t="s">
        <v>10115</v>
      </c>
      <c r="E8195" s="3" t="s">
        <v>6149</v>
      </c>
      <c r="G8195" s="66">
        <v>0</v>
      </c>
    </row>
    <row r="8196" spans="1:7" ht="22.5" x14ac:dyDescent="0.2">
      <c r="A8196" s="1" t="str">
        <f t="shared" si="138"/>
        <v>SINAPI 100755</v>
      </c>
      <c r="B8196" s="3" t="s">
        <v>6165</v>
      </c>
      <c r="C8196" s="3">
        <v>100755</v>
      </c>
      <c r="D8196" s="2" t="s">
        <v>10116</v>
      </c>
      <c r="E8196" s="3" t="s">
        <v>6149</v>
      </c>
      <c r="G8196" s="66">
        <v>0</v>
      </c>
    </row>
    <row r="8197" spans="1:7" ht="22.5" x14ac:dyDescent="0.2">
      <c r="A8197" s="1" t="str">
        <f t="shared" si="138"/>
        <v>SINAPI 100737</v>
      </c>
      <c r="B8197" s="3" t="s">
        <v>6165</v>
      </c>
      <c r="C8197" s="3">
        <v>100737</v>
      </c>
      <c r="D8197" s="2" t="s">
        <v>10117</v>
      </c>
      <c r="E8197" s="3" t="s">
        <v>6149</v>
      </c>
      <c r="G8197" s="66">
        <v>0</v>
      </c>
    </row>
    <row r="8198" spans="1:7" x14ac:dyDescent="0.2">
      <c r="A8198" s="1" t="str">
        <f t="shared" si="138"/>
        <v>SINAPI 102499</v>
      </c>
      <c r="B8198" s="3" t="s">
        <v>6165</v>
      </c>
      <c r="C8198" s="3">
        <v>102499</v>
      </c>
      <c r="D8198" s="2" t="s">
        <v>5026</v>
      </c>
      <c r="E8198" s="3" t="s">
        <v>6149</v>
      </c>
      <c r="G8198" s="66">
        <v>4.0999999999999996</v>
      </c>
    </row>
    <row r="8199" spans="1:7" ht="22.5" x14ac:dyDescent="0.2">
      <c r="A8199" s="1" t="str">
        <f t="shared" si="138"/>
        <v>SINAPI 102505</v>
      </c>
      <c r="B8199" s="3" t="s">
        <v>6165</v>
      </c>
      <c r="C8199" s="3">
        <v>102505</v>
      </c>
      <c r="D8199" s="2" t="s">
        <v>5030</v>
      </c>
      <c r="E8199" s="3" t="s">
        <v>6147</v>
      </c>
      <c r="G8199" s="66">
        <v>11.63</v>
      </c>
    </row>
    <row r="8200" spans="1:7" ht="22.5" x14ac:dyDescent="0.2">
      <c r="A8200" s="1" t="str">
        <f t="shared" si="138"/>
        <v>SINAPI 102504</v>
      </c>
      <c r="B8200" s="3" t="s">
        <v>6165</v>
      </c>
      <c r="C8200" s="3">
        <v>102504</v>
      </c>
      <c r="D8200" s="2" t="s">
        <v>5029</v>
      </c>
      <c r="E8200" s="3" t="s">
        <v>6147</v>
      </c>
      <c r="G8200" s="66">
        <v>11.04</v>
      </c>
    </row>
    <row r="8201" spans="1:7" ht="22.5" x14ac:dyDescent="0.2">
      <c r="A8201" s="1" t="str">
        <f t="shared" si="138"/>
        <v>SINAPI 102506</v>
      </c>
      <c r="B8201" s="3" t="s">
        <v>6165</v>
      </c>
      <c r="C8201" s="3">
        <v>102506</v>
      </c>
      <c r="D8201" s="2" t="s">
        <v>5031</v>
      </c>
      <c r="E8201" s="3" t="s">
        <v>6147</v>
      </c>
      <c r="G8201" s="66">
        <v>12.36</v>
      </c>
    </row>
    <row r="8202" spans="1:7" x14ac:dyDescent="0.2">
      <c r="A8202" s="1" t="str">
        <f t="shared" si="138"/>
        <v>SINAPI 102500</v>
      </c>
      <c r="B8202" s="3" t="s">
        <v>6165</v>
      </c>
      <c r="C8202" s="3">
        <v>102500</v>
      </c>
      <c r="D8202" s="2" t="s">
        <v>5027</v>
      </c>
      <c r="E8202" s="3" t="s">
        <v>6147</v>
      </c>
      <c r="G8202" s="66">
        <v>4.9000000000000004</v>
      </c>
    </row>
    <row r="8203" spans="1:7" ht="22.5" x14ac:dyDescent="0.2">
      <c r="A8203" s="1" t="str">
        <f t="shared" si="138"/>
        <v>SINAPI 102502</v>
      </c>
      <c r="B8203" s="3" t="s">
        <v>6165</v>
      </c>
      <c r="C8203" s="3">
        <v>102502</v>
      </c>
      <c r="D8203" s="2" t="s">
        <v>10118</v>
      </c>
      <c r="E8203" s="3" t="s">
        <v>6147</v>
      </c>
      <c r="G8203" s="66">
        <v>0</v>
      </c>
    </row>
    <row r="8204" spans="1:7" x14ac:dyDescent="0.2">
      <c r="A8204" s="1" t="str">
        <f t="shared" si="138"/>
        <v>SINAPI 102507</v>
      </c>
      <c r="B8204" s="3" t="s">
        <v>6165</v>
      </c>
      <c r="C8204" s="3">
        <v>102507</v>
      </c>
      <c r="D8204" s="2" t="s">
        <v>5032</v>
      </c>
      <c r="E8204" s="3" t="s">
        <v>6147</v>
      </c>
      <c r="G8204" s="66">
        <v>7.53</v>
      </c>
    </row>
    <row r="8205" spans="1:7" ht="22.5" x14ac:dyDescent="0.2">
      <c r="A8205" s="1" t="str">
        <f t="shared" si="138"/>
        <v>SINAPI 102510</v>
      </c>
      <c r="B8205" s="3" t="s">
        <v>6165</v>
      </c>
      <c r="C8205" s="3">
        <v>102510</v>
      </c>
      <c r="D8205" s="2" t="s">
        <v>10119</v>
      </c>
      <c r="E8205" s="3" t="s">
        <v>6147</v>
      </c>
      <c r="G8205" s="66">
        <v>0</v>
      </c>
    </row>
    <row r="8206" spans="1:7" ht="22.5" x14ac:dyDescent="0.2">
      <c r="A8206" s="1" t="str">
        <f t="shared" si="138"/>
        <v>SINAPI 102512</v>
      </c>
      <c r="B8206" s="3" t="s">
        <v>6165</v>
      </c>
      <c r="C8206" s="3">
        <v>102512</v>
      </c>
      <c r="D8206" s="2" t="s">
        <v>5035</v>
      </c>
      <c r="E8206" s="3" t="s">
        <v>6147</v>
      </c>
      <c r="G8206" s="66">
        <v>6.61</v>
      </c>
    </row>
    <row r="8207" spans="1:7" x14ac:dyDescent="0.2">
      <c r="A8207" s="1" t="str">
        <f t="shared" si="138"/>
        <v>SINAPI 102501</v>
      </c>
      <c r="B8207" s="3" t="s">
        <v>6165</v>
      </c>
      <c r="C8207" s="3">
        <v>102501</v>
      </c>
      <c r="D8207" s="2" t="s">
        <v>5028</v>
      </c>
      <c r="E8207" s="3" t="s">
        <v>6149</v>
      </c>
      <c r="G8207" s="66">
        <v>27.27</v>
      </c>
    </row>
    <row r="8208" spans="1:7" ht="22.5" x14ac:dyDescent="0.2">
      <c r="A8208" s="1" t="str">
        <f t="shared" si="138"/>
        <v>SINAPI 102503</v>
      </c>
      <c r="B8208" s="3" t="s">
        <v>6165</v>
      </c>
      <c r="C8208" s="3">
        <v>102503</v>
      </c>
      <c r="D8208" s="2" t="s">
        <v>10120</v>
      </c>
      <c r="E8208" s="3" t="s">
        <v>6149</v>
      </c>
      <c r="G8208" s="66">
        <v>0</v>
      </c>
    </row>
    <row r="8209" spans="1:7" x14ac:dyDescent="0.2">
      <c r="A8209" s="1" t="str">
        <f t="shared" si="138"/>
        <v>SINAPI 102508</v>
      </c>
      <c r="B8209" s="3" t="s">
        <v>6165</v>
      </c>
      <c r="C8209" s="3">
        <v>102508</v>
      </c>
      <c r="D8209" s="2" t="s">
        <v>5033</v>
      </c>
      <c r="E8209" s="3" t="s">
        <v>6149</v>
      </c>
      <c r="G8209" s="66">
        <v>54.17</v>
      </c>
    </row>
    <row r="8210" spans="1:7" ht="22.5" x14ac:dyDescent="0.2">
      <c r="A8210" s="1" t="str">
        <f t="shared" si="138"/>
        <v>SINAPI 102511</v>
      </c>
      <c r="B8210" s="3" t="s">
        <v>6165</v>
      </c>
      <c r="C8210" s="3">
        <v>102511</v>
      </c>
      <c r="D8210" s="2" t="s">
        <v>10121</v>
      </c>
      <c r="E8210" s="3" t="s">
        <v>6149</v>
      </c>
      <c r="G8210" s="66">
        <v>0</v>
      </c>
    </row>
    <row r="8211" spans="1:7" ht="22.5" x14ac:dyDescent="0.2">
      <c r="A8211" s="1" t="str">
        <f t="shared" si="138"/>
        <v>SINAPI 102509</v>
      </c>
      <c r="B8211" s="3" t="s">
        <v>6165</v>
      </c>
      <c r="C8211" s="3">
        <v>102509</v>
      </c>
      <c r="D8211" s="2" t="s">
        <v>5034</v>
      </c>
      <c r="E8211" s="3" t="s">
        <v>6149</v>
      </c>
      <c r="G8211" s="66">
        <v>34.43</v>
      </c>
    </row>
    <row r="8212" spans="1:7" x14ac:dyDescent="0.2">
      <c r="A8212" s="1" t="str">
        <f t="shared" si="138"/>
        <v>SINAPI 102498</v>
      </c>
      <c r="B8212" s="3" t="s">
        <v>6165</v>
      </c>
      <c r="C8212" s="3">
        <v>102498</v>
      </c>
      <c r="D8212" s="2" t="s">
        <v>5025</v>
      </c>
      <c r="E8212" s="3" t="s">
        <v>6147</v>
      </c>
      <c r="G8212" s="66">
        <v>1.77</v>
      </c>
    </row>
    <row r="8213" spans="1:7" ht="22.5" x14ac:dyDescent="0.2">
      <c r="A8213" s="1" t="str">
        <f t="shared" si="138"/>
        <v>SINAPI 102519</v>
      </c>
      <c r="B8213" s="3" t="s">
        <v>6165</v>
      </c>
      <c r="C8213" s="3">
        <v>102519</v>
      </c>
      <c r="D8213" s="2" t="s">
        <v>10122</v>
      </c>
      <c r="E8213" s="3" t="s">
        <v>6148</v>
      </c>
      <c r="G8213" s="66">
        <v>0</v>
      </c>
    </row>
    <row r="8214" spans="1:7" ht="22.5" x14ac:dyDescent="0.2">
      <c r="A8214" s="1" t="str">
        <f t="shared" si="138"/>
        <v>SINAPI 102491</v>
      </c>
      <c r="B8214" s="3" t="s">
        <v>6165</v>
      </c>
      <c r="C8214" s="3">
        <v>102491</v>
      </c>
      <c r="D8214" s="2" t="s">
        <v>5020</v>
      </c>
      <c r="E8214" s="3" t="s">
        <v>6149</v>
      </c>
      <c r="G8214" s="66">
        <v>22.47</v>
      </c>
    </row>
    <row r="8215" spans="1:7" ht="22.5" x14ac:dyDescent="0.2">
      <c r="A8215" s="1" t="str">
        <f t="shared" si="138"/>
        <v>SINAPI 102492</v>
      </c>
      <c r="B8215" s="3" t="s">
        <v>6165</v>
      </c>
      <c r="C8215" s="3">
        <v>102492</v>
      </c>
      <c r="D8215" s="2" t="s">
        <v>5021</v>
      </c>
      <c r="E8215" s="3" t="s">
        <v>6149</v>
      </c>
      <c r="G8215" s="66">
        <v>28.49</v>
      </c>
    </row>
    <row r="8216" spans="1:7" ht="22.5" x14ac:dyDescent="0.2">
      <c r="A8216" s="1" t="str">
        <f t="shared" si="138"/>
        <v>SINAPI 102804</v>
      </c>
      <c r="B8216" s="3" t="s">
        <v>6165</v>
      </c>
      <c r="C8216" s="3">
        <v>102804</v>
      </c>
      <c r="D8216" s="2" t="s">
        <v>10123</v>
      </c>
      <c r="E8216" s="3" t="s">
        <v>6149</v>
      </c>
      <c r="G8216" s="66">
        <v>0</v>
      </c>
    </row>
    <row r="8217" spans="1:7" x14ac:dyDescent="0.2">
      <c r="A8217" s="1" t="str">
        <f t="shared" si="138"/>
        <v>SINAPI 102494</v>
      </c>
      <c r="B8217" s="3" t="s">
        <v>6165</v>
      </c>
      <c r="C8217" s="3">
        <v>102494</v>
      </c>
      <c r="D8217" s="2" t="s">
        <v>5022</v>
      </c>
      <c r="E8217" s="3" t="s">
        <v>6149</v>
      </c>
      <c r="G8217" s="66">
        <v>77.06</v>
      </c>
    </row>
    <row r="8218" spans="1:7" x14ac:dyDescent="0.2">
      <c r="A8218" s="1" t="str">
        <f t="shared" si="138"/>
        <v>SINAPI 102805</v>
      </c>
      <c r="B8218" s="3" t="s">
        <v>6165</v>
      </c>
      <c r="C8218" s="3">
        <v>102805</v>
      </c>
      <c r="D8218" s="2" t="s">
        <v>10124</v>
      </c>
      <c r="E8218" s="3" t="s">
        <v>6149</v>
      </c>
      <c r="G8218" s="66">
        <v>0</v>
      </c>
    </row>
    <row r="8219" spans="1:7" ht="22.5" x14ac:dyDescent="0.2">
      <c r="A8219" s="1" t="str">
        <f t="shared" si="138"/>
        <v>SINAPI 102490</v>
      </c>
      <c r="B8219" s="3" t="s">
        <v>6165</v>
      </c>
      <c r="C8219" s="3">
        <v>102490</v>
      </c>
      <c r="D8219" s="2" t="s">
        <v>10125</v>
      </c>
      <c r="E8219" s="3" t="s">
        <v>6149</v>
      </c>
      <c r="G8219" s="66">
        <v>0</v>
      </c>
    </row>
    <row r="8220" spans="1:7" x14ac:dyDescent="0.2">
      <c r="A8220" s="1" t="str">
        <f t="shared" si="138"/>
        <v>SINAPI 102496</v>
      </c>
      <c r="B8220" s="3" t="s">
        <v>6165</v>
      </c>
      <c r="C8220" s="3">
        <v>102496</v>
      </c>
      <c r="D8220" s="2" t="s">
        <v>5023</v>
      </c>
      <c r="E8220" s="3" t="s">
        <v>6147</v>
      </c>
      <c r="G8220" s="66">
        <v>15.87</v>
      </c>
    </row>
    <row r="8221" spans="1:7" ht="22.5" x14ac:dyDescent="0.2">
      <c r="A8221" s="1" t="str">
        <f t="shared" si="138"/>
        <v>SINAPI 102497</v>
      </c>
      <c r="B8221" s="3" t="s">
        <v>6165</v>
      </c>
      <c r="C8221" s="3">
        <v>102497</v>
      </c>
      <c r="D8221" s="2" t="s">
        <v>5024</v>
      </c>
      <c r="E8221" s="3" t="s">
        <v>6147</v>
      </c>
      <c r="G8221" s="66">
        <v>5.47</v>
      </c>
    </row>
    <row r="8222" spans="1:7" ht="22.5" x14ac:dyDescent="0.2">
      <c r="A8222" s="1" t="str">
        <f t="shared" si="138"/>
        <v>SINAPI 102520</v>
      </c>
      <c r="B8222" s="3" t="s">
        <v>6165</v>
      </c>
      <c r="C8222" s="3">
        <v>102520</v>
      </c>
      <c r="D8222" s="2" t="s">
        <v>5037</v>
      </c>
      <c r="E8222" s="3" t="s">
        <v>6149</v>
      </c>
      <c r="G8222" s="66">
        <v>90.44</v>
      </c>
    </row>
    <row r="8223" spans="1:7" ht="22.5" x14ac:dyDescent="0.2">
      <c r="A8223" s="1" t="str">
        <f t="shared" si="138"/>
        <v>SINAPI 102518</v>
      </c>
      <c r="B8223" s="3" t="s">
        <v>6165</v>
      </c>
      <c r="C8223" s="3">
        <v>102518</v>
      </c>
      <c r="D8223" s="2" t="s">
        <v>10126</v>
      </c>
      <c r="E8223" s="3" t="s">
        <v>6148</v>
      </c>
      <c r="G8223" s="66">
        <v>0</v>
      </c>
    </row>
    <row r="8224" spans="1:7" ht="22.5" x14ac:dyDescent="0.2">
      <c r="A8224" s="1" t="str">
        <f t="shared" si="138"/>
        <v>SINAPI 102514</v>
      </c>
      <c r="B8224" s="3" t="s">
        <v>6165</v>
      </c>
      <c r="C8224" s="3">
        <v>102514</v>
      </c>
      <c r="D8224" s="2" t="s">
        <v>10127</v>
      </c>
      <c r="E8224" s="3" t="s">
        <v>6148</v>
      </c>
      <c r="G8224" s="66">
        <v>0</v>
      </c>
    </row>
    <row r="8225" spans="1:7" ht="22.5" x14ac:dyDescent="0.2">
      <c r="A8225" s="1" t="str">
        <f t="shared" si="138"/>
        <v>SINAPI 102516</v>
      </c>
      <c r="B8225" s="3" t="s">
        <v>6165</v>
      </c>
      <c r="C8225" s="3">
        <v>102516</v>
      </c>
      <c r="D8225" s="2" t="s">
        <v>10128</v>
      </c>
      <c r="E8225" s="3" t="s">
        <v>6148</v>
      </c>
      <c r="G8225" s="66">
        <v>0</v>
      </c>
    </row>
    <row r="8226" spans="1:7" ht="22.5" x14ac:dyDescent="0.2">
      <c r="A8226" s="1" t="str">
        <f t="shared" si="138"/>
        <v>SINAPI 102515</v>
      </c>
      <c r="B8226" s="3" t="s">
        <v>6165</v>
      </c>
      <c r="C8226" s="3">
        <v>102515</v>
      </c>
      <c r="D8226" s="2" t="s">
        <v>10129</v>
      </c>
      <c r="E8226" s="3" t="s">
        <v>6148</v>
      </c>
      <c r="G8226" s="66">
        <v>0</v>
      </c>
    </row>
    <row r="8227" spans="1:7" ht="22.5" x14ac:dyDescent="0.2">
      <c r="A8227" s="1" t="str">
        <f t="shared" si="138"/>
        <v>SINAPI 102517</v>
      </c>
      <c r="B8227" s="3" t="s">
        <v>6165</v>
      </c>
      <c r="C8227" s="3">
        <v>102517</v>
      </c>
      <c r="D8227" s="2" t="s">
        <v>10130</v>
      </c>
      <c r="E8227" s="3" t="s">
        <v>6148</v>
      </c>
      <c r="G8227" s="66">
        <v>0</v>
      </c>
    </row>
    <row r="8228" spans="1:7" ht="22.5" x14ac:dyDescent="0.2">
      <c r="A8228" s="1" t="str">
        <f t="shared" si="138"/>
        <v>SINAPI 102513</v>
      </c>
      <c r="B8228" s="3" t="s">
        <v>6165</v>
      </c>
      <c r="C8228" s="3">
        <v>102513</v>
      </c>
      <c r="D8228" s="2" t="s">
        <v>5036</v>
      </c>
      <c r="E8228" s="3" t="s">
        <v>6149</v>
      </c>
      <c r="G8228" s="66">
        <v>52.35</v>
      </c>
    </row>
    <row r="8229" spans="1:7" x14ac:dyDescent="0.2">
      <c r="A8229" s="1" t="str">
        <f t="shared" si="138"/>
        <v>SINAPI 102489</v>
      </c>
      <c r="B8229" s="3" t="s">
        <v>6165</v>
      </c>
      <c r="C8229" s="3">
        <v>102489</v>
      </c>
      <c r="D8229" s="2" t="s">
        <v>5019</v>
      </c>
      <c r="E8229" s="3" t="s">
        <v>6149</v>
      </c>
      <c r="G8229" s="66">
        <v>27.87</v>
      </c>
    </row>
    <row r="8230" spans="1:7" x14ac:dyDescent="0.2">
      <c r="A8230" s="1" t="str">
        <f t="shared" si="138"/>
        <v>SINAPI 102488</v>
      </c>
      <c r="B8230" s="3" t="s">
        <v>6165</v>
      </c>
      <c r="C8230" s="3">
        <v>102488</v>
      </c>
      <c r="D8230" s="2" t="s">
        <v>5018</v>
      </c>
      <c r="E8230" s="3" t="s">
        <v>6149</v>
      </c>
      <c r="G8230" s="66">
        <v>3.98</v>
      </c>
    </row>
    <row r="8231" spans="1:7" x14ac:dyDescent="0.2">
      <c r="A8231" s="1" t="str">
        <f t="shared" ref="A8231:A8294" si="139">CONCATENAR</f>
        <v>SINAPI 101730</v>
      </c>
      <c r="B8231" s="3" t="s">
        <v>6165</v>
      </c>
      <c r="C8231" s="3">
        <v>101730</v>
      </c>
      <c r="D8231" s="2" t="s">
        <v>10131</v>
      </c>
      <c r="E8231" s="3" t="s">
        <v>6149</v>
      </c>
      <c r="G8231" s="66">
        <v>0</v>
      </c>
    </row>
    <row r="8232" spans="1:7" x14ac:dyDescent="0.2">
      <c r="A8232" s="1" t="str">
        <f t="shared" si="139"/>
        <v>SINAPI 101746</v>
      </c>
      <c r="B8232" s="3" t="s">
        <v>6165</v>
      </c>
      <c r="C8232" s="3">
        <v>101746</v>
      </c>
      <c r="D8232" s="2" t="s">
        <v>5041</v>
      </c>
      <c r="E8232" s="3" t="s">
        <v>6149</v>
      </c>
      <c r="G8232" s="66">
        <v>445.34</v>
      </c>
    </row>
    <row r="8233" spans="1:7" ht="22.5" x14ac:dyDescent="0.2">
      <c r="A8233" s="1" t="str">
        <f t="shared" si="139"/>
        <v>SINAPI 98679</v>
      </c>
      <c r="B8233" s="3" t="s">
        <v>6165</v>
      </c>
      <c r="C8233" s="3">
        <v>98679</v>
      </c>
      <c r="D8233" s="2" t="s">
        <v>5052</v>
      </c>
      <c r="E8233" s="3" t="s">
        <v>6149</v>
      </c>
      <c r="G8233" s="66">
        <v>41.96</v>
      </c>
    </row>
    <row r="8234" spans="1:7" ht="22.5" x14ac:dyDescent="0.2">
      <c r="A8234" s="1" t="str">
        <f t="shared" si="139"/>
        <v>SINAPI 98680</v>
      </c>
      <c r="B8234" s="3" t="s">
        <v>6165</v>
      </c>
      <c r="C8234" s="3">
        <v>98680</v>
      </c>
      <c r="D8234" s="2" t="s">
        <v>5053</v>
      </c>
      <c r="E8234" s="3" t="s">
        <v>6149</v>
      </c>
      <c r="G8234" s="66">
        <v>52.12</v>
      </c>
    </row>
    <row r="8235" spans="1:7" ht="22.5" x14ac:dyDescent="0.2">
      <c r="A8235" s="1" t="str">
        <f t="shared" si="139"/>
        <v>SINAPI 101749</v>
      </c>
      <c r="B8235" s="3" t="s">
        <v>6165</v>
      </c>
      <c r="C8235" s="3">
        <v>101749</v>
      </c>
      <c r="D8235" s="2" t="s">
        <v>5038</v>
      </c>
      <c r="E8235" s="3" t="s">
        <v>6149</v>
      </c>
      <c r="G8235" s="66">
        <v>60.41</v>
      </c>
    </row>
    <row r="8236" spans="1:7" ht="22.5" x14ac:dyDescent="0.2">
      <c r="A8236" s="1" t="str">
        <f t="shared" si="139"/>
        <v>SINAPI 98681</v>
      </c>
      <c r="B8236" s="3" t="s">
        <v>6165</v>
      </c>
      <c r="C8236" s="3">
        <v>98681</v>
      </c>
      <c r="D8236" s="2" t="s">
        <v>5054</v>
      </c>
      <c r="E8236" s="3" t="s">
        <v>6149</v>
      </c>
      <c r="G8236" s="66">
        <v>39.22</v>
      </c>
    </row>
    <row r="8237" spans="1:7" ht="22.5" x14ac:dyDescent="0.2">
      <c r="A8237" s="1" t="str">
        <f t="shared" si="139"/>
        <v>SINAPI 98682</v>
      </c>
      <c r="B8237" s="3" t="s">
        <v>6165</v>
      </c>
      <c r="C8237" s="3">
        <v>98682</v>
      </c>
      <c r="D8237" s="2" t="s">
        <v>5055</v>
      </c>
      <c r="E8237" s="3" t="s">
        <v>6149</v>
      </c>
      <c r="G8237" s="66">
        <v>49.37</v>
      </c>
    </row>
    <row r="8238" spans="1:7" ht="22.5" x14ac:dyDescent="0.2">
      <c r="A8238" s="1" t="str">
        <f t="shared" si="139"/>
        <v>SINAPI 101750</v>
      </c>
      <c r="B8238" s="3" t="s">
        <v>6165</v>
      </c>
      <c r="C8238" s="3">
        <v>101750</v>
      </c>
      <c r="D8238" s="2" t="s">
        <v>5039</v>
      </c>
      <c r="E8238" s="3" t="s">
        <v>6149</v>
      </c>
      <c r="G8238" s="66">
        <v>57.65</v>
      </c>
    </row>
    <row r="8239" spans="1:7" x14ac:dyDescent="0.2">
      <c r="A8239" s="1" t="str">
        <f t="shared" si="139"/>
        <v>SINAPI 101737</v>
      </c>
      <c r="B8239" s="3" t="s">
        <v>6165</v>
      </c>
      <c r="C8239" s="3">
        <v>101737</v>
      </c>
      <c r="D8239" s="2" t="s">
        <v>5072</v>
      </c>
      <c r="E8239" s="3" t="s">
        <v>6149</v>
      </c>
      <c r="G8239" s="66">
        <v>132.37</v>
      </c>
    </row>
    <row r="8240" spans="1:7" x14ac:dyDescent="0.2">
      <c r="A8240" s="1" t="str">
        <f t="shared" si="139"/>
        <v>SINAPI 101735</v>
      </c>
      <c r="B8240" s="3" t="s">
        <v>6165</v>
      </c>
      <c r="C8240" s="3">
        <v>101735</v>
      </c>
      <c r="D8240" s="2" t="s">
        <v>5070</v>
      </c>
      <c r="E8240" s="3" t="s">
        <v>6149</v>
      </c>
      <c r="G8240" s="66">
        <v>427.68</v>
      </c>
    </row>
    <row r="8241" spans="1:7" x14ac:dyDescent="0.2">
      <c r="A8241" s="1" t="str">
        <f t="shared" si="139"/>
        <v>SINAPI 101734</v>
      </c>
      <c r="B8241" s="3" t="s">
        <v>6165</v>
      </c>
      <c r="C8241" s="3">
        <v>101734</v>
      </c>
      <c r="D8241" s="2" t="s">
        <v>5069</v>
      </c>
      <c r="E8241" s="3" t="s">
        <v>6149</v>
      </c>
      <c r="G8241" s="66">
        <v>417.48</v>
      </c>
    </row>
    <row r="8242" spans="1:7" x14ac:dyDescent="0.2">
      <c r="A8242" s="1" t="str">
        <f t="shared" si="139"/>
        <v>SINAPI 101736</v>
      </c>
      <c r="B8242" s="3" t="s">
        <v>6165</v>
      </c>
      <c r="C8242" s="3">
        <v>101736</v>
      </c>
      <c r="D8242" s="2" t="s">
        <v>5071</v>
      </c>
      <c r="E8242" s="3" t="s">
        <v>6149</v>
      </c>
      <c r="G8242" s="66">
        <v>112.17</v>
      </c>
    </row>
    <row r="8243" spans="1:7" x14ac:dyDescent="0.2">
      <c r="A8243" s="1" t="str">
        <f t="shared" si="139"/>
        <v>SINAPI 101733</v>
      </c>
      <c r="B8243" s="3" t="s">
        <v>6165</v>
      </c>
      <c r="C8243" s="3">
        <v>101733</v>
      </c>
      <c r="D8243" s="2" t="s">
        <v>5068</v>
      </c>
      <c r="E8243" s="3" t="s">
        <v>6149</v>
      </c>
      <c r="G8243" s="66">
        <v>276.7</v>
      </c>
    </row>
    <row r="8244" spans="1:7" x14ac:dyDescent="0.2">
      <c r="A8244" s="1" t="str">
        <f t="shared" si="139"/>
        <v>SINAPI 98678</v>
      </c>
      <c r="B8244" s="3" t="s">
        <v>6165</v>
      </c>
      <c r="C8244" s="3">
        <v>98678</v>
      </c>
      <c r="D8244" s="2" t="s">
        <v>5051</v>
      </c>
      <c r="E8244" s="3" t="s">
        <v>6149</v>
      </c>
      <c r="G8244" s="66">
        <v>386.47</v>
      </c>
    </row>
    <row r="8245" spans="1:7" x14ac:dyDescent="0.2">
      <c r="A8245" s="1" t="str">
        <f t="shared" si="139"/>
        <v>SINAPI 98677</v>
      </c>
      <c r="B8245" s="3" t="s">
        <v>6165</v>
      </c>
      <c r="C8245" s="3">
        <v>98677</v>
      </c>
      <c r="D8245" s="2" t="s">
        <v>10132</v>
      </c>
      <c r="E8245" s="3" t="s">
        <v>6149</v>
      </c>
      <c r="G8245" s="66">
        <v>0</v>
      </c>
    </row>
    <row r="8246" spans="1:7" x14ac:dyDescent="0.2">
      <c r="A8246" s="1" t="str">
        <f t="shared" si="139"/>
        <v>SINAPI 98676</v>
      </c>
      <c r="B8246" s="3" t="s">
        <v>6165</v>
      </c>
      <c r="C8246" s="3">
        <v>98676</v>
      </c>
      <c r="D8246" s="2" t="s">
        <v>10133</v>
      </c>
      <c r="E8246" s="3" t="s">
        <v>6149</v>
      </c>
      <c r="G8246" s="66">
        <v>0</v>
      </c>
    </row>
    <row r="8247" spans="1:7" x14ac:dyDescent="0.2">
      <c r="A8247" s="1" t="str">
        <f t="shared" si="139"/>
        <v>SINAPI 98675</v>
      </c>
      <c r="B8247" s="3" t="s">
        <v>6165</v>
      </c>
      <c r="C8247" s="3">
        <v>98675</v>
      </c>
      <c r="D8247" s="2" t="s">
        <v>10134</v>
      </c>
      <c r="E8247" s="3" t="s">
        <v>6149</v>
      </c>
      <c r="G8247" s="66">
        <v>0</v>
      </c>
    </row>
    <row r="8248" spans="1:7" x14ac:dyDescent="0.2">
      <c r="A8248" s="1" t="str">
        <f t="shared" si="139"/>
        <v>SINAPI 101747</v>
      </c>
      <c r="B8248" s="3" t="s">
        <v>6165</v>
      </c>
      <c r="C8248" s="3">
        <v>101747</v>
      </c>
      <c r="D8248" s="2" t="s">
        <v>5089</v>
      </c>
      <c r="E8248" s="3" t="s">
        <v>6149</v>
      </c>
      <c r="G8248" s="66">
        <v>81.06</v>
      </c>
    </row>
    <row r="8249" spans="1:7" ht="33.75" x14ac:dyDescent="0.2">
      <c r="A8249" s="1" t="str">
        <f t="shared" si="139"/>
        <v>SINAPI 104162</v>
      </c>
      <c r="B8249" s="3" t="s">
        <v>6165</v>
      </c>
      <c r="C8249" s="3">
        <v>104162</v>
      </c>
      <c r="D8249" s="2" t="s">
        <v>5074</v>
      </c>
      <c r="E8249" s="3" t="s">
        <v>6149</v>
      </c>
      <c r="G8249" s="66">
        <v>101.89</v>
      </c>
    </row>
    <row r="8250" spans="1:7" x14ac:dyDescent="0.2">
      <c r="A8250" s="1" t="str">
        <f t="shared" si="139"/>
        <v>SINAPI 98671</v>
      </c>
      <c r="B8250" s="3" t="s">
        <v>6165</v>
      </c>
      <c r="C8250" s="3">
        <v>98671</v>
      </c>
      <c r="D8250" s="2" t="s">
        <v>5049</v>
      </c>
      <c r="E8250" s="3" t="s">
        <v>6149</v>
      </c>
      <c r="G8250" s="66">
        <v>335.53</v>
      </c>
    </row>
    <row r="8251" spans="1:7" x14ac:dyDescent="0.2">
      <c r="A8251" s="1" t="str">
        <f t="shared" si="139"/>
        <v>SINAPI 101092</v>
      </c>
      <c r="B8251" s="3" t="s">
        <v>6165</v>
      </c>
      <c r="C8251" s="3">
        <v>101092</v>
      </c>
      <c r="D8251" s="2" t="s">
        <v>5075</v>
      </c>
      <c r="E8251" s="3" t="s">
        <v>6149</v>
      </c>
      <c r="G8251" s="66">
        <v>348.11</v>
      </c>
    </row>
    <row r="8252" spans="1:7" x14ac:dyDescent="0.2">
      <c r="A8252" s="1" t="str">
        <f t="shared" si="139"/>
        <v>SINAPI 101091</v>
      </c>
      <c r="B8252" s="3" t="s">
        <v>6165</v>
      </c>
      <c r="C8252" s="3">
        <v>101091</v>
      </c>
      <c r="D8252" s="2" t="s">
        <v>5061</v>
      </c>
      <c r="E8252" s="3" t="s">
        <v>6149</v>
      </c>
      <c r="G8252" s="66">
        <v>135.62</v>
      </c>
    </row>
    <row r="8253" spans="1:7" ht="22.5" x14ac:dyDescent="0.2">
      <c r="A8253" s="1" t="str">
        <f t="shared" si="139"/>
        <v>SINAPI 101726</v>
      </c>
      <c r="B8253" s="3" t="s">
        <v>6165</v>
      </c>
      <c r="C8253" s="3">
        <v>101726</v>
      </c>
      <c r="D8253" s="2" t="s">
        <v>5063</v>
      </c>
      <c r="E8253" s="3" t="s">
        <v>6149</v>
      </c>
      <c r="G8253" s="66">
        <v>183.32</v>
      </c>
    </row>
    <row r="8254" spans="1:7" ht="22.5" x14ac:dyDescent="0.2">
      <c r="A8254" s="1" t="str">
        <f t="shared" si="139"/>
        <v>SINAPI 101725</v>
      </c>
      <c r="B8254" s="3" t="s">
        <v>6165</v>
      </c>
      <c r="C8254" s="3">
        <v>101725</v>
      </c>
      <c r="D8254" s="2" t="s">
        <v>5062</v>
      </c>
      <c r="E8254" s="3" t="s">
        <v>6149</v>
      </c>
      <c r="G8254" s="66">
        <v>289.7</v>
      </c>
    </row>
    <row r="8255" spans="1:7" x14ac:dyDescent="0.2">
      <c r="A8255" s="1" t="str">
        <f t="shared" si="139"/>
        <v>SINAPI 98672</v>
      </c>
      <c r="B8255" s="3" t="s">
        <v>6165</v>
      </c>
      <c r="C8255" s="3">
        <v>98672</v>
      </c>
      <c r="D8255" s="2" t="s">
        <v>5050</v>
      </c>
      <c r="E8255" s="3" t="s">
        <v>6149</v>
      </c>
      <c r="G8255" s="66">
        <v>467.26</v>
      </c>
    </row>
    <row r="8256" spans="1:7" x14ac:dyDescent="0.2">
      <c r="A8256" s="1" t="str">
        <f t="shared" si="139"/>
        <v>SINAPI 101093</v>
      </c>
      <c r="B8256" s="3" t="s">
        <v>6165</v>
      </c>
      <c r="C8256" s="3">
        <v>101093</v>
      </c>
      <c r="D8256" s="2" t="s">
        <v>5076</v>
      </c>
      <c r="E8256" s="3" t="s">
        <v>6149</v>
      </c>
      <c r="G8256" s="66">
        <v>479.84</v>
      </c>
    </row>
    <row r="8257" spans="1:7" x14ac:dyDescent="0.2">
      <c r="A8257" s="1" t="str">
        <f t="shared" si="139"/>
        <v>SINAPI 101731</v>
      </c>
      <c r="B8257" s="3" t="s">
        <v>6165</v>
      </c>
      <c r="C8257" s="3">
        <v>101731</v>
      </c>
      <c r="D8257" s="2" t="s">
        <v>5064</v>
      </c>
      <c r="E8257" s="3" t="s">
        <v>6149</v>
      </c>
      <c r="G8257" s="66">
        <v>350.77</v>
      </c>
    </row>
    <row r="8258" spans="1:7" x14ac:dyDescent="0.2">
      <c r="A8258" s="1" t="str">
        <f t="shared" si="139"/>
        <v>SINAPI 101732</v>
      </c>
      <c r="B8258" s="3" t="s">
        <v>6165</v>
      </c>
      <c r="C8258" s="3">
        <v>101732</v>
      </c>
      <c r="D8258" s="2" t="s">
        <v>5065</v>
      </c>
      <c r="E8258" s="3" t="s">
        <v>6149</v>
      </c>
      <c r="G8258" s="66">
        <v>106.5</v>
      </c>
    </row>
    <row r="8259" spans="1:7" ht="22.5" x14ac:dyDescent="0.2">
      <c r="A8259" s="1" t="str">
        <f t="shared" si="139"/>
        <v>SINAPI 101090</v>
      </c>
      <c r="B8259" s="3" t="s">
        <v>6165</v>
      </c>
      <c r="C8259" s="3">
        <v>101090</v>
      </c>
      <c r="D8259" s="2" t="s">
        <v>5060</v>
      </c>
      <c r="E8259" s="3" t="s">
        <v>6149</v>
      </c>
      <c r="G8259" s="66">
        <v>232.16</v>
      </c>
    </row>
    <row r="8260" spans="1:7" x14ac:dyDescent="0.2">
      <c r="A8260" s="1" t="str">
        <f t="shared" si="139"/>
        <v>SINAPI 101751</v>
      </c>
      <c r="B8260" s="3" t="s">
        <v>6165</v>
      </c>
      <c r="C8260" s="3">
        <v>101751</v>
      </c>
      <c r="D8260" s="2" t="s">
        <v>5042</v>
      </c>
      <c r="E8260" s="3" t="s">
        <v>6149</v>
      </c>
      <c r="G8260" s="66">
        <v>294.19</v>
      </c>
    </row>
    <row r="8261" spans="1:7" x14ac:dyDescent="0.2">
      <c r="A8261" s="1" t="str">
        <f t="shared" si="139"/>
        <v>SINAPI 101729</v>
      </c>
      <c r="B8261" s="3" t="s">
        <v>6165</v>
      </c>
      <c r="C8261" s="3">
        <v>101729</v>
      </c>
      <c r="D8261" s="2" t="s">
        <v>5040</v>
      </c>
      <c r="E8261" s="3" t="s">
        <v>6149</v>
      </c>
      <c r="G8261" s="66">
        <v>287</v>
      </c>
    </row>
    <row r="8262" spans="1:7" x14ac:dyDescent="0.2">
      <c r="A8262" s="1" t="str">
        <f t="shared" si="139"/>
        <v>SINAPI 98683</v>
      </c>
      <c r="B8262" s="3" t="s">
        <v>6165</v>
      </c>
      <c r="C8262" s="3">
        <v>98683</v>
      </c>
      <c r="D8262" s="2" t="s">
        <v>10135</v>
      </c>
      <c r="E8262" s="3" t="s">
        <v>6149</v>
      </c>
      <c r="G8262" s="66">
        <v>0</v>
      </c>
    </row>
    <row r="8263" spans="1:7" x14ac:dyDescent="0.2">
      <c r="A8263" s="1" t="str">
        <f t="shared" si="139"/>
        <v>SINAPI 101094</v>
      </c>
      <c r="B8263" s="3" t="s">
        <v>6165</v>
      </c>
      <c r="C8263" s="3">
        <v>101094</v>
      </c>
      <c r="D8263" s="2" t="s">
        <v>5066</v>
      </c>
      <c r="E8263" s="3" t="s">
        <v>6147</v>
      </c>
      <c r="G8263" s="66">
        <v>171.26</v>
      </c>
    </row>
    <row r="8264" spans="1:7" x14ac:dyDescent="0.2">
      <c r="A8264" s="1" t="str">
        <f t="shared" si="139"/>
        <v>SINAPI 101095</v>
      </c>
      <c r="B8264" s="3" t="s">
        <v>6165</v>
      </c>
      <c r="C8264" s="3">
        <v>101095</v>
      </c>
      <c r="D8264" s="2" t="s">
        <v>10136</v>
      </c>
      <c r="E8264" s="3" t="s">
        <v>6147</v>
      </c>
      <c r="G8264" s="66">
        <v>0</v>
      </c>
    </row>
    <row r="8265" spans="1:7" x14ac:dyDescent="0.2">
      <c r="A8265" s="1" t="str">
        <f t="shared" si="139"/>
        <v>SINAPI 101728</v>
      </c>
      <c r="B8265" s="3" t="s">
        <v>6165</v>
      </c>
      <c r="C8265" s="3">
        <v>101728</v>
      </c>
      <c r="D8265" s="2" t="s">
        <v>10137</v>
      </c>
      <c r="E8265" s="3" t="s">
        <v>6149</v>
      </c>
      <c r="G8265" s="66">
        <v>0</v>
      </c>
    </row>
    <row r="8266" spans="1:7" x14ac:dyDescent="0.2">
      <c r="A8266" s="1" t="str">
        <f t="shared" si="139"/>
        <v>SINAPI 101727</v>
      </c>
      <c r="B8266" s="3" t="s">
        <v>6165</v>
      </c>
      <c r="C8266" s="3">
        <v>101727</v>
      </c>
      <c r="D8266" s="2" t="s">
        <v>5067</v>
      </c>
      <c r="E8266" s="3" t="s">
        <v>6149</v>
      </c>
      <c r="G8266" s="66">
        <v>201.05</v>
      </c>
    </row>
    <row r="8267" spans="1:7" x14ac:dyDescent="0.2">
      <c r="A8267" s="1" t="str">
        <f t="shared" si="139"/>
        <v>SINAPI 101748</v>
      </c>
      <c r="B8267" s="3" t="s">
        <v>6165</v>
      </c>
      <c r="C8267" s="3">
        <v>101748</v>
      </c>
      <c r="D8267" s="2" t="s">
        <v>5073</v>
      </c>
      <c r="E8267" s="3" t="s">
        <v>6149</v>
      </c>
      <c r="G8267" s="66">
        <v>3.97</v>
      </c>
    </row>
    <row r="8268" spans="1:7" x14ac:dyDescent="0.2">
      <c r="A8268" s="1" t="str">
        <f t="shared" si="139"/>
        <v>SINAPI 101742</v>
      </c>
      <c r="B8268" s="3" t="s">
        <v>6165</v>
      </c>
      <c r="C8268" s="3">
        <v>101742</v>
      </c>
      <c r="D8268" s="2" t="s">
        <v>5150</v>
      </c>
      <c r="E8268" s="3" t="s">
        <v>6147</v>
      </c>
      <c r="G8268" s="66">
        <v>62.86</v>
      </c>
    </row>
    <row r="8269" spans="1:7" x14ac:dyDescent="0.2">
      <c r="A8269" s="1" t="str">
        <f t="shared" si="139"/>
        <v>SINAPI 101740</v>
      </c>
      <c r="B8269" s="3" t="s">
        <v>6165</v>
      </c>
      <c r="C8269" s="3">
        <v>101740</v>
      </c>
      <c r="D8269" s="2" t="s">
        <v>5081</v>
      </c>
      <c r="E8269" s="3" t="s">
        <v>6147</v>
      </c>
      <c r="G8269" s="66">
        <v>54.21</v>
      </c>
    </row>
    <row r="8270" spans="1:7" x14ac:dyDescent="0.2">
      <c r="A8270" s="1" t="str">
        <f t="shared" si="139"/>
        <v>SINAPI 98685</v>
      </c>
      <c r="B8270" s="3" t="s">
        <v>6165</v>
      </c>
      <c r="C8270" s="3">
        <v>98685</v>
      </c>
      <c r="D8270" s="2" t="s">
        <v>5056</v>
      </c>
      <c r="E8270" s="3" t="s">
        <v>6147</v>
      </c>
      <c r="G8270" s="66">
        <v>62.18</v>
      </c>
    </row>
    <row r="8271" spans="1:7" x14ac:dyDescent="0.2">
      <c r="A8271" s="1" t="str">
        <f t="shared" si="139"/>
        <v>SINAPI 98686</v>
      </c>
      <c r="B8271" s="3" t="s">
        <v>6165</v>
      </c>
      <c r="C8271" s="3">
        <v>98686</v>
      </c>
      <c r="D8271" s="2" t="s">
        <v>5057</v>
      </c>
      <c r="E8271" s="3" t="s">
        <v>6147</v>
      </c>
      <c r="G8271" s="66">
        <v>45.76</v>
      </c>
    </row>
    <row r="8272" spans="1:7" x14ac:dyDescent="0.2">
      <c r="A8272" s="1" t="str">
        <f t="shared" si="139"/>
        <v>SINAPI 101739</v>
      </c>
      <c r="B8272" s="3" t="s">
        <v>6165</v>
      </c>
      <c r="C8272" s="3">
        <v>101739</v>
      </c>
      <c r="D8272" s="2" t="s">
        <v>5080</v>
      </c>
      <c r="E8272" s="3" t="s">
        <v>6147</v>
      </c>
      <c r="G8272" s="66">
        <v>43</v>
      </c>
    </row>
    <row r="8273" spans="1:7" x14ac:dyDescent="0.2">
      <c r="A8273" s="1" t="str">
        <f t="shared" si="139"/>
        <v>SINAPI 101738</v>
      </c>
      <c r="B8273" s="3" t="s">
        <v>6165</v>
      </c>
      <c r="C8273" s="3">
        <v>101738</v>
      </c>
      <c r="D8273" s="2" t="s">
        <v>5079</v>
      </c>
      <c r="E8273" s="3" t="s">
        <v>6147</v>
      </c>
      <c r="G8273" s="66">
        <v>39.520000000000003</v>
      </c>
    </row>
    <row r="8274" spans="1:7" x14ac:dyDescent="0.2">
      <c r="A8274" s="1" t="str">
        <f t="shared" si="139"/>
        <v>SINAPI 101741</v>
      </c>
      <c r="B8274" s="3" t="s">
        <v>6165</v>
      </c>
      <c r="C8274" s="3">
        <v>101741</v>
      </c>
      <c r="D8274" s="2" t="s">
        <v>5082</v>
      </c>
      <c r="E8274" s="3" t="s">
        <v>6147</v>
      </c>
      <c r="G8274" s="66">
        <v>26.02</v>
      </c>
    </row>
    <row r="8275" spans="1:7" x14ac:dyDescent="0.2">
      <c r="A8275" s="1" t="str">
        <f t="shared" si="139"/>
        <v>SINAPI 98697</v>
      </c>
      <c r="B8275" s="3" t="s">
        <v>6165</v>
      </c>
      <c r="C8275" s="3">
        <v>98697</v>
      </c>
      <c r="D8275" s="2" t="s">
        <v>5078</v>
      </c>
      <c r="E8275" s="3" t="s">
        <v>6147</v>
      </c>
      <c r="G8275" s="66">
        <v>57</v>
      </c>
    </row>
    <row r="8276" spans="1:7" x14ac:dyDescent="0.2">
      <c r="A8276" s="1" t="str">
        <f t="shared" si="139"/>
        <v>SINAPI 98688</v>
      </c>
      <c r="B8276" s="3" t="s">
        <v>6165</v>
      </c>
      <c r="C8276" s="3">
        <v>98688</v>
      </c>
      <c r="D8276" s="2" t="s">
        <v>5058</v>
      </c>
      <c r="E8276" s="3" t="s">
        <v>6147</v>
      </c>
      <c r="G8276" s="66">
        <v>75.98</v>
      </c>
    </row>
    <row r="8277" spans="1:7" x14ac:dyDescent="0.2">
      <c r="A8277" s="1" t="str">
        <f t="shared" si="139"/>
        <v>SINAPI 98687</v>
      </c>
      <c r="B8277" s="3" t="s">
        <v>6165</v>
      </c>
      <c r="C8277" s="3">
        <v>98687</v>
      </c>
      <c r="D8277" s="2" t="s">
        <v>10138</v>
      </c>
      <c r="E8277" s="3" t="s">
        <v>6147</v>
      </c>
      <c r="G8277" s="66">
        <v>0</v>
      </c>
    </row>
    <row r="8278" spans="1:7" x14ac:dyDescent="0.2">
      <c r="A8278" s="1" t="str">
        <f t="shared" si="139"/>
        <v>SINAPI 98689</v>
      </c>
      <c r="B8278" s="3" t="s">
        <v>6165</v>
      </c>
      <c r="C8278" s="3">
        <v>98689</v>
      </c>
      <c r="D8278" s="2" t="s">
        <v>5059</v>
      </c>
      <c r="E8278" s="3" t="s">
        <v>6147</v>
      </c>
      <c r="G8278" s="66">
        <v>90.34</v>
      </c>
    </row>
    <row r="8279" spans="1:7" x14ac:dyDescent="0.2">
      <c r="A8279" s="1" t="str">
        <f t="shared" si="139"/>
        <v>SINAPI 98695</v>
      </c>
      <c r="B8279" s="3" t="s">
        <v>6165</v>
      </c>
      <c r="C8279" s="3">
        <v>98695</v>
      </c>
      <c r="D8279" s="2" t="s">
        <v>5077</v>
      </c>
      <c r="E8279" s="3" t="s">
        <v>6147</v>
      </c>
      <c r="G8279" s="66">
        <v>87.4</v>
      </c>
    </row>
    <row r="8280" spans="1:7" ht="33.75" x14ac:dyDescent="0.2">
      <c r="A8280" s="1" t="str">
        <f t="shared" si="139"/>
        <v>SINAPI 100606</v>
      </c>
      <c r="B8280" s="3" t="s">
        <v>6165</v>
      </c>
      <c r="C8280" s="3">
        <v>100606</v>
      </c>
      <c r="D8280" s="2" t="s">
        <v>2741</v>
      </c>
      <c r="E8280" s="3" t="s">
        <v>6148</v>
      </c>
      <c r="G8280" s="66">
        <v>1683.1</v>
      </c>
    </row>
    <row r="8281" spans="1:7" ht="33.75" x14ac:dyDescent="0.2">
      <c r="A8281" s="1" t="str">
        <f t="shared" si="139"/>
        <v>SINAPI 100604</v>
      </c>
      <c r="B8281" s="3" t="s">
        <v>6165</v>
      </c>
      <c r="C8281" s="3">
        <v>100604</v>
      </c>
      <c r="D8281" s="2" t="s">
        <v>2739</v>
      </c>
      <c r="E8281" s="3" t="s">
        <v>6148</v>
      </c>
      <c r="G8281" s="66">
        <v>682.93</v>
      </c>
    </row>
    <row r="8282" spans="1:7" ht="33.75" x14ac:dyDescent="0.2">
      <c r="A8282" s="1" t="str">
        <f t="shared" si="139"/>
        <v>SINAPI 100605</v>
      </c>
      <c r="B8282" s="3" t="s">
        <v>6165</v>
      </c>
      <c r="C8282" s="3">
        <v>100605</v>
      </c>
      <c r="D8282" s="2" t="s">
        <v>2740</v>
      </c>
      <c r="E8282" s="3" t="s">
        <v>6148</v>
      </c>
      <c r="G8282" s="66">
        <v>1095.6600000000001</v>
      </c>
    </row>
    <row r="8283" spans="1:7" ht="22.5" x14ac:dyDescent="0.2">
      <c r="A8283" s="1" t="str">
        <f t="shared" si="139"/>
        <v>SINAPI 100580</v>
      </c>
      <c r="B8283" s="3" t="s">
        <v>6165</v>
      </c>
      <c r="C8283" s="3">
        <v>100580</v>
      </c>
      <c r="D8283" s="2" t="s">
        <v>2715</v>
      </c>
      <c r="E8283" s="3" t="s">
        <v>6148</v>
      </c>
      <c r="G8283" s="66">
        <v>620.71</v>
      </c>
    </row>
    <row r="8284" spans="1:7" ht="22.5" x14ac:dyDescent="0.2">
      <c r="A8284" s="1" t="str">
        <f t="shared" si="139"/>
        <v>SINAPI 100579</v>
      </c>
      <c r="B8284" s="3" t="s">
        <v>6165</v>
      </c>
      <c r="C8284" s="3">
        <v>100579</v>
      </c>
      <c r="D8284" s="2" t="s">
        <v>2714</v>
      </c>
      <c r="E8284" s="3" t="s">
        <v>6148</v>
      </c>
      <c r="G8284" s="66">
        <v>565.76</v>
      </c>
    </row>
    <row r="8285" spans="1:7" ht="33.75" x14ac:dyDescent="0.2">
      <c r="A8285" s="1" t="str">
        <f t="shared" si="139"/>
        <v>SINAPI 100609</v>
      </c>
      <c r="B8285" s="3" t="s">
        <v>6165</v>
      </c>
      <c r="C8285" s="3">
        <v>100609</v>
      </c>
      <c r="D8285" s="2" t="s">
        <v>2744</v>
      </c>
      <c r="E8285" s="3" t="s">
        <v>6148</v>
      </c>
      <c r="G8285" s="66">
        <v>1716.14</v>
      </c>
    </row>
    <row r="8286" spans="1:7" ht="33.75" x14ac:dyDescent="0.2">
      <c r="A8286" s="1" t="str">
        <f t="shared" si="139"/>
        <v>SINAPI 100607</v>
      </c>
      <c r="B8286" s="3" t="s">
        <v>6165</v>
      </c>
      <c r="C8286" s="3">
        <v>100607</v>
      </c>
      <c r="D8286" s="2" t="s">
        <v>2742</v>
      </c>
      <c r="E8286" s="3" t="s">
        <v>6148</v>
      </c>
      <c r="G8286" s="66">
        <v>701.32</v>
      </c>
    </row>
    <row r="8287" spans="1:7" ht="33.75" x14ac:dyDescent="0.2">
      <c r="A8287" s="1" t="str">
        <f t="shared" si="139"/>
        <v>SINAPI 100608</v>
      </c>
      <c r="B8287" s="3" t="s">
        <v>6165</v>
      </c>
      <c r="C8287" s="3">
        <v>100608</v>
      </c>
      <c r="D8287" s="2" t="s">
        <v>2743</v>
      </c>
      <c r="E8287" s="3" t="s">
        <v>6148</v>
      </c>
      <c r="G8287" s="66">
        <v>1119.7</v>
      </c>
    </row>
    <row r="8288" spans="1:7" ht="22.5" x14ac:dyDescent="0.2">
      <c r="A8288" s="1" t="str">
        <f t="shared" si="139"/>
        <v>SINAPI 100582</v>
      </c>
      <c r="B8288" s="3" t="s">
        <v>6165</v>
      </c>
      <c r="C8288" s="3">
        <v>100582</v>
      </c>
      <c r="D8288" s="2" t="s">
        <v>2717</v>
      </c>
      <c r="E8288" s="3" t="s">
        <v>6148</v>
      </c>
      <c r="G8288" s="66">
        <v>689.38</v>
      </c>
    </row>
    <row r="8289" spans="1:7" ht="22.5" x14ac:dyDescent="0.2">
      <c r="A8289" s="1" t="str">
        <f t="shared" si="139"/>
        <v>SINAPI 100581</v>
      </c>
      <c r="B8289" s="3" t="s">
        <v>6165</v>
      </c>
      <c r="C8289" s="3">
        <v>100581</v>
      </c>
      <c r="D8289" s="2" t="s">
        <v>2716</v>
      </c>
      <c r="E8289" s="3" t="s">
        <v>6148</v>
      </c>
      <c r="G8289" s="66">
        <v>590.33000000000004</v>
      </c>
    </row>
    <row r="8290" spans="1:7" ht="33.75" x14ac:dyDescent="0.2">
      <c r="A8290" s="1" t="str">
        <f t="shared" si="139"/>
        <v>SINAPI 100613</v>
      </c>
      <c r="B8290" s="3" t="s">
        <v>6165</v>
      </c>
      <c r="C8290" s="3">
        <v>100613</v>
      </c>
      <c r="D8290" s="2" t="s">
        <v>2748</v>
      </c>
      <c r="E8290" s="3" t="s">
        <v>6148</v>
      </c>
      <c r="G8290" s="66">
        <v>1748.37</v>
      </c>
    </row>
    <row r="8291" spans="1:7" ht="33.75" x14ac:dyDescent="0.2">
      <c r="A8291" s="1" t="str">
        <f t="shared" si="139"/>
        <v>SINAPI 100610</v>
      </c>
      <c r="B8291" s="3" t="s">
        <v>6165</v>
      </c>
      <c r="C8291" s="3">
        <v>100610</v>
      </c>
      <c r="D8291" s="2" t="s">
        <v>2745</v>
      </c>
      <c r="E8291" s="3" t="s">
        <v>6148</v>
      </c>
      <c r="G8291" s="66">
        <v>719.64</v>
      </c>
    </row>
    <row r="8292" spans="1:7" ht="33.75" x14ac:dyDescent="0.2">
      <c r="A8292" s="1" t="str">
        <f t="shared" si="139"/>
        <v>SINAPI 100611</v>
      </c>
      <c r="B8292" s="3" t="s">
        <v>6165</v>
      </c>
      <c r="C8292" s="3">
        <v>100611</v>
      </c>
      <c r="D8292" s="2" t="s">
        <v>2746</v>
      </c>
      <c r="E8292" s="3" t="s">
        <v>6148</v>
      </c>
      <c r="G8292" s="66">
        <v>907.67</v>
      </c>
    </row>
    <row r="8293" spans="1:7" ht="33.75" x14ac:dyDescent="0.2">
      <c r="A8293" s="1" t="str">
        <f t="shared" si="139"/>
        <v>SINAPI 100612</v>
      </c>
      <c r="B8293" s="3" t="s">
        <v>6165</v>
      </c>
      <c r="C8293" s="3">
        <v>100612</v>
      </c>
      <c r="D8293" s="2" t="s">
        <v>2747</v>
      </c>
      <c r="E8293" s="3" t="s">
        <v>6148</v>
      </c>
      <c r="G8293" s="66">
        <v>1143.28</v>
      </c>
    </row>
    <row r="8294" spans="1:7" ht="22.5" x14ac:dyDescent="0.2">
      <c r="A8294" s="1" t="str">
        <f t="shared" si="139"/>
        <v>SINAPI 100584</v>
      </c>
      <c r="B8294" s="3" t="s">
        <v>6165</v>
      </c>
      <c r="C8294" s="3">
        <v>100584</v>
      </c>
      <c r="D8294" s="2" t="s">
        <v>2719</v>
      </c>
      <c r="E8294" s="3" t="s">
        <v>6148</v>
      </c>
      <c r="G8294" s="66">
        <v>676.27</v>
      </c>
    </row>
    <row r="8295" spans="1:7" ht="22.5" x14ac:dyDescent="0.2">
      <c r="A8295" s="1" t="str">
        <f t="shared" ref="A8295:A8358" si="140">CONCATENAR</f>
        <v>SINAPI 100583</v>
      </c>
      <c r="B8295" s="3" t="s">
        <v>6165</v>
      </c>
      <c r="C8295" s="3">
        <v>100583</v>
      </c>
      <c r="D8295" s="2" t="s">
        <v>2718</v>
      </c>
      <c r="E8295" s="3" t="s">
        <v>6148</v>
      </c>
      <c r="G8295" s="66">
        <v>616.69000000000005</v>
      </c>
    </row>
    <row r="8296" spans="1:7" ht="33.75" x14ac:dyDescent="0.2">
      <c r="A8296" s="1" t="str">
        <f t="shared" si="140"/>
        <v>SINAPI 100616</v>
      </c>
      <c r="B8296" s="3" t="s">
        <v>6165</v>
      </c>
      <c r="C8296" s="3">
        <v>100616</v>
      </c>
      <c r="D8296" s="2" t="s">
        <v>2751</v>
      </c>
      <c r="E8296" s="3" t="s">
        <v>6148</v>
      </c>
      <c r="G8296" s="66">
        <v>1816.18</v>
      </c>
    </row>
    <row r="8297" spans="1:7" ht="33.75" x14ac:dyDescent="0.2">
      <c r="A8297" s="1" t="str">
        <f t="shared" si="140"/>
        <v>SINAPI 100614</v>
      </c>
      <c r="B8297" s="3" t="s">
        <v>6165</v>
      </c>
      <c r="C8297" s="3">
        <v>100614</v>
      </c>
      <c r="D8297" s="2" t="s">
        <v>2749</v>
      </c>
      <c r="E8297" s="3" t="s">
        <v>6148</v>
      </c>
      <c r="G8297" s="66">
        <v>949.06</v>
      </c>
    </row>
    <row r="8298" spans="1:7" ht="33.75" x14ac:dyDescent="0.2">
      <c r="A8298" s="1" t="str">
        <f t="shared" si="140"/>
        <v>SINAPI 100615</v>
      </c>
      <c r="B8298" s="3" t="s">
        <v>6165</v>
      </c>
      <c r="C8298" s="3">
        <v>100615</v>
      </c>
      <c r="D8298" s="2" t="s">
        <v>2750</v>
      </c>
      <c r="E8298" s="3" t="s">
        <v>6148</v>
      </c>
      <c r="G8298" s="66">
        <v>1190.03</v>
      </c>
    </row>
    <row r="8299" spans="1:7" ht="22.5" x14ac:dyDescent="0.2">
      <c r="A8299" s="1" t="str">
        <f t="shared" si="140"/>
        <v>SINAPI 100586</v>
      </c>
      <c r="B8299" s="3" t="s">
        <v>6165</v>
      </c>
      <c r="C8299" s="3">
        <v>100586</v>
      </c>
      <c r="D8299" s="2" t="s">
        <v>2721</v>
      </c>
      <c r="E8299" s="3" t="s">
        <v>6148</v>
      </c>
      <c r="G8299" s="66">
        <v>762.84</v>
      </c>
    </row>
    <row r="8300" spans="1:7" ht="22.5" x14ac:dyDescent="0.2">
      <c r="A8300" s="1" t="str">
        <f t="shared" si="140"/>
        <v>SINAPI 100585</v>
      </c>
      <c r="B8300" s="3" t="s">
        <v>6165</v>
      </c>
      <c r="C8300" s="3">
        <v>100585</v>
      </c>
      <c r="D8300" s="2" t="s">
        <v>2720</v>
      </c>
      <c r="E8300" s="3" t="s">
        <v>6148</v>
      </c>
      <c r="G8300" s="66">
        <v>667.92</v>
      </c>
    </row>
    <row r="8301" spans="1:7" ht="33.75" x14ac:dyDescent="0.2">
      <c r="A8301" s="1" t="str">
        <f t="shared" si="140"/>
        <v>SINAPI 100618</v>
      </c>
      <c r="B8301" s="3" t="s">
        <v>6165</v>
      </c>
      <c r="C8301" s="3">
        <v>100618</v>
      </c>
      <c r="D8301" s="2" t="s">
        <v>2753</v>
      </c>
      <c r="E8301" s="3" t="s">
        <v>6148</v>
      </c>
      <c r="G8301" s="66">
        <v>1890.19</v>
      </c>
    </row>
    <row r="8302" spans="1:7" ht="33.75" x14ac:dyDescent="0.2">
      <c r="A8302" s="1" t="str">
        <f t="shared" si="140"/>
        <v>SINAPI 100617</v>
      </c>
      <c r="B8302" s="3" t="s">
        <v>6165</v>
      </c>
      <c r="C8302" s="3">
        <v>100617</v>
      </c>
      <c r="D8302" s="2" t="s">
        <v>2752</v>
      </c>
      <c r="E8302" s="3" t="s">
        <v>6148</v>
      </c>
      <c r="G8302" s="66">
        <v>1236.55</v>
      </c>
    </row>
    <row r="8303" spans="1:7" ht="22.5" x14ac:dyDescent="0.2">
      <c r="A8303" s="1" t="str">
        <f t="shared" si="140"/>
        <v>SINAPI 100588</v>
      </c>
      <c r="B8303" s="3" t="s">
        <v>6165</v>
      </c>
      <c r="C8303" s="3">
        <v>100588</v>
      </c>
      <c r="D8303" s="2" t="s">
        <v>2723</v>
      </c>
      <c r="E8303" s="3" t="s">
        <v>6148</v>
      </c>
      <c r="G8303" s="66">
        <v>794.78</v>
      </c>
    </row>
    <row r="8304" spans="1:7" ht="22.5" x14ac:dyDescent="0.2">
      <c r="A8304" s="1" t="str">
        <f t="shared" si="140"/>
        <v>SINAPI 100587</v>
      </c>
      <c r="B8304" s="3" t="s">
        <v>6165</v>
      </c>
      <c r="C8304" s="3">
        <v>100587</v>
      </c>
      <c r="D8304" s="2" t="s">
        <v>2722</v>
      </c>
      <c r="E8304" s="3" t="s">
        <v>6148</v>
      </c>
      <c r="G8304" s="66">
        <v>721.01</v>
      </c>
    </row>
    <row r="8305" spans="1:7" ht="22.5" x14ac:dyDescent="0.2">
      <c r="A8305" s="1" t="str">
        <f t="shared" si="140"/>
        <v>SINAPI 100590</v>
      </c>
      <c r="B8305" s="3" t="s">
        <v>6165</v>
      </c>
      <c r="C8305" s="3">
        <v>100590</v>
      </c>
      <c r="D8305" s="2" t="s">
        <v>2725</v>
      </c>
      <c r="E8305" s="3" t="s">
        <v>6148</v>
      </c>
      <c r="G8305" s="66">
        <v>871.59</v>
      </c>
    </row>
    <row r="8306" spans="1:7" ht="22.5" x14ac:dyDescent="0.2">
      <c r="A8306" s="1" t="str">
        <f t="shared" si="140"/>
        <v>SINAPI 100589</v>
      </c>
      <c r="B8306" s="3" t="s">
        <v>6165</v>
      </c>
      <c r="C8306" s="3">
        <v>100589</v>
      </c>
      <c r="D8306" s="2" t="s">
        <v>2724</v>
      </c>
      <c r="E8306" s="3" t="s">
        <v>6148</v>
      </c>
      <c r="G8306" s="66">
        <v>798.68</v>
      </c>
    </row>
    <row r="8307" spans="1:7" ht="22.5" x14ac:dyDescent="0.2">
      <c r="A8307" s="1" t="str">
        <f t="shared" si="140"/>
        <v>SINAPI 100592</v>
      </c>
      <c r="B8307" s="3" t="s">
        <v>6165</v>
      </c>
      <c r="C8307" s="3">
        <v>100592</v>
      </c>
      <c r="D8307" s="2" t="s">
        <v>2727</v>
      </c>
      <c r="E8307" s="3" t="s">
        <v>6148</v>
      </c>
      <c r="G8307" s="66">
        <v>853.87</v>
      </c>
    </row>
    <row r="8308" spans="1:7" ht="22.5" x14ac:dyDescent="0.2">
      <c r="A8308" s="1" t="str">
        <f t="shared" si="140"/>
        <v>SINAPI 100591</v>
      </c>
      <c r="B8308" s="3" t="s">
        <v>6165</v>
      </c>
      <c r="C8308" s="3">
        <v>100591</v>
      </c>
      <c r="D8308" s="2" t="s">
        <v>2726</v>
      </c>
      <c r="E8308" s="3" t="s">
        <v>6148</v>
      </c>
      <c r="G8308" s="66">
        <v>793.44</v>
      </c>
    </row>
    <row r="8309" spans="1:7" ht="22.5" x14ac:dyDescent="0.2">
      <c r="A8309" s="1" t="str">
        <f t="shared" si="140"/>
        <v>SINAPI 100594</v>
      </c>
      <c r="B8309" s="3" t="s">
        <v>6165</v>
      </c>
      <c r="C8309" s="3">
        <v>100594</v>
      </c>
      <c r="D8309" s="2" t="s">
        <v>2729</v>
      </c>
      <c r="E8309" s="3" t="s">
        <v>6148</v>
      </c>
      <c r="G8309" s="66">
        <v>952.29</v>
      </c>
    </row>
    <row r="8310" spans="1:7" ht="22.5" x14ac:dyDescent="0.2">
      <c r="A8310" s="1" t="str">
        <f t="shared" si="140"/>
        <v>SINAPI 100593</v>
      </c>
      <c r="B8310" s="3" t="s">
        <v>6165</v>
      </c>
      <c r="C8310" s="3">
        <v>100593</v>
      </c>
      <c r="D8310" s="2" t="s">
        <v>2728</v>
      </c>
      <c r="E8310" s="3" t="s">
        <v>6148</v>
      </c>
      <c r="G8310" s="66">
        <v>849.85</v>
      </c>
    </row>
    <row r="8311" spans="1:7" ht="22.5" x14ac:dyDescent="0.2">
      <c r="A8311" s="1" t="str">
        <f t="shared" si="140"/>
        <v>SINAPI 100596</v>
      </c>
      <c r="B8311" s="3" t="s">
        <v>6165</v>
      </c>
      <c r="C8311" s="3">
        <v>100596</v>
      </c>
      <c r="D8311" s="2" t="s">
        <v>2731</v>
      </c>
      <c r="E8311" s="3" t="s">
        <v>6148</v>
      </c>
      <c r="G8311" s="66">
        <v>1157.26</v>
      </c>
    </row>
    <row r="8312" spans="1:7" ht="22.5" x14ac:dyDescent="0.2">
      <c r="A8312" s="1" t="str">
        <f t="shared" si="140"/>
        <v>SINAPI 100595</v>
      </c>
      <c r="B8312" s="3" t="s">
        <v>6165</v>
      </c>
      <c r="C8312" s="3">
        <v>100595</v>
      </c>
      <c r="D8312" s="2" t="s">
        <v>2730</v>
      </c>
      <c r="E8312" s="3" t="s">
        <v>6148</v>
      </c>
      <c r="G8312" s="66">
        <v>1019.02</v>
      </c>
    </row>
    <row r="8313" spans="1:7" ht="22.5" x14ac:dyDescent="0.2">
      <c r="A8313" s="1" t="str">
        <f t="shared" si="140"/>
        <v>SINAPI 100598</v>
      </c>
      <c r="B8313" s="3" t="s">
        <v>6165</v>
      </c>
      <c r="C8313" s="3">
        <v>100598</v>
      </c>
      <c r="D8313" s="2" t="s">
        <v>2733</v>
      </c>
      <c r="E8313" s="3" t="s">
        <v>6148</v>
      </c>
      <c r="G8313" s="66">
        <v>1292.8</v>
      </c>
    </row>
    <row r="8314" spans="1:7" ht="22.5" x14ac:dyDescent="0.2">
      <c r="A8314" s="1" t="str">
        <f t="shared" si="140"/>
        <v>SINAPI 100597</v>
      </c>
      <c r="B8314" s="3" t="s">
        <v>6165</v>
      </c>
      <c r="C8314" s="3">
        <v>100597</v>
      </c>
      <c r="D8314" s="2" t="s">
        <v>2732</v>
      </c>
      <c r="E8314" s="3" t="s">
        <v>6148</v>
      </c>
      <c r="G8314" s="66">
        <v>1178.81</v>
      </c>
    </row>
    <row r="8315" spans="1:7" ht="33.75" x14ac:dyDescent="0.2">
      <c r="A8315" s="1" t="str">
        <f t="shared" si="140"/>
        <v>SINAPI 100603</v>
      </c>
      <c r="B8315" s="3" t="s">
        <v>6165</v>
      </c>
      <c r="C8315" s="3">
        <v>100603</v>
      </c>
      <c r="D8315" s="2" t="s">
        <v>2738</v>
      </c>
      <c r="E8315" s="3" t="s">
        <v>6148</v>
      </c>
      <c r="G8315" s="66">
        <v>1621.41</v>
      </c>
    </row>
    <row r="8316" spans="1:7" ht="33.75" x14ac:dyDescent="0.2">
      <c r="A8316" s="1" t="str">
        <f t="shared" si="140"/>
        <v>SINAPI 100599</v>
      </c>
      <c r="B8316" s="3" t="s">
        <v>6165</v>
      </c>
      <c r="C8316" s="3">
        <v>100599</v>
      </c>
      <c r="D8316" s="2" t="s">
        <v>2734</v>
      </c>
      <c r="E8316" s="3" t="s">
        <v>6148</v>
      </c>
      <c r="G8316" s="66">
        <v>538.78</v>
      </c>
    </row>
    <row r="8317" spans="1:7" ht="33.75" x14ac:dyDescent="0.2">
      <c r="A8317" s="1" t="str">
        <f t="shared" si="140"/>
        <v>SINAPI 100600</v>
      </c>
      <c r="B8317" s="3" t="s">
        <v>6165</v>
      </c>
      <c r="C8317" s="3">
        <v>100600</v>
      </c>
      <c r="D8317" s="2" t="s">
        <v>2735</v>
      </c>
      <c r="E8317" s="3" t="s">
        <v>6148</v>
      </c>
      <c r="G8317" s="66">
        <v>644.1</v>
      </c>
    </row>
    <row r="8318" spans="1:7" ht="33.75" x14ac:dyDescent="0.2">
      <c r="A8318" s="1" t="str">
        <f t="shared" si="140"/>
        <v>SINAPI 100601</v>
      </c>
      <c r="B8318" s="3" t="s">
        <v>6165</v>
      </c>
      <c r="C8318" s="3">
        <v>100601</v>
      </c>
      <c r="D8318" s="2" t="s">
        <v>2736</v>
      </c>
      <c r="E8318" s="3" t="s">
        <v>6148</v>
      </c>
      <c r="G8318" s="66">
        <v>823.3</v>
      </c>
    </row>
    <row r="8319" spans="1:7" ht="33.75" x14ac:dyDescent="0.2">
      <c r="A8319" s="1" t="str">
        <f t="shared" si="140"/>
        <v>SINAPI 100602</v>
      </c>
      <c r="B8319" s="3" t="s">
        <v>6165</v>
      </c>
      <c r="C8319" s="3">
        <v>100602</v>
      </c>
      <c r="D8319" s="2" t="s">
        <v>2737</v>
      </c>
      <c r="E8319" s="3" t="s">
        <v>6148</v>
      </c>
      <c r="G8319" s="66">
        <v>1046.8499999999999</v>
      </c>
    </row>
    <row r="8320" spans="1:7" ht="22.5" x14ac:dyDescent="0.2">
      <c r="A8320" s="1" t="str">
        <f t="shared" si="140"/>
        <v>SINAPI 100578</v>
      </c>
      <c r="B8320" s="3" t="s">
        <v>6165</v>
      </c>
      <c r="C8320" s="3">
        <v>100578</v>
      </c>
      <c r="D8320" s="2" t="s">
        <v>2713</v>
      </c>
      <c r="E8320" s="3" t="s">
        <v>6148</v>
      </c>
      <c r="G8320" s="66">
        <v>516.15</v>
      </c>
    </row>
    <row r="8321" spans="1:7" ht="22.5" x14ac:dyDescent="0.2">
      <c r="A8321" s="1" t="str">
        <f t="shared" si="140"/>
        <v>SINAPI 100623</v>
      </c>
      <c r="B8321" s="3" t="s">
        <v>6165</v>
      </c>
      <c r="C8321" s="3">
        <v>100623</v>
      </c>
      <c r="D8321" s="2" t="s">
        <v>2758</v>
      </c>
      <c r="E8321" s="3" t="s">
        <v>6148</v>
      </c>
      <c r="G8321" s="66">
        <v>2432.7199999999998</v>
      </c>
    </row>
    <row r="8322" spans="1:7" ht="22.5" x14ac:dyDescent="0.2">
      <c r="A8322" s="1" t="str">
        <f t="shared" si="140"/>
        <v>SINAPI 100621</v>
      </c>
      <c r="B8322" s="3" t="s">
        <v>6165</v>
      </c>
      <c r="C8322" s="3">
        <v>100621</v>
      </c>
      <c r="D8322" s="2" t="s">
        <v>2756</v>
      </c>
      <c r="E8322" s="3" t="s">
        <v>6148</v>
      </c>
      <c r="G8322" s="66">
        <v>3017.97</v>
      </c>
    </row>
    <row r="8323" spans="1:7" ht="22.5" x14ac:dyDescent="0.2">
      <c r="A8323" s="1" t="str">
        <f t="shared" si="140"/>
        <v>SINAPI 100622</v>
      </c>
      <c r="B8323" s="3" t="s">
        <v>6165</v>
      </c>
      <c r="C8323" s="3">
        <v>100622</v>
      </c>
      <c r="D8323" s="2" t="s">
        <v>2757</v>
      </c>
      <c r="E8323" s="3" t="s">
        <v>6148</v>
      </c>
      <c r="G8323" s="66">
        <v>2254.77</v>
      </c>
    </row>
    <row r="8324" spans="1:7" ht="22.5" x14ac:dyDescent="0.2">
      <c r="A8324" s="1" t="str">
        <f t="shared" si="140"/>
        <v>SINAPI 100620</v>
      </c>
      <c r="B8324" s="3" t="s">
        <v>6165</v>
      </c>
      <c r="C8324" s="3">
        <v>100620</v>
      </c>
      <c r="D8324" s="2" t="s">
        <v>2755</v>
      </c>
      <c r="E8324" s="3" t="s">
        <v>6148</v>
      </c>
      <c r="G8324" s="66">
        <v>2603.12</v>
      </c>
    </row>
    <row r="8325" spans="1:7" ht="22.5" x14ac:dyDescent="0.2">
      <c r="A8325" s="1" t="str">
        <f t="shared" si="140"/>
        <v>SINAPI 100619</v>
      </c>
      <c r="B8325" s="3" t="s">
        <v>6165</v>
      </c>
      <c r="C8325" s="3">
        <v>100619</v>
      </c>
      <c r="D8325" s="2" t="s">
        <v>2754</v>
      </c>
      <c r="E8325" s="3" t="s">
        <v>6148</v>
      </c>
      <c r="G8325" s="66">
        <v>575.92999999999995</v>
      </c>
    </row>
    <row r="8326" spans="1:7" ht="22.5" x14ac:dyDescent="0.2">
      <c r="A8326" s="1" t="str">
        <f t="shared" si="140"/>
        <v>SINAPI 97985</v>
      </c>
      <c r="B8326" s="3" t="s">
        <v>6165</v>
      </c>
      <c r="C8326" s="3">
        <v>97985</v>
      </c>
      <c r="D8326" s="2" t="s">
        <v>1477</v>
      </c>
      <c r="E8326" s="3" t="s">
        <v>6147</v>
      </c>
      <c r="G8326" s="66">
        <v>1477.73</v>
      </c>
    </row>
    <row r="8327" spans="1:7" ht="22.5" x14ac:dyDescent="0.2">
      <c r="A8327" s="1" t="str">
        <f t="shared" si="140"/>
        <v>SINAPI 97993</v>
      </c>
      <c r="B8327" s="3" t="s">
        <v>6165</v>
      </c>
      <c r="C8327" s="3">
        <v>97993</v>
      </c>
      <c r="D8327" s="2" t="s">
        <v>1481</v>
      </c>
      <c r="E8327" s="3" t="s">
        <v>6147</v>
      </c>
      <c r="G8327" s="66">
        <v>2103.92</v>
      </c>
    </row>
    <row r="8328" spans="1:7" ht="22.5" x14ac:dyDescent="0.2">
      <c r="A8328" s="1" t="str">
        <f t="shared" si="140"/>
        <v>SINAPI 97991</v>
      </c>
      <c r="B8328" s="3" t="s">
        <v>6165</v>
      </c>
      <c r="C8328" s="3">
        <v>97991</v>
      </c>
      <c r="D8328" s="2" t="s">
        <v>1480</v>
      </c>
      <c r="E8328" s="3" t="s">
        <v>6147</v>
      </c>
      <c r="G8328" s="66">
        <v>870.01</v>
      </c>
    </row>
    <row r="8329" spans="1:7" ht="22.5" x14ac:dyDescent="0.2">
      <c r="A8329" s="1" t="str">
        <f t="shared" si="140"/>
        <v>SINAPI 99283</v>
      </c>
      <c r="B8329" s="3" t="s">
        <v>6165</v>
      </c>
      <c r="C8329" s="3">
        <v>99283</v>
      </c>
      <c r="D8329" s="2" t="s">
        <v>1529</v>
      </c>
      <c r="E8329" s="3" t="s">
        <v>6147</v>
      </c>
      <c r="G8329" s="66">
        <v>1160.3800000000001</v>
      </c>
    </row>
    <row r="8330" spans="1:7" ht="22.5" x14ac:dyDescent="0.2">
      <c r="A8330" s="1" t="str">
        <f t="shared" si="140"/>
        <v>SINAPI 99293</v>
      </c>
      <c r="B8330" s="3" t="s">
        <v>6165</v>
      </c>
      <c r="C8330" s="3">
        <v>99293</v>
      </c>
      <c r="D8330" s="2" t="s">
        <v>1533</v>
      </c>
      <c r="E8330" s="3" t="s">
        <v>6147</v>
      </c>
      <c r="G8330" s="66">
        <v>1402.12</v>
      </c>
    </row>
    <row r="8331" spans="1:7" ht="22.5" x14ac:dyDescent="0.2">
      <c r="A8331" s="1" t="str">
        <f t="shared" si="140"/>
        <v>SINAPI 99243</v>
      </c>
      <c r="B8331" s="3" t="s">
        <v>6165</v>
      </c>
      <c r="C8331" s="3">
        <v>99243</v>
      </c>
      <c r="D8331" s="2" t="s">
        <v>1515</v>
      </c>
      <c r="E8331" s="3" t="s">
        <v>6147</v>
      </c>
      <c r="G8331" s="66">
        <v>1643.8</v>
      </c>
    </row>
    <row r="8332" spans="1:7" ht="22.5" x14ac:dyDescent="0.2">
      <c r="A8332" s="1" t="str">
        <f t="shared" si="140"/>
        <v>SINAPI 99249</v>
      </c>
      <c r="B8332" s="3" t="s">
        <v>6165</v>
      </c>
      <c r="C8332" s="3">
        <v>99249</v>
      </c>
      <c r="D8332" s="2" t="s">
        <v>1518</v>
      </c>
      <c r="E8332" s="3" t="s">
        <v>6147</v>
      </c>
      <c r="G8332" s="66">
        <v>2006.44</v>
      </c>
    </row>
    <row r="8333" spans="1:7" ht="22.5" x14ac:dyDescent="0.2">
      <c r="A8333" s="1" t="str">
        <f t="shared" si="140"/>
        <v>SINAPI 99278</v>
      </c>
      <c r="B8333" s="3" t="s">
        <v>6165</v>
      </c>
      <c r="C8333" s="3">
        <v>99278</v>
      </c>
      <c r="D8333" s="2" t="s">
        <v>1526</v>
      </c>
      <c r="E8333" s="3" t="s">
        <v>6147</v>
      </c>
      <c r="G8333" s="66">
        <v>363.16</v>
      </c>
    </row>
    <row r="8334" spans="1:7" ht="22.5" x14ac:dyDescent="0.2">
      <c r="A8334" s="1" t="str">
        <f t="shared" si="140"/>
        <v>SINAPI 99288</v>
      </c>
      <c r="B8334" s="3" t="s">
        <v>6165</v>
      </c>
      <c r="C8334" s="3">
        <v>99288</v>
      </c>
      <c r="D8334" s="2" t="s">
        <v>1530</v>
      </c>
      <c r="E8334" s="3" t="s">
        <v>6147</v>
      </c>
      <c r="G8334" s="66">
        <v>477.49</v>
      </c>
    </row>
    <row r="8335" spans="1:7" ht="22.5" x14ac:dyDescent="0.2">
      <c r="A8335" s="1" t="str">
        <f t="shared" si="140"/>
        <v>SINAPI 99240</v>
      </c>
      <c r="B8335" s="3" t="s">
        <v>6165</v>
      </c>
      <c r="C8335" s="3">
        <v>99240</v>
      </c>
      <c r="D8335" s="2" t="s">
        <v>1513</v>
      </c>
      <c r="E8335" s="3" t="s">
        <v>6147</v>
      </c>
      <c r="G8335" s="66">
        <v>632.9</v>
      </c>
    </row>
    <row r="8336" spans="1:7" ht="22.5" x14ac:dyDescent="0.2">
      <c r="A8336" s="1" t="str">
        <f t="shared" si="140"/>
        <v>SINAPI 99246</v>
      </c>
      <c r="B8336" s="3" t="s">
        <v>6165</v>
      </c>
      <c r="C8336" s="3">
        <v>99246</v>
      </c>
      <c r="D8336" s="2" t="s">
        <v>1516</v>
      </c>
      <c r="E8336" s="3" t="s">
        <v>6147</v>
      </c>
      <c r="G8336" s="66">
        <v>865.75</v>
      </c>
    </row>
    <row r="8337" spans="1:7" ht="22.5" x14ac:dyDescent="0.2">
      <c r="A8337" s="1" t="str">
        <f t="shared" si="140"/>
        <v>SINAPI 97981</v>
      </c>
      <c r="B8337" s="3" t="s">
        <v>6165</v>
      </c>
      <c r="C8337" s="3">
        <v>97981</v>
      </c>
      <c r="D8337" s="2" t="s">
        <v>1475</v>
      </c>
      <c r="E8337" s="3" t="s">
        <v>6147</v>
      </c>
      <c r="G8337" s="66">
        <v>1227.24</v>
      </c>
    </row>
    <row r="8338" spans="1:7" ht="22.5" x14ac:dyDescent="0.2">
      <c r="A8338" s="1" t="str">
        <f t="shared" si="140"/>
        <v>SINAPI 97989</v>
      </c>
      <c r="B8338" s="3" t="s">
        <v>6165</v>
      </c>
      <c r="C8338" s="3">
        <v>97989</v>
      </c>
      <c r="D8338" s="2" t="s">
        <v>1479</v>
      </c>
      <c r="E8338" s="3" t="s">
        <v>6147</v>
      </c>
      <c r="G8338" s="66">
        <v>1728.15</v>
      </c>
    </row>
    <row r="8339" spans="1:7" ht="22.5" x14ac:dyDescent="0.2">
      <c r="A8339" s="1" t="str">
        <f t="shared" si="140"/>
        <v>SINAPI 98409</v>
      </c>
      <c r="B8339" s="3" t="s">
        <v>6165</v>
      </c>
      <c r="C8339" s="3">
        <v>98409</v>
      </c>
      <c r="D8339" s="2" t="s">
        <v>1512</v>
      </c>
      <c r="E8339" s="3" t="s">
        <v>6147</v>
      </c>
      <c r="G8339" s="66">
        <v>365.06</v>
      </c>
    </row>
    <row r="8340" spans="1:7" ht="22.5" x14ac:dyDescent="0.2">
      <c r="A8340" s="1" t="str">
        <f t="shared" si="140"/>
        <v>SINAPI 97983</v>
      </c>
      <c r="B8340" s="3" t="s">
        <v>6165</v>
      </c>
      <c r="C8340" s="3">
        <v>97983</v>
      </c>
      <c r="D8340" s="2" t="s">
        <v>1476</v>
      </c>
      <c r="E8340" s="3" t="s">
        <v>6147</v>
      </c>
      <c r="G8340" s="66">
        <v>479.98</v>
      </c>
    </row>
    <row r="8341" spans="1:7" ht="22.5" x14ac:dyDescent="0.2">
      <c r="A8341" s="1" t="str">
        <f t="shared" si="140"/>
        <v>SINAPI 97987</v>
      </c>
      <c r="B8341" s="3" t="s">
        <v>6165</v>
      </c>
      <c r="C8341" s="3">
        <v>97987</v>
      </c>
      <c r="D8341" s="2" t="s">
        <v>1478</v>
      </c>
      <c r="E8341" s="3" t="s">
        <v>6147</v>
      </c>
      <c r="G8341" s="66">
        <v>636.02</v>
      </c>
    </row>
    <row r="8342" spans="1:7" ht="22.5" x14ac:dyDescent="0.2">
      <c r="A8342" s="1" t="str">
        <f t="shared" si="140"/>
        <v>SINAPI 99241</v>
      </c>
      <c r="B8342" s="3" t="s">
        <v>6165</v>
      </c>
      <c r="C8342" s="3">
        <v>99241</v>
      </c>
      <c r="D8342" s="2" t="s">
        <v>1514</v>
      </c>
      <c r="E8342" s="3" t="s">
        <v>6147</v>
      </c>
      <c r="G8342" s="66">
        <v>1918.67</v>
      </c>
    </row>
    <row r="8343" spans="1:7" ht="22.5" x14ac:dyDescent="0.2">
      <c r="A8343" s="1" t="str">
        <f t="shared" si="140"/>
        <v>SINAPI 99247</v>
      </c>
      <c r="B8343" s="3" t="s">
        <v>6165</v>
      </c>
      <c r="C8343" s="3">
        <v>99247</v>
      </c>
      <c r="D8343" s="2" t="s">
        <v>1517</v>
      </c>
      <c r="E8343" s="3" t="s">
        <v>6147</v>
      </c>
      <c r="G8343" s="66">
        <v>2187.96</v>
      </c>
    </row>
    <row r="8344" spans="1:7" ht="22.5" x14ac:dyDescent="0.2">
      <c r="A8344" s="1" t="str">
        <f t="shared" si="140"/>
        <v>SINAPI 99263</v>
      </c>
      <c r="B8344" s="3" t="s">
        <v>6165</v>
      </c>
      <c r="C8344" s="3">
        <v>99263</v>
      </c>
      <c r="D8344" s="2" t="s">
        <v>1521</v>
      </c>
      <c r="E8344" s="3" t="s">
        <v>6147</v>
      </c>
      <c r="G8344" s="66">
        <v>2457.3000000000002</v>
      </c>
    </row>
    <row r="8345" spans="1:7" ht="22.5" x14ac:dyDescent="0.2">
      <c r="A8345" s="1" t="str">
        <f t="shared" si="140"/>
        <v>SINAPI 99276</v>
      </c>
      <c r="B8345" s="3" t="s">
        <v>6165</v>
      </c>
      <c r="C8345" s="3">
        <v>99276</v>
      </c>
      <c r="D8345" s="2" t="s">
        <v>1524</v>
      </c>
      <c r="E8345" s="3" t="s">
        <v>6147</v>
      </c>
      <c r="G8345" s="66">
        <v>2726.65</v>
      </c>
    </row>
    <row r="8346" spans="1:7" ht="22.5" x14ac:dyDescent="0.2">
      <c r="A8346" s="1" t="str">
        <f t="shared" si="140"/>
        <v>SINAPI 99291</v>
      </c>
      <c r="B8346" s="3" t="s">
        <v>6165</v>
      </c>
      <c r="C8346" s="3">
        <v>99291</v>
      </c>
      <c r="D8346" s="2" t="s">
        <v>1532</v>
      </c>
      <c r="E8346" s="3" t="s">
        <v>6147</v>
      </c>
      <c r="G8346" s="66">
        <v>2995.93</v>
      </c>
    </row>
    <row r="8347" spans="1:7" ht="22.5" x14ac:dyDescent="0.2">
      <c r="A8347" s="1" t="str">
        <f t="shared" si="140"/>
        <v>SINAPI 99297</v>
      </c>
      <c r="B8347" s="3" t="s">
        <v>6165</v>
      </c>
      <c r="C8347" s="3">
        <v>99297</v>
      </c>
      <c r="D8347" s="2" t="s">
        <v>1535</v>
      </c>
      <c r="E8347" s="3" t="s">
        <v>6147</v>
      </c>
      <c r="G8347" s="66">
        <v>3287.32</v>
      </c>
    </row>
    <row r="8348" spans="1:7" ht="22.5" x14ac:dyDescent="0.2">
      <c r="A8348" s="1" t="str">
        <f t="shared" si="140"/>
        <v>SINAPI 99254</v>
      </c>
      <c r="B8348" s="3" t="s">
        <v>6165</v>
      </c>
      <c r="C8348" s="3">
        <v>99254</v>
      </c>
      <c r="D8348" s="2" t="s">
        <v>1519</v>
      </c>
      <c r="E8348" s="3" t="s">
        <v>6147</v>
      </c>
      <c r="G8348" s="66">
        <v>1380.04</v>
      </c>
    </row>
    <row r="8349" spans="1:7" ht="22.5" x14ac:dyDescent="0.2">
      <c r="A8349" s="1" t="str">
        <f t="shared" si="140"/>
        <v>SINAPI 99261</v>
      </c>
      <c r="B8349" s="3" t="s">
        <v>6165</v>
      </c>
      <c r="C8349" s="3">
        <v>99261</v>
      </c>
      <c r="D8349" s="2" t="s">
        <v>1520</v>
      </c>
      <c r="E8349" s="3" t="s">
        <v>6147</v>
      </c>
      <c r="G8349" s="66">
        <v>1649.32</v>
      </c>
    </row>
    <row r="8350" spans="1:7" ht="22.5" x14ac:dyDescent="0.2">
      <c r="A8350" s="1" t="str">
        <f t="shared" si="140"/>
        <v>SINAPI 99266</v>
      </c>
      <c r="B8350" s="3" t="s">
        <v>6165</v>
      </c>
      <c r="C8350" s="3">
        <v>99266</v>
      </c>
      <c r="D8350" s="2" t="s">
        <v>1522</v>
      </c>
      <c r="E8350" s="3" t="s">
        <v>6147</v>
      </c>
      <c r="G8350" s="66">
        <v>1918.67</v>
      </c>
    </row>
    <row r="8351" spans="1:7" ht="22.5" x14ac:dyDescent="0.2">
      <c r="A8351" s="1" t="str">
        <f t="shared" si="140"/>
        <v>SINAPI 99269</v>
      </c>
      <c r="B8351" s="3" t="s">
        <v>6165</v>
      </c>
      <c r="C8351" s="3">
        <v>99269</v>
      </c>
      <c r="D8351" s="2" t="s">
        <v>1523</v>
      </c>
      <c r="E8351" s="3" t="s">
        <v>6147</v>
      </c>
      <c r="G8351" s="66">
        <v>2187.96</v>
      </c>
    </row>
    <row r="8352" spans="1:7" ht="22.5" x14ac:dyDescent="0.2">
      <c r="A8352" s="1" t="str">
        <f t="shared" si="140"/>
        <v>SINAPI 99277</v>
      </c>
      <c r="B8352" s="3" t="s">
        <v>6165</v>
      </c>
      <c r="C8352" s="3">
        <v>99277</v>
      </c>
      <c r="D8352" s="2" t="s">
        <v>1525</v>
      </c>
      <c r="E8352" s="3" t="s">
        <v>6147</v>
      </c>
      <c r="G8352" s="66">
        <v>2457.3000000000002</v>
      </c>
    </row>
    <row r="8353" spans="1:7" ht="22.5" x14ac:dyDescent="0.2">
      <c r="A8353" s="1" t="str">
        <f t="shared" si="140"/>
        <v>SINAPI 99281</v>
      </c>
      <c r="B8353" s="3" t="s">
        <v>6165</v>
      </c>
      <c r="C8353" s="3">
        <v>99281</v>
      </c>
      <c r="D8353" s="2" t="s">
        <v>1527</v>
      </c>
      <c r="E8353" s="3" t="s">
        <v>6147</v>
      </c>
      <c r="G8353" s="66">
        <v>2726.65</v>
      </c>
    </row>
    <row r="8354" spans="1:7" ht="22.5" x14ac:dyDescent="0.2">
      <c r="A8354" s="1" t="str">
        <f t="shared" si="140"/>
        <v>SINAPI 99289</v>
      </c>
      <c r="B8354" s="3" t="s">
        <v>6165</v>
      </c>
      <c r="C8354" s="3">
        <v>99289</v>
      </c>
      <c r="D8354" s="2" t="s">
        <v>1531</v>
      </c>
      <c r="E8354" s="3" t="s">
        <v>6147</v>
      </c>
      <c r="G8354" s="66">
        <v>2995.93</v>
      </c>
    </row>
    <row r="8355" spans="1:7" ht="22.5" x14ac:dyDescent="0.2">
      <c r="A8355" s="1" t="str">
        <f t="shared" si="140"/>
        <v>SINAPI 99282</v>
      </c>
      <c r="B8355" s="3" t="s">
        <v>6165</v>
      </c>
      <c r="C8355" s="3">
        <v>99282</v>
      </c>
      <c r="D8355" s="2" t="s">
        <v>1528</v>
      </c>
      <c r="E8355" s="3" t="s">
        <v>6147</v>
      </c>
      <c r="G8355" s="66">
        <v>3022.65</v>
      </c>
    </row>
    <row r="8356" spans="1:7" ht="22.5" x14ac:dyDescent="0.2">
      <c r="A8356" s="1" t="str">
        <f t="shared" si="140"/>
        <v>SINAPI 99296</v>
      </c>
      <c r="B8356" s="3" t="s">
        <v>6165</v>
      </c>
      <c r="C8356" s="3">
        <v>99296</v>
      </c>
      <c r="D8356" s="2" t="s">
        <v>1534</v>
      </c>
      <c r="E8356" s="3" t="s">
        <v>6147</v>
      </c>
      <c r="G8356" s="66">
        <v>3291.93</v>
      </c>
    </row>
    <row r="8357" spans="1:7" ht="22.5" x14ac:dyDescent="0.2">
      <c r="A8357" s="1" t="str">
        <f t="shared" si="140"/>
        <v>SINAPI 99299</v>
      </c>
      <c r="B8357" s="3" t="s">
        <v>6165</v>
      </c>
      <c r="C8357" s="3">
        <v>99299</v>
      </c>
      <c r="D8357" s="2" t="s">
        <v>1536</v>
      </c>
      <c r="E8357" s="3" t="s">
        <v>6147</v>
      </c>
      <c r="G8357" s="66">
        <v>3561.16</v>
      </c>
    </row>
    <row r="8358" spans="1:7" ht="22.5" x14ac:dyDescent="0.2">
      <c r="A8358" s="1" t="str">
        <f t="shared" si="140"/>
        <v>SINAPI 99302</v>
      </c>
      <c r="B8358" s="3" t="s">
        <v>6165</v>
      </c>
      <c r="C8358" s="3">
        <v>99302</v>
      </c>
      <c r="D8358" s="2" t="s">
        <v>1537</v>
      </c>
      <c r="E8358" s="3" t="s">
        <v>6147</v>
      </c>
      <c r="G8358" s="66">
        <v>3835.05</v>
      </c>
    </row>
    <row r="8359" spans="1:7" ht="22.5" x14ac:dyDescent="0.2">
      <c r="A8359" s="1" t="str">
        <f t="shared" ref="A8359:A8422" si="141">CONCATENAR</f>
        <v>SINAPI 99307</v>
      </c>
      <c r="B8359" s="3" t="s">
        <v>6165</v>
      </c>
      <c r="C8359" s="3">
        <v>99307</v>
      </c>
      <c r="D8359" s="2" t="s">
        <v>1540</v>
      </c>
      <c r="E8359" s="3" t="s">
        <v>6147</v>
      </c>
      <c r="G8359" s="66">
        <v>2479.41</v>
      </c>
    </row>
    <row r="8360" spans="1:7" ht="22.5" x14ac:dyDescent="0.2">
      <c r="A8360" s="1" t="str">
        <f t="shared" si="141"/>
        <v>SINAPI 99317</v>
      </c>
      <c r="B8360" s="3" t="s">
        <v>6165</v>
      </c>
      <c r="C8360" s="3">
        <v>99317</v>
      </c>
      <c r="D8360" s="2" t="s">
        <v>1544</v>
      </c>
      <c r="E8360" s="3" t="s">
        <v>6147</v>
      </c>
      <c r="G8360" s="66">
        <v>2748.7</v>
      </c>
    </row>
    <row r="8361" spans="1:7" ht="22.5" x14ac:dyDescent="0.2">
      <c r="A8361" s="1" t="str">
        <f t="shared" si="141"/>
        <v>SINAPI 99321</v>
      </c>
      <c r="B8361" s="3" t="s">
        <v>6165</v>
      </c>
      <c r="C8361" s="3">
        <v>99321</v>
      </c>
      <c r="D8361" s="2" t="s">
        <v>1547</v>
      </c>
      <c r="E8361" s="3" t="s">
        <v>6147</v>
      </c>
      <c r="G8361" s="66">
        <v>3018.05</v>
      </c>
    </row>
    <row r="8362" spans="1:7" ht="22.5" x14ac:dyDescent="0.2">
      <c r="A8362" s="1" t="str">
        <f t="shared" si="141"/>
        <v>SINAPI 99323</v>
      </c>
      <c r="B8362" s="3" t="s">
        <v>6165</v>
      </c>
      <c r="C8362" s="3">
        <v>99323</v>
      </c>
      <c r="D8362" s="2" t="s">
        <v>1548</v>
      </c>
      <c r="E8362" s="3" t="s">
        <v>6147</v>
      </c>
      <c r="G8362" s="66">
        <v>3287.32</v>
      </c>
    </row>
    <row r="8363" spans="1:7" ht="22.5" x14ac:dyDescent="0.2">
      <c r="A8363" s="1" t="str">
        <f t="shared" si="141"/>
        <v>SINAPI 99325</v>
      </c>
      <c r="B8363" s="3" t="s">
        <v>6165</v>
      </c>
      <c r="C8363" s="3">
        <v>99325</v>
      </c>
      <c r="D8363" s="2" t="s">
        <v>1549</v>
      </c>
      <c r="E8363" s="3" t="s">
        <v>6147</v>
      </c>
      <c r="G8363" s="66">
        <v>3561.16</v>
      </c>
    </row>
    <row r="8364" spans="1:7" ht="22.5" x14ac:dyDescent="0.2">
      <c r="A8364" s="1" t="str">
        <f t="shared" si="141"/>
        <v>SINAPI 99311</v>
      </c>
      <c r="B8364" s="3" t="s">
        <v>6165</v>
      </c>
      <c r="C8364" s="3">
        <v>99311</v>
      </c>
      <c r="D8364" s="2" t="s">
        <v>1542</v>
      </c>
      <c r="E8364" s="3" t="s">
        <v>6147</v>
      </c>
      <c r="G8364" s="66">
        <v>4109.03</v>
      </c>
    </row>
    <row r="8365" spans="1:7" ht="22.5" x14ac:dyDescent="0.2">
      <c r="A8365" s="1" t="str">
        <f t="shared" si="141"/>
        <v>SINAPI 99314</v>
      </c>
      <c r="B8365" s="3" t="s">
        <v>6165</v>
      </c>
      <c r="C8365" s="3">
        <v>99314</v>
      </c>
      <c r="D8365" s="2" t="s">
        <v>1543</v>
      </c>
      <c r="E8365" s="3" t="s">
        <v>6147</v>
      </c>
      <c r="G8365" s="66">
        <v>4382.91</v>
      </c>
    </row>
    <row r="8366" spans="1:7" ht="22.5" x14ac:dyDescent="0.2">
      <c r="A8366" s="1" t="str">
        <f t="shared" si="141"/>
        <v>SINAPI 99304</v>
      </c>
      <c r="B8366" s="3" t="s">
        <v>6165</v>
      </c>
      <c r="C8366" s="3">
        <v>99304</v>
      </c>
      <c r="D8366" s="2" t="s">
        <v>1538</v>
      </c>
      <c r="E8366" s="3" t="s">
        <v>6147</v>
      </c>
      <c r="G8366" s="66">
        <v>3565.77</v>
      </c>
    </row>
    <row r="8367" spans="1:7" ht="22.5" x14ac:dyDescent="0.2">
      <c r="A8367" s="1" t="str">
        <f t="shared" si="141"/>
        <v>SINAPI 99306</v>
      </c>
      <c r="B8367" s="3" t="s">
        <v>6165</v>
      </c>
      <c r="C8367" s="3">
        <v>99306</v>
      </c>
      <c r="D8367" s="2" t="s">
        <v>1539</v>
      </c>
      <c r="E8367" s="3" t="s">
        <v>6147</v>
      </c>
      <c r="G8367" s="66">
        <v>3835.05</v>
      </c>
    </row>
    <row r="8368" spans="1:7" ht="22.5" x14ac:dyDescent="0.2">
      <c r="A8368" s="1" t="str">
        <f t="shared" si="141"/>
        <v>SINAPI 99309</v>
      </c>
      <c r="B8368" s="3" t="s">
        <v>6165</v>
      </c>
      <c r="C8368" s="3">
        <v>99309</v>
      </c>
      <c r="D8368" s="2" t="s">
        <v>1541</v>
      </c>
      <c r="E8368" s="3" t="s">
        <v>6147</v>
      </c>
      <c r="G8368" s="66">
        <v>4109.03</v>
      </c>
    </row>
    <row r="8369" spans="1:7" ht="22.5" x14ac:dyDescent="0.2">
      <c r="A8369" s="1" t="str">
        <f t="shared" si="141"/>
        <v>SINAPI 99327</v>
      </c>
      <c r="B8369" s="3" t="s">
        <v>6165</v>
      </c>
      <c r="C8369" s="3">
        <v>99327</v>
      </c>
      <c r="D8369" s="2" t="s">
        <v>1550</v>
      </c>
      <c r="E8369" s="3" t="s">
        <v>6147</v>
      </c>
      <c r="G8369" s="66">
        <v>4611.76</v>
      </c>
    </row>
    <row r="8370" spans="1:7" ht="22.5" x14ac:dyDescent="0.2">
      <c r="A8370" s="1" t="str">
        <f t="shared" si="141"/>
        <v>SINAPI 98009</v>
      </c>
      <c r="B8370" s="3" t="s">
        <v>6165</v>
      </c>
      <c r="C8370" s="3">
        <v>98009</v>
      </c>
      <c r="D8370" s="2" t="s">
        <v>1489</v>
      </c>
      <c r="E8370" s="3" t="s">
        <v>6147</v>
      </c>
      <c r="G8370" s="66">
        <v>1984.17</v>
      </c>
    </row>
    <row r="8371" spans="1:7" ht="22.5" x14ac:dyDescent="0.2">
      <c r="A8371" s="1" t="str">
        <f t="shared" si="141"/>
        <v>SINAPI 98011</v>
      </c>
      <c r="B8371" s="3" t="s">
        <v>6165</v>
      </c>
      <c r="C8371" s="3">
        <v>98011</v>
      </c>
      <c r="D8371" s="2" t="s">
        <v>1490</v>
      </c>
      <c r="E8371" s="3" t="s">
        <v>6147</v>
      </c>
      <c r="G8371" s="66">
        <v>2263.08</v>
      </c>
    </row>
    <row r="8372" spans="1:7" ht="22.5" x14ac:dyDescent="0.2">
      <c r="A8372" s="1" t="str">
        <f t="shared" si="141"/>
        <v>SINAPI 98013</v>
      </c>
      <c r="B8372" s="3" t="s">
        <v>6165</v>
      </c>
      <c r="C8372" s="3">
        <v>98013</v>
      </c>
      <c r="D8372" s="2" t="s">
        <v>1491</v>
      </c>
      <c r="E8372" s="3" t="s">
        <v>6147</v>
      </c>
      <c r="G8372" s="66">
        <v>2542.06</v>
      </c>
    </row>
    <row r="8373" spans="1:7" ht="22.5" x14ac:dyDescent="0.2">
      <c r="A8373" s="1" t="str">
        <f t="shared" si="141"/>
        <v>SINAPI 98015</v>
      </c>
      <c r="B8373" s="3" t="s">
        <v>6165</v>
      </c>
      <c r="C8373" s="3">
        <v>98015</v>
      </c>
      <c r="D8373" s="2" t="s">
        <v>1492</v>
      </c>
      <c r="E8373" s="3" t="s">
        <v>6147</v>
      </c>
      <c r="G8373" s="66">
        <v>2821.05</v>
      </c>
    </row>
    <row r="8374" spans="1:7" ht="22.5" x14ac:dyDescent="0.2">
      <c r="A8374" s="1" t="str">
        <f t="shared" si="141"/>
        <v>SINAPI 98017</v>
      </c>
      <c r="B8374" s="3" t="s">
        <v>6165</v>
      </c>
      <c r="C8374" s="3">
        <v>98017</v>
      </c>
      <c r="D8374" s="2" t="s">
        <v>1493</v>
      </c>
      <c r="E8374" s="3" t="s">
        <v>6147</v>
      </c>
      <c r="G8374" s="66">
        <v>3099.95</v>
      </c>
    </row>
    <row r="8375" spans="1:7" ht="22.5" x14ac:dyDescent="0.2">
      <c r="A8375" s="1" t="str">
        <f t="shared" si="141"/>
        <v>SINAPI 98019</v>
      </c>
      <c r="B8375" s="3" t="s">
        <v>6165</v>
      </c>
      <c r="C8375" s="3">
        <v>98019</v>
      </c>
      <c r="D8375" s="2" t="s">
        <v>1494</v>
      </c>
      <c r="E8375" s="3" t="s">
        <v>6147</v>
      </c>
      <c r="G8375" s="66">
        <v>3403.87</v>
      </c>
    </row>
    <row r="8376" spans="1:7" ht="22.5" x14ac:dyDescent="0.2">
      <c r="A8376" s="1" t="str">
        <f t="shared" si="141"/>
        <v>SINAPI 97995</v>
      </c>
      <c r="B8376" s="3" t="s">
        <v>6165</v>
      </c>
      <c r="C8376" s="3">
        <v>97995</v>
      </c>
      <c r="D8376" s="2" t="s">
        <v>1482</v>
      </c>
      <c r="E8376" s="3" t="s">
        <v>6147</v>
      </c>
      <c r="G8376" s="66">
        <v>1426.28</v>
      </c>
    </row>
    <row r="8377" spans="1:7" ht="22.5" x14ac:dyDescent="0.2">
      <c r="A8377" s="1" t="str">
        <f t="shared" si="141"/>
        <v>SINAPI 97997</v>
      </c>
      <c r="B8377" s="3" t="s">
        <v>6165</v>
      </c>
      <c r="C8377" s="3">
        <v>97997</v>
      </c>
      <c r="D8377" s="2" t="s">
        <v>1483</v>
      </c>
      <c r="E8377" s="3" t="s">
        <v>6147</v>
      </c>
      <c r="G8377" s="66">
        <v>1705.19</v>
      </c>
    </row>
    <row r="8378" spans="1:7" ht="22.5" x14ac:dyDescent="0.2">
      <c r="A8378" s="1" t="str">
        <f t="shared" si="141"/>
        <v>SINAPI 97999</v>
      </c>
      <c r="B8378" s="3" t="s">
        <v>6165</v>
      </c>
      <c r="C8378" s="3">
        <v>97999</v>
      </c>
      <c r="D8378" s="2" t="s">
        <v>1484</v>
      </c>
      <c r="E8378" s="3" t="s">
        <v>6147</v>
      </c>
      <c r="G8378" s="66">
        <v>1984.17</v>
      </c>
    </row>
    <row r="8379" spans="1:7" ht="22.5" x14ac:dyDescent="0.2">
      <c r="A8379" s="1" t="str">
        <f t="shared" si="141"/>
        <v>SINAPI 98001</v>
      </c>
      <c r="B8379" s="3" t="s">
        <v>6165</v>
      </c>
      <c r="C8379" s="3">
        <v>98001</v>
      </c>
      <c r="D8379" s="2" t="s">
        <v>1485</v>
      </c>
      <c r="E8379" s="3" t="s">
        <v>6147</v>
      </c>
      <c r="G8379" s="66">
        <v>2263.08</v>
      </c>
    </row>
    <row r="8380" spans="1:7" ht="22.5" x14ac:dyDescent="0.2">
      <c r="A8380" s="1" t="str">
        <f t="shared" si="141"/>
        <v>SINAPI 98003</v>
      </c>
      <c r="B8380" s="3" t="s">
        <v>6165</v>
      </c>
      <c r="C8380" s="3">
        <v>98003</v>
      </c>
      <c r="D8380" s="2" t="s">
        <v>1486</v>
      </c>
      <c r="E8380" s="3" t="s">
        <v>6147</v>
      </c>
      <c r="G8380" s="66">
        <v>2542.06</v>
      </c>
    </row>
    <row r="8381" spans="1:7" ht="22.5" x14ac:dyDescent="0.2">
      <c r="A8381" s="1" t="str">
        <f t="shared" si="141"/>
        <v>SINAPI 98005</v>
      </c>
      <c r="B8381" s="3" t="s">
        <v>6165</v>
      </c>
      <c r="C8381" s="3">
        <v>98005</v>
      </c>
      <c r="D8381" s="2" t="s">
        <v>1487</v>
      </c>
      <c r="E8381" s="3" t="s">
        <v>6147</v>
      </c>
      <c r="G8381" s="66">
        <v>2821.05</v>
      </c>
    </row>
    <row r="8382" spans="1:7" ht="22.5" x14ac:dyDescent="0.2">
      <c r="A8382" s="1" t="str">
        <f t="shared" si="141"/>
        <v>SINAPI 98007</v>
      </c>
      <c r="B8382" s="3" t="s">
        <v>6165</v>
      </c>
      <c r="C8382" s="3">
        <v>98007</v>
      </c>
      <c r="D8382" s="2" t="s">
        <v>1488</v>
      </c>
      <c r="E8382" s="3" t="s">
        <v>6147</v>
      </c>
      <c r="G8382" s="66">
        <v>3099.95</v>
      </c>
    </row>
    <row r="8383" spans="1:7" ht="22.5" x14ac:dyDescent="0.2">
      <c r="A8383" s="1" t="str">
        <f t="shared" si="141"/>
        <v>SINAPI 98031</v>
      </c>
      <c r="B8383" s="3" t="s">
        <v>6165</v>
      </c>
      <c r="C8383" s="3">
        <v>98031</v>
      </c>
      <c r="D8383" s="2" t="s">
        <v>1500</v>
      </c>
      <c r="E8383" s="3" t="s">
        <v>6147</v>
      </c>
      <c r="G8383" s="66">
        <v>3130.18</v>
      </c>
    </row>
    <row r="8384" spans="1:7" ht="22.5" x14ac:dyDescent="0.2">
      <c r="A8384" s="1" t="str">
        <f t="shared" si="141"/>
        <v>SINAPI 98033</v>
      </c>
      <c r="B8384" s="3" t="s">
        <v>6165</v>
      </c>
      <c r="C8384" s="3">
        <v>98033</v>
      </c>
      <c r="D8384" s="2" t="s">
        <v>1501</v>
      </c>
      <c r="E8384" s="3" t="s">
        <v>6147</v>
      </c>
      <c r="G8384" s="66">
        <v>3409.09</v>
      </c>
    </row>
    <row r="8385" spans="1:7" ht="22.5" x14ac:dyDescent="0.2">
      <c r="A8385" s="1" t="str">
        <f t="shared" si="141"/>
        <v>SINAPI 98035</v>
      </c>
      <c r="B8385" s="3" t="s">
        <v>6165</v>
      </c>
      <c r="C8385" s="3">
        <v>98035</v>
      </c>
      <c r="D8385" s="2" t="s">
        <v>1502</v>
      </c>
      <c r="E8385" s="3" t="s">
        <v>6147</v>
      </c>
      <c r="G8385" s="66">
        <v>3687.96</v>
      </c>
    </row>
    <row r="8386" spans="1:7" ht="22.5" x14ac:dyDescent="0.2">
      <c r="A8386" s="1" t="str">
        <f t="shared" si="141"/>
        <v>SINAPI 98037</v>
      </c>
      <c r="B8386" s="3" t="s">
        <v>6165</v>
      </c>
      <c r="C8386" s="3">
        <v>98037</v>
      </c>
      <c r="D8386" s="2" t="s">
        <v>1503</v>
      </c>
      <c r="E8386" s="3" t="s">
        <v>6147</v>
      </c>
      <c r="G8386" s="66">
        <v>3972.07</v>
      </c>
    </row>
    <row r="8387" spans="1:7" ht="22.5" x14ac:dyDescent="0.2">
      <c r="A8387" s="1" t="str">
        <f t="shared" si="141"/>
        <v>SINAPI 98021</v>
      </c>
      <c r="B8387" s="3" t="s">
        <v>6165</v>
      </c>
      <c r="C8387" s="3">
        <v>98021</v>
      </c>
      <c r="D8387" s="2" t="s">
        <v>1495</v>
      </c>
      <c r="E8387" s="3" t="s">
        <v>6147</v>
      </c>
      <c r="G8387" s="66">
        <v>2567.0700000000002</v>
      </c>
    </row>
    <row r="8388" spans="1:7" ht="22.5" x14ac:dyDescent="0.2">
      <c r="A8388" s="1" t="str">
        <f t="shared" si="141"/>
        <v>SINAPI 98023</v>
      </c>
      <c r="B8388" s="3" t="s">
        <v>6165</v>
      </c>
      <c r="C8388" s="3">
        <v>98023</v>
      </c>
      <c r="D8388" s="2" t="s">
        <v>1496</v>
      </c>
      <c r="E8388" s="3" t="s">
        <v>6147</v>
      </c>
      <c r="G8388" s="66">
        <v>2845.99</v>
      </c>
    </row>
    <row r="8389" spans="1:7" ht="22.5" x14ac:dyDescent="0.2">
      <c r="A8389" s="1" t="str">
        <f t="shared" si="141"/>
        <v>SINAPI 98025</v>
      </c>
      <c r="B8389" s="3" t="s">
        <v>6165</v>
      </c>
      <c r="C8389" s="3">
        <v>98025</v>
      </c>
      <c r="D8389" s="2" t="s">
        <v>1497</v>
      </c>
      <c r="E8389" s="3" t="s">
        <v>6147</v>
      </c>
      <c r="G8389" s="66">
        <v>3124.98</v>
      </c>
    </row>
    <row r="8390" spans="1:7" ht="22.5" x14ac:dyDescent="0.2">
      <c r="A8390" s="1" t="str">
        <f t="shared" si="141"/>
        <v>SINAPI 98027</v>
      </c>
      <c r="B8390" s="3" t="s">
        <v>6165</v>
      </c>
      <c r="C8390" s="3">
        <v>98027</v>
      </c>
      <c r="D8390" s="2" t="s">
        <v>1498</v>
      </c>
      <c r="E8390" s="3" t="s">
        <v>6147</v>
      </c>
      <c r="G8390" s="66">
        <v>3403.87</v>
      </c>
    </row>
    <row r="8391" spans="1:7" ht="22.5" x14ac:dyDescent="0.2">
      <c r="A8391" s="1" t="str">
        <f t="shared" si="141"/>
        <v>SINAPI 98029</v>
      </c>
      <c r="B8391" s="3" t="s">
        <v>6165</v>
      </c>
      <c r="C8391" s="3">
        <v>98029</v>
      </c>
      <c r="D8391" s="2" t="s">
        <v>1499</v>
      </c>
      <c r="E8391" s="3" t="s">
        <v>6147</v>
      </c>
      <c r="G8391" s="66">
        <v>3687.96</v>
      </c>
    </row>
    <row r="8392" spans="1:7" ht="22.5" x14ac:dyDescent="0.2">
      <c r="A8392" s="1" t="str">
        <f t="shared" si="141"/>
        <v>SINAPI 98045</v>
      </c>
      <c r="B8392" s="3" t="s">
        <v>6165</v>
      </c>
      <c r="C8392" s="3">
        <v>98045</v>
      </c>
      <c r="D8392" s="2" t="s">
        <v>1507</v>
      </c>
      <c r="E8392" s="3" t="s">
        <v>6147</v>
      </c>
      <c r="G8392" s="66">
        <v>4256.29</v>
      </c>
    </row>
    <row r="8393" spans="1:7" ht="22.5" x14ac:dyDescent="0.2">
      <c r="A8393" s="1" t="str">
        <f t="shared" si="141"/>
        <v>SINAPI 98047</v>
      </c>
      <c r="B8393" s="3" t="s">
        <v>6165</v>
      </c>
      <c r="C8393" s="3">
        <v>98047</v>
      </c>
      <c r="D8393" s="2" t="s">
        <v>1508</v>
      </c>
      <c r="E8393" s="3" t="s">
        <v>6147</v>
      </c>
      <c r="G8393" s="66">
        <v>4540.41</v>
      </c>
    </row>
    <row r="8394" spans="1:7" ht="22.5" x14ac:dyDescent="0.2">
      <c r="A8394" s="1" t="str">
        <f t="shared" si="141"/>
        <v>SINAPI 98039</v>
      </c>
      <c r="B8394" s="3" t="s">
        <v>6165</v>
      </c>
      <c r="C8394" s="3">
        <v>98039</v>
      </c>
      <c r="D8394" s="2" t="s">
        <v>1504</v>
      </c>
      <c r="E8394" s="3" t="s">
        <v>6147</v>
      </c>
      <c r="G8394" s="66">
        <v>3693.16</v>
      </c>
    </row>
    <row r="8395" spans="1:7" ht="22.5" x14ac:dyDescent="0.2">
      <c r="A8395" s="1" t="str">
        <f t="shared" si="141"/>
        <v>SINAPI 98041</v>
      </c>
      <c r="B8395" s="3" t="s">
        <v>6165</v>
      </c>
      <c r="C8395" s="3">
        <v>98041</v>
      </c>
      <c r="D8395" s="2" t="s">
        <v>1505</v>
      </c>
      <c r="E8395" s="3" t="s">
        <v>6147</v>
      </c>
      <c r="G8395" s="66">
        <v>3972.07</v>
      </c>
    </row>
    <row r="8396" spans="1:7" ht="22.5" x14ac:dyDescent="0.2">
      <c r="A8396" s="1" t="str">
        <f t="shared" si="141"/>
        <v>SINAPI 98043</v>
      </c>
      <c r="B8396" s="3" t="s">
        <v>6165</v>
      </c>
      <c r="C8396" s="3">
        <v>98043</v>
      </c>
      <c r="D8396" s="2" t="s">
        <v>1506</v>
      </c>
      <c r="E8396" s="3" t="s">
        <v>6147</v>
      </c>
      <c r="G8396" s="66">
        <v>4256.29</v>
      </c>
    </row>
    <row r="8397" spans="1:7" ht="22.5" x14ac:dyDescent="0.2">
      <c r="A8397" s="1" t="str">
        <f t="shared" si="141"/>
        <v>SINAPI 98049</v>
      </c>
      <c r="B8397" s="3" t="s">
        <v>6165</v>
      </c>
      <c r="C8397" s="3">
        <v>98049</v>
      </c>
      <c r="D8397" s="2" t="s">
        <v>1509</v>
      </c>
      <c r="E8397" s="3" t="s">
        <v>6147</v>
      </c>
      <c r="G8397" s="66">
        <v>4773.58</v>
      </c>
    </row>
    <row r="8398" spans="1:7" ht="22.5" x14ac:dyDescent="0.2">
      <c r="A8398" s="1" t="str">
        <f t="shared" si="141"/>
        <v>SINAPI 101809</v>
      </c>
      <c r="B8398" s="3" t="s">
        <v>6165</v>
      </c>
      <c r="C8398" s="3">
        <v>101809</v>
      </c>
      <c r="D8398" s="2" t="s">
        <v>10139</v>
      </c>
      <c r="E8398" s="3" t="s">
        <v>6148</v>
      </c>
      <c r="G8398" s="66">
        <v>3032.96</v>
      </c>
    </row>
    <row r="8399" spans="1:7" ht="22.5" x14ac:dyDescent="0.2">
      <c r="A8399" s="1" t="str">
        <f t="shared" si="141"/>
        <v>SINAPI 97980</v>
      </c>
      <c r="B8399" s="3" t="s">
        <v>6165</v>
      </c>
      <c r="C8399" s="3">
        <v>97980</v>
      </c>
      <c r="D8399" s="2" t="s">
        <v>10140</v>
      </c>
      <c r="E8399" s="3" t="s">
        <v>6148</v>
      </c>
      <c r="G8399" s="66">
        <v>2156.35</v>
      </c>
    </row>
    <row r="8400" spans="1:7" ht="22.5" x14ac:dyDescent="0.2">
      <c r="A8400" s="1" t="str">
        <f t="shared" si="141"/>
        <v>SINAPI 98405</v>
      </c>
      <c r="B8400" s="3" t="s">
        <v>6165</v>
      </c>
      <c r="C8400" s="3">
        <v>98405</v>
      </c>
      <c r="D8400" s="2" t="s">
        <v>10141</v>
      </c>
      <c r="E8400" s="3" t="s">
        <v>6148</v>
      </c>
      <c r="G8400" s="66">
        <v>2653.46</v>
      </c>
    </row>
    <row r="8401" spans="1:7" ht="22.5" x14ac:dyDescent="0.2">
      <c r="A8401" s="1" t="str">
        <f t="shared" si="141"/>
        <v>SINAPI 97988</v>
      </c>
      <c r="B8401" s="3" t="s">
        <v>6165</v>
      </c>
      <c r="C8401" s="3">
        <v>97988</v>
      </c>
      <c r="D8401" s="2" t="s">
        <v>10142</v>
      </c>
      <c r="E8401" s="3" t="s">
        <v>6148</v>
      </c>
      <c r="G8401" s="66">
        <v>3150.47</v>
      </c>
    </row>
    <row r="8402" spans="1:7" ht="22.5" x14ac:dyDescent="0.2">
      <c r="A8402" s="1" t="str">
        <f t="shared" si="141"/>
        <v>SINAPI 102139</v>
      </c>
      <c r="B8402" s="3" t="s">
        <v>6165</v>
      </c>
      <c r="C8402" s="3">
        <v>102139</v>
      </c>
      <c r="D8402" s="2" t="s">
        <v>10143</v>
      </c>
      <c r="E8402" s="3" t="s">
        <v>6148</v>
      </c>
      <c r="G8402" s="66">
        <v>1672.89</v>
      </c>
    </row>
    <row r="8403" spans="1:7" ht="22.5" x14ac:dyDescent="0.2">
      <c r="A8403" s="1" t="str">
        <f t="shared" si="141"/>
        <v>SINAPI 102141</v>
      </c>
      <c r="B8403" s="3" t="s">
        <v>6165</v>
      </c>
      <c r="C8403" s="3">
        <v>102141</v>
      </c>
      <c r="D8403" s="2" t="s">
        <v>10144</v>
      </c>
      <c r="E8403" s="3" t="s">
        <v>6148</v>
      </c>
      <c r="G8403" s="66">
        <v>2569.5500000000002</v>
      </c>
    </row>
    <row r="8404" spans="1:7" ht="22.5" x14ac:dyDescent="0.2">
      <c r="A8404" s="1" t="str">
        <f t="shared" si="141"/>
        <v>SINAPI 99280</v>
      </c>
      <c r="B8404" s="3" t="s">
        <v>6165</v>
      </c>
      <c r="C8404" s="3">
        <v>99280</v>
      </c>
      <c r="D8404" s="2" t="s">
        <v>10145</v>
      </c>
      <c r="E8404" s="3" t="s">
        <v>6148</v>
      </c>
      <c r="G8404" s="66">
        <v>2086.11</v>
      </c>
    </row>
    <row r="8405" spans="1:7" ht="22.5" x14ac:dyDescent="0.2">
      <c r="A8405" s="1" t="str">
        <f t="shared" si="141"/>
        <v>SINAPI 99292</v>
      </c>
      <c r="B8405" s="3" t="s">
        <v>6165</v>
      </c>
      <c r="C8405" s="3">
        <v>99292</v>
      </c>
      <c r="D8405" s="2" t="s">
        <v>10146</v>
      </c>
      <c r="E8405" s="3" t="s">
        <v>6148</v>
      </c>
      <c r="G8405" s="66">
        <v>2573.37</v>
      </c>
    </row>
    <row r="8406" spans="1:7" ht="22.5" x14ac:dyDescent="0.2">
      <c r="A8406" s="1" t="str">
        <f t="shared" si="141"/>
        <v>SINAPI 99242</v>
      </c>
      <c r="B8406" s="3" t="s">
        <v>6165</v>
      </c>
      <c r="C8406" s="3">
        <v>99242</v>
      </c>
      <c r="D8406" s="2" t="s">
        <v>10147</v>
      </c>
      <c r="E8406" s="3" t="s">
        <v>6148</v>
      </c>
      <c r="G8406" s="66">
        <v>3061.4</v>
      </c>
    </row>
    <row r="8407" spans="1:7" ht="22.5" x14ac:dyDescent="0.2">
      <c r="A8407" s="1" t="str">
        <f t="shared" si="141"/>
        <v>SINAPI 99248</v>
      </c>
      <c r="B8407" s="3" t="s">
        <v>6165</v>
      </c>
      <c r="C8407" s="3">
        <v>99248</v>
      </c>
      <c r="D8407" s="2" t="s">
        <v>10148</v>
      </c>
      <c r="E8407" s="3" t="s">
        <v>6148</v>
      </c>
      <c r="G8407" s="66">
        <v>3919.08</v>
      </c>
    </row>
    <row r="8408" spans="1:7" ht="22.5" x14ac:dyDescent="0.2">
      <c r="A8408" s="1" t="str">
        <f t="shared" si="141"/>
        <v>SINAPI 99275</v>
      </c>
      <c r="B8408" s="3" t="s">
        <v>6165</v>
      </c>
      <c r="C8408" s="3">
        <v>99275</v>
      </c>
      <c r="D8408" s="2" t="s">
        <v>10149</v>
      </c>
      <c r="E8408" s="3" t="s">
        <v>6148</v>
      </c>
      <c r="G8408" s="66">
        <v>956.07</v>
      </c>
    </row>
    <row r="8409" spans="1:7" ht="22.5" x14ac:dyDescent="0.2">
      <c r="A8409" s="1" t="str">
        <f t="shared" si="141"/>
        <v>SINAPI 99285</v>
      </c>
      <c r="B8409" s="3" t="s">
        <v>6165</v>
      </c>
      <c r="C8409" s="3">
        <v>99285</v>
      </c>
      <c r="D8409" s="2" t="s">
        <v>10150</v>
      </c>
      <c r="E8409" s="3" t="s">
        <v>6148</v>
      </c>
      <c r="G8409" s="66">
        <v>1290.9100000000001</v>
      </c>
    </row>
    <row r="8410" spans="1:7" ht="22.5" x14ac:dyDescent="0.2">
      <c r="A8410" s="1" t="str">
        <f t="shared" si="141"/>
        <v>SINAPI 102457</v>
      </c>
      <c r="B8410" s="3" t="s">
        <v>6165</v>
      </c>
      <c r="C8410" s="3">
        <v>102457</v>
      </c>
      <c r="D8410" s="2" t="s">
        <v>10151</v>
      </c>
      <c r="E8410" s="3" t="s">
        <v>6148</v>
      </c>
      <c r="G8410" s="66">
        <v>1606.76</v>
      </c>
    </row>
    <row r="8411" spans="1:7" ht="22.5" x14ac:dyDescent="0.2">
      <c r="A8411" s="1" t="str">
        <f t="shared" si="141"/>
        <v>SINAPI 102142</v>
      </c>
      <c r="B8411" s="3" t="s">
        <v>6165</v>
      </c>
      <c r="C8411" s="3">
        <v>102142</v>
      </c>
      <c r="D8411" s="2" t="s">
        <v>10152</v>
      </c>
      <c r="E8411" s="3" t="s">
        <v>6148</v>
      </c>
      <c r="G8411" s="66">
        <v>2534.21</v>
      </c>
    </row>
    <row r="8412" spans="1:7" ht="22.5" x14ac:dyDescent="0.2">
      <c r="A8412" s="1" t="str">
        <f t="shared" si="141"/>
        <v>SINAPI 97992</v>
      </c>
      <c r="B8412" s="3" t="s">
        <v>6165</v>
      </c>
      <c r="C8412" s="3">
        <v>97992</v>
      </c>
      <c r="D8412" s="2" t="s">
        <v>10153</v>
      </c>
      <c r="E8412" s="3" t="s">
        <v>6148</v>
      </c>
      <c r="G8412" s="66">
        <v>4026.57</v>
      </c>
    </row>
    <row r="8413" spans="1:7" ht="22.5" x14ac:dyDescent="0.2">
      <c r="A8413" s="1" t="str">
        <f t="shared" si="141"/>
        <v>SINAPI 97978</v>
      </c>
      <c r="B8413" s="3" t="s">
        <v>6165</v>
      </c>
      <c r="C8413" s="3">
        <v>97978</v>
      </c>
      <c r="D8413" s="2" t="s">
        <v>10154</v>
      </c>
      <c r="E8413" s="3" t="s">
        <v>6148</v>
      </c>
      <c r="G8413" s="66">
        <v>963.9</v>
      </c>
    </row>
    <row r="8414" spans="1:7" ht="22.5" x14ac:dyDescent="0.2">
      <c r="A8414" s="1" t="str">
        <f t="shared" si="141"/>
        <v>SINAPI 98410</v>
      </c>
      <c r="B8414" s="3" t="s">
        <v>6165</v>
      </c>
      <c r="C8414" s="3">
        <v>98410</v>
      </c>
      <c r="D8414" s="2" t="s">
        <v>10155</v>
      </c>
      <c r="E8414" s="3" t="s">
        <v>6148</v>
      </c>
      <c r="G8414" s="66">
        <v>1220.3800000000001</v>
      </c>
    </row>
    <row r="8415" spans="1:7" ht="22.5" x14ac:dyDescent="0.2">
      <c r="A8415" s="1" t="str">
        <f t="shared" si="141"/>
        <v>SINAPI 97994</v>
      </c>
      <c r="B8415" s="3" t="s">
        <v>6165</v>
      </c>
      <c r="C8415" s="3">
        <v>97994</v>
      </c>
      <c r="D8415" s="2" t="s">
        <v>10156</v>
      </c>
      <c r="E8415" s="3" t="s">
        <v>6148</v>
      </c>
      <c r="G8415" s="66">
        <v>2786.54</v>
      </c>
    </row>
    <row r="8416" spans="1:7" ht="22.5" x14ac:dyDescent="0.2">
      <c r="A8416" s="1" t="str">
        <f t="shared" si="141"/>
        <v>SINAPI 99290</v>
      </c>
      <c r="B8416" s="3" t="s">
        <v>6165</v>
      </c>
      <c r="C8416" s="3">
        <v>99290</v>
      </c>
      <c r="D8416" s="2" t="s">
        <v>10157</v>
      </c>
      <c r="E8416" s="3" t="s">
        <v>6148</v>
      </c>
      <c r="G8416" s="66">
        <v>4274.07</v>
      </c>
    </row>
    <row r="8417" spans="1:7" ht="22.5" x14ac:dyDescent="0.2">
      <c r="A8417" s="1" t="str">
        <f t="shared" si="141"/>
        <v>SINAPI 99244</v>
      </c>
      <c r="B8417" s="3" t="s">
        <v>6165</v>
      </c>
      <c r="C8417" s="3">
        <v>99244</v>
      </c>
      <c r="D8417" s="2" t="s">
        <v>10158</v>
      </c>
      <c r="E8417" s="3" t="s">
        <v>6148</v>
      </c>
      <c r="G8417" s="66">
        <v>5211.08</v>
      </c>
    </row>
    <row r="8418" spans="1:7" ht="22.5" x14ac:dyDescent="0.2">
      <c r="A8418" s="1" t="str">
        <f t="shared" si="141"/>
        <v>SINAPI 99256</v>
      </c>
      <c r="B8418" s="3" t="s">
        <v>6165</v>
      </c>
      <c r="C8418" s="3">
        <v>99256</v>
      </c>
      <c r="D8418" s="2" t="s">
        <v>10159</v>
      </c>
      <c r="E8418" s="3" t="s">
        <v>6148</v>
      </c>
      <c r="G8418" s="66">
        <v>6122.97</v>
      </c>
    </row>
    <row r="8419" spans="1:7" ht="22.5" x14ac:dyDescent="0.2">
      <c r="A8419" s="1" t="str">
        <f t="shared" si="141"/>
        <v>SINAPI 99271</v>
      </c>
      <c r="B8419" s="3" t="s">
        <v>6165</v>
      </c>
      <c r="C8419" s="3">
        <v>99271</v>
      </c>
      <c r="D8419" s="2" t="s">
        <v>10160</v>
      </c>
      <c r="E8419" s="3" t="s">
        <v>6148</v>
      </c>
      <c r="G8419" s="66">
        <v>7034.69</v>
      </c>
    </row>
    <row r="8420" spans="1:7" ht="22.5" x14ac:dyDescent="0.2">
      <c r="A8420" s="1" t="str">
        <f t="shared" si="141"/>
        <v>SINAPI 99284</v>
      </c>
      <c r="B8420" s="3" t="s">
        <v>6165</v>
      </c>
      <c r="C8420" s="3">
        <v>99284</v>
      </c>
      <c r="D8420" s="2" t="s">
        <v>10161</v>
      </c>
      <c r="E8420" s="3" t="s">
        <v>6148</v>
      </c>
      <c r="G8420" s="66">
        <v>7946.63</v>
      </c>
    </row>
    <row r="8421" spans="1:7" ht="22.5" x14ac:dyDescent="0.2">
      <c r="A8421" s="1" t="str">
        <f t="shared" si="141"/>
        <v>SINAPI 99294</v>
      </c>
      <c r="B8421" s="3" t="s">
        <v>6165</v>
      </c>
      <c r="C8421" s="3">
        <v>99294</v>
      </c>
      <c r="D8421" s="2" t="s">
        <v>10162</v>
      </c>
      <c r="E8421" s="3" t="s">
        <v>6148</v>
      </c>
      <c r="G8421" s="66">
        <v>8858.4699999999993</v>
      </c>
    </row>
    <row r="8422" spans="1:7" ht="22.5" x14ac:dyDescent="0.2">
      <c r="A8422" s="1" t="str">
        <f t="shared" si="141"/>
        <v>SINAPI 99252</v>
      </c>
      <c r="B8422" s="3" t="s">
        <v>6165</v>
      </c>
      <c r="C8422" s="3">
        <v>99252</v>
      </c>
      <c r="D8422" s="2" t="s">
        <v>10163</v>
      </c>
      <c r="E8422" s="3" t="s">
        <v>6148</v>
      </c>
      <c r="G8422" s="66">
        <v>2730.76</v>
      </c>
    </row>
    <row r="8423" spans="1:7" ht="22.5" x14ac:dyDescent="0.2">
      <c r="A8423" s="1" t="str">
        <f t="shared" ref="A8423:A8486" si="142">CONCATENAR</f>
        <v>SINAPI 99259</v>
      </c>
      <c r="B8423" s="3" t="s">
        <v>6165</v>
      </c>
      <c r="C8423" s="3">
        <v>99259</v>
      </c>
      <c r="D8423" s="2" t="s">
        <v>10164</v>
      </c>
      <c r="E8423" s="3" t="s">
        <v>6148</v>
      </c>
      <c r="G8423" s="66">
        <v>3453.78</v>
      </c>
    </row>
    <row r="8424" spans="1:7" ht="22.5" x14ac:dyDescent="0.2">
      <c r="A8424" s="1" t="str">
        <f t="shared" si="142"/>
        <v>SINAPI 99265</v>
      </c>
      <c r="B8424" s="3" t="s">
        <v>6165</v>
      </c>
      <c r="C8424" s="3">
        <v>99265</v>
      </c>
      <c r="D8424" s="2" t="s">
        <v>10165</v>
      </c>
      <c r="E8424" s="3" t="s">
        <v>6148</v>
      </c>
      <c r="G8424" s="66">
        <v>4176.71</v>
      </c>
    </row>
    <row r="8425" spans="1:7" ht="22.5" x14ac:dyDescent="0.2">
      <c r="A8425" s="1" t="str">
        <f t="shared" si="142"/>
        <v>SINAPI 99267</v>
      </c>
      <c r="B8425" s="3" t="s">
        <v>6165</v>
      </c>
      <c r="C8425" s="3">
        <v>99267</v>
      </c>
      <c r="D8425" s="2" t="s">
        <v>10166</v>
      </c>
      <c r="E8425" s="3" t="s">
        <v>6148</v>
      </c>
      <c r="G8425" s="66">
        <v>4899.72</v>
      </c>
    </row>
    <row r="8426" spans="1:7" ht="22.5" x14ac:dyDescent="0.2">
      <c r="A8426" s="1" t="str">
        <f t="shared" si="142"/>
        <v>SINAPI 99274</v>
      </c>
      <c r="B8426" s="3" t="s">
        <v>6165</v>
      </c>
      <c r="C8426" s="3">
        <v>99274</v>
      </c>
      <c r="D8426" s="2" t="s">
        <v>10167</v>
      </c>
      <c r="E8426" s="3" t="s">
        <v>6148</v>
      </c>
      <c r="G8426" s="66">
        <v>5654.43</v>
      </c>
    </row>
    <row r="8427" spans="1:7" ht="22.5" x14ac:dyDescent="0.2">
      <c r="A8427" s="1" t="str">
        <f t="shared" si="142"/>
        <v>SINAPI 99279</v>
      </c>
      <c r="B8427" s="3" t="s">
        <v>6165</v>
      </c>
      <c r="C8427" s="3">
        <v>99279</v>
      </c>
      <c r="D8427" s="2" t="s">
        <v>10168</v>
      </c>
      <c r="E8427" s="3" t="s">
        <v>6148</v>
      </c>
      <c r="G8427" s="66">
        <v>6381.36</v>
      </c>
    </row>
    <row r="8428" spans="1:7" ht="22.5" x14ac:dyDescent="0.2">
      <c r="A8428" s="1" t="str">
        <f t="shared" si="142"/>
        <v>SINAPI 99286</v>
      </c>
      <c r="B8428" s="3" t="s">
        <v>6165</v>
      </c>
      <c r="C8428" s="3">
        <v>99286</v>
      </c>
      <c r="D8428" s="2" t="s">
        <v>10169</v>
      </c>
      <c r="E8428" s="3" t="s">
        <v>6148</v>
      </c>
      <c r="G8428" s="66">
        <v>7108.43</v>
      </c>
    </row>
    <row r="8429" spans="1:7" ht="22.5" x14ac:dyDescent="0.2">
      <c r="A8429" s="1" t="str">
        <f t="shared" si="142"/>
        <v>SINAPI 99326</v>
      </c>
      <c r="B8429" s="3" t="s">
        <v>6165</v>
      </c>
      <c r="C8429" s="3">
        <v>99326</v>
      </c>
      <c r="D8429" s="2" t="s">
        <v>10170</v>
      </c>
      <c r="E8429" s="3" t="s">
        <v>6148</v>
      </c>
      <c r="G8429" s="66">
        <v>8727.52</v>
      </c>
    </row>
    <row r="8430" spans="1:7" ht="22.5" x14ac:dyDescent="0.2">
      <c r="A8430" s="1" t="str">
        <f t="shared" si="142"/>
        <v>SINAPI 99287</v>
      </c>
      <c r="B8430" s="3" t="s">
        <v>6165</v>
      </c>
      <c r="C8430" s="3">
        <v>99287</v>
      </c>
      <c r="D8430" s="2" t="s">
        <v>10171</v>
      </c>
      <c r="E8430" s="3" t="s">
        <v>6148</v>
      </c>
      <c r="G8430" s="66">
        <v>10043.379999999999</v>
      </c>
    </row>
    <row r="8431" spans="1:7" ht="22.5" x14ac:dyDescent="0.2">
      <c r="A8431" s="1" t="str">
        <f t="shared" si="142"/>
        <v>SINAPI 99298</v>
      </c>
      <c r="B8431" s="3" t="s">
        <v>6165</v>
      </c>
      <c r="C8431" s="3">
        <v>99298</v>
      </c>
      <c r="D8431" s="2" t="s">
        <v>10172</v>
      </c>
      <c r="E8431" s="3" t="s">
        <v>6148</v>
      </c>
      <c r="G8431" s="66">
        <v>11359.22</v>
      </c>
    </row>
    <row r="8432" spans="1:7" ht="22.5" x14ac:dyDescent="0.2">
      <c r="A8432" s="1" t="str">
        <f t="shared" si="142"/>
        <v>SINAPI 99300</v>
      </c>
      <c r="B8432" s="3" t="s">
        <v>6165</v>
      </c>
      <c r="C8432" s="3">
        <v>99300</v>
      </c>
      <c r="D8432" s="2" t="s">
        <v>10173</v>
      </c>
      <c r="E8432" s="3" t="s">
        <v>6148</v>
      </c>
      <c r="G8432" s="66">
        <v>12675.09</v>
      </c>
    </row>
    <row r="8433" spans="1:7" ht="22.5" x14ac:dyDescent="0.2">
      <c r="A8433" s="1" t="str">
        <f t="shared" si="142"/>
        <v>SINAPI 99301</v>
      </c>
      <c r="B8433" s="3" t="s">
        <v>6165</v>
      </c>
      <c r="C8433" s="3">
        <v>99301</v>
      </c>
      <c r="D8433" s="2" t="s">
        <v>10174</v>
      </c>
      <c r="E8433" s="3" t="s">
        <v>6148</v>
      </c>
      <c r="G8433" s="66">
        <v>6301.23</v>
      </c>
    </row>
    <row r="8434" spans="1:7" ht="22.5" x14ac:dyDescent="0.2">
      <c r="A8434" s="1" t="str">
        <f t="shared" si="142"/>
        <v>SINAPI 99312</v>
      </c>
      <c r="B8434" s="3" t="s">
        <v>6165</v>
      </c>
      <c r="C8434" s="3">
        <v>99312</v>
      </c>
      <c r="D8434" s="2" t="s">
        <v>10175</v>
      </c>
      <c r="E8434" s="3" t="s">
        <v>6148</v>
      </c>
      <c r="G8434" s="66">
        <v>7385.59</v>
      </c>
    </row>
    <row r="8435" spans="1:7" ht="22.5" x14ac:dyDescent="0.2">
      <c r="A8435" s="1" t="str">
        <f t="shared" si="142"/>
        <v>SINAPI 99320</v>
      </c>
      <c r="B8435" s="3" t="s">
        <v>6165</v>
      </c>
      <c r="C8435" s="3">
        <v>99320</v>
      </c>
      <c r="D8435" s="2" t="s">
        <v>10176</v>
      </c>
      <c r="E8435" s="3" t="s">
        <v>6148</v>
      </c>
      <c r="G8435" s="66">
        <v>8525.67</v>
      </c>
    </row>
    <row r="8436" spans="1:7" ht="22.5" x14ac:dyDescent="0.2">
      <c r="A8436" s="1" t="str">
        <f t="shared" si="142"/>
        <v>SINAPI 99322</v>
      </c>
      <c r="B8436" s="3" t="s">
        <v>6165</v>
      </c>
      <c r="C8436" s="3">
        <v>99322</v>
      </c>
      <c r="D8436" s="2" t="s">
        <v>10177</v>
      </c>
      <c r="E8436" s="3" t="s">
        <v>6148</v>
      </c>
      <c r="G8436" s="66">
        <v>9617.11</v>
      </c>
    </row>
    <row r="8437" spans="1:7" ht="22.5" x14ac:dyDescent="0.2">
      <c r="A8437" s="1" t="str">
        <f t="shared" si="142"/>
        <v>SINAPI 99324</v>
      </c>
      <c r="B8437" s="3" t="s">
        <v>6165</v>
      </c>
      <c r="C8437" s="3">
        <v>99324</v>
      </c>
      <c r="D8437" s="2" t="s">
        <v>10178</v>
      </c>
      <c r="E8437" s="3" t="s">
        <v>6148</v>
      </c>
      <c r="G8437" s="66">
        <v>10708.54</v>
      </c>
    </row>
    <row r="8438" spans="1:7" ht="22.5" x14ac:dyDescent="0.2">
      <c r="A8438" s="1" t="str">
        <f t="shared" si="142"/>
        <v>SINAPI 99310</v>
      </c>
      <c r="B8438" s="3" t="s">
        <v>6165</v>
      </c>
      <c r="C8438" s="3">
        <v>99310</v>
      </c>
      <c r="D8438" s="2" t="s">
        <v>10179</v>
      </c>
      <c r="E8438" s="3" t="s">
        <v>6148</v>
      </c>
      <c r="G8438" s="66">
        <v>14869.69</v>
      </c>
    </row>
    <row r="8439" spans="1:7" ht="22.5" x14ac:dyDescent="0.2">
      <c r="A8439" s="1" t="str">
        <f t="shared" si="142"/>
        <v>SINAPI 99313</v>
      </c>
      <c r="B8439" s="3" t="s">
        <v>6165</v>
      </c>
      <c r="C8439" s="3">
        <v>99313</v>
      </c>
      <c r="D8439" s="2" t="s">
        <v>10180</v>
      </c>
      <c r="E8439" s="3" t="s">
        <v>6148</v>
      </c>
      <c r="G8439" s="66">
        <v>16578.72</v>
      </c>
    </row>
    <row r="8440" spans="1:7" ht="22.5" x14ac:dyDescent="0.2">
      <c r="A8440" s="1" t="str">
        <f t="shared" si="142"/>
        <v>SINAPI 99303</v>
      </c>
      <c r="B8440" s="3" t="s">
        <v>6165</v>
      </c>
      <c r="C8440" s="3">
        <v>99303</v>
      </c>
      <c r="D8440" s="2" t="s">
        <v>10181</v>
      </c>
      <c r="E8440" s="3" t="s">
        <v>6148</v>
      </c>
      <c r="G8440" s="66">
        <v>11601.92</v>
      </c>
    </row>
    <row r="8441" spans="1:7" ht="22.5" x14ac:dyDescent="0.2">
      <c r="A8441" s="1" t="str">
        <f t="shared" si="142"/>
        <v>SINAPI 99305</v>
      </c>
      <c r="B8441" s="3" t="s">
        <v>6165</v>
      </c>
      <c r="C8441" s="3">
        <v>99305</v>
      </c>
      <c r="D8441" s="2" t="s">
        <v>10182</v>
      </c>
      <c r="E8441" s="3" t="s">
        <v>6148</v>
      </c>
      <c r="G8441" s="66">
        <v>13114.43</v>
      </c>
    </row>
    <row r="8442" spans="1:7" ht="22.5" x14ac:dyDescent="0.2">
      <c r="A8442" s="1" t="str">
        <f t="shared" si="142"/>
        <v>SINAPI 99308</v>
      </c>
      <c r="B8442" s="3" t="s">
        <v>6165</v>
      </c>
      <c r="C8442" s="3">
        <v>99308</v>
      </c>
      <c r="D8442" s="2" t="s">
        <v>10183</v>
      </c>
      <c r="E8442" s="3" t="s">
        <v>6148</v>
      </c>
      <c r="G8442" s="66">
        <v>14626.94</v>
      </c>
    </row>
    <row r="8443" spans="1:7" ht="22.5" x14ac:dyDescent="0.2">
      <c r="A8443" s="1" t="str">
        <f t="shared" si="142"/>
        <v>SINAPI 99315</v>
      </c>
      <c r="B8443" s="3" t="s">
        <v>6165</v>
      </c>
      <c r="C8443" s="3">
        <v>99315</v>
      </c>
      <c r="D8443" s="2" t="s">
        <v>10184</v>
      </c>
      <c r="E8443" s="3" t="s">
        <v>6148</v>
      </c>
      <c r="G8443" s="66">
        <v>18530.580000000002</v>
      </c>
    </row>
    <row r="8444" spans="1:7" ht="22.5" x14ac:dyDescent="0.2">
      <c r="A8444" s="1" t="str">
        <f t="shared" si="142"/>
        <v>SINAPI 98008</v>
      </c>
      <c r="B8444" s="3" t="s">
        <v>6165</v>
      </c>
      <c r="C8444" s="3">
        <v>98008</v>
      </c>
      <c r="D8444" s="2" t="s">
        <v>10185</v>
      </c>
      <c r="E8444" s="3" t="s">
        <v>6148</v>
      </c>
      <c r="G8444" s="66">
        <v>4361.7700000000004</v>
      </c>
    </row>
    <row r="8445" spans="1:7" ht="22.5" x14ac:dyDescent="0.2">
      <c r="A8445" s="1" t="str">
        <f t="shared" si="142"/>
        <v>SINAPI 98010</v>
      </c>
      <c r="B8445" s="3" t="s">
        <v>6165</v>
      </c>
      <c r="C8445" s="3">
        <v>98010</v>
      </c>
      <c r="D8445" s="2" t="s">
        <v>10186</v>
      </c>
      <c r="E8445" s="3" t="s">
        <v>6148</v>
      </c>
      <c r="G8445" s="66">
        <v>5318.09</v>
      </c>
    </row>
    <row r="8446" spans="1:7" ht="22.5" x14ac:dyDescent="0.2">
      <c r="A8446" s="1" t="str">
        <f t="shared" si="142"/>
        <v>SINAPI 98012</v>
      </c>
      <c r="B8446" s="3" t="s">
        <v>6165</v>
      </c>
      <c r="C8446" s="3">
        <v>98012</v>
      </c>
      <c r="D8446" s="2" t="s">
        <v>10187</v>
      </c>
      <c r="E8446" s="3" t="s">
        <v>6148</v>
      </c>
      <c r="G8446" s="66">
        <v>6249.27</v>
      </c>
    </row>
    <row r="8447" spans="1:7" ht="22.5" x14ac:dyDescent="0.2">
      <c r="A8447" s="1" t="str">
        <f t="shared" si="142"/>
        <v>SINAPI 98014</v>
      </c>
      <c r="B8447" s="3" t="s">
        <v>6165</v>
      </c>
      <c r="C8447" s="3">
        <v>98014</v>
      </c>
      <c r="D8447" s="2" t="s">
        <v>10188</v>
      </c>
      <c r="E8447" s="3" t="s">
        <v>6148</v>
      </c>
      <c r="G8447" s="66">
        <v>7180.29</v>
      </c>
    </row>
    <row r="8448" spans="1:7" ht="22.5" x14ac:dyDescent="0.2">
      <c r="A8448" s="1" t="str">
        <f t="shared" si="142"/>
        <v>SINAPI 98016</v>
      </c>
      <c r="B8448" s="3" t="s">
        <v>6165</v>
      </c>
      <c r="C8448" s="3">
        <v>98016</v>
      </c>
      <c r="D8448" s="2" t="s">
        <v>10189</v>
      </c>
      <c r="E8448" s="3" t="s">
        <v>6148</v>
      </c>
      <c r="G8448" s="66">
        <v>8111.53</v>
      </c>
    </row>
    <row r="8449" spans="1:7" ht="22.5" x14ac:dyDescent="0.2">
      <c r="A8449" s="1" t="str">
        <f t="shared" si="142"/>
        <v>SINAPI 98018</v>
      </c>
      <c r="B8449" s="3" t="s">
        <v>6165</v>
      </c>
      <c r="C8449" s="3">
        <v>98018</v>
      </c>
      <c r="D8449" s="2" t="s">
        <v>10190</v>
      </c>
      <c r="E8449" s="3" t="s">
        <v>6148</v>
      </c>
      <c r="G8449" s="66">
        <v>9042.67</v>
      </c>
    </row>
    <row r="8450" spans="1:7" ht="22.5" x14ac:dyDescent="0.2">
      <c r="A8450" s="1" t="str">
        <f t="shared" si="142"/>
        <v>SINAPI 97996</v>
      </c>
      <c r="B8450" s="3" t="s">
        <v>6165</v>
      </c>
      <c r="C8450" s="3">
        <v>97996</v>
      </c>
      <c r="D8450" s="2" t="s">
        <v>10191</v>
      </c>
      <c r="E8450" s="3" t="s">
        <v>6148</v>
      </c>
      <c r="G8450" s="66">
        <v>3524.96</v>
      </c>
    </row>
    <row r="8451" spans="1:7" ht="22.5" x14ac:dyDescent="0.2">
      <c r="A8451" s="1" t="str">
        <f t="shared" si="142"/>
        <v>SINAPI 98407</v>
      </c>
      <c r="B8451" s="3" t="s">
        <v>6165</v>
      </c>
      <c r="C8451" s="3">
        <v>98407</v>
      </c>
      <c r="D8451" s="2" t="s">
        <v>10192</v>
      </c>
      <c r="E8451" s="3" t="s">
        <v>6148</v>
      </c>
      <c r="G8451" s="66">
        <v>4263.2700000000004</v>
      </c>
    </row>
    <row r="8452" spans="1:7" ht="22.5" x14ac:dyDescent="0.2">
      <c r="A8452" s="1" t="str">
        <f t="shared" si="142"/>
        <v>SINAPI 98408</v>
      </c>
      <c r="B8452" s="3" t="s">
        <v>6165</v>
      </c>
      <c r="C8452" s="3">
        <v>98408</v>
      </c>
      <c r="D8452" s="2" t="s">
        <v>10193</v>
      </c>
      <c r="E8452" s="3" t="s">
        <v>6148</v>
      </c>
      <c r="G8452" s="66">
        <v>5001.68</v>
      </c>
    </row>
    <row r="8453" spans="1:7" ht="22.5" x14ac:dyDescent="0.2">
      <c r="A8453" s="1" t="str">
        <f t="shared" si="142"/>
        <v>SINAPI 98002</v>
      </c>
      <c r="B8453" s="3" t="s">
        <v>6165</v>
      </c>
      <c r="C8453" s="3">
        <v>98002</v>
      </c>
      <c r="D8453" s="2" t="s">
        <v>10194</v>
      </c>
      <c r="E8453" s="3" t="s">
        <v>6148</v>
      </c>
      <c r="G8453" s="66">
        <v>5771.78</v>
      </c>
    </row>
    <row r="8454" spans="1:7" ht="22.5" x14ac:dyDescent="0.2">
      <c r="A8454" s="1" t="str">
        <f t="shared" si="142"/>
        <v>SINAPI 98406</v>
      </c>
      <c r="B8454" s="3" t="s">
        <v>6165</v>
      </c>
      <c r="C8454" s="3">
        <v>98406</v>
      </c>
      <c r="D8454" s="2" t="s">
        <v>10195</v>
      </c>
      <c r="E8454" s="3" t="s">
        <v>6148</v>
      </c>
      <c r="G8454" s="66">
        <v>6514.11</v>
      </c>
    </row>
    <row r="8455" spans="1:7" ht="22.5" x14ac:dyDescent="0.2">
      <c r="A8455" s="1" t="str">
        <f t="shared" si="142"/>
        <v>SINAPI 98006</v>
      </c>
      <c r="B8455" s="3" t="s">
        <v>6165</v>
      </c>
      <c r="C8455" s="3">
        <v>98006</v>
      </c>
      <c r="D8455" s="2" t="s">
        <v>10196</v>
      </c>
      <c r="E8455" s="3" t="s">
        <v>6148</v>
      </c>
      <c r="G8455" s="66">
        <v>7256.56</v>
      </c>
    </row>
    <row r="8456" spans="1:7" ht="22.5" x14ac:dyDescent="0.2">
      <c r="A8456" s="1" t="str">
        <f t="shared" si="142"/>
        <v>SINAPI 98030</v>
      </c>
      <c r="B8456" s="3" t="s">
        <v>6165</v>
      </c>
      <c r="C8456" s="3">
        <v>98030</v>
      </c>
      <c r="D8456" s="2" t="s">
        <v>10197</v>
      </c>
      <c r="E8456" s="3" t="s">
        <v>6148</v>
      </c>
      <c r="G8456" s="66">
        <v>8909.2000000000007</v>
      </c>
    </row>
    <row r="8457" spans="1:7" ht="22.5" x14ac:dyDescent="0.2">
      <c r="A8457" s="1" t="str">
        <f t="shared" si="142"/>
        <v>SINAPI 98032</v>
      </c>
      <c r="B8457" s="3" t="s">
        <v>6165</v>
      </c>
      <c r="C8457" s="3">
        <v>98032</v>
      </c>
      <c r="D8457" s="2" t="s">
        <v>10198</v>
      </c>
      <c r="E8457" s="3" t="s">
        <v>6148</v>
      </c>
      <c r="G8457" s="66">
        <v>10253.25</v>
      </c>
    </row>
    <row r="8458" spans="1:7" ht="22.5" x14ac:dyDescent="0.2">
      <c r="A8458" s="1" t="str">
        <f t="shared" si="142"/>
        <v>SINAPI 98034</v>
      </c>
      <c r="B8458" s="3" t="s">
        <v>6165</v>
      </c>
      <c r="C8458" s="3">
        <v>98034</v>
      </c>
      <c r="D8458" s="2" t="s">
        <v>10199</v>
      </c>
      <c r="E8458" s="3" t="s">
        <v>6148</v>
      </c>
      <c r="G8458" s="66">
        <v>11597.3</v>
      </c>
    </row>
    <row r="8459" spans="1:7" ht="22.5" x14ac:dyDescent="0.2">
      <c r="A8459" s="1" t="str">
        <f t="shared" si="142"/>
        <v>SINAPI 98036</v>
      </c>
      <c r="B8459" s="3" t="s">
        <v>6165</v>
      </c>
      <c r="C8459" s="3">
        <v>98036</v>
      </c>
      <c r="D8459" s="2" t="s">
        <v>10200</v>
      </c>
      <c r="E8459" s="3" t="s">
        <v>6148</v>
      </c>
      <c r="G8459" s="66">
        <v>12941.37</v>
      </c>
    </row>
    <row r="8460" spans="1:7" ht="22.5" x14ac:dyDescent="0.2">
      <c r="A8460" s="1" t="str">
        <f t="shared" si="142"/>
        <v>SINAPI 98020</v>
      </c>
      <c r="B8460" s="3" t="s">
        <v>6165</v>
      </c>
      <c r="C8460" s="3">
        <v>98020</v>
      </c>
      <c r="D8460" s="2" t="s">
        <v>10201</v>
      </c>
      <c r="E8460" s="3" t="s">
        <v>6148</v>
      </c>
      <c r="G8460" s="66">
        <v>6431.59</v>
      </c>
    </row>
    <row r="8461" spans="1:7" ht="22.5" x14ac:dyDescent="0.2">
      <c r="A8461" s="1" t="str">
        <f t="shared" si="142"/>
        <v>SINAPI 98022</v>
      </c>
      <c r="B8461" s="3" t="s">
        <v>6165</v>
      </c>
      <c r="C8461" s="3">
        <v>98022</v>
      </c>
      <c r="D8461" s="2" t="s">
        <v>10202</v>
      </c>
      <c r="E8461" s="3" t="s">
        <v>6148</v>
      </c>
      <c r="G8461" s="66">
        <v>7538.67</v>
      </c>
    </row>
    <row r="8462" spans="1:7" ht="22.5" x14ac:dyDescent="0.2">
      <c r="A8462" s="1" t="str">
        <f t="shared" si="142"/>
        <v>SINAPI 98024</v>
      </c>
      <c r="B8462" s="3" t="s">
        <v>6165</v>
      </c>
      <c r="C8462" s="3">
        <v>98024</v>
      </c>
      <c r="D8462" s="2" t="s">
        <v>10203</v>
      </c>
      <c r="E8462" s="3" t="s">
        <v>6148</v>
      </c>
      <c r="G8462" s="66">
        <v>8701.49</v>
      </c>
    </row>
    <row r="8463" spans="1:7" ht="22.5" x14ac:dyDescent="0.2">
      <c r="A8463" s="1" t="str">
        <f t="shared" si="142"/>
        <v>SINAPI 98026</v>
      </c>
      <c r="B8463" s="3" t="s">
        <v>6165</v>
      </c>
      <c r="C8463" s="3">
        <v>98026</v>
      </c>
      <c r="D8463" s="2" t="s">
        <v>10204</v>
      </c>
      <c r="E8463" s="3" t="s">
        <v>6148</v>
      </c>
      <c r="G8463" s="66">
        <v>9815.66</v>
      </c>
    </row>
    <row r="8464" spans="1:7" ht="22.5" x14ac:dyDescent="0.2">
      <c r="A8464" s="1" t="str">
        <f t="shared" si="142"/>
        <v>SINAPI 98028</v>
      </c>
      <c r="B8464" s="3" t="s">
        <v>6165</v>
      </c>
      <c r="C8464" s="3">
        <v>98028</v>
      </c>
      <c r="D8464" s="2" t="s">
        <v>10205</v>
      </c>
      <c r="E8464" s="3" t="s">
        <v>6148</v>
      </c>
      <c r="G8464" s="66">
        <v>10929.83</v>
      </c>
    </row>
    <row r="8465" spans="1:7" ht="22.5" x14ac:dyDescent="0.2">
      <c r="A8465" s="1" t="str">
        <f t="shared" si="142"/>
        <v>SINAPI 98044</v>
      </c>
      <c r="B8465" s="3" t="s">
        <v>6165</v>
      </c>
      <c r="C8465" s="3">
        <v>98044</v>
      </c>
      <c r="D8465" s="2" t="s">
        <v>10206</v>
      </c>
      <c r="E8465" s="3" t="s">
        <v>6148</v>
      </c>
      <c r="G8465" s="66">
        <v>15183.18</v>
      </c>
    </row>
    <row r="8466" spans="1:7" ht="22.5" x14ac:dyDescent="0.2">
      <c r="A8466" s="1" t="str">
        <f t="shared" si="142"/>
        <v>SINAPI 98046</v>
      </c>
      <c r="B8466" s="3" t="s">
        <v>6165</v>
      </c>
      <c r="C8466" s="3">
        <v>98046</v>
      </c>
      <c r="D8466" s="2" t="s">
        <v>10207</v>
      </c>
      <c r="E8466" s="3" t="s">
        <v>6148</v>
      </c>
      <c r="G8466" s="66">
        <v>16928.61</v>
      </c>
    </row>
    <row r="8467" spans="1:7" ht="22.5" x14ac:dyDescent="0.2">
      <c r="A8467" s="1" t="str">
        <f t="shared" si="142"/>
        <v>SINAPI 98038</v>
      </c>
      <c r="B8467" s="3" t="s">
        <v>6165</v>
      </c>
      <c r="C8467" s="3">
        <v>98038</v>
      </c>
      <c r="D8467" s="2" t="s">
        <v>10208</v>
      </c>
      <c r="E8467" s="3" t="s">
        <v>6148</v>
      </c>
      <c r="G8467" s="66">
        <v>11845.38</v>
      </c>
    </row>
    <row r="8468" spans="1:7" ht="22.5" x14ac:dyDescent="0.2">
      <c r="A8468" s="1" t="str">
        <f t="shared" si="142"/>
        <v>SINAPI 98040</v>
      </c>
      <c r="B8468" s="3" t="s">
        <v>6165</v>
      </c>
      <c r="C8468" s="3">
        <v>98040</v>
      </c>
      <c r="D8468" s="2" t="s">
        <v>10209</v>
      </c>
      <c r="E8468" s="3" t="s">
        <v>6148</v>
      </c>
      <c r="G8468" s="66">
        <v>13390.2</v>
      </c>
    </row>
    <row r="8469" spans="1:7" ht="22.5" x14ac:dyDescent="0.2">
      <c r="A8469" s="1" t="str">
        <f t="shared" si="142"/>
        <v>SINAPI 98042</v>
      </c>
      <c r="B8469" s="3" t="s">
        <v>6165</v>
      </c>
      <c r="C8469" s="3">
        <v>98042</v>
      </c>
      <c r="D8469" s="2" t="s">
        <v>10210</v>
      </c>
      <c r="E8469" s="3" t="s">
        <v>6148</v>
      </c>
      <c r="G8469" s="66">
        <v>14935.03</v>
      </c>
    </row>
    <row r="8470" spans="1:7" ht="22.5" x14ac:dyDescent="0.2">
      <c r="A8470" s="1" t="str">
        <f t="shared" si="142"/>
        <v>SINAPI 98048</v>
      </c>
      <c r="B8470" s="3" t="s">
        <v>6165</v>
      </c>
      <c r="C8470" s="3">
        <v>98048</v>
      </c>
      <c r="D8470" s="2" t="s">
        <v>10211</v>
      </c>
      <c r="E8470" s="3" t="s">
        <v>6148</v>
      </c>
      <c r="G8470" s="66">
        <v>18922.29</v>
      </c>
    </row>
    <row r="8471" spans="1:7" ht="22.5" x14ac:dyDescent="0.2">
      <c r="A8471" s="1" t="str">
        <f t="shared" si="142"/>
        <v>SINAPI 97955</v>
      </c>
      <c r="B8471" s="3" t="s">
        <v>6165</v>
      </c>
      <c r="C8471" s="3">
        <v>97955</v>
      </c>
      <c r="D8471" s="2" t="s">
        <v>1470</v>
      </c>
      <c r="E8471" s="3" t="s">
        <v>6148</v>
      </c>
      <c r="G8471" s="66">
        <v>3037.95</v>
      </c>
    </row>
    <row r="8472" spans="1:7" ht="22.5" x14ac:dyDescent="0.2">
      <c r="A8472" s="1" t="str">
        <f t="shared" si="142"/>
        <v>SINAPI 97948</v>
      </c>
      <c r="B8472" s="3" t="s">
        <v>6165</v>
      </c>
      <c r="C8472" s="3">
        <v>97948</v>
      </c>
      <c r="D8472" s="2" t="s">
        <v>1464</v>
      </c>
      <c r="E8472" s="3" t="s">
        <v>6148</v>
      </c>
      <c r="G8472" s="66">
        <v>3254.67</v>
      </c>
    </row>
    <row r="8473" spans="1:7" ht="22.5" x14ac:dyDescent="0.2">
      <c r="A8473" s="1" t="str">
        <f t="shared" si="142"/>
        <v>SINAPI 97934</v>
      </c>
      <c r="B8473" s="3" t="s">
        <v>6165</v>
      </c>
      <c r="C8473" s="3">
        <v>97934</v>
      </c>
      <c r="D8473" s="2" t="s">
        <v>1460</v>
      </c>
      <c r="E8473" s="3" t="s">
        <v>6148</v>
      </c>
      <c r="G8473" s="66">
        <v>2302.92</v>
      </c>
    </row>
    <row r="8474" spans="1:7" ht="22.5" x14ac:dyDescent="0.2">
      <c r="A8474" s="1" t="str">
        <f t="shared" si="142"/>
        <v>SINAPI 97953</v>
      </c>
      <c r="B8474" s="3" t="s">
        <v>6165</v>
      </c>
      <c r="C8474" s="3">
        <v>97953</v>
      </c>
      <c r="D8474" s="2" t="s">
        <v>1469</v>
      </c>
      <c r="E8474" s="3" t="s">
        <v>6148</v>
      </c>
      <c r="G8474" s="66">
        <v>1404.19</v>
      </c>
    </row>
    <row r="8475" spans="1:7" ht="22.5" x14ac:dyDescent="0.2">
      <c r="A8475" s="1" t="str">
        <f t="shared" si="142"/>
        <v>SINAPI 97947</v>
      </c>
      <c r="B8475" s="3" t="s">
        <v>6165</v>
      </c>
      <c r="C8475" s="3">
        <v>97947</v>
      </c>
      <c r="D8475" s="2" t="s">
        <v>1463</v>
      </c>
      <c r="E8475" s="3" t="s">
        <v>6148</v>
      </c>
      <c r="G8475" s="66">
        <v>1767.36</v>
      </c>
    </row>
    <row r="8476" spans="1:7" ht="22.5" x14ac:dyDescent="0.2">
      <c r="A8476" s="1" t="str">
        <f t="shared" si="142"/>
        <v>SINAPI 97933</v>
      </c>
      <c r="B8476" s="3" t="s">
        <v>6165</v>
      </c>
      <c r="C8476" s="3">
        <v>97933</v>
      </c>
      <c r="D8476" s="2" t="s">
        <v>1459</v>
      </c>
      <c r="E8476" s="3" t="s">
        <v>6148</v>
      </c>
      <c r="G8476" s="66">
        <v>980.32</v>
      </c>
    </row>
    <row r="8477" spans="1:7" ht="22.5" x14ac:dyDescent="0.2">
      <c r="A8477" s="1" t="str">
        <f t="shared" si="142"/>
        <v>SINAPI 97961</v>
      </c>
      <c r="B8477" s="3" t="s">
        <v>6165</v>
      </c>
      <c r="C8477" s="3">
        <v>97961</v>
      </c>
      <c r="D8477" s="2" t="s">
        <v>1473</v>
      </c>
      <c r="E8477" s="3" t="s">
        <v>6148</v>
      </c>
      <c r="G8477" s="66">
        <v>2519.1</v>
      </c>
    </row>
    <row r="8478" spans="1:7" ht="22.5" x14ac:dyDescent="0.2">
      <c r="A8478" s="1" t="str">
        <f t="shared" si="142"/>
        <v>SINAPI 97951</v>
      </c>
      <c r="B8478" s="3" t="s">
        <v>6165</v>
      </c>
      <c r="C8478" s="3">
        <v>97951</v>
      </c>
      <c r="D8478" s="2" t="s">
        <v>1467</v>
      </c>
      <c r="E8478" s="3" t="s">
        <v>6148</v>
      </c>
      <c r="G8478" s="66">
        <v>2909.4</v>
      </c>
    </row>
    <row r="8479" spans="1:7" ht="22.5" x14ac:dyDescent="0.2">
      <c r="A8479" s="1" t="str">
        <f t="shared" si="142"/>
        <v>SINAPI 97973</v>
      </c>
      <c r="B8479" s="3" t="s">
        <v>6165</v>
      </c>
      <c r="C8479" s="3">
        <v>97973</v>
      </c>
      <c r="D8479" s="2" t="s">
        <v>1474</v>
      </c>
      <c r="E8479" s="3" t="s">
        <v>6148</v>
      </c>
      <c r="G8479" s="66">
        <v>4688.9399999999996</v>
      </c>
    </row>
    <row r="8480" spans="1:7" ht="22.5" x14ac:dyDescent="0.2">
      <c r="A8480" s="1" t="str">
        <f t="shared" si="142"/>
        <v>SINAPI 97952</v>
      </c>
      <c r="B8480" s="3" t="s">
        <v>6165</v>
      </c>
      <c r="C8480" s="3">
        <v>97952</v>
      </c>
      <c r="D8480" s="2" t="s">
        <v>1468</v>
      </c>
      <c r="E8480" s="3" t="s">
        <v>6148</v>
      </c>
      <c r="G8480" s="66">
        <v>5038.38</v>
      </c>
    </row>
    <row r="8481" spans="1:7" ht="22.5" x14ac:dyDescent="0.2">
      <c r="A8481" s="1" t="str">
        <f t="shared" si="142"/>
        <v>SINAPI 97957</v>
      </c>
      <c r="B8481" s="3" t="s">
        <v>6165</v>
      </c>
      <c r="C8481" s="3">
        <v>97957</v>
      </c>
      <c r="D8481" s="2" t="s">
        <v>1472</v>
      </c>
      <c r="E8481" s="3" t="s">
        <v>6148</v>
      </c>
      <c r="G8481" s="66">
        <v>2862.09</v>
      </c>
    </row>
    <row r="8482" spans="1:7" ht="22.5" x14ac:dyDescent="0.2">
      <c r="A8482" s="1" t="str">
        <f t="shared" si="142"/>
        <v>SINAPI 97950</v>
      </c>
      <c r="B8482" s="3" t="s">
        <v>6165</v>
      </c>
      <c r="C8482" s="3">
        <v>97950</v>
      </c>
      <c r="D8482" s="2" t="s">
        <v>1466</v>
      </c>
      <c r="E8482" s="3" t="s">
        <v>6148</v>
      </c>
      <c r="G8482" s="66">
        <v>3274.18</v>
      </c>
    </row>
    <row r="8483" spans="1:7" ht="22.5" x14ac:dyDescent="0.2">
      <c r="A8483" s="1" t="str">
        <f t="shared" si="142"/>
        <v>SINAPI 97936</v>
      </c>
      <c r="B8483" s="3" t="s">
        <v>6165</v>
      </c>
      <c r="C8483" s="3">
        <v>97936</v>
      </c>
      <c r="D8483" s="2" t="s">
        <v>1462</v>
      </c>
      <c r="E8483" s="3" t="s">
        <v>6148</v>
      </c>
      <c r="G8483" s="66">
        <v>2097.85</v>
      </c>
    </row>
    <row r="8484" spans="1:7" ht="22.5" x14ac:dyDescent="0.2">
      <c r="A8484" s="1" t="str">
        <f t="shared" si="142"/>
        <v>SINAPI 97956</v>
      </c>
      <c r="B8484" s="3" t="s">
        <v>6165</v>
      </c>
      <c r="C8484" s="3">
        <v>97956</v>
      </c>
      <c r="D8484" s="2" t="s">
        <v>1471</v>
      </c>
      <c r="E8484" s="3" t="s">
        <v>6148</v>
      </c>
      <c r="G8484" s="66">
        <v>1601.89</v>
      </c>
    </row>
    <row r="8485" spans="1:7" ht="22.5" x14ac:dyDescent="0.2">
      <c r="A8485" s="1" t="str">
        <f t="shared" si="142"/>
        <v>SINAPI 97949</v>
      </c>
      <c r="B8485" s="3" t="s">
        <v>6165</v>
      </c>
      <c r="C8485" s="3">
        <v>97949</v>
      </c>
      <c r="D8485" s="2" t="s">
        <v>1465</v>
      </c>
      <c r="E8485" s="3" t="s">
        <v>6148</v>
      </c>
      <c r="G8485" s="66">
        <v>1853.44</v>
      </c>
    </row>
    <row r="8486" spans="1:7" ht="22.5" x14ac:dyDescent="0.2">
      <c r="A8486" s="1" t="str">
        <f t="shared" si="142"/>
        <v>SINAPI 97935</v>
      </c>
      <c r="B8486" s="3" t="s">
        <v>6165</v>
      </c>
      <c r="C8486" s="3">
        <v>97935</v>
      </c>
      <c r="D8486" s="2" t="s">
        <v>1461</v>
      </c>
      <c r="E8486" s="3" t="s">
        <v>6148</v>
      </c>
      <c r="G8486" s="66">
        <v>861.44</v>
      </c>
    </row>
    <row r="8487" spans="1:7" ht="22.5" x14ac:dyDescent="0.2">
      <c r="A8487" s="1" t="str">
        <f t="shared" ref="A8487:A8550" si="143">CONCATENAR</f>
        <v>SINAPI 99319</v>
      </c>
      <c r="B8487" s="3" t="s">
        <v>6165</v>
      </c>
      <c r="C8487" s="3">
        <v>99319</v>
      </c>
      <c r="D8487" s="2" t="s">
        <v>1546</v>
      </c>
      <c r="E8487" s="3" t="s">
        <v>6147</v>
      </c>
      <c r="G8487" s="66">
        <v>927.52</v>
      </c>
    </row>
    <row r="8488" spans="1:7" ht="22.5" x14ac:dyDescent="0.2">
      <c r="A8488" s="1" t="str">
        <f t="shared" si="143"/>
        <v>SINAPI 99318</v>
      </c>
      <c r="B8488" s="3" t="s">
        <v>6165</v>
      </c>
      <c r="C8488" s="3">
        <v>99318</v>
      </c>
      <c r="D8488" s="2" t="s">
        <v>1545</v>
      </c>
      <c r="E8488" s="3" t="s">
        <v>6147</v>
      </c>
      <c r="G8488" s="66">
        <v>263.60000000000002</v>
      </c>
    </row>
    <row r="8489" spans="1:7" ht="22.5" x14ac:dyDescent="0.2">
      <c r="A8489" s="1" t="str">
        <f t="shared" si="143"/>
        <v>SINAPI 98051</v>
      </c>
      <c r="B8489" s="3" t="s">
        <v>6165</v>
      </c>
      <c r="C8489" s="3">
        <v>98051</v>
      </c>
      <c r="D8489" s="2" t="s">
        <v>1511</v>
      </c>
      <c r="E8489" s="3" t="s">
        <v>6147</v>
      </c>
      <c r="G8489" s="66">
        <v>983.45</v>
      </c>
    </row>
    <row r="8490" spans="1:7" ht="22.5" x14ac:dyDescent="0.2">
      <c r="A8490" s="1" t="str">
        <f t="shared" si="143"/>
        <v>SINAPI 98050</v>
      </c>
      <c r="B8490" s="3" t="s">
        <v>6165</v>
      </c>
      <c r="C8490" s="3">
        <v>98050</v>
      </c>
      <c r="D8490" s="2" t="s">
        <v>1510</v>
      </c>
      <c r="E8490" s="3" t="s">
        <v>6147</v>
      </c>
      <c r="G8490" s="66">
        <v>264.45999999999998</v>
      </c>
    </row>
    <row r="8491" spans="1:7" ht="22.5" x14ac:dyDescent="0.2">
      <c r="A8491" s="1" t="str">
        <f t="shared" si="143"/>
        <v>SINAPI 99272</v>
      </c>
      <c r="B8491" s="3" t="s">
        <v>6165</v>
      </c>
      <c r="C8491" s="3">
        <v>99272</v>
      </c>
      <c r="D8491" s="2" t="s">
        <v>10212</v>
      </c>
      <c r="E8491" s="3" t="s">
        <v>6148</v>
      </c>
      <c r="G8491" s="66">
        <v>1137.49</v>
      </c>
    </row>
    <row r="8492" spans="1:7" ht="22.5" x14ac:dyDescent="0.2">
      <c r="A8492" s="1" t="str">
        <f t="shared" si="143"/>
        <v>SINAPI 99273</v>
      </c>
      <c r="B8492" s="3" t="s">
        <v>6165</v>
      </c>
      <c r="C8492" s="3">
        <v>99273</v>
      </c>
      <c r="D8492" s="2" t="s">
        <v>10213</v>
      </c>
      <c r="E8492" s="3" t="s">
        <v>6148</v>
      </c>
      <c r="G8492" s="66">
        <v>1603.94</v>
      </c>
    </row>
    <row r="8493" spans="1:7" ht="22.5" x14ac:dyDescent="0.2">
      <c r="A8493" s="1" t="str">
        <f t="shared" si="143"/>
        <v>SINAPI 99268</v>
      </c>
      <c r="B8493" s="3" t="s">
        <v>6165</v>
      </c>
      <c r="C8493" s="3">
        <v>99268</v>
      </c>
      <c r="D8493" s="2" t="s">
        <v>10214</v>
      </c>
      <c r="E8493" s="3" t="s">
        <v>6148</v>
      </c>
      <c r="G8493" s="66">
        <v>469.71</v>
      </c>
    </row>
    <row r="8494" spans="1:7" ht="22.5" x14ac:dyDescent="0.2">
      <c r="A8494" s="1" t="str">
        <f t="shared" si="143"/>
        <v>SINAPI 99270</v>
      </c>
      <c r="B8494" s="3" t="s">
        <v>6165</v>
      </c>
      <c r="C8494" s="3">
        <v>99270</v>
      </c>
      <c r="D8494" s="2" t="s">
        <v>10215</v>
      </c>
      <c r="E8494" s="3" t="s">
        <v>6148</v>
      </c>
      <c r="G8494" s="66">
        <v>605.33000000000004</v>
      </c>
    </row>
    <row r="8495" spans="1:7" ht="22.5" x14ac:dyDescent="0.2">
      <c r="A8495" s="1" t="str">
        <f t="shared" si="143"/>
        <v>SINAPI 97976</v>
      </c>
      <c r="B8495" s="3" t="s">
        <v>6165</v>
      </c>
      <c r="C8495" s="3">
        <v>97976</v>
      </c>
      <c r="D8495" s="2" t="s">
        <v>10216</v>
      </c>
      <c r="E8495" s="3" t="s">
        <v>6148</v>
      </c>
      <c r="G8495" s="66">
        <v>1177.58</v>
      </c>
    </row>
    <row r="8496" spans="1:7" ht="22.5" x14ac:dyDescent="0.2">
      <c r="A8496" s="1" t="str">
        <f t="shared" si="143"/>
        <v>SINAPI 97977</v>
      </c>
      <c r="B8496" s="3" t="s">
        <v>6165</v>
      </c>
      <c r="C8496" s="3">
        <v>97977</v>
      </c>
      <c r="D8496" s="2" t="s">
        <v>10217</v>
      </c>
      <c r="E8496" s="3" t="s">
        <v>6148</v>
      </c>
      <c r="G8496" s="66">
        <v>1675.01</v>
      </c>
    </row>
    <row r="8497" spans="1:7" ht="22.5" x14ac:dyDescent="0.2">
      <c r="A8497" s="1" t="str">
        <f t="shared" si="143"/>
        <v>SINAPI 97974</v>
      </c>
      <c r="B8497" s="3" t="s">
        <v>6165</v>
      </c>
      <c r="C8497" s="3">
        <v>97974</v>
      </c>
      <c r="D8497" s="2" t="s">
        <v>10218</v>
      </c>
      <c r="E8497" s="3" t="s">
        <v>6148</v>
      </c>
      <c r="G8497" s="66">
        <v>473.69</v>
      </c>
    </row>
    <row r="8498" spans="1:7" ht="22.5" x14ac:dyDescent="0.2">
      <c r="A8498" s="1" t="str">
        <f t="shared" si="143"/>
        <v>SINAPI 97975</v>
      </c>
      <c r="B8498" s="3" t="s">
        <v>6165</v>
      </c>
      <c r="C8498" s="3">
        <v>97975</v>
      </c>
      <c r="D8498" s="2" t="s">
        <v>10219</v>
      </c>
      <c r="E8498" s="3" t="s">
        <v>6148</v>
      </c>
      <c r="G8498" s="66">
        <v>609.99</v>
      </c>
    </row>
    <row r="8499" spans="1:7" ht="22.5" x14ac:dyDescent="0.2">
      <c r="A8499" s="1" t="str">
        <f t="shared" si="143"/>
        <v>SINAPI 101798</v>
      </c>
      <c r="B8499" s="3" t="s">
        <v>6165</v>
      </c>
      <c r="C8499" s="3">
        <v>101798</v>
      </c>
      <c r="D8499" s="2" t="s">
        <v>2869</v>
      </c>
      <c r="E8499" s="3" t="s">
        <v>6148</v>
      </c>
      <c r="G8499" s="66">
        <v>279.79000000000002</v>
      </c>
    </row>
    <row r="8500" spans="1:7" ht="22.5" x14ac:dyDescent="0.2">
      <c r="A8500" s="1" t="str">
        <f t="shared" si="143"/>
        <v>SINAPI 101799</v>
      </c>
      <c r="B8500" s="3" t="s">
        <v>6165</v>
      </c>
      <c r="C8500" s="3">
        <v>101799</v>
      </c>
      <c r="D8500" s="2" t="s">
        <v>2870</v>
      </c>
      <c r="E8500" s="3" t="s">
        <v>6148</v>
      </c>
      <c r="G8500" s="66">
        <v>663.7</v>
      </c>
    </row>
    <row r="8501" spans="1:7" x14ac:dyDescent="0.2">
      <c r="A8501" s="1" t="str">
        <f t="shared" si="143"/>
        <v>SINAPI 102487</v>
      </c>
      <c r="B8501" s="3" t="s">
        <v>6165</v>
      </c>
      <c r="C8501" s="3">
        <v>102487</v>
      </c>
      <c r="D8501" s="2" t="s">
        <v>2256</v>
      </c>
      <c r="E8501" s="3" t="s">
        <v>6154</v>
      </c>
      <c r="G8501" s="66">
        <v>637.79</v>
      </c>
    </row>
    <row r="8502" spans="1:7" ht="22.5" x14ac:dyDescent="0.2">
      <c r="A8502" s="1" t="str">
        <f t="shared" si="143"/>
        <v>SINAPI 102486</v>
      </c>
      <c r="B8502" s="3" t="s">
        <v>6165</v>
      </c>
      <c r="C8502" s="3">
        <v>102486</v>
      </c>
      <c r="D8502" s="2" t="s">
        <v>2255</v>
      </c>
      <c r="E8502" s="3" t="s">
        <v>6154</v>
      </c>
      <c r="G8502" s="66">
        <v>712.02</v>
      </c>
    </row>
    <row r="8503" spans="1:7" ht="22.5" x14ac:dyDescent="0.2">
      <c r="A8503" s="1" t="str">
        <f t="shared" si="143"/>
        <v>SINAPI 102474</v>
      </c>
      <c r="B8503" s="3" t="s">
        <v>6165</v>
      </c>
      <c r="C8503" s="3">
        <v>102474</v>
      </c>
      <c r="D8503" s="2" t="s">
        <v>2243</v>
      </c>
      <c r="E8503" s="3" t="s">
        <v>6154</v>
      </c>
      <c r="G8503" s="66">
        <v>658.05</v>
      </c>
    </row>
    <row r="8504" spans="1:7" ht="22.5" x14ac:dyDescent="0.2">
      <c r="A8504" s="1" t="str">
        <f t="shared" si="143"/>
        <v>SINAPI 102480</v>
      </c>
      <c r="B8504" s="3" t="s">
        <v>6165</v>
      </c>
      <c r="C8504" s="3">
        <v>102480</v>
      </c>
      <c r="D8504" s="2" t="s">
        <v>2249</v>
      </c>
      <c r="E8504" s="3" t="s">
        <v>6154</v>
      </c>
      <c r="G8504" s="66">
        <v>651.64</v>
      </c>
    </row>
    <row r="8505" spans="1:7" ht="22.5" x14ac:dyDescent="0.2">
      <c r="A8505" s="1" t="str">
        <f t="shared" si="143"/>
        <v>SINAPI 94975</v>
      </c>
      <c r="B8505" s="3" t="s">
        <v>6165</v>
      </c>
      <c r="C8505" s="3">
        <v>94975</v>
      </c>
      <c r="D8505" s="2" t="s">
        <v>2237</v>
      </c>
      <c r="E8505" s="3" t="s">
        <v>6154</v>
      </c>
      <c r="G8505" s="66">
        <v>528.71</v>
      </c>
    </row>
    <row r="8506" spans="1:7" ht="22.5" x14ac:dyDescent="0.2">
      <c r="A8506" s="1" t="str">
        <f t="shared" si="143"/>
        <v>SINAPI 94963</v>
      </c>
      <c r="B8506" s="3" t="s">
        <v>6165</v>
      </c>
      <c r="C8506" s="3">
        <v>94963</v>
      </c>
      <c r="D8506" s="2" t="s">
        <v>2225</v>
      </c>
      <c r="E8506" s="3" t="s">
        <v>6154</v>
      </c>
      <c r="G8506" s="66">
        <v>476.31</v>
      </c>
    </row>
    <row r="8507" spans="1:7" ht="22.5" x14ac:dyDescent="0.2">
      <c r="A8507" s="1" t="str">
        <f t="shared" si="143"/>
        <v>SINAPI 94969</v>
      </c>
      <c r="B8507" s="3" t="s">
        <v>6165</v>
      </c>
      <c r="C8507" s="3">
        <v>94969</v>
      </c>
      <c r="D8507" s="2" t="s">
        <v>2231</v>
      </c>
      <c r="E8507" s="3" t="s">
        <v>6154</v>
      </c>
      <c r="G8507" s="66">
        <v>469.25</v>
      </c>
    </row>
    <row r="8508" spans="1:7" ht="22.5" x14ac:dyDescent="0.2">
      <c r="A8508" s="1" t="str">
        <f t="shared" si="143"/>
        <v>SINAPI 102475</v>
      </c>
      <c r="B8508" s="3" t="s">
        <v>6165</v>
      </c>
      <c r="C8508" s="3">
        <v>102475</v>
      </c>
      <c r="D8508" s="2" t="s">
        <v>2244</v>
      </c>
      <c r="E8508" s="3" t="s">
        <v>6154</v>
      </c>
      <c r="G8508" s="66">
        <v>703.69</v>
      </c>
    </row>
    <row r="8509" spans="1:7" ht="22.5" x14ac:dyDescent="0.2">
      <c r="A8509" s="1" t="str">
        <f t="shared" si="143"/>
        <v>SINAPI 102481</v>
      </c>
      <c r="B8509" s="3" t="s">
        <v>6165</v>
      </c>
      <c r="C8509" s="3">
        <v>102481</v>
      </c>
      <c r="D8509" s="2" t="s">
        <v>2250</v>
      </c>
      <c r="E8509" s="3" t="s">
        <v>6154</v>
      </c>
      <c r="G8509" s="66">
        <v>690.05</v>
      </c>
    </row>
    <row r="8510" spans="1:7" ht="22.5" x14ac:dyDescent="0.2">
      <c r="A8510" s="1" t="str">
        <f t="shared" si="143"/>
        <v>SINAPI 94964</v>
      </c>
      <c r="B8510" s="3" t="s">
        <v>6165</v>
      </c>
      <c r="C8510" s="3">
        <v>94964</v>
      </c>
      <c r="D8510" s="2" t="s">
        <v>2226</v>
      </c>
      <c r="E8510" s="3" t="s">
        <v>6154</v>
      </c>
      <c r="G8510" s="66">
        <v>516.49</v>
      </c>
    </row>
    <row r="8511" spans="1:7" ht="22.5" x14ac:dyDescent="0.2">
      <c r="A8511" s="1" t="str">
        <f t="shared" si="143"/>
        <v>SINAPI 94970</v>
      </c>
      <c r="B8511" s="3" t="s">
        <v>6165</v>
      </c>
      <c r="C8511" s="3">
        <v>94970</v>
      </c>
      <c r="D8511" s="2" t="s">
        <v>2232</v>
      </c>
      <c r="E8511" s="3" t="s">
        <v>6154</v>
      </c>
      <c r="G8511" s="66">
        <v>502.1</v>
      </c>
    </row>
    <row r="8512" spans="1:7" ht="22.5" x14ac:dyDescent="0.2">
      <c r="A8512" s="1" t="str">
        <f t="shared" si="143"/>
        <v>SINAPI 102476</v>
      </c>
      <c r="B8512" s="3" t="s">
        <v>6165</v>
      </c>
      <c r="C8512" s="3">
        <v>102476</v>
      </c>
      <c r="D8512" s="2" t="s">
        <v>2245</v>
      </c>
      <c r="E8512" s="3" t="s">
        <v>6154</v>
      </c>
      <c r="G8512" s="66">
        <v>718.95</v>
      </c>
    </row>
    <row r="8513" spans="1:7" ht="22.5" x14ac:dyDescent="0.2">
      <c r="A8513" s="1" t="str">
        <f t="shared" si="143"/>
        <v>SINAPI 102482</v>
      </c>
      <c r="B8513" s="3" t="s">
        <v>6165</v>
      </c>
      <c r="C8513" s="3">
        <v>102482</v>
      </c>
      <c r="D8513" s="2" t="s">
        <v>2251</v>
      </c>
      <c r="E8513" s="3" t="s">
        <v>6154</v>
      </c>
      <c r="G8513" s="66">
        <v>716.39</v>
      </c>
    </row>
    <row r="8514" spans="1:7" ht="22.5" x14ac:dyDescent="0.2">
      <c r="A8514" s="1" t="str">
        <f t="shared" si="143"/>
        <v>SINAPI 94965</v>
      </c>
      <c r="B8514" s="3" t="s">
        <v>6165</v>
      </c>
      <c r="C8514" s="3">
        <v>94965</v>
      </c>
      <c r="D8514" s="2" t="s">
        <v>2227</v>
      </c>
      <c r="E8514" s="3" t="s">
        <v>6154</v>
      </c>
      <c r="G8514" s="66">
        <v>533.29999999999995</v>
      </c>
    </row>
    <row r="8515" spans="1:7" ht="22.5" x14ac:dyDescent="0.2">
      <c r="A8515" s="1" t="str">
        <f t="shared" si="143"/>
        <v>SINAPI 94971</v>
      </c>
      <c r="B8515" s="3" t="s">
        <v>6165</v>
      </c>
      <c r="C8515" s="3">
        <v>94971</v>
      </c>
      <c r="D8515" s="2" t="s">
        <v>2233</v>
      </c>
      <c r="E8515" s="3" t="s">
        <v>6154</v>
      </c>
      <c r="G8515" s="66">
        <v>526.05999999999995</v>
      </c>
    </row>
    <row r="8516" spans="1:7" ht="22.5" x14ac:dyDescent="0.2">
      <c r="A8516" s="1" t="str">
        <f t="shared" si="143"/>
        <v>SINAPI 102477</v>
      </c>
      <c r="B8516" s="3" t="s">
        <v>6165</v>
      </c>
      <c r="C8516" s="3">
        <v>102477</v>
      </c>
      <c r="D8516" s="2" t="s">
        <v>2246</v>
      </c>
      <c r="E8516" s="3" t="s">
        <v>6154</v>
      </c>
      <c r="G8516" s="66">
        <v>755.28</v>
      </c>
    </row>
    <row r="8517" spans="1:7" ht="22.5" x14ac:dyDescent="0.2">
      <c r="A8517" s="1" t="str">
        <f t="shared" si="143"/>
        <v>SINAPI 102483</v>
      </c>
      <c r="B8517" s="3" t="s">
        <v>6165</v>
      </c>
      <c r="C8517" s="3">
        <v>102483</v>
      </c>
      <c r="D8517" s="2" t="s">
        <v>2252</v>
      </c>
      <c r="E8517" s="3" t="s">
        <v>6154</v>
      </c>
      <c r="G8517" s="66">
        <v>747.92</v>
      </c>
    </row>
    <row r="8518" spans="1:7" ht="22.5" x14ac:dyDescent="0.2">
      <c r="A8518" s="1" t="str">
        <f t="shared" si="143"/>
        <v>SINAPI 94966</v>
      </c>
      <c r="B8518" s="3" t="s">
        <v>6165</v>
      </c>
      <c r="C8518" s="3">
        <v>94966</v>
      </c>
      <c r="D8518" s="2" t="s">
        <v>2228</v>
      </c>
      <c r="E8518" s="3" t="s">
        <v>6154</v>
      </c>
      <c r="G8518" s="66">
        <v>549.42999999999995</v>
      </c>
    </row>
    <row r="8519" spans="1:7" ht="22.5" x14ac:dyDescent="0.2">
      <c r="A8519" s="1" t="str">
        <f t="shared" si="143"/>
        <v>SINAPI 94972</v>
      </c>
      <c r="B8519" s="3" t="s">
        <v>6165</v>
      </c>
      <c r="C8519" s="3">
        <v>94972</v>
      </c>
      <c r="D8519" s="2" t="s">
        <v>2234</v>
      </c>
      <c r="E8519" s="3" t="s">
        <v>6154</v>
      </c>
      <c r="G8519" s="66">
        <v>542.16999999999996</v>
      </c>
    </row>
    <row r="8520" spans="1:7" ht="22.5" x14ac:dyDescent="0.2">
      <c r="A8520" s="1" t="str">
        <f t="shared" si="143"/>
        <v>SINAPI 102478</v>
      </c>
      <c r="B8520" s="3" t="s">
        <v>6165</v>
      </c>
      <c r="C8520" s="3">
        <v>102478</v>
      </c>
      <c r="D8520" s="2" t="s">
        <v>2247</v>
      </c>
      <c r="E8520" s="3" t="s">
        <v>6154</v>
      </c>
      <c r="G8520" s="66">
        <v>802.48</v>
      </c>
    </row>
    <row r="8521" spans="1:7" ht="22.5" x14ac:dyDescent="0.2">
      <c r="A8521" s="1" t="str">
        <f t="shared" si="143"/>
        <v>SINAPI 102484</v>
      </c>
      <c r="B8521" s="3" t="s">
        <v>6165</v>
      </c>
      <c r="C8521" s="3">
        <v>102484</v>
      </c>
      <c r="D8521" s="2" t="s">
        <v>2253</v>
      </c>
      <c r="E8521" s="3" t="s">
        <v>6154</v>
      </c>
      <c r="G8521" s="66">
        <v>801.92</v>
      </c>
    </row>
    <row r="8522" spans="1:7" ht="22.5" x14ac:dyDescent="0.2">
      <c r="A8522" s="1" t="str">
        <f t="shared" si="143"/>
        <v>SINAPI 94967</v>
      </c>
      <c r="B8522" s="3" t="s">
        <v>6165</v>
      </c>
      <c r="C8522" s="3">
        <v>94967</v>
      </c>
      <c r="D8522" s="2" t="s">
        <v>2229</v>
      </c>
      <c r="E8522" s="3" t="s">
        <v>6154</v>
      </c>
      <c r="G8522" s="66">
        <v>619.86</v>
      </c>
    </row>
    <row r="8523" spans="1:7" ht="22.5" x14ac:dyDescent="0.2">
      <c r="A8523" s="1" t="str">
        <f t="shared" si="143"/>
        <v>SINAPI 94973</v>
      </c>
      <c r="B8523" s="3" t="s">
        <v>6165</v>
      </c>
      <c r="C8523" s="3">
        <v>94973</v>
      </c>
      <c r="D8523" s="2" t="s">
        <v>2235</v>
      </c>
      <c r="E8523" s="3" t="s">
        <v>6154</v>
      </c>
      <c r="G8523" s="66">
        <v>610.42999999999995</v>
      </c>
    </row>
    <row r="8524" spans="1:7" ht="22.5" x14ac:dyDescent="0.2">
      <c r="A8524" s="1" t="str">
        <f t="shared" si="143"/>
        <v>SINAPI 94974</v>
      </c>
      <c r="B8524" s="3" t="s">
        <v>6165</v>
      </c>
      <c r="C8524" s="3">
        <v>94974</v>
      </c>
      <c r="D8524" s="2" t="s">
        <v>2236</v>
      </c>
      <c r="E8524" s="3" t="s">
        <v>6154</v>
      </c>
      <c r="G8524" s="66">
        <v>492.47</v>
      </c>
    </row>
    <row r="8525" spans="1:7" ht="22.5" x14ac:dyDescent="0.2">
      <c r="A8525" s="1" t="str">
        <f t="shared" si="143"/>
        <v>SINAPI 94962</v>
      </c>
      <c r="B8525" s="3" t="s">
        <v>6165</v>
      </c>
      <c r="C8525" s="3">
        <v>94962</v>
      </c>
      <c r="D8525" s="2" t="s">
        <v>2224</v>
      </c>
      <c r="E8525" s="3" t="s">
        <v>6154</v>
      </c>
      <c r="G8525" s="66">
        <v>434.61</v>
      </c>
    </row>
    <row r="8526" spans="1:7" ht="22.5" x14ac:dyDescent="0.2">
      <c r="A8526" s="1" t="str">
        <f t="shared" si="143"/>
        <v>SINAPI 94968</v>
      </c>
      <c r="B8526" s="3" t="s">
        <v>6165</v>
      </c>
      <c r="C8526" s="3">
        <v>94968</v>
      </c>
      <c r="D8526" s="2" t="s">
        <v>2230</v>
      </c>
      <c r="E8526" s="3" t="s">
        <v>6154</v>
      </c>
      <c r="G8526" s="66">
        <v>431.09</v>
      </c>
    </row>
    <row r="8527" spans="1:7" ht="22.5" x14ac:dyDescent="0.2">
      <c r="A8527" s="1" t="str">
        <f t="shared" si="143"/>
        <v>SINAPI 102485</v>
      </c>
      <c r="B8527" s="3" t="s">
        <v>6165</v>
      </c>
      <c r="C8527" s="3">
        <v>102485</v>
      </c>
      <c r="D8527" s="2" t="s">
        <v>2254</v>
      </c>
      <c r="E8527" s="3" t="s">
        <v>6154</v>
      </c>
      <c r="G8527" s="66">
        <v>682.93</v>
      </c>
    </row>
    <row r="8528" spans="1:7" ht="22.5" x14ac:dyDescent="0.2">
      <c r="A8528" s="1" t="str">
        <f t="shared" si="143"/>
        <v>SINAPI 102473</v>
      </c>
      <c r="B8528" s="3" t="s">
        <v>6165</v>
      </c>
      <c r="C8528" s="3">
        <v>102473</v>
      </c>
      <c r="D8528" s="2" t="s">
        <v>2242</v>
      </c>
      <c r="E8528" s="3" t="s">
        <v>6154</v>
      </c>
      <c r="G8528" s="66">
        <v>620.87</v>
      </c>
    </row>
    <row r="8529" spans="1:7" ht="22.5" x14ac:dyDescent="0.2">
      <c r="A8529" s="1" t="str">
        <f t="shared" si="143"/>
        <v>SINAPI 102479</v>
      </c>
      <c r="B8529" s="3" t="s">
        <v>6165</v>
      </c>
      <c r="C8529" s="3">
        <v>102479</v>
      </c>
      <c r="D8529" s="2" t="s">
        <v>2248</v>
      </c>
      <c r="E8529" s="3" t="s">
        <v>6154</v>
      </c>
      <c r="G8529" s="66">
        <v>618.22</v>
      </c>
    </row>
    <row r="8530" spans="1:7" ht="33.75" x14ac:dyDescent="0.2">
      <c r="A8530" s="1" t="str">
        <f t="shared" si="143"/>
        <v>SINAPI 104835</v>
      </c>
      <c r="B8530" s="3" t="s">
        <v>6165</v>
      </c>
      <c r="C8530" s="3">
        <v>104835</v>
      </c>
      <c r="D8530" s="2" t="s">
        <v>10220</v>
      </c>
      <c r="E8530" s="3" t="s">
        <v>6154</v>
      </c>
      <c r="G8530" s="66">
        <v>0</v>
      </c>
    </row>
    <row r="8531" spans="1:7" ht="33.75" x14ac:dyDescent="0.2">
      <c r="A8531" s="1" t="str">
        <f t="shared" si="143"/>
        <v>SINAPI 104833</v>
      </c>
      <c r="B8531" s="3" t="s">
        <v>6165</v>
      </c>
      <c r="C8531" s="3">
        <v>104833</v>
      </c>
      <c r="D8531" s="2" t="s">
        <v>10221</v>
      </c>
      <c r="E8531" s="3" t="s">
        <v>6154</v>
      </c>
      <c r="G8531" s="66">
        <v>0</v>
      </c>
    </row>
    <row r="8532" spans="1:7" ht="33.75" x14ac:dyDescent="0.2">
      <c r="A8532" s="1" t="str">
        <f t="shared" si="143"/>
        <v>SINAPI 104834</v>
      </c>
      <c r="B8532" s="3" t="s">
        <v>6165</v>
      </c>
      <c r="C8532" s="3">
        <v>104834</v>
      </c>
      <c r="D8532" s="2" t="s">
        <v>10222</v>
      </c>
      <c r="E8532" s="3" t="s">
        <v>6154</v>
      </c>
      <c r="G8532" s="66">
        <v>0</v>
      </c>
    </row>
    <row r="8533" spans="1:7" ht="33.75" x14ac:dyDescent="0.2">
      <c r="A8533" s="1" t="str">
        <f t="shared" si="143"/>
        <v>SINAPI 104836</v>
      </c>
      <c r="B8533" s="3" t="s">
        <v>6165</v>
      </c>
      <c r="C8533" s="3">
        <v>104836</v>
      </c>
      <c r="D8533" s="2" t="s">
        <v>10223</v>
      </c>
      <c r="E8533" s="3" t="s">
        <v>6154</v>
      </c>
      <c r="G8533" s="66">
        <v>0</v>
      </c>
    </row>
    <row r="8534" spans="1:7" ht="33.75" x14ac:dyDescent="0.2">
      <c r="A8534" s="1" t="str">
        <f t="shared" si="143"/>
        <v>SINAPI 104837</v>
      </c>
      <c r="B8534" s="3" t="s">
        <v>6165</v>
      </c>
      <c r="C8534" s="3">
        <v>104837</v>
      </c>
      <c r="D8534" s="2" t="s">
        <v>10224</v>
      </c>
      <c r="E8534" s="3" t="s">
        <v>6154</v>
      </c>
      <c r="G8534" s="66">
        <v>0</v>
      </c>
    </row>
    <row r="8535" spans="1:7" ht="33.75" x14ac:dyDescent="0.2">
      <c r="A8535" s="1" t="str">
        <f t="shared" si="143"/>
        <v>SINAPI 104838</v>
      </c>
      <c r="B8535" s="3" t="s">
        <v>6165</v>
      </c>
      <c r="C8535" s="3">
        <v>104838</v>
      </c>
      <c r="D8535" s="2" t="s">
        <v>10225</v>
      </c>
      <c r="E8535" s="3" t="s">
        <v>6154</v>
      </c>
      <c r="G8535" s="66">
        <v>0</v>
      </c>
    </row>
    <row r="8536" spans="1:7" ht="22.5" x14ac:dyDescent="0.2">
      <c r="A8536" s="1" t="str">
        <f t="shared" si="143"/>
        <v>SINAPI 104839</v>
      </c>
      <c r="B8536" s="3" t="s">
        <v>6165</v>
      </c>
      <c r="C8536" s="3">
        <v>104839</v>
      </c>
      <c r="D8536" s="2" t="s">
        <v>10226</v>
      </c>
      <c r="E8536" s="3" t="s">
        <v>6154</v>
      </c>
      <c r="G8536" s="66">
        <v>0</v>
      </c>
    </row>
    <row r="8537" spans="1:7" ht="33.75" x14ac:dyDescent="0.2">
      <c r="A8537" s="1" t="str">
        <f t="shared" si="143"/>
        <v>SINAPI 104840</v>
      </c>
      <c r="B8537" s="3" t="s">
        <v>6165</v>
      </c>
      <c r="C8537" s="3">
        <v>104840</v>
      </c>
      <c r="D8537" s="2" t="s">
        <v>10227</v>
      </c>
      <c r="E8537" s="3" t="s">
        <v>6154</v>
      </c>
      <c r="G8537" s="66">
        <v>0</v>
      </c>
    </row>
    <row r="8538" spans="1:7" ht="22.5" x14ac:dyDescent="0.2">
      <c r="A8538" s="1" t="str">
        <f t="shared" si="143"/>
        <v>SINAPI 104830</v>
      </c>
      <c r="B8538" s="3" t="s">
        <v>6165</v>
      </c>
      <c r="C8538" s="3">
        <v>104830</v>
      </c>
      <c r="D8538" s="2" t="s">
        <v>10228</v>
      </c>
      <c r="E8538" s="3" t="s">
        <v>6154</v>
      </c>
      <c r="G8538" s="66">
        <v>0</v>
      </c>
    </row>
    <row r="8539" spans="1:7" ht="33.75" x14ac:dyDescent="0.2">
      <c r="A8539" s="1" t="str">
        <f t="shared" si="143"/>
        <v>SINAPI 104829</v>
      </c>
      <c r="B8539" s="3" t="s">
        <v>6165</v>
      </c>
      <c r="C8539" s="3">
        <v>104829</v>
      </c>
      <c r="D8539" s="2" t="s">
        <v>10229</v>
      </c>
      <c r="E8539" s="3" t="s">
        <v>6154</v>
      </c>
      <c r="G8539" s="66">
        <v>0</v>
      </c>
    </row>
    <row r="8540" spans="1:7" ht="22.5" x14ac:dyDescent="0.2">
      <c r="A8540" s="1" t="str">
        <f t="shared" si="143"/>
        <v>SINAPI 104832</v>
      </c>
      <c r="B8540" s="3" t="s">
        <v>6165</v>
      </c>
      <c r="C8540" s="3">
        <v>104832</v>
      </c>
      <c r="D8540" s="2" t="s">
        <v>10230</v>
      </c>
      <c r="E8540" s="3" t="s">
        <v>6154</v>
      </c>
      <c r="G8540" s="66">
        <v>0</v>
      </c>
    </row>
    <row r="8541" spans="1:7" ht="22.5" x14ac:dyDescent="0.2">
      <c r="A8541" s="1" t="str">
        <f t="shared" si="143"/>
        <v>SINAPI 104831</v>
      </c>
      <c r="B8541" s="3" t="s">
        <v>6165</v>
      </c>
      <c r="C8541" s="3">
        <v>104831</v>
      </c>
      <c r="D8541" s="2" t="s">
        <v>10231</v>
      </c>
      <c r="E8541" s="3" t="s">
        <v>6154</v>
      </c>
      <c r="G8541" s="66">
        <v>0</v>
      </c>
    </row>
    <row r="8542" spans="1:7" x14ac:dyDescent="0.2">
      <c r="A8542" s="1" t="str">
        <f t="shared" si="143"/>
        <v>SINAPI 103773</v>
      </c>
      <c r="B8542" s="3" t="s">
        <v>6165</v>
      </c>
      <c r="C8542" s="3">
        <v>103773</v>
      </c>
      <c r="D8542" s="2" t="s">
        <v>10232</v>
      </c>
      <c r="E8542" s="3" t="s">
        <v>6148</v>
      </c>
      <c r="G8542" s="66">
        <v>0</v>
      </c>
    </row>
    <row r="8543" spans="1:7" x14ac:dyDescent="0.2">
      <c r="A8543" s="1" t="str">
        <f t="shared" si="143"/>
        <v>SINAPI 103772</v>
      </c>
      <c r="B8543" s="3" t="s">
        <v>6165</v>
      </c>
      <c r="C8543" s="3">
        <v>103772</v>
      </c>
      <c r="D8543" s="2" t="s">
        <v>10233</v>
      </c>
      <c r="E8543" s="3" t="s">
        <v>6148</v>
      </c>
      <c r="G8543" s="66">
        <v>0</v>
      </c>
    </row>
    <row r="8544" spans="1:7" ht="22.5" x14ac:dyDescent="0.2">
      <c r="A8544" s="1" t="str">
        <f t="shared" si="143"/>
        <v>SINAPI 103768</v>
      </c>
      <c r="B8544" s="3" t="s">
        <v>6165</v>
      </c>
      <c r="C8544" s="3">
        <v>103768</v>
      </c>
      <c r="D8544" s="2" t="s">
        <v>10234</v>
      </c>
      <c r="E8544" s="3" t="s">
        <v>6148</v>
      </c>
      <c r="G8544" s="66">
        <v>0</v>
      </c>
    </row>
    <row r="8545" spans="1:7" ht="22.5" x14ac:dyDescent="0.2">
      <c r="A8545" s="1" t="str">
        <f t="shared" si="143"/>
        <v>SINAPI 103767</v>
      </c>
      <c r="B8545" s="3" t="s">
        <v>6165</v>
      </c>
      <c r="C8545" s="3">
        <v>103767</v>
      </c>
      <c r="D8545" s="2" t="s">
        <v>10235</v>
      </c>
      <c r="E8545" s="3" t="s">
        <v>6148</v>
      </c>
      <c r="G8545" s="66">
        <v>0</v>
      </c>
    </row>
    <row r="8546" spans="1:7" ht="22.5" x14ac:dyDescent="0.2">
      <c r="A8546" s="1" t="str">
        <f t="shared" si="143"/>
        <v>SINAPI 103766</v>
      </c>
      <c r="B8546" s="3" t="s">
        <v>6165</v>
      </c>
      <c r="C8546" s="3">
        <v>103766</v>
      </c>
      <c r="D8546" s="2" t="s">
        <v>10236</v>
      </c>
      <c r="E8546" s="3" t="s">
        <v>6148</v>
      </c>
      <c r="G8546" s="66">
        <v>0</v>
      </c>
    </row>
    <row r="8547" spans="1:7" x14ac:dyDescent="0.2">
      <c r="A8547" s="1" t="str">
        <f t="shared" si="143"/>
        <v>SINAPI 103765</v>
      </c>
      <c r="B8547" s="3" t="s">
        <v>6165</v>
      </c>
      <c r="C8547" s="3">
        <v>103765</v>
      </c>
      <c r="D8547" s="2" t="s">
        <v>10237</v>
      </c>
      <c r="E8547" s="3" t="s">
        <v>6148</v>
      </c>
      <c r="G8547" s="66">
        <v>0</v>
      </c>
    </row>
    <row r="8548" spans="1:7" x14ac:dyDescent="0.2">
      <c r="A8548" s="1" t="str">
        <f t="shared" si="143"/>
        <v>SINAPI 103771</v>
      </c>
      <c r="B8548" s="3" t="s">
        <v>6165</v>
      </c>
      <c r="C8548" s="3">
        <v>103771</v>
      </c>
      <c r="D8548" s="2" t="s">
        <v>10238</v>
      </c>
      <c r="E8548" s="3" t="s">
        <v>6148</v>
      </c>
      <c r="G8548" s="66">
        <v>0</v>
      </c>
    </row>
    <row r="8549" spans="1:7" ht="22.5" x14ac:dyDescent="0.2">
      <c r="A8549" s="1" t="str">
        <f t="shared" si="143"/>
        <v>SINAPI 103769</v>
      </c>
      <c r="B8549" s="3" t="s">
        <v>6165</v>
      </c>
      <c r="C8549" s="3">
        <v>103769</v>
      </c>
      <c r="D8549" s="2" t="s">
        <v>5822</v>
      </c>
      <c r="E8549" s="3" t="s">
        <v>6148</v>
      </c>
      <c r="G8549" s="66">
        <v>3709.45</v>
      </c>
    </row>
    <row r="8550" spans="1:7" ht="22.5" x14ac:dyDescent="0.2">
      <c r="A8550" s="1" t="str">
        <f t="shared" si="143"/>
        <v>SINAPI 103770</v>
      </c>
      <c r="B8550" s="3" t="s">
        <v>6165</v>
      </c>
      <c r="C8550" s="3">
        <v>103770</v>
      </c>
      <c r="D8550" s="2" t="s">
        <v>10239</v>
      </c>
      <c r="E8550" s="3" t="s">
        <v>6148</v>
      </c>
      <c r="G8550" s="66">
        <v>0</v>
      </c>
    </row>
    <row r="8551" spans="1:7" x14ac:dyDescent="0.2">
      <c r="A8551" s="1" t="str">
        <f t="shared" ref="A8551:A8614" si="144">CONCATENAR</f>
        <v>SINAPI 103764</v>
      </c>
      <c r="B8551" s="3" t="s">
        <v>6165</v>
      </c>
      <c r="C8551" s="3">
        <v>103764</v>
      </c>
      <c r="D8551" s="2" t="s">
        <v>10240</v>
      </c>
      <c r="E8551" s="3" t="s">
        <v>6148</v>
      </c>
      <c r="G8551" s="66">
        <v>0</v>
      </c>
    </row>
    <row r="8552" spans="1:7" x14ac:dyDescent="0.2">
      <c r="A8552" s="1" t="str">
        <f t="shared" si="144"/>
        <v>SINAPI 103780</v>
      </c>
      <c r="B8552" s="3" t="s">
        <v>6165</v>
      </c>
      <c r="C8552" s="3">
        <v>103780</v>
      </c>
      <c r="D8552" s="2" t="s">
        <v>10241</v>
      </c>
      <c r="E8552" s="3" t="s">
        <v>6149</v>
      </c>
      <c r="G8552" s="66">
        <v>0</v>
      </c>
    </row>
    <row r="8553" spans="1:7" x14ac:dyDescent="0.2">
      <c r="A8553" s="1" t="str">
        <f t="shared" si="144"/>
        <v>SINAPI 103781</v>
      </c>
      <c r="B8553" s="3" t="s">
        <v>6165</v>
      </c>
      <c r="C8553" s="3">
        <v>103781</v>
      </c>
      <c r="D8553" s="2" t="s">
        <v>10242</v>
      </c>
      <c r="E8553" s="3" t="s">
        <v>6149</v>
      </c>
      <c r="G8553" s="66">
        <v>0</v>
      </c>
    </row>
    <row r="8554" spans="1:7" ht="22.5" x14ac:dyDescent="0.2">
      <c r="A8554" s="1" t="str">
        <f t="shared" si="144"/>
        <v>SINAPI 103779</v>
      </c>
      <c r="B8554" s="3" t="s">
        <v>6165</v>
      </c>
      <c r="C8554" s="3">
        <v>103779</v>
      </c>
      <c r="D8554" s="2" t="s">
        <v>10243</v>
      </c>
      <c r="E8554" s="3" t="s">
        <v>6149</v>
      </c>
      <c r="G8554" s="66">
        <v>0</v>
      </c>
    </row>
    <row r="8555" spans="1:7" x14ac:dyDescent="0.2">
      <c r="A8555" s="1" t="str">
        <f t="shared" si="144"/>
        <v>SINAPI 103778</v>
      </c>
      <c r="B8555" s="3" t="s">
        <v>6165</v>
      </c>
      <c r="C8555" s="3">
        <v>103778</v>
      </c>
      <c r="D8555" s="2" t="s">
        <v>10244</v>
      </c>
      <c r="E8555" s="3" t="s">
        <v>6149</v>
      </c>
      <c r="G8555" s="66">
        <v>0</v>
      </c>
    </row>
    <row r="8556" spans="1:7" x14ac:dyDescent="0.2">
      <c r="A8556" s="1" t="str">
        <f t="shared" si="144"/>
        <v>SINAPI 103924</v>
      </c>
      <c r="B8556" s="3" t="s">
        <v>6165</v>
      </c>
      <c r="C8556" s="3">
        <v>103924</v>
      </c>
      <c r="D8556" s="2" t="s">
        <v>10245</v>
      </c>
      <c r="E8556" s="3" t="s">
        <v>6149</v>
      </c>
      <c r="G8556" s="66">
        <v>0</v>
      </c>
    </row>
    <row r="8557" spans="1:7" ht="22.5" x14ac:dyDescent="0.2">
      <c r="A8557" s="1" t="str">
        <f t="shared" si="144"/>
        <v>SINAPI 103776</v>
      </c>
      <c r="B8557" s="3" t="s">
        <v>6165</v>
      </c>
      <c r="C8557" s="3">
        <v>103776</v>
      </c>
      <c r="D8557" s="2" t="s">
        <v>10246</v>
      </c>
      <c r="E8557" s="3" t="s">
        <v>6149</v>
      </c>
      <c r="G8557" s="66">
        <v>0</v>
      </c>
    </row>
    <row r="8558" spans="1:7" x14ac:dyDescent="0.2">
      <c r="A8558" s="1" t="str">
        <f t="shared" si="144"/>
        <v>SINAPI 103774</v>
      </c>
      <c r="B8558" s="3" t="s">
        <v>6165</v>
      </c>
      <c r="C8558" s="3">
        <v>103774</v>
      </c>
      <c r="D8558" s="2" t="s">
        <v>10247</v>
      </c>
      <c r="E8558" s="3" t="s">
        <v>6149</v>
      </c>
      <c r="G8558" s="66">
        <v>0</v>
      </c>
    </row>
    <row r="8559" spans="1:7" x14ac:dyDescent="0.2">
      <c r="A8559" s="1" t="str">
        <f t="shared" si="144"/>
        <v>SINAPI 103775</v>
      </c>
      <c r="B8559" s="3" t="s">
        <v>6165</v>
      </c>
      <c r="C8559" s="3">
        <v>103775</v>
      </c>
      <c r="D8559" s="2" t="s">
        <v>10248</v>
      </c>
      <c r="E8559" s="3" t="s">
        <v>6149</v>
      </c>
      <c r="G8559" s="66">
        <v>0</v>
      </c>
    </row>
    <row r="8560" spans="1:7" x14ac:dyDescent="0.2">
      <c r="A8560" s="1" t="str">
        <f t="shared" si="144"/>
        <v>SINAPI 97097</v>
      </c>
      <c r="B8560" s="3" t="s">
        <v>6165</v>
      </c>
      <c r="C8560" s="3">
        <v>97097</v>
      </c>
      <c r="D8560" s="2" t="s">
        <v>1907</v>
      </c>
      <c r="E8560" s="3" t="s">
        <v>6149</v>
      </c>
      <c r="G8560" s="66">
        <v>34.49</v>
      </c>
    </row>
    <row r="8561" spans="1:7" ht="22.5" x14ac:dyDescent="0.2">
      <c r="A8561" s="1" t="str">
        <f t="shared" si="144"/>
        <v>SINAPI 97089</v>
      </c>
      <c r="B8561" s="3" t="s">
        <v>6165</v>
      </c>
      <c r="C8561" s="3">
        <v>97089</v>
      </c>
      <c r="D8561" s="2" t="s">
        <v>1901</v>
      </c>
      <c r="E8561" s="3" t="s">
        <v>6153</v>
      </c>
      <c r="G8561" s="66">
        <v>16.72</v>
      </c>
    </row>
    <row r="8562" spans="1:7" ht="22.5" x14ac:dyDescent="0.2">
      <c r="A8562" s="1" t="str">
        <f t="shared" si="144"/>
        <v>SINAPI 97090</v>
      </c>
      <c r="B8562" s="3" t="s">
        <v>6165</v>
      </c>
      <c r="C8562" s="3">
        <v>97090</v>
      </c>
      <c r="D8562" s="2" t="s">
        <v>1902</v>
      </c>
      <c r="E8562" s="3" t="s">
        <v>6153</v>
      </c>
      <c r="G8562" s="66">
        <v>16.38</v>
      </c>
    </row>
    <row r="8563" spans="1:7" ht="22.5" x14ac:dyDescent="0.2">
      <c r="A8563" s="1" t="str">
        <f t="shared" si="144"/>
        <v>SINAPI 97091</v>
      </c>
      <c r="B8563" s="3" t="s">
        <v>6165</v>
      </c>
      <c r="C8563" s="3">
        <v>97091</v>
      </c>
      <c r="D8563" s="2" t="s">
        <v>1903</v>
      </c>
      <c r="E8563" s="3" t="s">
        <v>6153</v>
      </c>
      <c r="G8563" s="66">
        <v>15.86</v>
      </c>
    </row>
    <row r="8564" spans="1:7" ht="22.5" x14ac:dyDescent="0.2">
      <c r="A8564" s="1" t="str">
        <f t="shared" si="144"/>
        <v>SINAPI 97092</v>
      </c>
      <c r="B8564" s="3" t="s">
        <v>6165</v>
      </c>
      <c r="C8564" s="3">
        <v>97092</v>
      </c>
      <c r="D8564" s="2" t="s">
        <v>1904</v>
      </c>
      <c r="E8564" s="3" t="s">
        <v>6153</v>
      </c>
      <c r="G8564" s="66">
        <v>15.33</v>
      </c>
    </row>
    <row r="8565" spans="1:7" ht="22.5" x14ac:dyDescent="0.2">
      <c r="A8565" s="1" t="str">
        <f t="shared" si="144"/>
        <v>SINAPI 103053</v>
      </c>
      <c r="B8565" s="3" t="s">
        <v>6165</v>
      </c>
      <c r="C8565" s="3">
        <v>103053</v>
      </c>
      <c r="D8565" s="2" t="s">
        <v>10249</v>
      </c>
      <c r="E8565" s="3" t="s">
        <v>6153</v>
      </c>
      <c r="G8565" s="66">
        <v>0</v>
      </c>
    </row>
    <row r="8566" spans="1:7" ht="22.5" x14ac:dyDescent="0.2">
      <c r="A8566" s="1" t="str">
        <f t="shared" si="144"/>
        <v>SINAPI 97093</v>
      </c>
      <c r="B8566" s="3" t="s">
        <v>6165</v>
      </c>
      <c r="C8566" s="3">
        <v>97093</v>
      </c>
      <c r="D8566" s="2" t="s">
        <v>1905</v>
      </c>
      <c r="E8566" s="3" t="s">
        <v>6153</v>
      </c>
      <c r="G8566" s="66">
        <v>14.34</v>
      </c>
    </row>
    <row r="8567" spans="1:7" ht="22.5" x14ac:dyDescent="0.2">
      <c r="A8567" s="1" t="str">
        <f t="shared" si="144"/>
        <v>SINAPI 103054</v>
      </c>
      <c r="B8567" s="3" t="s">
        <v>6165</v>
      </c>
      <c r="C8567" s="3">
        <v>103054</v>
      </c>
      <c r="D8567" s="2" t="s">
        <v>10250</v>
      </c>
      <c r="E8567" s="3" t="s">
        <v>6153</v>
      </c>
      <c r="G8567" s="66">
        <v>0</v>
      </c>
    </row>
    <row r="8568" spans="1:7" ht="22.5" x14ac:dyDescent="0.2">
      <c r="A8568" s="1" t="str">
        <f t="shared" si="144"/>
        <v>SINAPI 97088</v>
      </c>
      <c r="B8568" s="3" t="s">
        <v>6165</v>
      </c>
      <c r="C8568" s="3">
        <v>97088</v>
      </c>
      <c r="D8568" s="2" t="s">
        <v>1900</v>
      </c>
      <c r="E8568" s="3" t="s">
        <v>6153</v>
      </c>
      <c r="G8568" s="66">
        <v>18.309999999999999</v>
      </c>
    </row>
    <row r="8569" spans="1:7" ht="22.5" x14ac:dyDescent="0.2">
      <c r="A8569" s="1" t="str">
        <f t="shared" si="144"/>
        <v>SINAPI 97087</v>
      </c>
      <c r="B8569" s="3" t="s">
        <v>6165</v>
      </c>
      <c r="C8569" s="3">
        <v>97087</v>
      </c>
      <c r="D8569" s="2" t="s">
        <v>1899</v>
      </c>
      <c r="E8569" s="3" t="s">
        <v>6149</v>
      </c>
      <c r="G8569" s="66">
        <v>2.67</v>
      </c>
    </row>
    <row r="8570" spans="1:7" ht="22.5" x14ac:dyDescent="0.2">
      <c r="A8570" s="1" t="str">
        <f t="shared" si="144"/>
        <v>SINAPI 97083</v>
      </c>
      <c r="B8570" s="3" t="s">
        <v>6165</v>
      </c>
      <c r="C8570" s="3">
        <v>97083</v>
      </c>
      <c r="D8570" s="2" t="s">
        <v>1896</v>
      </c>
      <c r="E8570" s="3" t="s">
        <v>6149</v>
      </c>
      <c r="G8570" s="66">
        <v>3.58</v>
      </c>
    </row>
    <row r="8571" spans="1:7" ht="22.5" x14ac:dyDescent="0.2">
      <c r="A8571" s="1" t="str">
        <f t="shared" si="144"/>
        <v>SINAPI 97084</v>
      </c>
      <c r="B8571" s="3" t="s">
        <v>6165</v>
      </c>
      <c r="C8571" s="3">
        <v>97084</v>
      </c>
      <c r="D8571" s="2" t="s">
        <v>1897</v>
      </c>
      <c r="E8571" s="3" t="s">
        <v>6149</v>
      </c>
      <c r="G8571" s="66">
        <v>0.76</v>
      </c>
    </row>
    <row r="8572" spans="1:7" ht="22.5" x14ac:dyDescent="0.2">
      <c r="A8572" s="1" t="str">
        <f t="shared" si="144"/>
        <v>SINAPI 97096</v>
      </c>
      <c r="B8572" s="3" t="s">
        <v>6165</v>
      </c>
      <c r="C8572" s="3">
        <v>97096</v>
      </c>
      <c r="D8572" s="2" t="s">
        <v>1906</v>
      </c>
      <c r="E8572" s="3" t="s">
        <v>6154</v>
      </c>
      <c r="G8572" s="66">
        <v>691.56</v>
      </c>
    </row>
    <row r="8573" spans="1:7" x14ac:dyDescent="0.2">
      <c r="A8573" s="1" t="str">
        <f t="shared" si="144"/>
        <v>SINAPI 97082</v>
      </c>
      <c r="B8573" s="3" t="s">
        <v>6165</v>
      </c>
      <c r="C8573" s="3">
        <v>97082</v>
      </c>
      <c r="D8573" s="2" t="s">
        <v>1895</v>
      </c>
      <c r="E8573" s="3" t="s">
        <v>6154</v>
      </c>
      <c r="G8573" s="66">
        <v>65.739999999999995</v>
      </c>
    </row>
    <row r="8574" spans="1:7" ht="22.5" x14ac:dyDescent="0.2">
      <c r="A8574" s="1" t="str">
        <f t="shared" si="144"/>
        <v>SINAPI 103076</v>
      </c>
      <c r="B8574" s="3" t="s">
        <v>6165</v>
      </c>
      <c r="C8574" s="3">
        <v>103076</v>
      </c>
      <c r="D8574" s="2" t="s">
        <v>1918</v>
      </c>
      <c r="E8574" s="3" t="s">
        <v>6149</v>
      </c>
      <c r="G8574" s="66">
        <v>169.4</v>
      </c>
    </row>
    <row r="8575" spans="1:7" x14ac:dyDescent="0.2">
      <c r="A8575" s="1" t="str">
        <f t="shared" si="144"/>
        <v>SINAPI 103067</v>
      </c>
      <c r="B8575" s="3" t="s">
        <v>6165</v>
      </c>
      <c r="C8575" s="3">
        <v>103067</v>
      </c>
      <c r="D8575" s="2" t="s">
        <v>10251</v>
      </c>
      <c r="E8575" s="3" t="s">
        <v>6149</v>
      </c>
      <c r="G8575" s="66">
        <v>0</v>
      </c>
    </row>
    <row r="8576" spans="1:7" ht="22.5" x14ac:dyDescent="0.2">
      <c r="A8576" s="1" t="str">
        <f t="shared" si="144"/>
        <v>SINAPI 103077</v>
      </c>
      <c r="B8576" s="3" t="s">
        <v>6165</v>
      </c>
      <c r="C8576" s="3">
        <v>103077</v>
      </c>
      <c r="D8576" s="2" t="s">
        <v>1919</v>
      </c>
      <c r="E8576" s="3" t="s">
        <v>6149</v>
      </c>
      <c r="G8576" s="66">
        <v>218.86</v>
      </c>
    </row>
    <row r="8577" spans="1:7" x14ac:dyDescent="0.2">
      <c r="A8577" s="1" t="str">
        <f t="shared" si="144"/>
        <v>SINAPI 103068</v>
      </c>
      <c r="B8577" s="3" t="s">
        <v>6165</v>
      </c>
      <c r="C8577" s="3">
        <v>103068</v>
      </c>
      <c r="D8577" s="2" t="s">
        <v>10252</v>
      </c>
      <c r="E8577" s="3" t="s">
        <v>6149</v>
      </c>
      <c r="G8577" s="66">
        <v>0</v>
      </c>
    </row>
    <row r="8578" spans="1:7" ht="22.5" x14ac:dyDescent="0.2">
      <c r="A8578" s="1" t="str">
        <f t="shared" si="144"/>
        <v>SINAPI 103078</v>
      </c>
      <c r="B8578" s="3" t="s">
        <v>6165</v>
      </c>
      <c r="C8578" s="3">
        <v>103078</v>
      </c>
      <c r="D8578" s="2" t="s">
        <v>1920</v>
      </c>
      <c r="E8578" s="3" t="s">
        <v>6149</v>
      </c>
      <c r="G8578" s="66">
        <v>264.29000000000002</v>
      </c>
    </row>
    <row r="8579" spans="1:7" x14ac:dyDescent="0.2">
      <c r="A8579" s="1" t="str">
        <f t="shared" si="144"/>
        <v>SINAPI 103069</v>
      </c>
      <c r="B8579" s="3" t="s">
        <v>6165</v>
      </c>
      <c r="C8579" s="3">
        <v>103069</v>
      </c>
      <c r="D8579" s="2" t="s">
        <v>10253</v>
      </c>
      <c r="E8579" s="3" t="s">
        <v>6149</v>
      </c>
      <c r="G8579" s="66">
        <v>0</v>
      </c>
    </row>
    <row r="8580" spans="1:7" ht="22.5" x14ac:dyDescent="0.2">
      <c r="A8580" s="1" t="str">
        <f t="shared" si="144"/>
        <v>SINAPI 103079</v>
      </c>
      <c r="B8580" s="3" t="s">
        <v>6165</v>
      </c>
      <c r="C8580" s="3">
        <v>103079</v>
      </c>
      <c r="D8580" s="2" t="s">
        <v>1921</v>
      </c>
      <c r="E8580" s="3" t="s">
        <v>6149</v>
      </c>
      <c r="G8580" s="66">
        <v>317.27999999999997</v>
      </c>
    </row>
    <row r="8581" spans="1:7" x14ac:dyDescent="0.2">
      <c r="A8581" s="1" t="str">
        <f t="shared" si="144"/>
        <v>SINAPI 103070</v>
      </c>
      <c r="B8581" s="3" t="s">
        <v>6165</v>
      </c>
      <c r="C8581" s="3">
        <v>103070</v>
      </c>
      <c r="D8581" s="2" t="s">
        <v>10254</v>
      </c>
      <c r="E8581" s="3" t="s">
        <v>6149</v>
      </c>
      <c r="G8581" s="66">
        <v>0</v>
      </c>
    </row>
    <row r="8582" spans="1:7" ht="22.5" x14ac:dyDescent="0.2">
      <c r="A8582" s="1" t="str">
        <f t="shared" si="144"/>
        <v>SINAPI 103080</v>
      </c>
      <c r="B8582" s="3" t="s">
        <v>6165</v>
      </c>
      <c r="C8582" s="3">
        <v>103080</v>
      </c>
      <c r="D8582" s="2" t="s">
        <v>1922</v>
      </c>
      <c r="E8582" s="3" t="s">
        <v>6149</v>
      </c>
      <c r="G8582" s="66">
        <v>387.97</v>
      </c>
    </row>
    <row r="8583" spans="1:7" x14ac:dyDescent="0.2">
      <c r="A8583" s="1" t="str">
        <f t="shared" si="144"/>
        <v>SINAPI 103071</v>
      </c>
      <c r="B8583" s="3" t="s">
        <v>6165</v>
      </c>
      <c r="C8583" s="3">
        <v>103071</v>
      </c>
      <c r="D8583" s="2" t="s">
        <v>10255</v>
      </c>
      <c r="E8583" s="3" t="s">
        <v>6149</v>
      </c>
      <c r="G8583" s="66">
        <v>0</v>
      </c>
    </row>
    <row r="8584" spans="1:7" ht="22.5" x14ac:dyDescent="0.2">
      <c r="A8584" s="1" t="str">
        <f t="shared" si="144"/>
        <v>SINAPI 103075</v>
      </c>
      <c r="B8584" s="3" t="s">
        <v>6165</v>
      </c>
      <c r="C8584" s="3">
        <v>103075</v>
      </c>
      <c r="D8584" s="2" t="s">
        <v>1917</v>
      </c>
      <c r="E8584" s="3" t="s">
        <v>6149</v>
      </c>
      <c r="G8584" s="66">
        <v>228.95</v>
      </c>
    </row>
    <row r="8585" spans="1:7" ht="22.5" x14ac:dyDescent="0.2">
      <c r="A8585" s="1" t="str">
        <f t="shared" si="144"/>
        <v>SINAPI 103062</v>
      </c>
      <c r="B8585" s="3" t="s">
        <v>6165</v>
      </c>
      <c r="C8585" s="3">
        <v>103062</v>
      </c>
      <c r="D8585" s="2" t="s">
        <v>10256</v>
      </c>
      <c r="E8585" s="3" t="s">
        <v>6149</v>
      </c>
      <c r="G8585" s="66">
        <v>0</v>
      </c>
    </row>
    <row r="8586" spans="1:7" ht="22.5" x14ac:dyDescent="0.2">
      <c r="A8586" s="1" t="str">
        <f t="shared" si="144"/>
        <v>SINAPI 103065</v>
      </c>
      <c r="B8586" s="3" t="s">
        <v>6165</v>
      </c>
      <c r="C8586" s="3">
        <v>103065</v>
      </c>
      <c r="D8586" s="2" t="s">
        <v>10257</v>
      </c>
      <c r="E8586" s="3" t="s">
        <v>6149</v>
      </c>
      <c r="G8586" s="66">
        <v>0</v>
      </c>
    </row>
    <row r="8587" spans="1:7" ht="22.5" x14ac:dyDescent="0.2">
      <c r="A8587" s="1" t="str">
        <f t="shared" si="144"/>
        <v>SINAPI 103063</v>
      </c>
      <c r="B8587" s="3" t="s">
        <v>6165</v>
      </c>
      <c r="C8587" s="3">
        <v>103063</v>
      </c>
      <c r="D8587" s="2" t="s">
        <v>10258</v>
      </c>
      <c r="E8587" s="3" t="s">
        <v>6149</v>
      </c>
      <c r="G8587" s="66">
        <v>0</v>
      </c>
    </row>
    <row r="8588" spans="1:7" ht="22.5" x14ac:dyDescent="0.2">
      <c r="A8588" s="1" t="str">
        <f t="shared" si="144"/>
        <v>SINAPI 103066</v>
      </c>
      <c r="B8588" s="3" t="s">
        <v>6165</v>
      </c>
      <c r="C8588" s="3">
        <v>103066</v>
      </c>
      <c r="D8588" s="2" t="s">
        <v>10259</v>
      </c>
      <c r="E8588" s="3" t="s">
        <v>6149</v>
      </c>
      <c r="G8588" s="66">
        <v>0</v>
      </c>
    </row>
    <row r="8589" spans="1:7" ht="22.5" x14ac:dyDescent="0.2">
      <c r="A8589" s="1" t="str">
        <f t="shared" si="144"/>
        <v>SINAPI 103064</v>
      </c>
      <c r="B8589" s="3" t="s">
        <v>6165</v>
      </c>
      <c r="C8589" s="3">
        <v>103064</v>
      </c>
      <c r="D8589" s="2" t="s">
        <v>10260</v>
      </c>
      <c r="E8589" s="3" t="s">
        <v>6149</v>
      </c>
      <c r="G8589" s="66">
        <v>0</v>
      </c>
    </row>
    <row r="8590" spans="1:7" ht="22.5" x14ac:dyDescent="0.2">
      <c r="A8590" s="1" t="str">
        <f t="shared" si="144"/>
        <v>SINAPI 103074</v>
      </c>
      <c r="B8590" s="3" t="s">
        <v>6165</v>
      </c>
      <c r="C8590" s="3">
        <v>103074</v>
      </c>
      <c r="D8590" s="2" t="s">
        <v>1916</v>
      </c>
      <c r="E8590" s="3" t="s">
        <v>6149</v>
      </c>
      <c r="G8590" s="66">
        <v>194.46</v>
      </c>
    </row>
    <row r="8591" spans="1:7" ht="22.5" x14ac:dyDescent="0.2">
      <c r="A8591" s="1" t="str">
        <f t="shared" si="144"/>
        <v>SINAPI 103057</v>
      </c>
      <c r="B8591" s="3" t="s">
        <v>6165</v>
      </c>
      <c r="C8591" s="3">
        <v>103057</v>
      </c>
      <c r="D8591" s="2" t="s">
        <v>10261</v>
      </c>
      <c r="E8591" s="3" t="s">
        <v>6149</v>
      </c>
      <c r="G8591" s="66">
        <v>0</v>
      </c>
    </row>
    <row r="8592" spans="1:7" ht="22.5" x14ac:dyDescent="0.2">
      <c r="A8592" s="1" t="str">
        <f t="shared" si="144"/>
        <v>SINAPI 103060</v>
      </c>
      <c r="B8592" s="3" t="s">
        <v>6165</v>
      </c>
      <c r="C8592" s="3">
        <v>103060</v>
      </c>
      <c r="D8592" s="2" t="s">
        <v>10262</v>
      </c>
      <c r="E8592" s="3" t="s">
        <v>6149</v>
      </c>
      <c r="G8592" s="66">
        <v>0</v>
      </c>
    </row>
    <row r="8593" spans="1:7" ht="22.5" x14ac:dyDescent="0.2">
      <c r="A8593" s="1" t="str">
        <f t="shared" si="144"/>
        <v>SINAPI 103058</v>
      </c>
      <c r="B8593" s="3" t="s">
        <v>6165</v>
      </c>
      <c r="C8593" s="3">
        <v>103058</v>
      </c>
      <c r="D8593" s="2" t="s">
        <v>10263</v>
      </c>
      <c r="E8593" s="3" t="s">
        <v>6149</v>
      </c>
      <c r="G8593" s="66">
        <v>0</v>
      </c>
    </row>
    <row r="8594" spans="1:7" ht="22.5" x14ac:dyDescent="0.2">
      <c r="A8594" s="1" t="str">
        <f t="shared" si="144"/>
        <v>SINAPI 103061</v>
      </c>
      <c r="B8594" s="3" t="s">
        <v>6165</v>
      </c>
      <c r="C8594" s="3">
        <v>103061</v>
      </c>
      <c r="D8594" s="2" t="s">
        <v>10264</v>
      </c>
      <c r="E8594" s="3" t="s">
        <v>6149</v>
      </c>
      <c r="G8594" s="66">
        <v>0</v>
      </c>
    </row>
    <row r="8595" spans="1:7" ht="22.5" x14ac:dyDescent="0.2">
      <c r="A8595" s="1" t="str">
        <f t="shared" si="144"/>
        <v>SINAPI 103059</v>
      </c>
      <c r="B8595" s="3" t="s">
        <v>6165</v>
      </c>
      <c r="C8595" s="3">
        <v>103059</v>
      </c>
      <c r="D8595" s="2" t="s">
        <v>10265</v>
      </c>
      <c r="E8595" s="3" t="s">
        <v>6149</v>
      </c>
      <c r="G8595" s="66">
        <v>0</v>
      </c>
    </row>
    <row r="8596" spans="1:7" ht="22.5" x14ac:dyDescent="0.2">
      <c r="A8596" s="1" t="str">
        <f t="shared" si="144"/>
        <v>SINAPI 97101</v>
      </c>
      <c r="B8596" s="3" t="s">
        <v>6165</v>
      </c>
      <c r="C8596" s="3">
        <v>97101</v>
      </c>
      <c r="D8596" s="2" t="s">
        <v>1908</v>
      </c>
      <c r="E8596" s="3" t="s">
        <v>6149</v>
      </c>
      <c r="G8596" s="66">
        <v>196.55</v>
      </c>
    </row>
    <row r="8597" spans="1:7" x14ac:dyDescent="0.2">
      <c r="A8597" s="1" t="str">
        <f t="shared" si="144"/>
        <v>SINAPI 97098</v>
      </c>
      <c r="B8597" s="3" t="s">
        <v>6165</v>
      </c>
      <c r="C8597" s="3">
        <v>97098</v>
      </c>
      <c r="D8597" s="2" t="s">
        <v>10266</v>
      </c>
      <c r="E8597" s="3" t="s">
        <v>6149</v>
      </c>
      <c r="G8597" s="66">
        <v>0</v>
      </c>
    </row>
    <row r="8598" spans="1:7" ht="22.5" x14ac:dyDescent="0.2">
      <c r="A8598" s="1" t="str">
        <f t="shared" si="144"/>
        <v>SINAPI 97102</v>
      </c>
      <c r="B8598" s="3" t="s">
        <v>6165</v>
      </c>
      <c r="C8598" s="3">
        <v>97102</v>
      </c>
      <c r="D8598" s="2" t="s">
        <v>1909</v>
      </c>
      <c r="E8598" s="3" t="s">
        <v>6149</v>
      </c>
      <c r="G8598" s="66">
        <v>246</v>
      </c>
    </row>
    <row r="8599" spans="1:7" x14ac:dyDescent="0.2">
      <c r="A8599" s="1" t="str">
        <f t="shared" si="144"/>
        <v>SINAPI 97099</v>
      </c>
      <c r="B8599" s="3" t="s">
        <v>6165</v>
      </c>
      <c r="C8599" s="3">
        <v>97099</v>
      </c>
      <c r="D8599" s="2" t="s">
        <v>10267</v>
      </c>
      <c r="E8599" s="3" t="s">
        <v>6149</v>
      </c>
      <c r="G8599" s="66">
        <v>0</v>
      </c>
    </row>
    <row r="8600" spans="1:7" ht="22.5" x14ac:dyDescent="0.2">
      <c r="A8600" s="1" t="str">
        <f t="shared" si="144"/>
        <v>SINAPI 97103</v>
      </c>
      <c r="B8600" s="3" t="s">
        <v>6165</v>
      </c>
      <c r="C8600" s="3">
        <v>97103</v>
      </c>
      <c r="D8600" s="2" t="s">
        <v>1910</v>
      </c>
      <c r="E8600" s="3" t="s">
        <v>6149</v>
      </c>
      <c r="G8600" s="66">
        <v>291.43</v>
      </c>
    </row>
    <row r="8601" spans="1:7" x14ac:dyDescent="0.2">
      <c r="A8601" s="1" t="str">
        <f t="shared" si="144"/>
        <v>SINAPI 97100</v>
      </c>
      <c r="B8601" s="3" t="s">
        <v>6165</v>
      </c>
      <c r="C8601" s="3">
        <v>97100</v>
      </c>
      <c r="D8601" s="2" t="s">
        <v>10268</v>
      </c>
      <c r="E8601" s="3" t="s">
        <v>6149</v>
      </c>
      <c r="G8601" s="66">
        <v>0</v>
      </c>
    </row>
    <row r="8602" spans="1:7" ht="22.5" x14ac:dyDescent="0.2">
      <c r="A8602" s="1" t="str">
        <f t="shared" si="144"/>
        <v>SINAPI 103072</v>
      </c>
      <c r="B8602" s="3" t="s">
        <v>6165</v>
      </c>
      <c r="C8602" s="3">
        <v>103072</v>
      </c>
      <c r="D8602" s="2" t="s">
        <v>1914</v>
      </c>
      <c r="E8602" s="3" t="s">
        <v>6149</v>
      </c>
      <c r="G8602" s="66">
        <v>344.42</v>
      </c>
    </row>
    <row r="8603" spans="1:7" x14ac:dyDescent="0.2">
      <c r="A8603" s="1" t="str">
        <f t="shared" si="144"/>
        <v>SINAPI 103055</v>
      </c>
      <c r="B8603" s="3" t="s">
        <v>6165</v>
      </c>
      <c r="C8603" s="3">
        <v>103055</v>
      </c>
      <c r="D8603" s="2" t="s">
        <v>10269</v>
      </c>
      <c r="E8603" s="3" t="s">
        <v>6149</v>
      </c>
      <c r="G8603" s="66">
        <v>0</v>
      </c>
    </row>
    <row r="8604" spans="1:7" ht="22.5" x14ac:dyDescent="0.2">
      <c r="A8604" s="1" t="str">
        <f t="shared" si="144"/>
        <v>SINAPI 103073</v>
      </c>
      <c r="B8604" s="3" t="s">
        <v>6165</v>
      </c>
      <c r="C8604" s="3">
        <v>103073</v>
      </c>
      <c r="D8604" s="2" t="s">
        <v>1915</v>
      </c>
      <c r="E8604" s="3" t="s">
        <v>6149</v>
      </c>
      <c r="G8604" s="66">
        <v>415.12</v>
      </c>
    </row>
    <row r="8605" spans="1:7" x14ac:dyDescent="0.2">
      <c r="A8605" s="1" t="str">
        <f t="shared" si="144"/>
        <v>SINAPI 103056</v>
      </c>
      <c r="B8605" s="3" t="s">
        <v>6165</v>
      </c>
      <c r="C8605" s="3">
        <v>103056</v>
      </c>
      <c r="D8605" s="2" t="s">
        <v>10270</v>
      </c>
      <c r="E8605" s="3" t="s">
        <v>6149</v>
      </c>
      <c r="G8605" s="66">
        <v>0</v>
      </c>
    </row>
    <row r="8606" spans="1:7" ht="22.5" x14ac:dyDescent="0.2">
      <c r="A8606" s="1" t="str">
        <f t="shared" si="144"/>
        <v>SINAPI 97086</v>
      </c>
      <c r="B8606" s="3" t="s">
        <v>6165</v>
      </c>
      <c r="C8606" s="3">
        <v>97086</v>
      </c>
      <c r="D8606" s="2" t="s">
        <v>1898</v>
      </c>
      <c r="E8606" s="3" t="s">
        <v>6149</v>
      </c>
      <c r="G8606" s="66">
        <v>149.62</v>
      </c>
    </row>
    <row r="8607" spans="1:7" ht="22.5" x14ac:dyDescent="0.2">
      <c r="A8607" s="1" t="str">
        <f t="shared" si="144"/>
        <v>SINAPI 97085</v>
      </c>
      <c r="B8607" s="3" t="s">
        <v>6165</v>
      </c>
      <c r="C8607" s="3">
        <v>97085</v>
      </c>
      <c r="D8607" s="2" t="s">
        <v>10271</v>
      </c>
      <c r="E8607" s="3" t="s">
        <v>6149</v>
      </c>
      <c r="G8607" s="66">
        <v>0</v>
      </c>
    </row>
    <row r="8608" spans="1:7" ht="22.5" x14ac:dyDescent="0.2">
      <c r="A8608" s="1" t="str">
        <f t="shared" si="144"/>
        <v>SINAPI 104766</v>
      </c>
      <c r="B8608" s="3" t="s">
        <v>6165</v>
      </c>
      <c r="C8608" s="3">
        <v>104766</v>
      </c>
      <c r="D8608" s="2" t="s">
        <v>2803</v>
      </c>
      <c r="E8608" s="3" t="s">
        <v>6147</v>
      </c>
      <c r="G8608" s="66">
        <v>17.170000000000002</v>
      </c>
    </row>
    <row r="8609" spans="1:7" ht="22.5" x14ac:dyDescent="0.2">
      <c r="A8609" s="1" t="str">
        <f t="shared" si="144"/>
        <v>SINAPI 90467</v>
      </c>
      <c r="B8609" s="3" t="s">
        <v>6165</v>
      </c>
      <c r="C8609" s="3">
        <v>90467</v>
      </c>
      <c r="D8609" s="2" t="s">
        <v>4462</v>
      </c>
      <c r="E8609" s="3" t="s">
        <v>6147</v>
      </c>
      <c r="G8609" s="66">
        <v>25.04</v>
      </c>
    </row>
    <row r="8610" spans="1:7" ht="22.5" x14ac:dyDescent="0.2">
      <c r="A8610" s="1" t="str">
        <f t="shared" si="144"/>
        <v>SINAPI 90466</v>
      </c>
      <c r="B8610" s="3" t="s">
        <v>6165</v>
      </c>
      <c r="C8610" s="3">
        <v>90466</v>
      </c>
      <c r="D8610" s="2" t="s">
        <v>4461</v>
      </c>
      <c r="E8610" s="3" t="s">
        <v>6147</v>
      </c>
      <c r="G8610" s="66">
        <v>16.670000000000002</v>
      </c>
    </row>
    <row r="8611" spans="1:7" ht="22.5" x14ac:dyDescent="0.2">
      <c r="A8611" s="1" t="str">
        <f t="shared" si="144"/>
        <v>SINAPI 90469</v>
      </c>
      <c r="B8611" s="3" t="s">
        <v>6165</v>
      </c>
      <c r="C8611" s="3">
        <v>90469</v>
      </c>
      <c r="D8611" s="2" t="s">
        <v>4464</v>
      </c>
      <c r="E8611" s="3" t="s">
        <v>6147</v>
      </c>
      <c r="G8611" s="66">
        <v>12.3</v>
      </c>
    </row>
    <row r="8612" spans="1:7" ht="22.5" x14ac:dyDescent="0.2">
      <c r="A8612" s="1" t="str">
        <f t="shared" si="144"/>
        <v>SINAPI 90470</v>
      </c>
      <c r="B8612" s="3" t="s">
        <v>6165</v>
      </c>
      <c r="C8612" s="3">
        <v>90470</v>
      </c>
      <c r="D8612" s="2" t="s">
        <v>4465</v>
      </c>
      <c r="E8612" s="3" t="s">
        <v>6147</v>
      </c>
      <c r="G8612" s="66">
        <v>16.309999999999999</v>
      </c>
    </row>
    <row r="8613" spans="1:7" ht="22.5" x14ac:dyDescent="0.2">
      <c r="A8613" s="1" t="str">
        <f t="shared" si="144"/>
        <v>SINAPI 90468</v>
      </c>
      <c r="B8613" s="3" t="s">
        <v>6165</v>
      </c>
      <c r="C8613" s="3">
        <v>90468</v>
      </c>
      <c r="D8613" s="2" t="s">
        <v>4463</v>
      </c>
      <c r="E8613" s="3" t="s">
        <v>6147</v>
      </c>
      <c r="G8613" s="66">
        <v>8.11</v>
      </c>
    </row>
    <row r="8614" spans="1:7" ht="22.5" x14ac:dyDescent="0.2">
      <c r="A8614" s="1" t="str">
        <f t="shared" si="144"/>
        <v>SINAPI 91188</v>
      </c>
      <c r="B8614" s="3" t="s">
        <v>6165</v>
      </c>
      <c r="C8614" s="3">
        <v>91188</v>
      </c>
      <c r="D8614" s="2" t="s">
        <v>4474</v>
      </c>
      <c r="E8614" s="3" t="s">
        <v>6148</v>
      </c>
      <c r="G8614" s="66">
        <v>14.09</v>
      </c>
    </row>
    <row r="8615" spans="1:7" ht="22.5" x14ac:dyDescent="0.2">
      <c r="A8615" s="1" t="str">
        <f t="shared" ref="A8615:A8678" si="145">CONCATENAR</f>
        <v>SINAPI 91189</v>
      </c>
      <c r="B8615" s="3" t="s">
        <v>6165</v>
      </c>
      <c r="C8615" s="3">
        <v>91189</v>
      </c>
      <c r="D8615" s="2" t="s">
        <v>4475</v>
      </c>
      <c r="E8615" s="3" t="s">
        <v>6148</v>
      </c>
      <c r="G8615" s="66">
        <v>76.58</v>
      </c>
    </row>
    <row r="8616" spans="1:7" ht="22.5" x14ac:dyDescent="0.2">
      <c r="A8616" s="1" t="str">
        <f t="shared" si="145"/>
        <v>SINAPI 91192</v>
      </c>
      <c r="B8616" s="3" t="s">
        <v>6165</v>
      </c>
      <c r="C8616" s="3">
        <v>91192</v>
      </c>
      <c r="D8616" s="2" t="s">
        <v>4478</v>
      </c>
      <c r="E8616" s="3" t="s">
        <v>6148</v>
      </c>
      <c r="G8616" s="66">
        <v>23.13</v>
      </c>
    </row>
    <row r="8617" spans="1:7" x14ac:dyDescent="0.2">
      <c r="A8617" s="1" t="str">
        <f t="shared" si="145"/>
        <v>SINAPI 91190</v>
      </c>
      <c r="B8617" s="3" t="s">
        <v>6165</v>
      </c>
      <c r="C8617" s="3">
        <v>91190</v>
      </c>
      <c r="D8617" s="2" t="s">
        <v>4476</v>
      </c>
      <c r="E8617" s="3" t="s">
        <v>6148</v>
      </c>
      <c r="G8617" s="66">
        <v>11.35</v>
      </c>
    </row>
    <row r="8618" spans="1:7" x14ac:dyDescent="0.2">
      <c r="A8618" s="1" t="str">
        <f t="shared" si="145"/>
        <v>SINAPI 91191</v>
      </c>
      <c r="B8618" s="3" t="s">
        <v>6165</v>
      </c>
      <c r="C8618" s="3">
        <v>91191</v>
      </c>
      <c r="D8618" s="2" t="s">
        <v>4477</v>
      </c>
      <c r="E8618" s="3" t="s">
        <v>6148</v>
      </c>
      <c r="G8618" s="66">
        <v>15.57</v>
      </c>
    </row>
    <row r="8619" spans="1:7" ht="22.5" x14ac:dyDescent="0.2">
      <c r="A8619" s="1" t="str">
        <f t="shared" si="145"/>
        <v>SINAPI 95541</v>
      </c>
      <c r="B8619" s="3" t="s">
        <v>6165</v>
      </c>
      <c r="C8619" s="3">
        <v>95541</v>
      </c>
      <c r="D8619" s="2" t="s">
        <v>4480</v>
      </c>
      <c r="E8619" s="3" t="s">
        <v>6148</v>
      </c>
      <c r="G8619" s="66">
        <v>27.17</v>
      </c>
    </row>
    <row r="8620" spans="1:7" ht="22.5" x14ac:dyDescent="0.2">
      <c r="A8620" s="1" t="str">
        <f t="shared" si="145"/>
        <v>SINAPI 96564</v>
      </c>
      <c r="B8620" s="3" t="s">
        <v>6165</v>
      </c>
      <c r="C8620" s="3">
        <v>96564</v>
      </c>
      <c r="D8620" s="2" t="s">
        <v>10272</v>
      </c>
      <c r="E8620" s="3" t="s">
        <v>6147</v>
      </c>
      <c r="G8620" s="66">
        <v>0</v>
      </c>
    </row>
    <row r="8621" spans="1:7" ht="22.5" x14ac:dyDescent="0.2">
      <c r="A8621" s="1" t="str">
        <f t="shared" si="145"/>
        <v>SINAPI 104785</v>
      </c>
      <c r="B8621" s="3" t="s">
        <v>6165</v>
      </c>
      <c r="C8621" s="3">
        <v>104785</v>
      </c>
      <c r="D8621" s="2" t="s">
        <v>2811</v>
      </c>
      <c r="E8621" s="3" t="s">
        <v>6147</v>
      </c>
      <c r="G8621" s="66">
        <v>12.16</v>
      </c>
    </row>
    <row r="8622" spans="1:7" ht="33.75" x14ac:dyDescent="0.2">
      <c r="A8622" s="1" t="str">
        <f t="shared" si="145"/>
        <v>SINAPI 91181</v>
      </c>
      <c r="B8622" s="3" t="s">
        <v>6165</v>
      </c>
      <c r="C8622" s="3">
        <v>91181</v>
      </c>
      <c r="D8622" s="2" t="s">
        <v>4469</v>
      </c>
      <c r="E8622" s="3" t="s">
        <v>6147</v>
      </c>
      <c r="G8622" s="66">
        <v>23.69</v>
      </c>
    </row>
    <row r="8623" spans="1:7" ht="22.5" x14ac:dyDescent="0.2">
      <c r="A8623" s="1" t="str">
        <f t="shared" si="145"/>
        <v>SINAPI 91166</v>
      </c>
      <c r="B8623" s="3" t="s">
        <v>6165</v>
      </c>
      <c r="C8623" s="3">
        <v>91166</v>
      </c>
      <c r="D8623" s="2" t="s">
        <v>4466</v>
      </c>
      <c r="E8623" s="3" t="s">
        <v>6147</v>
      </c>
      <c r="G8623" s="66">
        <v>4.41</v>
      </c>
    </row>
    <row r="8624" spans="1:7" ht="22.5" x14ac:dyDescent="0.2">
      <c r="A8624" s="1" t="str">
        <f t="shared" si="145"/>
        <v>SINAPI 91167</v>
      </c>
      <c r="B8624" s="3" t="s">
        <v>6165</v>
      </c>
      <c r="C8624" s="3">
        <v>91167</v>
      </c>
      <c r="D8624" s="2" t="s">
        <v>7243</v>
      </c>
      <c r="E8624" s="3" t="s">
        <v>6147</v>
      </c>
      <c r="G8624" s="66">
        <v>10.41</v>
      </c>
    </row>
    <row r="8625" spans="1:7" ht="22.5" x14ac:dyDescent="0.2">
      <c r="A8625" s="1" t="str">
        <f t="shared" si="145"/>
        <v>SINAPI 91176</v>
      </c>
      <c r="B8625" s="3" t="s">
        <v>6165</v>
      </c>
      <c r="C8625" s="3">
        <v>91176</v>
      </c>
      <c r="D8625" s="2" t="s">
        <v>7250</v>
      </c>
      <c r="E8625" s="3" t="s">
        <v>6147</v>
      </c>
      <c r="G8625" s="66">
        <v>17</v>
      </c>
    </row>
    <row r="8626" spans="1:7" ht="22.5" x14ac:dyDescent="0.2">
      <c r="A8626" s="1" t="str">
        <f t="shared" si="145"/>
        <v>SINAPI 91182</v>
      </c>
      <c r="B8626" s="3" t="s">
        <v>6165</v>
      </c>
      <c r="C8626" s="3">
        <v>91182</v>
      </c>
      <c r="D8626" s="2" t="s">
        <v>4470</v>
      </c>
      <c r="E8626" s="3" t="s">
        <v>6147</v>
      </c>
      <c r="G8626" s="66">
        <v>28.21</v>
      </c>
    </row>
    <row r="8627" spans="1:7" ht="33.75" x14ac:dyDescent="0.2">
      <c r="A8627" s="1" t="str">
        <f t="shared" si="145"/>
        <v>SINAPI 91186</v>
      </c>
      <c r="B8627" s="3" t="s">
        <v>6165</v>
      </c>
      <c r="C8627" s="3">
        <v>91186</v>
      </c>
      <c r="D8627" s="2" t="s">
        <v>4472</v>
      </c>
      <c r="E8627" s="3" t="s">
        <v>6147</v>
      </c>
      <c r="G8627" s="66">
        <v>31.21</v>
      </c>
    </row>
    <row r="8628" spans="1:7" ht="33.75" x14ac:dyDescent="0.2">
      <c r="A8628" s="1" t="str">
        <f t="shared" si="145"/>
        <v>SINAPI 91171</v>
      </c>
      <c r="B8628" s="3" t="s">
        <v>6165</v>
      </c>
      <c r="C8628" s="3">
        <v>91171</v>
      </c>
      <c r="D8628" s="2" t="s">
        <v>7245</v>
      </c>
      <c r="E8628" s="3" t="s">
        <v>6147</v>
      </c>
      <c r="G8628" s="66">
        <v>16.71</v>
      </c>
    </row>
    <row r="8629" spans="1:7" ht="33.75" x14ac:dyDescent="0.2">
      <c r="A8629" s="1" t="str">
        <f t="shared" si="145"/>
        <v>SINAPI 91187</v>
      </c>
      <c r="B8629" s="3" t="s">
        <v>6165</v>
      </c>
      <c r="C8629" s="3">
        <v>91187</v>
      </c>
      <c r="D8629" s="2" t="s">
        <v>4473</v>
      </c>
      <c r="E8629" s="3" t="s">
        <v>6147</v>
      </c>
      <c r="G8629" s="66">
        <v>28.08</v>
      </c>
    </row>
    <row r="8630" spans="1:7" ht="33.75" x14ac:dyDescent="0.2">
      <c r="A8630" s="1" t="str">
        <f t="shared" si="145"/>
        <v>SINAPI 91172</v>
      </c>
      <c r="B8630" s="3" t="s">
        <v>6165</v>
      </c>
      <c r="C8630" s="3">
        <v>91172</v>
      </c>
      <c r="D8630" s="2" t="s">
        <v>7246</v>
      </c>
      <c r="E8630" s="3" t="s">
        <v>6147</v>
      </c>
      <c r="G8630" s="66">
        <v>19.21</v>
      </c>
    </row>
    <row r="8631" spans="1:7" ht="33.75" x14ac:dyDescent="0.2">
      <c r="A8631" s="1" t="str">
        <f t="shared" si="145"/>
        <v>SINAPI 91185</v>
      </c>
      <c r="B8631" s="3" t="s">
        <v>6165</v>
      </c>
      <c r="C8631" s="3">
        <v>91185</v>
      </c>
      <c r="D8631" s="2" t="s">
        <v>4471</v>
      </c>
      <c r="E8631" s="3" t="s">
        <v>6147</v>
      </c>
      <c r="G8631" s="66">
        <v>28.21</v>
      </c>
    </row>
    <row r="8632" spans="1:7" ht="33.75" x14ac:dyDescent="0.2">
      <c r="A8632" s="1" t="str">
        <f t="shared" si="145"/>
        <v>SINAPI 91170</v>
      </c>
      <c r="B8632" s="3" t="s">
        <v>6165</v>
      </c>
      <c r="C8632" s="3">
        <v>91170</v>
      </c>
      <c r="D8632" s="2" t="s">
        <v>7244</v>
      </c>
      <c r="E8632" s="3" t="s">
        <v>6147</v>
      </c>
      <c r="G8632" s="66">
        <v>10.41</v>
      </c>
    </row>
    <row r="8633" spans="1:7" ht="33.75" x14ac:dyDescent="0.2">
      <c r="A8633" s="1" t="str">
        <f t="shared" si="145"/>
        <v>SINAPI 91180</v>
      </c>
      <c r="B8633" s="3" t="s">
        <v>6165</v>
      </c>
      <c r="C8633" s="3">
        <v>91180</v>
      </c>
      <c r="D8633" s="2" t="s">
        <v>4468</v>
      </c>
      <c r="E8633" s="3" t="s">
        <v>6147</v>
      </c>
      <c r="G8633" s="66">
        <v>22.59</v>
      </c>
    </row>
    <row r="8634" spans="1:7" ht="33.75" x14ac:dyDescent="0.2">
      <c r="A8634" s="1" t="str">
        <f t="shared" si="145"/>
        <v>SINAPI 91179</v>
      </c>
      <c r="B8634" s="3" t="s">
        <v>6165</v>
      </c>
      <c r="C8634" s="3">
        <v>91179</v>
      </c>
      <c r="D8634" s="2" t="s">
        <v>4467</v>
      </c>
      <c r="E8634" s="3" t="s">
        <v>6147</v>
      </c>
      <c r="G8634" s="66">
        <v>17</v>
      </c>
    </row>
    <row r="8635" spans="1:7" ht="33.75" x14ac:dyDescent="0.2">
      <c r="A8635" s="1" t="str">
        <f t="shared" si="145"/>
        <v>SINAPI 91174</v>
      </c>
      <c r="B8635" s="3" t="s">
        <v>6165</v>
      </c>
      <c r="C8635" s="3">
        <v>91174</v>
      </c>
      <c r="D8635" s="2" t="s">
        <v>7248</v>
      </c>
      <c r="E8635" s="3" t="s">
        <v>6147</v>
      </c>
      <c r="G8635" s="66">
        <v>6.67</v>
      </c>
    </row>
    <row r="8636" spans="1:7" ht="33.75" x14ac:dyDescent="0.2">
      <c r="A8636" s="1" t="str">
        <f t="shared" si="145"/>
        <v>SINAPI 91175</v>
      </c>
      <c r="B8636" s="3" t="s">
        <v>6165</v>
      </c>
      <c r="C8636" s="3">
        <v>91175</v>
      </c>
      <c r="D8636" s="2" t="s">
        <v>7249</v>
      </c>
      <c r="E8636" s="3" t="s">
        <v>6147</v>
      </c>
      <c r="G8636" s="66">
        <v>10.36</v>
      </c>
    </row>
    <row r="8637" spans="1:7" ht="33.75" x14ac:dyDescent="0.2">
      <c r="A8637" s="1" t="str">
        <f t="shared" si="145"/>
        <v>SINAPI 91173</v>
      </c>
      <c r="B8637" s="3" t="s">
        <v>6165</v>
      </c>
      <c r="C8637" s="3">
        <v>91173</v>
      </c>
      <c r="D8637" s="2" t="s">
        <v>7247</v>
      </c>
      <c r="E8637" s="3" t="s">
        <v>6147</v>
      </c>
      <c r="G8637" s="66">
        <v>3.87</v>
      </c>
    </row>
    <row r="8638" spans="1:7" ht="22.5" x14ac:dyDescent="0.2">
      <c r="A8638" s="1" t="str">
        <f t="shared" si="145"/>
        <v>SINAPI 104759</v>
      </c>
      <c r="B8638" s="3" t="s">
        <v>6165</v>
      </c>
      <c r="C8638" s="3">
        <v>104759</v>
      </c>
      <c r="D8638" s="2" t="s">
        <v>2796</v>
      </c>
      <c r="E8638" s="3" t="s">
        <v>6148</v>
      </c>
      <c r="G8638" s="66">
        <v>45.18</v>
      </c>
    </row>
    <row r="8639" spans="1:7" ht="22.5" x14ac:dyDescent="0.2">
      <c r="A8639" s="1" t="str">
        <f t="shared" si="145"/>
        <v>SINAPI 104760</v>
      </c>
      <c r="B8639" s="3" t="s">
        <v>6165</v>
      </c>
      <c r="C8639" s="3">
        <v>104760</v>
      </c>
      <c r="D8639" s="2" t="s">
        <v>2797</v>
      </c>
      <c r="E8639" s="3" t="s">
        <v>6148</v>
      </c>
      <c r="G8639" s="66">
        <v>65.98</v>
      </c>
    </row>
    <row r="8640" spans="1:7" ht="22.5" x14ac:dyDescent="0.2">
      <c r="A8640" s="1" t="str">
        <f t="shared" si="145"/>
        <v>SINAPI 104758</v>
      </c>
      <c r="B8640" s="3" t="s">
        <v>6165</v>
      </c>
      <c r="C8640" s="3">
        <v>104758</v>
      </c>
      <c r="D8640" s="2" t="s">
        <v>2795</v>
      </c>
      <c r="E8640" s="3" t="s">
        <v>6148</v>
      </c>
      <c r="G8640" s="66">
        <v>16.95</v>
      </c>
    </row>
    <row r="8641" spans="1:7" ht="22.5" x14ac:dyDescent="0.2">
      <c r="A8641" s="1" t="str">
        <f t="shared" si="145"/>
        <v>SINAPI 90437</v>
      </c>
      <c r="B8641" s="3" t="s">
        <v>6165</v>
      </c>
      <c r="C8641" s="3">
        <v>90437</v>
      </c>
      <c r="D8641" s="2" t="s">
        <v>4438</v>
      </c>
      <c r="E8641" s="3" t="s">
        <v>6148</v>
      </c>
      <c r="G8641" s="66">
        <v>43.5</v>
      </c>
    </row>
    <row r="8642" spans="1:7" ht="22.5" x14ac:dyDescent="0.2">
      <c r="A8642" s="1" t="str">
        <f t="shared" si="145"/>
        <v>SINAPI 90438</v>
      </c>
      <c r="B8642" s="3" t="s">
        <v>6165</v>
      </c>
      <c r="C8642" s="3">
        <v>90438</v>
      </c>
      <c r="D8642" s="2" t="s">
        <v>4439</v>
      </c>
      <c r="E8642" s="3" t="s">
        <v>6148</v>
      </c>
      <c r="G8642" s="66">
        <v>63.53</v>
      </c>
    </row>
    <row r="8643" spans="1:7" ht="22.5" x14ac:dyDescent="0.2">
      <c r="A8643" s="1" t="str">
        <f t="shared" si="145"/>
        <v>SINAPI 90436</v>
      </c>
      <c r="B8643" s="3" t="s">
        <v>6165</v>
      </c>
      <c r="C8643" s="3">
        <v>90436</v>
      </c>
      <c r="D8643" s="2" t="s">
        <v>4437</v>
      </c>
      <c r="E8643" s="3" t="s">
        <v>6148</v>
      </c>
      <c r="G8643" s="66">
        <v>16.309999999999999</v>
      </c>
    </row>
    <row r="8644" spans="1:7" ht="22.5" x14ac:dyDescent="0.2">
      <c r="A8644" s="1" t="str">
        <f t="shared" si="145"/>
        <v>SINAPI 104770</v>
      </c>
      <c r="B8644" s="3" t="s">
        <v>6165</v>
      </c>
      <c r="C8644" s="3">
        <v>104770</v>
      </c>
      <c r="D8644" s="2" t="s">
        <v>2805</v>
      </c>
      <c r="E8644" s="3" t="s">
        <v>6148</v>
      </c>
      <c r="G8644" s="66">
        <v>1.91</v>
      </c>
    </row>
    <row r="8645" spans="1:7" ht="22.5" x14ac:dyDescent="0.2">
      <c r="A8645" s="1" t="str">
        <f t="shared" si="145"/>
        <v>SINAPI 104772</v>
      </c>
      <c r="B8645" s="3" t="s">
        <v>6165</v>
      </c>
      <c r="C8645" s="3">
        <v>104772</v>
      </c>
      <c r="D8645" s="2" t="s">
        <v>2806</v>
      </c>
      <c r="E8645" s="3" t="s">
        <v>6148</v>
      </c>
      <c r="G8645" s="66">
        <v>2.79</v>
      </c>
    </row>
    <row r="8646" spans="1:7" ht="22.5" x14ac:dyDescent="0.2">
      <c r="A8646" s="1" t="str">
        <f t="shared" si="145"/>
        <v>SINAPI 104768</v>
      </c>
      <c r="B8646" s="3" t="s">
        <v>6165</v>
      </c>
      <c r="C8646" s="3">
        <v>104768</v>
      </c>
      <c r="D8646" s="2" t="s">
        <v>2804</v>
      </c>
      <c r="E8646" s="3" t="s">
        <v>6148</v>
      </c>
      <c r="G8646" s="66">
        <v>0.71</v>
      </c>
    </row>
    <row r="8647" spans="1:7" ht="22.5" x14ac:dyDescent="0.2">
      <c r="A8647" s="1" t="str">
        <f t="shared" si="145"/>
        <v>SINAPI 104769</v>
      </c>
      <c r="B8647" s="3" t="s">
        <v>6165</v>
      </c>
      <c r="C8647" s="3">
        <v>104769</v>
      </c>
      <c r="D8647" s="2" t="s">
        <v>4512</v>
      </c>
      <c r="E8647" s="3" t="s">
        <v>6148</v>
      </c>
      <c r="G8647" s="66">
        <v>1.84</v>
      </c>
    </row>
    <row r="8648" spans="1:7" ht="22.5" x14ac:dyDescent="0.2">
      <c r="A8648" s="1" t="str">
        <f t="shared" si="145"/>
        <v>SINAPI 104771</v>
      </c>
      <c r="B8648" s="3" t="s">
        <v>6165</v>
      </c>
      <c r="C8648" s="3">
        <v>104771</v>
      </c>
      <c r="D8648" s="2" t="s">
        <v>4513</v>
      </c>
      <c r="E8648" s="3" t="s">
        <v>6148</v>
      </c>
      <c r="G8648" s="66">
        <v>2.69</v>
      </c>
    </row>
    <row r="8649" spans="1:7" ht="22.5" x14ac:dyDescent="0.2">
      <c r="A8649" s="1" t="str">
        <f t="shared" si="145"/>
        <v>SINAPI 104767</v>
      </c>
      <c r="B8649" s="3" t="s">
        <v>6165</v>
      </c>
      <c r="C8649" s="3">
        <v>104767</v>
      </c>
      <c r="D8649" s="2" t="s">
        <v>4511</v>
      </c>
      <c r="E8649" s="3" t="s">
        <v>6148</v>
      </c>
      <c r="G8649" s="66">
        <v>0.68</v>
      </c>
    </row>
    <row r="8650" spans="1:7" ht="22.5" x14ac:dyDescent="0.2">
      <c r="A8650" s="1" t="str">
        <f t="shared" si="145"/>
        <v>SINAPI 104762</v>
      </c>
      <c r="B8650" s="3" t="s">
        <v>6165</v>
      </c>
      <c r="C8650" s="3">
        <v>104762</v>
      </c>
      <c r="D8650" s="2" t="s">
        <v>2799</v>
      </c>
      <c r="E8650" s="3" t="s">
        <v>6148</v>
      </c>
      <c r="G8650" s="66">
        <v>27.99</v>
      </c>
    </row>
    <row r="8651" spans="1:7" ht="22.5" x14ac:dyDescent="0.2">
      <c r="A8651" s="1" t="str">
        <f t="shared" si="145"/>
        <v>SINAPI 104763</v>
      </c>
      <c r="B8651" s="3" t="s">
        <v>6165</v>
      </c>
      <c r="C8651" s="3">
        <v>104763</v>
      </c>
      <c r="D8651" s="2" t="s">
        <v>2800</v>
      </c>
      <c r="E8651" s="3" t="s">
        <v>6148</v>
      </c>
      <c r="G8651" s="66">
        <v>40.89</v>
      </c>
    </row>
    <row r="8652" spans="1:7" ht="22.5" x14ac:dyDescent="0.2">
      <c r="A8652" s="1" t="str">
        <f t="shared" si="145"/>
        <v>SINAPI 104761</v>
      </c>
      <c r="B8652" s="3" t="s">
        <v>6165</v>
      </c>
      <c r="C8652" s="3">
        <v>104761</v>
      </c>
      <c r="D8652" s="2" t="s">
        <v>2798</v>
      </c>
      <c r="E8652" s="3" t="s">
        <v>6148</v>
      </c>
      <c r="G8652" s="66">
        <v>10.5</v>
      </c>
    </row>
    <row r="8653" spans="1:7" ht="22.5" x14ac:dyDescent="0.2">
      <c r="A8653" s="1" t="str">
        <f t="shared" si="145"/>
        <v>SINAPI 90440</v>
      </c>
      <c r="B8653" s="3" t="s">
        <v>6165</v>
      </c>
      <c r="C8653" s="3">
        <v>90440</v>
      </c>
      <c r="D8653" s="2" t="s">
        <v>4441</v>
      </c>
      <c r="E8653" s="3" t="s">
        <v>6148</v>
      </c>
      <c r="G8653" s="66">
        <v>27.76</v>
      </c>
    </row>
    <row r="8654" spans="1:7" ht="22.5" x14ac:dyDescent="0.2">
      <c r="A8654" s="1" t="str">
        <f t="shared" si="145"/>
        <v>SINAPI 90441</v>
      </c>
      <c r="B8654" s="3" t="s">
        <v>6165</v>
      </c>
      <c r="C8654" s="3">
        <v>90441</v>
      </c>
      <c r="D8654" s="2" t="s">
        <v>4442</v>
      </c>
      <c r="E8654" s="3" t="s">
        <v>6148</v>
      </c>
      <c r="G8654" s="66">
        <v>40.549999999999997</v>
      </c>
    </row>
    <row r="8655" spans="1:7" ht="22.5" x14ac:dyDescent="0.2">
      <c r="A8655" s="1" t="str">
        <f t="shared" si="145"/>
        <v>SINAPI 90439</v>
      </c>
      <c r="B8655" s="3" t="s">
        <v>6165</v>
      </c>
      <c r="C8655" s="3">
        <v>90439</v>
      </c>
      <c r="D8655" s="2" t="s">
        <v>4440</v>
      </c>
      <c r="E8655" s="3" t="s">
        <v>6148</v>
      </c>
      <c r="G8655" s="66">
        <v>10.42</v>
      </c>
    </row>
    <row r="8656" spans="1:7" ht="22.5" x14ac:dyDescent="0.2">
      <c r="A8656" s="1" t="str">
        <f t="shared" si="145"/>
        <v>SINAPI 104776</v>
      </c>
      <c r="B8656" s="3" t="s">
        <v>6165</v>
      </c>
      <c r="C8656" s="3">
        <v>104776</v>
      </c>
      <c r="D8656" s="2" t="s">
        <v>2808</v>
      </c>
      <c r="E8656" s="3" t="s">
        <v>6148</v>
      </c>
      <c r="G8656" s="66">
        <v>6.63</v>
      </c>
    </row>
    <row r="8657" spans="1:7" ht="22.5" x14ac:dyDescent="0.2">
      <c r="A8657" s="1" t="str">
        <f t="shared" si="145"/>
        <v>SINAPI 104778</v>
      </c>
      <c r="B8657" s="3" t="s">
        <v>6165</v>
      </c>
      <c r="C8657" s="3">
        <v>104778</v>
      </c>
      <c r="D8657" s="2" t="s">
        <v>2809</v>
      </c>
      <c r="E8657" s="3" t="s">
        <v>6148</v>
      </c>
      <c r="G8657" s="66">
        <v>9.69</v>
      </c>
    </row>
    <row r="8658" spans="1:7" ht="22.5" x14ac:dyDescent="0.2">
      <c r="A8658" s="1" t="str">
        <f t="shared" si="145"/>
        <v>SINAPI 104774</v>
      </c>
      <c r="B8658" s="3" t="s">
        <v>6165</v>
      </c>
      <c r="C8658" s="3">
        <v>104774</v>
      </c>
      <c r="D8658" s="2" t="s">
        <v>2807</v>
      </c>
      <c r="E8658" s="3" t="s">
        <v>6148</v>
      </c>
      <c r="G8658" s="66">
        <v>2.4700000000000002</v>
      </c>
    </row>
    <row r="8659" spans="1:7" ht="22.5" x14ac:dyDescent="0.2">
      <c r="A8659" s="1" t="str">
        <f t="shared" si="145"/>
        <v>SINAPI 104775</v>
      </c>
      <c r="B8659" s="3" t="s">
        <v>6165</v>
      </c>
      <c r="C8659" s="3">
        <v>104775</v>
      </c>
      <c r="D8659" s="2" t="s">
        <v>4515</v>
      </c>
      <c r="E8659" s="3" t="s">
        <v>6148</v>
      </c>
      <c r="G8659" s="66">
        <v>6.41</v>
      </c>
    </row>
    <row r="8660" spans="1:7" ht="22.5" x14ac:dyDescent="0.2">
      <c r="A8660" s="1" t="str">
        <f t="shared" si="145"/>
        <v>SINAPI 104777</v>
      </c>
      <c r="B8660" s="3" t="s">
        <v>6165</v>
      </c>
      <c r="C8660" s="3">
        <v>104777</v>
      </c>
      <c r="D8660" s="2" t="s">
        <v>4516</v>
      </c>
      <c r="E8660" s="3" t="s">
        <v>6148</v>
      </c>
      <c r="G8660" s="66">
        <v>9.3699999999999992</v>
      </c>
    </row>
    <row r="8661" spans="1:7" ht="22.5" x14ac:dyDescent="0.2">
      <c r="A8661" s="1" t="str">
        <f t="shared" si="145"/>
        <v>SINAPI 104773</v>
      </c>
      <c r="B8661" s="3" t="s">
        <v>6165</v>
      </c>
      <c r="C8661" s="3">
        <v>104773</v>
      </c>
      <c r="D8661" s="2" t="s">
        <v>4514</v>
      </c>
      <c r="E8661" s="3" t="s">
        <v>6148</v>
      </c>
      <c r="G8661" s="66">
        <v>2.39</v>
      </c>
    </row>
    <row r="8662" spans="1:7" ht="22.5" x14ac:dyDescent="0.2">
      <c r="A8662" s="1" t="str">
        <f t="shared" si="145"/>
        <v>SINAPI 104782</v>
      </c>
      <c r="B8662" s="3" t="s">
        <v>6165</v>
      </c>
      <c r="C8662" s="3">
        <v>104782</v>
      </c>
      <c r="D8662" s="2" t="s">
        <v>4519</v>
      </c>
      <c r="E8662" s="3" t="s">
        <v>6148</v>
      </c>
      <c r="G8662" s="66">
        <v>66.89</v>
      </c>
    </row>
    <row r="8663" spans="1:7" ht="22.5" x14ac:dyDescent="0.2">
      <c r="A8663" s="1" t="str">
        <f t="shared" si="145"/>
        <v>SINAPI 90451</v>
      </c>
      <c r="B8663" s="3" t="s">
        <v>6165</v>
      </c>
      <c r="C8663" s="3">
        <v>90451</v>
      </c>
      <c r="D8663" s="2" t="s">
        <v>4448</v>
      </c>
      <c r="E8663" s="3" t="s">
        <v>6148</v>
      </c>
      <c r="G8663" s="66">
        <v>6.26</v>
      </c>
    </row>
    <row r="8664" spans="1:7" ht="22.5" x14ac:dyDescent="0.2">
      <c r="A8664" s="1" t="str">
        <f t="shared" si="145"/>
        <v>SINAPI 90452</v>
      </c>
      <c r="B8664" s="3" t="s">
        <v>6165</v>
      </c>
      <c r="C8664" s="3">
        <v>90452</v>
      </c>
      <c r="D8664" s="2" t="s">
        <v>4449</v>
      </c>
      <c r="E8664" s="3" t="s">
        <v>6148</v>
      </c>
      <c r="G8664" s="66">
        <v>19.05</v>
      </c>
    </row>
    <row r="8665" spans="1:7" ht="22.5" x14ac:dyDescent="0.2">
      <c r="A8665" s="1" t="str">
        <f t="shared" si="145"/>
        <v>SINAPI 90455</v>
      </c>
      <c r="B8665" s="3" t="s">
        <v>6165</v>
      </c>
      <c r="C8665" s="3">
        <v>90455</v>
      </c>
      <c r="D8665" s="2" t="s">
        <v>4452</v>
      </c>
      <c r="E8665" s="3" t="s">
        <v>6148</v>
      </c>
      <c r="G8665" s="66">
        <v>8.61</v>
      </c>
    </row>
    <row r="8666" spans="1:7" ht="22.5" x14ac:dyDescent="0.2">
      <c r="A8666" s="1" t="str">
        <f t="shared" si="145"/>
        <v>SINAPI 104784</v>
      </c>
      <c r="B8666" s="3" t="s">
        <v>6165</v>
      </c>
      <c r="C8666" s="3">
        <v>104784</v>
      </c>
      <c r="D8666" s="2" t="s">
        <v>4521</v>
      </c>
      <c r="E8666" s="3" t="s">
        <v>6148</v>
      </c>
      <c r="G8666" s="66">
        <v>14.45</v>
      </c>
    </row>
    <row r="8667" spans="1:7" ht="22.5" x14ac:dyDescent="0.2">
      <c r="A8667" s="1" t="str">
        <f t="shared" si="145"/>
        <v>SINAPI 90453</v>
      </c>
      <c r="B8667" s="3" t="s">
        <v>6165</v>
      </c>
      <c r="C8667" s="3">
        <v>90453</v>
      </c>
      <c r="D8667" s="2" t="s">
        <v>4450</v>
      </c>
      <c r="E8667" s="3" t="s">
        <v>6148</v>
      </c>
      <c r="G8667" s="66">
        <v>4.2</v>
      </c>
    </row>
    <row r="8668" spans="1:7" ht="22.5" x14ac:dyDescent="0.2">
      <c r="A8668" s="1" t="str">
        <f t="shared" si="145"/>
        <v>SINAPI 104783</v>
      </c>
      <c r="B8668" s="3" t="s">
        <v>6165</v>
      </c>
      <c r="C8668" s="3">
        <v>104783</v>
      </c>
      <c r="D8668" s="2" t="s">
        <v>4520</v>
      </c>
      <c r="E8668" s="3" t="s">
        <v>6148</v>
      </c>
      <c r="G8668" s="66">
        <v>5.28</v>
      </c>
    </row>
    <row r="8669" spans="1:7" ht="22.5" x14ac:dyDescent="0.2">
      <c r="A8669" s="1" t="str">
        <f t="shared" si="145"/>
        <v>SINAPI 90454</v>
      </c>
      <c r="B8669" s="3" t="s">
        <v>6165</v>
      </c>
      <c r="C8669" s="3">
        <v>90454</v>
      </c>
      <c r="D8669" s="2" t="s">
        <v>4451</v>
      </c>
      <c r="E8669" s="3" t="s">
        <v>6148</v>
      </c>
      <c r="G8669" s="66">
        <v>6.68</v>
      </c>
    </row>
    <row r="8670" spans="1:7" x14ac:dyDescent="0.2">
      <c r="A8670" s="1" t="str">
        <f t="shared" si="145"/>
        <v>SINAPI 90459</v>
      </c>
      <c r="B8670" s="3" t="s">
        <v>6165</v>
      </c>
      <c r="C8670" s="3">
        <v>90459</v>
      </c>
      <c r="D8670" s="2" t="s">
        <v>4456</v>
      </c>
      <c r="E8670" s="3" t="s">
        <v>6148</v>
      </c>
      <c r="G8670" s="66">
        <v>53.52</v>
      </c>
    </row>
    <row r="8671" spans="1:7" x14ac:dyDescent="0.2">
      <c r="A8671" s="1" t="str">
        <f t="shared" si="145"/>
        <v>SINAPI 90456</v>
      </c>
      <c r="B8671" s="3" t="s">
        <v>6165</v>
      </c>
      <c r="C8671" s="3">
        <v>90456</v>
      </c>
      <c r="D8671" s="2" t="s">
        <v>4453</v>
      </c>
      <c r="E8671" s="3" t="s">
        <v>6148</v>
      </c>
      <c r="G8671" s="66">
        <v>6.03</v>
      </c>
    </row>
    <row r="8672" spans="1:7" x14ac:dyDescent="0.2">
      <c r="A8672" s="1" t="str">
        <f t="shared" si="145"/>
        <v>SINAPI 90458</v>
      </c>
      <c r="B8672" s="3" t="s">
        <v>6165</v>
      </c>
      <c r="C8672" s="3">
        <v>90458</v>
      </c>
      <c r="D8672" s="2" t="s">
        <v>4455</v>
      </c>
      <c r="E8672" s="3" t="s">
        <v>6148</v>
      </c>
      <c r="G8672" s="66">
        <v>39.270000000000003</v>
      </c>
    </row>
    <row r="8673" spans="1:7" x14ac:dyDescent="0.2">
      <c r="A8673" s="1" t="str">
        <f t="shared" si="145"/>
        <v>SINAPI 90457</v>
      </c>
      <c r="B8673" s="3" t="s">
        <v>6165</v>
      </c>
      <c r="C8673" s="3">
        <v>90457</v>
      </c>
      <c r="D8673" s="2" t="s">
        <v>4454</v>
      </c>
      <c r="E8673" s="3" t="s">
        <v>6148</v>
      </c>
      <c r="G8673" s="66">
        <v>13.76</v>
      </c>
    </row>
    <row r="8674" spans="1:7" ht="22.5" x14ac:dyDescent="0.2">
      <c r="A8674" s="1" t="str">
        <f t="shared" si="145"/>
        <v>SINAPI 90447</v>
      </c>
      <c r="B8674" s="3" t="s">
        <v>6165</v>
      </c>
      <c r="C8674" s="3">
        <v>90447</v>
      </c>
      <c r="D8674" s="2" t="s">
        <v>4447</v>
      </c>
      <c r="E8674" s="3" t="s">
        <v>6147</v>
      </c>
      <c r="G8674" s="66">
        <v>9.1</v>
      </c>
    </row>
    <row r="8675" spans="1:7" ht="22.5" x14ac:dyDescent="0.2">
      <c r="A8675" s="1" t="str">
        <f t="shared" si="145"/>
        <v>SINAPI 91222</v>
      </c>
      <c r="B8675" s="3" t="s">
        <v>6165</v>
      </c>
      <c r="C8675" s="3">
        <v>91222</v>
      </c>
      <c r="D8675" s="2" t="s">
        <v>4479</v>
      </c>
      <c r="E8675" s="3" t="s">
        <v>6147</v>
      </c>
      <c r="G8675" s="66">
        <v>9.74</v>
      </c>
    </row>
    <row r="8676" spans="1:7" ht="22.5" x14ac:dyDescent="0.2">
      <c r="A8676" s="1" t="str">
        <f t="shared" si="145"/>
        <v>SINAPI 90443</v>
      </c>
      <c r="B8676" s="3" t="s">
        <v>6165</v>
      </c>
      <c r="C8676" s="3">
        <v>90443</v>
      </c>
      <c r="D8676" s="2" t="s">
        <v>4443</v>
      </c>
      <c r="E8676" s="3" t="s">
        <v>6147</v>
      </c>
      <c r="G8676" s="66">
        <v>8.76</v>
      </c>
    </row>
    <row r="8677" spans="1:7" ht="22.5" x14ac:dyDescent="0.2">
      <c r="A8677" s="1" t="str">
        <f t="shared" si="145"/>
        <v>SINAPI 104780</v>
      </c>
      <c r="B8677" s="3" t="s">
        <v>6165</v>
      </c>
      <c r="C8677" s="3">
        <v>104780</v>
      </c>
      <c r="D8677" s="2" t="s">
        <v>2810</v>
      </c>
      <c r="E8677" s="3" t="s">
        <v>6147</v>
      </c>
      <c r="G8677" s="66">
        <v>7.48</v>
      </c>
    </row>
    <row r="8678" spans="1:7" ht="22.5" x14ac:dyDescent="0.2">
      <c r="A8678" s="1" t="str">
        <f t="shared" si="145"/>
        <v>SINAPI 104781</v>
      </c>
      <c r="B8678" s="3" t="s">
        <v>6165</v>
      </c>
      <c r="C8678" s="3">
        <v>104781</v>
      </c>
      <c r="D8678" s="2" t="s">
        <v>4518</v>
      </c>
      <c r="E8678" s="3" t="s">
        <v>6147</v>
      </c>
      <c r="G8678" s="66">
        <v>8.58</v>
      </c>
    </row>
    <row r="8679" spans="1:7" ht="22.5" x14ac:dyDescent="0.2">
      <c r="A8679" s="1" t="str">
        <f t="shared" ref="A8679:A8742" si="146">CONCATENAR</f>
        <v>SINAPI 104779</v>
      </c>
      <c r="B8679" s="3" t="s">
        <v>6165</v>
      </c>
      <c r="C8679" s="3">
        <v>104779</v>
      </c>
      <c r="D8679" s="2" t="s">
        <v>4517</v>
      </c>
      <c r="E8679" s="3" t="s">
        <v>6147</v>
      </c>
      <c r="G8679" s="66">
        <v>7.43</v>
      </c>
    </row>
    <row r="8680" spans="1:7" ht="22.5" x14ac:dyDescent="0.2">
      <c r="A8680" s="1" t="str">
        <f t="shared" si="146"/>
        <v>SINAPI 104787</v>
      </c>
      <c r="B8680" s="3" t="s">
        <v>6165</v>
      </c>
      <c r="C8680" s="3">
        <v>104787</v>
      </c>
      <c r="D8680" s="2" t="s">
        <v>4523</v>
      </c>
      <c r="E8680" s="3" t="s">
        <v>6147</v>
      </c>
      <c r="G8680" s="66">
        <v>9.18</v>
      </c>
    </row>
    <row r="8681" spans="1:7" ht="22.5" x14ac:dyDescent="0.2">
      <c r="A8681" s="1" t="str">
        <f t="shared" si="146"/>
        <v>SINAPI 104788</v>
      </c>
      <c r="B8681" s="3" t="s">
        <v>6165</v>
      </c>
      <c r="C8681" s="3">
        <v>104788</v>
      </c>
      <c r="D8681" s="2" t="s">
        <v>4524</v>
      </c>
      <c r="E8681" s="3" t="s">
        <v>6147</v>
      </c>
      <c r="G8681" s="66">
        <v>12.2</v>
      </c>
    </row>
    <row r="8682" spans="1:7" ht="22.5" x14ac:dyDescent="0.2">
      <c r="A8682" s="1" t="str">
        <f t="shared" si="146"/>
        <v>SINAPI 104786</v>
      </c>
      <c r="B8682" s="3" t="s">
        <v>6165</v>
      </c>
      <c r="C8682" s="3">
        <v>104786</v>
      </c>
      <c r="D8682" s="2" t="s">
        <v>4522</v>
      </c>
      <c r="E8682" s="3" t="s">
        <v>6147</v>
      </c>
      <c r="G8682" s="66">
        <v>6.93</v>
      </c>
    </row>
    <row r="8683" spans="1:7" ht="22.5" x14ac:dyDescent="0.2">
      <c r="A8683" s="1" t="str">
        <f t="shared" si="146"/>
        <v>SINAPI 90445</v>
      </c>
      <c r="B8683" s="3" t="s">
        <v>6165</v>
      </c>
      <c r="C8683" s="3">
        <v>90445</v>
      </c>
      <c r="D8683" s="2" t="s">
        <v>4445</v>
      </c>
      <c r="E8683" s="3" t="s">
        <v>6147</v>
      </c>
      <c r="G8683" s="66">
        <v>18.989999999999998</v>
      </c>
    </row>
    <row r="8684" spans="1:7" ht="22.5" x14ac:dyDescent="0.2">
      <c r="A8684" s="1" t="str">
        <f t="shared" si="146"/>
        <v>SINAPI 90446</v>
      </c>
      <c r="B8684" s="3" t="s">
        <v>6165</v>
      </c>
      <c r="C8684" s="3">
        <v>90446</v>
      </c>
      <c r="D8684" s="2" t="s">
        <v>4446</v>
      </c>
      <c r="E8684" s="3" t="s">
        <v>6147</v>
      </c>
      <c r="G8684" s="66">
        <v>25.24</v>
      </c>
    </row>
    <row r="8685" spans="1:7" ht="22.5" x14ac:dyDescent="0.2">
      <c r="A8685" s="1" t="str">
        <f t="shared" si="146"/>
        <v>SINAPI 90444</v>
      </c>
      <c r="B8685" s="3" t="s">
        <v>6165</v>
      </c>
      <c r="C8685" s="3">
        <v>90444</v>
      </c>
      <c r="D8685" s="2" t="s">
        <v>4444</v>
      </c>
      <c r="E8685" s="3" t="s">
        <v>6147</v>
      </c>
      <c r="G8685" s="66">
        <v>14.33</v>
      </c>
    </row>
    <row r="8686" spans="1:7" ht="22.5" x14ac:dyDescent="0.2">
      <c r="A8686" s="1" t="str">
        <f t="shared" si="146"/>
        <v>SINAPI 104764</v>
      </c>
      <c r="B8686" s="3" t="s">
        <v>6165</v>
      </c>
      <c r="C8686" s="3">
        <v>104764</v>
      </c>
      <c r="D8686" s="2" t="s">
        <v>2801</v>
      </c>
      <c r="E8686" s="3" t="s">
        <v>6147</v>
      </c>
      <c r="G8686" s="66">
        <v>21.83</v>
      </c>
    </row>
    <row r="8687" spans="1:7" ht="22.5" x14ac:dyDescent="0.2">
      <c r="A8687" s="1" t="str">
        <f t="shared" si="146"/>
        <v>SINAPI 90460</v>
      </c>
      <c r="B8687" s="3" t="s">
        <v>6165</v>
      </c>
      <c r="C8687" s="3">
        <v>90460</v>
      </c>
      <c r="D8687" s="2" t="s">
        <v>4457</v>
      </c>
      <c r="E8687" s="3" t="s">
        <v>6147</v>
      </c>
      <c r="G8687" s="66">
        <v>26.63</v>
      </c>
    </row>
    <row r="8688" spans="1:7" ht="22.5" x14ac:dyDescent="0.2">
      <c r="A8688" s="1" t="str">
        <f t="shared" si="146"/>
        <v>SINAPI 90462</v>
      </c>
      <c r="B8688" s="3" t="s">
        <v>6165</v>
      </c>
      <c r="C8688" s="3">
        <v>90462</v>
      </c>
      <c r="D8688" s="2" t="s">
        <v>4459</v>
      </c>
      <c r="E8688" s="3" t="s">
        <v>6147</v>
      </c>
      <c r="G8688" s="66">
        <v>4.75</v>
      </c>
    </row>
    <row r="8689" spans="1:7" ht="22.5" x14ac:dyDescent="0.2">
      <c r="A8689" s="1" t="str">
        <f t="shared" si="146"/>
        <v>SINAPI 104765</v>
      </c>
      <c r="B8689" s="3" t="s">
        <v>6165</v>
      </c>
      <c r="C8689" s="3">
        <v>104765</v>
      </c>
      <c r="D8689" s="2" t="s">
        <v>2802</v>
      </c>
      <c r="E8689" s="3" t="s">
        <v>6147</v>
      </c>
      <c r="G8689" s="66">
        <v>17.75</v>
      </c>
    </row>
    <row r="8690" spans="1:7" ht="22.5" x14ac:dyDescent="0.2">
      <c r="A8690" s="1" t="str">
        <f t="shared" si="146"/>
        <v>SINAPI 90461</v>
      </c>
      <c r="B8690" s="3" t="s">
        <v>6165</v>
      </c>
      <c r="C8690" s="3">
        <v>90461</v>
      </c>
      <c r="D8690" s="2" t="s">
        <v>4458</v>
      </c>
      <c r="E8690" s="3" t="s">
        <v>6147</v>
      </c>
      <c r="G8690" s="66">
        <v>20.12</v>
      </c>
    </row>
    <row r="8691" spans="1:7" ht="22.5" x14ac:dyDescent="0.2">
      <c r="A8691" s="1" t="str">
        <f t="shared" si="146"/>
        <v>SINAPI 90463</v>
      </c>
      <c r="B8691" s="3" t="s">
        <v>6165</v>
      </c>
      <c r="C8691" s="3">
        <v>90463</v>
      </c>
      <c r="D8691" s="2" t="s">
        <v>4460</v>
      </c>
      <c r="E8691" s="3" t="s">
        <v>6147</v>
      </c>
      <c r="G8691" s="66">
        <v>4.04</v>
      </c>
    </row>
    <row r="8692" spans="1:7" ht="22.5" x14ac:dyDescent="0.2">
      <c r="A8692" s="1" t="str">
        <f t="shared" si="146"/>
        <v>SINAPI 96560</v>
      </c>
      <c r="B8692" s="3" t="s">
        <v>6165</v>
      </c>
      <c r="C8692" s="3">
        <v>96560</v>
      </c>
      <c r="D8692" s="2" t="s">
        <v>4482</v>
      </c>
      <c r="E8692" s="3" t="s">
        <v>6149</v>
      </c>
      <c r="G8692" s="66">
        <v>35.83</v>
      </c>
    </row>
    <row r="8693" spans="1:7" ht="22.5" x14ac:dyDescent="0.2">
      <c r="A8693" s="1" t="str">
        <f t="shared" si="146"/>
        <v>SINAPI 96559</v>
      </c>
      <c r="B8693" s="3" t="s">
        <v>6165</v>
      </c>
      <c r="C8693" s="3">
        <v>96559</v>
      </c>
      <c r="D8693" s="2" t="s">
        <v>4481</v>
      </c>
      <c r="E8693" s="3" t="s">
        <v>6149</v>
      </c>
      <c r="G8693" s="66">
        <v>37.409999999999997</v>
      </c>
    </row>
    <row r="8694" spans="1:7" ht="22.5" x14ac:dyDescent="0.2">
      <c r="A8694" s="1" t="str">
        <f t="shared" si="146"/>
        <v>SINAPI 96562</v>
      </c>
      <c r="B8694" s="3" t="s">
        <v>6165</v>
      </c>
      <c r="C8694" s="3">
        <v>96562</v>
      </c>
      <c r="D8694" s="2" t="s">
        <v>4483</v>
      </c>
      <c r="E8694" s="3" t="s">
        <v>6147</v>
      </c>
      <c r="G8694" s="66">
        <v>54.33</v>
      </c>
    </row>
    <row r="8695" spans="1:7" ht="22.5" x14ac:dyDescent="0.2">
      <c r="A8695" s="1" t="str">
        <f t="shared" si="146"/>
        <v>SINAPI 96563</v>
      </c>
      <c r="B8695" s="3" t="s">
        <v>6165</v>
      </c>
      <c r="C8695" s="3">
        <v>96563</v>
      </c>
      <c r="D8695" s="2" t="s">
        <v>4484</v>
      </c>
      <c r="E8695" s="3" t="s">
        <v>6147</v>
      </c>
      <c r="G8695" s="66">
        <v>60.54</v>
      </c>
    </row>
    <row r="8696" spans="1:7" ht="22.5" x14ac:dyDescent="0.2">
      <c r="A8696" s="1" t="str">
        <f t="shared" si="146"/>
        <v>SINAPI 102469</v>
      </c>
      <c r="B8696" s="3" t="s">
        <v>6165</v>
      </c>
      <c r="C8696" s="3">
        <v>102469</v>
      </c>
      <c r="D8696" s="2" t="s">
        <v>10273</v>
      </c>
      <c r="E8696" s="3" t="s">
        <v>6149</v>
      </c>
      <c r="G8696" s="66">
        <v>0</v>
      </c>
    </row>
    <row r="8697" spans="1:7" x14ac:dyDescent="0.2">
      <c r="A8697" s="1" t="str">
        <f t="shared" si="146"/>
        <v>SINAPI 104388</v>
      </c>
      <c r="B8697" s="3" t="s">
        <v>6165</v>
      </c>
      <c r="C8697" s="3">
        <v>104388</v>
      </c>
      <c r="D8697" s="2" t="s">
        <v>10274</v>
      </c>
      <c r="E8697" s="3" t="s">
        <v>6149</v>
      </c>
      <c r="G8697" s="66">
        <v>0</v>
      </c>
    </row>
    <row r="8698" spans="1:7" ht="22.5" x14ac:dyDescent="0.2">
      <c r="A8698" s="1" t="str">
        <f t="shared" si="146"/>
        <v>SINAPI 104387</v>
      </c>
      <c r="B8698" s="3" t="s">
        <v>6165</v>
      </c>
      <c r="C8698" s="3">
        <v>104387</v>
      </c>
      <c r="D8698" s="2" t="s">
        <v>10275</v>
      </c>
      <c r="E8698" s="3" t="s">
        <v>6154</v>
      </c>
      <c r="G8698" s="66">
        <v>0</v>
      </c>
    </row>
    <row r="8699" spans="1:7" ht="22.5" x14ac:dyDescent="0.2">
      <c r="A8699" s="1" t="str">
        <f t="shared" si="146"/>
        <v>SINAPI 104364</v>
      </c>
      <c r="B8699" s="3" t="s">
        <v>6165</v>
      </c>
      <c r="C8699" s="3">
        <v>104364</v>
      </c>
      <c r="D8699" s="2" t="s">
        <v>10276</v>
      </c>
      <c r="E8699" s="3" t="s">
        <v>6154</v>
      </c>
      <c r="G8699" s="66">
        <v>0</v>
      </c>
    </row>
    <row r="8700" spans="1:7" ht="22.5" x14ac:dyDescent="0.2">
      <c r="A8700" s="1" t="str">
        <f t="shared" si="146"/>
        <v>SINAPI 102097</v>
      </c>
      <c r="B8700" s="3" t="s">
        <v>6165</v>
      </c>
      <c r="C8700" s="3">
        <v>102097</v>
      </c>
      <c r="D8700" s="2" t="s">
        <v>10277</v>
      </c>
      <c r="E8700" s="3" t="s">
        <v>6154</v>
      </c>
      <c r="G8700" s="66">
        <v>0</v>
      </c>
    </row>
    <row r="8701" spans="1:7" ht="22.5" x14ac:dyDescent="0.2">
      <c r="A8701" s="1" t="str">
        <f t="shared" si="146"/>
        <v>SINAPI 104365</v>
      </c>
      <c r="B8701" s="3" t="s">
        <v>6165</v>
      </c>
      <c r="C8701" s="3">
        <v>104365</v>
      </c>
      <c r="D8701" s="2" t="s">
        <v>10278</v>
      </c>
      <c r="E8701" s="3" t="s">
        <v>6154</v>
      </c>
      <c r="G8701" s="66">
        <v>0</v>
      </c>
    </row>
    <row r="8702" spans="1:7" ht="22.5" x14ac:dyDescent="0.2">
      <c r="A8702" s="1" t="str">
        <f t="shared" si="146"/>
        <v>SINAPI 101870</v>
      </c>
      <c r="B8702" s="3" t="s">
        <v>6165</v>
      </c>
      <c r="C8702" s="3">
        <v>101870</v>
      </c>
      <c r="D8702" s="2" t="s">
        <v>4873</v>
      </c>
      <c r="E8702" s="3" t="s">
        <v>6149</v>
      </c>
      <c r="G8702" s="66">
        <v>40.25</v>
      </c>
    </row>
    <row r="8703" spans="1:7" ht="22.5" x14ac:dyDescent="0.2">
      <c r="A8703" s="1" t="str">
        <f t="shared" si="146"/>
        <v>SINAPI 101866</v>
      </c>
      <c r="B8703" s="3" t="s">
        <v>6165</v>
      </c>
      <c r="C8703" s="3">
        <v>101866</v>
      </c>
      <c r="D8703" s="2" t="s">
        <v>4869</v>
      </c>
      <c r="E8703" s="3" t="s">
        <v>6149</v>
      </c>
      <c r="G8703" s="66">
        <v>34.520000000000003</v>
      </c>
    </row>
    <row r="8704" spans="1:7" ht="22.5" x14ac:dyDescent="0.2">
      <c r="A8704" s="1" t="str">
        <f t="shared" si="146"/>
        <v>SINAPI 101867</v>
      </c>
      <c r="B8704" s="3" t="s">
        <v>6165</v>
      </c>
      <c r="C8704" s="3">
        <v>101867</v>
      </c>
      <c r="D8704" s="2" t="s">
        <v>4870</v>
      </c>
      <c r="E8704" s="3" t="s">
        <v>6149</v>
      </c>
      <c r="G8704" s="66">
        <v>38.93</v>
      </c>
    </row>
    <row r="8705" spans="1:7" ht="22.5" x14ac:dyDescent="0.2">
      <c r="A8705" s="1" t="str">
        <f t="shared" si="146"/>
        <v>SINAPI 101868</v>
      </c>
      <c r="B8705" s="3" t="s">
        <v>6165</v>
      </c>
      <c r="C8705" s="3">
        <v>101868</v>
      </c>
      <c r="D8705" s="2" t="s">
        <v>4871</v>
      </c>
      <c r="E8705" s="3" t="s">
        <v>6149</v>
      </c>
      <c r="G8705" s="66">
        <v>31.45</v>
      </c>
    </row>
    <row r="8706" spans="1:7" ht="22.5" x14ac:dyDescent="0.2">
      <c r="A8706" s="1" t="str">
        <f t="shared" si="146"/>
        <v>SINAPI 101869</v>
      </c>
      <c r="B8706" s="3" t="s">
        <v>6165</v>
      </c>
      <c r="C8706" s="3">
        <v>101869</v>
      </c>
      <c r="D8706" s="2" t="s">
        <v>4872</v>
      </c>
      <c r="E8706" s="3" t="s">
        <v>6149</v>
      </c>
      <c r="G8706" s="66">
        <v>35.85</v>
      </c>
    </row>
    <row r="8707" spans="1:7" ht="22.5" x14ac:dyDescent="0.2">
      <c r="A8707" s="1" t="str">
        <f t="shared" si="146"/>
        <v>SINAPI 101856</v>
      </c>
      <c r="B8707" s="3" t="s">
        <v>6165</v>
      </c>
      <c r="C8707" s="3">
        <v>101856</v>
      </c>
      <c r="D8707" s="2" t="s">
        <v>4859</v>
      </c>
      <c r="E8707" s="3" t="s">
        <v>6149</v>
      </c>
      <c r="G8707" s="66">
        <v>28.74</v>
      </c>
    </row>
    <row r="8708" spans="1:7" ht="33.75" x14ac:dyDescent="0.2">
      <c r="A8708" s="1" t="str">
        <f t="shared" si="146"/>
        <v>SINAPI 101865</v>
      </c>
      <c r="B8708" s="3" t="s">
        <v>6165</v>
      </c>
      <c r="C8708" s="3">
        <v>101865</v>
      </c>
      <c r="D8708" s="2" t="s">
        <v>4868</v>
      </c>
      <c r="E8708" s="3" t="s">
        <v>6149</v>
      </c>
      <c r="G8708" s="66">
        <v>38.47</v>
      </c>
    </row>
    <row r="8709" spans="1:7" ht="22.5" x14ac:dyDescent="0.2">
      <c r="A8709" s="1" t="str">
        <f t="shared" si="146"/>
        <v>SINAPI 101861</v>
      </c>
      <c r="B8709" s="3" t="s">
        <v>6165</v>
      </c>
      <c r="C8709" s="3">
        <v>101861</v>
      </c>
      <c r="D8709" s="2" t="s">
        <v>4864</v>
      </c>
      <c r="E8709" s="3" t="s">
        <v>6149</v>
      </c>
      <c r="G8709" s="66">
        <v>34.31</v>
      </c>
    </row>
    <row r="8710" spans="1:7" ht="22.5" x14ac:dyDescent="0.2">
      <c r="A8710" s="1" t="str">
        <f t="shared" si="146"/>
        <v>SINAPI 101862</v>
      </c>
      <c r="B8710" s="3" t="s">
        <v>6165</v>
      </c>
      <c r="C8710" s="3">
        <v>101862</v>
      </c>
      <c r="D8710" s="2" t="s">
        <v>4865</v>
      </c>
      <c r="E8710" s="3" t="s">
        <v>6149</v>
      </c>
      <c r="G8710" s="66">
        <v>37.17</v>
      </c>
    </row>
    <row r="8711" spans="1:7" ht="33.75" x14ac:dyDescent="0.2">
      <c r="A8711" s="1" t="str">
        <f t="shared" si="146"/>
        <v>SINAPI 101863</v>
      </c>
      <c r="B8711" s="3" t="s">
        <v>6165</v>
      </c>
      <c r="C8711" s="3">
        <v>101863</v>
      </c>
      <c r="D8711" s="2" t="s">
        <v>4866</v>
      </c>
      <c r="E8711" s="3" t="s">
        <v>6149</v>
      </c>
      <c r="G8711" s="66">
        <v>29.68</v>
      </c>
    </row>
    <row r="8712" spans="1:7" ht="33.75" x14ac:dyDescent="0.2">
      <c r="A8712" s="1" t="str">
        <f t="shared" si="146"/>
        <v>SINAPI 101864</v>
      </c>
      <c r="B8712" s="3" t="s">
        <v>6165</v>
      </c>
      <c r="C8712" s="3">
        <v>101864</v>
      </c>
      <c r="D8712" s="2" t="s">
        <v>4867</v>
      </c>
      <c r="E8712" s="3" t="s">
        <v>6149</v>
      </c>
      <c r="G8712" s="66">
        <v>34.090000000000003</v>
      </c>
    </row>
    <row r="8713" spans="1:7" ht="33.75" x14ac:dyDescent="0.2">
      <c r="A8713" s="1" t="str">
        <f t="shared" si="146"/>
        <v>SINAPI 101860</v>
      </c>
      <c r="B8713" s="3" t="s">
        <v>6165</v>
      </c>
      <c r="C8713" s="3">
        <v>101860</v>
      </c>
      <c r="D8713" s="2" t="s">
        <v>4863</v>
      </c>
      <c r="E8713" s="3" t="s">
        <v>6149</v>
      </c>
      <c r="G8713" s="66">
        <v>36.479999999999997</v>
      </c>
    </row>
    <row r="8714" spans="1:7" ht="22.5" x14ac:dyDescent="0.2">
      <c r="A8714" s="1" t="str">
        <f t="shared" si="146"/>
        <v>SINAPI 101857</v>
      </c>
      <c r="B8714" s="3" t="s">
        <v>6165</v>
      </c>
      <c r="C8714" s="3">
        <v>101857</v>
      </c>
      <c r="D8714" s="2" t="s">
        <v>4860</v>
      </c>
      <c r="E8714" s="3" t="s">
        <v>6149</v>
      </c>
      <c r="G8714" s="66">
        <v>35.270000000000003</v>
      </c>
    </row>
    <row r="8715" spans="1:7" ht="33.75" x14ac:dyDescent="0.2">
      <c r="A8715" s="1" t="str">
        <f t="shared" si="146"/>
        <v>SINAPI 101858</v>
      </c>
      <c r="B8715" s="3" t="s">
        <v>6165</v>
      </c>
      <c r="C8715" s="3">
        <v>101858</v>
      </c>
      <c r="D8715" s="2" t="s">
        <v>4861</v>
      </c>
      <c r="E8715" s="3" t="s">
        <v>6149</v>
      </c>
      <c r="G8715" s="66">
        <v>29.3</v>
      </c>
    </row>
    <row r="8716" spans="1:7" ht="33.75" x14ac:dyDescent="0.2">
      <c r="A8716" s="1" t="str">
        <f t="shared" si="146"/>
        <v>SINAPI 101859</v>
      </c>
      <c r="B8716" s="3" t="s">
        <v>6165</v>
      </c>
      <c r="C8716" s="3">
        <v>101859</v>
      </c>
      <c r="D8716" s="2" t="s">
        <v>4862</v>
      </c>
      <c r="E8716" s="3" t="s">
        <v>6149</v>
      </c>
      <c r="G8716" s="66">
        <v>32.090000000000003</v>
      </c>
    </row>
    <row r="8717" spans="1:7" ht="22.5" x14ac:dyDescent="0.2">
      <c r="A8717" s="1" t="str">
        <f t="shared" si="146"/>
        <v>SINAPI 101852</v>
      </c>
      <c r="B8717" s="3" t="s">
        <v>6165</v>
      </c>
      <c r="C8717" s="3">
        <v>101852</v>
      </c>
      <c r="D8717" s="2" t="s">
        <v>4856</v>
      </c>
      <c r="E8717" s="3" t="s">
        <v>6149</v>
      </c>
      <c r="G8717" s="66">
        <v>79.13</v>
      </c>
    </row>
    <row r="8718" spans="1:7" ht="22.5" x14ac:dyDescent="0.2">
      <c r="A8718" s="1" t="str">
        <f t="shared" si="146"/>
        <v>SINAPI 104385</v>
      </c>
      <c r="B8718" s="3" t="s">
        <v>6165</v>
      </c>
      <c r="C8718" s="3">
        <v>104385</v>
      </c>
      <c r="D8718" s="2" t="s">
        <v>10279</v>
      </c>
      <c r="E8718" s="3" t="s">
        <v>6149</v>
      </c>
      <c r="G8718" s="66">
        <v>0</v>
      </c>
    </row>
    <row r="8719" spans="1:7" ht="22.5" x14ac:dyDescent="0.2">
      <c r="A8719" s="1" t="str">
        <f t="shared" si="146"/>
        <v>SINAPI 101850</v>
      </c>
      <c r="B8719" s="3" t="s">
        <v>6165</v>
      </c>
      <c r="C8719" s="3">
        <v>101850</v>
      </c>
      <c r="D8719" s="2" t="s">
        <v>4855</v>
      </c>
      <c r="E8719" s="3" t="s">
        <v>6149</v>
      </c>
      <c r="G8719" s="66">
        <v>64.59</v>
      </c>
    </row>
    <row r="8720" spans="1:7" ht="22.5" x14ac:dyDescent="0.2">
      <c r="A8720" s="1" t="str">
        <f t="shared" si="146"/>
        <v>SINAPI 101855</v>
      </c>
      <c r="B8720" s="3" t="s">
        <v>6165</v>
      </c>
      <c r="C8720" s="3">
        <v>101855</v>
      </c>
      <c r="D8720" s="2" t="s">
        <v>4858</v>
      </c>
      <c r="E8720" s="3" t="s">
        <v>6149</v>
      </c>
      <c r="G8720" s="66">
        <v>84.4</v>
      </c>
    </row>
    <row r="8721" spans="1:7" ht="22.5" x14ac:dyDescent="0.2">
      <c r="A8721" s="1" t="str">
        <f t="shared" si="146"/>
        <v>SINAPI 104386</v>
      </c>
      <c r="B8721" s="3" t="s">
        <v>6165</v>
      </c>
      <c r="C8721" s="3">
        <v>104386</v>
      </c>
      <c r="D8721" s="2" t="s">
        <v>10280</v>
      </c>
      <c r="E8721" s="3" t="s">
        <v>6149</v>
      </c>
      <c r="G8721" s="66">
        <v>0</v>
      </c>
    </row>
    <row r="8722" spans="1:7" ht="22.5" x14ac:dyDescent="0.2">
      <c r="A8722" s="1" t="str">
        <f t="shared" si="146"/>
        <v>SINAPI 101853</v>
      </c>
      <c r="B8722" s="3" t="s">
        <v>6165</v>
      </c>
      <c r="C8722" s="3">
        <v>101853</v>
      </c>
      <c r="D8722" s="2" t="s">
        <v>4857</v>
      </c>
      <c r="E8722" s="3" t="s">
        <v>6149</v>
      </c>
      <c r="G8722" s="66">
        <v>58.84</v>
      </c>
    </row>
    <row r="8723" spans="1:7" ht="22.5" x14ac:dyDescent="0.2">
      <c r="A8723" s="1" t="str">
        <f t="shared" si="146"/>
        <v>SINAPI 101849</v>
      </c>
      <c r="B8723" s="3" t="s">
        <v>6165</v>
      </c>
      <c r="C8723" s="3">
        <v>101849</v>
      </c>
      <c r="D8723" s="2" t="s">
        <v>4854</v>
      </c>
      <c r="E8723" s="3" t="s">
        <v>6154</v>
      </c>
      <c r="G8723" s="66">
        <v>232.86</v>
      </c>
    </row>
    <row r="8724" spans="1:7" ht="22.5" x14ac:dyDescent="0.2">
      <c r="A8724" s="1" t="str">
        <f t="shared" si="146"/>
        <v>SINAPI 101841</v>
      </c>
      <c r="B8724" s="3" t="s">
        <v>6165</v>
      </c>
      <c r="C8724" s="3">
        <v>101841</v>
      </c>
      <c r="D8724" s="2" t="s">
        <v>4846</v>
      </c>
      <c r="E8724" s="3" t="s">
        <v>6154</v>
      </c>
      <c r="G8724" s="66">
        <v>135.6</v>
      </c>
    </row>
    <row r="8725" spans="1:7" ht="22.5" x14ac:dyDescent="0.2">
      <c r="A8725" s="1" t="str">
        <f t="shared" si="146"/>
        <v>SINAPI 101843</v>
      </c>
      <c r="B8725" s="3" t="s">
        <v>6165</v>
      </c>
      <c r="C8725" s="3">
        <v>101843</v>
      </c>
      <c r="D8725" s="2" t="s">
        <v>4848</v>
      </c>
      <c r="E8725" s="3" t="s">
        <v>6154</v>
      </c>
      <c r="G8725" s="66">
        <v>200.17</v>
      </c>
    </row>
    <row r="8726" spans="1:7" ht="22.5" x14ac:dyDescent="0.2">
      <c r="A8726" s="1" t="str">
        <f t="shared" si="146"/>
        <v>SINAPI 101844</v>
      </c>
      <c r="B8726" s="3" t="s">
        <v>6165</v>
      </c>
      <c r="C8726" s="3">
        <v>101844</v>
      </c>
      <c r="D8726" s="2" t="s">
        <v>4849</v>
      </c>
      <c r="E8726" s="3" t="s">
        <v>6154</v>
      </c>
      <c r="G8726" s="66">
        <v>230.33</v>
      </c>
    </row>
    <row r="8727" spans="1:7" ht="22.5" x14ac:dyDescent="0.2">
      <c r="A8727" s="1" t="str">
        <f t="shared" si="146"/>
        <v>SINAPI 101845</v>
      </c>
      <c r="B8727" s="3" t="s">
        <v>6165</v>
      </c>
      <c r="C8727" s="3">
        <v>101845</v>
      </c>
      <c r="D8727" s="2" t="s">
        <v>4850</v>
      </c>
      <c r="E8727" s="3" t="s">
        <v>6154</v>
      </c>
      <c r="G8727" s="66">
        <v>260.07</v>
      </c>
    </row>
    <row r="8728" spans="1:7" ht="22.5" x14ac:dyDescent="0.2">
      <c r="A8728" s="1" t="str">
        <f t="shared" si="146"/>
        <v>SINAPI 101842</v>
      </c>
      <c r="B8728" s="3" t="s">
        <v>6165</v>
      </c>
      <c r="C8728" s="3">
        <v>101842</v>
      </c>
      <c r="D8728" s="2" t="s">
        <v>4847</v>
      </c>
      <c r="E8728" s="3" t="s">
        <v>6154</v>
      </c>
      <c r="G8728" s="66">
        <v>117.83</v>
      </c>
    </row>
    <row r="8729" spans="1:7" ht="22.5" x14ac:dyDescent="0.2">
      <c r="A8729" s="1" t="str">
        <f t="shared" si="146"/>
        <v>SINAPI 101846</v>
      </c>
      <c r="B8729" s="3" t="s">
        <v>6165</v>
      </c>
      <c r="C8729" s="3">
        <v>101846</v>
      </c>
      <c r="D8729" s="2" t="s">
        <v>4851</v>
      </c>
      <c r="E8729" s="3" t="s">
        <v>6154</v>
      </c>
      <c r="G8729" s="66">
        <v>183.11</v>
      </c>
    </row>
    <row r="8730" spans="1:7" ht="22.5" x14ac:dyDescent="0.2">
      <c r="A8730" s="1" t="str">
        <f t="shared" si="146"/>
        <v>SINAPI 101847</v>
      </c>
      <c r="B8730" s="3" t="s">
        <v>6165</v>
      </c>
      <c r="C8730" s="3">
        <v>101847</v>
      </c>
      <c r="D8730" s="2" t="s">
        <v>4852</v>
      </c>
      <c r="E8730" s="3" t="s">
        <v>6154</v>
      </c>
      <c r="G8730" s="66">
        <v>213.62</v>
      </c>
    </row>
    <row r="8731" spans="1:7" ht="22.5" x14ac:dyDescent="0.2">
      <c r="A8731" s="1" t="str">
        <f t="shared" si="146"/>
        <v>SINAPI 101848</v>
      </c>
      <c r="B8731" s="3" t="s">
        <v>6165</v>
      </c>
      <c r="C8731" s="3">
        <v>101848</v>
      </c>
      <c r="D8731" s="2" t="s">
        <v>4853</v>
      </c>
      <c r="E8731" s="3" t="s">
        <v>6154</v>
      </c>
      <c r="G8731" s="66">
        <v>243.72</v>
      </c>
    </row>
    <row r="8732" spans="1:7" ht="22.5" x14ac:dyDescent="0.2">
      <c r="A8732" s="1" t="str">
        <f t="shared" si="146"/>
        <v>SINAPI 101839</v>
      </c>
      <c r="B8732" s="3" t="s">
        <v>6165</v>
      </c>
      <c r="C8732" s="3">
        <v>101839</v>
      </c>
      <c r="D8732" s="2" t="s">
        <v>4844</v>
      </c>
      <c r="E8732" s="3" t="s">
        <v>6154</v>
      </c>
      <c r="G8732" s="66">
        <v>130.08000000000001</v>
      </c>
    </row>
    <row r="8733" spans="1:7" ht="22.5" x14ac:dyDescent="0.2">
      <c r="A8733" s="1" t="str">
        <f t="shared" si="146"/>
        <v>SINAPI 101840</v>
      </c>
      <c r="B8733" s="3" t="s">
        <v>6165</v>
      </c>
      <c r="C8733" s="3">
        <v>101840</v>
      </c>
      <c r="D8733" s="2" t="s">
        <v>4845</v>
      </c>
      <c r="E8733" s="3" t="s">
        <v>6154</v>
      </c>
      <c r="G8733" s="66">
        <v>218.77</v>
      </c>
    </row>
    <row r="8734" spans="1:7" ht="22.5" x14ac:dyDescent="0.2">
      <c r="A8734" s="1" t="str">
        <f t="shared" si="146"/>
        <v>SINAPI 101837</v>
      </c>
      <c r="B8734" s="3" t="s">
        <v>6165</v>
      </c>
      <c r="C8734" s="3">
        <v>101837</v>
      </c>
      <c r="D8734" s="2" t="s">
        <v>4842</v>
      </c>
      <c r="E8734" s="3" t="s">
        <v>6154</v>
      </c>
      <c r="G8734" s="66">
        <v>64.59</v>
      </c>
    </row>
    <row r="8735" spans="1:7" ht="22.5" x14ac:dyDescent="0.2">
      <c r="A8735" s="1" t="str">
        <f t="shared" si="146"/>
        <v>SINAPI 101838</v>
      </c>
      <c r="B8735" s="3" t="s">
        <v>6165</v>
      </c>
      <c r="C8735" s="3">
        <v>101838</v>
      </c>
      <c r="D8735" s="2" t="s">
        <v>4843</v>
      </c>
      <c r="E8735" s="3" t="s">
        <v>6154</v>
      </c>
      <c r="G8735" s="66">
        <v>97.78</v>
      </c>
    </row>
    <row r="8736" spans="1:7" ht="22.5" x14ac:dyDescent="0.2">
      <c r="A8736" s="1" t="str">
        <f t="shared" si="146"/>
        <v>SINAPI 101836</v>
      </c>
      <c r="B8736" s="3" t="s">
        <v>6165</v>
      </c>
      <c r="C8736" s="3">
        <v>101836</v>
      </c>
      <c r="D8736" s="2" t="s">
        <v>4841</v>
      </c>
      <c r="E8736" s="3" t="s">
        <v>6154</v>
      </c>
      <c r="G8736" s="66">
        <v>28.95</v>
      </c>
    </row>
    <row r="8737" spans="1:7" ht="22.5" x14ac:dyDescent="0.2">
      <c r="A8737" s="1" t="str">
        <f t="shared" si="146"/>
        <v>SINAPI 101835</v>
      </c>
      <c r="B8737" s="3" t="s">
        <v>6165</v>
      </c>
      <c r="C8737" s="3">
        <v>101835</v>
      </c>
      <c r="D8737" s="2" t="s">
        <v>4840</v>
      </c>
      <c r="E8737" s="3" t="s">
        <v>6154</v>
      </c>
      <c r="G8737" s="66">
        <v>339.82</v>
      </c>
    </row>
    <row r="8738" spans="1:7" ht="22.5" x14ac:dyDescent="0.2">
      <c r="A8738" s="1" t="str">
        <f t="shared" si="146"/>
        <v>SINAPI 101827</v>
      </c>
      <c r="B8738" s="3" t="s">
        <v>6165</v>
      </c>
      <c r="C8738" s="3">
        <v>101827</v>
      </c>
      <c r="D8738" s="2" t="s">
        <v>4832</v>
      </c>
      <c r="E8738" s="3" t="s">
        <v>6154</v>
      </c>
      <c r="G8738" s="66">
        <v>242.56</v>
      </c>
    </row>
    <row r="8739" spans="1:7" ht="22.5" x14ac:dyDescent="0.2">
      <c r="A8739" s="1" t="str">
        <f t="shared" si="146"/>
        <v>SINAPI 101829</v>
      </c>
      <c r="B8739" s="3" t="s">
        <v>6165</v>
      </c>
      <c r="C8739" s="3">
        <v>101829</v>
      </c>
      <c r="D8739" s="2" t="s">
        <v>4834</v>
      </c>
      <c r="E8739" s="3" t="s">
        <v>6154</v>
      </c>
      <c r="G8739" s="66">
        <v>307.13</v>
      </c>
    </row>
    <row r="8740" spans="1:7" ht="22.5" x14ac:dyDescent="0.2">
      <c r="A8740" s="1" t="str">
        <f t="shared" si="146"/>
        <v>SINAPI 101830</v>
      </c>
      <c r="B8740" s="3" t="s">
        <v>6165</v>
      </c>
      <c r="C8740" s="3">
        <v>101830</v>
      </c>
      <c r="D8740" s="2" t="s">
        <v>4835</v>
      </c>
      <c r="E8740" s="3" t="s">
        <v>6154</v>
      </c>
      <c r="G8740" s="66">
        <v>337.29</v>
      </c>
    </row>
    <row r="8741" spans="1:7" ht="22.5" x14ac:dyDescent="0.2">
      <c r="A8741" s="1" t="str">
        <f t="shared" si="146"/>
        <v>SINAPI 101831</v>
      </c>
      <c r="B8741" s="3" t="s">
        <v>6165</v>
      </c>
      <c r="C8741" s="3">
        <v>101831</v>
      </c>
      <c r="D8741" s="2" t="s">
        <v>4836</v>
      </c>
      <c r="E8741" s="3" t="s">
        <v>6154</v>
      </c>
      <c r="G8741" s="66">
        <v>367.03</v>
      </c>
    </row>
    <row r="8742" spans="1:7" ht="22.5" x14ac:dyDescent="0.2">
      <c r="A8742" s="1" t="str">
        <f t="shared" si="146"/>
        <v>SINAPI 101828</v>
      </c>
      <c r="B8742" s="3" t="s">
        <v>6165</v>
      </c>
      <c r="C8742" s="3">
        <v>101828</v>
      </c>
      <c r="D8742" s="2" t="s">
        <v>4833</v>
      </c>
      <c r="E8742" s="3" t="s">
        <v>6154</v>
      </c>
      <c r="G8742" s="66">
        <v>224.79</v>
      </c>
    </row>
    <row r="8743" spans="1:7" ht="22.5" x14ac:dyDescent="0.2">
      <c r="A8743" s="1" t="str">
        <f t="shared" ref="A8743:A8806" si="147">CONCATENAR</f>
        <v>SINAPI 101832</v>
      </c>
      <c r="B8743" s="3" t="s">
        <v>6165</v>
      </c>
      <c r="C8743" s="3">
        <v>101832</v>
      </c>
      <c r="D8743" s="2" t="s">
        <v>4837</v>
      </c>
      <c r="E8743" s="3" t="s">
        <v>6154</v>
      </c>
      <c r="G8743" s="66">
        <v>290.07</v>
      </c>
    </row>
    <row r="8744" spans="1:7" ht="22.5" x14ac:dyDescent="0.2">
      <c r="A8744" s="1" t="str">
        <f t="shared" si="147"/>
        <v>SINAPI 101833</v>
      </c>
      <c r="B8744" s="3" t="s">
        <v>6165</v>
      </c>
      <c r="C8744" s="3">
        <v>101833</v>
      </c>
      <c r="D8744" s="2" t="s">
        <v>4838</v>
      </c>
      <c r="E8744" s="3" t="s">
        <v>6154</v>
      </c>
      <c r="G8744" s="66">
        <v>320.58</v>
      </c>
    </row>
    <row r="8745" spans="1:7" ht="22.5" x14ac:dyDescent="0.2">
      <c r="A8745" s="1" t="str">
        <f t="shared" si="147"/>
        <v>SINAPI 101834</v>
      </c>
      <c r="B8745" s="3" t="s">
        <v>6165</v>
      </c>
      <c r="C8745" s="3">
        <v>101834</v>
      </c>
      <c r="D8745" s="2" t="s">
        <v>4839</v>
      </c>
      <c r="E8745" s="3" t="s">
        <v>6154</v>
      </c>
      <c r="G8745" s="66">
        <v>350.68</v>
      </c>
    </row>
    <row r="8746" spans="1:7" ht="22.5" x14ac:dyDescent="0.2">
      <c r="A8746" s="1" t="str">
        <f t="shared" si="147"/>
        <v>SINAPI 101825</v>
      </c>
      <c r="B8746" s="3" t="s">
        <v>6165</v>
      </c>
      <c r="C8746" s="3">
        <v>101825</v>
      </c>
      <c r="D8746" s="2" t="s">
        <v>4830</v>
      </c>
      <c r="E8746" s="3" t="s">
        <v>6154</v>
      </c>
      <c r="G8746" s="66">
        <v>237.04</v>
      </c>
    </row>
    <row r="8747" spans="1:7" ht="22.5" x14ac:dyDescent="0.2">
      <c r="A8747" s="1" t="str">
        <f t="shared" si="147"/>
        <v>SINAPI 101826</v>
      </c>
      <c r="B8747" s="3" t="s">
        <v>6165</v>
      </c>
      <c r="C8747" s="3">
        <v>101826</v>
      </c>
      <c r="D8747" s="2" t="s">
        <v>4831</v>
      </c>
      <c r="E8747" s="3" t="s">
        <v>6154</v>
      </c>
      <c r="G8747" s="66">
        <v>268.89999999999998</v>
      </c>
    </row>
    <row r="8748" spans="1:7" ht="22.5" x14ac:dyDescent="0.2">
      <c r="A8748" s="1" t="str">
        <f t="shared" si="147"/>
        <v>SINAPI 101823</v>
      </c>
      <c r="B8748" s="3" t="s">
        <v>6165</v>
      </c>
      <c r="C8748" s="3">
        <v>101823</v>
      </c>
      <c r="D8748" s="2" t="s">
        <v>4828</v>
      </c>
      <c r="E8748" s="3" t="s">
        <v>6154</v>
      </c>
      <c r="G8748" s="66">
        <v>171.55</v>
      </c>
    </row>
    <row r="8749" spans="1:7" ht="22.5" x14ac:dyDescent="0.2">
      <c r="A8749" s="1" t="str">
        <f t="shared" si="147"/>
        <v>SINAPI 101824</v>
      </c>
      <c r="B8749" s="3" t="s">
        <v>6165</v>
      </c>
      <c r="C8749" s="3">
        <v>101824</v>
      </c>
      <c r="D8749" s="2" t="s">
        <v>4829</v>
      </c>
      <c r="E8749" s="3" t="s">
        <v>6154</v>
      </c>
      <c r="G8749" s="66">
        <v>204.74</v>
      </c>
    </row>
    <row r="8750" spans="1:7" ht="22.5" x14ac:dyDescent="0.2">
      <c r="A8750" s="1" t="str">
        <f t="shared" si="147"/>
        <v>SINAPI 101822</v>
      </c>
      <c r="B8750" s="3" t="s">
        <v>6165</v>
      </c>
      <c r="C8750" s="3">
        <v>101822</v>
      </c>
      <c r="D8750" s="2" t="s">
        <v>4827</v>
      </c>
      <c r="E8750" s="3" t="s">
        <v>6154</v>
      </c>
      <c r="G8750" s="66">
        <v>135.91</v>
      </c>
    </row>
    <row r="8751" spans="1:7" ht="33.75" x14ac:dyDescent="0.2">
      <c r="A8751" s="1" t="str">
        <f t="shared" si="147"/>
        <v>SINAPI 101819</v>
      </c>
      <c r="B8751" s="3" t="s">
        <v>6165</v>
      </c>
      <c r="C8751" s="3">
        <v>101819</v>
      </c>
      <c r="D8751" s="2" t="s">
        <v>4825</v>
      </c>
      <c r="E8751" s="3" t="s">
        <v>6149</v>
      </c>
      <c r="G8751" s="66">
        <v>70.510000000000005</v>
      </c>
    </row>
    <row r="8752" spans="1:7" ht="33.75" x14ac:dyDescent="0.2">
      <c r="A8752" s="1" t="str">
        <f t="shared" si="147"/>
        <v>SINAPI 104370</v>
      </c>
      <c r="B8752" s="3" t="s">
        <v>6165</v>
      </c>
      <c r="C8752" s="3">
        <v>104370</v>
      </c>
      <c r="D8752" s="2" t="s">
        <v>10281</v>
      </c>
      <c r="E8752" s="3" t="s">
        <v>6149</v>
      </c>
      <c r="G8752" s="66">
        <v>0</v>
      </c>
    </row>
    <row r="8753" spans="1:7" ht="33.75" x14ac:dyDescent="0.2">
      <c r="A8753" s="1" t="str">
        <f t="shared" si="147"/>
        <v>SINAPI 101817</v>
      </c>
      <c r="B8753" s="3" t="s">
        <v>6165</v>
      </c>
      <c r="C8753" s="3">
        <v>101817</v>
      </c>
      <c r="D8753" s="2" t="s">
        <v>4824</v>
      </c>
      <c r="E8753" s="3" t="s">
        <v>6149</v>
      </c>
      <c r="G8753" s="66">
        <v>56.26</v>
      </c>
    </row>
    <row r="8754" spans="1:7" ht="33.75" x14ac:dyDescent="0.2">
      <c r="A8754" s="1" t="str">
        <f t="shared" si="147"/>
        <v>SINAPI 101816</v>
      </c>
      <c r="B8754" s="3" t="s">
        <v>6165</v>
      </c>
      <c r="C8754" s="3">
        <v>101816</v>
      </c>
      <c r="D8754" s="2" t="s">
        <v>4823</v>
      </c>
      <c r="E8754" s="3" t="s">
        <v>6149</v>
      </c>
      <c r="G8754" s="66">
        <v>77.63</v>
      </c>
    </row>
    <row r="8755" spans="1:7" ht="33.75" x14ac:dyDescent="0.2">
      <c r="A8755" s="1" t="str">
        <f t="shared" si="147"/>
        <v>SINAPI 104369</v>
      </c>
      <c r="B8755" s="3" t="s">
        <v>6165</v>
      </c>
      <c r="C8755" s="3">
        <v>104369</v>
      </c>
      <c r="D8755" s="2" t="s">
        <v>10282</v>
      </c>
      <c r="E8755" s="3" t="s">
        <v>6149</v>
      </c>
      <c r="G8755" s="66">
        <v>0</v>
      </c>
    </row>
    <row r="8756" spans="1:7" ht="22.5" x14ac:dyDescent="0.2">
      <c r="A8756" s="1" t="str">
        <f t="shared" si="147"/>
        <v>SINAPI 101820</v>
      </c>
      <c r="B8756" s="3" t="s">
        <v>6165</v>
      </c>
      <c r="C8756" s="3">
        <v>101820</v>
      </c>
      <c r="D8756" s="2" t="s">
        <v>4826</v>
      </c>
      <c r="E8756" s="3" t="s">
        <v>6149</v>
      </c>
      <c r="G8756" s="66">
        <v>45.17</v>
      </c>
    </row>
    <row r="8757" spans="1:7" ht="22.5" x14ac:dyDescent="0.2">
      <c r="A8757" s="1" t="str">
        <f t="shared" si="147"/>
        <v>SINAPI 102988</v>
      </c>
      <c r="B8757" s="3" t="s">
        <v>6165</v>
      </c>
      <c r="C8757" s="3">
        <v>102988</v>
      </c>
      <c r="D8757" s="2" t="s">
        <v>4875</v>
      </c>
      <c r="E8757" s="3" t="s">
        <v>6149</v>
      </c>
      <c r="G8757" s="66">
        <v>59.73</v>
      </c>
    </row>
    <row r="8758" spans="1:7" ht="33.75" x14ac:dyDescent="0.2">
      <c r="A8758" s="1" t="str">
        <f t="shared" si="147"/>
        <v>SINAPI 101814</v>
      </c>
      <c r="B8758" s="3" t="s">
        <v>6165</v>
      </c>
      <c r="C8758" s="3">
        <v>101814</v>
      </c>
      <c r="D8758" s="2" t="s">
        <v>4822</v>
      </c>
      <c r="E8758" s="3" t="s">
        <v>6149</v>
      </c>
      <c r="G8758" s="66">
        <v>52.25</v>
      </c>
    </row>
    <row r="8759" spans="1:7" ht="22.5" x14ac:dyDescent="0.2">
      <c r="A8759" s="1" t="str">
        <f t="shared" si="147"/>
        <v>SINAPI 102098</v>
      </c>
      <c r="B8759" s="3" t="s">
        <v>6165</v>
      </c>
      <c r="C8759" s="3">
        <v>102098</v>
      </c>
      <c r="D8759" s="2" t="s">
        <v>4874</v>
      </c>
      <c r="E8759" s="3" t="s">
        <v>6154</v>
      </c>
      <c r="G8759" s="66">
        <v>2422.69</v>
      </c>
    </row>
    <row r="8760" spans="1:7" ht="22.5" x14ac:dyDescent="0.2">
      <c r="A8760" s="1" t="str">
        <f t="shared" si="147"/>
        <v>SINAPI 104366</v>
      </c>
      <c r="B8760" s="3" t="s">
        <v>6165</v>
      </c>
      <c r="C8760" s="3">
        <v>104366</v>
      </c>
      <c r="D8760" s="2" t="s">
        <v>10283</v>
      </c>
      <c r="E8760" s="3" t="s">
        <v>6154</v>
      </c>
      <c r="G8760" s="66">
        <v>0</v>
      </c>
    </row>
    <row r="8761" spans="1:7" ht="22.5" x14ac:dyDescent="0.2">
      <c r="A8761" s="1" t="str">
        <f t="shared" si="147"/>
        <v>SINAPI 102099</v>
      </c>
      <c r="B8761" s="3" t="s">
        <v>6165</v>
      </c>
      <c r="C8761" s="3">
        <v>102099</v>
      </c>
      <c r="D8761" s="2" t="s">
        <v>10284</v>
      </c>
      <c r="E8761" s="3" t="s">
        <v>6154</v>
      </c>
      <c r="G8761" s="66">
        <v>0</v>
      </c>
    </row>
    <row r="8762" spans="1:7" ht="22.5" x14ac:dyDescent="0.2">
      <c r="A8762" s="1" t="str">
        <f t="shared" si="147"/>
        <v>SINAPI 104367</v>
      </c>
      <c r="B8762" s="3" t="s">
        <v>6165</v>
      </c>
      <c r="C8762" s="3">
        <v>104367</v>
      </c>
      <c r="D8762" s="2" t="s">
        <v>10285</v>
      </c>
      <c r="E8762" s="3" t="s">
        <v>6154</v>
      </c>
      <c r="G8762" s="66">
        <v>0</v>
      </c>
    </row>
    <row r="8763" spans="1:7" ht="22.5" x14ac:dyDescent="0.2">
      <c r="A8763" s="1" t="str">
        <f t="shared" si="147"/>
        <v>SINAPI 92994</v>
      </c>
      <c r="B8763" s="3" t="s">
        <v>6165</v>
      </c>
      <c r="C8763" s="3">
        <v>92994</v>
      </c>
      <c r="D8763" s="2" t="s">
        <v>2426</v>
      </c>
      <c r="E8763" s="3" t="s">
        <v>6147</v>
      </c>
      <c r="G8763" s="66">
        <v>130.16999999999999</v>
      </c>
    </row>
    <row r="8764" spans="1:7" ht="22.5" x14ac:dyDescent="0.2">
      <c r="A8764" s="1" t="str">
        <f t="shared" si="147"/>
        <v>SINAPI 92996</v>
      </c>
      <c r="B8764" s="3" t="s">
        <v>6165</v>
      </c>
      <c r="C8764" s="3">
        <v>92996</v>
      </c>
      <c r="D8764" s="2" t="s">
        <v>2427</v>
      </c>
      <c r="E8764" s="3" t="s">
        <v>6147</v>
      </c>
      <c r="G8764" s="66">
        <v>157.44999999999999</v>
      </c>
    </row>
    <row r="8765" spans="1:7" ht="22.5" x14ac:dyDescent="0.2">
      <c r="A8765" s="1" t="str">
        <f t="shared" si="147"/>
        <v>SINAPI 92998</v>
      </c>
      <c r="B8765" s="3" t="s">
        <v>6165</v>
      </c>
      <c r="C8765" s="3">
        <v>92998</v>
      </c>
      <c r="D8765" s="2" t="s">
        <v>2428</v>
      </c>
      <c r="E8765" s="3" t="s">
        <v>6147</v>
      </c>
      <c r="G8765" s="66">
        <v>192.93</v>
      </c>
    </row>
    <row r="8766" spans="1:7" ht="22.5" x14ac:dyDescent="0.2">
      <c r="A8766" s="1" t="str">
        <f t="shared" si="147"/>
        <v>SINAPI 93000</v>
      </c>
      <c r="B8766" s="3" t="s">
        <v>6165</v>
      </c>
      <c r="C8766" s="3">
        <v>93000</v>
      </c>
      <c r="D8766" s="2" t="s">
        <v>2429</v>
      </c>
      <c r="E8766" s="3" t="s">
        <v>6147</v>
      </c>
      <c r="G8766" s="66">
        <v>255.36</v>
      </c>
    </row>
    <row r="8767" spans="1:7" ht="22.5" x14ac:dyDescent="0.2">
      <c r="A8767" s="1" t="str">
        <f t="shared" si="147"/>
        <v>SINAPI 92984</v>
      </c>
      <c r="B8767" s="3" t="s">
        <v>6165</v>
      </c>
      <c r="C8767" s="3">
        <v>92984</v>
      </c>
      <c r="D8767" s="2" t="s">
        <v>2421</v>
      </c>
      <c r="E8767" s="3" t="s">
        <v>6147</v>
      </c>
      <c r="G8767" s="66">
        <v>28.04</v>
      </c>
    </row>
    <row r="8768" spans="1:7" ht="22.5" x14ac:dyDescent="0.2">
      <c r="A8768" s="1" t="str">
        <f t="shared" si="147"/>
        <v>SINAPI 93002</v>
      </c>
      <c r="B8768" s="3" t="s">
        <v>6165</v>
      </c>
      <c r="C8768" s="3">
        <v>93002</v>
      </c>
      <c r="D8768" s="2" t="s">
        <v>2430</v>
      </c>
      <c r="E8768" s="3" t="s">
        <v>6147</v>
      </c>
      <c r="G8768" s="66">
        <v>330.08</v>
      </c>
    </row>
    <row r="8769" spans="1:7" ht="22.5" x14ac:dyDescent="0.2">
      <c r="A8769" s="1" t="str">
        <f t="shared" si="147"/>
        <v>SINAPI 92986</v>
      </c>
      <c r="B8769" s="3" t="s">
        <v>6165</v>
      </c>
      <c r="C8769" s="3">
        <v>92986</v>
      </c>
      <c r="D8769" s="2" t="s">
        <v>2422</v>
      </c>
      <c r="E8769" s="3" t="s">
        <v>6147</v>
      </c>
      <c r="G8769" s="66">
        <v>38.68</v>
      </c>
    </row>
    <row r="8770" spans="1:7" ht="22.5" x14ac:dyDescent="0.2">
      <c r="A8770" s="1" t="str">
        <f t="shared" si="147"/>
        <v>SINAPI 92988</v>
      </c>
      <c r="B8770" s="3" t="s">
        <v>6165</v>
      </c>
      <c r="C8770" s="3">
        <v>92988</v>
      </c>
      <c r="D8770" s="2" t="s">
        <v>2423</v>
      </c>
      <c r="E8770" s="3" t="s">
        <v>6147</v>
      </c>
      <c r="G8770" s="66">
        <v>56.05</v>
      </c>
    </row>
    <row r="8771" spans="1:7" ht="22.5" x14ac:dyDescent="0.2">
      <c r="A8771" s="1" t="str">
        <f t="shared" si="147"/>
        <v>SINAPI 92990</v>
      </c>
      <c r="B8771" s="3" t="s">
        <v>6165</v>
      </c>
      <c r="C8771" s="3">
        <v>92990</v>
      </c>
      <c r="D8771" s="2" t="s">
        <v>2424</v>
      </c>
      <c r="E8771" s="3" t="s">
        <v>6147</v>
      </c>
      <c r="G8771" s="66">
        <v>77.53</v>
      </c>
    </row>
    <row r="8772" spans="1:7" ht="22.5" x14ac:dyDescent="0.2">
      <c r="A8772" s="1" t="str">
        <f t="shared" si="147"/>
        <v>SINAPI 92992</v>
      </c>
      <c r="B8772" s="3" t="s">
        <v>6165</v>
      </c>
      <c r="C8772" s="3">
        <v>92992</v>
      </c>
      <c r="D8772" s="2" t="s">
        <v>2425</v>
      </c>
      <c r="E8772" s="3" t="s">
        <v>6147</v>
      </c>
      <c r="G8772" s="66">
        <v>100.21</v>
      </c>
    </row>
    <row r="8773" spans="1:7" ht="22.5" x14ac:dyDescent="0.2">
      <c r="A8773" s="1" t="str">
        <f t="shared" si="147"/>
        <v>SINAPI 103491</v>
      </c>
      <c r="B8773" s="3" t="s">
        <v>6165</v>
      </c>
      <c r="C8773" s="3">
        <v>103491</v>
      </c>
      <c r="D8773" s="2" t="s">
        <v>2794</v>
      </c>
      <c r="E8773" s="3" t="s">
        <v>6154</v>
      </c>
      <c r="G8773" s="66">
        <v>644.78</v>
      </c>
    </row>
    <row r="8774" spans="1:7" ht="22.5" x14ac:dyDescent="0.2">
      <c r="A8774" s="1" t="str">
        <f t="shared" si="147"/>
        <v>SINAPI 93026</v>
      </c>
      <c r="B8774" s="3" t="s">
        <v>6165</v>
      </c>
      <c r="C8774" s="3">
        <v>93026</v>
      </c>
      <c r="D8774" s="2" t="s">
        <v>2404</v>
      </c>
      <c r="E8774" s="3" t="s">
        <v>6148</v>
      </c>
      <c r="G8774" s="66">
        <v>94.41</v>
      </c>
    </row>
    <row r="8775" spans="1:7" ht="22.5" x14ac:dyDescent="0.2">
      <c r="A8775" s="1" t="str">
        <f t="shared" si="147"/>
        <v>SINAPI 93018</v>
      </c>
      <c r="B8775" s="3" t="s">
        <v>6165</v>
      </c>
      <c r="C8775" s="3">
        <v>93018</v>
      </c>
      <c r="D8775" s="2" t="s">
        <v>2400</v>
      </c>
      <c r="E8775" s="3" t="s">
        <v>6148</v>
      </c>
      <c r="G8775" s="66">
        <v>26.16</v>
      </c>
    </row>
    <row r="8776" spans="1:7" ht="22.5" x14ac:dyDescent="0.2">
      <c r="A8776" s="1" t="str">
        <f t="shared" si="147"/>
        <v>SINAPI 93020</v>
      </c>
      <c r="B8776" s="3" t="s">
        <v>6165</v>
      </c>
      <c r="C8776" s="3">
        <v>93020</v>
      </c>
      <c r="D8776" s="2" t="s">
        <v>2401</v>
      </c>
      <c r="E8776" s="3" t="s">
        <v>6148</v>
      </c>
      <c r="G8776" s="66">
        <v>33.380000000000003</v>
      </c>
    </row>
    <row r="8777" spans="1:7" ht="22.5" x14ac:dyDescent="0.2">
      <c r="A8777" s="1" t="str">
        <f t="shared" si="147"/>
        <v>SINAPI 93022</v>
      </c>
      <c r="B8777" s="3" t="s">
        <v>6165</v>
      </c>
      <c r="C8777" s="3">
        <v>93022</v>
      </c>
      <c r="D8777" s="2" t="s">
        <v>2402</v>
      </c>
      <c r="E8777" s="3" t="s">
        <v>6148</v>
      </c>
      <c r="G8777" s="66">
        <v>55.2</v>
      </c>
    </row>
    <row r="8778" spans="1:7" ht="22.5" x14ac:dyDescent="0.2">
      <c r="A8778" s="1" t="str">
        <f t="shared" si="147"/>
        <v>SINAPI 93024</v>
      </c>
      <c r="B8778" s="3" t="s">
        <v>6165</v>
      </c>
      <c r="C8778" s="3">
        <v>93024</v>
      </c>
      <c r="D8778" s="2" t="s">
        <v>2403</v>
      </c>
      <c r="E8778" s="3" t="s">
        <v>6148</v>
      </c>
      <c r="G8778" s="66">
        <v>58.13</v>
      </c>
    </row>
    <row r="8779" spans="1:7" ht="22.5" x14ac:dyDescent="0.2">
      <c r="A8779" s="1" t="str">
        <f t="shared" si="147"/>
        <v>SINAPI 97670</v>
      </c>
      <c r="B8779" s="3" t="s">
        <v>6165</v>
      </c>
      <c r="C8779" s="3">
        <v>97670</v>
      </c>
      <c r="D8779" s="2" t="s">
        <v>2358</v>
      </c>
      <c r="E8779" s="3" t="s">
        <v>6147</v>
      </c>
      <c r="G8779" s="66">
        <v>22.62</v>
      </c>
    </row>
    <row r="8780" spans="1:7" ht="22.5" x14ac:dyDescent="0.2">
      <c r="A8780" s="1" t="str">
        <f t="shared" si="147"/>
        <v>SINAPI 103486</v>
      </c>
      <c r="B8780" s="3" t="s">
        <v>6165</v>
      </c>
      <c r="C8780" s="3">
        <v>103486</v>
      </c>
      <c r="D8780" s="2" t="s">
        <v>10286</v>
      </c>
      <c r="E8780" s="3" t="s">
        <v>6147</v>
      </c>
      <c r="G8780" s="66">
        <v>0</v>
      </c>
    </row>
    <row r="8781" spans="1:7" ht="22.5" x14ac:dyDescent="0.2">
      <c r="A8781" s="1" t="str">
        <f t="shared" si="147"/>
        <v>SINAPI 103487</v>
      </c>
      <c r="B8781" s="3" t="s">
        <v>6165</v>
      </c>
      <c r="C8781" s="3">
        <v>103487</v>
      </c>
      <c r="D8781" s="2" t="s">
        <v>10287</v>
      </c>
      <c r="E8781" s="3" t="s">
        <v>6147</v>
      </c>
      <c r="G8781" s="66">
        <v>0</v>
      </c>
    </row>
    <row r="8782" spans="1:7" ht="22.5" x14ac:dyDescent="0.2">
      <c r="A8782" s="1" t="str">
        <f t="shared" si="147"/>
        <v>SINAPI 103488</v>
      </c>
      <c r="B8782" s="3" t="s">
        <v>6165</v>
      </c>
      <c r="C8782" s="3">
        <v>103488</v>
      </c>
      <c r="D8782" s="2" t="s">
        <v>10288</v>
      </c>
      <c r="E8782" s="3" t="s">
        <v>6147</v>
      </c>
      <c r="G8782" s="66">
        <v>0</v>
      </c>
    </row>
    <row r="8783" spans="1:7" ht="22.5" x14ac:dyDescent="0.2">
      <c r="A8783" s="1" t="str">
        <f t="shared" si="147"/>
        <v>SINAPI 103489</v>
      </c>
      <c r="B8783" s="3" t="s">
        <v>6165</v>
      </c>
      <c r="C8783" s="3">
        <v>103489</v>
      </c>
      <c r="D8783" s="2" t="s">
        <v>10289</v>
      </c>
      <c r="E8783" s="3" t="s">
        <v>6147</v>
      </c>
      <c r="G8783" s="66">
        <v>0</v>
      </c>
    </row>
    <row r="8784" spans="1:7" ht="22.5" x14ac:dyDescent="0.2">
      <c r="A8784" s="1" t="str">
        <f t="shared" si="147"/>
        <v>SINAPI 97667</v>
      </c>
      <c r="B8784" s="3" t="s">
        <v>6165</v>
      </c>
      <c r="C8784" s="3">
        <v>97667</v>
      </c>
      <c r="D8784" s="2" t="s">
        <v>2355</v>
      </c>
      <c r="E8784" s="3" t="s">
        <v>6147</v>
      </c>
      <c r="G8784" s="66">
        <v>8.39</v>
      </c>
    </row>
    <row r="8785" spans="1:7" ht="22.5" x14ac:dyDescent="0.2">
      <c r="A8785" s="1" t="str">
        <f t="shared" si="147"/>
        <v>SINAPI 97668</v>
      </c>
      <c r="B8785" s="3" t="s">
        <v>6165</v>
      </c>
      <c r="C8785" s="3">
        <v>97668</v>
      </c>
      <c r="D8785" s="2" t="s">
        <v>2356</v>
      </c>
      <c r="E8785" s="3" t="s">
        <v>6147</v>
      </c>
      <c r="G8785" s="66">
        <v>11.94</v>
      </c>
    </row>
    <row r="8786" spans="1:7" ht="22.5" x14ac:dyDescent="0.2">
      <c r="A8786" s="1" t="str">
        <f t="shared" si="147"/>
        <v>SINAPI 97669</v>
      </c>
      <c r="B8786" s="3" t="s">
        <v>6165</v>
      </c>
      <c r="C8786" s="3">
        <v>97669</v>
      </c>
      <c r="D8786" s="2" t="s">
        <v>2357</v>
      </c>
      <c r="E8786" s="3" t="s">
        <v>6147</v>
      </c>
      <c r="G8786" s="66">
        <v>17.8</v>
      </c>
    </row>
    <row r="8787" spans="1:7" ht="22.5" x14ac:dyDescent="0.2">
      <c r="A8787" s="1" t="str">
        <f t="shared" si="147"/>
        <v>SINAPI 93012</v>
      </c>
      <c r="B8787" s="3" t="s">
        <v>6165</v>
      </c>
      <c r="C8787" s="3">
        <v>93012</v>
      </c>
      <c r="D8787" s="2" t="s">
        <v>2354</v>
      </c>
      <c r="E8787" s="3" t="s">
        <v>6147</v>
      </c>
      <c r="G8787" s="66">
        <v>79.739999999999995</v>
      </c>
    </row>
    <row r="8788" spans="1:7" ht="22.5" x14ac:dyDescent="0.2">
      <c r="A8788" s="1" t="str">
        <f t="shared" si="147"/>
        <v>SINAPI 93008</v>
      </c>
      <c r="B8788" s="3" t="s">
        <v>6165</v>
      </c>
      <c r="C8788" s="3">
        <v>93008</v>
      </c>
      <c r="D8788" s="2" t="s">
        <v>2350</v>
      </c>
      <c r="E8788" s="3" t="s">
        <v>6147</v>
      </c>
      <c r="G8788" s="66">
        <v>20.74</v>
      </c>
    </row>
    <row r="8789" spans="1:7" ht="22.5" x14ac:dyDescent="0.2">
      <c r="A8789" s="1" t="str">
        <f t="shared" si="147"/>
        <v>SINAPI 93009</v>
      </c>
      <c r="B8789" s="3" t="s">
        <v>6165</v>
      </c>
      <c r="C8789" s="3">
        <v>93009</v>
      </c>
      <c r="D8789" s="2" t="s">
        <v>2351</v>
      </c>
      <c r="E8789" s="3" t="s">
        <v>6147</v>
      </c>
      <c r="G8789" s="66">
        <v>30.81</v>
      </c>
    </row>
    <row r="8790" spans="1:7" ht="22.5" x14ac:dyDescent="0.2">
      <c r="A8790" s="1" t="str">
        <f t="shared" si="147"/>
        <v>SINAPI 93010</v>
      </c>
      <c r="B8790" s="3" t="s">
        <v>6165</v>
      </c>
      <c r="C8790" s="3">
        <v>93010</v>
      </c>
      <c r="D8790" s="2" t="s">
        <v>2352</v>
      </c>
      <c r="E8790" s="3" t="s">
        <v>6147</v>
      </c>
      <c r="G8790" s="66">
        <v>42.99</v>
      </c>
    </row>
    <row r="8791" spans="1:7" ht="22.5" x14ac:dyDescent="0.2">
      <c r="A8791" s="1" t="str">
        <f t="shared" si="147"/>
        <v>SINAPI 93011</v>
      </c>
      <c r="B8791" s="3" t="s">
        <v>6165</v>
      </c>
      <c r="C8791" s="3">
        <v>93011</v>
      </c>
      <c r="D8791" s="2" t="s">
        <v>2353</v>
      </c>
      <c r="E8791" s="3" t="s">
        <v>6147</v>
      </c>
      <c r="G8791" s="66">
        <v>52.64</v>
      </c>
    </row>
    <row r="8792" spans="1:7" ht="22.5" x14ac:dyDescent="0.2">
      <c r="A8792" s="1" t="str">
        <f t="shared" si="147"/>
        <v>SINAPI 103492</v>
      </c>
      <c r="B8792" s="3" t="s">
        <v>6165</v>
      </c>
      <c r="C8792" s="3">
        <v>103492</v>
      </c>
      <c r="D8792" s="2" t="s">
        <v>10290</v>
      </c>
      <c r="E8792" s="3" t="s">
        <v>6147</v>
      </c>
      <c r="G8792" s="66">
        <v>0</v>
      </c>
    </row>
    <row r="8793" spans="1:7" ht="22.5" x14ac:dyDescent="0.2">
      <c r="A8793" s="1" t="str">
        <f t="shared" si="147"/>
        <v>SINAPI 93017</v>
      </c>
      <c r="B8793" s="3" t="s">
        <v>6165</v>
      </c>
      <c r="C8793" s="3">
        <v>93017</v>
      </c>
      <c r="D8793" s="2" t="s">
        <v>2399</v>
      </c>
      <c r="E8793" s="3" t="s">
        <v>6148</v>
      </c>
      <c r="G8793" s="66">
        <v>57.24</v>
      </c>
    </row>
    <row r="8794" spans="1:7" ht="22.5" x14ac:dyDescent="0.2">
      <c r="A8794" s="1" t="str">
        <f t="shared" si="147"/>
        <v>SINAPI 93013</v>
      </c>
      <c r="B8794" s="3" t="s">
        <v>6165</v>
      </c>
      <c r="C8794" s="3">
        <v>93013</v>
      </c>
      <c r="D8794" s="2" t="s">
        <v>2395</v>
      </c>
      <c r="E8794" s="3" t="s">
        <v>6148</v>
      </c>
      <c r="G8794" s="66">
        <v>17.14</v>
      </c>
    </row>
    <row r="8795" spans="1:7" ht="22.5" x14ac:dyDescent="0.2">
      <c r="A8795" s="1" t="str">
        <f t="shared" si="147"/>
        <v>SINAPI 93014</v>
      </c>
      <c r="B8795" s="3" t="s">
        <v>6165</v>
      </c>
      <c r="C8795" s="3">
        <v>93014</v>
      </c>
      <c r="D8795" s="2" t="s">
        <v>2396</v>
      </c>
      <c r="E8795" s="3" t="s">
        <v>6148</v>
      </c>
      <c r="G8795" s="66">
        <v>21</v>
      </c>
    </row>
    <row r="8796" spans="1:7" ht="22.5" x14ac:dyDescent="0.2">
      <c r="A8796" s="1" t="str">
        <f t="shared" si="147"/>
        <v>SINAPI 93015</v>
      </c>
      <c r="B8796" s="3" t="s">
        <v>6165</v>
      </c>
      <c r="C8796" s="3">
        <v>93015</v>
      </c>
      <c r="D8796" s="2" t="s">
        <v>2397</v>
      </c>
      <c r="E8796" s="3" t="s">
        <v>6148</v>
      </c>
      <c r="G8796" s="66">
        <v>31.56</v>
      </c>
    </row>
    <row r="8797" spans="1:7" ht="22.5" x14ac:dyDescent="0.2">
      <c r="A8797" s="1" t="str">
        <f t="shared" si="147"/>
        <v>SINAPI 93016</v>
      </c>
      <c r="B8797" s="3" t="s">
        <v>6165</v>
      </c>
      <c r="C8797" s="3">
        <v>93016</v>
      </c>
      <c r="D8797" s="2" t="s">
        <v>2398</v>
      </c>
      <c r="E8797" s="3" t="s">
        <v>6148</v>
      </c>
      <c r="G8797" s="66">
        <v>38.25</v>
      </c>
    </row>
    <row r="8798" spans="1:7" ht="22.5" x14ac:dyDescent="0.2">
      <c r="A8798" s="1" t="str">
        <f t="shared" si="147"/>
        <v>SINAPI 103490</v>
      </c>
      <c r="B8798" s="3" t="s">
        <v>6165</v>
      </c>
      <c r="C8798" s="3">
        <v>103490</v>
      </c>
      <c r="D8798" s="2" t="s">
        <v>2793</v>
      </c>
      <c r="E8798" s="3" t="s">
        <v>6154</v>
      </c>
      <c r="G8798" s="66">
        <v>3365.01</v>
      </c>
    </row>
    <row r="8799" spans="1:7" x14ac:dyDescent="0.2">
      <c r="A8799" s="1" t="str">
        <f t="shared" si="147"/>
        <v>SINAPI 98306</v>
      </c>
      <c r="B8799" s="3" t="s">
        <v>6165</v>
      </c>
      <c r="C8799" s="3">
        <v>98306</v>
      </c>
      <c r="D8799" s="2" t="s">
        <v>2911</v>
      </c>
      <c r="E8799" s="3" t="s">
        <v>6148</v>
      </c>
      <c r="G8799" s="66">
        <v>69.14</v>
      </c>
    </row>
    <row r="8800" spans="1:7" x14ac:dyDescent="0.2">
      <c r="A8800" s="1" t="str">
        <f t="shared" si="147"/>
        <v>SINAPI 100553</v>
      </c>
      <c r="B8800" s="3" t="s">
        <v>6165</v>
      </c>
      <c r="C8800" s="3">
        <v>100553</v>
      </c>
      <c r="D8800" s="2" t="s">
        <v>2915</v>
      </c>
      <c r="E8800" s="3" t="s">
        <v>6147</v>
      </c>
      <c r="G8800" s="66">
        <v>23.19</v>
      </c>
    </row>
    <row r="8801" spans="1:7" x14ac:dyDescent="0.2">
      <c r="A8801" s="1" t="str">
        <f t="shared" si="147"/>
        <v>SINAPI 100554</v>
      </c>
      <c r="B8801" s="3" t="s">
        <v>6165</v>
      </c>
      <c r="C8801" s="3">
        <v>100554</v>
      </c>
      <c r="D8801" s="2" t="s">
        <v>2916</v>
      </c>
      <c r="E8801" s="3" t="s">
        <v>6147</v>
      </c>
      <c r="G8801" s="66">
        <v>5.74</v>
      </c>
    </row>
    <row r="8802" spans="1:7" x14ac:dyDescent="0.2">
      <c r="A8802" s="1" t="str">
        <f t="shared" si="147"/>
        <v>SINAPI 98300</v>
      </c>
      <c r="B8802" s="3" t="s">
        <v>6165</v>
      </c>
      <c r="C8802" s="3">
        <v>98300</v>
      </c>
      <c r="D8802" s="2" t="s">
        <v>2906</v>
      </c>
      <c r="E8802" s="3" t="s">
        <v>6147</v>
      </c>
      <c r="G8802" s="66">
        <v>6.01</v>
      </c>
    </row>
    <row r="8803" spans="1:7" ht="22.5" x14ac:dyDescent="0.2">
      <c r="A8803" s="1" t="str">
        <f t="shared" si="147"/>
        <v>SINAPI 98295</v>
      </c>
      <c r="B8803" s="3" t="s">
        <v>6165</v>
      </c>
      <c r="C8803" s="3">
        <v>98295</v>
      </c>
      <c r="D8803" s="2" t="s">
        <v>2901</v>
      </c>
      <c r="E8803" s="3" t="s">
        <v>6147</v>
      </c>
      <c r="G8803" s="66">
        <v>5.25</v>
      </c>
    </row>
    <row r="8804" spans="1:7" ht="22.5" x14ac:dyDescent="0.2">
      <c r="A8804" s="1" t="str">
        <f t="shared" si="147"/>
        <v>SINAPI 98294</v>
      </c>
      <c r="B8804" s="3" t="s">
        <v>6165</v>
      </c>
      <c r="C8804" s="3">
        <v>98294</v>
      </c>
      <c r="D8804" s="2" t="s">
        <v>2900</v>
      </c>
      <c r="E8804" s="3" t="s">
        <v>6147</v>
      </c>
      <c r="G8804" s="66">
        <v>6.06</v>
      </c>
    </row>
    <row r="8805" spans="1:7" ht="22.5" x14ac:dyDescent="0.2">
      <c r="A8805" s="1" t="str">
        <f t="shared" si="147"/>
        <v>SINAPI 98297</v>
      </c>
      <c r="B8805" s="3" t="s">
        <v>6165</v>
      </c>
      <c r="C8805" s="3">
        <v>98297</v>
      </c>
      <c r="D8805" s="2" t="s">
        <v>2903</v>
      </c>
      <c r="E8805" s="3" t="s">
        <v>6147</v>
      </c>
      <c r="G8805" s="66">
        <v>7.58</v>
      </c>
    </row>
    <row r="8806" spans="1:7" ht="22.5" x14ac:dyDescent="0.2">
      <c r="A8806" s="1" t="str">
        <f t="shared" si="147"/>
        <v>SINAPI 98296</v>
      </c>
      <c r="B8806" s="3" t="s">
        <v>6165</v>
      </c>
      <c r="C8806" s="3">
        <v>98296</v>
      </c>
      <c r="D8806" s="2" t="s">
        <v>2902</v>
      </c>
      <c r="E8806" s="3" t="s">
        <v>6147</v>
      </c>
      <c r="G8806" s="66">
        <v>8.86</v>
      </c>
    </row>
    <row r="8807" spans="1:7" ht="22.5" x14ac:dyDescent="0.2">
      <c r="A8807" s="1" t="str">
        <f t="shared" ref="A8807:A8870" si="148">CONCATENAR</f>
        <v>SINAPI 98299</v>
      </c>
      <c r="B8807" s="3" t="s">
        <v>6165</v>
      </c>
      <c r="C8807" s="3">
        <v>98299</v>
      </c>
      <c r="D8807" s="2" t="s">
        <v>2905</v>
      </c>
      <c r="E8807" s="3" t="s">
        <v>6147</v>
      </c>
      <c r="G8807" s="66">
        <v>19.64</v>
      </c>
    </row>
    <row r="8808" spans="1:7" ht="22.5" x14ac:dyDescent="0.2">
      <c r="A8808" s="1" t="str">
        <f t="shared" si="148"/>
        <v>SINAPI 98298</v>
      </c>
      <c r="B8808" s="3" t="s">
        <v>6165</v>
      </c>
      <c r="C8808" s="3">
        <v>98298</v>
      </c>
      <c r="D8808" s="2" t="s">
        <v>2904</v>
      </c>
      <c r="E8808" s="3" t="s">
        <v>6147</v>
      </c>
      <c r="G8808" s="66">
        <v>21.21</v>
      </c>
    </row>
    <row r="8809" spans="1:7" ht="22.5" x14ac:dyDescent="0.2">
      <c r="A8809" s="1" t="str">
        <f t="shared" si="148"/>
        <v>SINAPI 98261</v>
      </c>
      <c r="B8809" s="3" t="s">
        <v>6165</v>
      </c>
      <c r="C8809" s="3">
        <v>98261</v>
      </c>
      <c r="D8809" s="2" t="s">
        <v>2826</v>
      </c>
      <c r="E8809" s="3" t="s">
        <v>6147</v>
      </c>
      <c r="G8809" s="66">
        <v>4.1500000000000004</v>
      </c>
    </row>
    <row r="8810" spans="1:7" ht="22.5" x14ac:dyDescent="0.2">
      <c r="A8810" s="1" t="str">
        <f t="shared" si="148"/>
        <v>SINAPI 98287</v>
      </c>
      <c r="B8810" s="3" t="s">
        <v>6165</v>
      </c>
      <c r="C8810" s="3">
        <v>98287</v>
      </c>
      <c r="D8810" s="2" t="s">
        <v>2852</v>
      </c>
      <c r="E8810" s="3" t="s">
        <v>6147</v>
      </c>
      <c r="G8810" s="66">
        <v>1.49</v>
      </c>
    </row>
    <row r="8811" spans="1:7" ht="22.5" x14ac:dyDescent="0.2">
      <c r="A8811" s="1" t="str">
        <f t="shared" si="148"/>
        <v>SINAPI 98280</v>
      </c>
      <c r="B8811" s="3" t="s">
        <v>6165</v>
      </c>
      <c r="C8811" s="3">
        <v>98280</v>
      </c>
      <c r="D8811" s="2" t="s">
        <v>2845</v>
      </c>
      <c r="E8811" s="3" t="s">
        <v>6147</v>
      </c>
      <c r="G8811" s="66">
        <v>8.59</v>
      </c>
    </row>
    <row r="8812" spans="1:7" ht="22.5" x14ac:dyDescent="0.2">
      <c r="A8812" s="1" t="str">
        <f t="shared" si="148"/>
        <v>SINAPI 98288</v>
      </c>
      <c r="B8812" s="3" t="s">
        <v>6165</v>
      </c>
      <c r="C8812" s="3">
        <v>98288</v>
      </c>
      <c r="D8812" s="2" t="s">
        <v>2853</v>
      </c>
      <c r="E8812" s="3" t="s">
        <v>6147</v>
      </c>
      <c r="G8812" s="66">
        <v>2.25</v>
      </c>
    </row>
    <row r="8813" spans="1:7" ht="22.5" x14ac:dyDescent="0.2">
      <c r="A8813" s="1" t="str">
        <f t="shared" si="148"/>
        <v>SINAPI 98281</v>
      </c>
      <c r="B8813" s="3" t="s">
        <v>6165</v>
      </c>
      <c r="C8813" s="3">
        <v>98281</v>
      </c>
      <c r="D8813" s="2" t="s">
        <v>2846</v>
      </c>
      <c r="E8813" s="3" t="s">
        <v>6147</v>
      </c>
      <c r="G8813" s="66">
        <v>9.34</v>
      </c>
    </row>
    <row r="8814" spans="1:7" ht="22.5" x14ac:dyDescent="0.2">
      <c r="A8814" s="1" t="str">
        <f t="shared" si="148"/>
        <v>SINAPI 98262</v>
      </c>
      <c r="B8814" s="3" t="s">
        <v>6165</v>
      </c>
      <c r="C8814" s="3">
        <v>98262</v>
      </c>
      <c r="D8814" s="2" t="s">
        <v>2827</v>
      </c>
      <c r="E8814" s="3" t="s">
        <v>6147</v>
      </c>
      <c r="G8814" s="66">
        <v>4.91</v>
      </c>
    </row>
    <row r="8815" spans="1:7" ht="22.5" x14ac:dyDescent="0.2">
      <c r="A8815" s="1" t="str">
        <f t="shared" si="148"/>
        <v>SINAPI 98289</v>
      </c>
      <c r="B8815" s="3" t="s">
        <v>6165</v>
      </c>
      <c r="C8815" s="3">
        <v>98289</v>
      </c>
      <c r="D8815" s="2" t="s">
        <v>2854</v>
      </c>
      <c r="E8815" s="3" t="s">
        <v>6147</v>
      </c>
      <c r="G8815" s="66">
        <v>2.4700000000000002</v>
      </c>
    </row>
    <row r="8816" spans="1:7" ht="22.5" x14ac:dyDescent="0.2">
      <c r="A8816" s="1" t="str">
        <f t="shared" si="148"/>
        <v>SINAPI 98282</v>
      </c>
      <c r="B8816" s="3" t="s">
        <v>6165</v>
      </c>
      <c r="C8816" s="3">
        <v>98282</v>
      </c>
      <c r="D8816" s="2" t="s">
        <v>2847</v>
      </c>
      <c r="E8816" s="3" t="s">
        <v>6147</v>
      </c>
      <c r="G8816" s="66">
        <v>9.5500000000000007</v>
      </c>
    </row>
    <row r="8817" spans="1:7" ht="22.5" x14ac:dyDescent="0.2">
      <c r="A8817" s="1" t="str">
        <f t="shared" si="148"/>
        <v>SINAPI 98263</v>
      </c>
      <c r="B8817" s="3" t="s">
        <v>6165</v>
      </c>
      <c r="C8817" s="3">
        <v>98263</v>
      </c>
      <c r="D8817" s="2" t="s">
        <v>2828</v>
      </c>
      <c r="E8817" s="3" t="s">
        <v>6147</v>
      </c>
      <c r="G8817" s="66">
        <v>5.12</v>
      </c>
    </row>
    <row r="8818" spans="1:7" ht="22.5" x14ac:dyDescent="0.2">
      <c r="A8818" s="1" t="str">
        <f t="shared" si="148"/>
        <v>SINAPI 98290</v>
      </c>
      <c r="B8818" s="3" t="s">
        <v>6165</v>
      </c>
      <c r="C8818" s="3">
        <v>98290</v>
      </c>
      <c r="D8818" s="2" t="s">
        <v>2855</v>
      </c>
      <c r="E8818" s="3" t="s">
        <v>6147</v>
      </c>
      <c r="G8818" s="66">
        <v>3.27</v>
      </c>
    </row>
    <row r="8819" spans="1:7" ht="22.5" x14ac:dyDescent="0.2">
      <c r="A8819" s="1" t="str">
        <f t="shared" si="148"/>
        <v>SINAPI 98283</v>
      </c>
      <c r="B8819" s="3" t="s">
        <v>6165</v>
      </c>
      <c r="C8819" s="3">
        <v>98283</v>
      </c>
      <c r="D8819" s="2" t="s">
        <v>2848</v>
      </c>
      <c r="E8819" s="3" t="s">
        <v>6147</v>
      </c>
      <c r="G8819" s="66">
        <v>10.36</v>
      </c>
    </row>
    <row r="8820" spans="1:7" ht="22.5" x14ac:dyDescent="0.2">
      <c r="A8820" s="1" t="str">
        <f t="shared" si="148"/>
        <v>SINAPI 98264</v>
      </c>
      <c r="B8820" s="3" t="s">
        <v>6165</v>
      </c>
      <c r="C8820" s="3">
        <v>98264</v>
      </c>
      <c r="D8820" s="2" t="s">
        <v>2829</v>
      </c>
      <c r="E8820" s="3" t="s">
        <v>6147</v>
      </c>
      <c r="G8820" s="66">
        <v>5.93</v>
      </c>
    </row>
    <row r="8821" spans="1:7" ht="22.5" x14ac:dyDescent="0.2">
      <c r="A8821" s="1" t="str">
        <f t="shared" si="148"/>
        <v>SINAPI 98273</v>
      </c>
      <c r="B8821" s="3" t="s">
        <v>6165</v>
      </c>
      <c r="C8821" s="3">
        <v>98273</v>
      </c>
      <c r="D8821" s="2" t="s">
        <v>2838</v>
      </c>
      <c r="E8821" s="3" t="s">
        <v>6147</v>
      </c>
      <c r="G8821" s="66">
        <v>2.4900000000000002</v>
      </c>
    </row>
    <row r="8822" spans="1:7" ht="22.5" x14ac:dyDescent="0.2">
      <c r="A8822" s="1" t="str">
        <f t="shared" si="148"/>
        <v>SINAPI 98291</v>
      </c>
      <c r="B8822" s="3" t="s">
        <v>6165</v>
      </c>
      <c r="C8822" s="3">
        <v>98291</v>
      </c>
      <c r="D8822" s="2" t="s">
        <v>2856</v>
      </c>
      <c r="E8822" s="3" t="s">
        <v>6147</v>
      </c>
      <c r="G8822" s="66">
        <v>3.82</v>
      </c>
    </row>
    <row r="8823" spans="1:7" ht="22.5" x14ac:dyDescent="0.2">
      <c r="A8823" s="1" t="str">
        <f t="shared" si="148"/>
        <v>SINAPI 98284</v>
      </c>
      <c r="B8823" s="3" t="s">
        <v>6165</v>
      </c>
      <c r="C8823" s="3">
        <v>98284</v>
      </c>
      <c r="D8823" s="2" t="s">
        <v>2849</v>
      </c>
      <c r="E8823" s="3" t="s">
        <v>6147</v>
      </c>
      <c r="G8823" s="66">
        <v>10.9</v>
      </c>
    </row>
    <row r="8824" spans="1:7" ht="22.5" x14ac:dyDescent="0.2">
      <c r="A8824" s="1" t="str">
        <f t="shared" si="148"/>
        <v>SINAPI 98265</v>
      </c>
      <c r="B8824" s="3" t="s">
        <v>6165</v>
      </c>
      <c r="C8824" s="3">
        <v>98265</v>
      </c>
      <c r="D8824" s="2" t="s">
        <v>2830</v>
      </c>
      <c r="E8824" s="3" t="s">
        <v>6147</v>
      </c>
      <c r="G8824" s="66">
        <v>6.48</v>
      </c>
    </row>
    <row r="8825" spans="1:7" ht="22.5" x14ac:dyDescent="0.2">
      <c r="A8825" s="1" t="str">
        <f t="shared" si="148"/>
        <v>SINAPI 98274</v>
      </c>
      <c r="B8825" s="3" t="s">
        <v>6165</v>
      </c>
      <c r="C8825" s="3">
        <v>98274</v>
      </c>
      <c r="D8825" s="2" t="s">
        <v>2839</v>
      </c>
      <c r="E8825" s="3" t="s">
        <v>6147</v>
      </c>
      <c r="G8825" s="66">
        <v>3.03</v>
      </c>
    </row>
    <row r="8826" spans="1:7" ht="22.5" x14ac:dyDescent="0.2">
      <c r="A8826" s="1" t="str">
        <f t="shared" si="148"/>
        <v>SINAPI 98292</v>
      </c>
      <c r="B8826" s="3" t="s">
        <v>6165</v>
      </c>
      <c r="C8826" s="3">
        <v>98292</v>
      </c>
      <c r="D8826" s="2" t="s">
        <v>2857</v>
      </c>
      <c r="E8826" s="3" t="s">
        <v>6147</v>
      </c>
      <c r="G8826" s="66">
        <v>4.54</v>
      </c>
    </row>
    <row r="8827" spans="1:7" ht="22.5" x14ac:dyDescent="0.2">
      <c r="A8827" s="1" t="str">
        <f t="shared" si="148"/>
        <v>SINAPI 98285</v>
      </c>
      <c r="B8827" s="3" t="s">
        <v>6165</v>
      </c>
      <c r="C8827" s="3">
        <v>98285</v>
      </c>
      <c r="D8827" s="2" t="s">
        <v>2850</v>
      </c>
      <c r="E8827" s="3" t="s">
        <v>6147</v>
      </c>
      <c r="G8827" s="66">
        <v>11.64</v>
      </c>
    </row>
    <row r="8828" spans="1:7" ht="22.5" x14ac:dyDescent="0.2">
      <c r="A8828" s="1" t="str">
        <f t="shared" si="148"/>
        <v>SINAPI 98266</v>
      </c>
      <c r="B8828" s="3" t="s">
        <v>6165</v>
      </c>
      <c r="C8828" s="3">
        <v>98266</v>
      </c>
      <c r="D8828" s="2" t="s">
        <v>2831</v>
      </c>
      <c r="E8828" s="3" t="s">
        <v>6147</v>
      </c>
      <c r="G8828" s="66">
        <v>7.2</v>
      </c>
    </row>
    <row r="8829" spans="1:7" ht="22.5" x14ac:dyDescent="0.2">
      <c r="A8829" s="1" t="str">
        <f t="shared" si="148"/>
        <v>SINAPI 98275</v>
      </c>
      <c r="B8829" s="3" t="s">
        <v>6165</v>
      </c>
      <c r="C8829" s="3">
        <v>98275</v>
      </c>
      <c r="D8829" s="2" t="s">
        <v>2840</v>
      </c>
      <c r="E8829" s="3" t="s">
        <v>6147</v>
      </c>
      <c r="G8829" s="66">
        <v>3.76</v>
      </c>
    </row>
    <row r="8830" spans="1:7" ht="22.5" x14ac:dyDescent="0.2">
      <c r="A8830" s="1" t="str">
        <f t="shared" si="148"/>
        <v>SINAPI 98293</v>
      </c>
      <c r="B8830" s="3" t="s">
        <v>6165</v>
      </c>
      <c r="C8830" s="3">
        <v>98293</v>
      </c>
      <c r="D8830" s="2" t="s">
        <v>2858</v>
      </c>
      <c r="E8830" s="3" t="s">
        <v>6147</v>
      </c>
      <c r="G8830" s="66">
        <v>8.34</v>
      </c>
    </row>
    <row r="8831" spans="1:7" ht="22.5" x14ac:dyDescent="0.2">
      <c r="A8831" s="1" t="str">
        <f t="shared" si="148"/>
        <v>SINAPI 98286</v>
      </c>
      <c r="B8831" s="3" t="s">
        <v>6165</v>
      </c>
      <c r="C8831" s="3">
        <v>98286</v>
      </c>
      <c r="D8831" s="2" t="s">
        <v>2851</v>
      </c>
      <c r="E8831" s="3" t="s">
        <v>6147</v>
      </c>
      <c r="G8831" s="66">
        <v>15.43</v>
      </c>
    </row>
    <row r="8832" spans="1:7" ht="22.5" x14ac:dyDescent="0.2">
      <c r="A8832" s="1" t="str">
        <f t="shared" si="148"/>
        <v>SINAPI 98267</v>
      </c>
      <c r="B8832" s="3" t="s">
        <v>6165</v>
      </c>
      <c r="C8832" s="3">
        <v>98267</v>
      </c>
      <c r="D8832" s="2" t="s">
        <v>2832</v>
      </c>
      <c r="E8832" s="3" t="s">
        <v>6147</v>
      </c>
      <c r="G8832" s="66">
        <v>11</v>
      </c>
    </row>
    <row r="8833" spans="1:7" x14ac:dyDescent="0.2">
      <c r="A8833" s="1" t="str">
        <f t="shared" si="148"/>
        <v>SINAPI 98276</v>
      </c>
      <c r="B8833" s="3" t="s">
        <v>6165</v>
      </c>
      <c r="C8833" s="3">
        <v>98276</v>
      </c>
      <c r="D8833" s="2" t="s">
        <v>2841</v>
      </c>
      <c r="E8833" s="3" t="s">
        <v>6147</v>
      </c>
      <c r="G8833" s="66">
        <v>7.55</v>
      </c>
    </row>
    <row r="8834" spans="1:7" ht="22.5" x14ac:dyDescent="0.2">
      <c r="A8834" s="1" t="str">
        <f t="shared" si="148"/>
        <v>SINAPI 98268</v>
      </c>
      <c r="B8834" s="3" t="s">
        <v>6165</v>
      </c>
      <c r="C8834" s="3">
        <v>98268</v>
      </c>
      <c r="D8834" s="2" t="s">
        <v>2833</v>
      </c>
      <c r="E8834" s="3" t="s">
        <v>6147</v>
      </c>
      <c r="G8834" s="66">
        <v>16.899999999999999</v>
      </c>
    </row>
    <row r="8835" spans="1:7" x14ac:dyDescent="0.2">
      <c r="A8835" s="1" t="str">
        <f t="shared" si="148"/>
        <v>SINAPI 98277</v>
      </c>
      <c r="B8835" s="3" t="s">
        <v>6165</v>
      </c>
      <c r="C8835" s="3">
        <v>98277</v>
      </c>
      <c r="D8835" s="2" t="s">
        <v>2842</v>
      </c>
      <c r="E8835" s="3" t="s">
        <v>6147</v>
      </c>
      <c r="G8835" s="66">
        <v>13.46</v>
      </c>
    </row>
    <row r="8836" spans="1:7" ht="22.5" x14ac:dyDescent="0.2">
      <c r="A8836" s="1" t="str">
        <f t="shared" si="148"/>
        <v>SINAPI 98272</v>
      </c>
      <c r="B8836" s="3" t="s">
        <v>6165</v>
      </c>
      <c r="C8836" s="3">
        <v>98272</v>
      </c>
      <c r="D8836" s="2" t="s">
        <v>2837</v>
      </c>
      <c r="E8836" s="3" t="s">
        <v>6147</v>
      </c>
      <c r="G8836" s="66">
        <v>102.87</v>
      </c>
    </row>
    <row r="8837" spans="1:7" ht="22.5" x14ac:dyDescent="0.2">
      <c r="A8837" s="1" t="str">
        <f t="shared" si="148"/>
        <v>SINAPI 98269</v>
      </c>
      <c r="B8837" s="3" t="s">
        <v>6165</v>
      </c>
      <c r="C8837" s="3">
        <v>98269</v>
      </c>
      <c r="D8837" s="2" t="s">
        <v>2834</v>
      </c>
      <c r="E8837" s="3" t="s">
        <v>6147</v>
      </c>
      <c r="G8837" s="66">
        <v>22.56</v>
      </c>
    </row>
    <row r="8838" spans="1:7" x14ac:dyDescent="0.2">
      <c r="A8838" s="1" t="str">
        <f t="shared" si="148"/>
        <v>SINAPI 98278</v>
      </c>
      <c r="B8838" s="3" t="s">
        <v>6165</v>
      </c>
      <c r="C8838" s="3">
        <v>98278</v>
      </c>
      <c r="D8838" s="2" t="s">
        <v>2843</v>
      </c>
      <c r="E8838" s="3" t="s">
        <v>6147</v>
      </c>
      <c r="G8838" s="66">
        <v>19.13</v>
      </c>
    </row>
    <row r="8839" spans="1:7" ht="22.5" x14ac:dyDescent="0.2">
      <c r="A8839" s="1" t="str">
        <f t="shared" si="148"/>
        <v>SINAPI 98270</v>
      </c>
      <c r="B8839" s="3" t="s">
        <v>6165</v>
      </c>
      <c r="C8839" s="3">
        <v>98270</v>
      </c>
      <c r="D8839" s="2" t="s">
        <v>2835</v>
      </c>
      <c r="E8839" s="3" t="s">
        <v>6147</v>
      </c>
      <c r="G8839" s="66">
        <v>33.159999999999997</v>
      </c>
    </row>
    <row r="8840" spans="1:7" x14ac:dyDescent="0.2">
      <c r="A8840" s="1" t="str">
        <f t="shared" si="148"/>
        <v>SINAPI 98279</v>
      </c>
      <c r="B8840" s="3" t="s">
        <v>6165</v>
      </c>
      <c r="C8840" s="3">
        <v>98279</v>
      </c>
      <c r="D8840" s="2" t="s">
        <v>2844</v>
      </c>
      <c r="E8840" s="3" t="s">
        <v>6147</v>
      </c>
      <c r="G8840" s="66">
        <v>29.71</v>
      </c>
    </row>
    <row r="8841" spans="1:7" ht="22.5" x14ac:dyDescent="0.2">
      <c r="A8841" s="1" t="str">
        <f t="shared" si="148"/>
        <v>SINAPI 98271</v>
      </c>
      <c r="B8841" s="3" t="s">
        <v>6165</v>
      </c>
      <c r="C8841" s="3">
        <v>98271</v>
      </c>
      <c r="D8841" s="2" t="s">
        <v>2836</v>
      </c>
      <c r="E8841" s="3" t="s">
        <v>6147</v>
      </c>
      <c r="G8841" s="66">
        <v>45.89</v>
      </c>
    </row>
    <row r="8842" spans="1:7" ht="22.5" x14ac:dyDescent="0.2">
      <c r="A8842" s="1" t="str">
        <f t="shared" si="148"/>
        <v>SINAPI 98400</v>
      </c>
      <c r="B8842" s="3" t="s">
        <v>6165</v>
      </c>
      <c r="C8842" s="3">
        <v>98400</v>
      </c>
      <c r="D8842" s="2" t="s">
        <v>2859</v>
      </c>
      <c r="E8842" s="3" t="s">
        <v>6147</v>
      </c>
      <c r="G8842" s="66">
        <v>13.13</v>
      </c>
    </row>
    <row r="8843" spans="1:7" ht="22.5" x14ac:dyDescent="0.2">
      <c r="A8843" s="1" t="str">
        <f t="shared" si="148"/>
        <v>SINAPI 98401</v>
      </c>
      <c r="B8843" s="3" t="s">
        <v>6165</v>
      </c>
      <c r="C8843" s="3">
        <v>98401</v>
      </c>
      <c r="D8843" s="2" t="s">
        <v>2860</v>
      </c>
      <c r="E8843" s="3" t="s">
        <v>6147</v>
      </c>
      <c r="G8843" s="66">
        <v>19.84</v>
      </c>
    </row>
    <row r="8844" spans="1:7" ht="22.5" x14ac:dyDescent="0.2">
      <c r="A8844" s="1" t="str">
        <f t="shared" si="148"/>
        <v>SINAPI 98402</v>
      </c>
      <c r="B8844" s="3" t="s">
        <v>6165</v>
      </c>
      <c r="C8844" s="3">
        <v>98402</v>
      </c>
      <c r="D8844" s="2" t="s">
        <v>2861</v>
      </c>
      <c r="E8844" s="3" t="s">
        <v>6147</v>
      </c>
      <c r="G8844" s="66">
        <v>23.01</v>
      </c>
    </row>
    <row r="8845" spans="1:7" x14ac:dyDescent="0.2">
      <c r="A8845" s="1" t="str">
        <f t="shared" si="148"/>
        <v>SINAPI 100556</v>
      </c>
      <c r="B8845" s="3" t="s">
        <v>6165</v>
      </c>
      <c r="C8845" s="3">
        <v>100556</v>
      </c>
      <c r="D8845" s="2" t="s">
        <v>2862</v>
      </c>
      <c r="E8845" s="3" t="s">
        <v>6148</v>
      </c>
      <c r="G8845" s="66">
        <v>42.81</v>
      </c>
    </row>
    <row r="8846" spans="1:7" x14ac:dyDescent="0.2">
      <c r="A8846" s="1" t="str">
        <f t="shared" si="148"/>
        <v>SINAPI 100557</v>
      </c>
      <c r="B8846" s="3" t="s">
        <v>6165</v>
      </c>
      <c r="C8846" s="3">
        <v>100557</v>
      </c>
      <c r="D8846" s="2" t="s">
        <v>2863</v>
      </c>
      <c r="E8846" s="3" t="s">
        <v>6148</v>
      </c>
      <c r="G8846" s="66">
        <v>489.86</v>
      </c>
    </row>
    <row r="8847" spans="1:7" x14ac:dyDescent="0.2">
      <c r="A8847" s="1" t="str">
        <f t="shared" si="148"/>
        <v>SINAPI 98301</v>
      </c>
      <c r="B8847" s="3" t="s">
        <v>6165</v>
      </c>
      <c r="C8847" s="3">
        <v>98301</v>
      </c>
      <c r="D8847" s="2" t="s">
        <v>2907</v>
      </c>
      <c r="E8847" s="3" t="s">
        <v>6148</v>
      </c>
      <c r="G8847" s="66">
        <v>695.35</v>
      </c>
    </row>
    <row r="8848" spans="1:7" x14ac:dyDescent="0.2">
      <c r="A8848" s="1" t="str">
        <f t="shared" si="148"/>
        <v>SINAPI 98302</v>
      </c>
      <c r="B8848" s="3" t="s">
        <v>6165</v>
      </c>
      <c r="C8848" s="3">
        <v>98302</v>
      </c>
      <c r="D8848" s="2" t="s">
        <v>2908</v>
      </c>
      <c r="E8848" s="3" t="s">
        <v>6148</v>
      </c>
      <c r="G8848" s="66">
        <v>1267.56</v>
      </c>
    </row>
    <row r="8849" spans="1:7" x14ac:dyDescent="0.2">
      <c r="A8849" s="1" t="str">
        <f t="shared" si="148"/>
        <v>SINAPI 98593</v>
      </c>
      <c r="B8849" s="3" t="s">
        <v>6165</v>
      </c>
      <c r="C8849" s="3">
        <v>98593</v>
      </c>
      <c r="D8849" s="2" t="s">
        <v>2914</v>
      </c>
      <c r="E8849" s="3" t="s">
        <v>6148</v>
      </c>
      <c r="G8849" s="66">
        <v>2756.11</v>
      </c>
    </row>
    <row r="8850" spans="1:7" x14ac:dyDescent="0.2">
      <c r="A8850" s="1" t="str">
        <f t="shared" si="148"/>
        <v>SINAPI 98304</v>
      </c>
      <c r="B8850" s="3" t="s">
        <v>6165</v>
      </c>
      <c r="C8850" s="3">
        <v>98304</v>
      </c>
      <c r="D8850" s="2" t="s">
        <v>2909</v>
      </c>
      <c r="E8850" s="3" t="s">
        <v>6148</v>
      </c>
      <c r="G8850" s="66">
        <v>3922.85</v>
      </c>
    </row>
    <row r="8851" spans="1:7" ht="22.5" x14ac:dyDescent="0.2">
      <c r="A8851" s="1" t="str">
        <f t="shared" si="148"/>
        <v>SINAPI 100561</v>
      </c>
      <c r="B8851" s="3" t="s">
        <v>6165</v>
      </c>
      <c r="C8851" s="3">
        <v>100561</v>
      </c>
      <c r="D8851" s="2" t="s">
        <v>2865</v>
      </c>
      <c r="E8851" s="3" t="s">
        <v>6148</v>
      </c>
      <c r="G8851" s="66">
        <v>204.25</v>
      </c>
    </row>
    <row r="8852" spans="1:7" ht="22.5" x14ac:dyDescent="0.2">
      <c r="A8852" s="1" t="str">
        <f t="shared" si="148"/>
        <v>SINAPI 100562</v>
      </c>
      <c r="B8852" s="3" t="s">
        <v>6165</v>
      </c>
      <c r="C8852" s="3">
        <v>100562</v>
      </c>
      <c r="D8852" s="2" t="s">
        <v>2866</v>
      </c>
      <c r="E8852" s="3" t="s">
        <v>6148</v>
      </c>
      <c r="G8852" s="66">
        <v>311.02</v>
      </c>
    </row>
    <row r="8853" spans="1:7" ht="22.5" x14ac:dyDescent="0.2">
      <c r="A8853" s="1" t="str">
        <f t="shared" si="148"/>
        <v>SINAPI 100560</v>
      </c>
      <c r="B8853" s="3" t="s">
        <v>6165</v>
      </c>
      <c r="C8853" s="3">
        <v>100560</v>
      </c>
      <c r="D8853" s="2" t="s">
        <v>2864</v>
      </c>
      <c r="E8853" s="3" t="s">
        <v>6148</v>
      </c>
      <c r="G8853" s="66">
        <v>116.11</v>
      </c>
    </row>
    <row r="8854" spans="1:7" ht="22.5" x14ac:dyDescent="0.2">
      <c r="A8854" s="1" t="str">
        <f t="shared" si="148"/>
        <v>SINAPI 100563</v>
      </c>
      <c r="B8854" s="3" t="s">
        <v>6165</v>
      </c>
      <c r="C8854" s="3">
        <v>100563</v>
      </c>
      <c r="D8854" s="2" t="s">
        <v>2867</v>
      </c>
      <c r="E8854" s="3" t="s">
        <v>6148</v>
      </c>
      <c r="G8854" s="66">
        <v>444.06</v>
      </c>
    </row>
    <row r="8855" spans="1:7" x14ac:dyDescent="0.2">
      <c r="A8855" s="1" t="str">
        <f t="shared" si="148"/>
        <v>SINAPI 100555</v>
      </c>
      <c r="B8855" s="3" t="s">
        <v>6165</v>
      </c>
      <c r="C8855" s="3">
        <v>100555</v>
      </c>
      <c r="D8855" s="2" t="s">
        <v>2917</v>
      </c>
      <c r="E8855" s="3" t="s">
        <v>6148</v>
      </c>
      <c r="G8855" s="66">
        <v>1422.34</v>
      </c>
    </row>
    <row r="8856" spans="1:7" x14ac:dyDescent="0.2">
      <c r="A8856" s="1" t="str">
        <f t="shared" si="148"/>
        <v>SINAPI 98305</v>
      </c>
      <c r="B8856" s="3" t="s">
        <v>6165</v>
      </c>
      <c r="C8856" s="3">
        <v>98305</v>
      </c>
      <c r="D8856" s="2" t="s">
        <v>2910</v>
      </c>
      <c r="E8856" s="3" t="s">
        <v>6148</v>
      </c>
      <c r="G8856" s="66">
        <v>2833.53</v>
      </c>
    </row>
    <row r="8857" spans="1:7" x14ac:dyDescent="0.2">
      <c r="A8857" s="1" t="str">
        <f t="shared" si="148"/>
        <v>SINAPI 98307</v>
      </c>
      <c r="B8857" s="3" t="s">
        <v>6165</v>
      </c>
      <c r="C8857" s="3">
        <v>98307</v>
      </c>
      <c r="D8857" s="2" t="s">
        <v>2912</v>
      </c>
      <c r="E8857" s="3" t="s">
        <v>6148</v>
      </c>
      <c r="G8857" s="66">
        <v>44.84</v>
      </c>
    </row>
    <row r="8858" spans="1:7" x14ac:dyDescent="0.2">
      <c r="A8858" s="1" t="str">
        <f t="shared" si="148"/>
        <v>SINAPI 98308</v>
      </c>
      <c r="B8858" s="3" t="s">
        <v>6165</v>
      </c>
      <c r="C8858" s="3">
        <v>98308</v>
      </c>
      <c r="D8858" s="2" t="s">
        <v>2913</v>
      </c>
      <c r="E8858" s="3" t="s">
        <v>6148</v>
      </c>
      <c r="G8858" s="66">
        <v>30.51</v>
      </c>
    </row>
    <row r="8859" spans="1:7" ht="22.5" x14ac:dyDescent="0.2">
      <c r="A8859" s="1" t="str">
        <f t="shared" si="148"/>
        <v>SINAPI 103401</v>
      </c>
      <c r="B8859" s="3" t="s">
        <v>6165</v>
      </c>
      <c r="C8859" s="3">
        <v>103401</v>
      </c>
      <c r="D8859" s="2" t="s">
        <v>303</v>
      </c>
      <c r="E8859" s="3" t="s">
        <v>6148</v>
      </c>
      <c r="G8859" s="66">
        <v>21.91</v>
      </c>
    </row>
    <row r="8860" spans="1:7" ht="22.5" x14ac:dyDescent="0.2">
      <c r="A8860" s="1" t="str">
        <f t="shared" si="148"/>
        <v>SINAPI 103402</v>
      </c>
      <c r="B8860" s="3" t="s">
        <v>6165</v>
      </c>
      <c r="C8860" s="3">
        <v>103402</v>
      </c>
      <c r="D8860" s="2" t="s">
        <v>304</v>
      </c>
      <c r="E8860" s="3" t="s">
        <v>6148</v>
      </c>
      <c r="G8860" s="66">
        <v>31.88</v>
      </c>
    </row>
    <row r="8861" spans="1:7" ht="22.5" x14ac:dyDescent="0.2">
      <c r="A8861" s="1" t="str">
        <f t="shared" si="148"/>
        <v>SINAPI 103403</v>
      </c>
      <c r="B8861" s="3" t="s">
        <v>6165</v>
      </c>
      <c r="C8861" s="3">
        <v>103403</v>
      </c>
      <c r="D8861" s="2" t="s">
        <v>305</v>
      </c>
      <c r="E8861" s="3" t="s">
        <v>6148</v>
      </c>
      <c r="G8861" s="66">
        <v>35.869999999999997</v>
      </c>
    </row>
    <row r="8862" spans="1:7" ht="22.5" x14ac:dyDescent="0.2">
      <c r="A8862" s="1" t="str">
        <f t="shared" si="148"/>
        <v>SINAPI 103397</v>
      </c>
      <c r="B8862" s="3" t="s">
        <v>6165</v>
      </c>
      <c r="C8862" s="3">
        <v>103397</v>
      </c>
      <c r="D8862" s="2" t="s">
        <v>299</v>
      </c>
      <c r="E8862" s="3" t="s">
        <v>6148</v>
      </c>
      <c r="G8862" s="66">
        <v>3.98</v>
      </c>
    </row>
    <row r="8863" spans="1:7" ht="22.5" x14ac:dyDescent="0.2">
      <c r="A8863" s="1" t="str">
        <f t="shared" si="148"/>
        <v>SINAPI 103404</v>
      </c>
      <c r="B8863" s="3" t="s">
        <v>6165</v>
      </c>
      <c r="C8863" s="3">
        <v>103404</v>
      </c>
      <c r="D8863" s="2" t="s">
        <v>306</v>
      </c>
      <c r="E8863" s="3" t="s">
        <v>6148</v>
      </c>
      <c r="G8863" s="66">
        <v>39.86</v>
      </c>
    </row>
    <row r="8864" spans="1:7" ht="22.5" x14ac:dyDescent="0.2">
      <c r="A8864" s="1" t="str">
        <f t="shared" si="148"/>
        <v>SINAPI 103405</v>
      </c>
      <c r="B8864" s="3" t="s">
        <v>6165</v>
      </c>
      <c r="C8864" s="3">
        <v>103405</v>
      </c>
      <c r="D8864" s="2" t="s">
        <v>307</v>
      </c>
      <c r="E8864" s="3" t="s">
        <v>6148</v>
      </c>
      <c r="G8864" s="66">
        <v>44.84</v>
      </c>
    </row>
    <row r="8865" spans="1:7" ht="22.5" x14ac:dyDescent="0.2">
      <c r="A8865" s="1" t="str">
        <f t="shared" si="148"/>
        <v>SINAPI 103406</v>
      </c>
      <c r="B8865" s="3" t="s">
        <v>6165</v>
      </c>
      <c r="C8865" s="3">
        <v>103406</v>
      </c>
      <c r="D8865" s="2" t="s">
        <v>308</v>
      </c>
      <c r="E8865" s="3" t="s">
        <v>6148</v>
      </c>
      <c r="G8865" s="66">
        <v>49.82</v>
      </c>
    </row>
    <row r="8866" spans="1:7" ht="22.5" x14ac:dyDescent="0.2">
      <c r="A8866" s="1" t="str">
        <f t="shared" si="148"/>
        <v>SINAPI 103407</v>
      </c>
      <c r="B8866" s="3" t="s">
        <v>6165</v>
      </c>
      <c r="C8866" s="3">
        <v>103407</v>
      </c>
      <c r="D8866" s="2" t="s">
        <v>309</v>
      </c>
      <c r="E8866" s="3" t="s">
        <v>6148</v>
      </c>
      <c r="G8866" s="66">
        <v>55.8</v>
      </c>
    </row>
    <row r="8867" spans="1:7" ht="22.5" x14ac:dyDescent="0.2">
      <c r="A8867" s="1" t="str">
        <f t="shared" si="148"/>
        <v>SINAPI 103408</v>
      </c>
      <c r="B8867" s="3" t="s">
        <v>6165</v>
      </c>
      <c r="C8867" s="3">
        <v>103408</v>
      </c>
      <c r="D8867" s="2" t="s">
        <v>310</v>
      </c>
      <c r="E8867" s="3" t="s">
        <v>6148</v>
      </c>
      <c r="G8867" s="66">
        <v>62.78</v>
      </c>
    </row>
    <row r="8868" spans="1:7" ht="22.5" x14ac:dyDescent="0.2">
      <c r="A8868" s="1" t="str">
        <f t="shared" si="148"/>
        <v>SINAPI 103398</v>
      </c>
      <c r="B8868" s="3" t="s">
        <v>6165</v>
      </c>
      <c r="C8868" s="3">
        <v>103398</v>
      </c>
      <c r="D8868" s="2" t="s">
        <v>300</v>
      </c>
      <c r="E8868" s="3" t="s">
        <v>6148</v>
      </c>
      <c r="G8868" s="66">
        <v>6.37</v>
      </c>
    </row>
    <row r="8869" spans="1:7" ht="22.5" x14ac:dyDescent="0.2">
      <c r="A8869" s="1" t="str">
        <f t="shared" si="148"/>
        <v>SINAPI 103409</v>
      </c>
      <c r="B8869" s="3" t="s">
        <v>6165</v>
      </c>
      <c r="C8869" s="3">
        <v>103409</v>
      </c>
      <c r="D8869" s="2" t="s">
        <v>311</v>
      </c>
      <c r="E8869" s="3" t="s">
        <v>6148</v>
      </c>
      <c r="G8869" s="66">
        <v>70.75</v>
      </c>
    </row>
    <row r="8870" spans="1:7" ht="22.5" x14ac:dyDescent="0.2">
      <c r="A8870" s="1" t="str">
        <f t="shared" si="148"/>
        <v>SINAPI 103410</v>
      </c>
      <c r="B8870" s="3" t="s">
        <v>6165</v>
      </c>
      <c r="C8870" s="3">
        <v>103410</v>
      </c>
      <c r="D8870" s="2" t="s">
        <v>312</v>
      </c>
      <c r="E8870" s="3" t="s">
        <v>6148</v>
      </c>
      <c r="G8870" s="66">
        <v>79.72</v>
      </c>
    </row>
    <row r="8871" spans="1:7" ht="22.5" x14ac:dyDescent="0.2">
      <c r="A8871" s="1" t="str">
        <f t="shared" ref="A8871:A8934" si="149">CONCATENAR</f>
        <v>SINAPI 103399</v>
      </c>
      <c r="B8871" s="3" t="s">
        <v>6165</v>
      </c>
      <c r="C8871" s="3">
        <v>103399</v>
      </c>
      <c r="D8871" s="2" t="s">
        <v>301</v>
      </c>
      <c r="E8871" s="3" t="s">
        <v>6148</v>
      </c>
      <c r="G8871" s="66">
        <v>12.55</v>
      </c>
    </row>
    <row r="8872" spans="1:7" ht="22.5" x14ac:dyDescent="0.2">
      <c r="A8872" s="1" t="str">
        <f t="shared" si="149"/>
        <v>SINAPI 103400</v>
      </c>
      <c r="B8872" s="3" t="s">
        <v>6165</v>
      </c>
      <c r="C8872" s="3">
        <v>103400</v>
      </c>
      <c r="D8872" s="2" t="s">
        <v>302</v>
      </c>
      <c r="E8872" s="3" t="s">
        <v>6148</v>
      </c>
      <c r="G8872" s="66">
        <v>17.93</v>
      </c>
    </row>
    <row r="8873" spans="1:7" ht="22.5" x14ac:dyDescent="0.2">
      <c r="A8873" s="1" t="str">
        <f t="shared" si="149"/>
        <v>SINAPI 103415</v>
      </c>
      <c r="B8873" s="3" t="s">
        <v>6165</v>
      </c>
      <c r="C8873" s="3">
        <v>103415</v>
      </c>
      <c r="D8873" s="2" t="s">
        <v>317</v>
      </c>
      <c r="E8873" s="3" t="s">
        <v>6148</v>
      </c>
      <c r="G8873" s="66">
        <v>43.84</v>
      </c>
    </row>
    <row r="8874" spans="1:7" ht="22.5" x14ac:dyDescent="0.2">
      <c r="A8874" s="1" t="str">
        <f t="shared" si="149"/>
        <v>SINAPI 103416</v>
      </c>
      <c r="B8874" s="3" t="s">
        <v>6165</v>
      </c>
      <c r="C8874" s="3">
        <v>103416</v>
      </c>
      <c r="D8874" s="2" t="s">
        <v>318</v>
      </c>
      <c r="E8874" s="3" t="s">
        <v>6148</v>
      </c>
      <c r="G8874" s="66">
        <v>63.77</v>
      </c>
    </row>
    <row r="8875" spans="1:7" ht="22.5" x14ac:dyDescent="0.2">
      <c r="A8875" s="1" t="str">
        <f t="shared" si="149"/>
        <v>SINAPI 103417</v>
      </c>
      <c r="B8875" s="3" t="s">
        <v>6165</v>
      </c>
      <c r="C8875" s="3">
        <v>103417</v>
      </c>
      <c r="D8875" s="2" t="s">
        <v>319</v>
      </c>
      <c r="E8875" s="3" t="s">
        <v>6148</v>
      </c>
      <c r="G8875" s="66">
        <v>71.75</v>
      </c>
    </row>
    <row r="8876" spans="1:7" ht="22.5" x14ac:dyDescent="0.2">
      <c r="A8876" s="1" t="str">
        <f t="shared" si="149"/>
        <v>SINAPI 103411</v>
      </c>
      <c r="B8876" s="3" t="s">
        <v>6165</v>
      </c>
      <c r="C8876" s="3">
        <v>103411</v>
      </c>
      <c r="D8876" s="2" t="s">
        <v>313</v>
      </c>
      <c r="E8876" s="3" t="s">
        <v>6148</v>
      </c>
      <c r="G8876" s="66">
        <v>7.96</v>
      </c>
    </row>
    <row r="8877" spans="1:7" ht="22.5" x14ac:dyDescent="0.2">
      <c r="A8877" s="1" t="str">
        <f t="shared" si="149"/>
        <v>SINAPI 103418</v>
      </c>
      <c r="B8877" s="3" t="s">
        <v>6165</v>
      </c>
      <c r="C8877" s="3">
        <v>103418</v>
      </c>
      <c r="D8877" s="2" t="s">
        <v>320</v>
      </c>
      <c r="E8877" s="3" t="s">
        <v>6148</v>
      </c>
      <c r="G8877" s="66">
        <v>79.72</v>
      </c>
    </row>
    <row r="8878" spans="1:7" ht="22.5" x14ac:dyDescent="0.2">
      <c r="A8878" s="1" t="str">
        <f t="shared" si="149"/>
        <v>SINAPI 103419</v>
      </c>
      <c r="B8878" s="3" t="s">
        <v>6165</v>
      </c>
      <c r="C8878" s="3">
        <v>103419</v>
      </c>
      <c r="D8878" s="2" t="s">
        <v>321</v>
      </c>
      <c r="E8878" s="3" t="s">
        <v>6148</v>
      </c>
      <c r="G8878" s="66">
        <v>89.69</v>
      </c>
    </row>
    <row r="8879" spans="1:7" ht="22.5" x14ac:dyDescent="0.2">
      <c r="A8879" s="1" t="str">
        <f t="shared" si="149"/>
        <v>SINAPI 103420</v>
      </c>
      <c r="B8879" s="3" t="s">
        <v>6165</v>
      </c>
      <c r="C8879" s="3">
        <v>103420</v>
      </c>
      <c r="D8879" s="2" t="s">
        <v>322</v>
      </c>
      <c r="E8879" s="3" t="s">
        <v>6148</v>
      </c>
      <c r="G8879" s="66">
        <v>99.65</v>
      </c>
    </row>
    <row r="8880" spans="1:7" ht="22.5" x14ac:dyDescent="0.2">
      <c r="A8880" s="1" t="str">
        <f t="shared" si="149"/>
        <v>SINAPI 103421</v>
      </c>
      <c r="B8880" s="3" t="s">
        <v>6165</v>
      </c>
      <c r="C8880" s="3">
        <v>103421</v>
      </c>
      <c r="D8880" s="2" t="s">
        <v>323</v>
      </c>
      <c r="E8880" s="3" t="s">
        <v>6148</v>
      </c>
      <c r="G8880" s="66">
        <v>111.62</v>
      </c>
    </row>
    <row r="8881" spans="1:7" ht="22.5" x14ac:dyDescent="0.2">
      <c r="A8881" s="1" t="str">
        <f t="shared" si="149"/>
        <v>SINAPI 103422</v>
      </c>
      <c r="B8881" s="3" t="s">
        <v>6165</v>
      </c>
      <c r="C8881" s="3">
        <v>103422</v>
      </c>
      <c r="D8881" s="2" t="s">
        <v>324</v>
      </c>
      <c r="E8881" s="3" t="s">
        <v>6148</v>
      </c>
      <c r="G8881" s="66">
        <v>125.58</v>
      </c>
    </row>
    <row r="8882" spans="1:7" ht="22.5" x14ac:dyDescent="0.2">
      <c r="A8882" s="1" t="str">
        <f t="shared" si="149"/>
        <v>SINAPI 103412</v>
      </c>
      <c r="B8882" s="3" t="s">
        <v>6165</v>
      </c>
      <c r="C8882" s="3">
        <v>103412</v>
      </c>
      <c r="D8882" s="2" t="s">
        <v>314</v>
      </c>
      <c r="E8882" s="3" t="s">
        <v>6148</v>
      </c>
      <c r="G8882" s="66">
        <v>12.75</v>
      </c>
    </row>
    <row r="8883" spans="1:7" ht="22.5" x14ac:dyDescent="0.2">
      <c r="A8883" s="1" t="str">
        <f t="shared" si="149"/>
        <v>SINAPI 103423</v>
      </c>
      <c r="B8883" s="3" t="s">
        <v>6165</v>
      </c>
      <c r="C8883" s="3">
        <v>103423</v>
      </c>
      <c r="D8883" s="2" t="s">
        <v>325</v>
      </c>
      <c r="E8883" s="3" t="s">
        <v>6148</v>
      </c>
      <c r="G8883" s="66">
        <v>141.52000000000001</v>
      </c>
    </row>
    <row r="8884" spans="1:7" ht="22.5" x14ac:dyDescent="0.2">
      <c r="A8884" s="1" t="str">
        <f t="shared" si="149"/>
        <v>SINAPI 103424</v>
      </c>
      <c r="B8884" s="3" t="s">
        <v>6165</v>
      </c>
      <c r="C8884" s="3">
        <v>103424</v>
      </c>
      <c r="D8884" s="2" t="s">
        <v>326</v>
      </c>
      <c r="E8884" s="3" t="s">
        <v>6148</v>
      </c>
      <c r="G8884" s="66">
        <v>159.46</v>
      </c>
    </row>
    <row r="8885" spans="1:7" ht="22.5" x14ac:dyDescent="0.2">
      <c r="A8885" s="1" t="str">
        <f t="shared" si="149"/>
        <v>SINAPI 103413</v>
      </c>
      <c r="B8885" s="3" t="s">
        <v>6165</v>
      </c>
      <c r="C8885" s="3">
        <v>103413</v>
      </c>
      <c r="D8885" s="2" t="s">
        <v>315</v>
      </c>
      <c r="E8885" s="3" t="s">
        <v>6148</v>
      </c>
      <c r="G8885" s="66">
        <v>25.11</v>
      </c>
    </row>
    <row r="8886" spans="1:7" ht="22.5" x14ac:dyDescent="0.2">
      <c r="A8886" s="1" t="str">
        <f t="shared" si="149"/>
        <v>SINAPI 103414</v>
      </c>
      <c r="B8886" s="3" t="s">
        <v>6165</v>
      </c>
      <c r="C8886" s="3">
        <v>103414</v>
      </c>
      <c r="D8886" s="2" t="s">
        <v>316</v>
      </c>
      <c r="E8886" s="3" t="s">
        <v>6148</v>
      </c>
      <c r="G8886" s="66">
        <v>35.869999999999997</v>
      </c>
    </row>
    <row r="8887" spans="1:7" ht="22.5" x14ac:dyDescent="0.2">
      <c r="A8887" s="1" t="str">
        <f t="shared" si="149"/>
        <v>SINAPI 103432</v>
      </c>
      <c r="B8887" s="3" t="s">
        <v>6165</v>
      </c>
      <c r="C8887" s="3">
        <v>103432</v>
      </c>
      <c r="D8887" s="2" t="s">
        <v>334</v>
      </c>
      <c r="E8887" s="3" t="s">
        <v>6148</v>
      </c>
      <c r="G8887" s="66">
        <v>1531.91</v>
      </c>
    </row>
    <row r="8888" spans="1:7" ht="22.5" x14ac:dyDescent="0.2">
      <c r="A8888" s="1" t="str">
        <f t="shared" si="149"/>
        <v>SINAPI 103430</v>
      </c>
      <c r="B8888" s="3" t="s">
        <v>6165</v>
      </c>
      <c r="C8888" s="3">
        <v>103430</v>
      </c>
      <c r="D8888" s="2" t="s">
        <v>332</v>
      </c>
      <c r="E8888" s="3" t="s">
        <v>6148</v>
      </c>
      <c r="G8888" s="66">
        <v>33.19</v>
      </c>
    </row>
    <row r="8889" spans="1:7" ht="22.5" x14ac:dyDescent="0.2">
      <c r="A8889" s="1" t="str">
        <f t="shared" si="149"/>
        <v>SINAPI 103431</v>
      </c>
      <c r="B8889" s="3" t="s">
        <v>6165</v>
      </c>
      <c r="C8889" s="3">
        <v>103431</v>
      </c>
      <c r="D8889" s="2" t="s">
        <v>333</v>
      </c>
      <c r="E8889" s="3" t="s">
        <v>6148</v>
      </c>
      <c r="G8889" s="66">
        <v>58.33</v>
      </c>
    </row>
    <row r="8890" spans="1:7" ht="22.5" x14ac:dyDescent="0.2">
      <c r="A8890" s="1" t="str">
        <f t="shared" si="149"/>
        <v>SINAPI 103433</v>
      </c>
      <c r="B8890" s="3" t="s">
        <v>6165</v>
      </c>
      <c r="C8890" s="3">
        <v>103433</v>
      </c>
      <c r="D8890" s="2" t="s">
        <v>335</v>
      </c>
      <c r="E8890" s="3" t="s">
        <v>6148</v>
      </c>
      <c r="G8890" s="66">
        <v>32.58</v>
      </c>
    </row>
    <row r="8891" spans="1:7" ht="22.5" x14ac:dyDescent="0.2">
      <c r="A8891" s="1" t="str">
        <f t="shared" si="149"/>
        <v>SINAPI 103434</v>
      </c>
      <c r="B8891" s="3" t="s">
        <v>6165</v>
      </c>
      <c r="C8891" s="3">
        <v>103434</v>
      </c>
      <c r="D8891" s="2" t="s">
        <v>336</v>
      </c>
      <c r="E8891" s="3" t="s">
        <v>6148</v>
      </c>
      <c r="G8891" s="66">
        <v>45.16</v>
      </c>
    </row>
    <row r="8892" spans="1:7" ht="22.5" x14ac:dyDescent="0.2">
      <c r="A8892" s="1" t="str">
        <f t="shared" si="149"/>
        <v>SINAPI 103435</v>
      </c>
      <c r="B8892" s="3" t="s">
        <v>6165</v>
      </c>
      <c r="C8892" s="3">
        <v>103435</v>
      </c>
      <c r="D8892" s="2" t="s">
        <v>337</v>
      </c>
      <c r="E8892" s="3" t="s">
        <v>6148</v>
      </c>
      <c r="G8892" s="66">
        <v>84.11</v>
      </c>
    </row>
    <row r="8893" spans="1:7" ht="22.5" x14ac:dyDescent="0.2">
      <c r="A8893" s="1" t="str">
        <f t="shared" si="149"/>
        <v>SINAPI 103436</v>
      </c>
      <c r="B8893" s="3" t="s">
        <v>6165</v>
      </c>
      <c r="C8893" s="3">
        <v>103436</v>
      </c>
      <c r="D8893" s="2" t="s">
        <v>338</v>
      </c>
      <c r="E8893" s="3" t="s">
        <v>6148</v>
      </c>
      <c r="G8893" s="66">
        <v>2167.7199999999998</v>
      </c>
    </row>
    <row r="8894" spans="1:7" ht="22.5" x14ac:dyDescent="0.2">
      <c r="A8894" s="1" t="str">
        <f t="shared" si="149"/>
        <v>SINAPI 103482</v>
      </c>
      <c r="B8894" s="3" t="s">
        <v>6165</v>
      </c>
      <c r="C8894" s="3">
        <v>103482</v>
      </c>
      <c r="D8894" s="2" t="s">
        <v>10291</v>
      </c>
      <c r="E8894" s="3" t="s">
        <v>6148</v>
      </c>
      <c r="G8894" s="66">
        <v>0</v>
      </c>
    </row>
    <row r="8895" spans="1:7" ht="22.5" x14ac:dyDescent="0.2">
      <c r="A8895" s="1" t="str">
        <f t="shared" si="149"/>
        <v>SINAPI 103465</v>
      </c>
      <c r="B8895" s="3" t="s">
        <v>6165</v>
      </c>
      <c r="C8895" s="3">
        <v>103465</v>
      </c>
      <c r="D8895" s="2" t="s">
        <v>10292</v>
      </c>
      <c r="E8895" s="3" t="s">
        <v>6148</v>
      </c>
      <c r="G8895" s="66">
        <v>0</v>
      </c>
    </row>
    <row r="8896" spans="1:7" ht="22.5" x14ac:dyDescent="0.2">
      <c r="A8896" s="1" t="str">
        <f t="shared" si="149"/>
        <v>SINAPI 103483</v>
      </c>
      <c r="B8896" s="3" t="s">
        <v>6165</v>
      </c>
      <c r="C8896" s="3">
        <v>103483</v>
      </c>
      <c r="D8896" s="2" t="s">
        <v>10293</v>
      </c>
      <c r="E8896" s="3" t="s">
        <v>6148</v>
      </c>
      <c r="G8896" s="66">
        <v>0</v>
      </c>
    </row>
    <row r="8897" spans="1:7" ht="22.5" x14ac:dyDescent="0.2">
      <c r="A8897" s="1" t="str">
        <f t="shared" si="149"/>
        <v>SINAPI 103484</v>
      </c>
      <c r="B8897" s="3" t="s">
        <v>6165</v>
      </c>
      <c r="C8897" s="3">
        <v>103484</v>
      </c>
      <c r="D8897" s="2" t="s">
        <v>10294</v>
      </c>
      <c r="E8897" s="3" t="s">
        <v>6148</v>
      </c>
      <c r="G8897" s="66">
        <v>0</v>
      </c>
    </row>
    <row r="8898" spans="1:7" ht="22.5" x14ac:dyDescent="0.2">
      <c r="A8898" s="1" t="str">
        <f t="shared" si="149"/>
        <v>SINAPI 103466</v>
      </c>
      <c r="B8898" s="3" t="s">
        <v>6165</v>
      </c>
      <c r="C8898" s="3">
        <v>103466</v>
      </c>
      <c r="D8898" s="2" t="s">
        <v>10295</v>
      </c>
      <c r="E8898" s="3" t="s">
        <v>6148</v>
      </c>
      <c r="G8898" s="66">
        <v>0</v>
      </c>
    </row>
    <row r="8899" spans="1:7" ht="22.5" x14ac:dyDescent="0.2">
      <c r="A8899" s="1" t="str">
        <f t="shared" si="149"/>
        <v>SINAPI 103485</v>
      </c>
      <c r="B8899" s="3" t="s">
        <v>6165</v>
      </c>
      <c r="C8899" s="3">
        <v>103485</v>
      </c>
      <c r="D8899" s="2" t="s">
        <v>10296</v>
      </c>
      <c r="E8899" s="3" t="s">
        <v>6148</v>
      </c>
      <c r="G8899" s="66">
        <v>0</v>
      </c>
    </row>
    <row r="8900" spans="1:7" ht="22.5" x14ac:dyDescent="0.2">
      <c r="A8900" s="1" t="str">
        <f t="shared" si="149"/>
        <v>SINAPI 103467</v>
      </c>
      <c r="B8900" s="3" t="s">
        <v>6165</v>
      </c>
      <c r="C8900" s="3">
        <v>103467</v>
      </c>
      <c r="D8900" s="2" t="s">
        <v>10297</v>
      </c>
      <c r="E8900" s="3" t="s">
        <v>6148</v>
      </c>
      <c r="G8900" s="66">
        <v>0</v>
      </c>
    </row>
    <row r="8901" spans="1:7" ht="22.5" x14ac:dyDescent="0.2">
      <c r="A8901" s="1" t="str">
        <f t="shared" si="149"/>
        <v>SINAPI 103461</v>
      </c>
      <c r="B8901" s="3" t="s">
        <v>6165</v>
      </c>
      <c r="C8901" s="3">
        <v>103461</v>
      </c>
      <c r="D8901" s="2" t="s">
        <v>10298</v>
      </c>
      <c r="E8901" s="3" t="s">
        <v>6148</v>
      </c>
      <c r="G8901" s="66">
        <v>0</v>
      </c>
    </row>
    <row r="8902" spans="1:7" ht="22.5" x14ac:dyDescent="0.2">
      <c r="A8902" s="1" t="str">
        <f t="shared" si="149"/>
        <v>SINAPI 103468</v>
      </c>
      <c r="B8902" s="3" t="s">
        <v>6165</v>
      </c>
      <c r="C8902" s="3">
        <v>103468</v>
      </c>
      <c r="D8902" s="2" t="s">
        <v>10299</v>
      </c>
      <c r="E8902" s="3" t="s">
        <v>6148</v>
      </c>
      <c r="G8902" s="66">
        <v>0</v>
      </c>
    </row>
    <row r="8903" spans="1:7" ht="22.5" x14ac:dyDescent="0.2">
      <c r="A8903" s="1" t="str">
        <f t="shared" si="149"/>
        <v>SINAPI 103469</v>
      </c>
      <c r="B8903" s="3" t="s">
        <v>6165</v>
      </c>
      <c r="C8903" s="3">
        <v>103469</v>
      </c>
      <c r="D8903" s="2" t="s">
        <v>10300</v>
      </c>
      <c r="E8903" s="3" t="s">
        <v>6148</v>
      </c>
      <c r="G8903" s="66">
        <v>0</v>
      </c>
    </row>
    <row r="8904" spans="1:7" ht="22.5" x14ac:dyDescent="0.2">
      <c r="A8904" s="1" t="str">
        <f t="shared" si="149"/>
        <v>SINAPI 103470</v>
      </c>
      <c r="B8904" s="3" t="s">
        <v>6165</v>
      </c>
      <c r="C8904" s="3">
        <v>103470</v>
      </c>
      <c r="D8904" s="2" t="s">
        <v>10301</v>
      </c>
      <c r="E8904" s="3" t="s">
        <v>6148</v>
      </c>
      <c r="G8904" s="66">
        <v>0</v>
      </c>
    </row>
    <row r="8905" spans="1:7" ht="22.5" x14ac:dyDescent="0.2">
      <c r="A8905" s="1" t="str">
        <f t="shared" si="149"/>
        <v>SINAPI 103471</v>
      </c>
      <c r="B8905" s="3" t="s">
        <v>6165</v>
      </c>
      <c r="C8905" s="3">
        <v>103471</v>
      </c>
      <c r="D8905" s="2" t="s">
        <v>10302</v>
      </c>
      <c r="E8905" s="3" t="s">
        <v>6148</v>
      </c>
      <c r="G8905" s="66">
        <v>0</v>
      </c>
    </row>
    <row r="8906" spans="1:7" ht="22.5" x14ac:dyDescent="0.2">
      <c r="A8906" s="1" t="str">
        <f t="shared" si="149"/>
        <v>SINAPI 103472</v>
      </c>
      <c r="B8906" s="3" t="s">
        <v>6165</v>
      </c>
      <c r="C8906" s="3">
        <v>103472</v>
      </c>
      <c r="D8906" s="2" t="s">
        <v>10303</v>
      </c>
      <c r="E8906" s="3" t="s">
        <v>6148</v>
      </c>
      <c r="G8906" s="66">
        <v>0</v>
      </c>
    </row>
    <row r="8907" spans="1:7" ht="22.5" x14ac:dyDescent="0.2">
      <c r="A8907" s="1" t="str">
        <f t="shared" si="149"/>
        <v>SINAPI 103462</v>
      </c>
      <c r="B8907" s="3" t="s">
        <v>6165</v>
      </c>
      <c r="C8907" s="3">
        <v>103462</v>
      </c>
      <c r="D8907" s="2" t="s">
        <v>10304</v>
      </c>
      <c r="E8907" s="3" t="s">
        <v>6148</v>
      </c>
      <c r="G8907" s="66">
        <v>0</v>
      </c>
    </row>
    <row r="8908" spans="1:7" ht="22.5" x14ac:dyDescent="0.2">
      <c r="A8908" s="1" t="str">
        <f t="shared" si="149"/>
        <v>SINAPI 103473</v>
      </c>
      <c r="B8908" s="3" t="s">
        <v>6165</v>
      </c>
      <c r="C8908" s="3">
        <v>103473</v>
      </c>
      <c r="D8908" s="2" t="s">
        <v>10305</v>
      </c>
      <c r="E8908" s="3" t="s">
        <v>6148</v>
      </c>
      <c r="G8908" s="66">
        <v>0</v>
      </c>
    </row>
    <row r="8909" spans="1:7" ht="22.5" x14ac:dyDescent="0.2">
      <c r="A8909" s="1" t="str">
        <f t="shared" si="149"/>
        <v>SINAPI 103474</v>
      </c>
      <c r="B8909" s="3" t="s">
        <v>6165</v>
      </c>
      <c r="C8909" s="3">
        <v>103474</v>
      </c>
      <c r="D8909" s="2" t="s">
        <v>10306</v>
      </c>
      <c r="E8909" s="3" t="s">
        <v>6148</v>
      </c>
      <c r="G8909" s="66">
        <v>0</v>
      </c>
    </row>
    <row r="8910" spans="1:7" ht="22.5" x14ac:dyDescent="0.2">
      <c r="A8910" s="1" t="str">
        <f t="shared" si="149"/>
        <v>SINAPI 103475</v>
      </c>
      <c r="B8910" s="3" t="s">
        <v>6165</v>
      </c>
      <c r="C8910" s="3">
        <v>103475</v>
      </c>
      <c r="D8910" s="2" t="s">
        <v>10307</v>
      </c>
      <c r="E8910" s="3" t="s">
        <v>6148</v>
      </c>
      <c r="G8910" s="66">
        <v>0</v>
      </c>
    </row>
    <row r="8911" spans="1:7" ht="22.5" x14ac:dyDescent="0.2">
      <c r="A8911" s="1" t="str">
        <f t="shared" si="149"/>
        <v>SINAPI 103476</v>
      </c>
      <c r="B8911" s="3" t="s">
        <v>6165</v>
      </c>
      <c r="C8911" s="3">
        <v>103476</v>
      </c>
      <c r="D8911" s="2" t="s">
        <v>10308</v>
      </c>
      <c r="E8911" s="3" t="s">
        <v>6148</v>
      </c>
      <c r="G8911" s="66">
        <v>0</v>
      </c>
    </row>
    <row r="8912" spans="1:7" ht="22.5" x14ac:dyDescent="0.2">
      <c r="A8912" s="1" t="str">
        <f t="shared" si="149"/>
        <v>SINAPI 103477</v>
      </c>
      <c r="B8912" s="3" t="s">
        <v>6165</v>
      </c>
      <c r="C8912" s="3">
        <v>103477</v>
      </c>
      <c r="D8912" s="2" t="s">
        <v>10309</v>
      </c>
      <c r="E8912" s="3" t="s">
        <v>6148</v>
      </c>
      <c r="G8912" s="66">
        <v>0</v>
      </c>
    </row>
    <row r="8913" spans="1:7" ht="22.5" x14ac:dyDescent="0.2">
      <c r="A8913" s="1" t="str">
        <f t="shared" si="149"/>
        <v>SINAPI 103463</v>
      </c>
      <c r="B8913" s="3" t="s">
        <v>6165</v>
      </c>
      <c r="C8913" s="3">
        <v>103463</v>
      </c>
      <c r="D8913" s="2" t="s">
        <v>10310</v>
      </c>
      <c r="E8913" s="3" t="s">
        <v>6148</v>
      </c>
      <c r="G8913" s="66">
        <v>0</v>
      </c>
    </row>
    <row r="8914" spans="1:7" ht="22.5" x14ac:dyDescent="0.2">
      <c r="A8914" s="1" t="str">
        <f t="shared" si="149"/>
        <v>SINAPI 103478</v>
      </c>
      <c r="B8914" s="3" t="s">
        <v>6165</v>
      </c>
      <c r="C8914" s="3">
        <v>103478</v>
      </c>
      <c r="D8914" s="2" t="s">
        <v>10311</v>
      </c>
      <c r="E8914" s="3" t="s">
        <v>6148</v>
      </c>
      <c r="G8914" s="66">
        <v>0</v>
      </c>
    </row>
    <row r="8915" spans="1:7" ht="22.5" x14ac:dyDescent="0.2">
      <c r="A8915" s="1" t="str">
        <f t="shared" si="149"/>
        <v>SINAPI 103479</v>
      </c>
      <c r="B8915" s="3" t="s">
        <v>6165</v>
      </c>
      <c r="C8915" s="3">
        <v>103479</v>
      </c>
      <c r="D8915" s="2" t="s">
        <v>10312</v>
      </c>
      <c r="E8915" s="3" t="s">
        <v>6148</v>
      </c>
      <c r="G8915" s="66">
        <v>0</v>
      </c>
    </row>
    <row r="8916" spans="1:7" ht="22.5" x14ac:dyDescent="0.2">
      <c r="A8916" s="1" t="str">
        <f t="shared" si="149"/>
        <v>SINAPI 103480</v>
      </c>
      <c r="B8916" s="3" t="s">
        <v>6165</v>
      </c>
      <c r="C8916" s="3">
        <v>103480</v>
      </c>
      <c r="D8916" s="2" t="s">
        <v>10313</v>
      </c>
      <c r="E8916" s="3" t="s">
        <v>6148</v>
      </c>
      <c r="G8916" s="66">
        <v>0</v>
      </c>
    </row>
    <row r="8917" spans="1:7" ht="22.5" x14ac:dyDescent="0.2">
      <c r="A8917" s="1" t="str">
        <f t="shared" si="149"/>
        <v>SINAPI 103464</v>
      </c>
      <c r="B8917" s="3" t="s">
        <v>6165</v>
      </c>
      <c r="C8917" s="3">
        <v>103464</v>
      </c>
      <c r="D8917" s="2" t="s">
        <v>10314</v>
      </c>
      <c r="E8917" s="3" t="s">
        <v>6148</v>
      </c>
      <c r="G8917" s="66">
        <v>0</v>
      </c>
    </row>
    <row r="8918" spans="1:7" ht="22.5" x14ac:dyDescent="0.2">
      <c r="A8918" s="1" t="str">
        <f t="shared" si="149"/>
        <v>SINAPI 103481</v>
      </c>
      <c r="B8918" s="3" t="s">
        <v>6165</v>
      </c>
      <c r="C8918" s="3">
        <v>103481</v>
      </c>
      <c r="D8918" s="2" t="s">
        <v>10315</v>
      </c>
      <c r="E8918" s="3" t="s">
        <v>6148</v>
      </c>
      <c r="G8918" s="66">
        <v>0</v>
      </c>
    </row>
    <row r="8919" spans="1:7" ht="22.5" x14ac:dyDescent="0.2">
      <c r="A8919" s="1" t="str">
        <f t="shared" si="149"/>
        <v>SINAPI 103459</v>
      </c>
      <c r="B8919" s="3" t="s">
        <v>6165</v>
      </c>
      <c r="C8919" s="3">
        <v>103459</v>
      </c>
      <c r="D8919" s="2" t="s">
        <v>10316</v>
      </c>
      <c r="E8919" s="3" t="s">
        <v>6148</v>
      </c>
      <c r="G8919" s="66">
        <v>0</v>
      </c>
    </row>
    <row r="8920" spans="1:7" ht="22.5" x14ac:dyDescent="0.2">
      <c r="A8920" s="1" t="str">
        <f t="shared" si="149"/>
        <v>SINAPI 103460</v>
      </c>
      <c r="B8920" s="3" t="s">
        <v>6165</v>
      </c>
      <c r="C8920" s="3">
        <v>103460</v>
      </c>
      <c r="D8920" s="2" t="s">
        <v>10317</v>
      </c>
      <c r="E8920" s="3" t="s">
        <v>6148</v>
      </c>
      <c r="G8920" s="66">
        <v>0</v>
      </c>
    </row>
    <row r="8921" spans="1:7" ht="22.5" x14ac:dyDescent="0.2">
      <c r="A8921" s="1" t="str">
        <f t="shared" si="149"/>
        <v>SINAPI 103443</v>
      </c>
      <c r="B8921" s="3" t="s">
        <v>6165</v>
      </c>
      <c r="C8921" s="3">
        <v>103443</v>
      </c>
      <c r="D8921" s="2" t="s">
        <v>10318</v>
      </c>
      <c r="E8921" s="3" t="s">
        <v>6148</v>
      </c>
      <c r="G8921" s="66">
        <v>0</v>
      </c>
    </row>
    <row r="8922" spans="1:7" ht="22.5" x14ac:dyDescent="0.2">
      <c r="A8922" s="1" t="str">
        <f t="shared" si="149"/>
        <v>SINAPI 103444</v>
      </c>
      <c r="B8922" s="3" t="s">
        <v>6165</v>
      </c>
      <c r="C8922" s="3">
        <v>103444</v>
      </c>
      <c r="D8922" s="2" t="s">
        <v>10319</v>
      </c>
      <c r="E8922" s="3" t="s">
        <v>6148</v>
      </c>
      <c r="G8922" s="66">
        <v>0</v>
      </c>
    </row>
    <row r="8923" spans="1:7" ht="22.5" x14ac:dyDescent="0.2">
      <c r="A8923" s="1" t="str">
        <f t="shared" si="149"/>
        <v>SINAPI 103445</v>
      </c>
      <c r="B8923" s="3" t="s">
        <v>6165</v>
      </c>
      <c r="C8923" s="3">
        <v>103445</v>
      </c>
      <c r="D8923" s="2" t="s">
        <v>10320</v>
      </c>
      <c r="E8923" s="3" t="s">
        <v>6148</v>
      </c>
      <c r="G8923" s="66">
        <v>0</v>
      </c>
    </row>
    <row r="8924" spans="1:7" ht="22.5" x14ac:dyDescent="0.2">
      <c r="A8924" s="1" t="str">
        <f t="shared" si="149"/>
        <v>SINAPI 103446</v>
      </c>
      <c r="B8924" s="3" t="s">
        <v>6165</v>
      </c>
      <c r="C8924" s="3">
        <v>103446</v>
      </c>
      <c r="D8924" s="2" t="s">
        <v>10321</v>
      </c>
      <c r="E8924" s="3" t="s">
        <v>6148</v>
      </c>
      <c r="G8924" s="66">
        <v>0</v>
      </c>
    </row>
    <row r="8925" spans="1:7" ht="22.5" x14ac:dyDescent="0.2">
      <c r="A8925" s="1" t="str">
        <f t="shared" si="149"/>
        <v>SINAPI 103447</v>
      </c>
      <c r="B8925" s="3" t="s">
        <v>6165</v>
      </c>
      <c r="C8925" s="3">
        <v>103447</v>
      </c>
      <c r="D8925" s="2" t="s">
        <v>10322</v>
      </c>
      <c r="E8925" s="3" t="s">
        <v>6148</v>
      </c>
      <c r="G8925" s="66">
        <v>0</v>
      </c>
    </row>
    <row r="8926" spans="1:7" ht="22.5" x14ac:dyDescent="0.2">
      <c r="A8926" s="1" t="str">
        <f t="shared" si="149"/>
        <v>SINAPI 103448</v>
      </c>
      <c r="B8926" s="3" t="s">
        <v>6165</v>
      </c>
      <c r="C8926" s="3">
        <v>103448</v>
      </c>
      <c r="D8926" s="2" t="s">
        <v>10323</v>
      </c>
      <c r="E8926" s="3" t="s">
        <v>6148</v>
      </c>
      <c r="G8926" s="66">
        <v>0</v>
      </c>
    </row>
    <row r="8927" spans="1:7" ht="22.5" x14ac:dyDescent="0.2">
      <c r="A8927" s="1" t="str">
        <f t="shared" si="149"/>
        <v>SINAPI 103449</v>
      </c>
      <c r="B8927" s="3" t="s">
        <v>6165</v>
      </c>
      <c r="C8927" s="3">
        <v>103449</v>
      </c>
      <c r="D8927" s="2" t="s">
        <v>10324</v>
      </c>
      <c r="E8927" s="3" t="s">
        <v>6148</v>
      </c>
      <c r="G8927" s="66">
        <v>0</v>
      </c>
    </row>
    <row r="8928" spans="1:7" ht="22.5" x14ac:dyDescent="0.2">
      <c r="A8928" s="1" t="str">
        <f t="shared" si="149"/>
        <v>SINAPI 103450</v>
      </c>
      <c r="B8928" s="3" t="s">
        <v>6165</v>
      </c>
      <c r="C8928" s="3">
        <v>103450</v>
      </c>
      <c r="D8928" s="2" t="s">
        <v>10325</v>
      </c>
      <c r="E8928" s="3" t="s">
        <v>6148</v>
      </c>
      <c r="G8928" s="66">
        <v>0</v>
      </c>
    </row>
    <row r="8929" spans="1:7" ht="22.5" x14ac:dyDescent="0.2">
      <c r="A8929" s="1" t="str">
        <f t="shared" si="149"/>
        <v>SINAPI 103451</v>
      </c>
      <c r="B8929" s="3" t="s">
        <v>6165</v>
      </c>
      <c r="C8929" s="3">
        <v>103451</v>
      </c>
      <c r="D8929" s="2" t="s">
        <v>10326</v>
      </c>
      <c r="E8929" s="3" t="s">
        <v>6148</v>
      </c>
      <c r="G8929" s="66">
        <v>0</v>
      </c>
    </row>
    <row r="8930" spans="1:7" ht="22.5" x14ac:dyDescent="0.2">
      <c r="A8930" s="1" t="str">
        <f t="shared" si="149"/>
        <v>SINAPI 103452</v>
      </c>
      <c r="B8930" s="3" t="s">
        <v>6165</v>
      </c>
      <c r="C8930" s="3">
        <v>103452</v>
      </c>
      <c r="D8930" s="2" t="s">
        <v>10327</v>
      </c>
      <c r="E8930" s="3" t="s">
        <v>6148</v>
      </c>
      <c r="G8930" s="66">
        <v>0</v>
      </c>
    </row>
    <row r="8931" spans="1:7" ht="22.5" x14ac:dyDescent="0.2">
      <c r="A8931" s="1" t="str">
        <f t="shared" si="149"/>
        <v>SINAPI 103453</v>
      </c>
      <c r="B8931" s="3" t="s">
        <v>6165</v>
      </c>
      <c r="C8931" s="3">
        <v>103453</v>
      </c>
      <c r="D8931" s="2" t="s">
        <v>10328</v>
      </c>
      <c r="E8931" s="3" t="s">
        <v>6148</v>
      </c>
      <c r="G8931" s="66">
        <v>0</v>
      </c>
    </row>
    <row r="8932" spans="1:7" ht="22.5" x14ac:dyDescent="0.2">
      <c r="A8932" s="1" t="str">
        <f t="shared" si="149"/>
        <v>SINAPI 103454</v>
      </c>
      <c r="B8932" s="3" t="s">
        <v>6165</v>
      </c>
      <c r="C8932" s="3">
        <v>103454</v>
      </c>
      <c r="D8932" s="2" t="s">
        <v>10329</v>
      </c>
      <c r="E8932" s="3" t="s">
        <v>6148</v>
      </c>
      <c r="G8932" s="66">
        <v>0</v>
      </c>
    </row>
    <row r="8933" spans="1:7" ht="22.5" x14ac:dyDescent="0.2">
      <c r="A8933" s="1" t="str">
        <f t="shared" si="149"/>
        <v>SINAPI 103455</v>
      </c>
      <c r="B8933" s="3" t="s">
        <v>6165</v>
      </c>
      <c r="C8933" s="3">
        <v>103455</v>
      </c>
      <c r="D8933" s="2" t="s">
        <v>10330</v>
      </c>
      <c r="E8933" s="3" t="s">
        <v>6148</v>
      </c>
      <c r="G8933" s="66">
        <v>0</v>
      </c>
    </row>
    <row r="8934" spans="1:7" ht="22.5" x14ac:dyDescent="0.2">
      <c r="A8934" s="1" t="str">
        <f t="shared" si="149"/>
        <v>SINAPI 103456</v>
      </c>
      <c r="B8934" s="3" t="s">
        <v>6165</v>
      </c>
      <c r="C8934" s="3">
        <v>103456</v>
      </c>
      <c r="D8934" s="2" t="s">
        <v>10331</v>
      </c>
      <c r="E8934" s="3" t="s">
        <v>6148</v>
      </c>
      <c r="G8934" s="66">
        <v>0</v>
      </c>
    </row>
    <row r="8935" spans="1:7" ht="22.5" x14ac:dyDescent="0.2">
      <c r="A8935" s="1" t="str">
        <f t="shared" ref="A8935:A8998" si="150">CONCATENAR</f>
        <v>SINAPI 103457</v>
      </c>
      <c r="B8935" s="3" t="s">
        <v>6165</v>
      </c>
      <c r="C8935" s="3">
        <v>103457</v>
      </c>
      <c r="D8935" s="2" t="s">
        <v>10332</v>
      </c>
      <c r="E8935" s="3" t="s">
        <v>6148</v>
      </c>
      <c r="G8935" s="66">
        <v>0</v>
      </c>
    </row>
    <row r="8936" spans="1:7" ht="22.5" x14ac:dyDescent="0.2">
      <c r="A8936" s="1" t="str">
        <f t="shared" si="150"/>
        <v>SINAPI 103458</v>
      </c>
      <c r="B8936" s="3" t="s">
        <v>6165</v>
      </c>
      <c r="C8936" s="3">
        <v>103458</v>
      </c>
      <c r="D8936" s="2" t="s">
        <v>10333</v>
      </c>
      <c r="E8936" s="3" t="s">
        <v>6148</v>
      </c>
      <c r="G8936" s="66">
        <v>0</v>
      </c>
    </row>
    <row r="8937" spans="1:7" ht="22.5" x14ac:dyDescent="0.2">
      <c r="A8937" s="1" t="str">
        <f t="shared" si="150"/>
        <v>SINAPI 103425</v>
      </c>
      <c r="B8937" s="3" t="s">
        <v>6165</v>
      </c>
      <c r="C8937" s="3">
        <v>103425</v>
      </c>
      <c r="D8937" s="2" t="s">
        <v>327</v>
      </c>
      <c r="E8937" s="3" t="s">
        <v>6148</v>
      </c>
      <c r="G8937" s="66">
        <v>15.56</v>
      </c>
    </row>
    <row r="8938" spans="1:7" ht="22.5" x14ac:dyDescent="0.2">
      <c r="A8938" s="1" t="str">
        <f t="shared" si="150"/>
        <v>SINAPI 103428</v>
      </c>
      <c r="B8938" s="3" t="s">
        <v>6165</v>
      </c>
      <c r="C8938" s="3">
        <v>103428</v>
      </c>
      <c r="D8938" s="2" t="s">
        <v>330</v>
      </c>
      <c r="E8938" s="3" t="s">
        <v>6148</v>
      </c>
      <c r="G8938" s="66">
        <v>247.03</v>
      </c>
    </row>
    <row r="8939" spans="1:7" ht="22.5" x14ac:dyDescent="0.2">
      <c r="A8939" s="1" t="str">
        <f t="shared" si="150"/>
        <v>SINAPI 103426</v>
      </c>
      <c r="B8939" s="3" t="s">
        <v>6165</v>
      </c>
      <c r="C8939" s="3">
        <v>103426</v>
      </c>
      <c r="D8939" s="2" t="s">
        <v>328</v>
      </c>
      <c r="E8939" s="3" t="s">
        <v>6148</v>
      </c>
      <c r="G8939" s="66">
        <v>18.850000000000001</v>
      </c>
    </row>
    <row r="8940" spans="1:7" ht="22.5" x14ac:dyDescent="0.2">
      <c r="A8940" s="1" t="str">
        <f t="shared" si="150"/>
        <v>SINAPI 103429</v>
      </c>
      <c r="B8940" s="3" t="s">
        <v>6165</v>
      </c>
      <c r="C8940" s="3">
        <v>103429</v>
      </c>
      <c r="D8940" s="2" t="s">
        <v>331</v>
      </c>
      <c r="E8940" s="3" t="s">
        <v>6148</v>
      </c>
      <c r="G8940" s="66">
        <v>2699.54</v>
      </c>
    </row>
    <row r="8941" spans="1:7" ht="22.5" x14ac:dyDescent="0.2">
      <c r="A8941" s="1" t="str">
        <f t="shared" si="150"/>
        <v>SINAPI 103427</v>
      </c>
      <c r="B8941" s="3" t="s">
        <v>6165</v>
      </c>
      <c r="C8941" s="3">
        <v>103427</v>
      </c>
      <c r="D8941" s="2" t="s">
        <v>329</v>
      </c>
      <c r="E8941" s="3" t="s">
        <v>6148</v>
      </c>
      <c r="G8941" s="66">
        <v>37.75</v>
      </c>
    </row>
    <row r="8942" spans="1:7" ht="22.5" x14ac:dyDescent="0.2">
      <c r="A8942" s="1" t="str">
        <f t="shared" si="150"/>
        <v>SINAPI 103393</v>
      </c>
      <c r="B8942" s="3" t="s">
        <v>6165</v>
      </c>
      <c r="C8942" s="3">
        <v>103393</v>
      </c>
      <c r="D8942" s="2" t="s">
        <v>298</v>
      </c>
      <c r="E8942" s="3" t="s">
        <v>6147</v>
      </c>
      <c r="G8942" s="66">
        <v>5075.24</v>
      </c>
    </row>
    <row r="8943" spans="1:7" ht="22.5" x14ac:dyDescent="0.2">
      <c r="A8943" s="1" t="str">
        <f t="shared" si="150"/>
        <v>SINAPI 103376</v>
      </c>
      <c r="B8943" s="3" t="s">
        <v>6165</v>
      </c>
      <c r="C8943" s="3">
        <v>103376</v>
      </c>
      <c r="D8943" s="2" t="s">
        <v>289</v>
      </c>
      <c r="E8943" s="3" t="s">
        <v>6147</v>
      </c>
      <c r="G8943" s="66">
        <v>124.34</v>
      </c>
    </row>
    <row r="8944" spans="1:7" ht="22.5" x14ac:dyDescent="0.2">
      <c r="A8944" s="1" t="str">
        <f t="shared" si="150"/>
        <v>SINAPI 104804</v>
      </c>
      <c r="B8944" s="3" t="s">
        <v>6165</v>
      </c>
      <c r="C8944" s="3">
        <v>104804</v>
      </c>
      <c r="D8944" s="2" t="s">
        <v>10334</v>
      </c>
      <c r="E8944" s="3" t="s">
        <v>6147</v>
      </c>
      <c r="G8944" s="66">
        <v>0</v>
      </c>
    </row>
    <row r="8945" spans="1:7" ht="22.5" x14ac:dyDescent="0.2">
      <c r="A8945" s="1" t="str">
        <f t="shared" si="150"/>
        <v>SINAPI 104805</v>
      </c>
      <c r="B8945" s="3" t="s">
        <v>6165</v>
      </c>
      <c r="C8945" s="3">
        <v>104805</v>
      </c>
      <c r="D8945" s="2" t="s">
        <v>10335</v>
      </c>
      <c r="E8945" s="3" t="s">
        <v>6147</v>
      </c>
      <c r="G8945" s="66">
        <v>0</v>
      </c>
    </row>
    <row r="8946" spans="1:7" ht="22.5" x14ac:dyDescent="0.2">
      <c r="A8946" s="1" t="str">
        <f t="shared" si="150"/>
        <v>SINAPI 103377</v>
      </c>
      <c r="B8946" s="3" t="s">
        <v>6165</v>
      </c>
      <c r="C8946" s="3">
        <v>103377</v>
      </c>
      <c r="D8946" s="2" t="s">
        <v>290</v>
      </c>
      <c r="E8946" s="3" t="s">
        <v>6147</v>
      </c>
      <c r="G8946" s="66">
        <v>266.02999999999997</v>
      </c>
    </row>
    <row r="8947" spans="1:7" ht="22.5" x14ac:dyDescent="0.2">
      <c r="A8947" s="1" t="str">
        <f t="shared" si="150"/>
        <v>SINAPI 104806</v>
      </c>
      <c r="B8947" s="3" t="s">
        <v>6165</v>
      </c>
      <c r="C8947" s="3">
        <v>104806</v>
      </c>
      <c r="D8947" s="2" t="s">
        <v>10336</v>
      </c>
      <c r="E8947" s="3" t="s">
        <v>6147</v>
      </c>
      <c r="G8947" s="66">
        <v>0</v>
      </c>
    </row>
    <row r="8948" spans="1:7" ht="22.5" x14ac:dyDescent="0.2">
      <c r="A8948" s="1" t="str">
        <f t="shared" si="150"/>
        <v>SINAPI 103378</v>
      </c>
      <c r="B8948" s="3" t="s">
        <v>6165</v>
      </c>
      <c r="C8948" s="3">
        <v>103378</v>
      </c>
      <c r="D8948" s="2" t="s">
        <v>10337</v>
      </c>
      <c r="E8948" s="3" t="s">
        <v>6147</v>
      </c>
      <c r="G8948" s="66">
        <v>0</v>
      </c>
    </row>
    <row r="8949" spans="1:7" ht="22.5" x14ac:dyDescent="0.2">
      <c r="A8949" s="1" t="str">
        <f t="shared" si="150"/>
        <v>SINAPI 103372</v>
      </c>
      <c r="B8949" s="3" t="s">
        <v>6165</v>
      </c>
      <c r="C8949" s="3">
        <v>103372</v>
      </c>
      <c r="D8949" s="2" t="s">
        <v>287</v>
      </c>
      <c r="E8949" s="3" t="s">
        <v>6147</v>
      </c>
      <c r="G8949" s="66">
        <v>5.34</v>
      </c>
    </row>
    <row r="8950" spans="1:7" ht="22.5" x14ac:dyDescent="0.2">
      <c r="A8950" s="1" t="str">
        <f t="shared" si="150"/>
        <v>SINAPI 103379</v>
      </c>
      <c r="B8950" s="3" t="s">
        <v>6165</v>
      </c>
      <c r="C8950" s="3">
        <v>103379</v>
      </c>
      <c r="D8950" s="2" t="s">
        <v>291</v>
      </c>
      <c r="E8950" s="3" t="s">
        <v>6147</v>
      </c>
      <c r="G8950" s="66">
        <v>414.12</v>
      </c>
    </row>
    <row r="8951" spans="1:7" ht="22.5" x14ac:dyDescent="0.2">
      <c r="A8951" s="1" t="str">
        <f t="shared" si="150"/>
        <v>SINAPI 103380</v>
      </c>
      <c r="B8951" s="3" t="s">
        <v>6165</v>
      </c>
      <c r="C8951" s="3">
        <v>103380</v>
      </c>
      <c r="D8951" s="2" t="s">
        <v>10338</v>
      </c>
      <c r="E8951" s="3" t="s">
        <v>6147</v>
      </c>
      <c r="G8951" s="66">
        <v>0</v>
      </c>
    </row>
    <row r="8952" spans="1:7" ht="22.5" x14ac:dyDescent="0.2">
      <c r="A8952" s="1" t="str">
        <f t="shared" si="150"/>
        <v>SINAPI 103381</v>
      </c>
      <c r="B8952" s="3" t="s">
        <v>6165</v>
      </c>
      <c r="C8952" s="3">
        <v>103381</v>
      </c>
      <c r="D8952" s="2" t="s">
        <v>10339</v>
      </c>
      <c r="E8952" s="3" t="s">
        <v>6147</v>
      </c>
      <c r="G8952" s="66">
        <v>0</v>
      </c>
    </row>
    <row r="8953" spans="1:7" ht="22.5" x14ac:dyDescent="0.2">
      <c r="A8953" s="1" t="str">
        <f t="shared" si="150"/>
        <v>SINAPI 103382</v>
      </c>
      <c r="B8953" s="3" t="s">
        <v>6165</v>
      </c>
      <c r="C8953" s="3">
        <v>103382</v>
      </c>
      <c r="D8953" s="2" t="s">
        <v>10340</v>
      </c>
      <c r="E8953" s="3" t="s">
        <v>6147</v>
      </c>
      <c r="G8953" s="66">
        <v>0</v>
      </c>
    </row>
    <row r="8954" spans="1:7" ht="22.5" x14ac:dyDescent="0.2">
      <c r="A8954" s="1" t="str">
        <f t="shared" si="150"/>
        <v>SINAPI 103383</v>
      </c>
      <c r="B8954" s="3" t="s">
        <v>6165</v>
      </c>
      <c r="C8954" s="3">
        <v>103383</v>
      </c>
      <c r="D8954" s="2" t="s">
        <v>292</v>
      </c>
      <c r="E8954" s="3" t="s">
        <v>6147</v>
      </c>
      <c r="G8954" s="66">
        <v>1015.45</v>
      </c>
    </row>
    <row r="8955" spans="1:7" ht="22.5" x14ac:dyDescent="0.2">
      <c r="A8955" s="1" t="str">
        <f t="shared" si="150"/>
        <v>SINAPI 103373</v>
      </c>
      <c r="B8955" s="3" t="s">
        <v>6165</v>
      </c>
      <c r="C8955" s="3">
        <v>103373</v>
      </c>
      <c r="D8955" s="2" t="s">
        <v>288</v>
      </c>
      <c r="E8955" s="3" t="s">
        <v>6147</v>
      </c>
      <c r="G8955" s="66">
        <v>10.45</v>
      </c>
    </row>
    <row r="8956" spans="1:7" ht="22.5" x14ac:dyDescent="0.2">
      <c r="A8956" s="1" t="str">
        <f t="shared" si="150"/>
        <v>SINAPI 103384</v>
      </c>
      <c r="B8956" s="3" t="s">
        <v>6165</v>
      </c>
      <c r="C8956" s="3">
        <v>103384</v>
      </c>
      <c r="D8956" s="2" t="s">
        <v>10341</v>
      </c>
      <c r="E8956" s="3" t="s">
        <v>6147</v>
      </c>
      <c r="G8956" s="66">
        <v>0</v>
      </c>
    </row>
    <row r="8957" spans="1:7" ht="22.5" x14ac:dyDescent="0.2">
      <c r="A8957" s="1" t="str">
        <f t="shared" si="150"/>
        <v>SINAPI 103385</v>
      </c>
      <c r="B8957" s="3" t="s">
        <v>6165</v>
      </c>
      <c r="C8957" s="3">
        <v>103385</v>
      </c>
      <c r="D8957" s="2" t="s">
        <v>293</v>
      </c>
      <c r="E8957" s="3" t="s">
        <v>6147</v>
      </c>
      <c r="G8957" s="66">
        <v>1637.47</v>
      </c>
    </row>
    <row r="8958" spans="1:7" ht="22.5" x14ac:dyDescent="0.2">
      <c r="A8958" s="1" t="str">
        <f t="shared" si="150"/>
        <v>SINAPI 103386</v>
      </c>
      <c r="B8958" s="3" t="s">
        <v>6165</v>
      </c>
      <c r="C8958" s="3">
        <v>103386</v>
      </c>
      <c r="D8958" s="2" t="s">
        <v>10342</v>
      </c>
      <c r="E8958" s="3" t="s">
        <v>6147</v>
      </c>
      <c r="G8958" s="66">
        <v>0</v>
      </c>
    </row>
    <row r="8959" spans="1:7" ht="22.5" x14ac:dyDescent="0.2">
      <c r="A8959" s="1" t="str">
        <f t="shared" si="150"/>
        <v>SINAPI 103387</v>
      </c>
      <c r="B8959" s="3" t="s">
        <v>6165</v>
      </c>
      <c r="C8959" s="3">
        <v>103387</v>
      </c>
      <c r="D8959" s="2" t="s">
        <v>294</v>
      </c>
      <c r="E8959" s="3" t="s">
        <v>6147</v>
      </c>
      <c r="G8959" s="66">
        <v>2872.42</v>
      </c>
    </row>
    <row r="8960" spans="1:7" ht="22.5" x14ac:dyDescent="0.2">
      <c r="A8960" s="1" t="str">
        <f t="shared" si="150"/>
        <v>SINAPI 103388</v>
      </c>
      <c r="B8960" s="3" t="s">
        <v>6165</v>
      </c>
      <c r="C8960" s="3">
        <v>103388</v>
      </c>
      <c r="D8960" s="2" t="s">
        <v>10343</v>
      </c>
      <c r="E8960" s="3" t="s">
        <v>6147</v>
      </c>
      <c r="G8960" s="66">
        <v>0</v>
      </c>
    </row>
    <row r="8961" spans="1:7" ht="22.5" x14ac:dyDescent="0.2">
      <c r="A8961" s="1" t="str">
        <f t="shared" si="150"/>
        <v>SINAPI 103374</v>
      </c>
      <c r="B8961" s="3" t="s">
        <v>6165</v>
      </c>
      <c r="C8961" s="3">
        <v>103374</v>
      </c>
      <c r="D8961" s="2" t="s">
        <v>10344</v>
      </c>
      <c r="E8961" s="3" t="s">
        <v>6147</v>
      </c>
      <c r="G8961" s="66">
        <v>0</v>
      </c>
    </row>
    <row r="8962" spans="1:7" ht="22.5" x14ac:dyDescent="0.2">
      <c r="A8962" s="1" t="str">
        <f t="shared" si="150"/>
        <v>SINAPI 103389</v>
      </c>
      <c r="B8962" s="3" t="s">
        <v>6165</v>
      </c>
      <c r="C8962" s="3">
        <v>103389</v>
      </c>
      <c r="D8962" s="2" t="s">
        <v>295</v>
      </c>
      <c r="E8962" s="3" t="s">
        <v>6147</v>
      </c>
      <c r="G8962" s="66">
        <v>4271.72</v>
      </c>
    </row>
    <row r="8963" spans="1:7" ht="22.5" x14ac:dyDescent="0.2">
      <c r="A8963" s="1" t="str">
        <f t="shared" si="150"/>
        <v>SINAPI 103390</v>
      </c>
      <c r="B8963" s="3" t="s">
        <v>6165</v>
      </c>
      <c r="C8963" s="3">
        <v>103390</v>
      </c>
      <c r="D8963" s="2" t="s">
        <v>10345</v>
      </c>
      <c r="E8963" s="3" t="s">
        <v>6147</v>
      </c>
      <c r="G8963" s="66">
        <v>0</v>
      </c>
    </row>
    <row r="8964" spans="1:7" ht="22.5" x14ac:dyDescent="0.2">
      <c r="A8964" s="1" t="str">
        <f t="shared" si="150"/>
        <v>SINAPI 103391</v>
      </c>
      <c r="B8964" s="3" t="s">
        <v>6165</v>
      </c>
      <c r="C8964" s="3">
        <v>103391</v>
      </c>
      <c r="D8964" s="2" t="s">
        <v>296</v>
      </c>
      <c r="E8964" s="3" t="s">
        <v>6147</v>
      </c>
      <c r="G8964" s="66">
        <v>2816.33</v>
      </c>
    </row>
    <row r="8965" spans="1:7" ht="22.5" x14ac:dyDescent="0.2">
      <c r="A8965" s="1" t="str">
        <f t="shared" si="150"/>
        <v>SINAPI 103375</v>
      </c>
      <c r="B8965" s="3" t="s">
        <v>6165</v>
      </c>
      <c r="C8965" s="3">
        <v>103375</v>
      </c>
      <c r="D8965" s="2" t="s">
        <v>10346</v>
      </c>
      <c r="E8965" s="3" t="s">
        <v>6147</v>
      </c>
      <c r="G8965" s="66">
        <v>0</v>
      </c>
    </row>
    <row r="8966" spans="1:7" ht="22.5" x14ac:dyDescent="0.2">
      <c r="A8966" s="1" t="str">
        <f t="shared" si="150"/>
        <v>SINAPI 103392</v>
      </c>
      <c r="B8966" s="3" t="s">
        <v>6165</v>
      </c>
      <c r="C8966" s="3">
        <v>103392</v>
      </c>
      <c r="D8966" s="2" t="s">
        <v>297</v>
      </c>
      <c r="E8966" s="3" t="s">
        <v>6147</v>
      </c>
      <c r="G8966" s="66">
        <v>4601.3</v>
      </c>
    </row>
    <row r="8967" spans="1:7" ht="22.5" x14ac:dyDescent="0.2">
      <c r="A8967" s="1" t="str">
        <f t="shared" si="150"/>
        <v>SINAPI 103440</v>
      </c>
      <c r="B8967" s="3" t="s">
        <v>6165</v>
      </c>
      <c r="C8967" s="3">
        <v>103440</v>
      </c>
      <c r="D8967" s="2" t="s">
        <v>342</v>
      </c>
      <c r="E8967" s="3" t="s">
        <v>6148</v>
      </c>
      <c r="G8967" s="66">
        <v>395.8</v>
      </c>
    </row>
    <row r="8968" spans="1:7" ht="22.5" x14ac:dyDescent="0.2">
      <c r="A8968" s="1" t="str">
        <f t="shared" si="150"/>
        <v>SINAPI 103441</v>
      </c>
      <c r="B8968" s="3" t="s">
        <v>6165</v>
      </c>
      <c r="C8968" s="3">
        <v>103441</v>
      </c>
      <c r="D8968" s="2" t="s">
        <v>343</v>
      </c>
      <c r="E8968" s="3" t="s">
        <v>6148</v>
      </c>
      <c r="G8968" s="66">
        <v>400.74</v>
      </c>
    </row>
    <row r="8969" spans="1:7" ht="22.5" x14ac:dyDescent="0.2">
      <c r="A8969" s="1" t="str">
        <f t="shared" si="150"/>
        <v>SINAPI 103442</v>
      </c>
      <c r="B8969" s="3" t="s">
        <v>6165</v>
      </c>
      <c r="C8969" s="3">
        <v>103442</v>
      </c>
      <c r="D8969" s="2" t="s">
        <v>344</v>
      </c>
      <c r="E8969" s="3" t="s">
        <v>6148</v>
      </c>
      <c r="G8969" s="66">
        <v>520.04999999999995</v>
      </c>
    </row>
    <row r="8970" spans="1:7" ht="22.5" x14ac:dyDescent="0.2">
      <c r="A8970" s="1" t="str">
        <f t="shared" si="150"/>
        <v>SINAPI 103437</v>
      </c>
      <c r="B8970" s="3" t="s">
        <v>6165</v>
      </c>
      <c r="C8970" s="3">
        <v>103437</v>
      </c>
      <c r="D8970" s="2" t="s">
        <v>339</v>
      </c>
      <c r="E8970" s="3" t="s">
        <v>6148</v>
      </c>
      <c r="G8970" s="66">
        <v>174.4</v>
      </c>
    </row>
    <row r="8971" spans="1:7" ht="22.5" x14ac:dyDescent="0.2">
      <c r="A8971" s="1" t="str">
        <f t="shared" si="150"/>
        <v>SINAPI 103438</v>
      </c>
      <c r="B8971" s="3" t="s">
        <v>6165</v>
      </c>
      <c r="C8971" s="3">
        <v>103438</v>
      </c>
      <c r="D8971" s="2" t="s">
        <v>340</v>
      </c>
      <c r="E8971" s="3" t="s">
        <v>6148</v>
      </c>
      <c r="G8971" s="66">
        <v>174.4</v>
      </c>
    </row>
    <row r="8972" spans="1:7" ht="22.5" x14ac:dyDescent="0.2">
      <c r="A8972" s="1" t="str">
        <f t="shared" si="150"/>
        <v>SINAPI 103439</v>
      </c>
      <c r="B8972" s="3" t="s">
        <v>6165</v>
      </c>
      <c r="C8972" s="3">
        <v>103439</v>
      </c>
      <c r="D8972" s="2" t="s">
        <v>341</v>
      </c>
      <c r="E8972" s="3" t="s">
        <v>6148</v>
      </c>
      <c r="G8972" s="66">
        <v>204.93</v>
      </c>
    </row>
    <row r="8973" spans="1:7" ht="22.5" x14ac:dyDescent="0.2">
      <c r="A8973" s="1" t="str">
        <f t="shared" si="150"/>
        <v>SINAPI 88789</v>
      </c>
      <c r="B8973" s="3" t="s">
        <v>6165</v>
      </c>
      <c r="C8973" s="3">
        <v>88789</v>
      </c>
      <c r="D8973" s="2" t="s">
        <v>5305</v>
      </c>
      <c r="E8973" s="3" t="s">
        <v>6149</v>
      </c>
      <c r="G8973" s="66">
        <v>408.27</v>
      </c>
    </row>
    <row r="8974" spans="1:7" ht="22.5" x14ac:dyDescent="0.2">
      <c r="A8974" s="1" t="str">
        <f t="shared" si="150"/>
        <v>SINAPI 88788</v>
      </c>
      <c r="B8974" s="3" t="s">
        <v>6165</v>
      </c>
      <c r="C8974" s="3">
        <v>88788</v>
      </c>
      <c r="D8974" s="2" t="s">
        <v>5304</v>
      </c>
      <c r="E8974" s="3" t="s">
        <v>6149</v>
      </c>
      <c r="G8974" s="66">
        <v>339.96</v>
      </c>
    </row>
    <row r="8975" spans="1:7" ht="22.5" x14ac:dyDescent="0.2">
      <c r="A8975" s="1" t="str">
        <f t="shared" si="150"/>
        <v>SINAPI 87245</v>
      </c>
      <c r="B8975" s="3" t="s">
        <v>6165</v>
      </c>
      <c r="C8975" s="3">
        <v>87245</v>
      </c>
      <c r="D8975" s="2" t="s">
        <v>5303</v>
      </c>
      <c r="E8975" s="3" t="s">
        <v>6149</v>
      </c>
      <c r="G8975" s="66">
        <v>314.32</v>
      </c>
    </row>
    <row r="8976" spans="1:7" ht="22.5" x14ac:dyDescent="0.2">
      <c r="A8976" s="1" t="str">
        <f t="shared" si="150"/>
        <v>SINAPI 87244</v>
      </c>
      <c r="B8976" s="3" t="s">
        <v>6165</v>
      </c>
      <c r="C8976" s="3">
        <v>87244</v>
      </c>
      <c r="D8976" s="2" t="s">
        <v>5302</v>
      </c>
      <c r="E8976" s="3" t="s">
        <v>6149</v>
      </c>
      <c r="G8976" s="66">
        <v>262.18</v>
      </c>
    </row>
    <row r="8977" spans="1:7" ht="22.5" x14ac:dyDescent="0.2">
      <c r="A8977" s="1" t="str">
        <f t="shared" si="150"/>
        <v>SINAPI 104589</v>
      </c>
      <c r="B8977" s="3" t="s">
        <v>6165</v>
      </c>
      <c r="C8977" s="3">
        <v>104589</v>
      </c>
      <c r="D8977" s="2" t="s">
        <v>7633</v>
      </c>
      <c r="E8977" s="3" t="s">
        <v>6149</v>
      </c>
      <c r="G8977" s="66">
        <v>261.16000000000003</v>
      </c>
    </row>
    <row r="8978" spans="1:7" ht="22.5" x14ac:dyDescent="0.2">
      <c r="A8978" s="1" t="str">
        <f t="shared" si="150"/>
        <v>SINAPI 104588</v>
      </c>
      <c r="B8978" s="3" t="s">
        <v>6165</v>
      </c>
      <c r="C8978" s="3">
        <v>104588</v>
      </c>
      <c r="D8978" s="2" t="s">
        <v>7632</v>
      </c>
      <c r="E8978" s="3" t="s">
        <v>6149</v>
      </c>
      <c r="G8978" s="66">
        <v>218.36</v>
      </c>
    </row>
    <row r="8979" spans="1:7" ht="22.5" x14ac:dyDescent="0.2">
      <c r="A8979" s="1" t="str">
        <f t="shared" si="150"/>
        <v>SINAPI 104591</v>
      </c>
      <c r="B8979" s="3" t="s">
        <v>6165</v>
      </c>
      <c r="C8979" s="3">
        <v>104591</v>
      </c>
      <c r="D8979" s="2" t="s">
        <v>7635</v>
      </c>
      <c r="E8979" s="3" t="s">
        <v>6149</v>
      </c>
      <c r="G8979" s="66">
        <v>287.43</v>
      </c>
    </row>
    <row r="8980" spans="1:7" ht="22.5" x14ac:dyDescent="0.2">
      <c r="A8980" s="1" t="str">
        <f t="shared" si="150"/>
        <v>SINAPI 104590</v>
      </c>
      <c r="B8980" s="3" t="s">
        <v>6165</v>
      </c>
      <c r="C8980" s="3">
        <v>104590</v>
      </c>
      <c r="D8980" s="2" t="s">
        <v>7634</v>
      </c>
      <c r="E8980" s="3" t="s">
        <v>6149</v>
      </c>
      <c r="G8980" s="66">
        <v>241.81</v>
      </c>
    </row>
    <row r="8981" spans="1:7" ht="22.5" x14ac:dyDescent="0.2">
      <c r="A8981" s="1" t="str">
        <f t="shared" si="150"/>
        <v>SINAPI 87267</v>
      </c>
      <c r="B8981" s="3" t="s">
        <v>6165</v>
      </c>
      <c r="C8981" s="3">
        <v>87267</v>
      </c>
      <c r="D8981" s="2" t="s">
        <v>7627</v>
      </c>
      <c r="E8981" s="3" t="s">
        <v>6149</v>
      </c>
      <c r="G8981" s="66">
        <v>63.81</v>
      </c>
    </row>
    <row r="8982" spans="1:7" ht="22.5" x14ac:dyDescent="0.2">
      <c r="A8982" s="1" t="str">
        <f t="shared" si="150"/>
        <v>SINAPI 104614</v>
      </c>
      <c r="B8982" s="3" t="s">
        <v>6165</v>
      </c>
      <c r="C8982" s="3">
        <v>104614</v>
      </c>
      <c r="D8982" s="2" t="s">
        <v>7639</v>
      </c>
      <c r="E8982" s="3" t="s">
        <v>6149</v>
      </c>
      <c r="G8982" s="66">
        <v>69.45</v>
      </c>
    </row>
    <row r="8983" spans="1:7" ht="22.5" x14ac:dyDescent="0.2">
      <c r="A8983" s="1" t="str">
        <f t="shared" si="150"/>
        <v>SINAPI 104613</v>
      </c>
      <c r="B8983" s="3" t="s">
        <v>6165</v>
      </c>
      <c r="C8983" s="3">
        <v>104613</v>
      </c>
      <c r="D8983" s="2" t="s">
        <v>7638</v>
      </c>
      <c r="E8983" s="3" t="s">
        <v>6149</v>
      </c>
      <c r="G8983" s="66">
        <v>61.79</v>
      </c>
    </row>
    <row r="8984" spans="1:7" ht="22.5" x14ac:dyDescent="0.2">
      <c r="A8984" s="1" t="str">
        <f t="shared" si="150"/>
        <v>SINAPI 87265</v>
      </c>
      <c r="B8984" s="3" t="s">
        <v>6165</v>
      </c>
      <c r="C8984" s="3">
        <v>87265</v>
      </c>
      <c r="D8984" s="2" t="s">
        <v>7626</v>
      </c>
      <c r="E8984" s="3" t="s">
        <v>6149</v>
      </c>
      <c r="G8984" s="66">
        <v>57.92</v>
      </c>
    </row>
    <row r="8985" spans="1:7" ht="22.5" x14ac:dyDescent="0.2">
      <c r="A8985" s="1" t="str">
        <f t="shared" si="150"/>
        <v>SINAPI 87271</v>
      </c>
      <c r="B8985" s="3" t="s">
        <v>6165</v>
      </c>
      <c r="C8985" s="3">
        <v>87271</v>
      </c>
      <c r="D8985" s="2" t="s">
        <v>7629</v>
      </c>
      <c r="E8985" s="3" t="s">
        <v>6149</v>
      </c>
      <c r="G8985" s="66">
        <v>68.34</v>
      </c>
    </row>
    <row r="8986" spans="1:7" ht="22.5" x14ac:dyDescent="0.2">
      <c r="A8986" s="1" t="str">
        <f t="shared" si="150"/>
        <v>SINAPI 87269</v>
      </c>
      <c r="B8986" s="3" t="s">
        <v>6165</v>
      </c>
      <c r="C8986" s="3">
        <v>87269</v>
      </c>
      <c r="D8986" s="2" t="s">
        <v>7628</v>
      </c>
      <c r="E8986" s="3" t="s">
        <v>6149</v>
      </c>
      <c r="G8986" s="66">
        <v>62.37</v>
      </c>
    </row>
    <row r="8987" spans="1:7" ht="22.5" x14ac:dyDescent="0.2">
      <c r="A8987" s="1" t="str">
        <f t="shared" si="150"/>
        <v>SINAPI 87275</v>
      </c>
      <c r="B8987" s="3" t="s">
        <v>6165</v>
      </c>
      <c r="C8987" s="3">
        <v>87275</v>
      </c>
      <c r="D8987" s="2" t="s">
        <v>7631</v>
      </c>
      <c r="E8987" s="3" t="s">
        <v>6149</v>
      </c>
      <c r="G8987" s="66">
        <v>73.44</v>
      </c>
    </row>
    <row r="8988" spans="1:7" ht="22.5" x14ac:dyDescent="0.2">
      <c r="A8988" s="1" t="str">
        <f t="shared" si="150"/>
        <v>SINAPI 87273</v>
      </c>
      <c r="B8988" s="3" t="s">
        <v>6165</v>
      </c>
      <c r="C8988" s="3">
        <v>87273</v>
      </c>
      <c r="D8988" s="2" t="s">
        <v>7630</v>
      </c>
      <c r="E8988" s="3" t="s">
        <v>6149</v>
      </c>
      <c r="G8988" s="66">
        <v>65.55</v>
      </c>
    </row>
    <row r="8989" spans="1:7" ht="22.5" x14ac:dyDescent="0.2">
      <c r="A8989" s="1" t="str">
        <f t="shared" si="150"/>
        <v>SINAPI 104612</v>
      </c>
      <c r="B8989" s="3" t="s">
        <v>6165</v>
      </c>
      <c r="C8989" s="3">
        <v>104612</v>
      </c>
      <c r="D8989" s="2" t="s">
        <v>7637</v>
      </c>
      <c r="E8989" s="3" t="s">
        <v>6149</v>
      </c>
      <c r="G8989" s="66">
        <v>91.17</v>
      </c>
    </row>
    <row r="8990" spans="1:7" ht="22.5" x14ac:dyDescent="0.2">
      <c r="A8990" s="1" t="str">
        <f t="shared" si="150"/>
        <v>SINAPI 104611</v>
      </c>
      <c r="B8990" s="3" t="s">
        <v>6165</v>
      </c>
      <c r="C8990" s="3">
        <v>104611</v>
      </c>
      <c r="D8990" s="2" t="s">
        <v>7636</v>
      </c>
      <c r="E8990" s="3" t="s">
        <v>6149</v>
      </c>
      <c r="G8990" s="66">
        <v>90.25</v>
      </c>
    </row>
    <row r="8991" spans="1:7" ht="22.5" x14ac:dyDescent="0.2">
      <c r="A8991" s="1" t="str">
        <f t="shared" si="150"/>
        <v>SINAPI 104618</v>
      </c>
      <c r="B8991" s="3" t="s">
        <v>6165</v>
      </c>
      <c r="C8991" s="3">
        <v>104618</v>
      </c>
      <c r="D8991" s="2" t="s">
        <v>5309</v>
      </c>
      <c r="E8991" s="3" t="s">
        <v>6149</v>
      </c>
      <c r="G8991" s="66">
        <v>353.2</v>
      </c>
    </row>
    <row r="8992" spans="1:7" ht="22.5" x14ac:dyDescent="0.2">
      <c r="A8992" s="1" t="str">
        <f t="shared" si="150"/>
        <v>SINAPI 104616</v>
      </c>
      <c r="B8992" s="3" t="s">
        <v>6165</v>
      </c>
      <c r="C8992" s="3">
        <v>104616</v>
      </c>
      <c r="D8992" s="2" t="s">
        <v>5307</v>
      </c>
      <c r="E8992" s="3" t="s">
        <v>6149</v>
      </c>
      <c r="G8992" s="66">
        <v>341.21</v>
      </c>
    </row>
    <row r="8993" spans="1:7" ht="22.5" x14ac:dyDescent="0.2">
      <c r="A8993" s="1" t="str">
        <f t="shared" si="150"/>
        <v>SINAPI 104617</v>
      </c>
      <c r="B8993" s="3" t="s">
        <v>6165</v>
      </c>
      <c r="C8993" s="3">
        <v>104617</v>
      </c>
      <c r="D8993" s="2" t="s">
        <v>5308</v>
      </c>
      <c r="E8993" s="3" t="s">
        <v>6149</v>
      </c>
      <c r="G8993" s="66">
        <v>272.64</v>
      </c>
    </row>
    <row r="8994" spans="1:7" ht="22.5" x14ac:dyDescent="0.2">
      <c r="A8994" s="1" t="str">
        <f t="shared" si="150"/>
        <v>SINAPI 104615</v>
      </c>
      <c r="B8994" s="3" t="s">
        <v>6165</v>
      </c>
      <c r="C8994" s="3">
        <v>104615</v>
      </c>
      <c r="D8994" s="2" t="s">
        <v>5306</v>
      </c>
      <c r="E8994" s="3" t="s">
        <v>6149</v>
      </c>
      <c r="G8994" s="66">
        <v>260.64999999999998</v>
      </c>
    </row>
    <row r="8995" spans="1:7" ht="22.5" x14ac:dyDescent="0.2">
      <c r="A8995" s="1" t="str">
        <f t="shared" si="150"/>
        <v>SINAPI 87247</v>
      </c>
      <c r="B8995" s="3" t="s">
        <v>6165</v>
      </c>
      <c r="C8995" s="3">
        <v>87247</v>
      </c>
      <c r="D8995" s="2" t="s">
        <v>7539</v>
      </c>
      <c r="E8995" s="3" t="s">
        <v>6149</v>
      </c>
      <c r="G8995" s="66">
        <v>58.07</v>
      </c>
    </row>
    <row r="8996" spans="1:7" ht="22.5" x14ac:dyDescent="0.2">
      <c r="A8996" s="1" t="str">
        <f t="shared" si="150"/>
        <v>SINAPI 87248</v>
      </c>
      <c r="B8996" s="3" t="s">
        <v>6165</v>
      </c>
      <c r="C8996" s="3">
        <v>87248</v>
      </c>
      <c r="D8996" s="2" t="s">
        <v>7540</v>
      </c>
      <c r="E8996" s="3" t="s">
        <v>6149</v>
      </c>
      <c r="G8996" s="66">
        <v>49.51</v>
      </c>
    </row>
    <row r="8997" spans="1:7" ht="22.5" x14ac:dyDescent="0.2">
      <c r="A8997" s="1" t="str">
        <f t="shared" si="150"/>
        <v>SINAPI 87246</v>
      </c>
      <c r="B8997" s="3" t="s">
        <v>6165</v>
      </c>
      <c r="C8997" s="3">
        <v>87246</v>
      </c>
      <c r="D8997" s="2" t="s">
        <v>7538</v>
      </c>
      <c r="E8997" s="3" t="s">
        <v>6149</v>
      </c>
      <c r="G8997" s="66">
        <v>66.09</v>
      </c>
    </row>
    <row r="8998" spans="1:7" ht="22.5" x14ac:dyDescent="0.2">
      <c r="A8998" s="1" t="str">
        <f t="shared" si="150"/>
        <v>SINAPI 104601</v>
      </c>
      <c r="B8998" s="3" t="s">
        <v>6165</v>
      </c>
      <c r="C8998" s="3">
        <v>104601</v>
      </c>
      <c r="D8998" s="2" t="s">
        <v>7551</v>
      </c>
      <c r="E8998" s="3" t="s">
        <v>6149</v>
      </c>
      <c r="G8998" s="66">
        <v>63.56</v>
      </c>
    </row>
    <row r="8999" spans="1:7" ht="22.5" x14ac:dyDescent="0.2">
      <c r="A8999" s="1" t="str">
        <f t="shared" ref="A8999:A9062" si="151">CONCATENAR</f>
        <v>SINAPI 104603</v>
      </c>
      <c r="B8999" s="3" t="s">
        <v>6165</v>
      </c>
      <c r="C8999" s="3">
        <v>104603</v>
      </c>
      <c r="D8999" s="2" t="s">
        <v>7552</v>
      </c>
      <c r="E8999" s="3" t="s">
        <v>6149</v>
      </c>
      <c r="G8999" s="66">
        <v>52.24</v>
      </c>
    </row>
    <row r="9000" spans="1:7" ht="22.5" x14ac:dyDescent="0.2">
      <c r="A9000" s="1" t="str">
        <f t="shared" si="151"/>
        <v>SINAPI 104599</v>
      </c>
      <c r="B9000" s="3" t="s">
        <v>6165</v>
      </c>
      <c r="C9000" s="3">
        <v>104599</v>
      </c>
      <c r="D9000" s="2" t="s">
        <v>7550</v>
      </c>
      <c r="E9000" s="3" t="s">
        <v>6149</v>
      </c>
      <c r="G9000" s="66">
        <v>80.650000000000006</v>
      </c>
    </row>
    <row r="9001" spans="1:7" ht="22.5" x14ac:dyDescent="0.2">
      <c r="A9001" s="1" t="str">
        <f t="shared" si="151"/>
        <v>SINAPI 87250</v>
      </c>
      <c r="B9001" s="3" t="s">
        <v>6165</v>
      </c>
      <c r="C9001" s="3">
        <v>87250</v>
      </c>
      <c r="D9001" s="2" t="s">
        <v>7542</v>
      </c>
      <c r="E9001" s="3" t="s">
        <v>6149</v>
      </c>
      <c r="G9001" s="66">
        <v>59.59</v>
      </c>
    </row>
    <row r="9002" spans="1:7" ht="22.5" x14ac:dyDescent="0.2">
      <c r="A9002" s="1" t="str">
        <f t="shared" si="151"/>
        <v>SINAPI 87251</v>
      </c>
      <c r="B9002" s="3" t="s">
        <v>6165</v>
      </c>
      <c r="C9002" s="3">
        <v>87251</v>
      </c>
      <c r="D9002" s="2" t="s">
        <v>7543</v>
      </c>
      <c r="E9002" s="3" t="s">
        <v>6149</v>
      </c>
      <c r="G9002" s="66">
        <v>49.83</v>
      </c>
    </row>
    <row r="9003" spans="1:7" ht="22.5" x14ac:dyDescent="0.2">
      <c r="A9003" s="1" t="str">
        <f t="shared" si="151"/>
        <v>SINAPI 87249</v>
      </c>
      <c r="B9003" s="3" t="s">
        <v>6165</v>
      </c>
      <c r="C9003" s="3">
        <v>87249</v>
      </c>
      <c r="D9003" s="2" t="s">
        <v>7541</v>
      </c>
      <c r="E9003" s="3" t="s">
        <v>6149</v>
      </c>
      <c r="G9003" s="66">
        <v>71.430000000000007</v>
      </c>
    </row>
    <row r="9004" spans="1:7" ht="22.5" x14ac:dyDescent="0.2">
      <c r="A9004" s="1" t="str">
        <f t="shared" si="151"/>
        <v>SINAPI 104606</v>
      </c>
      <c r="B9004" s="3" t="s">
        <v>6165</v>
      </c>
      <c r="C9004" s="3">
        <v>104606</v>
      </c>
      <c r="D9004" s="2" t="s">
        <v>7554</v>
      </c>
      <c r="E9004" s="3" t="s">
        <v>6149</v>
      </c>
      <c r="G9004" s="66">
        <v>68.31</v>
      </c>
    </row>
    <row r="9005" spans="1:7" ht="22.5" x14ac:dyDescent="0.2">
      <c r="A9005" s="1" t="str">
        <f t="shared" si="151"/>
        <v>SINAPI 104607</v>
      </c>
      <c r="B9005" s="3" t="s">
        <v>6165</v>
      </c>
      <c r="C9005" s="3">
        <v>104607</v>
      </c>
      <c r="D9005" s="2" t="s">
        <v>7555</v>
      </c>
      <c r="E9005" s="3" t="s">
        <v>6149</v>
      </c>
      <c r="G9005" s="66">
        <v>53.71</v>
      </c>
    </row>
    <row r="9006" spans="1:7" ht="22.5" x14ac:dyDescent="0.2">
      <c r="A9006" s="1" t="str">
        <f t="shared" si="151"/>
        <v>SINAPI 104605</v>
      </c>
      <c r="B9006" s="3" t="s">
        <v>6165</v>
      </c>
      <c r="C9006" s="3">
        <v>104605</v>
      </c>
      <c r="D9006" s="2" t="s">
        <v>7553</v>
      </c>
      <c r="E9006" s="3" t="s">
        <v>6149</v>
      </c>
      <c r="G9006" s="66">
        <v>102.23</v>
      </c>
    </row>
    <row r="9007" spans="1:7" ht="22.5" x14ac:dyDescent="0.2">
      <c r="A9007" s="1" t="str">
        <f t="shared" si="151"/>
        <v>SINAPI 87256</v>
      </c>
      <c r="B9007" s="3" t="s">
        <v>6165</v>
      </c>
      <c r="C9007" s="3">
        <v>87256</v>
      </c>
      <c r="D9007" s="2" t="s">
        <v>7545</v>
      </c>
      <c r="E9007" s="3" t="s">
        <v>6149</v>
      </c>
      <c r="G9007" s="66">
        <v>69.95</v>
      </c>
    </row>
    <row r="9008" spans="1:7" ht="22.5" x14ac:dyDescent="0.2">
      <c r="A9008" s="1" t="str">
        <f t="shared" si="151"/>
        <v>SINAPI 87257</v>
      </c>
      <c r="B9008" s="3" t="s">
        <v>6165</v>
      </c>
      <c r="C9008" s="3">
        <v>87257</v>
      </c>
      <c r="D9008" s="2" t="s">
        <v>7546</v>
      </c>
      <c r="E9008" s="3" t="s">
        <v>6149</v>
      </c>
      <c r="G9008" s="66">
        <v>59.05</v>
      </c>
    </row>
    <row r="9009" spans="1:7" ht="22.5" x14ac:dyDescent="0.2">
      <c r="A9009" s="1" t="str">
        <f t="shared" si="151"/>
        <v>SINAPI 87255</v>
      </c>
      <c r="B9009" s="3" t="s">
        <v>6165</v>
      </c>
      <c r="C9009" s="3">
        <v>87255</v>
      </c>
      <c r="D9009" s="2" t="s">
        <v>7544</v>
      </c>
      <c r="E9009" s="3" t="s">
        <v>6149</v>
      </c>
      <c r="G9009" s="66">
        <v>82.88</v>
      </c>
    </row>
    <row r="9010" spans="1:7" ht="22.5" x14ac:dyDescent="0.2">
      <c r="A9010" s="1" t="str">
        <f t="shared" si="151"/>
        <v>SINAPI 104594</v>
      </c>
      <c r="B9010" s="3" t="s">
        <v>6165</v>
      </c>
      <c r="C9010" s="3">
        <v>104594</v>
      </c>
      <c r="D9010" s="2" t="s">
        <v>7548</v>
      </c>
      <c r="E9010" s="3" t="s">
        <v>6149</v>
      </c>
      <c r="G9010" s="66">
        <v>72.290000000000006</v>
      </c>
    </row>
    <row r="9011" spans="1:7" ht="22.5" x14ac:dyDescent="0.2">
      <c r="A9011" s="1" t="str">
        <f t="shared" si="151"/>
        <v>SINAPI 104595</v>
      </c>
      <c r="B9011" s="3" t="s">
        <v>6165</v>
      </c>
      <c r="C9011" s="3">
        <v>104595</v>
      </c>
      <c r="D9011" s="2" t="s">
        <v>7549</v>
      </c>
      <c r="E9011" s="3" t="s">
        <v>6149</v>
      </c>
      <c r="G9011" s="66">
        <v>59.57</v>
      </c>
    </row>
    <row r="9012" spans="1:7" ht="22.5" x14ac:dyDescent="0.2">
      <c r="A9012" s="1" t="str">
        <f t="shared" si="151"/>
        <v>SINAPI 104593</v>
      </c>
      <c r="B9012" s="3" t="s">
        <v>6165</v>
      </c>
      <c r="C9012" s="3">
        <v>104593</v>
      </c>
      <c r="D9012" s="2" t="s">
        <v>7547</v>
      </c>
      <c r="E9012" s="3" t="s">
        <v>6149</v>
      </c>
      <c r="G9012" s="66">
        <v>86.68</v>
      </c>
    </row>
    <row r="9013" spans="1:7" ht="22.5" x14ac:dyDescent="0.2">
      <c r="A9013" s="1" t="str">
        <f t="shared" si="151"/>
        <v>SINAPI 87262</v>
      </c>
      <c r="B9013" s="3" t="s">
        <v>6165</v>
      </c>
      <c r="C9013" s="3">
        <v>87262</v>
      </c>
      <c r="D9013" s="2" t="s">
        <v>5044</v>
      </c>
      <c r="E9013" s="3" t="s">
        <v>6149</v>
      </c>
      <c r="G9013" s="66">
        <v>117.67</v>
      </c>
    </row>
    <row r="9014" spans="1:7" ht="22.5" x14ac:dyDescent="0.2">
      <c r="A9014" s="1" t="str">
        <f t="shared" si="151"/>
        <v>SINAPI 87263</v>
      </c>
      <c r="B9014" s="3" t="s">
        <v>6165</v>
      </c>
      <c r="C9014" s="3">
        <v>87263</v>
      </c>
      <c r="D9014" s="2" t="s">
        <v>5045</v>
      </c>
      <c r="E9014" s="3" t="s">
        <v>6149</v>
      </c>
      <c r="G9014" s="66">
        <v>106.34</v>
      </c>
    </row>
    <row r="9015" spans="1:7" ht="22.5" x14ac:dyDescent="0.2">
      <c r="A9015" s="1" t="str">
        <f t="shared" si="151"/>
        <v>SINAPI 87261</v>
      </c>
      <c r="B9015" s="3" t="s">
        <v>6165</v>
      </c>
      <c r="C9015" s="3">
        <v>87261</v>
      </c>
      <c r="D9015" s="2" t="s">
        <v>5043</v>
      </c>
      <c r="E9015" s="3" t="s">
        <v>6149</v>
      </c>
      <c r="G9015" s="66">
        <v>131.71</v>
      </c>
    </row>
    <row r="9016" spans="1:7" ht="22.5" x14ac:dyDescent="0.2">
      <c r="A9016" s="1" t="str">
        <f t="shared" si="151"/>
        <v>SINAPI 104597</v>
      </c>
      <c r="B9016" s="3" t="s">
        <v>6165</v>
      </c>
      <c r="C9016" s="3">
        <v>104597</v>
      </c>
      <c r="D9016" s="2" t="s">
        <v>5047</v>
      </c>
      <c r="E9016" s="3" t="s">
        <v>6149</v>
      </c>
      <c r="G9016" s="66">
        <v>120.33</v>
      </c>
    </row>
    <row r="9017" spans="1:7" ht="22.5" x14ac:dyDescent="0.2">
      <c r="A9017" s="1" t="str">
        <f t="shared" si="151"/>
        <v>SINAPI 104598</v>
      </c>
      <c r="B9017" s="3" t="s">
        <v>6165</v>
      </c>
      <c r="C9017" s="3">
        <v>104598</v>
      </c>
      <c r="D9017" s="2" t="s">
        <v>5048</v>
      </c>
      <c r="E9017" s="3" t="s">
        <v>6149</v>
      </c>
      <c r="G9017" s="66">
        <v>106.96</v>
      </c>
    </row>
    <row r="9018" spans="1:7" ht="22.5" x14ac:dyDescent="0.2">
      <c r="A9018" s="1" t="str">
        <f t="shared" si="151"/>
        <v>SINAPI 104596</v>
      </c>
      <c r="B9018" s="3" t="s">
        <v>6165</v>
      </c>
      <c r="C9018" s="3">
        <v>104596</v>
      </c>
      <c r="D9018" s="2" t="s">
        <v>5046</v>
      </c>
      <c r="E9018" s="3" t="s">
        <v>6149</v>
      </c>
      <c r="G9018" s="66">
        <v>136.04</v>
      </c>
    </row>
    <row r="9019" spans="1:7" x14ac:dyDescent="0.2">
      <c r="A9019" s="1" t="str">
        <f t="shared" si="151"/>
        <v>SINAPI 88648</v>
      </c>
      <c r="B9019" s="3" t="s">
        <v>6165</v>
      </c>
      <c r="C9019" s="3">
        <v>88648</v>
      </c>
      <c r="D9019" s="2" t="s">
        <v>7556</v>
      </c>
      <c r="E9019" s="3" t="s">
        <v>6147</v>
      </c>
      <c r="G9019" s="66">
        <v>7.46</v>
      </c>
    </row>
    <row r="9020" spans="1:7" x14ac:dyDescent="0.2">
      <c r="A9020" s="1" t="str">
        <f t="shared" si="151"/>
        <v>SINAPI 88649</v>
      </c>
      <c r="B9020" s="3" t="s">
        <v>6165</v>
      </c>
      <c r="C9020" s="3">
        <v>88649</v>
      </c>
      <c r="D9020" s="2" t="s">
        <v>7557</v>
      </c>
      <c r="E9020" s="3" t="s">
        <v>6147</v>
      </c>
      <c r="G9020" s="66">
        <v>8.42</v>
      </c>
    </row>
    <row r="9021" spans="1:7" x14ac:dyDescent="0.2">
      <c r="A9021" s="1" t="str">
        <f t="shared" si="151"/>
        <v>SINAPI 88650</v>
      </c>
      <c r="B9021" s="3" t="s">
        <v>6165</v>
      </c>
      <c r="C9021" s="3">
        <v>88650</v>
      </c>
      <c r="D9021" s="2" t="s">
        <v>7558</v>
      </c>
      <c r="E9021" s="3" t="s">
        <v>6147</v>
      </c>
      <c r="G9021" s="66">
        <v>11.33</v>
      </c>
    </row>
    <row r="9022" spans="1:7" x14ac:dyDescent="0.2">
      <c r="A9022" s="1" t="str">
        <f t="shared" si="151"/>
        <v>SINAPI 104619</v>
      </c>
      <c r="B9022" s="3" t="s">
        <v>6165</v>
      </c>
      <c r="C9022" s="3">
        <v>104619</v>
      </c>
      <c r="D9022" s="2" t="s">
        <v>7640</v>
      </c>
      <c r="E9022" s="3" t="s">
        <v>6147</v>
      </c>
      <c r="G9022" s="66">
        <v>13.38</v>
      </c>
    </row>
    <row r="9023" spans="1:7" x14ac:dyDescent="0.2">
      <c r="A9023" s="1" t="str">
        <f t="shared" si="151"/>
        <v>SINAPI 103741</v>
      </c>
      <c r="B9023" s="3" t="s">
        <v>6165</v>
      </c>
      <c r="C9023" s="3">
        <v>103741</v>
      </c>
      <c r="D9023" s="2" t="s">
        <v>10347</v>
      </c>
      <c r="E9023" s="3" t="s">
        <v>6148</v>
      </c>
      <c r="G9023" s="66">
        <v>0</v>
      </c>
    </row>
    <row r="9024" spans="1:7" x14ac:dyDescent="0.2">
      <c r="A9024" s="1" t="str">
        <f t="shared" si="151"/>
        <v>SINAPI 103755</v>
      </c>
      <c r="B9024" s="3" t="s">
        <v>6165</v>
      </c>
      <c r="C9024" s="3">
        <v>103755</v>
      </c>
      <c r="D9024" s="2" t="s">
        <v>10348</v>
      </c>
      <c r="E9024" s="3" t="s">
        <v>6147</v>
      </c>
      <c r="G9024" s="66">
        <v>0</v>
      </c>
    </row>
    <row r="9025" spans="1:7" x14ac:dyDescent="0.2">
      <c r="A9025" s="1" t="str">
        <f t="shared" si="151"/>
        <v>SINAPI 103753</v>
      </c>
      <c r="B9025" s="3" t="s">
        <v>6165</v>
      </c>
      <c r="C9025" s="3">
        <v>103753</v>
      </c>
      <c r="D9025" s="2" t="s">
        <v>10349</v>
      </c>
      <c r="E9025" s="3" t="s">
        <v>6147</v>
      </c>
      <c r="G9025" s="66">
        <v>0</v>
      </c>
    </row>
    <row r="9026" spans="1:7" x14ac:dyDescent="0.2">
      <c r="A9026" s="1" t="str">
        <f t="shared" si="151"/>
        <v>SINAPI 103754</v>
      </c>
      <c r="B9026" s="3" t="s">
        <v>6165</v>
      </c>
      <c r="C9026" s="3">
        <v>103754</v>
      </c>
      <c r="D9026" s="2" t="s">
        <v>10350</v>
      </c>
      <c r="E9026" s="3" t="s">
        <v>6147</v>
      </c>
      <c r="G9026" s="66">
        <v>0</v>
      </c>
    </row>
    <row r="9027" spans="1:7" x14ac:dyDescent="0.2">
      <c r="A9027" s="1" t="str">
        <f t="shared" si="151"/>
        <v>SINAPI 103752</v>
      </c>
      <c r="B9027" s="3" t="s">
        <v>6165</v>
      </c>
      <c r="C9027" s="3">
        <v>103752</v>
      </c>
      <c r="D9027" s="2" t="s">
        <v>10351</v>
      </c>
      <c r="E9027" s="3" t="s">
        <v>6147</v>
      </c>
      <c r="G9027" s="66">
        <v>0</v>
      </c>
    </row>
    <row r="9028" spans="1:7" x14ac:dyDescent="0.2">
      <c r="A9028" s="1" t="str">
        <f t="shared" si="151"/>
        <v>SINAPI 103759</v>
      </c>
      <c r="B9028" s="3" t="s">
        <v>6165</v>
      </c>
      <c r="C9028" s="3">
        <v>103759</v>
      </c>
      <c r="D9028" s="2" t="s">
        <v>10352</v>
      </c>
      <c r="E9028" s="3" t="s">
        <v>6147</v>
      </c>
      <c r="G9028" s="66">
        <v>0</v>
      </c>
    </row>
    <row r="9029" spans="1:7" x14ac:dyDescent="0.2">
      <c r="A9029" s="1" t="str">
        <f t="shared" si="151"/>
        <v>SINAPI 103757</v>
      </c>
      <c r="B9029" s="3" t="s">
        <v>6165</v>
      </c>
      <c r="C9029" s="3">
        <v>103757</v>
      </c>
      <c r="D9029" s="2" t="s">
        <v>10353</v>
      </c>
      <c r="E9029" s="3" t="s">
        <v>6147</v>
      </c>
      <c r="G9029" s="66">
        <v>0</v>
      </c>
    </row>
    <row r="9030" spans="1:7" x14ac:dyDescent="0.2">
      <c r="A9030" s="1" t="str">
        <f t="shared" si="151"/>
        <v>SINAPI 103758</v>
      </c>
      <c r="B9030" s="3" t="s">
        <v>6165</v>
      </c>
      <c r="C9030" s="3">
        <v>103758</v>
      </c>
      <c r="D9030" s="2" t="s">
        <v>10354</v>
      </c>
      <c r="E9030" s="3" t="s">
        <v>6147</v>
      </c>
      <c r="G9030" s="66">
        <v>0</v>
      </c>
    </row>
    <row r="9031" spans="1:7" x14ac:dyDescent="0.2">
      <c r="A9031" s="1" t="str">
        <f t="shared" si="151"/>
        <v>SINAPI 103756</v>
      </c>
      <c r="B9031" s="3" t="s">
        <v>6165</v>
      </c>
      <c r="C9031" s="3">
        <v>103756</v>
      </c>
      <c r="D9031" s="2" t="s">
        <v>10355</v>
      </c>
      <c r="E9031" s="3" t="s">
        <v>6147</v>
      </c>
      <c r="G9031" s="66">
        <v>0</v>
      </c>
    </row>
    <row r="9032" spans="1:7" x14ac:dyDescent="0.2">
      <c r="A9032" s="1" t="str">
        <f t="shared" si="151"/>
        <v>SINAPI 103734</v>
      </c>
      <c r="B9032" s="3" t="s">
        <v>6165</v>
      </c>
      <c r="C9032" s="3">
        <v>103734</v>
      </c>
      <c r="D9032" s="2" t="s">
        <v>10356</v>
      </c>
      <c r="E9032" s="3" t="s">
        <v>6148</v>
      </c>
      <c r="G9032" s="66">
        <v>0</v>
      </c>
    </row>
    <row r="9033" spans="1:7" x14ac:dyDescent="0.2">
      <c r="A9033" s="1" t="str">
        <f t="shared" si="151"/>
        <v>SINAPI 103740</v>
      </c>
      <c r="B9033" s="3" t="s">
        <v>6165</v>
      </c>
      <c r="C9033" s="3">
        <v>103740</v>
      </c>
      <c r="D9033" s="2" t="s">
        <v>10357</v>
      </c>
      <c r="E9033" s="3" t="s">
        <v>6148</v>
      </c>
      <c r="G9033" s="66">
        <v>0</v>
      </c>
    </row>
    <row r="9034" spans="1:7" x14ac:dyDescent="0.2">
      <c r="A9034" s="1" t="str">
        <f t="shared" si="151"/>
        <v>SINAPI 103747</v>
      </c>
      <c r="B9034" s="3" t="s">
        <v>6165</v>
      </c>
      <c r="C9034" s="3">
        <v>103747</v>
      </c>
      <c r="D9034" s="2" t="s">
        <v>10358</v>
      </c>
      <c r="E9034" s="3" t="s">
        <v>6147</v>
      </c>
      <c r="G9034" s="66">
        <v>0</v>
      </c>
    </row>
    <row r="9035" spans="1:7" x14ac:dyDescent="0.2">
      <c r="A9035" s="1" t="str">
        <f t="shared" si="151"/>
        <v>SINAPI 103746</v>
      </c>
      <c r="B9035" s="3" t="s">
        <v>6165</v>
      </c>
      <c r="C9035" s="3">
        <v>103746</v>
      </c>
      <c r="D9035" s="2" t="s">
        <v>10359</v>
      </c>
      <c r="E9035" s="3" t="s">
        <v>6147</v>
      </c>
      <c r="G9035" s="66">
        <v>0</v>
      </c>
    </row>
    <row r="9036" spans="1:7" x14ac:dyDescent="0.2">
      <c r="A9036" s="1" t="str">
        <f t="shared" si="151"/>
        <v>SINAPI 103749</v>
      </c>
      <c r="B9036" s="3" t="s">
        <v>6165</v>
      </c>
      <c r="C9036" s="3">
        <v>103749</v>
      </c>
      <c r="D9036" s="2" t="s">
        <v>10360</v>
      </c>
      <c r="E9036" s="3" t="s">
        <v>6147</v>
      </c>
      <c r="G9036" s="66">
        <v>0</v>
      </c>
    </row>
    <row r="9037" spans="1:7" ht="22.5" x14ac:dyDescent="0.2">
      <c r="A9037" s="1" t="str">
        <f t="shared" si="151"/>
        <v>SINAPI 103744</v>
      </c>
      <c r="B9037" s="3" t="s">
        <v>6165</v>
      </c>
      <c r="C9037" s="3">
        <v>103744</v>
      </c>
      <c r="D9037" s="2" t="s">
        <v>10361</v>
      </c>
      <c r="E9037" s="3" t="s">
        <v>6147</v>
      </c>
      <c r="G9037" s="66">
        <v>0</v>
      </c>
    </row>
    <row r="9038" spans="1:7" x14ac:dyDescent="0.2">
      <c r="A9038" s="1" t="str">
        <f t="shared" si="151"/>
        <v>SINAPI 103748</v>
      </c>
      <c r="B9038" s="3" t="s">
        <v>6165</v>
      </c>
      <c r="C9038" s="3">
        <v>103748</v>
      </c>
      <c r="D9038" s="2" t="s">
        <v>10362</v>
      </c>
      <c r="E9038" s="3" t="s">
        <v>6147</v>
      </c>
      <c r="G9038" s="66">
        <v>0</v>
      </c>
    </row>
    <row r="9039" spans="1:7" ht="22.5" x14ac:dyDescent="0.2">
      <c r="A9039" s="1" t="str">
        <f t="shared" si="151"/>
        <v>SINAPI 103745</v>
      </c>
      <c r="B9039" s="3" t="s">
        <v>6165</v>
      </c>
      <c r="C9039" s="3">
        <v>103745</v>
      </c>
      <c r="D9039" s="2" t="s">
        <v>10363</v>
      </c>
      <c r="E9039" s="3" t="s">
        <v>6147</v>
      </c>
      <c r="G9039" s="66">
        <v>0</v>
      </c>
    </row>
    <row r="9040" spans="1:7" x14ac:dyDescent="0.2">
      <c r="A9040" s="1" t="str">
        <f t="shared" si="151"/>
        <v>SINAPI 103751</v>
      </c>
      <c r="B9040" s="3" t="s">
        <v>6165</v>
      </c>
      <c r="C9040" s="3">
        <v>103751</v>
      </c>
      <c r="D9040" s="2" t="s">
        <v>10364</v>
      </c>
      <c r="E9040" s="3" t="s">
        <v>6147</v>
      </c>
      <c r="G9040" s="66">
        <v>0</v>
      </c>
    </row>
    <row r="9041" spans="1:7" x14ac:dyDescent="0.2">
      <c r="A9041" s="1" t="str">
        <f t="shared" si="151"/>
        <v>SINAPI 103750</v>
      </c>
      <c r="B9041" s="3" t="s">
        <v>6165</v>
      </c>
      <c r="C9041" s="3">
        <v>103750</v>
      </c>
      <c r="D9041" s="2" t="s">
        <v>10365</v>
      </c>
      <c r="E9041" s="3" t="s">
        <v>6147</v>
      </c>
      <c r="G9041" s="66">
        <v>0</v>
      </c>
    </row>
    <row r="9042" spans="1:7" x14ac:dyDescent="0.2">
      <c r="A9042" s="1" t="str">
        <f t="shared" si="151"/>
        <v>SINAPI 103735</v>
      </c>
      <c r="B9042" s="3" t="s">
        <v>6165</v>
      </c>
      <c r="C9042" s="3">
        <v>103735</v>
      </c>
      <c r="D9042" s="2" t="s">
        <v>10366</v>
      </c>
      <c r="E9042" s="3" t="s">
        <v>6148</v>
      </c>
      <c r="G9042" s="66">
        <v>0</v>
      </c>
    </row>
    <row r="9043" spans="1:7" x14ac:dyDescent="0.2">
      <c r="A9043" s="1" t="str">
        <f t="shared" si="151"/>
        <v>SINAPI 103738</v>
      </c>
      <c r="B9043" s="3" t="s">
        <v>6165</v>
      </c>
      <c r="C9043" s="3">
        <v>103738</v>
      </c>
      <c r="D9043" s="2" t="s">
        <v>10367</v>
      </c>
      <c r="E9043" s="3" t="s">
        <v>6148</v>
      </c>
      <c r="G9043" s="66">
        <v>0</v>
      </c>
    </row>
    <row r="9044" spans="1:7" x14ac:dyDescent="0.2">
      <c r="A9044" s="1" t="str">
        <f t="shared" si="151"/>
        <v>SINAPI 103736</v>
      </c>
      <c r="B9044" s="3" t="s">
        <v>6165</v>
      </c>
      <c r="C9044" s="3">
        <v>103736</v>
      </c>
      <c r="D9044" s="2" t="s">
        <v>10368</v>
      </c>
      <c r="E9044" s="3" t="s">
        <v>6148</v>
      </c>
      <c r="G9044" s="66">
        <v>0</v>
      </c>
    </row>
    <row r="9045" spans="1:7" x14ac:dyDescent="0.2">
      <c r="A9045" s="1" t="str">
        <f t="shared" si="151"/>
        <v>SINAPI 103739</v>
      </c>
      <c r="B9045" s="3" t="s">
        <v>6165</v>
      </c>
      <c r="C9045" s="3">
        <v>103739</v>
      </c>
      <c r="D9045" s="2" t="s">
        <v>10369</v>
      </c>
      <c r="E9045" s="3" t="s">
        <v>6148</v>
      </c>
      <c r="G9045" s="66">
        <v>0</v>
      </c>
    </row>
    <row r="9046" spans="1:7" x14ac:dyDescent="0.2">
      <c r="A9046" s="1" t="str">
        <f t="shared" si="151"/>
        <v>SINAPI 103737</v>
      </c>
      <c r="B9046" s="3" t="s">
        <v>6165</v>
      </c>
      <c r="C9046" s="3">
        <v>103737</v>
      </c>
      <c r="D9046" s="2" t="s">
        <v>10370</v>
      </c>
      <c r="E9046" s="3" t="s">
        <v>6148</v>
      </c>
      <c r="G9046" s="66">
        <v>0</v>
      </c>
    </row>
    <row r="9047" spans="1:7" ht="22.5" x14ac:dyDescent="0.2">
      <c r="A9047" s="1" t="str">
        <f t="shared" si="151"/>
        <v>SINAPI 103742</v>
      </c>
      <c r="B9047" s="3" t="s">
        <v>6165</v>
      </c>
      <c r="C9047" s="3">
        <v>103742</v>
      </c>
      <c r="D9047" s="2" t="s">
        <v>10371</v>
      </c>
      <c r="E9047" s="3" t="s">
        <v>6148</v>
      </c>
      <c r="G9047" s="66">
        <v>0</v>
      </c>
    </row>
    <row r="9048" spans="1:7" ht="22.5" x14ac:dyDescent="0.2">
      <c r="A9048" s="1" t="str">
        <f t="shared" si="151"/>
        <v>SINAPI 103689</v>
      </c>
      <c r="B9048" s="3" t="s">
        <v>6165</v>
      </c>
      <c r="C9048" s="3">
        <v>103689</v>
      </c>
      <c r="D9048" s="2" t="s">
        <v>4923</v>
      </c>
      <c r="E9048" s="3" t="s">
        <v>6149</v>
      </c>
      <c r="G9048" s="66">
        <v>505.42</v>
      </c>
    </row>
    <row r="9049" spans="1:7" ht="22.5" x14ac:dyDescent="0.2">
      <c r="A9049" s="1" t="str">
        <f t="shared" si="151"/>
        <v>SINAPI 103702</v>
      </c>
      <c r="B9049" s="3" t="s">
        <v>6165</v>
      </c>
      <c r="C9049" s="3">
        <v>103702</v>
      </c>
      <c r="D9049" s="2" t="s">
        <v>10372</v>
      </c>
      <c r="E9049" s="3" t="s">
        <v>6149</v>
      </c>
      <c r="G9049" s="66">
        <v>0</v>
      </c>
    </row>
    <row r="9050" spans="1:7" ht="22.5" x14ac:dyDescent="0.2">
      <c r="A9050" s="1" t="str">
        <f t="shared" si="151"/>
        <v>SINAPI 103700</v>
      </c>
      <c r="B9050" s="3" t="s">
        <v>6165</v>
      </c>
      <c r="C9050" s="3">
        <v>103700</v>
      </c>
      <c r="D9050" s="2" t="s">
        <v>10373</v>
      </c>
      <c r="E9050" s="3" t="s">
        <v>6149</v>
      </c>
      <c r="G9050" s="66">
        <v>0</v>
      </c>
    </row>
    <row r="9051" spans="1:7" ht="22.5" x14ac:dyDescent="0.2">
      <c r="A9051" s="1" t="str">
        <f t="shared" si="151"/>
        <v>SINAPI 103698</v>
      </c>
      <c r="B9051" s="3" t="s">
        <v>6165</v>
      </c>
      <c r="C9051" s="3">
        <v>103698</v>
      </c>
      <c r="D9051" s="2" t="s">
        <v>10374</v>
      </c>
      <c r="E9051" s="3" t="s">
        <v>6149</v>
      </c>
      <c r="G9051" s="66">
        <v>0</v>
      </c>
    </row>
    <row r="9052" spans="1:7" ht="22.5" x14ac:dyDescent="0.2">
      <c r="A9052" s="1" t="str">
        <f t="shared" si="151"/>
        <v>SINAPI 103703</v>
      </c>
      <c r="B9052" s="3" t="s">
        <v>6165</v>
      </c>
      <c r="C9052" s="3">
        <v>103703</v>
      </c>
      <c r="D9052" s="2" t="s">
        <v>10375</v>
      </c>
      <c r="E9052" s="3" t="s">
        <v>6149</v>
      </c>
      <c r="G9052" s="66">
        <v>0</v>
      </c>
    </row>
    <row r="9053" spans="1:7" x14ac:dyDescent="0.2">
      <c r="A9053" s="1" t="str">
        <f t="shared" si="151"/>
        <v>SINAPI 103701</v>
      </c>
      <c r="B9053" s="3" t="s">
        <v>6165</v>
      </c>
      <c r="C9053" s="3">
        <v>103701</v>
      </c>
      <c r="D9053" s="2" t="s">
        <v>10376</v>
      </c>
      <c r="E9053" s="3" t="s">
        <v>6149</v>
      </c>
      <c r="G9053" s="66">
        <v>0</v>
      </c>
    </row>
    <row r="9054" spans="1:7" x14ac:dyDescent="0.2">
      <c r="A9054" s="1" t="str">
        <f t="shared" si="151"/>
        <v>SINAPI 103699</v>
      </c>
      <c r="B9054" s="3" t="s">
        <v>6165</v>
      </c>
      <c r="C9054" s="3">
        <v>103699</v>
      </c>
      <c r="D9054" s="2" t="s">
        <v>10377</v>
      </c>
      <c r="E9054" s="3" t="s">
        <v>6149</v>
      </c>
      <c r="G9054" s="66">
        <v>0</v>
      </c>
    </row>
    <row r="9055" spans="1:7" x14ac:dyDescent="0.2">
      <c r="A9055" s="1" t="str">
        <f t="shared" si="151"/>
        <v>SINAPI 103704</v>
      </c>
      <c r="B9055" s="3" t="s">
        <v>6165</v>
      </c>
      <c r="C9055" s="3">
        <v>103704</v>
      </c>
      <c r="D9055" s="2" t="s">
        <v>10378</v>
      </c>
      <c r="E9055" s="3" t="s">
        <v>6149</v>
      </c>
      <c r="G9055" s="66">
        <v>0</v>
      </c>
    </row>
    <row r="9056" spans="1:7" x14ac:dyDescent="0.2">
      <c r="A9056" s="1" t="str">
        <f t="shared" si="151"/>
        <v>SINAPI 103706</v>
      </c>
      <c r="B9056" s="3" t="s">
        <v>6165</v>
      </c>
      <c r="C9056" s="3">
        <v>103706</v>
      </c>
      <c r="D9056" s="2" t="s">
        <v>10379</v>
      </c>
      <c r="E9056" s="3" t="s">
        <v>6148</v>
      </c>
      <c r="G9056" s="66">
        <v>0</v>
      </c>
    </row>
    <row r="9057" spans="1:7" x14ac:dyDescent="0.2">
      <c r="A9057" s="1" t="str">
        <f t="shared" si="151"/>
        <v>SINAPI 103707</v>
      </c>
      <c r="B9057" s="3" t="s">
        <v>6165</v>
      </c>
      <c r="C9057" s="3">
        <v>103707</v>
      </c>
      <c r="D9057" s="2" t="s">
        <v>10380</v>
      </c>
      <c r="E9057" s="3" t="s">
        <v>6148</v>
      </c>
      <c r="G9057" s="66">
        <v>0</v>
      </c>
    </row>
    <row r="9058" spans="1:7" x14ac:dyDescent="0.2">
      <c r="A9058" s="1" t="str">
        <f t="shared" si="151"/>
        <v>SINAPI 103708</v>
      </c>
      <c r="B9058" s="3" t="s">
        <v>6165</v>
      </c>
      <c r="C9058" s="3">
        <v>103708</v>
      </c>
      <c r="D9058" s="2" t="s">
        <v>10381</v>
      </c>
      <c r="E9058" s="3" t="s">
        <v>6148</v>
      </c>
      <c r="G9058" s="66">
        <v>0</v>
      </c>
    </row>
    <row r="9059" spans="1:7" x14ac:dyDescent="0.2">
      <c r="A9059" s="1" t="str">
        <f t="shared" si="151"/>
        <v>SINAPI 103709</v>
      </c>
      <c r="B9059" s="3" t="s">
        <v>6165</v>
      </c>
      <c r="C9059" s="3">
        <v>103709</v>
      </c>
      <c r="D9059" s="2" t="s">
        <v>10382</v>
      </c>
      <c r="E9059" s="3" t="s">
        <v>6148</v>
      </c>
      <c r="G9059" s="66">
        <v>0</v>
      </c>
    </row>
    <row r="9060" spans="1:7" x14ac:dyDescent="0.2">
      <c r="A9060" s="1" t="str">
        <f t="shared" si="151"/>
        <v>SINAPI 103710</v>
      </c>
      <c r="B9060" s="3" t="s">
        <v>6165</v>
      </c>
      <c r="C9060" s="3">
        <v>103710</v>
      </c>
      <c r="D9060" s="2" t="s">
        <v>10383</v>
      </c>
      <c r="E9060" s="3" t="s">
        <v>6148</v>
      </c>
      <c r="G9060" s="66">
        <v>0</v>
      </c>
    </row>
    <row r="9061" spans="1:7" x14ac:dyDescent="0.2">
      <c r="A9061" s="1" t="str">
        <f t="shared" si="151"/>
        <v>SINAPI 103711</v>
      </c>
      <c r="B9061" s="3" t="s">
        <v>6165</v>
      </c>
      <c r="C9061" s="3">
        <v>103711</v>
      </c>
      <c r="D9061" s="2" t="s">
        <v>10384</v>
      </c>
      <c r="E9061" s="3" t="s">
        <v>6148</v>
      </c>
      <c r="G9061" s="66">
        <v>0</v>
      </c>
    </row>
    <row r="9062" spans="1:7" x14ac:dyDescent="0.2">
      <c r="A9062" s="1" t="str">
        <f t="shared" si="151"/>
        <v>SINAPI 103712</v>
      </c>
      <c r="B9062" s="3" t="s">
        <v>6165</v>
      </c>
      <c r="C9062" s="3">
        <v>103712</v>
      </c>
      <c r="D9062" s="2" t="s">
        <v>10385</v>
      </c>
      <c r="E9062" s="3" t="s">
        <v>6148</v>
      </c>
      <c r="G9062" s="66">
        <v>0</v>
      </c>
    </row>
    <row r="9063" spans="1:7" x14ac:dyDescent="0.2">
      <c r="A9063" s="1" t="str">
        <f t="shared" ref="A9063:A9126" si="152">CONCATENAR</f>
        <v>SINAPI 103713</v>
      </c>
      <c r="B9063" s="3" t="s">
        <v>6165</v>
      </c>
      <c r="C9063" s="3">
        <v>103713</v>
      </c>
      <c r="D9063" s="2" t="s">
        <v>10386</v>
      </c>
      <c r="E9063" s="3" t="s">
        <v>6148</v>
      </c>
      <c r="G9063" s="66">
        <v>0</v>
      </c>
    </row>
    <row r="9064" spans="1:7" x14ac:dyDescent="0.2">
      <c r="A9064" s="1" t="str">
        <f t="shared" si="152"/>
        <v>SINAPI 103714</v>
      </c>
      <c r="B9064" s="3" t="s">
        <v>6165</v>
      </c>
      <c r="C9064" s="3">
        <v>103714</v>
      </c>
      <c r="D9064" s="2" t="s">
        <v>10387</v>
      </c>
      <c r="E9064" s="3" t="s">
        <v>6148</v>
      </c>
      <c r="G9064" s="66">
        <v>0</v>
      </c>
    </row>
    <row r="9065" spans="1:7" x14ac:dyDescent="0.2">
      <c r="A9065" s="1" t="str">
        <f t="shared" si="152"/>
        <v>SINAPI 103715</v>
      </c>
      <c r="B9065" s="3" t="s">
        <v>6165</v>
      </c>
      <c r="C9065" s="3">
        <v>103715</v>
      </c>
      <c r="D9065" s="2" t="s">
        <v>10388</v>
      </c>
      <c r="E9065" s="3" t="s">
        <v>6148</v>
      </c>
      <c r="G9065" s="66">
        <v>0</v>
      </c>
    </row>
    <row r="9066" spans="1:7" x14ac:dyDescent="0.2">
      <c r="A9066" s="1" t="str">
        <f t="shared" si="152"/>
        <v>SINAPI 103716</v>
      </c>
      <c r="B9066" s="3" t="s">
        <v>6165</v>
      </c>
      <c r="C9066" s="3">
        <v>103716</v>
      </c>
      <c r="D9066" s="2" t="s">
        <v>10389</v>
      </c>
      <c r="E9066" s="3" t="s">
        <v>6148</v>
      </c>
      <c r="G9066" s="66">
        <v>0</v>
      </c>
    </row>
    <row r="9067" spans="1:7" x14ac:dyDescent="0.2">
      <c r="A9067" s="1" t="str">
        <f t="shared" si="152"/>
        <v>SINAPI 103717</v>
      </c>
      <c r="B9067" s="3" t="s">
        <v>6165</v>
      </c>
      <c r="C9067" s="3">
        <v>103717</v>
      </c>
      <c r="D9067" s="2" t="s">
        <v>10390</v>
      </c>
      <c r="E9067" s="3" t="s">
        <v>6148</v>
      </c>
      <c r="G9067" s="66">
        <v>0</v>
      </c>
    </row>
    <row r="9068" spans="1:7" x14ac:dyDescent="0.2">
      <c r="A9068" s="1" t="str">
        <f t="shared" si="152"/>
        <v>SINAPI 103718</v>
      </c>
      <c r="B9068" s="3" t="s">
        <v>6165</v>
      </c>
      <c r="C9068" s="3">
        <v>103718</v>
      </c>
      <c r="D9068" s="2" t="s">
        <v>10391</v>
      </c>
      <c r="E9068" s="3" t="s">
        <v>6148</v>
      </c>
      <c r="G9068" s="66">
        <v>0</v>
      </c>
    </row>
    <row r="9069" spans="1:7" x14ac:dyDescent="0.2">
      <c r="A9069" s="1" t="str">
        <f t="shared" si="152"/>
        <v>SINAPI 103719</v>
      </c>
      <c r="B9069" s="3" t="s">
        <v>6165</v>
      </c>
      <c r="C9069" s="3">
        <v>103719</v>
      </c>
      <c r="D9069" s="2" t="s">
        <v>10392</v>
      </c>
      <c r="E9069" s="3" t="s">
        <v>6148</v>
      </c>
      <c r="G9069" s="66">
        <v>0</v>
      </c>
    </row>
    <row r="9070" spans="1:7" x14ac:dyDescent="0.2">
      <c r="A9070" s="1" t="str">
        <f t="shared" si="152"/>
        <v>SINAPI 103720</v>
      </c>
      <c r="B9070" s="3" t="s">
        <v>6165</v>
      </c>
      <c r="C9070" s="3">
        <v>103720</v>
      </c>
      <c r="D9070" s="2" t="s">
        <v>10393</v>
      </c>
      <c r="E9070" s="3" t="s">
        <v>6148</v>
      </c>
      <c r="G9070" s="66">
        <v>0</v>
      </c>
    </row>
    <row r="9071" spans="1:7" x14ac:dyDescent="0.2">
      <c r="A9071" s="1" t="str">
        <f t="shared" si="152"/>
        <v>SINAPI 103721</v>
      </c>
      <c r="B9071" s="3" t="s">
        <v>6165</v>
      </c>
      <c r="C9071" s="3">
        <v>103721</v>
      </c>
      <c r="D9071" s="2" t="s">
        <v>10394</v>
      </c>
      <c r="E9071" s="3" t="s">
        <v>6148</v>
      </c>
      <c r="G9071" s="66">
        <v>0</v>
      </c>
    </row>
    <row r="9072" spans="1:7" x14ac:dyDescent="0.2">
      <c r="A9072" s="1" t="str">
        <f t="shared" si="152"/>
        <v>SINAPI 103705</v>
      </c>
      <c r="B9072" s="3" t="s">
        <v>6165</v>
      </c>
      <c r="C9072" s="3">
        <v>103705</v>
      </c>
      <c r="D9072" s="2" t="s">
        <v>10395</v>
      </c>
      <c r="E9072" s="3" t="s">
        <v>6148</v>
      </c>
      <c r="G9072" s="66">
        <v>0</v>
      </c>
    </row>
    <row r="9073" spans="1:7" x14ac:dyDescent="0.2">
      <c r="A9073" s="1" t="str">
        <f t="shared" si="152"/>
        <v>SINAPI 103722</v>
      </c>
      <c r="B9073" s="3" t="s">
        <v>6165</v>
      </c>
      <c r="C9073" s="3">
        <v>103722</v>
      </c>
      <c r="D9073" s="2" t="s">
        <v>10396</v>
      </c>
      <c r="E9073" s="3" t="s">
        <v>6148</v>
      </c>
      <c r="G9073" s="66">
        <v>0</v>
      </c>
    </row>
    <row r="9074" spans="1:7" x14ac:dyDescent="0.2">
      <c r="A9074" s="1" t="str">
        <f t="shared" si="152"/>
        <v>SINAPI 103723</v>
      </c>
      <c r="B9074" s="3" t="s">
        <v>6165</v>
      </c>
      <c r="C9074" s="3">
        <v>103723</v>
      </c>
      <c r="D9074" s="2" t="s">
        <v>10397</v>
      </c>
      <c r="E9074" s="3" t="s">
        <v>6148</v>
      </c>
      <c r="G9074" s="66">
        <v>0</v>
      </c>
    </row>
    <row r="9075" spans="1:7" x14ac:dyDescent="0.2">
      <c r="A9075" s="1" t="str">
        <f t="shared" si="152"/>
        <v>SINAPI 103724</v>
      </c>
      <c r="B9075" s="3" t="s">
        <v>6165</v>
      </c>
      <c r="C9075" s="3">
        <v>103724</v>
      </c>
      <c r="D9075" s="2" t="s">
        <v>10398</v>
      </c>
      <c r="E9075" s="3" t="s">
        <v>6148</v>
      </c>
      <c r="G9075" s="66">
        <v>0</v>
      </c>
    </row>
    <row r="9076" spans="1:7" x14ac:dyDescent="0.2">
      <c r="A9076" s="1" t="str">
        <f t="shared" si="152"/>
        <v>SINAPI 103725</v>
      </c>
      <c r="B9076" s="3" t="s">
        <v>6165</v>
      </c>
      <c r="C9076" s="3">
        <v>103725</v>
      </c>
      <c r="D9076" s="2" t="s">
        <v>10399</v>
      </c>
      <c r="E9076" s="3" t="s">
        <v>6148</v>
      </c>
      <c r="G9076" s="66">
        <v>0</v>
      </c>
    </row>
    <row r="9077" spans="1:7" x14ac:dyDescent="0.2">
      <c r="A9077" s="1" t="str">
        <f t="shared" si="152"/>
        <v>SINAPI 103726</v>
      </c>
      <c r="B9077" s="3" t="s">
        <v>6165</v>
      </c>
      <c r="C9077" s="3">
        <v>103726</v>
      </c>
      <c r="D9077" s="2" t="s">
        <v>10400</v>
      </c>
      <c r="E9077" s="3" t="s">
        <v>6148</v>
      </c>
      <c r="G9077" s="66">
        <v>0</v>
      </c>
    </row>
    <row r="9078" spans="1:7" x14ac:dyDescent="0.2">
      <c r="A9078" s="1" t="str">
        <f t="shared" si="152"/>
        <v>SINAPI 103727</v>
      </c>
      <c r="B9078" s="3" t="s">
        <v>6165</v>
      </c>
      <c r="C9078" s="3">
        <v>103727</v>
      </c>
      <c r="D9078" s="2" t="s">
        <v>10401</v>
      </c>
      <c r="E9078" s="3" t="s">
        <v>6148</v>
      </c>
      <c r="G9078" s="66">
        <v>0</v>
      </c>
    </row>
    <row r="9079" spans="1:7" x14ac:dyDescent="0.2">
      <c r="A9079" s="1" t="str">
        <f t="shared" si="152"/>
        <v>SINAPI 103728</v>
      </c>
      <c r="B9079" s="3" t="s">
        <v>6165</v>
      </c>
      <c r="C9079" s="3">
        <v>103728</v>
      </c>
      <c r="D9079" s="2" t="s">
        <v>10402</v>
      </c>
      <c r="E9079" s="3" t="s">
        <v>6148</v>
      </c>
      <c r="G9079" s="66">
        <v>0</v>
      </c>
    </row>
    <row r="9080" spans="1:7" x14ac:dyDescent="0.2">
      <c r="A9080" s="1" t="str">
        <f t="shared" si="152"/>
        <v>SINAPI 103729</v>
      </c>
      <c r="B9080" s="3" t="s">
        <v>6165</v>
      </c>
      <c r="C9080" s="3">
        <v>103729</v>
      </c>
      <c r="D9080" s="2" t="s">
        <v>10403</v>
      </c>
      <c r="E9080" s="3" t="s">
        <v>6148</v>
      </c>
      <c r="G9080" s="66">
        <v>0</v>
      </c>
    </row>
    <row r="9081" spans="1:7" x14ac:dyDescent="0.2">
      <c r="A9081" s="1" t="str">
        <f t="shared" si="152"/>
        <v>SINAPI 103730</v>
      </c>
      <c r="B9081" s="3" t="s">
        <v>6165</v>
      </c>
      <c r="C9081" s="3">
        <v>103730</v>
      </c>
      <c r="D9081" s="2" t="s">
        <v>10404</v>
      </c>
      <c r="E9081" s="3" t="s">
        <v>6148</v>
      </c>
      <c r="G9081" s="66">
        <v>0</v>
      </c>
    </row>
    <row r="9082" spans="1:7" x14ac:dyDescent="0.2">
      <c r="A9082" s="1" t="str">
        <f t="shared" si="152"/>
        <v>SINAPI 103731</v>
      </c>
      <c r="B9082" s="3" t="s">
        <v>6165</v>
      </c>
      <c r="C9082" s="3">
        <v>103731</v>
      </c>
      <c r="D9082" s="2" t="s">
        <v>10405</v>
      </c>
      <c r="E9082" s="3" t="s">
        <v>6148</v>
      </c>
      <c r="G9082" s="66">
        <v>0</v>
      </c>
    </row>
    <row r="9083" spans="1:7" x14ac:dyDescent="0.2">
      <c r="A9083" s="1" t="str">
        <f t="shared" si="152"/>
        <v>SINAPI 103732</v>
      </c>
      <c r="B9083" s="3" t="s">
        <v>6165</v>
      </c>
      <c r="C9083" s="3">
        <v>103732</v>
      </c>
      <c r="D9083" s="2" t="s">
        <v>10406</v>
      </c>
      <c r="E9083" s="3" t="s">
        <v>6148</v>
      </c>
      <c r="G9083" s="66">
        <v>0</v>
      </c>
    </row>
    <row r="9084" spans="1:7" x14ac:dyDescent="0.2">
      <c r="A9084" s="1" t="str">
        <f t="shared" si="152"/>
        <v>SINAPI 103733</v>
      </c>
      <c r="B9084" s="3" t="s">
        <v>6165</v>
      </c>
      <c r="C9084" s="3">
        <v>103733</v>
      </c>
      <c r="D9084" s="2" t="s">
        <v>10407</v>
      </c>
      <c r="E9084" s="3" t="s">
        <v>6148</v>
      </c>
      <c r="G9084" s="66">
        <v>0</v>
      </c>
    </row>
    <row r="9085" spans="1:7" ht="22.5" x14ac:dyDescent="0.2">
      <c r="A9085" s="1" t="str">
        <f t="shared" si="152"/>
        <v>SINAPI 103694</v>
      </c>
      <c r="B9085" s="3" t="s">
        <v>6165</v>
      </c>
      <c r="C9085" s="3">
        <v>103694</v>
      </c>
      <c r="D9085" s="2" t="s">
        <v>4924</v>
      </c>
      <c r="E9085" s="3" t="s">
        <v>6148</v>
      </c>
      <c r="G9085" s="66">
        <v>114.53</v>
      </c>
    </row>
    <row r="9086" spans="1:7" ht="22.5" x14ac:dyDescent="0.2">
      <c r="A9086" s="1" t="str">
        <f t="shared" si="152"/>
        <v>SINAPI 103696</v>
      </c>
      <c r="B9086" s="3" t="s">
        <v>6165</v>
      </c>
      <c r="C9086" s="3">
        <v>103696</v>
      </c>
      <c r="D9086" s="2" t="s">
        <v>4926</v>
      </c>
      <c r="E9086" s="3" t="s">
        <v>6148</v>
      </c>
      <c r="G9086" s="66">
        <v>144.28</v>
      </c>
    </row>
    <row r="9087" spans="1:7" ht="22.5" x14ac:dyDescent="0.2">
      <c r="A9087" s="1" t="str">
        <f t="shared" si="152"/>
        <v>SINAPI 103697</v>
      </c>
      <c r="B9087" s="3" t="s">
        <v>6165</v>
      </c>
      <c r="C9087" s="3">
        <v>103697</v>
      </c>
      <c r="D9087" s="2" t="s">
        <v>4927</v>
      </c>
      <c r="E9087" s="3" t="s">
        <v>6148</v>
      </c>
      <c r="G9087" s="66">
        <v>132.54</v>
      </c>
    </row>
    <row r="9088" spans="1:7" ht="22.5" x14ac:dyDescent="0.2">
      <c r="A9088" s="1" t="str">
        <f t="shared" si="152"/>
        <v>SINAPI 103695</v>
      </c>
      <c r="B9088" s="3" t="s">
        <v>6165</v>
      </c>
      <c r="C9088" s="3">
        <v>103695</v>
      </c>
      <c r="D9088" s="2" t="s">
        <v>4925</v>
      </c>
      <c r="E9088" s="3" t="s">
        <v>6148</v>
      </c>
      <c r="G9088" s="66">
        <v>102.79</v>
      </c>
    </row>
    <row r="9089" spans="1:7" ht="22.5" x14ac:dyDescent="0.2">
      <c r="A9089" s="1" t="str">
        <f t="shared" si="152"/>
        <v>SINAPI 103690</v>
      </c>
      <c r="B9089" s="3" t="s">
        <v>6165</v>
      </c>
      <c r="C9089" s="3">
        <v>103690</v>
      </c>
      <c r="D9089" s="2" t="s">
        <v>10408</v>
      </c>
      <c r="E9089" s="3" t="s">
        <v>6148</v>
      </c>
      <c r="G9089" s="66">
        <v>0</v>
      </c>
    </row>
    <row r="9090" spans="1:7" ht="22.5" x14ac:dyDescent="0.2">
      <c r="A9090" s="1" t="str">
        <f t="shared" si="152"/>
        <v>SINAPI 103693</v>
      </c>
      <c r="B9090" s="3" t="s">
        <v>6165</v>
      </c>
      <c r="C9090" s="3">
        <v>103693</v>
      </c>
      <c r="D9090" s="2" t="s">
        <v>10409</v>
      </c>
      <c r="E9090" s="3" t="s">
        <v>6148</v>
      </c>
      <c r="G9090" s="66">
        <v>0</v>
      </c>
    </row>
    <row r="9091" spans="1:7" ht="22.5" x14ac:dyDescent="0.2">
      <c r="A9091" s="1" t="str">
        <f t="shared" si="152"/>
        <v>SINAPI 103692</v>
      </c>
      <c r="B9091" s="3" t="s">
        <v>6165</v>
      </c>
      <c r="C9091" s="3">
        <v>103692</v>
      </c>
      <c r="D9091" s="2" t="s">
        <v>10410</v>
      </c>
      <c r="E9091" s="3" t="s">
        <v>6148</v>
      </c>
      <c r="G9091" s="66">
        <v>0</v>
      </c>
    </row>
    <row r="9092" spans="1:7" ht="22.5" x14ac:dyDescent="0.2">
      <c r="A9092" s="1" t="str">
        <f t="shared" si="152"/>
        <v>SINAPI 103691</v>
      </c>
      <c r="B9092" s="3" t="s">
        <v>6165</v>
      </c>
      <c r="C9092" s="3">
        <v>103691</v>
      </c>
      <c r="D9092" s="2" t="s">
        <v>10411</v>
      </c>
      <c r="E9092" s="3" t="s">
        <v>6148</v>
      </c>
      <c r="G9092" s="66">
        <v>0</v>
      </c>
    </row>
    <row r="9093" spans="1:7" x14ac:dyDescent="0.2">
      <c r="A9093" s="1" t="str">
        <f t="shared" si="152"/>
        <v>SINAPI 96987</v>
      </c>
      <c r="B9093" s="3" t="s">
        <v>6165</v>
      </c>
      <c r="C9093" s="3">
        <v>96987</v>
      </c>
      <c r="D9093" s="2" t="s">
        <v>2781</v>
      </c>
      <c r="E9093" s="3" t="s">
        <v>6148</v>
      </c>
      <c r="G9093" s="66">
        <v>125.69</v>
      </c>
    </row>
    <row r="9094" spans="1:7" x14ac:dyDescent="0.2">
      <c r="A9094" s="1" t="str">
        <f t="shared" si="152"/>
        <v>SINAPI 96989</v>
      </c>
      <c r="B9094" s="3" t="s">
        <v>6165</v>
      </c>
      <c r="C9094" s="3">
        <v>96989</v>
      </c>
      <c r="D9094" s="2" t="s">
        <v>2783</v>
      </c>
      <c r="E9094" s="3" t="s">
        <v>6148</v>
      </c>
      <c r="G9094" s="66">
        <v>128.61000000000001</v>
      </c>
    </row>
    <row r="9095" spans="1:7" ht="22.5" x14ac:dyDescent="0.2">
      <c r="A9095" s="1" t="str">
        <f t="shared" si="152"/>
        <v>SINAPI 104749</v>
      </c>
      <c r="B9095" s="3" t="s">
        <v>6165</v>
      </c>
      <c r="C9095" s="3">
        <v>104749</v>
      </c>
      <c r="D9095" s="2" t="s">
        <v>2786</v>
      </c>
      <c r="E9095" s="3" t="s">
        <v>6148</v>
      </c>
      <c r="G9095" s="66">
        <v>26.37</v>
      </c>
    </row>
    <row r="9096" spans="1:7" ht="22.5" x14ac:dyDescent="0.2">
      <c r="A9096" s="1" t="str">
        <f t="shared" si="152"/>
        <v>SINAPI 104750</v>
      </c>
      <c r="B9096" s="3" t="s">
        <v>6165</v>
      </c>
      <c r="C9096" s="3">
        <v>104750</v>
      </c>
      <c r="D9096" s="2" t="s">
        <v>2787</v>
      </c>
      <c r="E9096" s="3" t="s">
        <v>6148</v>
      </c>
      <c r="G9096" s="66">
        <v>20.39</v>
      </c>
    </row>
    <row r="9097" spans="1:7" ht="22.5" x14ac:dyDescent="0.2">
      <c r="A9097" s="1" t="str">
        <f t="shared" si="152"/>
        <v>SINAPI 104751</v>
      </c>
      <c r="B9097" s="3" t="s">
        <v>6165</v>
      </c>
      <c r="C9097" s="3">
        <v>104751</v>
      </c>
      <c r="D9097" s="2" t="s">
        <v>2788</v>
      </c>
      <c r="E9097" s="3" t="s">
        <v>6148</v>
      </c>
      <c r="G9097" s="66">
        <v>30.65</v>
      </c>
    </row>
    <row r="9098" spans="1:7" x14ac:dyDescent="0.2">
      <c r="A9098" s="1" t="str">
        <f t="shared" si="152"/>
        <v>SINAPI 104752</v>
      </c>
      <c r="B9098" s="3" t="s">
        <v>6165</v>
      </c>
      <c r="C9098" s="3">
        <v>104752</v>
      </c>
      <c r="D9098" s="2" t="s">
        <v>2789</v>
      </c>
      <c r="E9098" s="3" t="s">
        <v>6148</v>
      </c>
      <c r="G9098" s="66">
        <v>24.8</v>
      </c>
    </row>
    <row r="9099" spans="1:7" x14ac:dyDescent="0.2">
      <c r="A9099" s="1" t="str">
        <f t="shared" si="152"/>
        <v>SINAPI 104753</v>
      </c>
      <c r="B9099" s="3" t="s">
        <v>6165</v>
      </c>
      <c r="C9099" s="3">
        <v>104753</v>
      </c>
      <c r="D9099" s="2" t="s">
        <v>2790</v>
      </c>
      <c r="E9099" s="3" t="s">
        <v>6148</v>
      </c>
      <c r="G9099" s="66">
        <v>30.5</v>
      </c>
    </row>
    <row r="9100" spans="1:7" x14ac:dyDescent="0.2">
      <c r="A9100" s="1" t="str">
        <f t="shared" si="152"/>
        <v>SINAPI 104754</v>
      </c>
      <c r="B9100" s="3" t="s">
        <v>6165</v>
      </c>
      <c r="C9100" s="3">
        <v>104754</v>
      </c>
      <c r="D9100" s="2" t="s">
        <v>2791</v>
      </c>
      <c r="E9100" s="3" t="s">
        <v>6148</v>
      </c>
      <c r="G9100" s="66">
        <v>40.29</v>
      </c>
    </row>
    <row r="9101" spans="1:7" x14ac:dyDescent="0.2">
      <c r="A9101" s="1" t="str">
        <f t="shared" si="152"/>
        <v>SINAPI 104755</v>
      </c>
      <c r="B9101" s="3" t="s">
        <v>6165</v>
      </c>
      <c r="C9101" s="3">
        <v>104755</v>
      </c>
      <c r="D9101" s="2" t="s">
        <v>2792</v>
      </c>
      <c r="E9101" s="3" t="s">
        <v>6148</v>
      </c>
      <c r="G9101" s="66">
        <v>55.46</v>
      </c>
    </row>
    <row r="9102" spans="1:7" x14ac:dyDescent="0.2">
      <c r="A9102" s="1" t="str">
        <f t="shared" si="152"/>
        <v>SINAPI 96982</v>
      </c>
      <c r="B9102" s="3" t="s">
        <v>6165</v>
      </c>
      <c r="C9102" s="3">
        <v>96982</v>
      </c>
      <c r="D9102" s="2" t="s">
        <v>10412</v>
      </c>
      <c r="E9102" s="3" t="s">
        <v>6148</v>
      </c>
      <c r="G9102" s="66">
        <v>0</v>
      </c>
    </row>
    <row r="9103" spans="1:7" ht="22.5" x14ac:dyDescent="0.2">
      <c r="A9103" s="1" t="str">
        <f t="shared" si="152"/>
        <v>SINAPI 96993</v>
      </c>
      <c r="B9103" s="3" t="s">
        <v>6165</v>
      </c>
      <c r="C9103" s="3">
        <v>96993</v>
      </c>
      <c r="D9103" s="2" t="s">
        <v>10413</v>
      </c>
      <c r="E9103" s="3" t="s">
        <v>6148</v>
      </c>
      <c r="G9103" s="66">
        <v>0</v>
      </c>
    </row>
    <row r="9104" spans="1:7" ht="22.5" x14ac:dyDescent="0.2">
      <c r="A9104" s="1" t="str">
        <f t="shared" si="152"/>
        <v>SINAPI 96990</v>
      </c>
      <c r="B9104" s="3" t="s">
        <v>6165</v>
      </c>
      <c r="C9104" s="3">
        <v>96990</v>
      </c>
      <c r="D9104" s="2" t="s">
        <v>10414</v>
      </c>
      <c r="E9104" s="3" t="s">
        <v>6148</v>
      </c>
      <c r="G9104" s="66">
        <v>0</v>
      </c>
    </row>
    <row r="9105" spans="1:7" ht="22.5" x14ac:dyDescent="0.2">
      <c r="A9105" s="1" t="str">
        <f t="shared" si="152"/>
        <v>SINAPI 96991</v>
      </c>
      <c r="B9105" s="3" t="s">
        <v>6165</v>
      </c>
      <c r="C9105" s="3">
        <v>96991</v>
      </c>
      <c r="D9105" s="2" t="s">
        <v>10415</v>
      </c>
      <c r="E9105" s="3" t="s">
        <v>6148</v>
      </c>
      <c r="G9105" s="66">
        <v>0</v>
      </c>
    </row>
    <row r="9106" spans="1:7" ht="22.5" x14ac:dyDescent="0.2">
      <c r="A9106" s="1" t="str">
        <f t="shared" si="152"/>
        <v>SINAPI 96992</v>
      </c>
      <c r="B9106" s="3" t="s">
        <v>6165</v>
      </c>
      <c r="C9106" s="3">
        <v>96992</v>
      </c>
      <c r="D9106" s="2" t="s">
        <v>10416</v>
      </c>
      <c r="E9106" s="3" t="s">
        <v>6148</v>
      </c>
      <c r="G9106" s="66">
        <v>0</v>
      </c>
    </row>
    <row r="9107" spans="1:7" ht="22.5" x14ac:dyDescent="0.2">
      <c r="A9107" s="1" t="str">
        <f t="shared" si="152"/>
        <v>SINAPI 96994</v>
      </c>
      <c r="B9107" s="3" t="s">
        <v>6165</v>
      </c>
      <c r="C9107" s="3">
        <v>96994</v>
      </c>
      <c r="D9107" s="2" t="s">
        <v>10417</v>
      </c>
      <c r="E9107" s="3" t="s">
        <v>6148</v>
      </c>
      <c r="G9107" s="66">
        <v>0</v>
      </c>
    </row>
    <row r="9108" spans="1:7" x14ac:dyDescent="0.2">
      <c r="A9108" s="1" t="str">
        <f t="shared" si="152"/>
        <v>SINAPI 96973</v>
      </c>
      <c r="B9108" s="3" t="s">
        <v>6165</v>
      </c>
      <c r="C9108" s="3">
        <v>96973</v>
      </c>
      <c r="D9108" s="2" t="s">
        <v>2771</v>
      </c>
      <c r="E9108" s="3" t="s">
        <v>6147</v>
      </c>
      <c r="G9108" s="66">
        <v>71.44</v>
      </c>
    </row>
    <row r="9109" spans="1:7" x14ac:dyDescent="0.2">
      <c r="A9109" s="1" t="str">
        <f t="shared" si="152"/>
        <v>SINAPI 104743</v>
      </c>
      <c r="B9109" s="3" t="s">
        <v>6165</v>
      </c>
      <c r="C9109" s="3">
        <v>104743</v>
      </c>
      <c r="D9109" s="2" t="s">
        <v>10418</v>
      </c>
      <c r="E9109" s="3" t="s">
        <v>6147</v>
      </c>
      <c r="G9109" s="66">
        <v>0</v>
      </c>
    </row>
    <row r="9110" spans="1:7" x14ac:dyDescent="0.2">
      <c r="A9110" s="1" t="str">
        <f t="shared" si="152"/>
        <v>SINAPI 96977</v>
      </c>
      <c r="B9110" s="3" t="s">
        <v>6165</v>
      </c>
      <c r="C9110" s="3">
        <v>96977</v>
      </c>
      <c r="D9110" s="2" t="s">
        <v>2775</v>
      </c>
      <c r="E9110" s="3" t="s">
        <v>6147</v>
      </c>
      <c r="G9110" s="66">
        <v>57.68</v>
      </c>
    </row>
    <row r="9111" spans="1:7" x14ac:dyDescent="0.2">
      <c r="A9111" s="1" t="str">
        <f t="shared" si="152"/>
        <v>SINAPI 96974</v>
      </c>
      <c r="B9111" s="3" t="s">
        <v>6165</v>
      </c>
      <c r="C9111" s="3">
        <v>96974</v>
      </c>
      <c r="D9111" s="2" t="s">
        <v>2772</v>
      </c>
      <c r="E9111" s="3" t="s">
        <v>6147</v>
      </c>
      <c r="G9111" s="66">
        <v>92.1</v>
      </c>
    </row>
    <row r="9112" spans="1:7" x14ac:dyDescent="0.2">
      <c r="A9112" s="1" t="str">
        <f t="shared" si="152"/>
        <v>SINAPI 104744</v>
      </c>
      <c r="B9112" s="3" t="s">
        <v>6165</v>
      </c>
      <c r="C9112" s="3">
        <v>104744</v>
      </c>
      <c r="D9112" s="2" t="s">
        <v>10419</v>
      </c>
      <c r="E9112" s="3" t="s">
        <v>6147</v>
      </c>
      <c r="G9112" s="66">
        <v>0</v>
      </c>
    </row>
    <row r="9113" spans="1:7" x14ac:dyDescent="0.2">
      <c r="A9113" s="1" t="str">
        <f t="shared" si="152"/>
        <v>SINAPI 96978</v>
      </c>
      <c r="B9113" s="3" t="s">
        <v>6165</v>
      </c>
      <c r="C9113" s="3">
        <v>96978</v>
      </c>
      <c r="D9113" s="2" t="s">
        <v>2776</v>
      </c>
      <c r="E9113" s="3" t="s">
        <v>6147</v>
      </c>
      <c r="G9113" s="66">
        <v>75.989999999999995</v>
      </c>
    </row>
    <row r="9114" spans="1:7" x14ac:dyDescent="0.2">
      <c r="A9114" s="1" t="str">
        <f t="shared" si="152"/>
        <v>SINAPI 96975</v>
      </c>
      <c r="B9114" s="3" t="s">
        <v>6165</v>
      </c>
      <c r="C9114" s="3">
        <v>96975</v>
      </c>
      <c r="D9114" s="2" t="s">
        <v>2773</v>
      </c>
      <c r="E9114" s="3" t="s">
        <v>6147</v>
      </c>
      <c r="G9114" s="66">
        <v>113.81</v>
      </c>
    </row>
    <row r="9115" spans="1:7" x14ac:dyDescent="0.2">
      <c r="A9115" s="1" t="str">
        <f t="shared" si="152"/>
        <v>SINAPI 104745</v>
      </c>
      <c r="B9115" s="3" t="s">
        <v>6165</v>
      </c>
      <c r="C9115" s="3">
        <v>104745</v>
      </c>
      <c r="D9115" s="2" t="s">
        <v>10420</v>
      </c>
      <c r="E9115" s="3" t="s">
        <v>6147</v>
      </c>
      <c r="G9115" s="66">
        <v>0</v>
      </c>
    </row>
    <row r="9116" spans="1:7" x14ac:dyDescent="0.2">
      <c r="A9116" s="1" t="str">
        <f t="shared" si="152"/>
        <v>SINAPI 96979</v>
      </c>
      <c r="B9116" s="3" t="s">
        <v>6165</v>
      </c>
      <c r="C9116" s="3">
        <v>96979</v>
      </c>
      <c r="D9116" s="2" t="s">
        <v>2777</v>
      </c>
      <c r="E9116" s="3" t="s">
        <v>6147</v>
      </c>
      <c r="G9116" s="66">
        <v>108.65</v>
      </c>
    </row>
    <row r="9117" spans="1:7" x14ac:dyDescent="0.2">
      <c r="A9117" s="1" t="str">
        <f t="shared" si="152"/>
        <v>SINAPI 96976</v>
      </c>
      <c r="B9117" s="3" t="s">
        <v>6165</v>
      </c>
      <c r="C9117" s="3">
        <v>96976</v>
      </c>
      <c r="D9117" s="2" t="s">
        <v>2774</v>
      </c>
      <c r="E9117" s="3" t="s">
        <v>6147</v>
      </c>
      <c r="G9117" s="66">
        <v>149.57</v>
      </c>
    </row>
    <row r="9118" spans="1:7" ht="22.5" x14ac:dyDescent="0.2">
      <c r="A9118" s="1" t="str">
        <f t="shared" si="152"/>
        <v>SINAPI 96984</v>
      </c>
      <c r="B9118" s="3" t="s">
        <v>6165</v>
      </c>
      <c r="C9118" s="3">
        <v>96984</v>
      </c>
      <c r="D9118" s="2" t="s">
        <v>2778</v>
      </c>
      <c r="E9118" s="3" t="s">
        <v>6148</v>
      </c>
      <c r="G9118" s="66">
        <v>64.069999999999993</v>
      </c>
    </row>
    <row r="9119" spans="1:7" x14ac:dyDescent="0.2">
      <c r="A9119" s="1" t="str">
        <f t="shared" si="152"/>
        <v>SINAPI 96980</v>
      </c>
      <c r="B9119" s="3" t="s">
        <v>6165</v>
      </c>
      <c r="C9119" s="3">
        <v>96980</v>
      </c>
      <c r="D9119" s="2" t="s">
        <v>10421</v>
      </c>
      <c r="E9119" s="3" t="s">
        <v>6147</v>
      </c>
      <c r="G9119" s="66">
        <v>0</v>
      </c>
    </row>
    <row r="9120" spans="1:7" x14ac:dyDescent="0.2">
      <c r="A9120" s="1" t="str">
        <f t="shared" si="152"/>
        <v>SINAPI 96986</v>
      </c>
      <c r="B9120" s="3" t="s">
        <v>6165</v>
      </c>
      <c r="C9120" s="3">
        <v>96986</v>
      </c>
      <c r="D9120" s="2" t="s">
        <v>2780</v>
      </c>
      <c r="E9120" s="3" t="s">
        <v>6148</v>
      </c>
      <c r="G9120" s="66">
        <v>174.24</v>
      </c>
    </row>
    <row r="9121" spans="1:7" x14ac:dyDescent="0.2">
      <c r="A9121" s="1" t="str">
        <f t="shared" si="152"/>
        <v>SINAPI 96985</v>
      </c>
      <c r="B9121" s="3" t="s">
        <v>6165</v>
      </c>
      <c r="C9121" s="3">
        <v>96985</v>
      </c>
      <c r="D9121" s="2" t="s">
        <v>2779</v>
      </c>
      <c r="E9121" s="3" t="s">
        <v>6148</v>
      </c>
      <c r="G9121" s="66">
        <v>116.95</v>
      </c>
    </row>
    <row r="9122" spans="1:7" x14ac:dyDescent="0.2">
      <c r="A9122" s="1" t="str">
        <f t="shared" si="152"/>
        <v>SINAPI 96988</v>
      </c>
      <c r="B9122" s="3" t="s">
        <v>6165</v>
      </c>
      <c r="C9122" s="3">
        <v>96988</v>
      </c>
      <c r="D9122" s="2" t="s">
        <v>2782</v>
      </c>
      <c r="E9122" s="3" t="s">
        <v>6148</v>
      </c>
      <c r="G9122" s="66">
        <v>153.69999999999999</v>
      </c>
    </row>
    <row r="9123" spans="1:7" x14ac:dyDescent="0.2">
      <c r="A9123" s="1" t="str">
        <f t="shared" si="152"/>
        <v>SINAPI 104746</v>
      </c>
      <c r="B9123" s="3" t="s">
        <v>6165</v>
      </c>
      <c r="C9123" s="3">
        <v>104746</v>
      </c>
      <c r="D9123" s="2" t="s">
        <v>2785</v>
      </c>
      <c r="E9123" s="3" t="s">
        <v>6148</v>
      </c>
      <c r="G9123" s="66">
        <v>27.3</v>
      </c>
    </row>
    <row r="9124" spans="1:7" x14ac:dyDescent="0.2">
      <c r="A9124" s="1" t="str">
        <f t="shared" si="152"/>
        <v>SINAPI 104747</v>
      </c>
      <c r="B9124" s="3" t="s">
        <v>6165</v>
      </c>
      <c r="C9124" s="3">
        <v>104747</v>
      </c>
      <c r="D9124" s="2" t="s">
        <v>10422</v>
      </c>
      <c r="E9124" s="3" t="s">
        <v>6148</v>
      </c>
      <c r="G9124" s="66">
        <v>0</v>
      </c>
    </row>
    <row r="9125" spans="1:7" x14ac:dyDescent="0.2">
      <c r="A9125" s="1" t="str">
        <f t="shared" si="152"/>
        <v>SINAPI 96983</v>
      </c>
      <c r="B9125" s="3" t="s">
        <v>6165</v>
      </c>
      <c r="C9125" s="3">
        <v>96983</v>
      </c>
      <c r="D9125" s="2" t="s">
        <v>10423</v>
      </c>
      <c r="E9125" s="3" t="s">
        <v>6148</v>
      </c>
      <c r="G9125" s="66">
        <v>0</v>
      </c>
    </row>
    <row r="9126" spans="1:7" ht="22.5" x14ac:dyDescent="0.2">
      <c r="A9126" s="1" t="str">
        <f t="shared" si="152"/>
        <v>SINAPI 104748</v>
      </c>
      <c r="B9126" s="3" t="s">
        <v>6165</v>
      </c>
      <c r="C9126" s="3">
        <v>104748</v>
      </c>
      <c r="D9126" s="2" t="s">
        <v>10424</v>
      </c>
      <c r="E9126" s="3" t="s">
        <v>6148</v>
      </c>
      <c r="G9126" s="66">
        <v>0</v>
      </c>
    </row>
    <row r="9127" spans="1:7" ht="22.5" x14ac:dyDescent="0.2">
      <c r="A9127" s="1" t="str">
        <f t="shared" ref="A9127:A9190" si="153">CONCATENAR</f>
        <v>SINAPI 98463</v>
      </c>
      <c r="B9127" s="3" t="s">
        <v>6165</v>
      </c>
      <c r="C9127" s="3">
        <v>98463</v>
      </c>
      <c r="D9127" s="2" t="s">
        <v>2784</v>
      </c>
      <c r="E9127" s="3" t="s">
        <v>6148</v>
      </c>
      <c r="G9127" s="66">
        <v>27.14</v>
      </c>
    </row>
    <row r="9128" spans="1:7" ht="22.5" x14ac:dyDescent="0.2">
      <c r="A9128" s="1" t="str">
        <f t="shared" si="153"/>
        <v>SINAPI 104827</v>
      </c>
      <c r="B9128" s="3" t="s">
        <v>6165</v>
      </c>
      <c r="C9128" s="3">
        <v>104827</v>
      </c>
      <c r="D9128" s="2" t="s">
        <v>10425</v>
      </c>
      <c r="E9128" s="3" t="s">
        <v>6148</v>
      </c>
      <c r="G9128" s="66">
        <v>0</v>
      </c>
    </row>
    <row r="9129" spans="1:7" x14ac:dyDescent="0.2">
      <c r="A9129" s="1" t="str">
        <f t="shared" si="153"/>
        <v>SINAPI 104828</v>
      </c>
      <c r="B9129" s="3" t="s">
        <v>6165</v>
      </c>
      <c r="C9129" s="3">
        <v>104828</v>
      </c>
      <c r="D9129" s="2" t="s">
        <v>10426</v>
      </c>
      <c r="E9129" s="3" t="s">
        <v>6148</v>
      </c>
      <c r="G9129" s="66">
        <v>0</v>
      </c>
    </row>
    <row r="9130" spans="1:7" ht="33.75" x14ac:dyDescent="0.2">
      <c r="A9130" s="1" t="str">
        <f t="shared" si="153"/>
        <v>SINAPI 104824</v>
      </c>
      <c r="B9130" s="3" t="s">
        <v>6165</v>
      </c>
      <c r="C9130" s="3">
        <v>104824</v>
      </c>
      <c r="D9130" s="2" t="s">
        <v>10427</v>
      </c>
      <c r="E9130" s="3" t="s">
        <v>6148</v>
      </c>
      <c r="G9130" s="66">
        <v>0</v>
      </c>
    </row>
    <row r="9131" spans="1:7" ht="33.75" x14ac:dyDescent="0.2">
      <c r="A9131" s="1" t="str">
        <f t="shared" si="153"/>
        <v>SINAPI 104826</v>
      </c>
      <c r="B9131" s="3" t="s">
        <v>6165</v>
      </c>
      <c r="C9131" s="3">
        <v>104826</v>
      </c>
      <c r="D9131" s="2" t="s">
        <v>10428</v>
      </c>
      <c r="E9131" s="3" t="s">
        <v>6148</v>
      </c>
      <c r="G9131" s="66">
        <v>0</v>
      </c>
    </row>
    <row r="9132" spans="1:7" ht="33.75" x14ac:dyDescent="0.2">
      <c r="A9132" s="1" t="str">
        <f t="shared" si="153"/>
        <v>SINAPI 104825</v>
      </c>
      <c r="B9132" s="3" t="s">
        <v>6165</v>
      </c>
      <c r="C9132" s="3">
        <v>104825</v>
      </c>
      <c r="D9132" s="2" t="s">
        <v>10429</v>
      </c>
      <c r="E9132" s="3" t="s">
        <v>6148</v>
      </c>
      <c r="G9132" s="66">
        <v>0</v>
      </c>
    </row>
    <row r="9133" spans="1:7" ht="22.5" x14ac:dyDescent="0.2">
      <c r="A9133" s="1" t="str">
        <f t="shared" si="153"/>
        <v>SINAPI 104993</v>
      </c>
      <c r="B9133" s="3" t="s">
        <v>6165</v>
      </c>
      <c r="C9133" s="3">
        <v>104993</v>
      </c>
      <c r="D9133" s="2" t="s">
        <v>10430</v>
      </c>
      <c r="E9133" s="3" t="s">
        <v>6148</v>
      </c>
      <c r="G9133" s="66">
        <v>0</v>
      </c>
    </row>
    <row r="9134" spans="1:7" ht="22.5" x14ac:dyDescent="0.2">
      <c r="A9134" s="1" t="str">
        <f t="shared" si="153"/>
        <v>SINAPI 104994</v>
      </c>
      <c r="B9134" s="3" t="s">
        <v>6165</v>
      </c>
      <c r="C9134" s="3">
        <v>104994</v>
      </c>
      <c r="D9134" s="2" t="s">
        <v>10431</v>
      </c>
      <c r="E9134" s="3" t="s">
        <v>6148</v>
      </c>
      <c r="G9134" s="66">
        <v>0</v>
      </c>
    </row>
    <row r="9135" spans="1:7" ht="22.5" x14ac:dyDescent="0.2">
      <c r="A9135" s="1" t="str">
        <f t="shared" si="153"/>
        <v>SINAPI 104995</v>
      </c>
      <c r="B9135" s="3" t="s">
        <v>6165</v>
      </c>
      <c r="C9135" s="3">
        <v>104995</v>
      </c>
      <c r="D9135" s="2" t="s">
        <v>10432</v>
      </c>
      <c r="E9135" s="3" t="s">
        <v>6148</v>
      </c>
      <c r="G9135" s="66">
        <v>0</v>
      </c>
    </row>
    <row r="9136" spans="1:7" ht="22.5" x14ac:dyDescent="0.2">
      <c r="A9136" s="1" t="str">
        <f t="shared" si="153"/>
        <v>SINAPI 104996</v>
      </c>
      <c r="B9136" s="3" t="s">
        <v>6165</v>
      </c>
      <c r="C9136" s="3">
        <v>104996</v>
      </c>
      <c r="D9136" s="2" t="s">
        <v>10433</v>
      </c>
      <c r="E9136" s="3" t="s">
        <v>6148</v>
      </c>
      <c r="G9136" s="66">
        <v>0</v>
      </c>
    </row>
    <row r="9137" spans="1:7" ht="22.5" x14ac:dyDescent="0.2">
      <c r="A9137" s="1" t="str">
        <f t="shared" si="153"/>
        <v>SINAPI 95676</v>
      </c>
      <c r="B9137" s="3" t="s">
        <v>6165</v>
      </c>
      <c r="C9137" s="3">
        <v>95676</v>
      </c>
      <c r="D9137" s="2" t="s">
        <v>7237</v>
      </c>
      <c r="E9137" s="3" t="s">
        <v>6148</v>
      </c>
      <c r="G9137" s="66">
        <v>119.03</v>
      </c>
    </row>
    <row r="9138" spans="1:7" ht="22.5" x14ac:dyDescent="0.2">
      <c r="A9138" s="1" t="str">
        <f t="shared" si="153"/>
        <v>SINAPI 95677</v>
      </c>
      <c r="B9138" s="3" t="s">
        <v>6165</v>
      </c>
      <c r="C9138" s="3">
        <v>95677</v>
      </c>
      <c r="D9138" s="2" t="s">
        <v>10434</v>
      </c>
      <c r="E9138" s="3" t="s">
        <v>6148</v>
      </c>
      <c r="G9138" s="66">
        <v>0</v>
      </c>
    </row>
    <row r="9139" spans="1:7" x14ac:dyDescent="0.2">
      <c r="A9139" s="1" t="str">
        <f t="shared" si="153"/>
        <v>SINAPI 105135</v>
      </c>
      <c r="B9139" s="3" t="s">
        <v>6165</v>
      </c>
      <c r="C9139" s="3">
        <v>105135</v>
      </c>
      <c r="D9139" s="2" t="s">
        <v>7242</v>
      </c>
      <c r="E9139" s="3" t="s">
        <v>6148</v>
      </c>
      <c r="G9139" s="66">
        <v>1287.47</v>
      </c>
    </row>
    <row r="9140" spans="1:7" x14ac:dyDescent="0.2">
      <c r="A9140" s="1" t="str">
        <f t="shared" si="153"/>
        <v>SINAPI 104998</v>
      </c>
      <c r="B9140" s="3" t="s">
        <v>6165</v>
      </c>
      <c r="C9140" s="3">
        <v>104998</v>
      </c>
      <c r="D9140" s="2" t="s">
        <v>7241</v>
      </c>
      <c r="E9140" s="3" t="s">
        <v>6148</v>
      </c>
      <c r="G9140" s="66">
        <v>785.52</v>
      </c>
    </row>
    <row r="9141" spans="1:7" x14ac:dyDescent="0.2">
      <c r="A9141" s="1" t="str">
        <f t="shared" si="153"/>
        <v>SINAPI 104997</v>
      </c>
      <c r="B9141" s="3" t="s">
        <v>6165</v>
      </c>
      <c r="C9141" s="3">
        <v>104997</v>
      </c>
      <c r="D9141" s="2" t="s">
        <v>7240</v>
      </c>
      <c r="E9141" s="3" t="s">
        <v>6148</v>
      </c>
      <c r="G9141" s="66">
        <v>584.9</v>
      </c>
    </row>
    <row r="9142" spans="1:7" x14ac:dyDescent="0.2">
      <c r="A9142" s="1" t="str">
        <f t="shared" si="153"/>
        <v>SINAPI 95673</v>
      </c>
      <c r="B9142" s="3" t="s">
        <v>6165</v>
      </c>
      <c r="C9142" s="3">
        <v>95673</v>
      </c>
      <c r="D9142" s="2" t="s">
        <v>7234</v>
      </c>
      <c r="E9142" s="3" t="s">
        <v>6148</v>
      </c>
      <c r="G9142" s="66">
        <v>167.46</v>
      </c>
    </row>
    <row r="9143" spans="1:7" x14ac:dyDescent="0.2">
      <c r="A9143" s="1" t="str">
        <f t="shared" si="153"/>
        <v>SINAPI 95674</v>
      </c>
      <c r="B9143" s="3" t="s">
        <v>6165</v>
      </c>
      <c r="C9143" s="3">
        <v>95674</v>
      </c>
      <c r="D9143" s="2" t="s">
        <v>7235</v>
      </c>
      <c r="E9143" s="3" t="s">
        <v>6148</v>
      </c>
      <c r="G9143" s="66">
        <v>178.01</v>
      </c>
    </row>
    <row r="9144" spans="1:7" x14ac:dyDescent="0.2">
      <c r="A9144" s="1" t="str">
        <f t="shared" si="153"/>
        <v>SINAPI 104992</v>
      </c>
      <c r="B9144" s="3" t="s">
        <v>6165</v>
      </c>
      <c r="C9144" s="3">
        <v>104992</v>
      </c>
      <c r="D9144" s="2" t="s">
        <v>7239</v>
      </c>
      <c r="E9144" s="3" t="s">
        <v>6148</v>
      </c>
      <c r="G9144" s="66">
        <v>1800.01</v>
      </c>
    </row>
    <row r="9145" spans="1:7" x14ac:dyDescent="0.2">
      <c r="A9145" s="1" t="str">
        <f t="shared" si="153"/>
        <v>SINAPI 95675</v>
      </c>
      <c r="B9145" s="3" t="s">
        <v>6165</v>
      </c>
      <c r="C9145" s="3">
        <v>95675</v>
      </c>
      <c r="D9145" s="2" t="s">
        <v>7236</v>
      </c>
      <c r="E9145" s="3" t="s">
        <v>6148</v>
      </c>
      <c r="G9145" s="66">
        <v>219.59</v>
      </c>
    </row>
    <row r="9146" spans="1:7" ht="22.5" x14ac:dyDescent="0.2">
      <c r="A9146" s="1" t="str">
        <f t="shared" si="153"/>
        <v>SINAPI 95648</v>
      </c>
      <c r="B9146" s="3" t="s">
        <v>6165</v>
      </c>
      <c r="C9146" s="3">
        <v>95648</v>
      </c>
      <c r="D9146" s="2" t="s">
        <v>7210</v>
      </c>
      <c r="E9146" s="3" t="s">
        <v>6148</v>
      </c>
      <c r="G9146" s="66">
        <v>619.46</v>
      </c>
    </row>
    <row r="9147" spans="1:7" ht="22.5" x14ac:dyDescent="0.2">
      <c r="A9147" s="1" t="str">
        <f t="shared" si="153"/>
        <v>SINAPI 95649</v>
      </c>
      <c r="B9147" s="3" t="s">
        <v>6165</v>
      </c>
      <c r="C9147" s="3">
        <v>95649</v>
      </c>
      <c r="D9147" s="2" t="s">
        <v>7211</v>
      </c>
      <c r="E9147" s="3" t="s">
        <v>6148</v>
      </c>
      <c r="G9147" s="66">
        <v>1076.32</v>
      </c>
    </row>
    <row r="9148" spans="1:7" ht="22.5" x14ac:dyDescent="0.2">
      <c r="A9148" s="1" t="str">
        <f t="shared" si="153"/>
        <v>SINAPI 95650</v>
      </c>
      <c r="B9148" s="3" t="s">
        <v>6165</v>
      </c>
      <c r="C9148" s="3">
        <v>95650</v>
      </c>
      <c r="D9148" s="2" t="s">
        <v>7212</v>
      </c>
      <c r="E9148" s="3" t="s">
        <v>6148</v>
      </c>
      <c r="G9148" s="66">
        <v>1574.51</v>
      </c>
    </row>
    <row r="9149" spans="1:7" ht="22.5" x14ac:dyDescent="0.2">
      <c r="A9149" s="1" t="str">
        <f t="shared" si="153"/>
        <v>SINAPI 95651</v>
      </c>
      <c r="B9149" s="3" t="s">
        <v>6165</v>
      </c>
      <c r="C9149" s="3">
        <v>95651</v>
      </c>
      <c r="D9149" s="2" t="s">
        <v>7213</v>
      </c>
      <c r="E9149" s="3" t="s">
        <v>6148</v>
      </c>
      <c r="G9149" s="66">
        <v>2048.0500000000002</v>
      </c>
    </row>
    <row r="9150" spans="1:7" ht="22.5" x14ac:dyDescent="0.2">
      <c r="A9150" s="1" t="str">
        <f t="shared" si="153"/>
        <v>SINAPI 95652</v>
      </c>
      <c r="B9150" s="3" t="s">
        <v>6165</v>
      </c>
      <c r="C9150" s="3">
        <v>95652</v>
      </c>
      <c r="D9150" s="2" t="s">
        <v>7214</v>
      </c>
      <c r="E9150" s="3" t="s">
        <v>6148</v>
      </c>
      <c r="G9150" s="66">
        <v>768.47</v>
      </c>
    </row>
    <row r="9151" spans="1:7" ht="22.5" x14ac:dyDescent="0.2">
      <c r="A9151" s="1" t="str">
        <f t="shared" si="153"/>
        <v>SINAPI 95653</v>
      </c>
      <c r="B9151" s="3" t="s">
        <v>6165</v>
      </c>
      <c r="C9151" s="3">
        <v>95653</v>
      </c>
      <c r="D9151" s="2" t="s">
        <v>7215</v>
      </c>
      <c r="E9151" s="3" t="s">
        <v>6148</v>
      </c>
      <c r="G9151" s="66">
        <v>1372.48</v>
      </c>
    </row>
    <row r="9152" spans="1:7" ht="22.5" x14ac:dyDescent="0.2">
      <c r="A9152" s="1" t="str">
        <f t="shared" si="153"/>
        <v>SINAPI 95654</v>
      </c>
      <c r="B9152" s="3" t="s">
        <v>6165</v>
      </c>
      <c r="C9152" s="3">
        <v>95654</v>
      </c>
      <c r="D9152" s="2" t="s">
        <v>7216</v>
      </c>
      <c r="E9152" s="3" t="s">
        <v>6148</v>
      </c>
      <c r="G9152" s="66">
        <v>2023.44</v>
      </c>
    </row>
    <row r="9153" spans="1:7" ht="22.5" x14ac:dyDescent="0.2">
      <c r="A9153" s="1" t="str">
        <f t="shared" si="153"/>
        <v>SINAPI 95655</v>
      </c>
      <c r="B9153" s="3" t="s">
        <v>6165</v>
      </c>
      <c r="C9153" s="3">
        <v>95655</v>
      </c>
      <c r="D9153" s="2" t="s">
        <v>7217</v>
      </c>
      <c r="E9153" s="3" t="s">
        <v>6148</v>
      </c>
      <c r="G9153" s="66">
        <v>2642.87</v>
      </c>
    </row>
    <row r="9154" spans="1:7" ht="22.5" x14ac:dyDescent="0.2">
      <c r="A9154" s="1" t="str">
        <f t="shared" si="153"/>
        <v>SINAPI 95657</v>
      </c>
      <c r="B9154" s="3" t="s">
        <v>6165</v>
      </c>
      <c r="C9154" s="3">
        <v>95657</v>
      </c>
      <c r="D9154" s="2" t="s">
        <v>7218</v>
      </c>
      <c r="E9154" s="3" t="s">
        <v>6148</v>
      </c>
      <c r="G9154" s="66">
        <v>323.58</v>
      </c>
    </row>
    <row r="9155" spans="1:7" ht="22.5" x14ac:dyDescent="0.2">
      <c r="A9155" s="1" t="str">
        <f t="shared" si="153"/>
        <v>SINAPI 95658</v>
      </c>
      <c r="B9155" s="3" t="s">
        <v>6165</v>
      </c>
      <c r="C9155" s="3">
        <v>95658</v>
      </c>
      <c r="D9155" s="2" t="s">
        <v>7219</v>
      </c>
      <c r="E9155" s="3" t="s">
        <v>6148</v>
      </c>
      <c r="G9155" s="66">
        <v>591.04999999999995</v>
      </c>
    </row>
    <row r="9156" spans="1:7" ht="22.5" x14ac:dyDescent="0.2">
      <c r="A9156" s="1" t="str">
        <f t="shared" si="153"/>
        <v>SINAPI 95659</v>
      </c>
      <c r="B9156" s="3" t="s">
        <v>6165</v>
      </c>
      <c r="C9156" s="3">
        <v>95659</v>
      </c>
      <c r="D9156" s="2" t="s">
        <v>7220</v>
      </c>
      <c r="E9156" s="3" t="s">
        <v>6148</v>
      </c>
      <c r="G9156" s="66">
        <v>879.66</v>
      </c>
    </row>
    <row r="9157" spans="1:7" ht="22.5" x14ac:dyDescent="0.2">
      <c r="A9157" s="1" t="str">
        <f t="shared" si="153"/>
        <v>SINAPI 95660</v>
      </c>
      <c r="B9157" s="3" t="s">
        <v>6165</v>
      </c>
      <c r="C9157" s="3">
        <v>95660</v>
      </c>
      <c r="D9157" s="2" t="s">
        <v>7221</v>
      </c>
      <c r="E9157" s="3" t="s">
        <v>6148</v>
      </c>
      <c r="G9157" s="66">
        <v>1153.76</v>
      </c>
    </row>
    <row r="9158" spans="1:7" ht="22.5" x14ac:dyDescent="0.2">
      <c r="A9158" s="1" t="str">
        <f t="shared" si="153"/>
        <v>SINAPI 95661</v>
      </c>
      <c r="B9158" s="3" t="s">
        <v>6165</v>
      </c>
      <c r="C9158" s="3">
        <v>95661</v>
      </c>
      <c r="D9158" s="2" t="s">
        <v>7222</v>
      </c>
      <c r="E9158" s="3" t="s">
        <v>6148</v>
      </c>
      <c r="G9158" s="66">
        <v>404.87</v>
      </c>
    </row>
    <row r="9159" spans="1:7" ht="22.5" x14ac:dyDescent="0.2">
      <c r="A9159" s="1" t="str">
        <f t="shared" si="153"/>
        <v>SINAPI 95662</v>
      </c>
      <c r="B9159" s="3" t="s">
        <v>6165</v>
      </c>
      <c r="C9159" s="3">
        <v>95662</v>
      </c>
      <c r="D9159" s="2" t="s">
        <v>7223</v>
      </c>
      <c r="E9159" s="3" t="s">
        <v>6148</v>
      </c>
      <c r="G9159" s="66">
        <v>752.27</v>
      </c>
    </row>
    <row r="9160" spans="1:7" ht="22.5" x14ac:dyDescent="0.2">
      <c r="A9160" s="1" t="str">
        <f t="shared" si="153"/>
        <v>SINAPI 95663</v>
      </c>
      <c r="B9160" s="3" t="s">
        <v>6165</v>
      </c>
      <c r="C9160" s="3">
        <v>95663</v>
      </c>
      <c r="D9160" s="2" t="s">
        <v>7224</v>
      </c>
      <c r="E9160" s="3" t="s">
        <v>6148</v>
      </c>
      <c r="G9160" s="66">
        <v>1124.9000000000001</v>
      </c>
    </row>
    <row r="9161" spans="1:7" ht="22.5" x14ac:dyDescent="0.2">
      <c r="A9161" s="1" t="str">
        <f t="shared" si="153"/>
        <v>SINAPI 95664</v>
      </c>
      <c r="B9161" s="3" t="s">
        <v>6165</v>
      </c>
      <c r="C9161" s="3">
        <v>95664</v>
      </c>
      <c r="D9161" s="2" t="s">
        <v>7225</v>
      </c>
      <c r="E9161" s="3" t="s">
        <v>6148</v>
      </c>
      <c r="G9161" s="66">
        <v>1477.99</v>
      </c>
    </row>
    <row r="9162" spans="1:7" ht="22.5" x14ac:dyDescent="0.2">
      <c r="A9162" s="1" t="str">
        <f t="shared" si="153"/>
        <v>SINAPI 95665</v>
      </c>
      <c r="B9162" s="3" t="s">
        <v>6165</v>
      </c>
      <c r="C9162" s="3">
        <v>95665</v>
      </c>
      <c r="D9162" s="2" t="s">
        <v>7226</v>
      </c>
      <c r="E9162" s="3" t="s">
        <v>6148</v>
      </c>
      <c r="G9162" s="66">
        <v>355.82</v>
      </c>
    </row>
    <row r="9163" spans="1:7" ht="22.5" x14ac:dyDescent="0.2">
      <c r="A9163" s="1" t="str">
        <f t="shared" si="153"/>
        <v>SINAPI 95666</v>
      </c>
      <c r="B9163" s="3" t="s">
        <v>6165</v>
      </c>
      <c r="C9163" s="3">
        <v>95666</v>
      </c>
      <c r="D9163" s="2" t="s">
        <v>7227</v>
      </c>
      <c r="E9163" s="3" t="s">
        <v>6148</v>
      </c>
      <c r="G9163" s="66">
        <v>633.25</v>
      </c>
    </row>
    <row r="9164" spans="1:7" ht="22.5" x14ac:dyDescent="0.2">
      <c r="A9164" s="1" t="str">
        <f t="shared" si="153"/>
        <v>SINAPI 95667</v>
      </c>
      <c r="B9164" s="3" t="s">
        <v>6165</v>
      </c>
      <c r="C9164" s="3">
        <v>95667</v>
      </c>
      <c r="D9164" s="2" t="s">
        <v>7228</v>
      </c>
      <c r="E9164" s="3" t="s">
        <v>6148</v>
      </c>
      <c r="G9164" s="66">
        <v>938.3</v>
      </c>
    </row>
    <row r="9165" spans="1:7" ht="22.5" x14ac:dyDescent="0.2">
      <c r="A9165" s="1" t="str">
        <f t="shared" si="153"/>
        <v>SINAPI 95668</v>
      </c>
      <c r="B9165" s="3" t="s">
        <v>6165</v>
      </c>
      <c r="C9165" s="3">
        <v>95668</v>
      </c>
      <c r="D9165" s="2" t="s">
        <v>7229</v>
      </c>
      <c r="E9165" s="3" t="s">
        <v>6148</v>
      </c>
      <c r="G9165" s="66">
        <v>1226.8</v>
      </c>
    </row>
    <row r="9166" spans="1:7" ht="22.5" x14ac:dyDescent="0.2">
      <c r="A9166" s="1" t="str">
        <f t="shared" si="153"/>
        <v>SINAPI 95669</v>
      </c>
      <c r="B9166" s="3" t="s">
        <v>6165</v>
      </c>
      <c r="C9166" s="3">
        <v>95669</v>
      </c>
      <c r="D9166" s="2" t="s">
        <v>7230</v>
      </c>
      <c r="E9166" s="3" t="s">
        <v>6148</v>
      </c>
      <c r="G9166" s="66">
        <v>433.65</v>
      </c>
    </row>
    <row r="9167" spans="1:7" ht="22.5" x14ac:dyDescent="0.2">
      <c r="A9167" s="1" t="str">
        <f t="shared" si="153"/>
        <v>SINAPI 95670</v>
      </c>
      <c r="B9167" s="3" t="s">
        <v>6165</v>
      </c>
      <c r="C9167" s="3">
        <v>95670</v>
      </c>
      <c r="D9167" s="2" t="s">
        <v>7231</v>
      </c>
      <c r="E9167" s="3" t="s">
        <v>6148</v>
      </c>
      <c r="G9167" s="66">
        <v>787.72</v>
      </c>
    </row>
    <row r="9168" spans="1:7" ht="22.5" x14ac:dyDescent="0.2">
      <c r="A9168" s="1" t="str">
        <f t="shared" si="153"/>
        <v>SINAPI 95671</v>
      </c>
      <c r="B9168" s="3" t="s">
        <v>6165</v>
      </c>
      <c r="C9168" s="3">
        <v>95671</v>
      </c>
      <c r="D9168" s="2" t="s">
        <v>7232</v>
      </c>
      <c r="E9168" s="3" t="s">
        <v>6148</v>
      </c>
      <c r="G9168" s="66">
        <v>1172.95</v>
      </c>
    </row>
    <row r="9169" spans="1:7" ht="22.5" x14ac:dyDescent="0.2">
      <c r="A9169" s="1" t="str">
        <f t="shared" si="153"/>
        <v>SINAPI 95672</v>
      </c>
      <c r="B9169" s="3" t="s">
        <v>6165</v>
      </c>
      <c r="C9169" s="3">
        <v>95672</v>
      </c>
      <c r="D9169" s="2" t="s">
        <v>7233</v>
      </c>
      <c r="E9169" s="3" t="s">
        <v>6148</v>
      </c>
      <c r="G9169" s="66">
        <v>1537.34</v>
      </c>
    </row>
    <row r="9170" spans="1:7" ht="22.5" x14ac:dyDescent="0.2">
      <c r="A9170" s="1" t="str">
        <f t="shared" si="153"/>
        <v>SINAPI 97741</v>
      </c>
      <c r="B9170" s="3" t="s">
        <v>6165</v>
      </c>
      <c r="C9170" s="3">
        <v>97741</v>
      </c>
      <c r="D9170" s="2" t="s">
        <v>7238</v>
      </c>
      <c r="E9170" s="3" t="s">
        <v>6148</v>
      </c>
      <c r="G9170" s="66">
        <v>186.36</v>
      </c>
    </row>
    <row r="9171" spans="1:7" ht="22.5" x14ac:dyDescent="0.2">
      <c r="A9171" s="1" t="str">
        <f t="shared" si="153"/>
        <v>SINAPI 95641</v>
      </c>
      <c r="B9171" s="3" t="s">
        <v>6165</v>
      </c>
      <c r="C9171" s="3">
        <v>95641</v>
      </c>
      <c r="D9171" s="2" t="s">
        <v>7203</v>
      </c>
      <c r="E9171" s="3" t="s">
        <v>6148</v>
      </c>
      <c r="G9171" s="66">
        <v>335.62</v>
      </c>
    </row>
    <row r="9172" spans="1:7" ht="22.5" x14ac:dyDescent="0.2">
      <c r="A9172" s="1" t="str">
        <f t="shared" si="153"/>
        <v>SINAPI 95642</v>
      </c>
      <c r="B9172" s="3" t="s">
        <v>6165</v>
      </c>
      <c r="C9172" s="3">
        <v>95642</v>
      </c>
      <c r="D9172" s="2" t="s">
        <v>7204</v>
      </c>
      <c r="E9172" s="3" t="s">
        <v>6148</v>
      </c>
      <c r="G9172" s="66">
        <v>497.25</v>
      </c>
    </row>
    <row r="9173" spans="1:7" ht="22.5" x14ac:dyDescent="0.2">
      <c r="A9173" s="1" t="str">
        <f t="shared" si="153"/>
        <v>SINAPI 95643</v>
      </c>
      <c r="B9173" s="3" t="s">
        <v>6165</v>
      </c>
      <c r="C9173" s="3">
        <v>95643</v>
      </c>
      <c r="D9173" s="2" t="s">
        <v>7205</v>
      </c>
      <c r="E9173" s="3" t="s">
        <v>6148</v>
      </c>
      <c r="G9173" s="66">
        <v>651.4</v>
      </c>
    </row>
    <row r="9174" spans="1:7" ht="22.5" x14ac:dyDescent="0.2">
      <c r="A9174" s="1" t="str">
        <f t="shared" si="153"/>
        <v>SINAPI 95644</v>
      </c>
      <c r="B9174" s="3" t="s">
        <v>6165</v>
      </c>
      <c r="C9174" s="3">
        <v>95644</v>
      </c>
      <c r="D9174" s="2" t="s">
        <v>7206</v>
      </c>
      <c r="E9174" s="3" t="s">
        <v>6148</v>
      </c>
      <c r="G9174" s="66">
        <v>246.03</v>
      </c>
    </row>
    <row r="9175" spans="1:7" ht="22.5" x14ac:dyDescent="0.2">
      <c r="A9175" s="1" t="str">
        <f t="shared" si="153"/>
        <v>SINAPI 95645</v>
      </c>
      <c r="B9175" s="3" t="s">
        <v>6165</v>
      </c>
      <c r="C9175" s="3">
        <v>95645</v>
      </c>
      <c r="D9175" s="2" t="s">
        <v>7207</v>
      </c>
      <c r="E9175" s="3" t="s">
        <v>6148</v>
      </c>
      <c r="G9175" s="66">
        <v>453.99</v>
      </c>
    </row>
    <row r="9176" spans="1:7" ht="22.5" x14ac:dyDescent="0.2">
      <c r="A9176" s="1" t="str">
        <f t="shared" si="153"/>
        <v>SINAPI 95646</v>
      </c>
      <c r="B9176" s="3" t="s">
        <v>6165</v>
      </c>
      <c r="C9176" s="3">
        <v>95646</v>
      </c>
      <c r="D9176" s="2" t="s">
        <v>7208</v>
      </c>
      <c r="E9176" s="3" t="s">
        <v>6148</v>
      </c>
      <c r="G9176" s="66">
        <v>677.24</v>
      </c>
    </row>
    <row r="9177" spans="1:7" ht="22.5" x14ac:dyDescent="0.2">
      <c r="A9177" s="1" t="str">
        <f t="shared" si="153"/>
        <v>SINAPI 95647</v>
      </c>
      <c r="B9177" s="3" t="s">
        <v>6165</v>
      </c>
      <c r="C9177" s="3">
        <v>95647</v>
      </c>
      <c r="D9177" s="2" t="s">
        <v>7209</v>
      </c>
      <c r="E9177" s="3" t="s">
        <v>6148</v>
      </c>
      <c r="G9177" s="66">
        <v>889.44</v>
      </c>
    </row>
    <row r="9178" spans="1:7" ht="22.5" x14ac:dyDescent="0.2">
      <c r="A9178" s="1" t="str">
        <f t="shared" si="153"/>
        <v>SINAPI 95636</v>
      </c>
      <c r="B9178" s="3" t="s">
        <v>6165</v>
      </c>
      <c r="C9178" s="3">
        <v>95636</v>
      </c>
      <c r="D9178" s="2" t="s">
        <v>7199</v>
      </c>
      <c r="E9178" s="3" t="s">
        <v>6148</v>
      </c>
      <c r="G9178" s="66">
        <v>436.28</v>
      </c>
    </row>
    <row r="9179" spans="1:7" ht="22.5" x14ac:dyDescent="0.2">
      <c r="A9179" s="1" t="str">
        <f t="shared" si="153"/>
        <v>SINAPI 95637</v>
      </c>
      <c r="B9179" s="3" t="s">
        <v>6165</v>
      </c>
      <c r="C9179" s="3">
        <v>95637</v>
      </c>
      <c r="D9179" s="2" t="s">
        <v>7200</v>
      </c>
      <c r="E9179" s="3" t="s">
        <v>6148</v>
      </c>
      <c r="G9179" s="66">
        <v>576.70000000000005</v>
      </c>
    </row>
    <row r="9180" spans="1:7" ht="22.5" x14ac:dyDescent="0.2">
      <c r="A9180" s="1" t="str">
        <f t="shared" si="153"/>
        <v>SINAPI 95638</v>
      </c>
      <c r="B9180" s="3" t="s">
        <v>6165</v>
      </c>
      <c r="C9180" s="3">
        <v>95638</v>
      </c>
      <c r="D9180" s="2" t="s">
        <v>7201</v>
      </c>
      <c r="E9180" s="3" t="s">
        <v>6148</v>
      </c>
      <c r="G9180" s="66">
        <v>711.6</v>
      </c>
    </row>
    <row r="9181" spans="1:7" ht="22.5" x14ac:dyDescent="0.2">
      <c r="A9181" s="1" t="str">
        <f t="shared" si="153"/>
        <v>SINAPI 95639</v>
      </c>
      <c r="B9181" s="3" t="s">
        <v>6165</v>
      </c>
      <c r="C9181" s="3">
        <v>95639</v>
      </c>
      <c r="D9181" s="2" t="s">
        <v>7202</v>
      </c>
      <c r="E9181" s="3" t="s">
        <v>6148</v>
      </c>
      <c r="G9181" s="66">
        <v>974.01</v>
      </c>
    </row>
    <row r="9182" spans="1:7" ht="22.5" x14ac:dyDescent="0.2">
      <c r="A9182" s="1" t="str">
        <f t="shared" si="153"/>
        <v>SINAPI 95634</v>
      </c>
      <c r="B9182" s="3" t="s">
        <v>6165</v>
      </c>
      <c r="C9182" s="3">
        <v>95634</v>
      </c>
      <c r="D9182" s="2" t="s">
        <v>7197</v>
      </c>
      <c r="E9182" s="3" t="s">
        <v>6148</v>
      </c>
      <c r="G9182" s="66">
        <v>202.97</v>
      </c>
    </row>
    <row r="9183" spans="1:7" ht="22.5" x14ac:dyDescent="0.2">
      <c r="A9183" s="1" t="str">
        <f t="shared" si="153"/>
        <v>SINAPI 95635</v>
      </c>
      <c r="B9183" s="3" t="s">
        <v>6165</v>
      </c>
      <c r="C9183" s="3">
        <v>95635</v>
      </c>
      <c r="D9183" s="2" t="s">
        <v>7198</v>
      </c>
      <c r="E9183" s="3" t="s">
        <v>6148</v>
      </c>
      <c r="G9183" s="66">
        <v>214.55</v>
      </c>
    </row>
    <row r="9184" spans="1:7" x14ac:dyDescent="0.2">
      <c r="A9184" s="1" t="str">
        <f t="shared" si="153"/>
        <v>SINAPI 98751</v>
      </c>
      <c r="B9184" s="3" t="s">
        <v>6165</v>
      </c>
      <c r="C9184" s="3">
        <v>98751</v>
      </c>
      <c r="D9184" s="2" t="s">
        <v>2288</v>
      </c>
      <c r="E9184" s="3" t="s">
        <v>6147</v>
      </c>
      <c r="G9184" s="66">
        <v>220.46</v>
      </c>
    </row>
    <row r="9185" spans="1:7" x14ac:dyDescent="0.2">
      <c r="A9185" s="1" t="str">
        <f t="shared" si="153"/>
        <v>SINAPI 98746</v>
      </c>
      <c r="B9185" s="3" t="s">
        <v>6165</v>
      </c>
      <c r="C9185" s="3">
        <v>98746</v>
      </c>
      <c r="D9185" s="2" t="s">
        <v>2285</v>
      </c>
      <c r="E9185" s="3" t="s">
        <v>6147</v>
      </c>
      <c r="G9185" s="66">
        <v>93.99</v>
      </c>
    </row>
    <row r="9186" spans="1:7" x14ac:dyDescent="0.2">
      <c r="A9186" s="1" t="str">
        <f t="shared" si="153"/>
        <v>SINAPI 98753</v>
      </c>
      <c r="B9186" s="3" t="s">
        <v>6165</v>
      </c>
      <c r="C9186" s="3">
        <v>98753</v>
      </c>
      <c r="D9186" s="2" t="s">
        <v>2290</v>
      </c>
      <c r="E9186" s="3" t="s">
        <v>6147</v>
      </c>
      <c r="G9186" s="66">
        <v>424.35</v>
      </c>
    </row>
    <row r="9187" spans="1:7" x14ac:dyDescent="0.2">
      <c r="A9187" s="1" t="str">
        <f t="shared" si="153"/>
        <v>SINAPI 98750</v>
      </c>
      <c r="B9187" s="3" t="s">
        <v>6165</v>
      </c>
      <c r="C9187" s="3">
        <v>98750</v>
      </c>
      <c r="D9187" s="2" t="s">
        <v>2287</v>
      </c>
      <c r="E9187" s="3" t="s">
        <v>6147</v>
      </c>
      <c r="G9187" s="66">
        <v>145.74</v>
      </c>
    </row>
    <row r="9188" spans="1:7" x14ac:dyDescent="0.2">
      <c r="A9188" s="1" t="str">
        <f t="shared" si="153"/>
        <v>SINAPI 98749</v>
      </c>
      <c r="B9188" s="3" t="s">
        <v>6165</v>
      </c>
      <c r="C9188" s="3">
        <v>98749</v>
      </c>
      <c r="D9188" s="2" t="s">
        <v>2286</v>
      </c>
      <c r="E9188" s="3" t="s">
        <v>6147</v>
      </c>
      <c r="G9188" s="66">
        <v>117.21</v>
      </c>
    </row>
    <row r="9189" spans="1:7" x14ac:dyDescent="0.2">
      <c r="A9189" s="1" t="str">
        <f t="shared" si="153"/>
        <v>SINAPI 98752</v>
      </c>
      <c r="B9189" s="3" t="s">
        <v>6165</v>
      </c>
      <c r="C9189" s="3">
        <v>98752</v>
      </c>
      <c r="D9189" s="2" t="s">
        <v>2289</v>
      </c>
      <c r="E9189" s="3" t="s">
        <v>6147</v>
      </c>
      <c r="G9189" s="66">
        <v>311.08999999999997</v>
      </c>
    </row>
    <row r="9190" spans="1:7" ht="22.5" x14ac:dyDescent="0.2">
      <c r="A9190" s="1" t="str">
        <f t="shared" si="153"/>
        <v>SINAPI 98529</v>
      </c>
      <c r="B9190" s="3" t="s">
        <v>6165</v>
      </c>
      <c r="C9190" s="3">
        <v>98529</v>
      </c>
      <c r="D9190" s="2" t="s">
        <v>7742</v>
      </c>
      <c r="E9190" s="3" t="s">
        <v>6148</v>
      </c>
      <c r="G9190" s="66">
        <v>79.62</v>
      </c>
    </row>
    <row r="9191" spans="1:7" ht="22.5" x14ac:dyDescent="0.2">
      <c r="A9191" s="1" t="str">
        <f t="shared" ref="A9191:A9254" si="154">CONCATENAR</f>
        <v>SINAPI 98530</v>
      </c>
      <c r="B9191" s="3" t="s">
        <v>6165</v>
      </c>
      <c r="C9191" s="3">
        <v>98530</v>
      </c>
      <c r="D9191" s="2" t="s">
        <v>7743</v>
      </c>
      <c r="E9191" s="3" t="s">
        <v>6148</v>
      </c>
      <c r="G9191" s="66">
        <v>156.28</v>
      </c>
    </row>
    <row r="9192" spans="1:7" x14ac:dyDescent="0.2">
      <c r="A9192" s="1" t="str">
        <f t="shared" si="154"/>
        <v>SINAPI 98531</v>
      </c>
      <c r="B9192" s="3" t="s">
        <v>6165</v>
      </c>
      <c r="C9192" s="3">
        <v>98531</v>
      </c>
      <c r="D9192" s="2" t="s">
        <v>7744</v>
      </c>
      <c r="E9192" s="3" t="s">
        <v>6148</v>
      </c>
      <c r="G9192" s="66">
        <v>408.89</v>
      </c>
    </row>
    <row r="9193" spans="1:7" x14ac:dyDescent="0.2">
      <c r="A9193" s="1" t="str">
        <f t="shared" si="154"/>
        <v>SINAPI 98524</v>
      </c>
      <c r="B9193" s="3" t="s">
        <v>6165</v>
      </c>
      <c r="C9193" s="3">
        <v>98524</v>
      </c>
      <c r="D9193" s="2" t="s">
        <v>7728</v>
      </c>
      <c r="E9193" s="3" t="s">
        <v>6149</v>
      </c>
      <c r="G9193" s="66">
        <v>4.82</v>
      </c>
    </row>
    <row r="9194" spans="1:7" ht="22.5" x14ac:dyDescent="0.2">
      <c r="A9194" s="1" t="str">
        <f t="shared" si="154"/>
        <v>SINAPI 98525</v>
      </c>
      <c r="B9194" s="3" t="s">
        <v>6165</v>
      </c>
      <c r="C9194" s="3">
        <v>98525</v>
      </c>
      <c r="D9194" s="2" t="s">
        <v>7738</v>
      </c>
      <c r="E9194" s="3" t="s">
        <v>6149</v>
      </c>
      <c r="G9194" s="66">
        <v>0.71</v>
      </c>
    </row>
    <row r="9195" spans="1:7" ht="22.5" x14ac:dyDescent="0.2">
      <c r="A9195" s="1" t="str">
        <f t="shared" si="154"/>
        <v>SINAPI 98533</v>
      </c>
      <c r="B9195" s="3" t="s">
        <v>6165</v>
      </c>
      <c r="C9195" s="3">
        <v>98533</v>
      </c>
      <c r="D9195" s="2" t="s">
        <v>7746</v>
      </c>
      <c r="E9195" s="3" t="s">
        <v>6148</v>
      </c>
      <c r="G9195" s="66">
        <v>123.24</v>
      </c>
    </row>
    <row r="9196" spans="1:7" ht="22.5" x14ac:dyDescent="0.2">
      <c r="A9196" s="1" t="str">
        <f t="shared" si="154"/>
        <v>SINAPI 98534</v>
      </c>
      <c r="B9196" s="3" t="s">
        <v>6165</v>
      </c>
      <c r="C9196" s="3">
        <v>98534</v>
      </c>
      <c r="D9196" s="2" t="s">
        <v>7747</v>
      </c>
      <c r="E9196" s="3" t="s">
        <v>6148</v>
      </c>
      <c r="G9196" s="66">
        <v>340.8</v>
      </c>
    </row>
    <row r="9197" spans="1:7" x14ac:dyDescent="0.2">
      <c r="A9197" s="1" t="str">
        <f t="shared" si="154"/>
        <v>SINAPI 98535</v>
      </c>
      <c r="B9197" s="3" t="s">
        <v>6165</v>
      </c>
      <c r="C9197" s="3">
        <v>98535</v>
      </c>
      <c r="D9197" s="2" t="s">
        <v>7748</v>
      </c>
      <c r="E9197" s="3" t="s">
        <v>6148</v>
      </c>
      <c r="G9197" s="66">
        <v>715.42</v>
      </c>
    </row>
    <row r="9198" spans="1:7" x14ac:dyDescent="0.2">
      <c r="A9198" s="1" t="str">
        <f t="shared" si="154"/>
        <v>SINAPI 98532</v>
      </c>
      <c r="B9198" s="3" t="s">
        <v>6165</v>
      </c>
      <c r="C9198" s="3">
        <v>98532</v>
      </c>
      <c r="D9198" s="2" t="s">
        <v>7745</v>
      </c>
      <c r="E9198" s="3" t="s">
        <v>6148</v>
      </c>
      <c r="G9198" s="66">
        <v>32.54</v>
      </c>
    </row>
    <row r="9199" spans="1:7" ht="22.5" x14ac:dyDescent="0.2">
      <c r="A9199" s="1" t="str">
        <f t="shared" si="154"/>
        <v>SINAPI 98526</v>
      </c>
      <c r="B9199" s="3" t="s">
        <v>6165</v>
      </c>
      <c r="C9199" s="3">
        <v>98526</v>
      </c>
      <c r="D9199" s="2" t="s">
        <v>7739</v>
      </c>
      <c r="E9199" s="3" t="s">
        <v>6148</v>
      </c>
      <c r="G9199" s="66">
        <v>144.91999999999999</v>
      </c>
    </row>
    <row r="9200" spans="1:7" ht="22.5" x14ac:dyDescent="0.2">
      <c r="A9200" s="1" t="str">
        <f t="shared" si="154"/>
        <v>SINAPI 98527</v>
      </c>
      <c r="B9200" s="3" t="s">
        <v>6165</v>
      </c>
      <c r="C9200" s="3">
        <v>98527</v>
      </c>
      <c r="D9200" s="2" t="s">
        <v>7740</v>
      </c>
      <c r="E9200" s="3" t="s">
        <v>6148</v>
      </c>
      <c r="G9200" s="66">
        <v>240.52</v>
      </c>
    </row>
    <row r="9201" spans="1:7" ht="22.5" x14ac:dyDescent="0.2">
      <c r="A9201" s="1" t="str">
        <f t="shared" si="154"/>
        <v>SINAPI 98528</v>
      </c>
      <c r="B9201" s="3" t="s">
        <v>6165</v>
      </c>
      <c r="C9201" s="3">
        <v>98528</v>
      </c>
      <c r="D9201" s="2" t="s">
        <v>7741</v>
      </c>
      <c r="E9201" s="3" t="s">
        <v>6148</v>
      </c>
      <c r="G9201" s="66">
        <v>317</v>
      </c>
    </row>
    <row r="9202" spans="1:7" x14ac:dyDescent="0.2">
      <c r="A9202" s="1" t="str">
        <f t="shared" si="154"/>
        <v>SINAPI 94232</v>
      </c>
      <c r="B9202" s="3" t="s">
        <v>6165</v>
      </c>
      <c r="C9202" s="3">
        <v>94232</v>
      </c>
      <c r="D9202" s="2" t="s">
        <v>1283</v>
      </c>
      <c r="E9202" s="3" t="s">
        <v>6148</v>
      </c>
      <c r="G9202" s="66">
        <v>3.25</v>
      </c>
    </row>
    <row r="9203" spans="1:7" ht="22.5" x14ac:dyDescent="0.2">
      <c r="A9203" s="1" t="str">
        <f t="shared" si="154"/>
        <v>SINAPI 100434</v>
      </c>
      <c r="B9203" s="3" t="s">
        <v>6165</v>
      </c>
      <c r="C9203" s="3">
        <v>100434</v>
      </c>
      <c r="D9203" s="2" t="s">
        <v>1309</v>
      </c>
      <c r="E9203" s="3" t="s">
        <v>6147</v>
      </c>
      <c r="G9203" s="66">
        <v>161.34</v>
      </c>
    </row>
    <row r="9204" spans="1:7" ht="22.5" x14ac:dyDescent="0.2">
      <c r="A9204" s="1" t="str">
        <f t="shared" si="154"/>
        <v>SINAPI 94229</v>
      </c>
      <c r="B9204" s="3" t="s">
        <v>6165</v>
      </c>
      <c r="C9204" s="3">
        <v>94229</v>
      </c>
      <c r="D9204" s="2" t="s">
        <v>1313</v>
      </c>
      <c r="E9204" s="3" t="s">
        <v>6147</v>
      </c>
      <c r="G9204" s="66">
        <v>198.41</v>
      </c>
    </row>
    <row r="9205" spans="1:7" ht="22.5" x14ac:dyDescent="0.2">
      <c r="A9205" s="1" t="str">
        <f t="shared" si="154"/>
        <v>SINAPI 94227</v>
      </c>
      <c r="B9205" s="3" t="s">
        <v>6165</v>
      </c>
      <c r="C9205" s="3">
        <v>94227</v>
      </c>
      <c r="D9205" s="2" t="s">
        <v>1311</v>
      </c>
      <c r="E9205" s="3" t="s">
        <v>6147</v>
      </c>
      <c r="G9205" s="66">
        <v>74.22</v>
      </c>
    </row>
    <row r="9206" spans="1:7" ht="22.5" x14ac:dyDescent="0.2">
      <c r="A9206" s="1" t="str">
        <f t="shared" si="154"/>
        <v>SINAPI 94228</v>
      </c>
      <c r="B9206" s="3" t="s">
        <v>6165</v>
      </c>
      <c r="C9206" s="3">
        <v>94228</v>
      </c>
      <c r="D9206" s="2" t="s">
        <v>1312</v>
      </c>
      <c r="E9206" s="3" t="s">
        <v>6147</v>
      </c>
      <c r="G9206" s="66">
        <v>102.23</v>
      </c>
    </row>
    <row r="9207" spans="1:7" ht="22.5" x14ac:dyDescent="0.2">
      <c r="A9207" s="1" t="str">
        <f t="shared" si="154"/>
        <v>SINAPI 94219</v>
      </c>
      <c r="B9207" s="3" t="s">
        <v>6165</v>
      </c>
      <c r="C9207" s="3">
        <v>94219</v>
      </c>
      <c r="D9207" s="2" t="s">
        <v>1297</v>
      </c>
      <c r="E9207" s="3" t="s">
        <v>6147</v>
      </c>
      <c r="G9207" s="66">
        <v>47.22</v>
      </c>
    </row>
    <row r="9208" spans="1:7" ht="22.5" x14ac:dyDescent="0.2">
      <c r="A9208" s="1" t="str">
        <f t="shared" si="154"/>
        <v>SINAPI 94220</v>
      </c>
      <c r="B9208" s="3" t="s">
        <v>6165</v>
      </c>
      <c r="C9208" s="3">
        <v>94220</v>
      </c>
      <c r="D9208" s="2" t="s">
        <v>1298</v>
      </c>
      <c r="E9208" s="3" t="s">
        <v>6147</v>
      </c>
      <c r="G9208" s="66">
        <v>60.93</v>
      </c>
    </row>
    <row r="9209" spans="1:7" ht="22.5" x14ac:dyDescent="0.2">
      <c r="A9209" s="1" t="str">
        <f t="shared" si="154"/>
        <v>SINAPI 100326</v>
      </c>
      <c r="B9209" s="3" t="s">
        <v>6165</v>
      </c>
      <c r="C9209" s="3">
        <v>100326</v>
      </c>
      <c r="D9209" s="2" t="s">
        <v>10435</v>
      </c>
      <c r="E9209" s="3" t="s">
        <v>6147</v>
      </c>
      <c r="G9209" s="66">
        <v>0</v>
      </c>
    </row>
    <row r="9210" spans="1:7" ht="22.5" x14ac:dyDescent="0.2">
      <c r="A9210" s="1" t="str">
        <f t="shared" si="154"/>
        <v>SINAPI 94221</v>
      </c>
      <c r="B9210" s="3" t="s">
        <v>6165</v>
      </c>
      <c r="C9210" s="3">
        <v>94221</v>
      </c>
      <c r="D9210" s="2" t="s">
        <v>1299</v>
      </c>
      <c r="E9210" s="3" t="s">
        <v>6147</v>
      </c>
      <c r="G9210" s="66">
        <v>39.74</v>
      </c>
    </row>
    <row r="9211" spans="1:7" ht="22.5" x14ac:dyDescent="0.2">
      <c r="A9211" s="1" t="str">
        <f t="shared" si="154"/>
        <v>SINAPI 94222</v>
      </c>
      <c r="B9211" s="3" t="s">
        <v>6165</v>
      </c>
      <c r="C9211" s="3">
        <v>94222</v>
      </c>
      <c r="D9211" s="2" t="s">
        <v>1300</v>
      </c>
      <c r="E9211" s="3" t="s">
        <v>6147</v>
      </c>
      <c r="G9211" s="66">
        <v>53.45</v>
      </c>
    </row>
    <row r="9212" spans="1:7" ht="22.5" x14ac:dyDescent="0.2">
      <c r="A9212" s="1" t="str">
        <f t="shared" si="154"/>
        <v>SINAPI 94451</v>
      </c>
      <c r="B9212" s="3" t="s">
        <v>6165</v>
      </c>
      <c r="C9212" s="3">
        <v>94451</v>
      </c>
      <c r="D9212" s="2" t="s">
        <v>1302</v>
      </c>
      <c r="E9212" s="3" t="s">
        <v>6147</v>
      </c>
      <c r="G9212" s="66">
        <v>85.22</v>
      </c>
    </row>
    <row r="9213" spans="1:7" ht="22.5" x14ac:dyDescent="0.2">
      <c r="A9213" s="1" t="str">
        <f t="shared" si="154"/>
        <v>SINAPI 94223</v>
      </c>
      <c r="B9213" s="3" t="s">
        <v>6165</v>
      </c>
      <c r="C9213" s="3">
        <v>94223</v>
      </c>
      <c r="D9213" s="2" t="s">
        <v>1301</v>
      </c>
      <c r="E9213" s="3" t="s">
        <v>6147</v>
      </c>
      <c r="G9213" s="66">
        <v>77.400000000000006</v>
      </c>
    </row>
    <row r="9214" spans="1:7" ht="22.5" x14ac:dyDescent="0.2">
      <c r="A9214" s="1" t="str">
        <f t="shared" si="154"/>
        <v>SINAPI 100325</v>
      </c>
      <c r="B9214" s="3" t="s">
        <v>6165</v>
      </c>
      <c r="C9214" s="3">
        <v>100325</v>
      </c>
      <c r="D9214" s="2" t="s">
        <v>1303</v>
      </c>
      <c r="E9214" s="3" t="s">
        <v>6147</v>
      </c>
      <c r="G9214" s="66">
        <v>82.8</v>
      </c>
    </row>
    <row r="9215" spans="1:7" x14ac:dyDescent="0.2">
      <c r="A9215" s="1" t="str">
        <f t="shared" si="154"/>
        <v>SINAPI 94224</v>
      </c>
      <c r="B9215" s="3" t="s">
        <v>6165</v>
      </c>
      <c r="C9215" s="3">
        <v>94224</v>
      </c>
      <c r="D9215" s="2" t="s">
        <v>1281</v>
      </c>
      <c r="E9215" s="3" t="s">
        <v>6147</v>
      </c>
      <c r="G9215" s="66">
        <v>28.72</v>
      </c>
    </row>
    <row r="9216" spans="1:7" x14ac:dyDescent="0.2">
      <c r="A9216" s="1" t="str">
        <f t="shared" si="154"/>
        <v>SINAPI 102653</v>
      </c>
      <c r="B9216" s="3" t="s">
        <v>6165</v>
      </c>
      <c r="C9216" s="3">
        <v>102653</v>
      </c>
      <c r="D9216" s="2" t="s">
        <v>10436</v>
      </c>
      <c r="E9216" s="3" t="s">
        <v>6149</v>
      </c>
      <c r="G9216" s="66">
        <v>0</v>
      </c>
    </row>
    <row r="9217" spans="1:7" ht="22.5" x14ac:dyDescent="0.2">
      <c r="A9217" s="1" t="str">
        <f t="shared" si="154"/>
        <v>SINAPI 100330</v>
      </c>
      <c r="B9217" s="3" t="s">
        <v>6165</v>
      </c>
      <c r="C9217" s="3">
        <v>100330</v>
      </c>
      <c r="D9217" s="2" t="s">
        <v>1307</v>
      </c>
      <c r="E9217" s="3" t="s">
        <v>6149</v>
      </c>
      <c r="G9217" s="66">
        <v>28.46</v>
      </c>
    </row>
    <row r="9218" spans="1:7" ht="22.5" x14ac:dyDescent="0.2">
      <c r="A9218" s="1" t="str">
        <f t="shared" si="154"/>
        <v>SINAPI 100331</v>
      </c>
      <c r="B9218" s="3" t="s">
        <v>6165</v>
      </c>
      <c r="C9218" s="3">
        <v>100331</v>
      </c>
      <c r="D9218" s="2" t="s">
        <v>1308</v>
      </c>
      <c r="E9218" s="3" t="s">
        <v>6149</v>
      </c>
      <c r="G9218" s="66">
        <v>34.93</v>
      </c>
    </row>
    <row r="9219" spans="1:7" ht="22.5" x14ac:dyDescent="0.2">
      <c r="A9219" s="1" t="str">
        <f t="shared" si="154"/>
        <v>SINAPI 100328</v>
      </c>
      <c r="B9219" s="3" t="s">
        <v>6165</v>
      </c>
      <c r="C9219" s="3">
        <v>100328</v>
      </c>
      <c r="D9219" s="2" t="s">
        <v>1305</v>
      </c>
      <c r="E9219" s="3" t="s">
        <v>6149</v>
      </c>
      <c r="G9219" s="66">
        <v>20.92</v>
      </c>
    </row>
    <row r="9220" spans="1:7" ht="22.5" x14ac:dyDescent="0.2">
      <c r="A9220" s="1" t="str">
        <f t="shared" si="154"/>
        <v>SINAPI 100329</v>
      </c>
      <c r="B9220" s="3" t="s">
        <v>6165</v>
      </c>
      <c r="C9220" s="3">
        <v>100329</v>
      </c>
      <c r="D9220" s="2" t="s">
        <v>1306</v>
      </c>
      <c r="E9220" s="3" t="s">
        <v>6149</v>
      </c>
      <c r="G9220" s="66">
        <v>24.73</v>
      </c>
    </row>
    <row r="9221" spans="1:7" x14ac:dyDescent="0.2">
      <c r="A9221" s="1" t="str">
        <f t="shared" si="154"/>
        <v>SINAPI 94231</v>
      </c>
      <c r="B9221" s="3" t="s">
        <v>6165</v>
      </c>
      <c r="C9221" s="3">
        <v>94231</v>
      </c>
      <c r="D9221" s="2" t="s">
        <v>1314</v>
      </c>
      <c r="E9221" s="3" t="s">
        <v>6147</v>
      </c>
      <c r="G9221" s="66">
        <v>58.93</v>
      </c>
    </row>
    <row r="9222" spans="1:7" ht="22.5" x14ac:dyDescent="0.2">
      <c r="A9222" s="1" t="str">
        <f t="shared" si="154"/>
        <v>SINAPI 100435</v>
      </c>
      <c r="B9222" s="3" t="s">
        <v>6165</v>
      </c>
      <c r="C9222" s="3">
        <v>100435</v>
      </c>
      <c r="D9222" s="2" t="s">
        <v>1310</v>
      </c>
      <c r="E9222" s="3" t="s">
        <v>6147</v>
      </c>
      <c r="G9222" s="66">
        <v>53.43</v>
      </c>
    </row>
    <row r="9223" spans="1:7" ht="22.5" x14ac:dyDescent="0.2">
      <c r="A9223" s="1" t="str">
        <f t="shared" si="154"/>
        <v>SINAPI 100327</v>
      </c>
      <c r="B9223" s="3" t="s">
        <v>6165</v>
      </c>
      <c r="C9223" s="3">
        <v>100327</v>
      </c>
      <c r="D9223" s="2" t="s">
        <v>1304</v>
      </c>
      <c r="E9223" s="3" t="s">
        <v>6147</v>
      </c>
      <c r="G9223" s="66">
        <v>67.849999999999994</v>
      </c>
    </row>
    <row r="9224" spans="1:7" ht="22.5" x14ac:dyDescent="0.2">
      <c r="A9224" s="1" t="str">
        <f t="shared" si="154"/>
        <v>SINAPI 94226</v>
      </c>
      <c r="B9224" s="3" t="s">
        <v>6165</v>
      </c>
      <c r="C9224" s="3">
        <v>94226</v>
      </c>
      <c r="D9224" s="2" t="s">
        <v>1282</v>
      </c>
      <c r="E9224" s="3" t="s">
        <v>6149</v>
      </c>
      <c r="G9224" s="66">
        <v>20.440000000000001</v>
      </c>
    </row>
    <row r="9225" spans="1:7" ht="22.5" x14ac:dyDescent="0.2">
      <c r="A9225" s="1" t="str">
        <f t="shared" si="154"/>
        <v>SINAPI 94201</v>
      </c>
      <c r="B9225" s="3" t="s">
        <v>6165</v>
      </c>
      <c r="C9225" s="3">
        <v>94201</v>
      </c>
      <c r="D9225" s="2" t="s">
        <v>1279</v>
      </c>
      <c r="E9225" s="3" t="s">
        <v>6149</v>
      </c>
      <c r="G9225" s="66">
        <v>95.32</v>
      </c>
    </row>
    <row r="9226" spans="1:7" ht="22.5" x14ac:dyDescent="0.2">
      <c r="A9226" s="1" t="str">
        <f t="shared" si="154"/>
        <v>SINAPI 94204</v>
      </c>
      <c r="B9226" s="3" t="s">
        <v>6165</v>
      </c>
      <c r="C9226" s="3">
        <v>94204</v>
      </c>
      <c r="D9226" s="2" t="s">
        <v>1280</v>
      </c>
      <c r="E9226" s="3" t="s">
        <v>6149</v>
      </c>
      <c r="G9226" s="66">
        <v>101.77</v>
      </c>
    </row>
    <row r="9227" spans="1:7" ht="22.5" x14ac:dyDescent="0.2">
      <c r="A9227" s="1" t="str">
        <f t="shared" si="154"/>
        <v>SINAPI 94447</v>
      </c>
      <c r="B9227" s="3" t="s">
        <v>6165</v>
      </c>
      <c r="C9227" s="3">
        <v>94447</v>
      </c>
      <c r="D9227" s="2" t="s">
        <v>1290</v>
      </c>
      <c r="E9227" s="3" t="s">
        <v>6149</v>
      </c>
      <c r="G9227" s="66">
        <v>95.32</v>
      </c>
    </row>
    <row r="9228" spans="1:7" ht="22.5" x14ac:dyDescent="0.2">
      <c r="A9228" s="1" t="str">
        <f t="shared" si="154"/>
        <v>SINAPI 94448</v>
      </c>
      <c r="B9228" s="3" t="s">
        <v>6165</v>
      </c>
      <c r="C9228" s="3">
        <v>94448</v>
      </c>
      <c r="D9228" s="2" t="s">
        <v>1291</v>
      </c>
      <c r="E9228" s="3" t="s">
        <v>6149</v>
      </c>
      <c r="G9228" s="66">
        <v>101.77</v>
      </c>
    </row>
    <row r="9229" spans="1:7" ht="22.5" x14ac:dyDescent="0.2">
      <c r="A9229" s="1" t="str">
        <f t="shared" si="154"/>
        <v>SINAPI 94445</v>
      </c>
      <c r="B9229" s="3" t="s">
        <v>6165</v>
      </c>
      <c r="C9229" s="3">
        <v>94445</v>
      </c>
      <c r="D9229" s="2" t="s">
        <v>1288</v>
      </c>
      <c r="E9229" s="3" t="s">
        <v>6149</v>
      </c>
      <c r="G9229" s="66">
        <v>95.32</v>
      </c>
    </row>
    <row r="9230" spans="1:7" ht="22.5" x14ac:dyDescent="0.2">
      <c r="A9230" s="1" t="str">
        <f t="shared" si="154"/>
        <v>SINAPI 94446</v>
      </c>
      <c r="B9230" s="3" t="s">
        <v>6165</v>
      </c>
      <c r="C9230" s="3">
        <v>94446</v>
      </c>
      <c r="D9230" s="2" t="s">
        <v>1289</v>
      </c>
      <c r="E9230" s="3" t="s">
        <v>6149</v>
      </c>
      <c r="G9230" s="66">
        <v>101.77</v>
      </c>
    </row>
    <row r="9231" spans="1:7" ht="22.5" x14ac:dyDescent="0.2">
      <c r="A9231" s="1" t="str">
        <f t="shared" si="154"/>
        <v>SINAPI 94440</v>
      </c>
      <c r="B9231" s="3" t="s">
        <v>6165</v>
      </c>
      <c r="C9231" s="3">
        <v>94440</v>
      </c>
      <c r="D9231" s="2" t="s">
        <v>1284</v>
      </c>
      <c r="E9231" s="3" t="s">
        <v>6149</v>
      </c>
      <c r="G9231" s="66">
        <v>68.03</v>
      </c>
    </row>
    <row r="9232" spans="1:7" ht="22.5" x14ac:dyDescent="0.2">
      <c r="A9232" s="1" t="str">
        <f t="shared" si="154"/>
        <v>SINAPI 94441</v>
      </c>
      <c r="B9232" s="3" t="s">
        <v>6165</v>
      </c>
      <c r="C9232" s="3">
        <v>94441</v>
      </c>
      <c r="D9232" s="2" t="s">
        <v>1285</v>
      </c>
      <c r="E9232" s="3" t="s">
        <v>6149</v>
      </c>
      <c r="G9232" s="66">
        <v>71.819999999999993</v>
      </c>
    </row>
    <row r="9233" spans="1:7" ht="22.5" x14ac:dyDescent="0.2">
      <c r="A9233" s="1" t="str">
        <f t="shared" si="154"/>
        <v>SINAPI 94195</v>
      </c>
      <c r="B9233" s="3" t="s">
        <v>6165</v>
      </c>
      <c r="C9233" s="3">
        <v>94195</v>
      </c>
      <c r="D9233" s="2" t="s">
        <v>1277</v>
      </c>
      <c r="E9233" s="3" t="s">
        <v>6149</v>
      </c>
      <c r="G9233" s="66">
        <v>68.03</v>
      </c>
    </row>
    <row r="9234" spans="1:7" ht="22.5" x14ac:dyDescent="0.2">
      <c r="A9234" s="1" t="str">
        <f t="shared" si="154"/>
        <v>SINAPI 94198</v>
      </c>
      <c r="B9234" s="3" t="s">
        <v>6165</v>
      </c>
      <c r="C9234" s="3">
        <v>94198</v>
      </c>
      <c r="D9234" s="2" t="s">
        <v>1278</v>
      </c>
      <c r="E9234" s="3" t="s">
        <v>6149</v>
      </c>
      <c r="G9234" s="66">
        <v>71.819999999999993</v>
      </c>
    </row>
    <row r="9235" spans="1:7" ht="22.5" x14ac:dyDescent="0.2">
      <c r="A9235" s="1" t="str">
        <f t="shared" si="154"/>
        <v>SINAPI 94442</v>
      </c>
      <c r="B9235" s="3" t="s">
        <v>6165</v>
      </c>
      <c r="C9235" s="3">
        <v>94442</v>
      </c>
      <c r="D9235" s="2" t="s">
        <v>1286</v>
      </c>
      <c r="E9235" s="3" t="s">
        <v>6149</v>
      </c>
      <c r="G9235" s="66">
        <v>68.03</v>
      </c>
    </row>
    <row r="9236" spans="1:7" ht="22.5" x14ac:dyDescent="0.2">
      <c r="A9236" s="1" t="str">
        <f t="shared" si="154"/>
        <v>SINAPI 94443</v>
      </c>
      <c r="B9236" s="3" t="s">
        <v>6165</v>
      </c>
      <c r="C9236" s="3">
        <v>94443</v>
      </c>
      <c r="D9236" s="2" t="s">
        <v>1287</v>
      </c>
      <c r="E9236" s="3" t="s">
        <v>6149</v>
      </c>
      <c r="G9236" s="66">
        <v>71.819999999999993</v>
      </c>
    </row>
    <row r="9237" spans="1:7" x14ac:dyDescent="0.2">
      <c r="A9237" s="1" t="str">
        <f t="shared" si="154"/>
        <v>SINAPI 94213</v>
      </c>
      <c r="B9237" s="3" t="s">
        <v>6165</v>
      </c>
      <c r="C9237" s="3">
        <v>94213</v>
      </c>
      <c r="D9237" s="2" t="s">
        <v>1295</v>
      </c>
      <c r="E9237" s="3" t="s">
        <v>6149</v>
      </c>
      <c r="G9237" s="66">
        <v>61.62</v>
      </c>
    </row>
    <row r="9238" spans="1:7" ht="22.5" x14ac:dyDescent="0.2">
      <c r="A9238" s="1" t="str">
        <f t="shared" si="154"/>
        <v>SINAPI 94189</v>
      </c>
      <c r="B9238" s="3" t="s">
        <v>6165</v>
      </c>
      <c r="C9238" s="3">
        <v>94189</v>
      </c>
      <c r="D9238" s="2" t="s">
        <v>1275</v>
      </c>
      <c r="E9238" s="3" t="s">
        <v>6149</v>
      </c>
      <c r="G9238" s="66">
        <v>44.23</v>
      </c>
    </row>
    <row r="9239" spans="1:7" ht="22.5" x14ac:dyDescent="0.2">
      <c r="A9239" s="1" t="str">
        <f t="shared" si="154"/>
        <v>SINAPI 94192</v>
      </c>
      <c r="B9239" s="3" t="s">
        <v>6165</v>
      </c>
      <c r="C9239" s="3">
        <v>94192</v>
      </c>
      <c r="D9239" s="2" t="s">
        <v>1276</v>
      </c>
      <c r="E9239" s="3" t="s">
        <v>6149</v>
      </c>
      <c r="G9239" s="66">
        <v>47.1</v>
      </c>
    </row>
    <row r="9240" spans="1:7" ht="22.5" x14ac:dyDescent="0.2">
      <c r="A9240" s="1" t="str">
        <f t="shared" si="154"/>
        <v>SINAPI 94444</v>
      </c>
      <c r="B9240" s="3" t="s">
        <v>6165</v>
      </c>
      <c r="C9240" s="3">
        <v>94444</v>
      </c>
      <c r="D9240" s="2" t="s">
        <v>1358</v>
      </c>
      <c r="E9240" s="3" t="s">
        <v>6149</v>
      </c>
      <c r="G9240" s="66">
        <v>588.08000000000004</v>
      </c>
    </row>
    <row r="9241" spans="1:7" ht="22.5" x14ac:dyDescent="0.2">
      <c r="A9241" s="1" t="str">
        <f t="shared" si="154"/>
        <v>SINAPI 94218</v>
      </c>
      <c r="B9241" s="3" t="s">
        <v>6165</v>
      </c>
      <c r="C9241" s="3">
        <v>94218</v>
      </c>
      <c r="D9241" s="2" t="s">
        <v>1294</v>
      </c>
      <c r="E9241" s="3" t="s">
        <v>6149</v>
      </c>
      <c r="G9241" s="66">
        <v>104.96</v>
      </c>
    </row>
    <row r="9242" spans="1:7" ht="22.5" x14ac:dyDescent="0.2">
      <c r="A9242" s="1" t="str">
        <f t="shared" si="154"/>
        <v>SINAPI 94216</v>
      </c>
      <c r="B9242" s="3" t="s">
        <v>6165</v>
      </c>
      <c r="C9242" s="3">
        <v>94216</v>
      </c>
      <c r="D9242" s="2" t="s">
        <v>1296</v>
      </c>
      <c r="E9242" s="3" t="s">
        <v>6149</v>
      </c>
      <c r="G9242" s="66">
        <v>164.48</v>
      </c>
    </row>
    <row r="9243" spans="1:7" ht="22.5" x14ac:dyDescent="0.2">
      <c r="A9243" s="1" t="str">
        <f t="shared" si="154"/>
        <v>SINAPI 94449</v>
      </c>
      <c r="B9243" s="3" t="s">
        <v>6165</v>
      </c>
      <c r="C9243" s="3">
        <v>94449</v>
      </c>
      <c r="D9243" s="2" t="s">
        <v>1315</v>
      </c>
      <c r="E9243" s="3" t="s">
        <v>6149</v>
      </c>
      <c r="G9243" s="66">
        <v>76.83</v>
      </c>
    </row>
    <row r="9244" spans="1:7" ht="22.5" x14ac:dyDescent="0.2">
      <c r="A9244" s="1" t="str">
        <f t="shared" si="154"/>
        <v>SINAPI 94210</v>
      </c>
      <c r="B9244" s="3" t="s">
        <v>6165</v>
      </c>
      <c r="C9244" s="3">
        <v>94210</v>
      </c>
      <c r="D9244" s="2" t="s">
        <v>1293</v>
      </c>
      <c r="E9244" s="3" t="s">
        <v>6149</v>
      </c>
      <c r="G9244" s="66">
        <v>46.35</v>
      </c>
    </row>
    <row r="9245" spans="1:7" ht="22.5" x14ac:dyDescent="0.2">
      <c r="A9245" s="1" t="str">
        <f t="shared" si="154"/>
        <v>SINAPI 94207</v>
      </c>
      <c r="B9245" s="3" t="s">
        <v>6165</v>
      </c>
      <c r="C9245" s="3">
        <v>94207</v>
      </c>
      <c r="D9245" s="2" t="s">
        <v>1292</v>
      </c>
      <c r="E9245" s="3" t="s">
        <v>6149</v>
      </c>
      <c r="G9245" s="66">
        <v>43.74</v>
      </c>
    </row>
    <row r="9246" spans="1:7" x14ac:dyDescent="0.2">
      <c r="A9246" s="1" t="str">
        <f t="shared" si="154"/>
        <v>SINAPI 102109</v>
      </c>
      <c r="B9246" s="3" t="s">
        <v>6165</v>
      </c>
      <c r="C9246" s="3">
        <v>102109</v>
      </c>
      <c r="D9246" s="2" t="s">
        <v>2766</v>
      </c>
      <c r="E9246" s="3" t="s">
        <v>6148</v>
      </c>
      <c r="G9246" s="66">
        <v>57.75</v>
      </c>
    </row>
    <row r="9247" spans="1:7" x14ac:dyDescent="0.2">
      <c r="A9247" s="1" t="str">
        <f t="shared" si="154"/>
        <v>SINAPI 102110</v>
      </c>
      <c r="B9247" s="3" t="s">
        <v>6165</v>
      </c>
      <c r="C9247" s="3">
        <v>102110</v>
      </c>
      <c r="D9247" s="2" t="s">
        <v>2767</v>
      </c>
      <c r="E9247" s="3" t="s">
        <v>6148</v>
      </c>
      <c r="G9247" s="66">
        <v>166.65</v>
      </c>
    </row>
    <row r="9248" spans="1:7" ht="22.5" x14ac:dyDescent="0.2">
      <c r="A9248" s="1" t="str">
        <f t="shared" si="154"/>
        <v>SINAPI 103656</v>
      </c>
      <c r="B9248" s="3" t="s">
        <v>6165</v>
      </c>
      <c r="C9248" s="3">
        <v>103656</v>
      </c>
      <c r="D9248" s="2" t="s">
        <v>2770</v>
      </c>
      <c r="E9248" s="3" t="s">
        <v>6148</v>
      </c>
      <c r="G9248" s="66">
        <v>118404.53</v>
      </c>
    </row>
    <row r="9249" spans="1:7" ht="22.5" x14ac:dyDescent="0.2">
      <c r="A9249" s="1" t="str">
        <f t="shared" si="154"/>
        <v>SINAPI 102105</v>
      </c>
      <c r="B9249" s="3" t="s">
        <v>6165</v>
      </c>
      <c r="C9249" s="3">
        <v>102105</v>
      </c>
      <c r="D9249" s="2" t="s">
        <v>2762</v>
      </c>
      <c r="E9249" s="3" t="s">
        <v>6148</v>
      </c>
      <c r="G9249" s="66">
        <v>18769.93</v>
      </c>
    </row>
    <row r="9250" spans="1:7" ht="22.5" x14ac:dyDescent="0.2">
      <c r="A9250" s="1" t="str">
        <f t="shared" si="154"/>
        <v>SINAPI 102106</v>
      </c>
      <c r="B9250" s="3" t="s">
        <v>6165</v>
      </c>
      <c r="C9250" s="3">
        <v>102106</v>
      </c>
      <c r="D9250" s="2" t="s">
        <v>2763</v>
      </c>
      <c r="E9250" s="3" t="s">
        <v>6148</v>
      </c>
      <c r="G9250" s="66">
        <v>23529.360000000001</v>
      </c>
    </row>
    <row r="9251" spans="1:7" ht="22.5" x14ac:dyDescent="0.2">
      <c r="A9251" s="1" t="str">
        <f t="shared" si="154"/>
        <v>SINAPI 102107</v>
      </c>
      <c r="B9251" s="3" t="s">
        <v>6165</v>
      </c>
      <c r="C9251" s="3">
        <v>102107</v>
      </c>
      <c r="D9251" s="2" t="s">
        <v>2764</v>
      </c>
      <c r="E9251" s="3" t="s">
        <v>6148</v>
      </c>
      <c r="G9251" s="66">
        <v>32811.64</v>
      </c>
    </row>
    <row r="9252" spans="1:7" ht="22.5" x14ac:dyDescent="0.2">
      <c r="A9252" s="1" t="str">
        <f t="shared" si="154"/>
        <v>SINAPI 102102</v>
      </c>
      <c r="B9252" s="3" t="s">
        <v>6165</v>
      </c>
      <c r="C9252" s="3">
        <v>102102</v>
      </c>
      <c r="D9252" s="2" t="s">
        <v>2759</v>
      </c>
      <c r="E9252" s="3" t="s">
        <v>6148</v>
      </c>
      <c r="G9252" s="66">
        <v>10719.47</v>
      </c>
    </row>
    <row r="9253" spans="1:7" ht="22.5" x14ac:dyDescent="0.2">
      <c r="A9253" s="1" t="str">
        <f t="shared" si="154"/>
        <v>SINAPI 102108</v>
      </c>
      <c r="B9253" s="3" t="s">
        <v>6165</v>
      </c>
      <c r="C9253" s="3">
        <v>102108</v>
      </c>
      <c r="D9253" s="2" t="s">
        <v>2765</v>
      </c>
      <c r="E9253" s="3" t="s">
        <v>6148</v>
      </c>
      <c r="G9253" s="66">
        <v>38200.769999999997</v>
      </c>
    </row>
    <row r="9254" spans="1:7" ht="22.5" x14ac:dyDescent="0.2">
      <c r="A9254" s="1" t="str">
        <f t="shared" si="154"/>
        <v>SINAPI 102103</v>
      </c>
      <c r="B9254" s="3" t="s">
        <v>6165</v>
      </c>
      <c r="C9254" s="3">
        <v>102103</v>
      </c>
      <c r="D9254" s="2" t="s">
        <v>2760</v>
      </c>
      <c r="E9254" s="3" t="s">
        <v>6148</v>
      </c>
      <c r="G9254" s="66">
        <v>11924.13</v>
      </c>
    </row>
    <row r="9255" spans="1:7" ht="22.5" x14ac:dyDescent="0.2">
      <c r="A9255" s="1" t="str">
        <f t="shared" ref="A9255:A9318" si="155">CONCATENAR</f>
        <v>SINAPI 103654</v>
      </c>
      <c r="B9255" s="3" t="s">
        <v>6165</v>
      </c>
      <c r="C9255" s="3">
        <v>103654</v>
      </c>
      <c r="D9255" s="2" t="s">
        <v>2768</v>
      </c>
      <c r="E9255" s="3" t="s">
        <v>6148</v>
      </c>
      <c r="G9255" s="66">
        <v>61851.15</v>
      </c>
    </row>
    <row r="9256" spans="1:7" ht="22.5" x14ac:dyDescent="0.2">
      <c r="A9256" s="1" t="str">
        <f t="shared" si="155"/>
        <v>SINAPI 102104</v>
      </c>
      <c r="B9256" s="3" t="s">
        <v>6165</v>
      </c>
      <c r="C9256" s="3">
        <v>102104</v>
      </c>
      <c r="D9256" s="2" t="s">
        <v>2761</v>
      </c>
      <c r="E9256" s="3" t="s">
        <v>6148</v>
      </c>
      <c r="G9256" s="66">
        <v>15281.54</v>
      </c>
    </row>
    <row r="9257" spans="1:7" ht="22.5" x14ac:dyDescent="0.2">
      <c r="A9257" s="1" t="str">
        <f t="shared" si="155"/>
        <v>SINAPI 103655</v>
      </c>
      <c r="B9257" s="3" t="s">
        <v>6165</v>
      </c>
      <c r="C9257" s="3">
        <v>103655</v>
      </c>
      <c r="D9257" s="2" t="s">
        <v>2769</v>
      </c>
      <c r="E9257" s="3" t="s">
        <v>6148</v>
      </c>
      <c r="G9257" s="66">
        <v>84708.26</v>
      </c>
    </row>
    <row r="9258" spans="1:7" ht="22.5" x14ac:dyDescent="0.2">
      <c r="A9258" s="1" t="str">
        <f t="shared" si="155"/>
        <v>SINAPI 105473</v>
      </c>
      <c r="B9258" s="3" t="s">
        <v>6165</v>
      </c>
      <c r="C9258" s="3">
        <v>105473</v>
      </c>
      <c r="D9258" s="2" t="s">
        <v>10437</v>
      </c>
      <c r="E9258" s="3" t="s">
        <v>6163</v>
      </c>
      <c r="G9258" s="66">
        <v>0</v>
      </c>
    </row>
    <row r="9259" spans="1:7" ht="22.5" x14ac:dyDescent="0.2">
      <c r="A9259" s="1" t="str">
        <f t="shared" si="155"/>
        <v>SINAPI 105414</v>
      </c>
      <c r="B9259" s="3" t="s">
        <v>6165</v>
      </c>
      <c r="C9259" s="3">
        <v>105414</v>
      </c>
      <c r="D9259" s="2" t="s">
        <v>10438</v>
      </c>
      <c r="E9259" s="3" t="s">
        <v>6163</v>
      </c>
      <c r="G9259" s="66">
        <v>0</v>
      </c>
    </row>
    <row r="9260" spans="1:7" ht="22.5" x14ac:dyDescent="0.2">
      <c r="A9260" s="1" t="str">
        <f t="shared" si="155"/>
        <v>SINAPI 105424</v>
      </c>
      <c r="B9260" s="3" t="s">
        <v>6165</v>
      </c>
      <c r="C9260" s="3">
        <v>105424</v>
      </c>
      <c r="D9260" s="2" t="s">
        <v>10439</v>
      </c>
      <c r="E9260" s="3" t="s">
        <v>6163</v>
      </c>
      <c r="G9260" s="66">
        <v>0</v>
      </c>
    </row>
    <row r="9261" spans="1:7" ht="22.5" x14ac:dyDescent="0.2">
      <c r="A9261" s="1" t="str">
        <f t="shared" si="155"/>
        <v>SINAPI 105448</v>
      </c>
      <c r="B9261" s="3" t="s">
        <v>6165</v>
      </c>
      <c r="C9261" s="3">
        <v>105448</v>
      </c>
      <c r="D9261" s="2" t="s">
        <v>10440</v>
      </c>
      <c r="E9261" s="3" t="s">
        <v>6163</v>
      </c>
      <c r="G9261" s="66">
        <v>0</v>
      </c>
    </row>
    <row r="9262" spans="1:7" ht="22.5" x14ac:dyDescent="0.2">
      <c r="A9262" s="1" t="str">
        <f t="shared" si="155"/>
        <v>SINAPI 105409</v>
      </c>
      <c r="B9262" s="3" t="s">
        <v>6165</v>
      </c>
      <c r="C9262" s="3">
        <v>105409</v>
      </c>
      <c r="D9262" s="2" t="s">
        <v>10441</v>
      </c>
      <c r="E9262" s="3" t="s">
        <v>6163</v>
      </c>
      <c r="G9262" s="66">
        <v>0</v>
      </c>
    </row>
    <row r="9263" spans="1:7" ht="22.5" x14ac:dyDescent="0.2">
      <c r="A9263" s="1" t="str">
        <f t="shared" si="155"/>
        <v>SINAPI 105415</v>
      </c>
      <c r="B9263" s="3" t="s">
        <v>6165</v>
      </c>
      <c r="C9263" s="3">
        <v>105415</v>
      </c>
      <c r="D9263" s="2" t="s">
        <v>10442</v>
      </c>
      <c r="E9263" s="3" t="s">
        <v>6163</v>
      </c>
      <c r="G9263" s="66">
        <v>0</v>
      </c>
    </row>
    <row r="9264" spans="1:7" ht="22.5" x14ac:dyDescent="0.2">
      <c r="A9264" s="1" t="str">
        <f t="shared" si="155"/>
        <v>SINAPI 105487</v>
      </c>
      <c r="B9264" s="3" t="s">
        <v>6165</v>
      </c>
      <c r="C9264" s="3">
        <v>105487</v>
      </c>
      <c r="D9264" s="2" t="s">
        <v>10443</v>
      </c>
      <c r="E9264" s="3" t="s">
        <v>6163</v>
      </c>
      <c r="G9264" s="66">
        <v>0</v>
      </c>
    </row>
    <row r="9265" spans="1:7" ht="22.5" x14ac:dyDescent="0.2">
      <c r="A9265" s="1" t="str">
        <f t="shared" si="155"/>
        <v>SINAPI 105451</v>
      </c>
      <c r="B9265" s="3" t="s">
        <v>6165</v>
      </c>
      <c r="C9265" s="3">
        <v>105451</v>
      </c>
      <c r="D9265" s="2" t="s">
        <v>10444</v>
      </c>
      <c r="E9265" s="3" t="s">
        <v>6163</v>
      </c>
      <c r="G9265" s="66">
        <v>0</v>
      </c>
    </row>
    <row r="9266" spans="1:7" ht="22.5" x14ac:dyDescent="0.2">
      <c r="A9266" s="1" t="str">
        <f t="shared" si="155"/>
        <v>SINAPI 105454</v>
      </c>
      <c r="B9266" s="3" t="s">
        <v>6165</v>
      </c>
      <c r="C9266" s="3">
        <v>105454</v>
      </c>
      <c r="D9266" s="2" t="s">
        <v>10445</v>
      </c>
      <c r="E9266" s="3" t="s">
        <v>6163</v>
      </c>
      <c r="G9266" s="66">
        <v>0</v>
      </c>
    </row>
    <row r="9267" spans="1:7" ht="22.5" x14ac:dyDescent="0.2">
      <c r="A9267" s="1" t="str">
        <f t="shared" si="155"/>
        <v>SINAPI 105411</v>
      </c>
      <c r="B9267" s="3" t="s">
        <v>6165</v>
      </c>
      <c r="C9267" s="3">
        <v>105411</v>
      </c>
      <c r="D9267" s="2" t="s">
        <v>10446</v>
      </c>
      <c r="E9267" s="3" t="s">
        <v>6163</v>
      </c>
      <c r="G9267" s="66">
        <v>0</v>
      </c>
    </row>
    <row r="9268" spans="1:7" ht="22.5" x14ac:dyDescent="0.2">
      <c r="A9268" s="1" t="str">
        <f t="shared" si="155"/>
        <v>SINAPI 105419</v>
      </c>
      <c r="B9268" s="3" t="s">
        <v>6165</v>
      </c>
      <c r="C9268" s="3">
        <v>105419</v>
      </c>
      <c r="D9268" s="2" t="s">
        <v>10447</v>
      </c>
      <c r="E9268" s="3" t="s">
        <v>6163</v>
      </c>
      <c r="G9268" s="66">
        <v>0</v>
      </c>
    </row>
    <row r="9269" spans="1:7" ht="22.5" x14ac:dyDescent="0.2">
      <c r="A9269" s="1" t="str">
        <f t="shared" si="155"/>
        <v>SINAPI 105443</v>
      </c>
      <c r="B9269" s="3" t="s">
        <v>6165</v>
      </c>
      <c r="C9269" s="3">
        <v>105443</v>
      </c>
      <c r="D9269" s="2" t="s">
        <v>10448</v>
      </c>
      <c r="E9269" s="3" t="s">
        <v>6163</v>
      </c>
      <c r="G9269" s="66">
        <v>0</v>
      </c>
    </row>
    <row r="9270" spans="1:7" ht="22.5" x14ac:dyDescent="0.2">
      <c r="A9270" s="1" t="str">
        <f t="shared" si="155"/>
        <v>SINAPI 105455</v>
      </c>
      <c r="B9270" s="3" t="s">
        <v>6165</v>
      </c>
      <c r="C9270" s="3">
        <v>105455</v>
      </c>
      <c r="D9270" s="2" t="s">
        <v>10449</v>
      </c>
      <c r="E9270" s="3" t="s">
        <v>6163</v>
      </c>
      <c r="G9270" s="66">
        <v>0</v>
      </c>
    </row>
    <row r="9271" spans="1:7" ht="22.5" x14ac:dyDescent="0.2">
      <c r="A9271" s="1" t="str">
        <f t="shared" si="155"/>
        <v>SINAPI 105412</v>
      </c>
      <c r="B9271" s="3" t="s">
        <v>6165</v>
      </c>
      <c r="C9271" s="3">
        <v>105412</v>
      </c>
      <c r="D9271" s="2" t="s">
        <v>10450</v>
      </c>
      <c r="E9271" s="3" t="s">
        <v>6163</v>
      </c>
      <c r="G9271" s="66">
        <v>0</v>
      </c>
    </row>
    <row r="9272" spans="1:7" ht="22.5" x14ac:dyDescent="0.2">
      <c r="A9272" s="1" t="str">
        <f t="shared" si="155"/>
        <v>SINAPI 105420</v>
      </c>
      <c r="B9272" s="3" t="s">
        <v>6165</v>
      </c>
      <c r="C9272" s="3">
        <v>105420</v>
      </c>
      <c r="D9272" s="2" t="s">
        <v>10451</v>
      </c>
      <c r="E9272" s="3" t="s">
        <v>6163</v>
      </c>
      <c r="G9272" s="66">
        <v>0</v>
      </c>
    </row>
    <row r="9273" spans="1:7" ht="22.5" x14ac:dyDescent="0.2">
      <c r="A9273" s="1" t="str">
        <f t="shared" si="155"/>
        <v>SINAPI 105444</v>
      </c>
      <c r="B9273" s="3" t="s">
        <v>6165</v>
      </c>
      <c r="C9273" s="3">
        <v>105444</v>
      </c>
      <c r="D9273" s="2" t="s">
        <v>10452</v>
      </c>
      <c r="E9273" s="3" t="s">
        <v>6163</v>
      </c>
      <c r="G9273" s="66">
        <v>0</v>
      </c>
    </row>
    <row r="9274" spans="1:7" ht="22.5" x14ac:dyDescent="0.2">
      <c r="A9274" s="1" t="str">
        <f t="shared" si="155"/>
        <v>SINAPI 105456</v>
      </c>
      <c r="B9274" s="3" t="s">
        <v>6165</v>
      </c>
      <c r="C9274" s="3">
        <v>105456</v>
      </c>
      <c r="D9274" s="2" t="s">
        <v>10453</v>
      </c>
      <c r="E9274" s="3" t="s">
        <v>6163</v>
      </c>
      <c r="G9274" s="66">
        <v>0</v>
      </c>
    </row>
    <row r="9275" spans="1:7" ht="22.5" x14ac:dyDescent="0.2">
      <c r="A9275" s="1" t="str">
        <f t="shared" si="155"/>
        <v>SINAPI 105478</v>
      </c>
      <c r="B9275" s="3" t="s">
        <v>6165</v>
      </c>
      <c r="C9275" s="3">
        <v>105478</v>
      </c>
      <c r="D9275" s="2" t="s">
        <v>10454</v>
      </c>
      <c r="E9275" s="3" t="s">
        <v>6163</v>
      </c>
      <c r="G9275" s="66">
        <v>0</v>
      </c>
    </row>
    <row r="9276" spans="1:7" ht="22.5" x14ac:dyDescent="0.2">
      <c r="A9276" s="1" t="str">
        <f t="shared" si="155"/>
        <v>SINAPI 105421</v>
      </c>
      <c r="B9276" s="3" t="s">
        <v>6165</v>
      </c>
      <c r="C9276" s="3">
        <v>105421</v>
      </c>
      <c r="D9276" s="2" t="s">
        <v>10455</v>
      </c>
      <c r="E9276" s="3" t="s">
        <v>6163</v>
      </c>
      <c r="G9276" s="66">
        <v>0</v>
      </c>
    </row>
    <row r="9277" spans="1:7" ht="22.5" x14ac:dyDescent="0.2">
      <c r="A9277" s="1" t="str">
        <f t="shared" si="155"/>
        <v>SINAPI 105445</v>
      </c>
      <c r="B9277" s="3" t="s">
        <v>6165</v>
      </c>
      <c r="C9277" s="3">
        <v>105445</v>
      </c>
      <c r="D9277" s="2" t="s">
        <v>10456</v>
      </c>
      <c r="E9277" s="3" t="s">
        <v>6163</v>
      </c>
      <c r="G9277" s="66">
        <v>0</v>
      </c>
    </row>
    <row r="9278" spans="1:7" ht="22.5" x14ac:dyDescent="0.2">
      <c r="A9278" s="1" t="str">
        <f t="shared" si="155"/>
        <v>SINAPI 105453</v>
      </c>
      <c r="B9278" s="3" t="s">
        <v>6165</v>
      </c>
      <c r="C9278" s="3">
        <v>105453</v>
      </c>
      <c r="D9278" s="2" t="s">
        <v>10457</v>
      </c>
      <c r="E9278" s="3" t="s">
        <v>6163</v>
      </c>
      <c r="G9278" s="66">
        <v>0</v>
      </c>
    </row>
    <row r="9279" spans="1:7" ht="22.5" x14ac:dyDescent="0.2">
      <c r="A9279" s="1" t="str">
        <f t="shared" si="155"/>
        <v>SINAPI 105497</v>
      </c>
      <c r="B9279" s="3" t="s">
        <v>6165</v>
      </c>
      <c r="C9279" s="3">
        <v>105497</v>
      </c>
      <c r="D9279" s="2" t="s">
        <v>10458</v>
      </c>
      <c r="E9279" s="3" t="s">
        <v>6163</v>
      </c>
      <c r="G9279" s="66">
        <v>0</v>
      </c>
    </row>
    <row r="9280" spans="1:7" ht="22.5" x14ac:dyDescent="0.2">
      <c r="A9280" s="1" t="str">
        <f t="shared" si="155"/>
        <v>SINAPI 105418</v>
      </c>
      <c r="B9280" s="3" t="s">
        <v>6165</v>
      </c>
      <c r="C9280" s="3">
        <v>105418</v>
      </c>
      <c r="D9280" s="2" t="s">
        <v>10459</v>
      </c>
      <c r="E9280" s="3" t="s">
        <v>6163</v>
      </c>
      <c r="G9280" s="66">
        <v>0</v>
      </c>
    </row>
    <row r="9281" spans="1:7" ht="22.5" x14ac:dyDescent="0.2">
      <c r="A9281" s="1" t="str">
        <f t="shared" si="155"/>
        <v>SINAPI 105442</v>
      </c>
      <c r="B9281" s="3" t="s">
        <v>6165</v>
      </c>
      <c r="C9281" s="3">
        <v>105442</v>
      </c>
      <c r="D9281" s="2" t="s">
        <v>10460</v>
      </c>
      <c r="E9281" s="3" t="s">
        <v>6163</v>
      </c>
      <c r="G9281" s="66">
        <v>0</v>
      </c>
    </row>
    <row r="9282" spans="1:7" ht="22.5" x14ac:dyDescent="0.2">
      <c r="A9282" s="1" t="str">
        <f t="shared" si="155"/>
        <v>SINAPI 105410</v>
      </c>
      <c r="B9282" s="3" t="s">
        <v>6165</v>
      </c>
      <c r="C9282" s="3">
        <v>105410</v>
      </c>
      <c r="D9282" s="2" t="s">
        <v>10461</v>
      </c>
      <c r="E9282" s="3" t="s">
        <v>6163</v>
      </c>
      <c r="G9282" s="66">
        <v>0</v>
      </c>
    </row>
    <row r="9283" spans="1:7" ht="22.5" x14ac:dyDescent="0.2">
      <c r="A9283" s="1" t="str">
        <f t="shared" si="155"/>
        <v>SINAPI 105416</v>
      </c>
      <c r="B9283" s="3" t="s">
        <v>6165</v>
      </c>
      <c r="C9283" s="3">
        <v>105416</v>
      </c>
      <c r="D9283" s="2" t="s">
        <v>10462</v>
      </c>
      <c r="E9283" s="3" t="s">
        <v>6163</v>
      </c>
      <c r="G9283" s="66">
        <v>0</v>
      </c>
    </row>
    <row r="9284" spans="1:7" ht="22.5" x14ac:dyDescent="0.2">
      <c r="A9284" s="1" t="str">
        <f t="shared" si="155"/>
        <v>SINAPI 105488</v>
      </c>
      <c r="B9284" s="3" t="s">
        <v>6165</v>
      </c>
      <c r="C9284" s="3">
        <v>105488</v>
      </c>
      <c r="D9284" s="2" t="s">
        <v>10463</v>
      </c>
      <c r="E9284" s="3" t="s">
        <v>6163</v>
      </c>
      <c r="G9284" s="66">
        <v>0</v>
      </c>
    </row>
    <row r="9285" spans="1:7" ht="22.5" x14ac:dyDescent="0.2">
      <c r="A9285" s="1" t="str">
        <f t="shared" si="155"/>
        <v>SINAPI 105452</v>
      </c>
      <c r="B9285" s="3" t="s">
        <v>6165</v>
      </c>
      <c r="C9285" s="3">
        <v>105452</v>
      </c>
      <c r="D9285" s="2" t="s">
        <v>10464</v>
      </c>
      <c r="E9285" s="3" t="s">
        <v>6163</v>
      </c>
      <c r="G9285" s="66">
        <v>0</v>
      </c>
    </row>
    <row r="9286" spans="1:7" ht="22.5" x14ac:dyDescent="0.2">
      <c r="A9286" s="1" t="str">
        <f t="shared" si="155"/>
        <v>SINAPI 105475</v>
      </c>
      <c r="B9286" s="3" t="s">
        <v>6165</v>
      </c>
      <c r="C9286" s="3">
        <v>105475</v>
      </c>
      <c r="D9286" s="2" t="s">
        <v>10465</v>
      </c>
      <c r="E9286" s="3" t="s">
        <v>6163</v>
      </c>
      <c r="G9286" s="66">
        <v>0</v>
      </c>
    </row>
    <row r="9287" spans="1:7" ht="22.5" x14ac:dyDescent="0.2">
      <c r="A9287" s="1" t="str">
        <f t="shared" si="155"/>
        <v>SINAPI 105498</v>
      </c>
      <c r="B9287" s="3" t="s">
        <v>6165</v>
      </c>
      <c r="C9287" s="3">
        <v>105498</v>
      </c>
      <c r="D9287" s="2" t="s">
        <v>10466</v>
      </c>
      <c r="E9287" s="3" t="s">
        <v>6163</v>
      </c>
      <c r="G9287" s="66">
        <v>0</v>
      </c>
    </row>
    <row r="9288" spans="1:7" ht="22.5" x14ac:dyDescent="0.2">
      <c r="A9288" s="1" t="str">
        <f t="shared" si="155"/>
        <v>SINAPI 105486</v>
      </c>
      <c r="B9288" s="3" t="s">
        <v>6165</v>
      </c>
      <c r="C9288" s="3">
        <v>105486</v>
      </c>
      <c r="D9288" s="2" t="s">
        <v>10467</v>
      </c>
      <c r="E9288" s="3" t="s">
        <v>6163</v>
      </c>
      <c r="G9288" s="66">
        <v>0</v>
      </c>
    </row>
    <row r="9289" spans="1:7" ht="22.5" x14ac:dyDescent="0.2">
      <c r="A9289" s="1" t="str">
        <f t="shared" si="155"/>
        <v>SINAPI 105450</v>
      </c>
      <c r="B9289" s="3" t="s">
        <v>6165</v>
      </c>
      <c r="C9289" s="3">
        <v>105450</v>
      </c>
      <c r="D9289" s="2" t="s">
        <v>10468</v>
      </c>
      <c r="E9289" s="3" t="s">
        <v>6163</v>
      </c>
      <c r="G9289" s="66">
        <v>0</v>
      </c>
    </row>
    <row r="9290" spans="1:7" ht="22.5" x14ac:dyDescent="0.2">
      <c r="A9290" s="1" t="str">
        <f t="shared" si="155"/>
        <v>SINAPI 105438</v>
      </c>
      <c r="B9290" s="3" t="s">
        <v>6165</v>
      </c>
      <c r="C9290" s="3">
        <v>105438</v>
      </c>
      <c r="D9290" s="2" t="s">
        <v>10469</v>
      </c>
      <c r="E9290" s="3" t="s">
        <v>6163</v>
      </c>
      <c r="G9290" s="66">
        <v>0</v>
      </c>
    </row>
    <row r="9291" spans="1:7" ht="22.5" x14ac:dyDescent="0.2">
      <c r="A9291" s="1" t="str">
        <f t="shared" si="155"/>
        <v>SINAPI 105463</v>
      </c>
      <c r="B9291" s="3" t="s">
        <v>6165</v>
      </c>
      <c r="C9291" s="3">
        <v>105463</v>
      </c>
      <c r="D9291" s="2" t="s">
        <v>10470</v>
      </c>
      <c r="E9291" s="3" t="s">
        <v>6163</v>
      </c>
      <c r="G9291" s="66">
        <v>0</v>
      </c>
    </row>
    <row r="9292" spans="1:7" ht="22.5" x14ac:dyDescent="0.2">
      <c r="A9292" s="1" t="str">
        <f t="shared" si="155"/>
        <v>SINAPI 105485</v>
      </c>
      <c r="B9292" s="3" t="s">
        <v>6165</v>
      </c>
      <c r="C9292" s="3">
        <v>105485</v>
      </c>
      <c r="D9292" s="2" t="s">
        <v>10471</v>
      </c>
      <c r="E9292" s="3" t="s">
        <v>6163</v>
      </c>
      <c r="G9292" s="66">
        <v>0</v>
      </c>
    </row>
    <row r="9293" spans="1:7" ht="22.5" x14ac:dyDescent="0.2">
      <c r="A9293" s="1" t="str">
        <f t="shared" si="155"/>
        <v>SINAPI 105428</v>
      </c>
      <c r="B9293" s="3" t="s">
        <v>6165</v>
      </c>
      <c r="C9293" s="3">
        <v>105428</v>
      </c>
      <c r="D9293" s="2" t="s">
        <v>10472</v>
      </c>
      <c r="E9293" s="3" t="s">
        <v>6163</v>
      </c>
      <c r="G9293" s="66">
        <v>0</v>
      </c>
    </row>
    <row r="9294" spans="1:7" x14ac:dyDescent="0.2">
      <c r="A9294" s="1" t="str">
        <f t="shared" si="155"/>
        <v>SINAPI 105426</v>
      </c>
      <c r="B9294" s="3" t="s">
        <v>6165</v>
      </c>
      <c r="C9294" s="3">
        <v>105426</v>
      </c>
      <c r="D9294" s="2" t="s">
        <v>10473</v>
      </c>
      <c r="E9294" s="3" t="s">
        <v>6163</v>
      </c>
      <c r="G9294" s="66">
        <v>0</v>
      </c>
    </row>
    <row r="9295" spans="1:7" x14ac:dyDescent="0.2">
      <c r="A9295" s="1" t="str">
        <f t="shared" si="155"/>
        <v>SINAPI 105491</v>
      </c>
      <c r="B9295" s="3" t="s">
        <v>6165</v>
      </c>
      <c r="C9295" s="3">
        <v>105491</v>
      </c>
      <c r="D9295" s="2" t="s">
        <v>10474</v>
      </c>
      <c r="E9295" s="3" t="s">
        <v>6163</v>
      </c>
      <c r="G9295" s="66">
        <v>0</v>
      </c>
    </row>
    <row r="9296" spans="1:7" x14ac:dyDescent="0.2">
      <c r="A9296" s="1" t="str">
        <f t="shared" si="155"/>
        <v>SINAPI 105495</v>
      </c>
      <c r="B9296" s="3" t="s">
        <v>6165</v>
      </c>
      <c r="C9296" s="3">
        <v>105495</v>
      </c>
      <c r="D9296" s="2" t="s">
        <v>10475</v>
      </c>
      <c r="E9296" s="3" t="s">
        <v>6163</v>
      </c>
      <c r="G9296" s="66">
        <v>0</v>
      </c>
    </row>
    <row r="9297" spans="1:7" x14ac:dyDescent="0.2">
      <c r="A9297" s="1" t="str">
        <f t="shared" si="155"/>
        <v>SINAPI 105407</v>
      </c>
      <c r="B9297" s="3" t="s">
        <v>6165</v>
      </c>
      <c r="C9297" s="3">
        <v>105407</v>
      </c>
      <c r="D9297" s="2" t="s">
        <v>10476</v>
      </c>
      <c r="E9297" s="3" t="s">
        <v>6163</v>
      </c>
      <c r="G9297" s="66">
        <v>0</v>
      </c>
    </row>
    <row r="9298" spans="1:7" x14ac:dyDescent="0.2">
      <c r="A9298" s="1" t="str">
        <f t="shared" si="155"/>
        <v>SINAPI 105427</v>
      </c>
      <c r="B9298" s="3" t="s">
        <v>6165</v>
      </c>
      <c r="C9298" s="3">
        <v>105427</v>
      </c>
      <c r="D9298" s="2" t="s">
        <v>10477</v>
      </c>
      <c r="E9298" s="3" t="s">
        <v>6163</v>
      </c>
      <c r="G9298" s="66">
        <v>0</v>
      </c>
    </row>
    <row r="9299" spans="1:7" x14ac:dyDescent="0.2">
      <c r="A9299" s="1" t="str">
        <f t="shared" si="155"/>
        <v>SINAPI 105492</v>
      </c>
      <c r="B9299" s="3" t="s">
        <v>6165</v>
      </c>
      <c r="C9299" s="3">
        <v>105492</v>
      </c>
      <c r="D9299" s="2" t="s">
        <v>10478</v>
      </c>
      <c r="E9299" s="3" t="s">
        <v>6163</v>
      </c>
      <c r="G9299" s="66">
        <v>0</v>
      </c>
    </row>
    <row r="9300" spans="1:7" x14ac:dyDescent="0.2">
      <c r="A9300" s="1" t="str">
        <f t="shared" si="155"/>
        <v>SINAPI 105496</v>
      </c>
      <c r="B9300" s="3" t="s">
        <v>6165</v>
      </c>
      <c r="C9300" s="3">
        <v>105496</v>
      </c>
      <c r="D9300" s="2" t="s">
        <v>10479</v>
      </c>
      <c r="E9300" s="3" t="s">
        <v>6163</v>
      </c>
      <c r="G9300" s="66">
        <v>0</v>
      </c>
    </row>
    <row r="9301" spans="1:7" x14ac:dyDescent="0.2">
      <c r="A9301" s="1" t="str">
        <f t="shared" si="155"/>
        <v>SINAPI 105425</v>
      </c>
      <c r="B9301" s="3" t="s">
        <v>6165</v>
      </c>
      <c r="C9301" s="3">
        <v>105425</v>
      </c>
      <c r="D9301" s="2" t="s">
        <v>10480</v>
      </c>
      <c r="E9301" s="3" t="s">
        <v>6163</v>
      </c>
      <c r="G9301" s="66">
        <v>0</v>
      </c>
    </row>
    <row r="9302" spans="1:7" x14ac:dyDescent="0.2">
      <c r="A9302" s="1" t="str">
        <f t="shared" si="155"/>
        <v>SINAPI 105477</v>
      </c>
      <c r="B9302" s="3" t="s">
        <v>6165</v>
      </c>
      <c r="C9302" s="3">
        <v>105477</v>
      </c>
      <c r="D9302" s="2" t="s">
        <v>10481</v>
      </c>
      <c r="E9302" s="3" t="s">
        <v>6163</v>
      </c>
      <c r="G9302" s="66">
        <v>0</v>
      </c>
    </row>
    <row r="9303" spans="1:7" x14ac:dyDescent="0.2">
      <c r="A9303" s="1" t="str">
        <f t="shared" si="155"/>
        <v>SINAPI 105490</v>
      </c>
      <c r="B9303" s="3" t="s">
        <v>6165</v>
      </c>
      <c r="C9303" s="3">
        <v>105490</v>
      </c>
      <c r="D9303" s="2" t="s">
        <v>10482</v>
      </c>
      <c r="E9303" s="3" t="s">
        <v>6163</v>
      </c>
      <c r="G9303" s="66">
        <v>0</v>
      </c>
    </row>
    <row r="9304" spans="1:7" x14ac:dyDescent="0.2">
      <c r="A9304" s="1" t="str">
        <f t="shared" si="155"/>
        <v>SINAPI 105494</v>
      </c>
      <c r="B9304" s="3" t="s">
        <v>6165</v>
      </c>
      <c r="C9304" s="3">
        <v>105494</v>
      </c>
      <c r="D9304" s="2" t="s">
        <v>10483</v>
      </c>
      <c r="E9304" s="3" t="s">
        <v>6163</v>
      </c>
      <c r="G9304" s="66">
        <v>0</v>
      </c>
    </row>
    <row r="9305" spans="1:7" x14ac:dyDescent="0.2">
      <c r="A9305" s="1" t="str">
        <f t="shared" si="155"/>
        <v>SINAPI 105417</v>
      </c>
      <c r="B9305" s="3" t="s">
        <v>6165</v>
      </c>
      <c r="C9305" s="3">
        <v>105417</v>
      </c>
      <c r="D9305" s="2" t="s">
        <v>10484</v>
      </c>
      <c r="E9305" s="3" t="s">
        <v>6163</v>
      </c>
      <c r="G9305" s="66">
        <v>0</v>
      </c>
    </row>
    <row r="9306" spans="1:7" ht="22.5" x14ac:dyDescent="0.2">
      <c r="A9306" s="1" t="str">
        <f t="shared" si="155"/>
        <v>SINAPI 105461</v>
      </c>
      <c r="B9306" s="3" t="s">
        <v>6165</v>
      </c>
      <c r="C9306" s="3">
        <v>105461</v>
      </c>
      <c r="D9306" s="2" t="s">
        <v>10485</v>
      </c>
      <c r="E9306" s="3" t="s">
        <v>6163</v>
      </c>
      <c r="G9306" s="66">
        <v>0</v>
      </c>
    </row>
    <row r="9307" spans="1:7" ht="22.5" x14ac:dyDescent="0.2">
      <c r="A9307" s="1" t="str">
        <f t="shared" si="155"/>
        <v>SINAPI 105436</v>
      </c>
      <c r="B9307" s="3" t="s">
        <v>6165</v>
      </c>
      <c r="C9307" s="3">
        <v>105436</v>
      </c>
      <c r="D9307" s="2" t="s">
        <v>10486</v>
      </c>
      <c r="E9307" s="3" t="s">
        <v>6163</v>
      </c>
      <c r="G9307" s="66">
        <v>0</v>
      </c>
    </row>
    <row r="9308" spans="1:7" ht="22.5" x14ac:dyDescent="0.2">
      <c r="A9308" s="1" t="str">
        <f t="shared" si="155"/>
        <v>SINAPI 105483</v>
      </c>
      <c r="B9308" s="3" t="s">
        <v>6165</v>
      </c>
      <c r="C9308" s="3">
        <v>105483</v>
      </c>
      <c r="D9308" s="2" t="s">
        <v>10487</v>
      </c>
      <c r="E9308" s="3" t="s">
        <v>6163</v>
      </c>
      <c r="G9308" s="66">
        <v>0</v>
      </c>
    </row>
    <row r="9309" spans="1:7" ht="22.5" x14ac:dyDescent="0.2">
      <c r="A9309" s="1" t="str">
        <f t="shared" si="155"/>
        <v>SINAPI 105505</v>
      </c>
      <c r="B9309" s="3" t="s">
        <v>6165</v>
      </c>
      <c r="C9309" s="3">
        <v>105505</v>
      </c>
      <c r="D9309" s="2" t="s">
        <v>10488</v>
      </c>
      <c r="E9309" s="3" t="s">
        <v>6163</v>
      </c>
      <c r="G9309" s="66">
        <v>0</v>
      </c>
    </row>
    <row r="9310" spans="1:7" ht="22.5" x14ac:dyDescent="0.2">
      <c r="A9310" s="1" t="str">
        <f t="shared" si="155"/>
        <v>SINAPI 105435</v>
      </c>
      <c r="B9310" s="3" t="s">
        <v>6165</v>
      </c>
      <c r="C9310" s="3">
        <v>105435</v>
      </c>
      <c r="D9310" s="2" t="s">
        <v>10489</v>
      </c>
      <c r="E9310" s="3" t="s">
        <v>6163</v>
      </c>
      <c r="G9310" s="66">
        <v>0</v>
      </c>
    </row>
    <row r="9311" spans="1:7" ht="22.5" x14ac:dyDescent="0.2">
      <c r="A9311" s="1" t="str">
        <f t="shared" si="155"/>
        <v>SINAPI 105460</v>
      </c>
      <c r="B9311" s="3" t="s">
        <v>6165</v>
      </c>
      <c r="C9311" s="3">
        <v>105460</v>
      </c>
      <c r="D9311" s="2" t="s">
        <v>10490</v>
      </c>
      <c r="E9311" s="3" t="s">
        <v>6163</v>
      </c>
      <c r="G9311" s="66">
        <v>0</v>
      </c>
    </row>
    <row r="9312" spans="1:7" ht="22.5" x14ac:dyDescent="0.2">
      <c r="A9312" s="1" t="str">
        <f t="shared" si="155"/>
        <v>SINAPI 105470</v>
      </c>
      <c r="B9312" s="3" t="s">
        <v>6165</v>
      </c>
      <c r="C9312" s="3">
        <v>105470</v>
      </c>
      <c r="D9312" s="2" t="s">
        <v>10491</v>
      </c>
      <c r="E9312" s="3" t="s">
        <v>6163</v>
      </c>
      <c r="G9312" s="66">
        <v>0</v>
      </c>
    </row>
    <row r="9313" spans="1:7" ht="22.5" x14ac:dyDescent="0.2">
      <c r="A9313" s="1" t="str">
        <f t="shared" si="155"/>
        <v>SINAPI 105504</v>
      </c>
      <c r="B9313" s="3" t="s">
        <v>6165</v>
      </c>
      <c r="C9313" s="3">
        <v>105504</v>
      </c>
      <c r="D9313" s="2" t="s">
        <v>10492</v>
      </c>
      <c r="E9313" s="3" t="s">
        <v>6163</v>
      </c>
      <c r="G9313" s="66">
        <v>0</v>
      </c>
    </row>
    <row r="9314" spans="1:7" x14ac:dyDescent="0.2">
      <c r="A9314" s="1" t="str">
        <f t="shared" si="155"/>
        <v>SINAPI 105476</v>
      </c>
      <c r="B9314" s="3" t="s">
        <v>6165</v>
      </c>
      <c r="C9314" s="3">
        <v>105476</v>
      </c>
      <c r="D9314" s="2" t="s">
        <v>10493</v>
      </c>
      <c r="E9314" s="3" t="s">
        <v>6163</v>
      </c>
      <c r="G9314" s="66">
        <v>0</v>
      </c>
    </row>
    <row r="9315" spans="1:7" x14ac:dyDescent="0.2">
      <c r="A9315" s="1" t="str">
        <f t="shared" si="155"/>
        <v>SINAPI 105471</v>
      </c>
      <c r="B9315" s="3" t="s">
        <v>6165</v>
      </c>
      <c r="C9315" s="3">
        <v>105471</v>
      </c>
      <c r="D9315" s="2" t="s">
        <v>10494</v>
      </c>
      <c r="E9315" s="3" t="s">
        <v>6163</v>
      </c>
      <c r="G9315" s="66">
        <v>0</v>
      </c>
    </row>
    <row r="9316" spans="1:7" x14ac:dyDescent="0.2">
      <c r="A9316" s="1" t="str">
        <f t="shared" si="155"/>
        <v>SINAPI 105493</v>
      </c>
      <c r="B9316" s="3" t="s">
        <v>6165</v>
      </c>
      <c r="C9316" s="3">
        <v>105493</v>
      </c>
      <c r="D9316" s="2" t="s">
        <v>10495</v>
      </c>
      <c r="E9316" s="3" t="s">
        <v>6163</v>
      </c>
      <c r="G9316" s="66">
        <v>0</v>
      </c>
    </row>
    <row r="9317" spans="1:7" x14ac:dyDescent="0.2">
      <c r="A9317" s="1" t="str">
        <f t="shared" si="155"/>
        <v>SINAPI 105482</v>
      </c>
      <c r="B9317" s="3" t="s">
        <v>6165</v>
      </c>
      <c r="C9317" s="3">
        <v>105482</v>
      </c>
      <c r="D9317" s="2" t="s">
        <v>10496</v>
      </c>
      <c r="E9317" s="3" t="s">
        <v>6163</v>
      </c>
      <c r="G9317" s="66">
        <v>0</v>
      </c>
    </row>
    <row r="9318" spans="1:7" ht="22.5" x14ac:dyDescent="0.2">
      <c r="A9318" s="1" t="str">
        <f t="shared" si="155"/>
        <v>SINAPI 105430</v>
      </c>
      <c r="B9318" s="3" t="s">
        <v>6165</v>
      </c>
      <c r="C9318" s="3">
        <v>105430</v>
      </c>
      <c r="D9318" s="2" t="s">
        <v>10497</v>
      </c>
      <c r="E9318" s="3" t="s">
        <v>6163</v>
      </c>
      <c r="G9318" s="66">
        <v>0</v>
      </c>
    </row>
    <row r="9319" spans="1:7" ht="22.5" x14ac:dyDescent="0.2">
      <c r="A9319" s="1" t="str">
        <f t="shared" ref="A9319:A9382" si="156">CONCATENAR</f>
        <v>SINAPI 105440</v>
      </c>
      <c r="B9319" s="3" t="s">
        <v>6165</v>
      </c>
      <c r="C9319" s="3">
        <v>105440</v>
      </c>
      <c r="D9319" s="2" t="s">
        <v>10498</v>
      </c>
      <c r="E9319" s="3" t="s">
        <v>6163</v>
      </c>
      <c r="G9319" s="66">
        <v>0</v>
      </c>
    </row>
    <row r="9320" spans="1:7" ht="22.5" x14ac:dyDescent="0.2">
      <c r="A9320" s="1" t="str">
        <f t="shared" si="156"/>
        <v>SINAPI 105465</v>
      </c>
      <c r="B9320" s="3" t="s">
        <v>6165</v>
      </c>
      <c r="C9320" s="3">
        <v>105465</v>
      </c>
      <c r="D9320" s="2" t="s">
        <v>10499</v>
      </c>
      <c r="E9320" s="3" t="s">
        <v>6163</v>
      </c>
      <c r="G9320" s="66">
        <v>0</v>
      </c>
    </row>
    <row r="9321" spans="1:7" ht="22.5" x14ac:dyDescent="0.2">
      <c r="A9321" s="1" t="str">
        <f t="shared" si="156"/>
        <v>SINAPI 105499</v>
      </c>
      <c r="B9321" s="3" t="s">
        <v>6165</v>
      </c>
      <c r="C9321" s="3">
        <v>105499</v>
      </c>
      <c r="D9321" s="2" t="s">
        <v>10500</v>
      </c>
      <c r="E9321" s="3" t="s">
        <v>6163</v>
      </c>
      <c r="G9321" s="66">
        <v>0</v>
      </c>
    </row>
    <row r="9322" spans="1:7" ht="22.5" x14ac:dyDescent="0.2">
      <c r="A9322" s="1" t="str">
        <f t="shared" si="156"/>
        <v>SINAPI 105431</v>
      </c>
      <c r="B9322" s="3" t="s">
        <v>6165</v>
      </c>
      <c r="C9322" s="3">
        <v>105431</v>
      </c>
      <c r="D9322" s="2" t="s">
        <v>10501</v>
      </c>
      <c r="E9322" s="3" t="s">
        <v>6163</v>
      </c>
      <c r="G9322" s="66">
        <v>0</v>
      </c>
    </row>
    <row r="9323" spans="1:7" ht="22.5" x14ac:dyDescent="0.2">
      <c r="A9323" s="1" t="str">
        <f t="shared" si="156"/>
        <v>SINAPI 105441</v>
      </c>
      <c r="B9323" s="3" t="s">
        <v>6165</v>
      </c>
      <c r="C9323" s="3">
        <v>105441</v>
      </c>
      <c r="D9323" s="2" t="s">
        <v>10502</v>
      </c>
      <c r="E9323" s="3" t="s">
        <v>6163</v>
      </c>
      <c r="G9323" s="66">
        <v>0</v>
      </c>
    </row>
    <row r="9324" spans="1:7" ht="22.5" x14ac:dyDescent="0.2">
      <c r="A9324" s="1" t="str">
        <f t="shared" si="156"/>
        <v>SINAPI 105466</v>
      </c>
      <c r="B9324" s="3" t="s">
        <v>6165</v>
      </c>
      <c r="C9324" s="3">
        <v>105466</v>
      </c>
      <c r="D9324" s="2" t="s">
        <v>10503</v>
      </c>
      <c r="E9324" s="3" t="s">
        <v>6163</v>
      </c>
      <c r="G9324" s="66">
        <v>0</v>
      </c>
    </row>
    <row r="9325" spans="1:7" ht="22.5" x14ac:dyDescent="0.2">
      <c r="A9325" s="1" t="str">
        <f t="shared" si="156"/>
        <v>SINAPI 105500</v>
      </c>
      <c r="B9325" s="3" t="s">
        <v>6165</v>
      </c>
      <c r="C9325" s="3">
        <v>105500</v>
      </c>
      <c r="D9325" s="2" t="s">
        <v>10504</v>
      </c>
      <c r="E9325" s="3" t="s">
        <v>6163</v>
      </c>
      <c r="G9325" s="66">
        <v>0</v>
      </c>
    </row>
    <row r="9326" spans="1:7" ht="22.5" x14ac:dyDescent="0.2">
      <c r="A9326" s="1" t="str">
        <f t="shared" si="156"/>
        <v>SINAPI 105429</v>
      </c>
      <c r="B9326" s="3" t="s">
        <v>6165</v>
      </c>
      <c r="C9326" s="3">
        <v>105429</v>
      </c>
      <c r="D9326" s="2" t="s">
        <v>10505</v>
      </c>
      <c r="E9326" s="3" t="s">
        <v>6163</v>
      </c>
      <c r="G9326" s="66">
        <v>0</v>
      </c>
    </row>
    <row r="9327" spans="1:7" ht="22.5" x14ac:dyDescent="0.2">
      <c r="A9327" s="1" t="str">
        <f t="shared" si="156"/>
        <v>SINAPI 105439</v>
      </c>
      <c r="B9327" s="3" t="s">
        <v>6165</v>
      </c>
      <c r="C9327" s="3">
        <v>105439</v>
      </c>
      <c r="D9327" s="2" t="s">
        <v>10506</v>
      </c>
      <c r="E9327" s="3" t="s">
        <v>6163</v>
      </c>
      <c r="G9327" s="66">
        <v>0</v>
      </c>
    </row>
    <row r="9328" spans="1:7" ht="22.5" x14ac:dyDescent="0.2">
      <c r="A9328" s="1" t="str">
        <f t="shared" si="156"/>
        <v>SINAPI 105464</v>
      </c>
      <c r="B9328" s="3" t="s">
        <v>6165</v>
      </c>
      <c r="C9328" s="3">
        <v>105464</v>
      </c>
      <c r="D9328" s="2" t="s">
        <v>10507</v>
      </c>
      <c r="E9328" s="3" t="s">
        <v>6163</v>
      </c>
      <c r="G9328" s="66">
        <v>0</v>
      </c>
    </row>
    <row r="9329" spans="1:7" ht="22.5" x14ac:dyDescent="0.2">
      <c r="A9329" s="1" t="str">
        <f t="shared" si="156"/>
        <v>SINAPI 105489</v>
      </c>
      <c r="B9329" s="3" t="s">
        <v>6165</v>
      </c>
      <c r="C9329" s="3">
        <v>105489</v>
      </c>
      <c r="D9329" s="2" t="s">
        <v>10508</v>
      </c>
      <c r="E9329" s="3" t="s">
        <v>6163</v>
      </c>
      <c r="G9329" s="66">
        <v>0</v>
      </c>
    </row>
    <row r="9330" spans="1:7" ht="22.5" x14ac:dyDescent="0.2">
      <c r="A9330" s="1" t="str">
        <f t="shared" si="156"/>
        <v>SINAPI 105437</v>
      </c>
      <c r="B9330" s="3" t="s">
        <v>6165</v>
      </c>
      <c r="C9330" s="3">
        <v>105437</v>
      </c>
      <c r="D9330" s="2" t="s">
        <v>10509</v>
      </c>
      <c r="E9330" s="3" t="s">
        <v>6163</v>
      </c>
      <c r="G9330" s="66">
        <v>0</v>
      </c>
    </row>
    <row r="9331" spans="1:7" ht="22.5" x14ac:dyDescent="0.2">
      <c r="A9331" s="1" t="str">
        <f t="shared" si="156"/>
        <v>SINAPI 105462</v>
      </c>
      <c r="B9331" s="3" t="s">
        <v>6165</v>
      </c>
      <c r="C9331" s="3">
        <v>105462</v>
      </c>
      <c r="D9331" s="2" t="s">
        <v>10510</v>
      </c>
      <c r="E9331" s="3" t="s">
        <v>6163</v>
      </c>
      <c r="G9331" s="66">
        <v>0</v>
      </c>
    </row>
    <row r="9332" spans="1:7" ht="22.5" x14ac:dyDescent="0.2">
      <c r="A9332" s="1" t="str">
        <f t="shared" si="156"/>
        <v>SINAPI 105484</v>
      </c>
      <c r="B9332" s="3" t="s">
        <v>6165</v>
      </c>
      <c r="C9332" s="3">
        <v>105484</v>
      </c>
      <c r="D9332" s="2" t="s">
        <v>10511</v>
      </c>
      <c r="E9332" s="3" t="s">
        <v>6163</v>
      </c>
      <c r="G9332" s="66">
        <v>0</v>
      </c>
    </row>
    <row r="9333" spans="1:7" ht="22.5" x14ac:dyDescent="0.2">
      <c r="A9333" s="1" t="str">
        <f t="shared" si="156"/>
        <v>SINAPI 105506</v>
      </c>
      <c r="B9333" s="3" t="s">
        <v>6165</v>
      </c>
      <c r="C9333" s="3">
        <v>105506</v>
      </c>
      <c r="D9333" s="2" t="s">
        <v>10512</v>
      </c>
      <c r="E9333" s="3" t="s">
        <v>6163</v>
      </c>
      <c r="G9333" s="66">
        <v>0</v>
      </c>
    </row>
    <row r="9334" spans="1:7" ht="22.5" x14ac:dyDescent="0.2">
      <c r="A9334" s="1" t="str">
        <f t="shared" si="156"/>
        <v>SINAPI 105432</v>
      </c>
      <c r="B9334" s="3" t="s">
        <v>6165</v>
      </c>
      <c r="C9334" s="3">
        <v>105432</v>
      </c>
      <c r="D9334" s="2" t="s">
        <v>10513</v>
      </c>
      <c r="E9334" s="3" t="s">
        <v>6163</v>
      </c>
      <c r="G9334" s="66">
        <v>0</v>
      </c>
    </row>
    <row r="9335" spans="1:7" ht="22.5" x14ac:dyDescent="0.2">
      <c r="A9335" s="1" t="str">
        <f t="shared" si="156"/>
        <v>SINAPI 105457</v>
      </c>
      <c r="B9335" s="3" t="s">
        <v>6165</v>
      </c>
      <c r="C9335" s="3">
        <v>105457</v>
      </c>
      <c r="D9335" s="2" t="s">
        <v>10514</v>
      </c>
      <c r="E9335" s="3" t="s">
        <v>6163</v>
      </c>
      <c r="G9335" s="66">
        <v>0</v>
      </c>
    </row>
    <row r="9336" spans="1:7" ht="22.5" x14ac:dyDescent="0.2">
      <c r="A9336" s="1" t="str">
        <f t="shared" si="156"/>
        <v>SINAPI 105467</v>
      </c>
      <c r="B9336" s="3" t="s">
        <v>6165</v>
      </c>
      <c r="C9336" s="3">
        <v>105467</v>
      </c>
      <c r="D9336" s="2" t="s">
        <v>10515</v>
      </c>
      <c r="E9336" s="3" t="s">
        <v>6163</v>
      </c>
      <c r="G9336" s="66">
        <v>0</v>
      </c>
    </row>
    <row r="9337" spans="1:7" ht="22.5" x14ac:dyDescent="0.2">
      <c r="A9337" s="1" t="str">
        <f t="shared" si="156"/>
        <v>SINAPI 105501</v>
      </c>
      <c r="B9337" s="3" t="s">
        <v>6165</v>
      </c>
      <c r="C9337" s="3">
        <v>105501</v>
      </c>
      <c r="D9337" s="2" t="s">
        <v>10516</v>
      </c>
      <c r="E9337" s="3" t="s">
        <v>6163</v>
      </c>
      <c r="G9337" s="66">
        <v>0</v>
      </c>
    </row>
    <row r="9338" spans="1:7" ht="22.5" x14ac:dyDescent="0.2">
      <c r="A9338" s="1" t="str">
        <f t="shared" si="156"/>
        <v>SINAPI 105433</v>
      </c>
      <c r="B9338" s="3" t="s">
        <v>6165</v>
      </c>
      <c r="C9338" s="3">
        <v>105433</v>
      </c>
      <c r="D9338" s="2" t="s">
        <v>10517</v>
      </c>
      <c r="E9338" s="3" t="s">
        <v>6163</v>
      </c>
      <c r="G9338" s="66">
        <v>0</v>
      </c>
    </row>
    <row r="9339" spans="1:7" ht="22.5" x14ac:dyDescent="0.2">
      <c r="A9339" s="1" t="str">
        <f t="shared" si="156"/>
        <v>SINAPI 105458</v>
      </c>
      <c r="B9339" s="3" t="s">
        <v>6165</v>
      </c>
      <c r="C9339" s="3">
        <v>105458</v>
      </c>
      <c r="D9339" s="2" t="s">
        <v>10518</v>
      </c>
      <c r="E9339" s="3" t="s">
        <v>6163</v>
      </c>
      <c r="G9339" s="66">
        <v>0</v>
      </c>
    </row>
    <row r="9340" spans="1:7" ht="22.5" x14ac:dyDescent="0.2">
      <c r="A9340" s="1" t="str">
        <f t="shared" si="156"/>
        <v>SINAPI 105468</v>
      </c>
      <c r="B9340" s="3" t="s">
        <v>6165</v>
      </c>
      <c r="C9340" s="3">
        <v>105468</v>
      </c>
      <c r="D9340" s="2" t="s">
        <v>10519</v>
      </c>
      <c r="E9340" s="3" t="s">
        <v>6163</v>
      </c>
      <c r="G9340" s="66">
        <v>0</v>
      </c>
    </row>
    <row r="9341" spans="1:7" ht="22.5" x14ac:dyDescent="0.2">
      <c r="A9341" s="1" t="str">
        <f t="shared" si="156"/>
        <v>SINAPI 105502</v>
      </c>
      <c r="B9341" s="3" t="s">
        <v>6165</v>
      </c>
      <c r="C9341" s="3">
        <v>105502</v>
      </c>
      <c r="D9341" s="2" t="s">
        <v>10520</v>
      </c>
      <c r="E9341" s="3" t="s">
        <v>6163</v>
      </c>
      <c r="G9341" s="66">
        <v>0</v>
      </c>
    </row>
    <row r="9342" spans="1:7" ht="22.5" x14ac:dyDescent="0.2">
      <c r="A9342" s="1" t="str">
        <f t="shared" si="156"/>
        <v>SINAPI 105434</v>
      </c>
      <c r="B9342" s="3" t="s">
        <v>6165</v>
      </c>
      <c r="C9342" s="3">
        <v>105434</v>
      </c>
      <c r="D9342" s="2" t="s">
        <v>10521</v>
      </c>
      <c r="E9342" s="3" t="s">
        <v>6163</v>
      </c>
      <c r="G9342" s="66">
        <v>0</v>
      </c>
    </row>
    <row r="9343" spans="1:7" ht="22.5" x14ac:dyDescent="0.2">
      <c r="A9343" s="1" t="str">
        <f t="shared" si="156"/>
        <v>SINAPI 105459</v>
      </c>
      <c r="B9343" s="3" t="s">
        <v>6165</v>
      </c>
      <c r="C9343" s="3">
        <v>105459</v>
      </c>
      <c r="D9343" s="2" t="s">
        <v>10522</v>
      </c>
      <c r="E9343" s="3" t="s">
        <v>6163</v>
      </c>
      <c r="G9343" s="66">
        <v>0</v>
      </c>
    </row>
    <row r="9344" spans="1:7" ht="22.5" x14ac:dyDescent="0.2">
      <c r="A9344" s="1" t="str">
        <f t="shared" si="156"/>
        <v>SINAPI 105469</v>
      </c>
      <c r="B9344" s="3" t="s">
        <v>6165</v>
      </c>
      <c r="C9344" s="3">
        <v>105469</v>
      </c>
      <c r="D9344" s="2" t="s">
        <v>10523</v>
      </c>
      <c r="E9344" s="3" t="s">
        <v>6163</v>
      </c>
      <c r="G9344" s="66">
        <v>0</v>
      </c>
    </row>
    <row r="9345" spans="1:7" ht="22.5" x14ac:dyDescent="0.2">
      <c r="A9345" s="1" t="str">
        <f t="shared" si="156"/>
        <v>SINAPI 105503</v>
      </c>
      <c r="B9345" s="3" t="s">
        <v>6165</v>
      </c>
      <c r="C9345" s="3">
        <v>105503</v>
      </c>
      <c r="D9345" s="2" t="s">
        <v>10524</v>
      </c>
      <c r="E9345" s="3" t="s">
        <v>6163</v>
      </c>
      <c r="G9345" s="66">
        <v>0</v>
      </c>
    </row>
    <row r="9346" spans="1:7" ht="22.5" x14ac:dyDescent="0.2">
      <c r="A9346" s="1" t="str">
        <f t="shared" si="156"/>
        <v>SINAPI 105472</v>
      </c>
      <c r="B9346" s="3" t="s">
        <v>6165</v>
      </c>
      <c r="C9346" s="3">
        <v>105472</v>
      </c>
      <c r="D9346" s="2" t="s">
        <v>10525</v>
      </c>
      <c r="E9346" s="3" t="s">
        <v>6163</v>
      </c>
      <c r="G9346" s="66">
        <v>0</v>
      </c>
    </row>
    <row r="9347" spans="1:7" ht="22.5" x14ac:dyDescent="0.2">
      <c r="A9347" s="1" t="str">
        <f t="shared" si="156"/>
        <v>SINAPI 105413</v>
      </c>
      <c r="B9347" s="3" t="s">
        <v>6165</v>
      </c>
      <c r="C9347" s="3">
        <v>105413</v>
      </c>
      <c r="D9347" s="2" t="s">
        <v>10526</v>
      </c>
      <c r="E9347" s="3" t="s">
        <v>6163</v>
      </c>
      <c r="G9347" s="66">
        <v>0</v>
      </c>
    </row>
    <row r="9348" spans="1:7" ht="22.5" x14ac:dyDescent="0.2">
      <c r="A9348" s="1" t="str">
        <f t="shared" si="156"/>
        <v>SINAPI 105423</v>
      </c>
      <c r="B9348" s="3" t="s">
        <v>6165</v>
      </c>
      <c r="C9348" s="3">
        <v>105423</v>
      </c>
      <c r="D9348" s="2" t="s">
        <v>10527</v>
      </c>
      <c r="E9348" s="3" t="s">
        <v>6163</v>
      </c>
      <c r="G9348" s="66">
        <v>0</v>
      </c>
    </row>
    <row r="9349" spans="1:7" ht="22.5" x14ac:dyDescent="0.2">
      <c r="A9349" s="1" t="str">
        <f t="shared" si="156"/>
        <v>SINAPI 105447</v>
      </c>
      <c r="B9349" s="3" t="s">
        <v>6165</v>
      </c>
      <c r="C9349" s="3">
        <v>105447</v>
      </c>
      <c r="D9349" s="2" t="s">
        <v>10528</v>
      </c>
      <c r="E9349" s="3" t="s">
        <v>6163</v>
      </c>
      <c r="G9349" s="66">
        <v>0</v>
      </c>
    </row>
    <row r="9350" spans="1:7" ht="22.5" x14ac:dyDescent="0.2">
      <c r="A9350" s="1" t="str">
        <f t="shared" si="156"/>
        <v>SINAPI 105408</v>
      </c>
      <c r="B9350" s="3" t="s">
        <v>6165</v>
      </c>
      <c r="C9350" s="3">
        <v>105408</v>
      </c>
      <c r="D9350" s="2" t="s">
        <v>10529</v>
      </c>
      <c r="E9350" s="3" t="s">
        <v>6163</v>
      </c>
      <c r="G9350" s="66">
        <v>0</v>
      </c>
    </row>
    <row r="9351" spans="1:7" ht="22.5" x14ac:dyDescent="0.2">
      <c r="A9351" s="1" t="str">
        <f t="shared" si="156"/>
        <v>SINAPI 105479</v>
      </c>
      <c r="B9351" s="3" t="s">
        <v>6165</v>
      </c>
      <c r="C9351" s="3">
        <v>105479</v>
      </c>
      <c r="D9351" s="2" t="s">
        <v>10530</v>
      </c>
      <c r="E9351" s="3" t="s">
        <v>6163</v>
      </c>
      <c r="G9351" s="66">
        <v>0</v>
      </c>
    </row>
    <row r="9352" spans="1:7" ht="22.5" x14ac:dyDescent="0.2">
      <c r="A9352" s="1" t="str">
        <f t="shared" si="156"/>
        <v>SINAPI 105422</v>
      </c>
      <c r="B9352" s="3" t="s">
        <v>6165</v>
      </c>
      <c r="C9352" s="3">
        <v>105422</v>
      </c>
      <c r="D9352" s="2" t="s">
        <v>10531</v>
      </c>
      <c r="E9352" s="3" t="s">
        <v>6163</v>
      </c>
      <c r="G9352" s="66">
        <v>0</v>
      </c>
    </row>
    <row r="9353" spans="1:7" ht="22.5" x14ac:dyDescent="0.2">
      <c r="A9353" s="1" t="str">
        <f t="shared" si="156"/>
        <v>SINAPI 105446</v>
      </c>
      <c r="B9353" s="3" t="s">
        <v>6165</v>
      </c>
      <c r="C9353" s="3">
        <v>105446</v>
      </c>
      <c r="D9353" s="2" t="s">
        <v>10532</v>
      </c>
      <c r="E9353" s="3" t="s">
        <v>6163</v>
      </c>
      <c r="G9353" s="66">
        <v>0</v>
      </c>
    </row>
    <row r="9354" spans="1:7" x14ac:dyDescent="0.2">
      <c r="A9354" s="1" t="str">
        <f t="shared" si="156"/>
        <v>SINAPI 105474</v>
      </c>
      <c r="B9354" s="3" t="s">
        <v>6165</v>
      </c>
      <c r="C9354" s="3">
        <v>105474</v>
      </c>
      <c r="D9354" s="2" t="s">
        <v>10533</v>
      </c>
      <c r="E9354" s="3" t="s">
        <v>6163</v>
      </c>
      <c r="G9354" s="66">
        <v>0</v>
      </c>
    </row>
    <row r="9355" spans="1:7" x14ac:dyDescent="0.2">
      <c r="A9355" s="1" t="str">
        <f t="shared" si="156"/>
        <v>SINAPI 105480</v>
      </c>
      <c r="B9355" s="3" t="s">
        <v>6165</v>
      </c>
      <c r="C9355" s="3">
        <v>105480</v>
      </c>
      <c r="D9355" s="2" t="s">
        <v>10534</v>
      </c>
      <c r="E9355" s="3" t="s">
        <v>6163</v>
      </c>
      <c r="G9355" s="66">
        <v>0</v>
      </c>
    </row>
    <row r="9356" spans="1:7" x14ac:dyDescent="0.2">
      <c r="A9356" s="1" t="str">
        <f t="shared" si="156"/>
        <v>SINAPI 105481</v>
      </c>
      <c r="B9356" s="3" t="s">
        <v>6165</v>
      </c>
      <c r="C9356" s="3">
        <v>105481</v>
      </c>
      <c r="D9356" s="2" t="s">
        <v>10535</v>
      </c>
      <c r="E9356" s="3" t="s">
        <v>6163</v>
      </c>
      <c r="G9356" s="66">
        <v>0</v>
      </c>
    </row>
    <row r="9357" spans="1:7" x14ac:dyDescent="0.2">
      <c r="A9357" s="1" t="str">
        <f t="shared" si="156"/>
        <v>SINAPI 105449</v>
      </c>
      <c r="B9357" s="3" t="s">
        <v>6165</v>
      </c>
      <c r="C9357" s="3">
        <v>105449</v>
      </c>
      <c r="D9357" s="2" t="s">
        <v>10536</v>
      </c>
      <c r="E9357" s="3" t="s">
        <v>6163</v>
      </c>
      <c r="G9357" s="66">
        <v>0</v>
      </c>
    </row>
    <row r="9358" spans="1:7" ht="22.5" x14ac:dyDescent="0.2">
      <c r="A9358" s="1" t="str">
        <f t="shared" si="156"/>
        <v>SINAPI 105511</v>
      </c>
      <c r="B9358" s="3" t="s">
        <v>6165</v>
      </c>
      <c r="C9358" s="3">
        <v>105511</v>
      </c>
      <c r="D9358" s="2" t="s">
        <v>10537</v>
      </c>
      <c r="E9358" s="3" t="s">
        <v>6155</v>
      </c>
      <c r="G9358" s="66">
        <v>0</v>
      </c>
    </row>
    <row r="9359" spans="1:7" ht="22.5" x14ac:dyDescent="0.2">
      <c r="A9359" s="1" t="str">
        <f t="shared" si="156"/>
        <v>SINAPI 105507</v>
      </c>
      <c r="B9359" s="3" t="s">
        <v>6165</v>
      </c>
      <c r="C9359" s="3">
        <v>105507</v>
      </c>
      <c r="D9359" s="2" t="s">
        <v>10538</v>
      </c>
      <c r="E9359" s="3" t="s">
        <v>6155</v>
      </c>
      <c r="G9359" s="66">
        <v>0</v>
      </c>
    </row>
    <row r="9360" spans="1:7" ht="22.5" x14ac:dyDescent="0.2">
      <c r="A9360" s="1" t="str">
        <f t="shared" si="156"/>
        <v>SINAPI 105512</v>
      </c>
      <c r="B9360" s="3" t="s">
        <v>6165</v>
      </c>
      <c r="C9360" s="3">
        <v>105512</v>
      </c>
      <c r="D9360" s="2" t="s">
        <v>10539</v>
      </c>
      <c r="E9360" s="3" t="s">
        <v>6155</v>
      </c>
      <c r="G9360" s="66">
        <v>0</v>
      </c>
    </row>
    <row r="9361" spans="1:7" ht="22.5" x14ac:dyDescent="0.2">
      <c r="A9361" s="1" t="str">
        <f t="shared" si="156"/>
        <v>SINAPI 105508</v>
      </c>
      <c r="B9361" s="3" t="s">
        <v>6165</v>
      </c>
      <c r="C9361" s="3">
        <v>105508</v>
      </c>
      <c r="D9361" s="2" t="s">
        <v>10540</v>
      </c>
      <c r="E9361" s="3" t="s">
        <v>6155</v>
      </c>
      <c r="G9361" s="66">
        <v>0</v>
      </c>
    </row>
    <row r="9362" spans="1:7" ht="22.5" x14ac:dyDescent="0.2">
      <c r="A9362" s="1" t="str">
        <f t="shared" si="156"/>
        <v>SINAPI 105513</v>
      </c>
      <c r="B9362" s="3" t="s">
        <v>6165</v>
      </c>
      <c r="C9362" s="3">
        <v>105513</v>
      </c>
      <c r="D9362" s="2" t="s">
        <v>10541</v>
      </c>
      <c r="E9362" s="3" t="s">
        <v>6155</v>
      </c>
      <c r="G9362" s="66">
        <v>0</v>
      </c>
    </row>
    <row r="9363" spans="1:7" ht="22.5" x14ac:dyDescent="0.2">
      <c r="A9363" s="1" t="str">
        <f t="shared" si="156"/>
        <v>SINAPI 105509</v>
      </c>
      <c r="B9363" s="3" t="s">
        <v>6165</v>
      </c>
      <c r="C9363" s="3">
        <v>105509</v>
      </c>
      <c r="D9363" s="2" t="s">
        <v>10542</v>
      </c>
      <c r="E9363" s="3" t="s">
        <v>6155</v>
      </c>
      <c r="G9363" s="66">
        <v>0</v>
      </c>
    </row>
    <row r="9364" spans="1:7" ht="22.5" x14ac:dyDescent="0.2">
      <c r="A9364" s="1" t="str">
        <f t="shared" si="156"/>
        <v>SINAPI 105514</v>
      </c>
      <c r="B9364" s="3" t="s">
        <v>6165</v>
      </c>
      <c r="C9364" s="3">
        <v>105514</v>
      </c>
      <c r="D9364" s="2" t="s">
        <v>10543</v>
      </c>
      <c r="E9364" s="3" t="s">
        <v>6155</v>
      </c>
      <c r="G9364" s="66">
        <v>0</v>
      </c>
    </row>
    <row r="9365" spans="1:7" ht="22.5" x14ac:dyDescent="0.2">
      <c r="A9365" s="1" t="str">
        <f t="shared" si="156"/>
        <v>SINAPI 105510</v>
      </c>
      <c r="B9365" s="3" t="s">
        <v>6165</v>
      </c>
      <c r="C9365" s="3">
        <v>105510</v>
      </c>
      <c r="D9365" s="2" t="s">
        <v>10544</v>
      </c>
      <c r="E9365" s="3" t="s">
        <v>6155</v>
      </c>
      <c r="G9365" s="66">
        <v>0</v>
      </c>
    </row>
    <row r="9366" spans="1:7" x14ac:dyDescent="0.2">
      <c r="A9366" s="1" t="str">
        <f t="shared" si="156"/>
        <v>SINAPI 100207</v>
      </c>
      <c r="B9366" s="3" t="s">
        <v>6165</v>
      </c>
      <c r="C9366" s="3">
        <v>100207</v>
      </c>
      <c r="D9366" s="2" t="s">
        <v>5482</v>
      </c>
      <c r="E9366" s="3" t="s">
        <v>6157</v>
      </c>
      <c r="G9366" s="66">
        <v>506.9</v>
      </c>
    </row>
    <row r="9367" spans="1:7" ht="22.5" x14ac:dyDescent="0.2">
      <c r="A9367" s="1" t="str">
        <f t="shared" si="156"/>
        <v>SINAPI 100211</v>
      </c>
      <c r="B9367" s="3" t="s">
        <v>6165</v>
      </c>
      <c r="C9367" s="3">
        <v>100211</v>
      </c>
      <c r="D9367" s="2" t="s">
        <v>5486</v>
      </c>
      <c r="E9367" s="3" t="s">
        <v>6158</v>
      </c>
      <c r="G9367" s="66">
        <v>7.27</v>
      </c>
    </row>
    <row r="9368" spans="1:7" ht="22.5" x14ac:dyDescent="0.2">
      <c r="A9368" s="1" t="str">
        <f t="shared" si="156"/>
        <v>SINAPI 100210</v>
      </c>
      <c r="B9368" s="3" t="s">
        <v>6165</v>
      </c>
      <c r="C9368" s="3">
        <v>100210</v>
      </c>
      <c r="D9368" s="2" t="s">
        <v>5485</v>
      </c>
      <c r="E9368" s="3" t="s">
        <v>6158</v>
      </c>
      <c r="G9368" s="66">
        <v>18.850000000000001</v>
      </c>
    </row>
    <row r="9369" spans="1:7" ht="22.5" x14ac:dyDescent="0.2">
      <c r="A9369" s="1" t="str">
        <f t="shared" si="156"/>
        <v>SINAPI 100221</v>
      </c>
      <c r="B9369" s="3" t="s">
        <v>6165</v>
      </c>
      <c r="C9369" s="3">
        <v>100221</v>
      </c>
      <c r="D9369" s="2" t="s">
        <v>5496</v>
      </c>
      <c r="E9369" s="3" t="s">
        <v>6159</v>
      </c>
      <c r="G9369" s="66">
        <v>33.31</v>
      </c>
    </row>
    <row r="9370" spans="1:7" x14ac:dyDescent="0.2">
      <c r="A9370" s="1" t="str">
        <f t="shared" si="156"/>
        <v>SINAPI 100203</v>
      </c>
      <c r="B9370" s="3" t="s">
        <v>6165</v>
      </c>
      <c r="C9370" s="3">
        <v>100203</v>
      </c>
      <c r="D9370" s="2" t="s">
        <v>5478</v>
      </c>
      <c r="E9370" s="3" t="s">
        <v>6156</v>
      </c>
      <c r="G9370" s="66">
        <v>1.1599999999999999</v>
      </c>
    </row>
    <row r="9371" spans="1:7" x14ac:dyDescent="0.2">
      <c r="A9371" s="1" t="str">
        <f t="shared" si="156"/>
        <v>SINAPI 100202</v>
      </c>
      <c r="B9371" s="3" t="s">
        <v>6165</v>
      </c>
      <c r="C9371" s="3">
        <v>100202</v>
      </c>
      <c r="D9371" s="2" t="s">
        <v>5477</v>
      </c>
      <c r="E9371" s="3" t="s">
        <v>6156</v>
      </c>
      <c r="G9371" s="66">
        <v>0.98</v>
      </c>
    </row>
    <row r="9372" spans="1:7" x14ac:dyDescent="0.2">
      <c r="A9372" s="1" t="str">
        <f t="shared" si="156"/>
        <v>SINAPI 100201</v>
      </c>
      <c r="B9372" s="3" t="s">
        <v>6165</v>
      </c>
      <c r="C9372" s="3">
        <v>100201</v>
      </c>
      <c r="D9372" s="2" t="s">
        <v>5476</v>
      </c>
      <c r="E9372" s="3" t="s">
        <v>6156</v>
      </c>
      <c r="G9372" s="66">
        <v>0.84</v>
      </c>
    </row>
    <row r="9373" spans="1:7" ht="22.5" x14ac:dyDescent="0.2">
      <c r="A9373" s="1" t="str">
        <f t="shared" si="156"/>
        <v>SINAPI 100216</v>
      </c>
      <c r="B9373" s="3" t="s">
        <v>6165</v>
      </c>
      <c r="C9373" s="3">
        <v>100216</v>
      </c>
      <c r="D9373" s="2" t="s">
        <v>5491</v>
      </c>
      <c r="E9373" s="3" t="s">
        <v>6158</v>
      </c>
      <c r="G9373" s="66">
        <v>1.02</v>
      </c>
    </row>
    <row r="9374" spans="1:7" ht="22.5" x14ac:dyDescent="0.2">
      <c r="A9374" s="1" t="str">
        <f t="shared" si="156"/>
        <v>SINAPI 100215</v>
      </c>
      <c r="B9374" s="3" t="s">
        <v>6165</v>
      </c>
      <c r="C9374" s="3">
        <v>100215</v>
      </c>
      <c r="D9374" s="2" t="s">
        <v>5490</v>
      </c>
      <c r="E9374" s="3" t="s">
        <v>6158</v>
      </c>
      <c r="G9374" s="66">
        <v>3.79</v>
      </c>
    </row>
    <row r="9375" spans="1:7" ht="22.5" x14ac:dyDescent="0.2">
      <c r="A9375" s="1" t="str">
        <f t="shared" si="156"/>
        <v>SINAPI 100214</v>
      </c>
      <c r="B9375" s="3" t="s">
        <v>6165</v>
      </c>
      <c r="C9375" s="3">
        <v>100214</v>
      </c>
      <c r="D9375" s="2" t="s">
        <v>5489</v>
      </c>
      <c r="E9375" s="3" t="s">
        <v>6158</v>
      </c>
      <c r="G9375" s="66">
        <v>4.43</v>
      </c>
    </row>
    <row r="9376" spans="1:7" ht="22.5" x14ac:dyDescent="0.2">
      <c r="A9376" s="1" t="str">
        <f t="shared" si="156"/>
        <v>SINAPI 100223</v>
      </c>
      <c r="B9376" s="3" t="s">
        <v>6165</v>
      </c>
      <c r="C9376" s="3">
        <v>100223</v>
      </c>
      <c r="D9376" s="2" t="s">
        <v>5498</v>
      </c>
      <c r="E9376" s="3" t="s">
        <v>6159</v>
      </c>
      <c r="G9376" s="66">
        <v>5.9</v>
      </c>
    </row>
    <row r="9377" spans="1:7" ht="22.5" x14ac:dyDescent="0.2">
      <c r="A9377" s="1" t="str">
        <f t="shared" si="156"/>
        <v>SINAPI 100280</v>
      </c>
      <c r="B9377" s="3" t="s">
        <v>6165</v>
      </c>
      <c r="C9377" s="3">
        <v>100280</v>
      </c>
      <c r="D9377" s="2" t="s">
        <v>5555</v>
      </c>
      <c r="E9377" s="3" t="s">
        <v>6158</v>
      </c>
      <c r="G9377" s="66">
        <v>19.37</v>
      </c>
    </row>
    <row r="9378" spans="1:7" ht="22.5" x14ac:dyDescent="0.2">
      <c r="A9378" s="1" t="str">
        <f t="shared" si="156"/>
        <v>SINAPI 100270</v>
      </c>
      <c r="B9378" s="3" t="s">
        <v>6165</v>
      </c>
      <c r="C9378" s="3">
        <v>100270</v>
      </c>
      <c r="D9378" s="2" t="s">
        <v>5545</v>
      </c>
      <c r="E9378" s="3" t="s">
        <v>6158</v>
      </c>
      <c r="G9378" s="66">
        <v>66.09</v>
      </c>
    </row>
    <row r="9379" spans="1:7" ht="22.5" x14ac:dyDescent="0.2">
      <c r="A9379" s="1" t="str">
        <f t="shared" si="156"/>
        <v>SINAPI 100286</v>
      </c>
      <c r="B9379" s="3" t="s">
        <v>6165</v>
      </c>
      <c r="C9379" s="3">
        <v>100286</v>
      </c>
      <c r="D9379" s="2" t="s">
        <v>5561</v>
      </c>
      <c r="E9379" s="3" t="s">
        <v>6162</v>
      </c>
      <c r="G9379" s="66">
        <v>14.46</v>
      </c>
    </row>
    <row r="9380" spans="1:7" ht="22.5" x14ac:dyDescent="0.2">
      <c r="A9380" s="1" t="str">
        <f t="shared" si="156"/>
        <v>SINAPI 100213</v>
      </c>
      <c r="B9380" s="3" t="s">
        <v>6165</v>
      </c>
      <c r="C9380" s="3">
        <v>100213</v>
      </c>
      <c r="D9380" s="2" t="s">
        <v>5488</v>
      </c>
      <c r="E9380" s="3" t="s">
        <v>6158</v>
      </c>
      <c r="G9380" s="66">
        <v>2.88</v>
      </c>
    </row>
    <row r="9381" spans="1:7" ht="22.5" x14ac:dyDescent="0.2">
      <c r="A9381" s="1" t="str">
        <f t="shared" si="156"/>
        <v>SINAPI 100212</v>
      </c>
      <c r="B9381" s="3" t="s">
        <v>6165</v>
      </c>
      <c r="C9381" s="3">
        <v>100212</v>
      </c>
      <c r="D9381" s="2" t="s">
        <v>5487</v>
      </c>
      <c r="E9381" s="3" t="s">
        <v>6158</v>
      </c>
      <c r="G9381" s="66">
        <v>8.0299999999999994</v>
      </c>
    </row>
    <row r="9382" spans="1:7" ht="22.5" x14ac:dyDescent="0.2">
      <c r="A9382" s="1" t="str">
        <f t="shared" si="156"/>
        <v>SINAPI 100222</v>
      </c>
      <c r="B9382" s="3" t="s">
        <v>6165</v>
      </c>
      <c r="C9382" s="3">
        <v>100222</v>
      </c>
      <c r="D9382" s="2" t="s">
        <v>5497</v>
      </c>
      <c r="E9382" s="3" t="s">
        <v>6159</v>
      </c>
      <c r="G9382" s="66">
        <v>12.62</v>
      </c>
    </row>
    <row r="9383" spans="1:7" x14ac:dyDescent="0.2">
      <c r="A9383" s="1" t="str">
        <f t="shared" ref="A9383:A9446" si="157">CONCATENAR</f>
        <v>SINAPI 100226</v>
      </c>
      <c r="B9383" s="3" t="s">
        <v>6165</v>
      </c>
      <c r="C9383" s="3">
        <v>100226</v>
      </c>
      <c r="D9383" s="2" t="s">
        <v>5501</v>
      </c>
      <c r="E9383" s="3" t="s">
        <v>6160</v>
      </c>
      <c r="G9383" s="66">
        <v>0.72</v>
      </c>
    </row>
    <row r="9384" spans="1:7" x14ac:dyDescent="0.2">
      <c r="A9384" s="1" t="str">
        <f t="shared" si="157"/>
        <v>SINAPI 100200</v>
      </c>
      <c r="B9384" s="3" t="s">
        <v>6165</v>
      </c>
      <c r="C9384" s="3">
        <v>100200</v>
      </c>
      <c r="D9384" s="2" t="s">
        <v>5475</v>
      </c>
      <c r="E9384" s="3" t="s">
        <v>6156</v>
      </c>
      <c r="G9384" s="66">
        <v>0.42</v>
      </c>
    </row>
    <row r="9385" spans="1:7" x14ac:dyDescent="0.2">
      <c r="A9385" s="1" t="str">
        <f t="shared" si="157"/>
        <v>SINAPI 100199</v>
      </c>
      <c r="B9385" s="3" t="s">
        <v>6165</v>
      </c>
      <c r="C9385" s="3">
        <v>100199</v>
      </c>
      <c r="D9385" s="2" t="s">
        <v>5474</v>
      </c>
      <c r="E9385" s="3" t="s">
        <v>6156</v>
      </c>
      <c r="G9385" s="66">
        <v>0.34</v>
      </c>
    </row>
    <row r="9386" spans="1:7" x14ac:dyDescent="0.2">
      <c r="A9386" s="1" t="str">
        <f t="shared" si="157"/>
        <v>SINAPI 100198</v>
      </c>
      <c r="B9386" s="3" t="s">
        <v>6165</v>
      </c>
      <c r="C9386" s="3">
        <v>100198</v>
      </c>
      <c r="D9386" s="2" t="s">
        <v>5473</v>
      </c>
      <c r="E9386" s="3" t="s">
        <v>6156</v>
      </c>
      <c r="G9386" s="66">
        <v>0.28000000000000003</v>
      </c>
    </row>
    <row r="9387" spans="1:7" ht="22.5" x14ac:dyDescent="0.2">
      <c r="A9387" s="1" t="str">
        <f t="shared" si="157"/>
        <v>SINAPI 100283</v>
      </c>
      <c r="B9387" s="3" t="s">
        <v>6165</v>
      </c>
      <c r="C9387" s="3">
        <v>100283</v>
      </c>
      <c r="D9387" s="2" t="s">
        <v>5558</v>
      </c>
      <c r="E9387" s="3" t="s">
        <v>6159</v>
      </c>
      <c r="G9387" s="66">
        <v>26.68</v>
      </c>
    </row>
    <row r="9388" spans="1:7" x14ac:dyDescent="0.2">
      <c r="A9388" s="1" t="str">
        <f t="shared" si="157"/>
        <v>SINAPI 100227</v>
      </c>
      <c r="B9388" s="3" t="s">
        <v>6165</v>
      </c>
      <c r="C9388" s="3">
        <v>100227</v>
      </c>
      <c r="D9388" s="2" t="s">
        <v>5502</v>
      </c>
      <c r="E9388" s="3" t="s">
        <v>6160</v>
      </c>
      <c r="G9388" s="66">
        <v>1.07</v>
      </c>
    </row>
    <row r="9389" spans="1:7" x14ac:dyDescent="0.2">
      <c r="A9389" s="1" t="str">
        <f t="shared" si="157"/>
        <v>SINAPI 100205</v>
      </c>
      <c r="B9389" s="3" t="s">
        <v>6165</v>
      </c>
      <c r="C9389" s="3">
        <v>100205</v>
      </c>
      <c r="D9389" s="2" t="s">
        <v>5480</v>
      </c>
      <c r="E9389" s="3" t="s">
        <v>6157</v>
      </c>
      <c r="G9389" s="66">
        <v>1546.45</v>
      </c>
    </row>
    <row r="9390" spans="1:7" x14ac:dyDescent="0.2">
      <c r="A9390" s="1" t="str">
        <f t="shared" si="157"/>
        <v>SINAPI 100206</v>
      </c>
      <c r="B9390" s="3" t="s">
        <v>6165</v>
      </c>
      <c r="C9390" s="3">
        <v>100206</v>
      </c>
      <c r="D9390" s="2" t="s">
        <v>5481</v>
      </c>
      <c r="E9390" s="3" t="s">
        <v>6157</v>
      </c>
      <c r="G9390" s="66">
        <v>1117.82</v>
      </c>
    </row>
    <row r="9391" spans="1:7" ht="22.5" x14ac:dyDescent="0.2">
      <c r="A9391" s="1" t="str">
        <f t="shared" si="157"/>
        <v>SINAPI 100281</v>
      </c>
      <c r="B9391" s="3" t="s">
        <v>6165</v>
      </c>
      <c r="C9391" s="3">
        <v>100281</v>
      </c>
      <c r="D9391" s="2" t="s">
        <v>5556</v>
      </c>
      <c r="E9391" s="3" t="s">
        <v>6158</v>
      </c>
      <c r="G9391" s="66">
        <v>4.28</v>
      </c>
    </row>
    <row r="9392" spans="1:7" ht="22.5" x14ac:dyDescent="0.2">
      <c r="A9392" s="1" t="str">
        <f t="shared" si="157"/>
        <v>SINAPI 100219</v>
      </c>
      <c r="B9392" s="3" t="s">
        <v>6165</v>
      </c>
      <c r="C9392" s="3">
        <v>100219</v>
      </c>
      <c r="D9392" s="2" t="s">
        <v>5494</v>
      </c>
      <c r="E9392" s="3" t="s">
        <v>6158</v>
      </c>
      <c r="G9392" s="66">
        <v>0.53</v>
      </c>
    </row>
    <row r="9393" spans="1:7" ht="22.5" x14ac:dyDescent="0.2">
      <c r="A9393" s="1" t="str">
        <f t="shared" si="157"/>
        <v>SINAPI 100218</v>
      </c>
      <c r="B9393" s="3" t="s">
        <v>6165</v>
      </c>
      <c r="C9393" s="3">
        <v>100218</v>
      </c>
      <c r="D9393" s="2" t="s">
        <v>5493</v>
      </c>
      <c r="E9393" s="3" t="s">
        <v>6158</v>
      </c>
      <c r="G9393" s="66">
        <v>2.4</v>
      </c>
    </row>
    <row r="9394" spans="1:7" ht="22.5" x14ac:dyDescent="0.2">
      <c r="A9394" s="1" t="str">
        <f t="shared" si="157"/>
        <v>SINAPI 100217</v>
      </c>
      <c r="B9394" s="3" t="s">
        <v>6165</v>
      </c>
      <c r="C9394" s="3">
        <v>100217</v>
      </c>
      <c r="D9394" s="2" t="s">
        <v>5492</v>
      </c>
      <c r="E9394" s="3" t="s">
        <v>6158</v>
      </c>
      <c r="G9394" s="66">
        <v>3.5</v>
      </c>
    </row>
    <row r="9395" spans="1:7" ht="22.5" x14ac:dyDescent="0.2">
      <c r="A9395" s="1" t="str">
        <f t="shared" si="157"/>
        <v>SINAPI 100224</v>
      </c>
      <c r="B9395" s="3" t="s">
        <v>6165</v>
      </c>
      <c r="C9395" s="3">
        <v>100224</v>
      </c>
      <c r="D9395" s="2" t="s">
        <v>5499</v>
      </c>
      <c r="E9395" s="3" t="s">
        <v>6159</v>
      </c>
      <c r="G9395" s="66">
        <v>3.5</v>
      </c>
    </row>
    <row r="9396" spans="1:7" x14ac:dyDescent="0.2">
      <c r="A9396" s="1" t="str">
        <f t="shared" si="157"/>
        <v>SINAPI 100228</v>
      </c>
      <c r="B9396" s="3" t="s">
        <v>6165</v>
      </c>
      <c r="C9396" s="3">
        <v>100228</v>
      </c>
      <c r="D9396" s="2" t="s">
        <v>5503</v>
      </c>
      <c r="E9396" s="3" t="s">
        <v>6160</v>
      </c>
      <c r="G9396" s="66">
        <v>0.34</v>
      </c>
    </row>
    <row r="9397" spans="1:7" x14ac:dyDescent="0.2">
      <c r="A9397" s="1" t="str">
        <f t="shared" si="157"/>
        <v>SINAPI 100204</v>
      </c>
      <c r="B9397" s="3" t="s">
        <v>6165</v>
      </c>
      <c r="C9397" s="3">
        <v>100204</v>
      </c>
      <c r="D9397" s="2" t="s">
        <v>5479</v>
      </c>
      <c r="E9397" s="3" t="s">
        <v>6156</v>
      </c>
      <c r="G9397" s="66">
        <v>0.13</v>
      </c>
    </row>
    <row r="9398" spans="1:7" ht="22.5" x14ac:dyDescent="0.2">
      <c r="A9398" s="1" t="str">
        <f t="shared" si="157"/>
        <v>SINAPI 100284</v>
      </c>
      <c r="B9398" s="3" t="s">
        <v>6165</v>
      </c>
      <c r="C9398" s="3">
        <v>100284</v>
      </c>
      <c r="D9398" s="2" t="s">
        <v>5559</v>
      </c>
      <c r="E9398" s="3" t="s">
        <v>6159</v>
      </c>
      <c r="G9398" s="66">
        <v>12.54</v>
      </c>
    </row>
    <row r="9399" spans="1:7" ht="22.5" x14ac:dyDescent="0.2">
      <c r="A9399" s="1" t="str">
        <f t="shared" si="157"/>
        <v>SINAPI 100277</v>
      </c>
      <c r="B9399" s="3" t="s">
        <v>6165</v>
      </c>
      <c r="C9399" s="3">
        <v>100277</v>
      </c>
      <c r="D9399" s="2" t="s">
        <v>5552</v>
      </c>
      <c r="E9399" s="3" t="s">
        <v>6159</v>
      </c>
      <c r="G9399" s="66">
        <v>2.2400000000000002</v>
      </c>
    </row>
    <row r="9400" spans="1:7" ht="22.5" x14ac:dyDescent="0.2">
      <c r="A9400" s="1" t="str">
        <f t="shared" si="157"/>
        <v>SINAPI 100278</v>
      </c>
      <c r="B9400" s="3" t="s">
        <v>6165</v>
      </c>
      <c r="C9400" s="3">
        <v>100278</v>
      </c>
      <c r="D9400" s="2" t="s">
        <v>5553</v>
      </c>
      <c r="E9400" s="3" t="s">
        <v>6158</v>
      </c>
      <c r="G9400" s="66">
        <v>42.18</v>
      </c>
    </row>
    <row r="9401" spans="1:7" ht="22.5" x14ac:dyDescent="0.2">
      <c r="A9401" s="1" t="str">
        <f t="shared" si="157"/>
        <v>SINAPI 100268</v>
      </c>
      <c r="B9401" s="3" t="s">
        <v>6165</v>
      </c>
      <c r="C9401" s="3">
        <v>100268</v>
      </c>
      <c r="D9401" s="2" t="s">
        <v>5543</v>
      </c>
      <c r="E9401" s="3" t="s">
        <v>6158</v>
      </c>
      <c r="G9401" s="66">
        <v>88.17</v>
      </c>
    </row>
    <row r="9402" spans="1:7" x14ac:dyDescent="0.2">
      <c r="A9402" s="1" t="str">
        <f t="shared" si="157"/>
        <v>SINAPI 100285</v>
      </c>
      <c r="B9402" s="3" t="s">
        <v>6165</v>
      </c>
      <c r="C9402" s="3">
        <v>100285</v>
      </c>
      <c r="D9402" s="2" t="s">
        <v>5560</v>
      </c>
      <c r="E9402" s="3" t="s">
        <v>6162</v>
      </c>
      <c r="G9402" s="66">
        <v>44.38</v>
      </c>
    </row>
    <row r="9403" spans="1:7" ht="22.5" x14ac:dyDescent="0.2">
      <c r="A9403" s="1" t="str">
        <f t="shared" si="157"/>
        <v>SINAPI 100209</v>
      </c>
      <c r="B9403" s="3" t="s">
        <v>6165</v>
      </c>
      <c r="C9403" s="3">
        <v>100209</v>
      </c>
      <c r="D9403" s="2" t="s">
        <v>5484</v>
      </c>
      <c r="E9403" s="3" t="s">
        <v>6158</v>
      </c>
      <c r="G9403" s="66">
        <v>10.23</v>
      </c>
    </row>
    <row r="9404" spans="1:7" ht="22.5" x14ac:dyDescent="0.2">
      <c r="A9404" s="1" t="str">
        <f t="shared" si="157"/>
        <v>SINAPI 100208</v>
      </c>
      <c r="B9404" s="3" t="s">
        <v>6165</v>
      </c>
      <c r="C9404" s="3">
        <v>100208</v>
      </c>
      <c r="D9404" s="2" t="s">
        <v>5483</v>
      </c>
      <c r="E9404" s="3" t="s">
        <v>6158</v>
      </c>
      <c r="G9404" s="66">
        <v>20.45</v>
      </c>
    </row>
    <row r="9405" spans="1:7" ht="22.5" x14ac:dyDescent="0.2">
      <c r="A9405" s="1" t="str">
        <f t="shared" si="157"/>
        <v>SINAPI 100256</v>
      </c>
      <c r="B9405" s="3" t="s">
        <v>6165</v>
      </c>
      <c r="C9405" s="3">
        <v>100256</v>
      </c>
      <c r="D9405" s="2" t="s">
        <v>5531</v>
      </c>
      <c r="E9405" s="3" t="s">
        <v>6162</v>
      </c>
      <c r="G9405" s="66">
        <v>9.3699999999999992</v>
      </c>
    </row>
    <row r="9406" spans="1:7" x14ac:dyDescent="0.2">
      <c r="A9406" s="1" t="str">
        <f t="shared" si="157"/>
        <v>SINAPI 100220</v>
      </c>
      <c r="B9406" s="3" t="s">
        <v>6165</v>
      </c>
      <c r="C9406" s="3">
        <v>100220</v>
      </c>
      <c r="D9406" s="2" t="s">
        <v>5495</v>
      </c>
      <c r="E9406" s="3" t="s">
        <v>6159</v>
      </c>
      <c r="G9406" s="66">
        <v>29.39</v>
      </c>
    </row>
    <row r="9407" spans="1:7" x14ac:dyDescent="0.2">
      <c r="A9407" s="1" t="str">
        <f t="shared" si="157"/>
        <v>SINAPI 100287</v>
      </c>
      <c r="B9407" s="3" t="s">
        <v>6165</v>
      </c>
      <c r="C9407" s="3">
        <v>100287</v>
      </c>
      <c r="D9407" s="2" t="s">
        <v>7676</v>
      </c>
      <c r="E9407" s="3" t="s">
        <v>6162</v>
      </c>
      <c r="G9407" s="66">
        <v>13.85</v>
      </c>
    </row>
    <row r="9408" spans="1:7" x14ac:dyDescent="0.2">
      <c r="A9408" s="1" t="str">
        <f t="shared" si="157"/>
        <v>SINAPI 100274</v>
      </c>
      <c r="B9408" s="3" t="s">
        <v>6165</v>
      </c>
      <c r="C9408" s="3">
        <v>100274</v>
      </c>
      <c r="D9408" s="2" t="s">
        <v>5549</v>
      </c>
      <c r="E9408" s="3" t="s">
        <v>6159</v>
      </c>
      <c r="G9408" s="66">
        <v>29.4</v>
      </c>
    </row>
    <row r="9409" spans="1:7" x14ac:dyDescent="0.2">
      <c r="A9409" s="1" t="str">
        <f t="shared" si="157"/>
        <v>SINAPI 100264</v>
      </c>
      <c r="B9409" s="3" t="s">
        <v>6165</v>
      </c>
      <c r="C9409" s="3">
        <v>100264</v>
      </c>
      <c r="D9409" s="2" t="s">
        <v>5539</v>
      </c>
      <c r="E9409" s="3" t="s">
        <v>6159</v>
      </c>
      <c r="G9409" s="66">
        <v>41.49</v>
      </c>
    </row>
    <row r="9410" spans="1:7" x14ac:dyDescent="0.2">
      <c r="A9410" s="1" t="str">
        <f t="shared" si="157"/>
        <v>SINAPI 100225</v>
      </c>
      <c r="B9410" s="3" t="s">
        <v>6165</v>
      </c>
      <c r="C9410" s="3">
        <v>100225</v>
      </c>
      <c r="D9410" s="2" t="s">
        <v>5500</v>
      </c>
      <c r="E9410" s="3" t="s">
        <v>6160</v>
      </c>
      <c r="G9410" s="66">
        <v>2.2999999999999998</v>
      </c>
    </row>
    <row r="9411" spans="1:7" x14ac:dyDescent="0.2">
      <c r="A9411" s="1" t="str">
        <f t="shared" si="157"/>
        <v>SINAPI 100266</v>
      </c>
      <c r="B9411" s="3" t="s">
        <v>6165</v>
      </c>
      <c r="C9411" s="3">
        <v>100266</v>
      </c>
      <c r="D9411" s="2" t="s">
        <v>5541</v>
      </c>
      <c r="E9411" s="3" t="s">
        <v>6158</v>
      </c>
      <c r="G9411" s="66">
        <v>88.17</v>
      </c>
    </row>
    <row r="9412" spans="1:7" ht="22.5" x14ac:dyDescent="0.2">
      <c r="A9412" s="1" t="str">
        <f t="shared" si="157"/>
        <v>SINAPI 100257</v>
      </c>
      <c r="B9412" s="3" t="s">
        <v>6165</v>
      </c>
      <c r="C9412" s="3">
        <v>100257</v>
      </c>
      <c r="D9412" s="2" t="s">
        <v>5532</v>
      </c>
      <c r="E9412" s="3" t="s">
        <v>6162</v>
      </c>
      <c r="G9412" s="66">
        <v>5.62</v>
      </c>
    </row>
    <row r="9413" spans="1:7" x14ac:dyDescent="0.2">
      <c r="A9413" s="1" t="str">
        <f t="shared" si="157"/>
        <v>SINAPI 100197</v>
      </c>
      <c r="B9413" s="3" t="s">
        <v>6165</v>
      </c>
      <c r="C9413" s="3">
        <v>100197</v>
      </c>
      <c r="D9413" s="2" t="s">
        <v>5472</v>
      </c>
      <c r="E9413" s="3" t="s">
        <v>6156</v>
      </c>
      <c r="G9413" s="66">
        <v>2.0699999999999998</v>
      </c>
    </row>
    <row r="9414" spans="1:7" x14ac:dyDescent="0.2">
      <c r="A9414" s="1" t="str">
        <f t="shared" si="157"/>
        <v>SINAPI 100196</v>
      </c>
      <c r="B9414" s="3" t="s">
        <v>6165</v>
      </c>
      <c r="C9414" s="3">
        <v>100196</v>
      </c>
      <c r="D9414" s="2" t="s">
        <v>5471</v>
      </c>
      <c r="E9414" s="3" t="s">
        <v>6156</v>
      </c>
      <c r="G9414" s="66">
        <v>1.38</v>
      </c>
    </row>
    <row r="9415" spans="1:7" x14ac:dyDescent="0.2">
      <c r="A9415" s="1" t="str">
        <f t="shared" si="157"/>
        <v>SINAPI 100195</v>
      </c>
      <c r="B9415" s="3" t="s">
        <v>6165</v>
      </c>
      <c r="C9415" s="3">
        <v>100195</v>
      </c>
      <c r="D9415" s="2" t="s">
        <v>5470</v>
      </c>
      <c r="E9415" s="3" t="s">
        <v>6156</v>
      </c>
      <c r="G9415" s="66">
        <v>0.83</v>
      </c>
    </row>
    <row r="9416" spans="1:7" x14ac:dyDescent="0.2">
      <c r="A9416" s="1" t="str">
        <f t="shared" si="157"/>
        <v>SINAPI 100273</v>
      </c>
      <c r="B9416" s="3" t="s">
        <v>6165</v>
      </c>
      <c r="C9416" s="3">
        <v>100273</v>
      </c>
      <c r="D9416" s="2" t="s">
        <v>5548</v>
      </c>
      <c r="E9416" s="3" t="s">
        <v>6156</v>
      </c>
      <c r="G9416" s="66">
        <v>3.45</v>
      </c>
    </row>
    <row r="9417" spans="1:7" x14ac:dyDescent="0.2">
      <c r="A9417" s="1" t="str">
        <f t="shared" si="157"/>
        <v>SINAPI 100282</v>
      </c>
      <c r="B9417" s="3" t="s">
        <v>6165</v>
      </c>
      <c r="C9417" s="3">
        <v>100282</v>
      </c>
      <c r="D9417" s="2" t="s">
        <v>5557</v>
      </c>
      <c r="E9417" s="3" t="s">
        <v>6159</v>
      </c>
      <c r="G9417" s="66">
        <v>165.19</v>
      </c>
    </row>
    <row r="9418" spans="1:7" ht="22.5" x14ac:dyDescent="0.2">
      <c r="A9418" s="1" t="str">
        <f t="shared" si="157"/>
        <v>SINAPI 100276</v>
      </c>
      <c r="B9418" s="3" t="s">
        <v>6165</v>
      </c>
      <c r="C9418" s="3">
        <v>100276</v>
      </c>
      <c r="D9418" s="2" t="s">
        <v>5551</v>
      </c>
      <c r="E9418" s="3" t="s">
        <v>6159</v>
      </c>
      <c r="G9418" s="66">
        <v>34.69</v>
      </c>
    </row>
    <row r="9419" spans="1:7" ht="22.5" x14ac:dyDescent="0.2">
      <c r="A9419" s="1" t="str">
        <f t="shared" si="157"/>
        <v>SINAPI 100275</v>
      </c>
      <c r="B9419" s="3" t="s">
        <v>6165</v>
      </c>
      <c r="C9419" s="3">
        <v>100275</v>
      </c>
      <c r="D9419" s="2" t="s">
        <v>5550</v>
      </c>
      <c r="E9419" s="3" t="s">
        <v>6159</v>
      </c>
      <c r="G9419" s="66">
        <v>19.010000000000002</v>
      </c>
    </row>
    <row r="9420" spans="1:7" ht="22.5" x14ac:dyDescent="0.2">
      <c r="A9420" s="1" t="str">
        <f t="shared" si="157"/>
        <v>SINAPI 100254</v>
      </c>
      <c r="B9420" s="3" t="s">
        <v>6165</v>
      </c>
      <c r="C9420" s="3">
        <v>100254</v>
      </c>
      <c r="D9420" s="2" t="s">
        <v>5529</v>
      </c>
      <c r="E9420" s="3" t="s">
        <v>6162</v>
      </c>
      <c r="G9420" s="66">
        <v>41.55</v>
      </c>
    </row>
    <row r="9421" spans="1:7" ht="22.5" x14ac:dyDescent="0.2">
      <c r="A9421" s="1" t="str">
        <f t="shared" si="157"/>
        <v>SINAPI 100250</v>
      </c>
      <c r="B9421" s="3" t="s">
        <v>6165</v>
      </c>
      <c r="C9421" s="3">
        <v>100250</v>
      </c>
      <c r="D9421" s="2" t="s">
        <v>5525</v>
      </c>
      <c r="E9421" s="3" t="s">
        <v>6162</v>
      </c>
      <c r="G9421" s="66">
        <v>4.68</v>
      </c>
    </row>
    <row r="9422" spans="1:7" ht="22.5" x14ac:dyDescent="0.2">
      <c r="A9422" s="1" t="str">
        <f t="shared" si="157"/>
        <v>SINAPI 100251</v>
      </c>
      <c r="B9422" s="3" t="s">
        <v>6165</v>
      </c>
      <c r="C9422" s="3">
        <v>100251</v>
      </c>
      <c r="D9422" s="2" t="s">
        <v>5526</v>
      </c>
      <c r="E9422" s="3" t="s">
        <v>6162</v>
      </c>
      <c r="G9422" s="66">
        <v>13.85</v>
      </c>
    </row>
    <row r="9423" spans="1:7" ht="22.5" x14ac:dyDescent="0.2">
      <c r="A9423" s="1" t="str">
        <f t="shared" si="157"/>
        <v>SINAPI 100252</v>
      </c>
      <c r="B9423" s="3" t="s">
        <v>6165</v>
      </c>
      <c r="C9423" s="3">
        <v>100252</v>
      </c>
      <c r="D9423" s="2" t="s">
        <v>5527</v>
      </c>
      <c r="E9423" s="3" t="s">
        <v>6162</v>
      </c>
      <c r="G9423" s="66">
        <v>20.77</v>
      </c>
    </row>
    <row r="9424" spans="1:7" ht="22.5" x14ac:dyDescent="0.2">
      <c r="A9424" s="1" t="str">
        <f t="shared" si="157"/>
        <v>SINAPI 100253</v>
      </c>
      <c r="B9424" s="3" t="s">
        <v>6165</v>
      </c>
      <c r="C9424" s="3">
        <v>100253</v>
      </c>
      <c r="D9424" s="2" t="s">
        <v>5528</v>
      </c>
      <c r="E9424" s="3" t="s">
        <v>6162</v>
      </c>
      <c r="G9424" s="66">
        <v>27.7</v>
      </c>
    </row>
    <row r="9425" spans="1:7" ht="22.5" x14ac:dyDescent="0.2">
      <c r="A9425" s="1" t="str">
        <f t="shared" si="157"/>
        <v>SINAPI 100249</v>
      </c>
      <c r="B9425" s="3" t="s">
        <v>6165</v>
      </c>
      <c r="C9425" s="3">
        <v>100249</v>
      </c>
      <c r="D9425" s="2" t="s">
        <v>5524</v>
      </c>
      <c r="E9425" s="3" t="s">
        <v>6162</v>
      </c>
      <c r="G9425" s="66">
        <v>2.81</v>
      </c>
    </row>
    <row r="9426" spans="1:7" ht="22.5" x14ac:dyDescent="0.2">
      <c r="A9426" s="1" t="str">
        <f t="shared" si="157"/>
        <v>SINAPI 100244</v>
      </c>
      <c r="B9426" s="3" t="s">
        <v>6165</v>
      </c>
      <c r="C9426" s="3">
        <v>100244</v>
      </c>
      <c r="D9426" s="2" t="s">
        <v>5519</v>
      </c>
      <c r="E9426" s="3" t="s">
        <v>6162</v>
      </c>
      <c r="G9426" s="66">
        <v>4.21</v>
      </c>
    </row>
    <row r="9427" spans="1:7" ht="22.5" x14ac:dyDescent="0.2">
      <c r="A9427" s="1" t="str">
        <f t="shared" si="157"/>
        <v>SINAPI 100245</v>
      </c>
      <c r="B9427" s="3" t="s">
        <v>6165</v>
      </c>
      <c r="C9427" s="3">
        <v>100245</v>
      </c>
      <c r="D9427" s="2" t="s">
        <v>5520</v>
      </c>
      <c r="E9427" s="3" t="s">
        <v>6162</v>
      </c>
      <c r="G9427" s="66">
        <v>8.43</v>
      </c>
    </row>
    <row r="9428" spans="1:7" ht="22.5" x14ac:dyDescent="0.2">
      <c r="A9428" s="1" t="str">
        <f t="shared" si="157"/>
        <v>SINAPI 100243</v>
      </c>
      <c r="B9428" s="3" t="s">
        <v>6165</v>
      </c>
      <c r="C9428" s="3">
        <v>100243</v>
      </c>
      <c r="D9428" s="2" t="s">
        <v>5518</v>
      </c>
      <c r="E9428" s="3" t="s">
        <v>6162</v>
      </c>
      <c r="G9428" s="66">
        <v>3.37</v>
      </c>
    </row>
    <row r="9429" spans="1:7" ht="22.5" x14ac:dyDescent="0.2">
      <c r="A9429" s="1" t="str">
        <f t="shared" si="157"/>
        <v>SINAPI 100239</v>
      </c>
      <c r="B9429" s="3" t="s">
        <v>6165</v>
      </c>
      <c r="C9429" s="3">
        <v>100239</v>
      </c>
      <c r="D9429" s="2" t="s">
        <v>5514</v>
      </c>
      <c r="E9429" s="3" t="s">
        <v>6162</v>
      </c>
      <c r="G9429" s="66">
        <v>7.03</v>
      </c>
    </row>
    <row r="9430" spans="1:7" ht="22.5" x14ac:dyDescent="0.2">
      <c r="A9430" s="1" t="str">
        <f t="shared" si="157"/>
        <v>SINAPI 100238</v>
      </c>
      <c r="B9430" s="3" t="s">
        <v>6165</v>
      </c>
      <c r="C9430" s="3">
        <v>100238</v>
      </c>
      <c r="D9430" s="2" t="s">
        <v>5513</v>
      </c>
      <c r="E9430" s="3" t="s">
        <v>6162</v>
      </c>
      <c r="G9430" s="66">
        <v>5.62</v>
      </c>
    </row>
    <row r="9431" spans="1:7" ht="22.5" x14ac:dyDescent="0.2">
      <c r="A9431" s="1" t="str">
        <f t="shared" si="157"/>
        <v>SINAPI 100241</v>
      </c>
      <c r="B9431" s="3" t="s">
        <v>6165</v>
      </c>
      <c r="C9431" s="3">
        <v>100241</v>
      </c>
      <c r="D9431" s="2" t="s">
        <v>5516</v>
      </c>
      <c r="E9431" s="3" t="s">
        <v>6162</v>
      </c>
      <c r="G9431" s="66">
        <v>7.03</v>
      </c>
    </row>
    <row r="9432" spans="1:7" ht="22.5" x14ac:dyDescent="0.2">
      <c r="A9432" s="1" t="str">
        <f t="shared" si="157"/>
        <v>SINAPI 100242</v>
      </c>
      <c r="B9432" s="3" t="s">
        <v>6165</v>
      </c>
      <c r="C9432" s="3">
        <v>100242</v>
      </c>
      <c r="D9432" s="2" t="s">
        <v>5517</v>
      </c>
      <c r="E9432" s="3" t="s">
        <v>6162</v>
      </c>
      <c r="G9432" s="66">
        <v>20.77</v>
      </c>
    </row>
    <row r="9433" spans="1:7" ht="22.5" x14ac:dyDescent="0.2">
      <c r="A9433" s="1" t="str">
        <f t="shared" si="157"/>
        <v>SINAPI 100240</v>
      </c>
      <c r="B9433" s="3" t="s">
        <v>6165</v>
      </c>
      <c r="C9433" s="3">
        <v>100240</v>
      </c>
      <c r="D9433" s="2" t="s">
        <v>5515</v>
      </c>
      <c r="E9433" s="3" t="s">
        <v>6162</v>
      </c>
      <c r="G9433" s="66">
        <v>4.21</v>
      </c>
    </row>
    <row r="9434" spans="1:7" ht="22.5" x14ac:dyDescent="0.2">
      <c r="A9434" s="1" t="str">
        <f t="shared" si="157"/>
        <v>SINAPI 100237</v>
      </c>
      <c r="B9434" s="3" t="s">
        <v>6165</v>
      </c>
      <c r="C9434" s="3">
        <v>100237</v>
      </c>
      <c r="D9434" s="2" t="s">
        <v>5512</v>
      </c>
      <c r="E9434" s="3" t="s">
        <v>6162</v>
      </c>
      <c r="G9434" s="66">
        <v>3.51</v>
      </c>
    </row>
    <row r="9435" spans="1:7" ht="22.5" x14ac:dyDescent="0.2">
      <c r="A9435" s="1" t="str">
        <f t="shared" si="157"/>
        <v>SINAPI 100236</v>
      </c>
      <c r="B9435" s="3" t="s">
        <v>6165</v>
      </c>
      <c r="C9435" s="3">
        <v>100236</v>
      </c>
      <c r="D9435" s="2" t="s">
        <v>5511</v>
      </c>
      <c r="E9435" s="3" t="s">
        <v>6162</v>
      </c>
      <c r="G9435" s="66">
        <v>2.93</v>
      </c>
    </row>
    <row r="9436" spans="1:7" ht="33.75" x14ac:dyDescent="0.2">
      <c r="A9436" s="1" t="str">
        <f t="shared" si="157"/>
        <v>SINAPI 100248</v>
      </c>
      <c r="B9436" s="3" t="s">
        <v>6165</v>
      </c>
      <c r="C9436" s="3">
        <v>100248</v>
      </c>
      <c r="D9436" s="2" t="s">
        <v>5523</v>
      </c>
      <c r="E9436" s="3" t="s">
        <v>6162</v>
      </c>
      <c r="G9436" s="66">
        <v>13.85</v>
      </c>
    </row>
    <row r="9437" spans="1:7" ht="33.75" x14ac:dyDescent="0.2">
      <c r="A9437" s="1" t="str">
        <f t="shared" si="157"/>
        <v>SINAPI 100247</v>
      </c>
      <c r="B9437" s="3" t="s">
        <v>6165</v>
      </c>
      <c r="C9437" s="3">
        <v>100247</v>
      </c>
      <c r="D9437" s="2" t="s">
        <v>5522</v>
      </c>
      <c r="E9437" s="3" t="s">
        <v>6162</v>
      </c>
      <c r="G9437" s="66">
        <v>3.51</v>
      </c>
    </row>
    <row r="9438" spans="1:7" ht="22.5" x14ac:dyDescent="0.2">
      <c r="A9438" s="1" t="str">
        <f t="shared" si="157"/>
        <v>SINAPI 100246</v>
      </c>
      <c r="B9438" s="3" t="s">
        <v>6165</v>
      </c>
      <c r="C9438" s="3">
        <v>100246</v>
      </c>
      <c r="D9438" s="2" t="s">
        <v>5521</v>
      </c>
      <c r="E9438" s="3" t="s">
        <v>6162</v>
      </c>
      <c r="G9438" s="66">
        <v>2.81</v>
      </c>
    </row>
    <row r="9439" spans="1:7" ht="22.5" x14ac:dyDescent="0.2">
      <c r="A9439" s="1" t="str">
        <f t="shared" si="157"/>
        <v>SINAPI 100255</v>
      </c>
      <c r="B9439" s="3" t="s">
        <v>6165</v>
      </c>
      <c r="C9439" s="3">
        <v>100255</v>
      </c>
      <c r="D9439" s="2" t="s">
        <v>5530</v>
      </c>
      <c r="E9439" s="3" t="s">
        <v>6162</v>
      </c>
      <c r="G9439" s="66">
        <v>14.06</v>
      </c>
    </row>
    <row r="9440" spans="1:7" ht="22.5" x14ac:dyDescent="0.2">
      <c r="A9440" s="1" t="str">
        <f t="shared" si="157"/>
        <v>SINAPI 100263</v>
      </c>
      <c r="B9440" s="3" t="s">
        <v>6165</v>
      </c>
      <c r="C9440" s="3">
        <v>100263</v>
      </c>
      <c r="D9440" s="2" t="s">
        <v>5538</v>
      </c>
      <c r="E9440" s="3" t="s">
        <v>6156</v>
      </c>
      <c r="G9440" s="66">
        <v>2.27</v>
      </c>
    </row>
    <row r="9441" spans="1:7" ht="22.5" x14ac:dyDescent="0.2">
      <c r="A9441" s="1" t="str">
        <f t="shared" si="157"/>
        <v>SINAPI 100260</v>
      </c>
      <c r="B9441" s="3" t="s">
        <v>6165</v>
      </c>
      <c r="C9441" s="3">
        <v>100260</v>
      </c>
      <c r="D9441" s="2" t="s">
        <v>5535</v>
      </c>
      <c r="E9441" s="3" t="s">
        <v>6156</v>
      </c>
      <c r="G9441" s="66">
        <v>9.1300000000000008</v>
      </c>
    </row>
    <row r="9442" spans="1:7" ht="22.5" x14ac:dyDescent="0.2">
      <c r="A9442" s="1" t="str">
        <f t="shared" si="157"/>
        <v>SINAPI 100261</v>
      </c>
      <c r="B9442" s="3" t="s">
        <v>6165</v>
      </c>
      <c r="C9442" s="3">
        <v>100261</v>
      </c>
      <c r="D9442" s="2" t="s">
        <v>5536</v>
      </c>
      <c r="E9442" s="3" t="s">
        <v>6156</v>
      </c>
      <c r="G9442" s="66">
        <v>5.73</v>
      </c>
    </row>
    <row r="9443" spans="1:7" ht="22.5" x14ac:dyDescent="0.2">
      <c r="A9443" s="1" t="str">
        <f t="shared" si="157"/>
        <v>SINAPI 100262</v>
      </c>
      <c r="B9443" s="3" t="s">
        <v>6165</v>
      </c>
      <c r="C9443" s="3">
        <v>100262</v>
      </c>
      <c r="D9443" s="2" t="s">
        <v>5537</v>
      </c>
      <c r="E9443" s="3" t="s">
        <v>6156</v>
      </c>
      <c r="G9443" s="66">
        <v>3.55</v>
      </c>
    </row>
    <row r="9444" spans="1:7" x14ac:dyDescent="0.2">
      <c r="A9444" s="1" t="str">
        <f t="shared" si="157"/>
        <v>SINAPI 100271</v>
      </c>
      <c r="B9444" s="3" t="s">
        <v>6165</v>
      </c>
      <c r="C9444" s="3">
        <v>100271</v>
      </c>
      <c r="D9444" s="2" t="s">
        <v>5546</v>
      </c>
      <c r="E9444" s="3" t="s">
        <v>6159</v>
      </c>
      <c r="G9444" s="66">
        <v>66.13</v>
      </c>
    </row>
    <row r="9445" spans="1:7" ht="22.5" x14ac:dyDescent="0.2">
      <c r="A9445" s="1" t="str">
        <f t="shared" si="157"/>
        <v>SINAPI 100258</v>
      </c>
      <c r="B9445" s="3" t="s">
        <v>6165</v>
      </c>
      <c r="C9445" s="3">
        <v>100258</v>
      </c>
      <c r="D9445" s="2" t="s">
        <v>5533</v>
      </c>
      <c r="E9445" s="3" t="s">
        <v>6162</v>
      </c>
      <c r="G9445" s="66">
        <v>14.06</v>
      </c>
    </row>
    <row r="9446" spans="1:7" ht="22.5" x14ac:dyDescent="0.2">
      <c r="A9446" s="1" t="str">
        <f t="shared" si="157"/>
        <v>SINAPI 100259</v>
      </c>
      <c r="B9446" s="3" t="s">
        <v>6165</v>
      </c>
      <c r="C9446" s="3">
        <v>100259</v>
      </c>
      <c r="D9446" s="2" t="s">
        <v>5534</v>
      </c>
      <c r="E9446" s="3" t="s">
        <v>6162</v>
      </c>
      <c r="G9446" s="66">
        <v>27.7</v>
      </c>
    </row>
    <row r="9447" spans="1:7" ht="22.5" x14ac:dyDescent="0.2">
      <c r="A9447" s="1" t="str">
        <f t="shared" ref="A9447:A9510" si="158">CONCATENAR</f>
        <v>SINAPI 100279</v>
      </c>
      <c r="B9447" s="3" t="s">
        <v>6165</v>
      </c>
      <c r="C9447" s="3">
        <v>100279</v>
      </c>
      <c r="D9447" s="2" t="s">
        <v>5554</v>
      </c>
      <c r="E9447" s="3" t="s">
        <v>6148</v>
      </c>
      <c r="G9447" s="66">
        <v>0.81</v>
      </c>
    </row>
    <row r="9448" spans="1:7" ht="22.5" x14ac:dyDescent="0.2">
      <c r="A9448" s="1" t="str">
        <f t="shared" si="158"/>
        <v>SINAPI 100233</v>
      </c>
      <c r="B9448" s="3" t="s">
        <v>6165</v>
      </c>
      <c r="C9448" s="3">
        <v>100233</v>
      </c>
      <c r="D9448" s="2" t="s">
        <v>5508</v>
      </c>
      <c r="E9448" s="3" t="s">
        <v>6148</v>
      </c>
      <c r="G9448" s="66">
        <v>0.19</v>
      </c>
    </row>
    <row r="9449" spans="1:7" ht="22.5" x14ac:dyDescent="0.2">
      <c r="A9449" s="1" t="str">
        <f t="shared" si="158"/>
        <v>SINAPI 100232</v>
      </c>
      <c r="B9449" s="3" t="s">
        <v>6165</v>
      </c>
      <c r="C9449" s="3">
        <v>100232</v>
      </c>
      <c r="D9449" s="2" t="s">
        <v>5507</v>
      </c>
      <c r="E9449" s="3" t="s">
        <v>6148</v>
      </c>
      <c r="G9449" s="66">
        <v>0.38</v>
      </c>
    </row>
    <row r="9450" spans="1:7" ht="22.5" x14ac:dyDescent="0.2">
      <c r="A9450" s="1" t="str">
        <f t="shared" si="158"/>
        <v>SINAPI 100234</v>
      </c>
      <c r="B9450" s="3" t="s">
        <v>6165</v>
      </c>
      <c r="C9450" s="3">
        <v>100234</v>
      </c>
      <c r="D9450" s="2" t="s">
        <v>5509</v>
      </c>
      <c r="E9450" s="3" t="s">
        <v>6149</v>
      </c>
      <c r="G9450" s="66">
        <v>0.57999999999999996</v>
      </c>
    </row>
    <row r="9451" spans="1:7" x14ac:dyDescent="0.2">
      <c r="A9451" s="1" t="str">
        <f t="shared" si="158"/>
        <v>SINAPI 100265</v>
      </c>
      <c r="B9451" s="3" t="s">
        <v>6165</v>
      </c>
      <c r="C9451" s="3">
        <v>100265</v>
      </c>
      <c r="D9451" s="2" t="s">
        <v>5540</v>
      </c>
      <c r="E9451" s="3" t="s">
        <v>6149</v>
      </c>
      <c r="G9451" s="66">
        <v>0.87</v>
      </c>
    </row>
    <row r="9452" spans="1:7" x14ac:dyDescent="0.2">
      <c r="A9452" s="1" t="str">
        <f t="shared" si="158"/>
        <v>SINAPI 100235</v>
      </c>
      <c r="B9452" s="3" t="s">
        <v>6165</v>
      </c>
      <c r="C9452" s="3">
        <v>100235</v>
      </c>
      <c r="D9452" s="2" t="s">
        <v>5510</v>
      </c>
      <c r="E9452" s="3" t="s">
        <v>6161</v>
      </c>
      <c r="G9452" s="66">
        <v>0.04</v>
      </c>
    </row>
    <row r="9453" spans="1:7" x14ac:dyDescent="0.2">
      <c r="A9453" s="1" t="str">
        <f t="shared" si="158"/>
        <v>SINAPI 100267</v>
      </c>
      <c r="B9453" s="3" t="s">
        <v>6165</v>
      </c>
      <c r="C9453" s="3">
        <v>100267</v>
      </c>
      <c r="D9453" s="2" t="s">
        <v>5542</v>
      </c>
      <c r="E9453" s="3" t="s">
        <v>6148</v>
      </c>
      <c r="G9453" s="66">
        <v>1.74</v>
      </c>
    </row>
    <row r="9454" spans="1:7" x14ac:dyDescent="0.2">
      <c r="A9454" s="1" t="str">
        <f t="shared" si="158"/>
        <v>SINAPI 100231</v>
      </c>
      <c r="B9454" s="3" t="s">
        <v>6165</v>
      </c>
      <c r="C9454" s="3">
        <v>100231</v>
      </c>
      <c r="D9454" s="2" t="s">
        <v>5506</v>
      </c>
      <c r="E9454" s="3" t="s">
        <v>6153</v>
      </c>
      <c r="G9454" s="66">
        <v>0.04</v>
      </c>
    </row>
    <row r="9455" spans="1:7" x14ac:dyDescent="0.2">
      <c r="A9455" s="1" t="str">
        <f t="shared" si="158"/>
        <v>SINAPI 100230</v>
      </c>
      <c r="B9455" s="3" t="s">
        <v>6165</v>
      </c>
      <c r="C9455" s="3">
        <v>100230</v>
      </c>
      <c r="D9455" s="2" t="s">
        <v>5505</v>
      </c>
      <c r="E9455" s="3" t="s">
        <v>6153</v>
      </c>
      <c r="G9455" s="66">
        <v>0.02</v>
      </c>
    </row>
    <row r="9456" spans="1:7" x14ac:dyDescent="0.2">
      <c r="A9456" s="1" t="str">
        <f t="shared" si="158"/>
        <v>SINAPI 100229</v>
      </c>
      <c r="B9456" s="3" t="s">
        <v>6165</v>
      </c>
      <c r="C9456" s="3">
        <v>100229</v>
      </c>
      <c r="D9456" s="2" t="s">
        <v>5504</v>
      </c>
      <c r="E9456" s="3" t="s">
        <v>6153</v>
      </c>
      <c r="G9456" s="66">
        <v>0.01</v>
      </c>
    </row>
    <row r="9457" spans="1:7" x14ac:dyDescent="0.2">
      <c r="A9457" s="1" t="str">
        <f t="shared" si="158"/>
        <v>SINAPI 100272</v>
      </c>
      <c r="B9457" s="3" t="s">
        <v>6165</v>
      </c>
      <c r="C9457" s="3">
        <v>100272</v>
      </c>
      <c r="D9457" s="2" t="s">
        <v>5547</v>
      </c>
      <c r="E9457" s="3" t="s">
        <v>6149</v>
      </c>
      <c r="G9457" s="66">
        <v>1.31</v>
      </c>
    </row>
    <row r="9458" spans="1:7" ht="22.5" x14ac:dyDescent="0.2">
      <c r="A9458" s="1" t="str">
        <f t="shared" si="158"/>
        <v>SINAPI 100269</v>
      </c>
      <c r="B9458" s="3" t="s">
        <v>6165</v>
      </c>
      <c r="C9458" s="3">
        <v>100269</v>
      </c>
      <c r="D9458" s="2" t="s">
        <v>5544</v>
      </c>
      <c r="E9458" s="3" t="s">
        <v>6148</v>
      </c>
      <c r="G9458" s="66">
        <v>1.74</v>
      </c>
    </row>
    <row r="9459" spans="1:7" x14ac:dyDescent="0.2">
      <c r="A9459" s="1" t="str">
        <f t="shared" si="158"/>
        <v>SINAPI 100986</v>
      </c>
      <c r="B9459" s="3" t="s">
        <v>6165</v>
      </c>
      <c r="C9459" s="3">
        <v>100986</v>
      </c>
      <c r="D9459" s="2" t="s">
        <v>5727</v>
      </c>
      <c r="E9459" s="3" t="s">
        <v>6154</v>
      </c>
      <c r="G9459" s="66">
        <v>9.41</v>
      </c>
    </row>
    <row r="9460" spans="1:7" x14ac:dyDescent="0.2">
      <c r="A9460" s="1" t="str">
        <f t="shared" si="158"/>
        <v>SINAPI 101002</v>
      </c>
      <c r="B9460" s="3" t="s">
        <v>6165</v>
      </c>
      <c r="C9460" s="3">
        <v>101002</v>
      </c>
      <c r="D9460" s="2" t="s">
        <v>5743</v>
      </c>
      <c r="E9460" s="3" t="s">
        <v>6163</v>
      </c>
      <c r="G9460" s="66">
        <v>6.26</v>
      </c>
    </row>
    <row r="9461" spans="1:7" x14ac:dyDescent="0.2">
      <c r="A9461" s="1" t="str">
        <f t="shared" si="158"/>
        <v>SINAPI 100987</v>
      </c>
      <c r="B9461" s="3" t="s">
        <v>6165</v>
      </c>
      <c r="C9461" s="3">
        <v>100987</v>
      </c>
      <c r="D9461" s="2" t="s">
        <v>5728</v>
      </c>
      <c r="E9461" s="3" t="s">
        <v>6154</v>
      </c>
      <c r="G9461" s="66">
        <v>10.92</v>
      </c>
    </row>
    <row r="9462" spans="1:7" x14ac:dyDescent="0.2">
      <c r="A9462" s="1" t="str">
        <f t="shared" si="158"/>
        <v>SINAPI 101003</v>
      </c>
      <c r="B9462" s="3" t="s">
        <v>6165</v>
      </c>
      <c r="C9462" s="3">
        <v>101003</v>
      </c>
      <c r="D9462" s="2" t="s">
        <v>5744</v>
      </c>
      <c r="E9462" s="3" t="s">
        <v>6163</v>
      </c>
      <c r="G9462" s="66">
        <v>7.26</v>
      </c>
    </row>
    <row r="9463" spans="1:7" x14ac:dyDescent="0.2">
      <c r="A9463" s="1" t="str">
        <f t="shared" si="158"/>
        <v>SINAPI 100988</v>
      </c>
      <c r="B9463" s="3" t="s">
        <v>6165</v>
      </c>
      <c r="C9463" s="3">
        <v>100988</v>
      </c>
      <c r="D9463" s="2" t="s">
        <v>5729</v>
      </c>
      <c r="E9463" s="3" t="s">
        <v>6154</v>
      </c>
      <c r="G9463" s="66">
        <v>11.57</v>
      </c>
    </row>
    <row r="9464" spans="1:7" x14ac:dyDescent="0.2">
      <c r="A9464" s="1" t="str">
        <f t="shared" si="158"/>
        <v>SINAPI 101004</v>
      </c>
      <c r="B9464" s="3" t="s">
        <v>6165</v>
      </c>
      <c r="C9464" s="3">
        <v>101004</v>
      </c>
      <c r="D9464" s="2" t="s">
        <v>5745</v>
      </c>
      <c r="E9464" s="3" t="s">
        <v>6163</v>
      </c>
      <c r="G9464" s="66">
        <v>7.7</v>
      </c>
    </row>
    <row r="9465" spans="1:7" x14ac:dyDescent="0.2">
      <c r="A9465" s="1" t="str">
        <f t="shared" si="158"/>
        <v>SINAPI 100985</v>
      </c>
      <c r="B9465" s="3" t="s">
        <v>6165</v>
      </c>
      <c r="C9465" s="3">
        <v>100985</v>
      </c>
      <c r="D9465" s="2" t="s">
        <v>5726</v>
      </c>
      <c r="E9465" s="3" t="s">
        <v>6154</v>
      </c>
      <c r="G9465" s="66">
        <v>7.86</v>
      </c>
    </row>
    <row r="9466" spans="1:7" x14ac:dyDescent="0.2">
      <c r="A9466" s="1" t="str">
        <f t="shared" si="158"/>
        <v>SINAPI 101001</v>
      </c>
      <c r="B9466" s="3" t="s">
        <v>6165</v>
      </c>
      <c r="C9466" s="3">
        <v>101001</v>
      </c>
      <c r="D9466" s="2" t="s">
        <v>5742</v>
      </c>
      <c r="E9466" s="3" t="s">
        <v>6163</v>
      </c>
      <c r="G9466" s="66">
        <v>5.25</v>
      </c>
    </row>
    <row r="9467" spans="1:7" x14ac:dyDescent="0.2">
      <c r="A9467" s="1" t="str">
        <f t="shared" si="158"/>
        <v>SINAPI 101008</v>
      </c>
      <c r="B9467" s="3" t="s">
        <v>6165</v>
      </c>
      <c r="C9467" s="3">
        <v>101008</v>
      </c>
      <c r="D9467" s="2" t="s">
        <v>5749</v>
      </c>
      <c r="E9467" s="3" t="s">
        <v>6154</v>
      </c>
      <c r="G9467" s="66">
        <v>5.7</v>
      </c>
    </row>
    <row r="9468" spans="1:7" x14ac:dyDescent="0.2">
      <c r="A9468" s="1" t="str">
        <f t="shared" si="158"/>
        <v>SINAPI 101007</v>
      </c>
      <c r="B9468" s="3" t="s">
        <v>6165</v>
      </c>
      <c r="C9468" s="3">
        <v>101007</v>
      </c>
      <c r="D9468" s="2" t="s">
        <v>5748</v>
      </c>
      <c r="E9468" s="3" t="s">
        <v>6154</v>
      </c>
      <c r="G9468" s="66">
        <v>5.65</v>
      </c>
    </row>
    <row r="9469" spans="1:7" ht="22.5" x14ac:dyDescent="0.2">
      <c r="A9469" s="1" t="str">
        <f t="shared" si="158"/>
        <v>SINAPI 100982</v>
      </c>
      <c r="B9469" s="3" t="s">
        <v>6165</v>
      </c>
      <c r="C9469" s="3">
        <v>100982</v>
      </c>
      <c r="D9469" s="2" t="s">
        <v>5723</v>
      </c>
      <c r="E9469" s="3" t="s">
        <v>6154</v>
      </c>
      <c r="G9469" s="66">
        <v>9.3699999999999992</v>
      </c>
    </row>
    <row r="9470" spans="1:7" ht="22.5" x14ac:dyDescent="0.2">
      <c r="A9470" s="1" t="str">
        <f t="shared" si="158"/>
        <v>SINAPI 100998</v>
      </c>
      <c r="B9470" s="3" t="s">
        <v>6165</v>
      </c>
      <c r="C9470" s="3">
        <v>100998</v>
      </c>
      <c r="D9470" s="2" t="s">
        <v>5739</v>
      </c>
      <c r="E9470" s="3" t="s">
        <v>6163</v>
      </c>
      <c r="G9470" s="66">
        <v>6.25</v>
      </c>
    </row>
    <row r="9471" spans="1:7" ht="22.5" x14ac:dyDescent="0.2">
      <c r="A9471" s="1" t="str">
        <f t="shared" si="158"/>
        <v>SINAPI 100983</v>
      </c>
      <c r="B9471" s="3" t="s">
        <v>6165</v>
      </c>
      <c r="C9471" s="3">
        <v>100983</v>
      </c>
      <c r="D9471" s="2" t="s">
        <v>5724</v>
      </c>
      <c r="E9471" s="3" t="s">
        <v>6154</v>
      </c>
      <c r="G9471" s="66">
        <v>9.4600000000000009</v>
      </c>
    </row>
    <row r="9472" spans="1:7" ht="22.5" x14ac:dyDescent="0.2">
      <c r="A9472" s="1" t="str">
        <f t="shared" si="158"/>
        <v>SINAPI 100999</v>
      </c>
      <c r="B9472" s="3" t="s">
        <v>6165</v>
      </c>
      <c r="C9472" s="3">
        <v>100999</v>
      </c>
      <c r="D9472" s="2" t="s">
        <v>5740</v>
      </c>
      <c r="E9472" s="3" t="s">
        <v>6163</v>
      </c>
      <c r="G9472" s="66">
        <v>6.33</v>
      </c>
    </row>
    <row r="9473" spans="1:7" ht="22.5" x14ac:dyDescent="0.2">
      <c r="A9473" s="1" t="str">
        <f t="shared" si="158"/>
        <v>SINAPI 100984</v>
      </c>
      <c r="B9473" s="3" t="s">
        <v>6165</v>
      </c>
      <c r="C9473" s="3">
        <v>100984</v>
      </c>
      <c r="D9473" s="2" t="s">
        <v>5725</v>
      </c>
      <c r="E9473" s="3" t="s">
        <v>6154</v>
      </c>
      <c r="G9473" s="66">
        <v>9.25</v>
      </c>
    </row>
    <row r="9474" spans="1:7" ht="22.5" x14ac:dyDescent="0.2">
      <c r="A9474" s="1" t="str">
        <f t="shared" si="158"/>
        <v>SINAPI 101000</v>
      </c>
      <c r="B9474" s="3" t="s">
        <v>6165</v>
      </c>
      <c r="C9474" s="3">
        <v>101000</v>
      </c>
      <c r="D9474" s="2" t="s">
        <v>5741</v>
      </c>
      <c r="E9474" s="3" t="s">
        <v>6163</v>
      </c>
      <c r="G9474" s="66">
        <v>6.16</v>
      </c>
    </row>
    <row r="9475" spans="1:7" ht="22.5" x14ac:dyDescent="0.2">
      <c r="A9475" s="1" t="str">
        <f t="shared" si="158"/>
        <v>SINAPI 100981</v>
      </c>
      <c r="B9475" s="3" t="s">
        <v>6165</v>
      </c>
      <c r="C9475" s="3">
        <v>100981</v>
      </c>
      <c r="D9475" s="2" t="s">
        <v>5722</v>
      </c>
      <c r="E9475" s="3" t="s">
        <v>6154</v>
      </c>
      <c r="G9475" s="66">
        <v>9.81</v>
      </c>
    </row>
    <row r="9476" spans="1:7" ht="22.5" x14ac:dyDescent="0.2">
      <c r="A9476" s="1" t="str">
        <f t="shared" si="158"/>
        <v>SINAPI 100997</v>
      </c>
      <c r="B9476" s="3" t="s">
        <v>6165</v>
      </c>
      <c r="C9476" s="3">
        <v>100997</v>
      </c>
      <c r="D9476" s="2" t="s">
        <v>5738</v>
      </c>
      <c r="E9476" s="3" t="s">
        <v>6163</v>
      </c>
      <c r="G9476" s="66">
        <v>6.55</v>
      </c>
    </row>
    <row r="9477" spans="1:7" ht="22.5" x14ac:dyDescent="0.2">
      <c r="A9477" s="1" t="str">
        <f t="shared" si="158"/>
        <v>SINAPI 101010</v>
      </c>
      <c r="B9477" s="3" t="s">
        <v>6165</v>
      </c>
      <c r="C9477" s="3">
        <v>101010</v>
      </c>
      <c r="D9477" s="2" t="s">
        <v>5751</v>
      </c>
      <c r="E9477" s="3" t="s">
        <v>6163</v>
      </c>
      <c r="G9477" s="66">
        <v>28.38</v>
      </c>
    </row>
    <row r="9478" spans="1:7" ht="22.5" x14ac:dyDescent="0.2">
      <c r="A9478" s="1" t="str">
        <f t="shared" si="158"/>
        <v>SINAPI 101009</v>
      </c>
      <c r="B9478" s="3" t="s">
        <v>6165</v>
      </c>
      <c r="C9478" s="3">
        <v>101009</v>
      </c>
      <c r="D9478" s="2" t="s">
        <v>5750</v>
      </c>
      <c r="E9478" s="3" t="s">
        <v>6163</v>
      </c>
      <c r="G9478" s="66">
        <v>45.07</v>
      </c>
    </row>
    <row r="9479" spans="1:7" ht="22.5" x14ac:dyDescent="0.2">
      <c r="A9479" s="1" t="str">
        <f t="shared" si="158"/>
        <v>SINAPI 100978</v>
      </c>
      <c r="B9479" s="3" t="s">
        <v>6165</v>
      </c>
      <c r="C9479" s="3">
        <v>100978</v>
      </c>
      <c r="D9479" s="2" t="s">
        <v>5719</v>
      </c>
      <c r="E9479" s="3" t="s">
        <v>6154</v>
      </c>
      <c r="G9479" s="66">
        <v>7.26</v>
      </c>
    </row>
    <row r="9480" spans="1:7" ht="22.5" x14ac:dyDescent="0.2">
      <c r="A9480" s="1" t="str">
        <f t="shared" si="158"/>
        <v>SINAPI 100994</v>
      </c>
      <c r="B9480" s="3" t="s">
        <v>6165</v>
      </c>
      <c r="C9480" s="3">
        <v>100994</v>
      </c>
      <c r="D9480" s="2" t="s">
        <v>5735</v>
      </c>
      <c r="E9480" s="3" t="s">
        <v>6163</v>
      </c>
      <c r="G9480" s="66">
        <v>4.8099999999999996</v>
      </c>
    </row>
    <row r="9481" spans="1:7" ht="22.5" x14ac:dyDescent="0.2">
      <c r="A9481" s="1" t="str">
        <f t="shared" si="158"/>
        <v>SINAPI 100974</v>
      </c>
      <c r="B9481" s="3" t="s">
        <v>6165</v>
      </c>
      <c r="C9481" s="3">
        <v>100974</v>
      </c>
      <c r="D9481" s="2" t="s">
        <v>5704</v>
      </c>
      <c r="E9481" s="3" t="s">
        <v>6154</v>
      </c>
      <c r="G9481" s="66">
        <v>9.02</v>
      </c>
    </row>
    <row r="9482" spans="1:7" ht="22.5" x14ac:dyDescent="0.2">
      <c r="A9482" s="1" t="str">
        <f t="shared" si="158"/>
        <v>SINAPI 100990</v>
      </c>
      <c r="B9482" s="3" t="s">
        <v>6165</v>
      </c>
      <c r="C9482" s="3">
        <v>100990</v>
      </c>
      <c r="D9482" s="2" t="s">
        <v>5731</v>
      </c>
      <c r="E9482" s="3" t="s">
        <v>6163</v>
      </c>
      <c r="G9482" s="66">
        <v>6.02</v>
      </c>
    </row>
    <row r="9483" spans="1:7" ht="22.5" x14ac:dyDescent="0.2">
      <c r="A9483" s="1" t="str">
        <f t="shared" si="158"/>
        <v>SINAPI 100979</v>
      </c>
      <c r="B9483" s="3" t="s">
        <v>6165</v>
      </c>
      <c r="C9483" s="3">
        <v>100979</v>
      </c>
      <c r="D9483" s="2" t="s">
        <v>5720</v>
      </c>
      <c r="E9483" s="3" t="s">
        <v>6154</v>
      </c>
      <c r="G9483" s="66">
        <v>7</v>
      </c>
    </row>
    <row r="9484" spans="1:7" ht="22.5" x14ac:dyDescent="0.2">
      <c r="A9484" s="1" t="str">
        <f t="shared" si="158"/>
        <v>SINAPI 100995</v>
      </c>
      <c r="B9484" s="3" t="s">
        <v>6165</v>
      </c>
      <c r="C9484" s="3">
        <v>100995</v>
      </c>
      <c r="D9484" s="2" t="s">
        <v>5736</v>
      </c>
      <c r="E9484" s="3" t="s">
        <v>6163</v>
      </c>
      <c r="G9484" s="66">
        <v>4.68</v>
      </c>
    </row>
    <row r="9485" spans="1:7" ht="22.5" x14ac:dyDescent="0.2">
      <c r="A9485" s="1" t="str">
        <f t="shared" si="158"/>
        <v>SINAPI 100975</v>
      </c>
      <c r="B9485" s="3" t="s">
        <v>6165</v>
      </c>
      <c r="C9485" s="3">
        <v>100975</v>
      </c>
      <c r="D9485" s="2" t="s">
        <v>5705</v>
      </c>
      <c r="E9485" s="3" t="s">
        <v>6154</v>
      </c>
      <c r="G9485" s="66">
        <v>9.1300000000000008</v>
      </c>
    </row>
    <row r="9486" spans="1:7" ht="22.5" x14ac:dyDescent="0.2">
      <c r="A9486" s="1" t="str">
        <f t="shared" si="158"/>
        <v>SINAPI 100991</v>
      </c>
      <c r="B9486" s="3" t="s">
        <v>6165</v>
      </c>
      <c r="C9486" s="3">
        <v>100991</v>
      </c>
      <c r="D9486" s="2" t="s">
        <v>5732</v>
      </c>
      <c r="E9486" s="3" t="s">
        <v>6163</v>
      </c>
      <c r="G9486" s="66">
        <v>6.11</v>
      </c>
    </row>
    <row r="9487" spans="1:7" ht="22.5" x14ac:dyDescent="0.2">
      <c r="A9487" s="1" t="str">
        <f t="shared" si="158"/>
        <v>SINAPI 100980</v>
      </c>
      <c r="B9487" s="3" t="s">
        <v>6165</v>
      </c>
      <c r="C9487" s="3">
        <v>100980</v>
      </c>
      <c r="D9487" s="2" t="s">
        <v>5721</v>
      </c>
      <c r="E9487" s="3" t="s">
        <v>6154</v>
      </c>
      <c r="G9487" s="66">
        <v>6.63</v>
      </c>
    </row>
    <row r="9488" spans="1:7" ht="22.5" x14ac:dyDescent="0.2">
      <c r="A9488" s="1" t="str">
        <f t="shared" si="158"/>
        <v>SINAPI 100996</v>
      </c>
      <c r="B9488" s="3" t="s">
        <v>6165</v>
      </c>
      <c r="C9488" s="3">
        <v>100996</v>
      </c>
      <c r="D9488" s="2" t="s">
        <v>5737</v>
      </c>
      <c r="E9488" s="3" t="s">
        <v>6163</v>
      </c>
      <c r="G9488" s="66">
        <v>4.41</v>
      </c>
    </row>
    <row r="9489" spans="1:7" ht="22.5" x14ac:dyDescent="0.2">
      <c r="A9489" s="1" t="str">
        <f t="shared" si="158"/>
        <v>SINAPI 100976</v>
      </c>
      <c r="B9489" s="3" t="s">
        <v>6165</v>
      </c>
      <c r="C9489" s="3">
        <v>100976</v>
      </c>
      <c r="D9489" s="2" t="s">
        <v>5717</v>
      </c>
      <c r="E9489" s="3" t="s">
        <v>6154</v>
      </c>
      <c r="G9489" s="66">
        <v>8.94</v>
      </c>
    </row>
    <row r="9490" spans="1:7" ht="22.5" x14ac:dyDescent="0.2">
      <c r="A9490" s="1" t="str">
        <f t="shared" si="158"/>
        <v>SINAPI 100992</v>
      </c>
      <c r="B9490" s="3" t="s">
        <v>6165</v>
      </c>
      <c r="C9490" s="3">
        <v>100992</v>
      </c>
      <c r="D9490" s="2" t="s">
        <v>5733</v>
      </c>
      <c r="E9490" s="3" t="s">
        <v>6163</v>
      </c>
      <c r="G9490" s="66">
        <v>5.95</v>
      </c>
    </row>
    <row r="9491" spans="1:7" ht="22.5" x14ac:dyDescent="0.2">
      <c r="A9491" s="1" t="str">
        <f t="shared" si="158"/>
        <v>SINAPI 100977</v>
      </c>
      <c r="B9491" s="3" t="s">
        <v>6165</v>
      </c>
      <c r="C9491" s="3">
        <v>100977</v>
      </c>
      <c r="D9491" s="2" t="s">
        <v>5718</v>
      </c>
      <c r="E9491" s="3" t="s">
        <v>6154</v>
      </c>
      <c r="G9491" s="66">
        <v>8.07</v>
      </c>
    </row>
    <row r="9492" spans="1:7" ht="22.5" x14ac:dyDescent="0.2">
      <c r="A9492" s="1" t="str">
        <f t="shared" si="158"/>
        <v>SINAPI 100993</v>
      </c>
      <c r="B9492" s="3" t="s">
        <v>6165</v>
      </c>
      <c r="C9492" s="3">
        <v>100993</v>
      </c>
      <c r="D9492" s="2" t="s">
        <v>5734</v>
      </c>
      <c r="E9492" s="3" t="s">
        <v>6163</v>
      </c>
      <c r="G9492" s="66">
        <v>5.38</v>
      </c>
    </row>
    <row r="9493" spans="1:7" ht="22.5" x14ac:dyDescent="0.2">
      <c r="A9493" s="1" t="str">
        <f t="shared" si="158"/>
        <v>SINAPI 100973</v>
      </c>
      <c r="B9493" s="3" t="s">
        <v>6165</v>
      </c>
      <c r="C9493" s="3">
        <v>100973</v>
      </c>
      <c r="D9493" s="2" t="s">
        <v>5703</v>
      </c>
      <c r="E9493" s="3" t="s">
        <v>6154</v>
      </c>
      <c r="G9493" s="66">
        <v>9.42</v>
      </c>
    </row>
    <row r="9494" spans="1:7" ht="22.5" x14ac:dyDescent="0.2">
      <c r="A9494" s="1" t="str">
        <f t="shared" si="158"/>
        <v>SINAPI 100989</v>
      </c>
      <c r="B9494" s="3" t="s">
        <v>6165</v>
      </c>
      <c r="C9494" s="3">
        <v>100989</v>
      </c>
      <c r="D9494" s="2" t="s">
        <v>5730</v>
      </c>
      <c r="E9494" s="3" t="s">
        <v>6163</v>
      </c>
      <c r="G9494" s="66">
        <v>6.28</v>
      </c>
    </row>
    <row r="9495" spans="1:7" ht="22.5" x14ac:dyDescent="0.2">
      <c r="A9495" s="1" t="str">
        <f t="shared" si="158"/>
        <v>SINAPI 101467</v>
      </c>
      <c r="B9495" s="3" t="s">
        <v>6165</v>
      </c>
      <c r="C9495" s="3">
        <v>101467</v>
      </c>
      <c r="D9495" s="2" t="s">
        <v>5762</v>
      </c>
      <c r="E9495" s="3" t="s">
        <v>6163</v>
      </c>
      <c r="G9495" s="66">
        <v>18.98</v>
      </c>
    </row>
    <row r="9496" spans="1:7" ht="22.5" x14ac:dyDescent="0.2">
      <c r="A9496" s="1" t="str">
        <f t="shared" si="158"/>
        <v>SINAPI 101468</v>
      </c>
      <c r="B9496" s="3" t="s">
        <v>6165</v>
      </c>
      <c r="C9496" s="3">
        <v>101468</v>
      </c>
      <c r="D9496" s="2" t="s">
        <v>5763</v>
      </c>
      <c r="E9496" s="3" t="s">
        <v>6163</v>
      </c>
      <c r="G9496" s="66">
        <v>17.350000000000001</v>
      </c>
    </row>
    <row r="9497" spans="1:7" ht="22.5" x14ac:dyDescent="0.2">
      <c r="A9497" s="1" t="str">
        <f t="shared" si="158"/>
        <v>SINAPI 101014</v>
      </c>
      <c r="B9497" s="3" t="s">
        <v>6165</v>
      </c>
      <c r="C9497" s="3">
        <v>101014</v>
      </c>
      <c r="D9497" s="2" t="s">
        <v>5753</v>
      </c>
      <c r="E9497" s="3" t="s">
        <v>6163</v>
      </c>
      <c r="G9497" s="66">
        <v>43.35</v>
      </c>
    </row>
    <row r="9498" spans="1:7" ht="22.5" x14ac:dyDescent="0.2">
      <c r="A9498" s="1" t="str">
        <f t="shared" si="158"/>
        <v>SINAPI 101015</v>
      </c>
      <c r="B9498" s="3" t="s">
        <v>6165</v>
      </c>
      <c r="C9498" s="3">
        <v>101015</v>
      </c>
      <c r="D9498" s="2" t="s">
        <v>5754</v>
      </c>
      <c r="E9498" s="3" t="s">
        <v>6163</v>
      </c>
      <c r="G9498" s="66">
        <v>35.61</v>
      </c>
    </row>
    <row r="9499" spans="1:7" ht="22.5" x14ac:dyDescent="0.2">
      <c r="A9499" s="1" t="str">
        <f t="shared" si="158"/>
        <v>SINAPI 101463</v>
      </c>
      <c r="B9499" s="3" t="s">
        <v>6165</v>
      </c>
      <c r="C9499" s="3">
        <v>101463</v>
      </c>
      <c r="D9499" s="2" t="s">
        <v>5758</v>
      </c>
      <c r="E9499" s="3" t="s">
        <v>6163</v>
      </c>
      <c r="G9499" s="66">
        <v>47.46</v>
      </c>
    </row>
    <row r="9500" spans="1:7" ht="22.5" x14ac:dyDescent="0.2">
      <c r="A9500" s="1" t="str">
        <f t="shared" si="158"/>
        <v>SINAPI 101464</v>
      </c>
      <c r="B9500" s="3" t="s">
        <v>6165</v>
      </c>
      <c r="C9500" s="3">
        <v>101464</v>
      </c>
      <c r="D9500" s="2" t="s">
        <v>5759</v>
      </c>
      <c r="E9500" s="3" t="s">
        <v>6163</v>
      </c>
      <c r="G9500" s="66">
        <v>36.46</v>
      </c>
    </row>
    <row r="9501" spans="1:7" ht="22.5" x14ac:dyDescent="0.2">
      <c r="A9501" s="1" t="str">
        <f t="shared" si="158"/>
        <v>SINAPI 101465</v>
      </c>
      <c r="B9501" s="3" t="s">
        <v>6165</v>
      </c>
      <c r="C9501" s="3">
        <v>101465</v>
      </c>
      <c r="D9501" s="2" t="s">
        <v>5760</v>
      </c>
      <c r="E9501" s="3" t="s">
        <v>6163</v>
      </c>
      <c r="G9501" s="66">
        <v>27.87</v>
      </c>
    </row>
    <row r="9502" spans="1:7" ht="22.5" x14ac:dyDescent="0.2">
      <c r="A9502" s="1" t="str">
        <f t="shared" si="158"/>
        <v>SINAPI 101466</v>
      </c>
      <c r="B9502" s="3" t="s">
        <v>6165</v>
      </c>
      <c r="C9502" s="3">
        <v>101466</v>
      </c>
      <c r="D9502" s="2" t="s">
        <v>5761</v>
      </c>
      <c r="E9502" s="3" t="s">
        <v>6163</v>
      </c>
      <c r="G9502" s="66">
        <v>22.68</v>
      </c>
    </row>
    <row r="9503" spans="1:7" ht="22.5" x14ac:dyDescent="0.2">
      <c r="A9503" s="1" t="str">
        <f t="shared" si="158"/>
        <v>SINAPI 101013</v>
      </c>
      <c r="B9503" s="3" t="s">
        <v>6165</v>
      </c>
      <c r="C9503" s="3">
        <v>101013</v>
      </c>
      <c r="D9503" s="2" t="s">
        <v>5752</v>
      </c>
      <c r="E9503" s="3" t="s">
        <v>6163</v>
      </c>
      <c r="G9503" s="66">
        <v>47.32</v>
      </c>
    </row>
    <row r="9504" spans="1:7" ht="22.5" x14ac:dyDescent="0.2">
      <c r="A9504" s="1" t="str">
        <f t="shared" si="158"/>
        <v>SINAPI 101477</v>
      </c>
      <c r="B9504" s="3" t="s">
        <v>6165</v>
      </c>
      <c r="C9504" s="3">
        <v>101477</v>
      </c>
      <c r="D9504" s="2" t="s">
        <v>5772</v>
      </c>
      <c r="E9504" s="3" t="s">
        <v>6163</v>
      </c>
      <c r="G9504" s="66">
        <v>13.74</v>
      </c>
    </row>
    <row r="9505" spans="1:7" ht="22.5" x14ac:dyDescent="0.2">
      <c r="A9505" s="1" t="str">
        <f t="shared" si="158"/>
        <v>SINAPI 101478</v>
      </c>
      <c r="B9505" s="3" t="s">
        <v>6165</v>
      </c>
      <c r="C9505" s="3">
        <v>101478</v>
      </c>
      <c r="D9505" s="2" t="s">
        <v>5773</v>
      </c>
      <c r="E9505" s="3" t="s">
        <v>6163</v>
      </c>
      <c r="G9505" s="66">
        <v>11.68</v>
      </c>
    </row>
    <row r="9506" spans="1:7" ht="22.5" x14ac:dyDescent="0.2">
      <c r="A9506" s="1" t="str">
        <f t="shared" si="158"/>
        <v>SINAPI 101017</v>
      </c>
      <c r="B9506" s="3" t="s">
        <v>6165</v>
      </c>
      <c r="C9506" s="3">
        <v>101017</v>
      </c>
      <c r="D9506" s="2" t="s">
        <v>5756</v>
      </c>
      <c r="E9506" s="3" t="s">
        <v>6163</v>
      </c>
      <c r="G9506" s="66">
        <v>31.26</v>
      </c>
    </row>
    <row r="9507" spans="1:7" ht="22.5" x14ac:dyDescent="0.2">
      <c r="A9507" s="1" t="str">
        <f t="shared" si="158"/>
        <v>SINAPI 101018</v>
      </c>
      <c r="B9507" s="3" t="s">
        <v>6165</v>
      </c>
      <c r="C9507" s="3">
        <v>101018</v>
      </c>
      <c r="D9507" s="2" t="s">
        <v>5757</v>
      </c>
      <c r="E9507" s="3" t="s">
        <v>6163</v>
      </c>
      <c r="G9507" s="66">
        <v>25.67</v>
      </c>
    </row>
    <row r="9508" spans="1:7" ht="22.5" x14ac:dyDescent="0.2">
      <c r="A9508" s="1" t="str">
        <f t="shared" si="158"/>
        <v>SINAPI 101469</v>
      </c>
      <c r="B9508" s="3" t="s">
        <v>6165</v>
      </c>
      <c r="C9508" s="3">
        <v>101469</v>
      </c>
      <c r="D9508" s="2" t="s">
        <v>5764</v>
      </c>
      <c r="E9508" s="3" t="s">
        <v>6163</v>
      </c>
      <c r="G9508" s="66">
        <v>38.840000000000003</v>
      </c>
    </row>
    <row r="9509" spans="1:7" ht="22.5" x14ac:dyDescent="0.2">
      <c r="A9509" s="1" t="str">
        <f t="shared" si="158"/>
        <v>SINAPI 101470</v>
      </c>
      <c r="B9509" s="3" t="s">
        <v>6165</v>
      </c>
      <c r="C9509" s="3">
        <v>101470</v>
      </c>
      <c r="D9509" s="2" t="s">
        <v>5765</v>
      </c>
      <c r="E9509" s="3" t="s">
        <v>6163</v>
      </c>
      <c r="G9509" s="66">
        <v>30.83</v>
      </c>
    </row>
    <row r="9510" spans="1:7" ht="22.5" x14ac:dyDescent="0.2">
      <c r="A9510" s="1" t="str">
        <f t="shared" si="158"/>
        <v>SINAPI 101471</v>
      </c>
      <c r="B9510" s="3" t="s">
        <v>6165</v>
      </c>
      <c r="C9510" s="3">
        <v>101471</v>
      </c>
      <c r="D9510" s="2" t="s">
        <v>5766</v>
      </c>
      <c r="E9510" s="3" t="s">
        <v>6163</v>
      </c>
      <c r="G9510" s="66">
        <v>26.44</v>
      </c>
    </row>
    <row r="9511" spans="1:7" ht="22.5" x14ac:dyDescent="0.2">
      <c r="A9511" s="1" t="str">
        <f t="shared" ref="A9511:A9574" si="159">CONCATENAR</f>
        <v>SINAPI 101472</v>
      </c>
      <c r="B9511" s="3" t="s">
        <v>6165</v>
      </c>
      <c r="C9511" s="3">
        <v>101472</v>
      </c>
      <c r="D9511" s="2" t="s">
        <v>5767</v>
      </c>
      <c r="E9511" s="3" t="s">
        <v>6163</v>
      </c>
      <c r="G9511" s="66">
        <v>20.59</v>
      </c>
    </row>
    <row r="9512" spans="1:7" ht="22.5" x14ac:dyDescent="0.2">
      <c r="A9512" s="1" t="str">
        <f t="shared" si="159"/>
        <v>SINAPI 101473</v>
      </c>
      <c r="B9512" s="3" t="s">
        <v>6165</v>
      </c>
      <c r="C9512" s="3">
        <v>101473</v>
      </c>
      <c r="D9512" s="2" t="s">
        <v>5768</v>
      </c>
      <c r="E9512" s="3" t="s">
        <v>6163</v>
      </c>
      <c r="G9512" s="66">
        <v>29.64</v>
      </c>
    </row>
    <row r="9513" spans="1:7" ht="22.5" x14ac:dyDescent="0.2">
      <c r="A9513" s="1" t="str">
        <f t="shared" si="159"/>
        <v>SINAPI 101474</v>
      </c>
      <c r="B9513" s="3" t="s">
        <v>6165</v>
      </c>
      <c r="C9513" s="3">
        <v>101474</v>
      </c>
      <c r="D9513" s="2" t="s">
        <v>5769</v>
      </c>
      <c r="E9513" s="3" t="s">
        <v>6163</v>
      </c>
      <c r="G9513" s="66">
        <v>21.2</v>
      </c>
    </row>
    <row r="9514" spans="1:7" ht="22.5" x14ac:dyDescent="0.2">
      <c r="A9514" s="1" t="str">
        <f t="shared" si="159"/>
        <v>SINAPI 101475</v>
      </c>
      <c r="B9514" s="3" t="s">
        <v>6165</v>
      </c>
      <c r="C9514" s="3">
        <v>101475</v>
      </c>
      <c r="D9514" s="2" t="s">
        <v>5770</v>
      </c>
      <c r="E9514" s="3" t="s">
        <v>6163</v>
      </c>
      <c r="G9514" s="66">
        <v>18.809999999999999</v>
      </c>
    </row>
    <row r="9515" spans="1:7" ht="22.5" x14ac:dyDescent="0.2">
      <c r="A9515" s="1" t="str">
        <f t="shared" si="159"/>
        <v>SINAPI 101476</v>
      </c>
      <c r="B9515" s="3" t="s">
        <v>6165</v>
      </c>
      <c r="C9515" s="3">
        <v>101476</v>
      </c>
      <c r="D9515" s="2" t="s">
        <v>5771</v>
      </c>
      <c r="E9515" s="3" t="s">
        <v>6163</v>
      </c>
      <c r="G9515" s="66">
        <v>16.77</v>
      </c>
    </row>
    <row r="9516" spans="1:7" ht="22.5" x14ac:dyDescent="0.2">
      <c r="A9516" s="1" t="str">
        <f t="shared" si="159"/>
        <v>SINAPI 101016</v>
      </c>
      <c r="B9516" s="3" t="s">
        <v>6165</v>
      </c>
      <c r="C9516" s="3">
        <v>101016</v>
      </c>
      <c r="D9516" s="2" t="s">
        <v>5755</v>
      </c>
      <c r="E9516" s="3" t="s">
        <v>6163</v>
      </c>
      <c r="G9516" s="66">
        <v>41.22</v>
      </c>
    </row>
    <row r="9517" spans="1:7" ht="22.5" x14ac:dyDescent="0.2">
      <c r="A9517" s="1" t="str">
        <f t="shared" si="159"/>
        <v>SINAPI 101487</v>
      </c>
      <c r="B9517" s="3" t="s">
        <v>6165</v>
      </c>
      <c r="C9517" s="3">
        <v>101487</v>
      </c>
      <c r="D9517" s="2" t="s">
        <v>5781</v>
      </c>
      <c r="E9517" s="3" t="s">
        <v>6163</v>
      </c>
      <c r="G9517" s="66">
        <v>102.12</v>
      </c>
    </row>
    <row r="9518" spans="1:7" ht="22.5" x14ac:dyDescent="0.2">
      <c r="A9518" s="1" t="str">
        <f t="shared" si="159"/>
        <v>SINAPI 101488</v>
      </c>
      <c r="B9518" s="3" t="s">
        <v>6165</v>
      </c>
      <c r="C9518" s="3">
        <v>101488</v>
      </c>
      <c r="D9518" s="2" t="s">
        <v>5782</v>
      </c>
      <c r="E9518" s="3" t="s">
        <v>6163</v>
      </c>
      <c r="G9518" s="66">
        <v>88.35</v>
      </c>
    </row>
    <row r="9519" spans="1:7" ht="22.5" x14ac:dyDescent="0.2">
      <c r="A9519" s="1" t="str">
        <f t="shared" si="159"/>
        <v>SINAPI 101480</v>
      </c>
      <c r="B9519" s="3" t="s">
        <v>6165</v>
      </c>
      <c r="C9519" s="3">
        <v>101480</v>
      </c>
      <c r="D9519" s="2" t="s">
        <v>5774</v>
      </c>
      <c r="E9519" s="3" t="s">
        <v>6163</v>
      </c>
      <c r="G9519" s="66">
        <v>69.459999999999994</v>
      </c>
    </row>
    <row r="9520" spans="1:7" ht="22.5" x14ac:dyDescent="0.2">
      <c r="A9520" s="1" t="str">
        <f t="shared" si="159"/>
        <v>SINAPI 101481</v>
      </c>
      <c r="B9520" s="3" t="s">
        <v>6165</v>
      </c>
      <c r="C9520" s="3">
        <v>101481</v>
      </c>
      <c r="D9520" s="2" t="s">
        <v>5775</v>
      </c>
      <c r="E9520" s="3" t="s">
        <v>6163</v>
      </c>
      <c r="G9520" s="66">
        <v>50.17</v>
      </c>
    </row>
    <row r="9521" spans="1:7" ht="22.5" x14ac:dyDescent="0.2">
      <c r="A9521" s="1" t="str">
        <f t="shared" si="159"/>
        <v>SINAPI 101482</v>
      </c>
      <c r="B9521" s="3" t="s">
        <v>6165</v>
      </c>
      <c r="C9521" s="3">
        <v>101482</v>
      </c>
      <c r="D9521" s="2" t="s">
        <v>5776</v>
      </c>
      <c r="E9521" s="3" t="s">
        <v>6163</v>
      </c>
      <c r="G9521" s="66">
        <v>37.5</v>
      </c>
    </row>
    <row r="9522" spans="1:7" ht="22.5" x14ac:dyDescent="0.2">
      <c r="A9522" s="1" t="str">
        <f t="shared" si="159"/>
        <v>SINAPI 101483</v>
      </c>
      <c r="B9522" s="3" t="s">
        <v>6165</v>
      </c>
      <c r="C9522" s="3">
        <v>101483</v>
      </c>
      <c r="D9522" s="2" t="s">
        <v>5777</v>
      </c>
      <c r="E9522" s="3" t="s">
        <v>6163</v>
      </c>
      <c r="G9522" s="66">
        <v>38.92</v>
      </c>
    </row>
    <row r="9523" spans="1:7" ht="22.5" x14ac:dyDescent="0.2">
      <c r="A9523" s="1" t="str">
        <f t="shared" si="159"/>
        <v>SINAPI 101484</v>
      </c>
      <c r="B9523" s="3" t="s">
        <v>6165</v>
      </c>
      <c r="C9523" s="3">
        <v>101484</v>
      </c>
      <c r="D9523" s="2" t="s">
        <v>5778</v>
      </c>
      <c r="E9523" s="3" t="s">
        <v>6163</v>
      </c>
      <c r="G9523" s="66">
        <v>201.69</v>
      </c>
    </row>
    <row r="9524" spans="1:7" ht="22.5" x14ac:dyDescent="0.2">
      <c r="A9524" s="1" t="str">
        <f t="shared" si="159"/>
        <v>SINAPI 101485</v>
      </c>
      <c r="B9524" s="3" t="s">
        <v>6165</v>
      </c>
      <c r="C9524" s="3">
        <v>101485</v>
      </c>
      <c r="D9524" s="2" t="s">
        <v>5779</v>
      </c>
      <c r="E9524" s="3" t="s">
        <v>6163</v>
      </c>
      <c r="G9524" s="66">
        <v>154.82</v>
      </c>
    </row>
    <row r="9525" spans="1:7" ht="22.5" x14ac:dyDescent="0.2">
      <c r="A9525" s="1" t="str">
        <f t="shared" si="159"/>
        <v>SINAPI 101486</v>
      </c>
      <c r="B9525" s="3" t="s">
        <v>6165</v>
      </c>
      <c r="C9525" s="3">
        <v>101486</v>
      </c>
      <c r="D9525" s="2" t="s">
        <v>5780</v>
      </c>
      <c r="E9525" s="3" t="s">
        <v>6163</v>
      </c>
      <c r="G9525" s="66">
        <v>139.47</v>
      </c>
    </row>
    <row r="9526" spans="1:7" x14ac:dyDescent="0.2">
      <c r="A9526" s="1" t="str">
        <f t="shared" si="159"/>
        <v>SINAPI 101006</v>
      </c>
      <c r="B9526" s="3" t="s">
        <v>6165</v>
      </c>
      <c r="C9526" s="3">
        <v>101006</v>
      </c>
      <c r="D9526" s="2" t="s">
        <v>5747</v>
      </c>
      <c r="E9526" s="3" t="s">
        <v>6154</v>
      </c>
      <c r="G9526" s="66">
        <v>21.54</v>
      </c>
    </row>
    <row r="9527" spans="1:7" x14ac:dyDescent="0.2">
      <c r="A9527" s="1" t="str">
        <f t="shared" si="159"/>
        <v>SINAPI 101005</v>
      </c>
      <c r="B9527" s="3" t="s">
        <v>6165</v>
      </c>
      <c r="C9527" s="3">
        <v>101005</v>
      </c>
      <c r="D9527" s="2" t="s">
        <v>5746</v>
      </c>
      <c r="E9527" s="3" t="s">
        <v>6154</v>
      </c>
      <c r="G9527" s="66">
        <v>19.5</v>
      </c>
    </row>
    <row r="9528" spans="1:7" ht="22.5" x14ac:dyDescent="0.2">
      <c r="A9528" s="1" t="str">
        <f t="shared" si="159"/>
        <v>SINAPI 102568</v>
      </c>
      <c r="B9528" s="3" t="s">
        <v>6165</v>
      </c>
      <c r="C9528" s="3">
        <v>102568</v>
      </c>
      <c r="D9528" s="2" t="s">
        <v>5716</v>
      </c>
      <c r="E9528" s="3" t="s">
        <v>6163</v>
      </c>
      <c r="G9528" s="66">
        <v>297.25</v>
      </c>
    </row>
    <row r="9529" spans="1:7" ht="22.5" x14ac:dyDescent="0.2">
      <c r="A9529" s="1" t="str">
        <f t="shared" si="159"/>
        <v>SINAPI 101479</v>
      </c>
      <c r="B9529" s="3" t="s">
        <v>6165</v>
      </c>
      <c r="C9529" s="3">
        <v>101479</v>
      </c>
      <c r="D9529" s="2" t="s">
        <v>5715</v>
      </c>
      <c r="E9529" s="3" t="s">
        <v>6163</v>
      </c>
      <c r="G9529" s="66">
        <v>174.48</v>
      </c>
    </row>
    <row r="9530" spans="1:7" ht="22.5" x14ac:dyDescent="0.2">
      <c r="A9530" s="1" t="str">
        <f t="shared" si="159"/>
        <v>SINAPI 101019</v>
      </c>
      <c r="B9530" s="3" t="s">
        <v>6165</v>
      </c>
      <c r="C9530" s="3">
        <v>101019</v>
      </c>
      <c r="D9530" s="2" t="s">
        <v>5714</v>
      </c>
      <c r="E9530" s="3" t="s">
        <v>6163</v>
      </c>
      <c r="G9530" s="66">
        <v>598.89</v>
      </c>
    </row>
    <row r="9531" spans="1:7" ht="22.5" x14ac:dyDescent="0.2">
      <c r="A9531" s="1" t="str">
        <f t="shared" si="159"/>
        <v>SINAPI 100938</v>
      </c>
      <c r="B9531" s="3" t="s">
        <v>6165</v>
      </c>
      <c r="C9531" s="3">
        <v>100938</v>
      </c>
      <c r="D9531" s="2" t="s">
        <v>5676</v>
      </c>
      <c r="E9531" s="3" t="s">
        <v>6157</v>
      </c>
      <c r="G9531" s="66">
        <v>7.76</v>
      </c>
    </row>
    <row r="9532" spans="1:7" x14ac:dyDescent="0.2">
      <c r="A9532" s="1" t="str">
        <f t="shared" si="159"/>
        <v>SINAPI 100942</v>
      </c>
      <c r="B9532" s="3" t="s">
        <v>6165</v>
      </c>
      <c r="C9532" s="3">
        <v>100942</v>
      </c>
      <c r="D9532" s="2" t="s">
        <v>5680</v>
      </c>
      <c r="E9532" s="3" t="s">
        <v>6155</v>
      </c>
      <c r="G9532" s="66">
        <v>5.18</v>
      </c>
    </row>
    <row r="9533" spans="1:7" ht="22.5" x14ac:dyDescent="0.2">
      <c r="A9533" s="1" t="str">
        <f t="shared" si="159"/>
        <v>SINAPI 93588</v>
      </c>
      <c r="B9533" s="3" t="s">
        <v>6165</v>
      </c>
      <c r="C9533" s="3">
        <v>93588</v>
      </c>
      <c r="D9533" s="2" t="s">
        <v>5647</v>
      </c>
      <c r="E9533" s="3" t="s">
        <v>6157</v>
      </c>
      <c r="G9533" s="66">
        <v>3.25</v>
      </c>
    </row>
    <row r="9534" spans="1:7" ht="22.5" x14ac:dyDescent="0.2">
      <c r="A9534" s="1" t="str">
        <f t="shared" si="159"/>
        <v>SINAPI 93594</v>
      </c>
      <c r="B9534" s="3" t="s">
        <v>6165</v>
      </c>
      <c r="C9534" s="3">
        <v>93594</v>
      </c>
      <c r="D9534" s="2" t="s">
        <v>5653</v>
      </c>
      <c r="E9534" s="3" t="s">
        <v>6155</v>
      </c>
      <c r="G9534" s="66">
        <v>2.17</v>
      </c>
    </row>
    <row r="9535" spans="1:7" ht="22.5" x14ac:dyDescent="0.2">
      <c r="A9535" s="1" t="str">
        <f t="shared" si="159"/>
        <v>SINAPI 93589</v>
      </c>
      <c r="B9535" s="3" t="s">
        <v>6165</v>
      </c>
      <c r="C9535" s="3">
        <v>93589</v>
      </c>
      <c r="D9535" s="2" t="s">
        <v>5648</v>
      </c>
      <c r="E9535" s="3" t="s">
        <v>6157</v>
      </c>
      <c r="G9535" s="66">
        <v>2.79</v>
      </c>
    </row>
    <row r="9536" spans="1:7" ht="22.5" x14ac:dyDescent="0.2">
      <c r="A9536" s="1" t="str">
        <f t="shared" si="159"/>
        <v>SINAPI 93595</v>
      </c>
      <c r="B9536" s="3" t="s">
        <v>6165</v>
      </c>
      <c r="C9536" s="3">
        <v>93595</v>
      </c>
      <c r="D9536" s="2" t="s">
        <v>5654</v>
      </c>
      <c r="E9536" s="3" t="s">
        <v>6155</v>
      </c>
      <c r="G9536" s="66">
        <v>1.89</v>
      </c>
    </row>
    <row r="9537" spans="1:7" ht="22.5" x14ac:dyDescent="0.2">
      <c r="A9537" s="1" t="str">
        <f t="shared" si="159"/>
        <v>SINAPI 93590</v>
      </c>
      <c r="B9537" s="3" t="s">
        <v>6165</v>
      </c>
      <c r="C9537" s="3">
        <v>93590</v>
      </c>
      <c r="D9537" s="2" t="s">
        <v>5649</v>
      </c>
      <c r="E9537" s="3" t="s">
        <v>6157</v>
      </c>
      <c r="G9537" s="66">
        <v>1.01</v>
      </c>
    </row>
    <row r="9538" spans="1:7" ht="22.5" x14ac:dyDescent="0.2">
      <c r="A9538" s="1" t="str">
        <f t="shared" si="159"/>
        <v>SINAPI 93596</v>
      </c>
      <c r="B9538" s="3" t="s">
        <v>6165</v>
      </c>
      <c r="C9538" s="3">
        <v>93596</v>
      </c>
      <c r="D9538" s="2" t="s">
        <v>5655</v>
      </c>
      <c r="E9538" s="3" t="s">
        <v>6155</v>
      </c>
      <c r="G9538" s="66">
        <v>0.68</v>
      </c>
    </row>
    <row r="9539" spans="1:7" ht="22.5" x14ac:dyDescent="0.2">
      <c r="A9539" s="1" t="str">
        <f t="shared" si="159"/>
        <v>SINAPI 95875</v>
      </c>
      <c r="B9539" s="3" t="s">
        <v>6165</v>
      </c>
      <c r="C9539" s="3">
        <v>95875</v>
      </c>
      <c r="D9539" s="2" t="s">
        <v>5665</v>
      </c>
      <c r="E9539" s="3" t="s">
        <v>6157</v>
      </c>
      <c r="G9539" s="66">
        <v>2.57</v>
      </c>
    </row>
    <row r="9540" spans="1:7" ht="22.5" x14ac:dyDescent="0.2">
      <c r="A9540" s="1" t="str">
        <f t="shared" si="159"/>
        <v>SINAPI 95878</v>
      </c>
      <c r="B9540" s="3" t="s">
        <v>6165</v>
      </c>
      <c r="C9540" s="3">
        <v>95878</v>
      </c>
      <c r="D9540" s="2" t="s">
        <v>5668</v>
      </c>
      <c r="E9540" s="3" t="s">
        <v>6155</v>
      </c>
      <c r="G9540" s="66">
        <v>1.73</v>
      </c>
    </row>
    <row r="9541" spans="1:7" ht="22.5" x14ac:dyDescent="0.2">
      <c r="A9541" s="1" t="str">
        <f t="shared" si="159"/>
        <v>SINAPI 100943</v>
      </c>
      <c r="B9541" s="3" t="s">
        <v>6165</v>
      </c>
      <c r="C9541" s="3">
        <v>100943</v>
      </c>
      <c r="D9541" s="2" t="s">
        <v>5681</v>
      </c>
      <c r="E9541" s="3" t="s">
        <v>6155</v>
      </c>
      <c r="G9541" s="66">
        <v>4.57</v>
      </c>
    </row>
    <row r="9542" spans="1:7" ht="22.5" x14ac:dyDescent="0.2">
      <c r="A9542" s="1" t="str">
        <f t="shared" si="159"/>
        <v>SINAPI 100939</v>
      </c>
      <c r="B9542" s="3" t="s">
        <v>6165</v>
      </c>
      <c r="C9542" s="3">
        <v>100939</v>
      </c>
      <c r="D9542" s="2" t="s">
        <v>5677</v>
      </c>
      <c r="E9542" s="3" t="s">
        <v>6157</v>
      </c>
      <c r="G9542" s="66">
        <v>6.88</v>
      </c>
    </row>
    <row r="9543" spans="1:7" ht="22.5" x14ac:dyDescent="0.2">
      <c r="A9543" s="1" t="str">
        <f t="shared" si="159"/>
        <v>SINAPI 93591</v>
      </c>
      <c r="B9543" s="3" t="s">
        <v>6165</v>
      </c>
      <c r="C9543" s="3">
        <v>93591</v>
      </c>
      <c r="D9543" s="2" t="s">
        <v>5650</v>
      </c>
      <c r="E9543" s="3" t="s">
        <v>6157</v>
      </c>
      <c r="G9543" s="66">
        <v>2.87</v>
      </c>
    </row>
    <row r="9544" spans="1:7" ht="22.5" x14ac:dyDescent="0.2">
      <c r="A9544" s="1" t="str">
        <f t="shared" si="159"/>
        <v>SINAPI 93597</v>
      </c>
      <c r="B9544" s="3" t="s">
        <v>6165</v>
      </c>
      <c r="C9544" s="3">
        <v>93597</v>
      </c>
      <c r="D9544" s="2" t="s">
        <v>5656</v>
      </c>
      <c r="E9544" s="3" t="s">
        <v>6155</v>
      </c>
      <c r="G9544" s="66">
        <v>1.91</v>
      </c>
    </row>
    <row r="9545" spans="1:7" ht="22.5" x14ac:dyDescent="0.2">
      <c r="A9545" s="1" t="str">
        <f t="shared" si="159"/>
        <v>SINAPI 93592</v>
      </c>
      <c r="B9545" s="3" t="s">
        <v>6165</v>
      </c>
      <c r="C9545" s="3">
        <v>93592</v>
      </c>
      <c r="D9545" s="2" t="s">
        <v>5651</v>
      </c>
      <c r="E9545" s="3" t="s">
        <v>6157</v>
      </c>
      <c r="G9545" s="66">
        <v>2.4900000000000002</v>
      </c>
    </row>
    <row r="9546" spans="1:7" ht="22.5" x14ac:dyDescent="0.2">
      <c r="A9546" s="1" t="str">
        <f t="shared" si="159"/>
        <v>SINAPI 93598</v>
      </c>
      <c r="B9546" s="3" t="s">
        <v>6165</v>
      </c>
      <c r="C9546" s="3">
        <v>93598</v>
      </c>
      <c r="D9546" s="2" t="s">
        <v>5657</v>
      </c>
      <c r="E9546" s="3" t="s">
        <v>6155</v>
      </c>
      <c r="G9546" s="66">
        <v>1.65</v>
      </c>
    </row>
    <row r="9547" spans="1:7" ht="22.5" x14ac:dyDescent="0.2">
      <c r="A9547" s="1" t="str">
        <f t="shared" si="159"/>
        <v>SINAPI 93593</v>
      </c>
      <c r="B9547" s="3" t="s">
        <v>6165</v>
      </c>
      <c r="C9547" s="3">
        <v>93593</v>
      </c>
      <c r="D9547" s="2" t="s">
        <v>5652</v>
      </c>
      <c r="E9547" s="3" t="s">
        <v>6157</v>
      </c>
      <c r="G9547" s="66">
        <v>0.91</v>
      </c>
    </row>
    <row r="9548" spans="1:7" ht="22.5" x14ac:dyDescent="0.2">
      <c r="A9548" s="1" t="str">
        <f t="shared" si="159"/>
        <v>SINAPI 93599</v>
      </c>
      <c r="B9548" s="3" t="s">
        <v>6165</v>
      </c>
      <c r="C9548" s="3">
        <v>93599</v>
      </c>
      <c r="D9548" s="2" t="s">
        <v>5658</v>
      </c>
      <c r="E9548" s="3" t="s">
        <v>6155</v>
      </c>
      <c r="G9548" s="66">
        <v>0.61</v>
      </c>
    </row>
    <row r="9549" spans="1:7" ht="22.5" x14ac:dyDescent="0.2">
      <c r="A9549" s="1" t="str">
        <f t="shared" si="159"/>
        <v>SINAPI 95876</v>
      </c>
      <c r="B9549" s="3" t="s">
        <v>6165</v>
      </c>
      <c r="C9549" s="3">
        <v>95876</v>
      </c>
      <c r="D9549" s="2" t="s">
        <v>5666</v>
      </c>
      <c r="E9549" s="3" t="s">
        <v>6157</v>
      </c>
      <c r="G9549" s="66">
        <v>2.2599999999999998</v>
      </c>
    </row>
    <row r="9550" spans="1:7" ht="22.5" x14ac:dyDescent="0.2">
      <c r="A9550" s="1" t="str">
        <f t="shared" si="159"/>
        <v>SINAPI 95879</v>
      </c>
      <c r="B9550" s="3" t="s">
        <v>6165</v>
      </c>
      <c r="C9550" s="3">
        <v>95879</v>
      </c>
      <c r="D9550" s="2" t="s">
        <v>5669</v>
      </c>
      <c r="E9550" s="3" t="s">
        <v>6155</v>
      </c>
      <c r="G9550" s="66">
        <v>1.52</v>
      </c>
    </row>
    <row r="9551" spans="1:7" ht="22.5" x14ac:dyDescent="0.2">
      <c r="A9551" s="1" t="str">
        <f t="shared" si="159"/>
        <v>SINAPI 100940</v>
      </c>
      <c r="B9551" s="3" t="s">
        <v>6165</v>
      </c>
      <c r="C9551" s="3">
        <v>100940</v>
      </c>
      <c r="D9551" s="2" t="s">
        <v>5678</v>
      </c>
      <c r="E9551" s="3" t="s">
        <v>6157</v>
      </c>
      <c r="G9551" s="66">
        <v>5.88</v>
      </c>
    </row>
    <row r="9552" spans="1:7" ht="22.5" x14ac:dyDescent="0.2">
      <c r="A9552" s="1" t="str">
        <f t="shared" si="159"/>
        <v>SINAPI 100944</v>
      </c>
      <c r="B9552" s="3" t="s">
        <v>6165</v>
      </c>
      <c r="C9552" s="3">
        <v>100944</v>
      </c>
      <c r="D9552" s="2" t="s">
        <v>5682</v>
      </c>
      <c r="E9552" s="3" t="s">
        <v>6155</v>
      </c>
      <c r="G9552" s="66">
        <v>3.92</v>
      </c>
    </row>
    <row r="9553" spans="1:7" ht="22.5" x14ac:dyDescent="0.2">
      <c r="A9553" s="1" t="str">
        <f t="shared" si="159"/>
        <v>SINAPI 95425</v>
      </c>
      <c r="B9553" s="3" t="s">
        <v>6165</v>
      </c>
      <c r="C9553" s="3">
        <v>95425</v>
      </c>
      <c r="D9553" s="2" t="s">
        <v>5659</v>
      </c>
      <c r="E9553" s="3" t="s">
        <v>6157</v>
      </c>
      <c r="G9553" s="66">
        <v>2.4500000000000002</v>
      </c>
    </row>
    <row r="9554" spans="1:7" ht="22.5" x14ac:dyDescent="0.2">
      <c r="A9554" s="1" t="str">
        <f t="shared" si="159"/>
        <v>SINAPI 95428</v>
      </c>
      <c r="B9554" s="3" t="s">
        <v>6165</v>
      </c>
      <c r="C9554" s="3">
        <v>95428</v>
      </c>
      <c r="D9554" s="2" t="s">
        <v>5662</v>
      </c>
      <c r="E9554" s="3" t="s">
        <v>6155</v>
      </c>
      <c r="G9554" s="66">
        <v>1.64</v>
      </c>
    </row>
    <row r="9555" spans="1:7" ht="22.5" x14ac:dyDescent="0.2">
      <c r="A9555" s="1" t="str">
        <f t="shared" si="159"/>
        <v>SINAPI 95426</v>
      </c>
      <c r="B9555" s="3" t="s">
        <v>6165</v>
      </c>
      <c r="C9555" s="3">
        <v>95426</v>
      </c>
      <c r="D9555" s="2" t="s">
        <v>5660</v>
      </c>
      <c r="E9555" s="3" t="s">
        <v>6157</v>
      </c>
      <c r="G9555" s="66">
        <v>2.11</v>
      </c>
    </row>
    <row r="9556" spans="1:7" ht="22.5" x14ac:dyDescent="0.2">
      <c r="A9556" s="1" t="str">
        <f t="shared" si="159"/>
        <v>SINAPI 95429</v>
      </c>
      <c r="B9556" s="3" t="s">
        <v>6165</v>
      </c>
      <c r="C9556" s="3">
        <v>95429</v>
      </c>
      <c r="D9556" s="2" t="s">
        <v>5663</v>
      </c>
      <c r="E9556" s="3" t="s">
        <v>6155</v>
      </c>
      <c r="G9556" s="66">
        <v>1.42</v>
      </c>
    </row>
    <row r="9557" spans="1:7" ht="22.5" x14ac:dyDescent="0.2">
      <c r="A9557" s="1" t="str">
        <f t="shared" si="159"/>
        <v>SINAPI 95427</v>
      </c>
      <c r="B9557" s="3" t="s">
        <v>6165</v>
      </c>
      <c r="C9557" s="3">
        <v>95427</v>
      </c>
      <c r="D9557" s="2" t="s">
        <v>5661</v>
      </c>
      <c r="E9557" s="3" t="s">
        <v>6157</v>
      </c>
      <c r="G9557" s="66">
        <v>0.79</v>
      </c>
    </row>
    <row r="9558" spans="1:7" ht="22.5" x14ac:dyDescent="0.2">
      <c r="A9558" s="1" t="str">
        <f t="shared" si="159"/>
        <v>SINAPI 95430</v>
      </c>
      <c r="B9558" s="3" t="s">
        <v>6165</v>
      </c>
      <c r="C9558" s="3">
        <v>95430</v>
      </c>
      <c r="D9558" s="2" t="s">
        <v>5664</v>
      </c>
      <c r="E9558" s="3" t="s">
        <v>6155</v>
      </c>
      <c r="G9558" s="66">
        <v>0.49</v>
      </c>
    </row>
    <row r="9559" spans="1:7" ht="22.5" x14ac:dyDescent="0.2">
      <c r="A9559" s="1" t="str">
        <f t="shared" si="159"/>
        <v>SINAPI 95877</v>
      </c>
      <c r="B9559" s="3" t="s">
        <v>6165</v>
      </c>
      <c r="C9559" s="3">
        <v>95877</v>
      </c>
      <c r="D9559" s="2" t="s">
        <v>5667</v>
      </c>
      <c r="E9559" s="3" t="s">
        <v>6157</v>
      </c>
      <c r="G9559" s="66">
        <v>1.94</v>
      </c>
    </row>
    <row r="9560" spans="1:7" ht="22.5" x14ac:dyDescent="0.2">
      <c r="A9560" s="1" t="str">
        <f t="shared" si="159"/>
        <v>SINAPI 95880</v>
      </c>
      <c r="B9560" s="3" t="s">
        <v>6165</v>
      </c>
      <c r="C9560" s="3">
        <v>95880</v>
      </c>
      <c r="D9560" s="2" t="s">
        <v>5670</v>
      </c>
      <c r="E9560" s="3" t="s">
        <v>6155</v>
      </c>
      <c r="G9560" s="66">
        <v>1.3</v>
      </c>
    </row>
    <row r="9561" spans="1:7" ht="22.5" x14ac:dyDescent="0.2">
      <c r="A9561" s="1" t="str">
        <f t="shared" si="159"/>
        <v>SINAPI 100937</v>
      </c>
      <c r="B9561" s="3" t="s">
        <v>6165</v>
      </c>
      <c r="C9561" s="3">
        <v>100937</v>
      </c>
      <c r="D9561" s="2" t="s">
        <v>5675</v>
      </c>
      <c r="E9561" s="3" t="s">
        <v>6157</v>
      </c>
      <c r="G9561" s="66">
        <v>9.31</v>
      </c>
    </row>
    <row r="9562" spans="1:7" ht="22.5" x14ac:dyDescent="0.2">
      <c r="A9562" s="1" t="str">
        <f t="shared" si="159"/>
        <v>SINAPI 100941</v>
      </c>
      <c r="B9562" s="3" t="s">
        <v>6165</v>
      </c>
      <c r="C9562" s="3">
        <v>100941</v>
      </c>
      <c r="D9562" s="2" t="s">
        <v>5679</v>
      </c>
      <c r="E9562" s="3" t="s">
        <v>6155</v>
      </c>
      <c r="G9562" s="66">
        <v>6.2</v>
      </c>
    </row>
    <row r="9563" spans="1:7" ht="22.5" x14ac:dyDescent="0.2">
      <c r="A9563" s="1" t="str">
        <f t="shared" si="159"/>
        <v>SINAPI 97912</v>
      </c>
      <c r="B9563" s="3" t="s">
        <v>6165</v>
      </c>
      <c r="C9563" s="3">
        <v>97912</v>
      </c>
      <c r="D9563" s="2" t="s">
        <v>5671</v>
      </c>
      <c r="E9563" s="3" t="s">
        <v>6157</v>
      </c>
      <c r="G9563" s="66">
        <v>3.9</v>
      </c>
    </row>
    <row r="9564" spans="1:7" ht="22.5" x14ac:dyDescent="0.2">
      <c r="A9564" s="1" t="str">
        <f t="shared" si="159"/>
        <v>SINAPI 97916</v>
      </c>
      <c r="B9564" s="3" t="s">
        <v>6165</v>
      </c>
      <c r="C9564" s="3">
        <v>97916</v>
      </c>
      <c r="D9564" s="2" t="s">
        <v>4720</v>
      </c>
      <c r="E9564" s="3" t="s">
        <v>6155</v>
      </c>
      <c r="G9564" s="66">
        <v>2.61</v>
      </c>
    </row>
    <row r="9565" spans="1:7" ht="22.5" x14ac:dyDescent="0.2">
      <c r="A9565" s="1" t="str">
        <f t="shared" si="159"/>
        <v>SINAPI 97913</v>
      </c>
      <c r="B9565" s="3" t="s">
        <v>6165</v>
      </c>
      <c r="C9565" s="3">
        <v>97913</v>
      </c>
      <c r="D9565" s="2" t="s">
        <v>5672</v>
      </c>
      <c r="E9565" s="3" t="s">
        <v>6157</v>
      </c>
      <c r="G9565" s="66">
        <v>3.38</v>
      </c>
    </row>
    <row r="9566" spans="1:7" ht="22.5" x14ac:dyDescent="0.2">
      <c r="A9566" s="1" t="str">
        <f t="shared" si="159"/>
        <v>SINAPI 97917</v>
      </c>
      <c r="B9566" s="3" t="s">
        <v>6165</v>
      </c>
      <c r="C9566" s="3">
        <v>97917</v>
      </c>
      <c r="D9566" s="2" t="s">
        <v>4721</v>
      </c>
      <c r="E9566" s="3" t="s">
        <v>6155</v>
      </c>
      <c r="G9566" s="66">
        <v>2.25</v>
      </c>
    </row>
    <row r="9567" spans="1:7" ht="22.5" x14ac:dyDescent="0.2">
      <c r="A9567" s="1" t="str">
        <f t="shared" si="159"/>
        <v>SINAPI 97915</v>
      </c>
      <c r="B9567" s="3" t="s">
        <v>6165</v>
      </c>
      <c r="C9567" s="3">
        <v>97915</v>
      </c>
      <c r="D9567" s="2" t="s">
        <v>5674</v>
      </c>
      <c r="E9567" s="3" t="s">
        <v>6157</v>
      </c>
      <c r="G9567" s="66">
        <v>1.24</v>
      </c>
    </row>
    <row r="9568" spans="1:7" ht="22.5" x14ac:dyDescent="0.2">
      <c r="A9568" s="1" t="str">
        <f t="shared" si="159"/>
        <v>SINAPI 97919</v>
      </c>
      <c r="B9568" s="3" t="s">
        <v>6165</v>
      </c>
      <c r="C9568" s="3">
        <v>97919</v>
      </c>
      <c r="D9568" s="2" t="s">
        <v>4723</v>
      </c>
      <c r="E9568" s="3" t="s">
        <v>6155</v>
      </c>
      <c r="G9568" s="66">
        <v>0.81</v>
      </c>
    </row>
    <row r="9569" spans="1:7" ht="22.5" x14ac:dyDescent="0.2">
      <c r="A9569" s="1" t="str">
        <f t="shared" si="159"/>
        <v>SINAPI 97914</v>
      </c>
      <c r="B9569" s="3" t="s">
        <v>6165</v>
      </c>
      <c r="C9569" s="3">
        <v>97914</v>
      </c>
      <c r="D9569" s="2" t="s">
        <v>5673</v>
      </c>
      <c r="E9569" s="3" t="s">
        <v>6157</v>
      </c>
      <c r="G9569" s="66">
        <v>3.1</v>
      </c>
    </row>
    <row r="9570" spans="1:7" ht="22.5" x14ac:dyDescent="0.2">
      <c r="A9570" s="1" t="str">
        <f t="shared" si="159"/>
        <v>SINAPI 97918</v>
      </c>
      <c r="B9570" s="3" t="s">
        <v>6165</v>
      </c>
      <c r="C9570" s="3">
        <v>97918</v>
      </c>
      <c r="D9570" s="2" t="s">
        <v>4722</v>
      </c>
      <c r="E9570" s="3" t="s">
        <v>6155</v>
      </c>
      <c r="G9570" s="66">
        <v>2.0699999999999998</v>
      </c>
    </row>
    <row r="9571" spans="1:7" ht="22.5" x14ac:dyDescent="0.2">
      <c r="A9571" s="1" t="str">
        <f t="shared" si="159"/>
        <v>SINAPI 100949</v>
      </c>
      <c r="B9571" s="3" t="s">
        <v>6165</v>
      </c>
      <c r="C9571" s="3">
        <v>100949</v>
      </c>
      <c r="D9571" s="2" t="s">
        <v>5687</v>
      </c>
      <c r="E9571" s="3" t="s">
        <v>6155</v>
      </c>
      <c r="G9571" s="66">
        <v>7</v>
      </c>
    </row>
    <row r="9572" spans="1:7" x14ac:dyDescent="0.2">
      <c r="A9572" s="1" t="str">
        <f t="shared" si="159"/>
        <v>SINAPI 100945</v>
      </c>
      <c r="B9572" s="3" t="s">
        <v>6165</v>
      </c>
      <c r="C9572" s="3">
        <v>100945</v>
      </c>
      <c r="D9572" s="2" t="s">
        <v>5683</v>
      </c>
      <c r="E9572" s="3" t="s">
        <v>6155</v>
      </c>
      <c r="G9572" s="66">
        <v>2.94</v>
      </c>
    </row>
    <row r="9573" spans="1:7" ht="22.5" x14ac:dyDescent="0.2">
      <c r="A9573" s="1" t="str">
        <f t="shared" si="159"/>
        <v>SINAPI 100946</v>
      </c>
      <c r="B9573" s="3" t="s">
        <v>6165</v>
      </c>
      <c r="C9573" s="3">
        <v>100946</v>
      </c>
      <c r="D9573" s="2" t="s">
        <v>5684</v>
      </c>
      <c r="E9573" s="3" t="s">
        <v>6155</v>
      </c>
      <c r="G9573" s="66">
        <v>2.5299999999999998</v>
      </c>
    </row>
    <row r="9574" spans="1:7" ht="22.5" x14ac:dyDescent="0.2">
      <c r="A9574" s="1" t="str">
        <f t="shared" si="159"/>
        <v>SINAPI 100948</v>
      </c>
      <c r="B9574" s="3" t="s">
        <v>6165</v>
      </c>
      <c r="C9574" s="3">
        <v>100948</v>
      </c>
      <c r="D9574" s="2" t="s">
        <v>5686</v>
      </c>
      <c r="E9574" s="3" t="s">
        <v>6155</v>
      </c>
      <c r="G9574" s="66">
        <v>0.92</v>
      </c>
    </row>
    <row r="9575" spans="1:7" ht="22.5" x14ac:dyDescent="0.2">
      <c r="A9575" s="1" t="str">
        <f t="shared" ref="A9575:A9638" si="160">CONCATENAR</f>
        <v>SINAPI 100947</v>
      </c>
      <c r="B9575" s="3" t="s">
        <v>6165</v>
      </c>
      <c r="C9575" s="3">
        <v>100947</v>
      </c>
      <c r="D9575" s="2" t="s">
        <v>5685</v>
      </c>
      <c r="E9575" s="3" t="s">
        <v>6155</v>
      </c>
      <c r="G9575" s="66">
        <v>2.33</v>
      </c>
    </row>
    <row r="9576" spans="1:7" ht="22.5" x14ac:dyDescent="0.2">
      <c r="A9576" s="1" t="str">
        <f t="shared" si="160"/>
        <v>SINAPI 100954</v>
      </c>
      <c r="B9576" s="3" t="s">
        <v>6165</v>
      </c>
      <c r="C9576" s="3">
        <v>100954</v>
      </c>
      <c r="D9576" s="2" t="s">
        <v>5692</v>
      </c>
      <c r="E9576" s="3" t="s">
        <v>6155</v>
      </c>
      <c r="G9576" s="66">
        <v>8.9</v>
      </c>
    </row>
    <row r="9577" spans="1:7" ht="22.5" x14ac:dyDescent="0.2">
      <c r="A9577" s="1" t="str">
        <f t="shared" si="160"/>
        <v>SINAPI 100950</v>
      </c>
      <c r="B9577" s="3" t="s">
        <v>6165</v>
      </c>
      <c r="C9577" s="3">
        <v>100950</v>
      </c>
      <c r="D9577" s="2" t="s">
        <v>5688</v>
      </c>
      <c r="E9577" s="3" t="s">
        <v>6155</v>
      </c>
      <c r="G9577" s="66">
        <v>3.74</v>
      </c>
    </row>
    <row r="9578" spans="1:7" ht="22.5" x14ac:dyDescent="0.2">
      <c r="A9578" s="1" t="str">
        <f t="shared" si="160"/>
        <v>SINAPI 100951</v>
      </c>
      <c r="B9578" s="3" t="s">
        <v>6165</v>
      </c>
      <c r="C9578" s="3">
        <v>100951</v>
      </c>
      <c r="D9578" s="2" t="s">
        <v>5689</v>
      </c>
      <c r="E9578" s="3" t="s">
        <v>6155</v>
      </c>
      <c r="G9578" s="66">
        <v>3.23</v>
      </c>
    </row>
    <row r="9579" spans="1:7" ht="22.5" x14ac:dyDescent="0.2">
      <c r="A9579" s="1" t="str">
        <f t="shared" si="160"/>
        <v>SINAPI 100953</v>
      </c>
      <c r="B9579" s="3" t="s">
        <v>6165</v>
      </c>
      <c r="C9579" s="3">
        <v>100953</v>
      </c>
      <c r="D9579" s="2" t="s">
        <v>5691</v>
      </c>
      <c r="E9579" s="3" t="s">
        <v>6155</v>
      </c>
      <c r="G9579" s="66">
        <v>1.18</v>
      </c>
    </row>
    <row r="9580" spans="1:7" ht="22.5" x14ac:dyDescent="0.2">
      <c r="A9580" s="1" t="str">
        <f t="shared" si="160"/>
        <v>SINAPI 100952</v>
      </c>
      <c r="B9580" s="3" t="s">
        <v>6165</v>
      </c>
      <c r="C9580" s="3">
        <v>100952</v>
      </c>
      <c r="D9580" s="2" t="s">
        <v>5690</v>
      </c>
      <c r="E9580" s="3" t="s">
        <v>6155</v>
      </c>
      <c r="G9580" s="66">
        <v>2.97</v>
      </c>
    </row>
    <row r="9581" spans="1:7" ht="22.5" x14ac:dyDescent="0.2">
      <c r="A9581" s="1" t="str">
        <f t="shared" si="160"/>
        <v>SINAPI 100964</v>
      </c>
      <c r="B9581" s="3" t="s">
        <v>6165</v>
      </c>
      <c r="C9581" s="3">
        <v>100964</v>
      </c>
      <c r="D9581" s="2" t="s">
        <v>5702</v>
      </c>
      <c r="E9581" s="3" t="s">
        <v>6157</v>
      </c>
      <c r="G9581" s="66">
        <v>9.07</v>
      </c>
    </row>
    <row r="9582" spans="1:7" x14ac:dyDescent="0.2">
      <c r="A9582" s="1" t="str">
        <f t="shared" si="160"/>
        <v>SINAPI 100960</v>
      </c>
      <c r="B9582" s="3" t="s">
        <v>6165</v>
      </c>
      <c r="C9582" s="3">
        <v>100960</v>
      </c>
      <c r="D9582" s="2" t="s">
        <v>5698</v>
      </c>
      <c r="E9582" s="3" t="s">
        <v>6157</v>
      </c>
      <c r="G9582" s="66">
        <v>3.78</v>
      </c>
    </row>
    <row r="9583" spans="1:7" ht="22.5" x14ac:dyDescent="0.2">
      <c r="A9583" s="1" t="str">
        <f t="shared" si="160"/>
        <v>SINAPI 100961</v>
      </c>
      <c r="B9583" s="3" t="s">
        <v>6165</v>
      </c>
      <c r="C9583" s="3">
        <v>100961</v>
      </c>
      <c r="D9583" s="2" t="s">
        <v>5699</v>
      </c>
      <c r="E9583" s="3" t="s">
        <v>6157</v>
      </c>
      <c r="G9583" s="66">
        <v>3.27</v>
      </c>
    </row>
    <row r="9584" spans="1:7" ht="22.5" x14ac:dyDescent="0.2">
      <c r="A9584" s="1" t="str">
        <f t="shared" si="160"/>
        <v>SINAPI 100963</v>
      </c>
      <c r="B9584" s="3" t="s">
        <v>6165</v>
      </c>
      <c r="C9584" s="3">
        <v>100963</v>
      </c>
      <c r="D9584" s="2" t="s">
        <v>5701</v>
      </c>
      <c r="E9584" s="3" t="s">
        <v>6157</v>
      </c>
      <c r="G9584" s="66">
        <v>1.18</v>
      </c>
    </row>
    <row r="9585" spans="1:7" ht="22.5" x14ac:dyDescent="0.2">
      <c r="A9585" s="1" t="str">
        <f t="shared" si="160"/>
        <v>SINAPI 100962</v>
      </c>
      <c r="B9585" s="3" t="s">
        <v>6165</v>
      </c>
      <c r="C9585" s="3">
        <v>100962</v>
      </c>
      <c r="D9585" s="2" t="s">
        <v>5700</v>
      </c>
      <c r="E9585" s="3" t="s">
        <v>6157</v>
      </c>
      <c r="G9585" s="66">
        <v>2.99</v>
      </c>
    </row>
    <row r="9586" spans="1:7" ht="22.5" x14ac:dyDescent="0.2">
      <c r="A9586" s="1" t="str">
        <f t="shared" si="160"/>
        <v>SINAPI 100959</v>
      </c>
      <c r="B9586" s="3" t="s">
        <v>6165</v>
      </c>
      <c r="C9586" s="3">
        <v>100959</v>
      </c>
      <c r="D9586" s="2" t="s">
        <v>5697</v>
      </c>
      <c r="E9586" s="3" t="s">
        <v>6157</v>
      </c>
      <c r="G9586" s="66">
        <v>12.23</v>
      </c>
    </row>
    <row r="9587" spans="1:7" x14ac:dyDescent="0.2">
      <c r="A9587" s="1" t="str">
        <f t="shared" si="160"/>
        <v>SINAPI 100955</v>
      </c>
      <c r="B9587" s="3" t="s">
        <v>6165</v>
      </c>
      <c r="C9587" s="3">
        <v>100955</v>
      </c>
      <c r="D9587" s="2" t="s">
        <v>5693</v>
      </c>
      <c r="E9587" s="3" t="s">
        <v>6157</v>
      </c>
      <c r="G9587" s="66">
        <v>5.13</v>
      </c>
    </row>
    <row r="9588" spans="1:7" ht="22.5" x14ac:dyDescent="0.2">
      <c r="A9588" s="1" t="str">
        <f t="shared" si="160"/>
        <v>SINAPI 100956</v>
      </c>
      <c r="B9588" s="3" t="s">
        <v>6165</v>
      </c>
      <c r="C9588" s="3">
        <v>100956</v>
      </c>
      <c r="D9588" s="2" t="s">
        <v>5694</v>
      </c>
      <c r="E9588" s="3" t="s">
        <v>6157</v>
      </c>
      <c r="G9588" s="66">
        <v>4.4400000000000004</v>
      </c>
    </row>
    <row r="9589" spans="1:7" ht="22.5" x14ac:dyDescent="0.2">
      <c r="A9589" s="1" t="str">
        <f t="shared" si="160"/>
        <v>SINAPI 100958</v>
      </c>
      <c r="B9589" s="3" t="s">
        <v>6165</v>
      </c>
      <c r="C9589" s="3">
        <v>100958</v>
      </c>
      <c r="D9589" s="2" t="s">
        <v>5696</v>
      </c>
      <c r="E9589" s="3" t="s">
        <v>6157</v>
      </c>
      <c r="G9589" s="66">
        <v>1.63</v>
      </c>
    </row>
    <row r="9590" spans="1:7" ht="22.5" x14ac:dyDescent="0.2">
      <c r="A9590" s="1" t="str">
        <f t="shared" si="160"/>
        <v>SINAPI 100957</v>
      </c>
      <c r="B9590" s="3" t="s">
        <v>6165</v>
      </c>
      <c r="C9590" s="3">
        <v>100957</v>
      </c>
      <c r="D9590" s="2" t="s">
        <v>5695</v>
      </c>
      <c r="E9590" s="3" t="s">
        <v>6157</v>
      </c>
      <c r="G9590" s="66">
        <v>4.07</v>
      </c>
    </row>
    <row r="9591" spans="1:7" ht="22.5" x14ac:dyDescent="0.2">
      <c r="A9591" s="1" t="str">
        <f t="shared" si="160"/>
        <v>SINAPI 100970</v>
      </c>
      <c r="B9591" s="3" t="s">
        <v>6165</v>
      </c>
      <c r="C9591" s="3">
        <v>100970</v>
      </c>
      <c r="D9591" s="2" t="s">
        <v>5709</v>
      </c>
      <c r="E9591" s="3" t="s">
        <v>6155</v>
      </c>
      <c r="G9591" s="66">
        <v>2.0699999999999998</v>
      </c>
    </row>
    <row r="9592" spans="1:7" ht="22.5" x14ac:dyDescent="0.2">
      <c r="A9592" s="1" t="str">
        <f t="shared" si="160"/>
        <v>SINAPI 100969</v>
      </c>
      <c r="B9592" s="3" t="s">
        <v>6165</v>
      </c>
      <c r="C9592" s="3">
        <v>100969</v>
      </c>
      <c r="D9592" s="2" t="s">
        <v>5708</v>
      </c>
      <c r="E9592" s="3" t="s">
        <v>6155</v>
      </c>
      <c r="G9592" s="66">
        <v>2.4500000000000002</v>
      </c>
    </row>
    <row r="9593" spans="1:7" ht="22.5" x14ac:dyDescent="0.2">
      <c r="A9593" s="1" t="str">
        <f t="shared" si="160"/>
        <v>SINAPI 102333</v>
      </c>
      <c r="B9593" s="3" t="s">
        <v>6165</v>
      </c>
      <c r="C9593" s="3">
        <v>102333</v>
      </c>
      <c r="D9593" s="2" t="s">
        <v>5713</v>
      </c>
      <c r="E9593" s="3" t="s">
        <v>6155</v>
      </c>
      <c r="G9593" s="66">
        <v>0.77</v>
      </c>
    </row>
    <row r="9594" spans="1:7" ht="22.5" x14ac:dyDescent="0.2">
      <c r="A9594" s="1" t="str">
        <f t="shared" si="160"/>
        <v>SINAPI 102332</v>
      </c>
      <c r="B9594" s="3" t="s">
        <v>6165</v>
      </c>
      <c r="C9594" s="3">
        <v>102332</v>
      </c>
      <c r="D9594" s="2" t="s">
        <v>5712</v>
      </c>
      <c r="E9594" s="3" t="s">
        <v>6155</v>
      </c>
      <c r="G9594" s="66">
        <v>1.94</v>
      </c>
    </row>
    <row r="9595" spans="1:7" ht="22.5" x14ac:dyDescent="0.2">
      <c r="A9595" s="1" t="str">
        <f t="shared" si="160"/>
        <v>SINAPI 100965</v>
      </c>
      <c r="B9595" s="3" t="s">
        <v>6165</v>
      </c>
      <c r="C9595" s="3">
        <v>100965</v>
      </c>
      <c r="D9595" s="2" t="s">
        <v>5706</v>
      </c>
      <c r="E9595" s="3" t="s">
        <v>6155</v>
      </c>
      <c r="G9595" s="66">
        <v>1.86</v>
      </c>
    </row>
    <row r="9596" spans="1:7" ht="22.5" x14ac:dyDescent="0.2">
      <c r="A9596" s="1" t="str">
        <f t="shared" si="160"/>
        <v>SINAPI 100966</v>
      </c>
      <c r="B9596" s="3" t="s">
        <v>6165</v>
      </c>
      <c r="C9596" s="3">
        <v>100966</v>
      </c>
      <c r="D9596" s="2" t="s">
        <v>5707</v>
      </c>
      <c r="E9596" s="3" t="s">
        <v>6155</v>
      </c>
      <c r="G9596" s="66">
        <v>1.59</v>
      </c>
    </row>
    <row r="9597" spans="1:7" ht="22.5" x14ac:dyDescent="0.2">
      <c r="A9597" s="1" t="str">
        <f t="shared" si="160"/>
        <v>SINAPI 102331</v>
      </c>
      <c r="B9597" s="3" t="s">
        <v>6165</v>
      </c>
      <c r="C9597" s="3">
        <v>102331</v>
      </c>
      <c r="D9597" s="2" t="s">
        <v>5711</v>
      </c>
      <c r="E9597" s="3" t="s">
        <v>6155</v>
      </c>
      <c r="G9597" s="66">
        <v>0.57999999999999996</v>
      </c>
    </row>
    <row r="9598" spans="1:7" ht="22.5" x14ac:dyDescent="0.2">
      <c r="A9598" s="1" t="str">
        <f t="shared" si="160"/>
        <v>SINAPI 102330</v>
      </c>
      <c r="B9598" s="3" t="s">
        <v>6165</v>
      </c>
      <c r="C9598" s="3">
        <v>102330</v>
      </c>
      <c r="D9598" s="2" t="s">
        <v>5710</v>
      </c>
      <c r="E9598" s="3" t="s">
        <v>6155</v>
      </c>
      <c r="G9598" s="66">
        <v>1.49</v>
      </c>
    </row>
    <row r="9599" spans="1:7" x14ac:dyDescent="0.2">
      <c r="A9599" s="1" t="str">
        <f t="shared" si="160"/>
        <v>SINAPI 97804</v>
      </c>
      <c r="B9599" s="3" t="s">
        <v>6165</v>
      </c>
      <c r="C9599" s="3">
        <v>97804</v>
      </c>
      <c r="D9599" s="2" t="s">
        <v>10545</v>
      </c>
      <c r="E9599" s="3" t="s">
        <v>6149</v>
      </c>
      <c r="G9599" s="66">
        <v>0</v>
      </c>
    </row>
    <row r="9600" spans="1:7" ht="22.5" x14ac:dyDescent="0.2">
      <c r="A9600" s="1" t="str">
        <f t="shared" si="160"/>
        <v>SINAPI 104378</v>
      </c>
      <c r="B9600" s="3" t="s">
        <v>6165</v>
      </c>
      <c r="C9600" s="3">
        <v>104378</v>
      </c>
      <c r="D9600" s="2" t="s">
        <v>10546</v>
      </c>
      <c r="E9600" s="3" t="s">
        <v>6149</v>
      </c>
      <c r="G9600" s="66">
        <v>0</v>
      </c>
    </row>
    <row r="9601" spans="1:7" ht="22.5" x14ac:dyDescent="0.2">
      <c r="A9601" s="1" t="str">
        <f t="shared" si="160"/>
        <v>SINAPI 104379</v>
      </c>
      <c r="B9601" s="3" t="s">
        <v>6165</v>
      </c>
      <c r="C9601" s="3">
        <v>104379</v>
      </c>
      <c r="D9601" s="2" t="s">
        <v>10547</v>
      </c>
      <c r="E9601" s="3" t="s">
        <v>6149</v>
      </c>
      <c r="G9601" s="66">
        <v>0</v>
      </c>
    </row>
    <row r="9602" spans="1:7" x14ac:dyDescent="0.2">
      <c r="A9602" s="1" t="str">
        <f t="shared" si="160"/>
        <v>SINAPI 104389</v>
      </c>
      <c r="B9602" s="3" t="s">
        <v>6165</v>
      </c>
      <c r="C9602" s="3">
        <v>104389</v>
      </c>
      <c r="D9602" s="2" t="s">
        <v>10548</v>
      </c>
      <c r="E9602" s="3" t="s">
        <v>6149</v>
      </c>
      <c r="G9602" s="66">
        <v>0</v>
      </c>
    </row>
    <row r="9603" spans="1:7" x14ac:dyDescent="0.2">
      <c r="A9603" s="1" t="str">
        <f t="shared" si="160"/>
        <v>SINAPI 97801</v>
      </c>
      <c r="B9603" s="3" t="s">
        <v>6165</v>
      </c>
      <c r="C9603" s="3">
        <v>97801</v>
      </c>
      <c r="D9603" s="2" t="s">
        <v>10549</v>
      </c>
      <c r="E9603" s="3" t="s">
        <v>6149</v>
      </c>
      <c r="G9603" s="66">
        <v>0</v>
      </c>
    </row>
    <row r="9604" spans="1:7" ht="22.5" x14ac:dyDescent="0.2">
      <c r="A9604" s="1" t="str">
        <f t="shared" si="160"/>
        <v>SINAPI 104377</v>
      </c>
      <c r="B9604" s="3" t="s">
        <v>6165</v>
      </c>
      <c r="C9604" s="3">
        <v>104377</v>
      </c>
      <c r="D9604" s="2" t="s">
        <v>10550</v>
      </c>
      <c r="E9604" s="3" t="s">
        <v>6149</v>
      </c>
      <c r="G9604" s="66">
        <v>0</v>
      </c>
    </row>
    <row r="9605" spans="1:7" x14ac:dyDescent="0.2">
      <c r="A9605" s="1" t="str">
        <f t="shared" si="160"/>
        <v>SINAPI 104376</v>
      </c>
      <c r="B9605" s="3" t="s">
        <v>6165</v>
      </c>
      <c r="C9605" s="3">
        <v>104376</v>
      </c>
      <c r="D9605" s="2" t="s">
        <v>10551</v>
      </c>
      <c r="E9605" s="3" t="s">
        <v>6149</v>
      </c>
      <c r="G9605" s="66">
        <v>0</v>
      </c>
    </row>
    <row r="9606" spans="1:7" x14ac:dyDescent="0.2">
      <c r="A9606" s="1" t="str">
        <f t="shared" si="160"/>
        <v>SINAPI 97808</v>
      </c>
      <c r="B9606" s="3" t="s">
        <v>6165</v>
      </c>
      <c r="C9606" s="3">
        <v>97808</v>
      </c>
      <c r="D9606" s="2" t="s">
        <v>10552</v>
      </c>
      <c r="E9606" s="3" t="s">
        <v>6149</v>
      </c>
      <c r="G9606" s="66">
        <v>0</v>
      </c>
    </row>
    <row r="9607" spans="1:7" ht="22.5" x14ac:dyDescent="0.2">
      <c r="A9607" s="1" t="str">
        <f t="shared" si="160"/>
        <v>SINAPI 104381</v>
      </c>
      <c r="B9607" s="3" t="s">
        <v>6165</v>
      </c>
      <c r="C9607" s="3">
        <v>104381</v>
      </c>
      <c r="D9607" s="2" t="s">
        <v>10553</v>
      </c>
      <c r="E9607" s="3" t="s">
        <v>6149</v>
      </c>
      <c r="G9607" s="66">
        <v>0</v>
      </c>
    </row>
    <row r="9608" spans="1:7" ht="22.5" x14ac:dyDescent="0.2">
      <c r="A9608" s="1" t="str">
        <f t="shared" si="160"/>
        <v>SINAPI 104382</v>
      </c>
      <c r="B9608" s="3" t="s">
        <v>6165</v>
      </c>
      <c r="C9608" s="3">
        <v>104382</v>
      </c>
      <c r="D9608" s="2" t="s">
        <v>10554</v>
      </c>
      <c r="E9608" s="3" t="s">
        <v>6149</v>
      </c>
      <c r="G9608" s="66">
        <v>0</v>
      </c>
    </row>
    <row r="9609" spans="1:7" x14ac:dyDescent="0.2">
      <c r="A9609" s="1" t="str">
        <f t="shared" si="160"/>
        <v>SINAPI 104380</v>
      </c>
      <c r="B9609" s="3" t="s">
        <v>6165</v>
      </c>
      <c r="C9609" s="3">
        <v>104380</v>
      </c>
      <c r="D9609" s="2" t="s">
        <v>10555</v>
      </c>
      <c r="E9609" s="3" t="s">
        <v>6149</v>
      </c>
      <c r="G9609" s="66">
        <v>0</v>
      </c>
    </row>
    <row r="9610" spans="1:7" ht="22.5" x14ac:dyDescent="0.2">
      <c r="A9610" s="1" t="str">
        <f t="shared" si="160"/>
        <v>SINAPI 103138</v>
      </c>
      <c r="B9610" s="3" t="s">
        <v>6165</v>
      </c>
      <c r="C9610" s="3">
        <v>103138</v>
      </c>
      <c r="D9610" s="2" t="s">
        <v>272</v>
      </c>
      <c r="E9610" s="3" t="s">
        <v>6148</v>
      </c>
      <c r="G9610" s="66">
        <v>40.53</v>
      </c>
    </row>
    <row r="9611" spans="1:7" ht="22.5" x14ac:dyDescent="0.2">
      <c r="A9611" s="1" t="str">
        <f t="shared" si="160"/>
        <v>SINAPI 103151</v>
      </c>
      <c r="B9611" s="3" t="s">
        <v>6165</v>
      </c>
      <c r="C9611" s="3">
        <v>103151</v>
      </c>
      <c r="D9611" s="2" t="s">
        <v>285</v>
      </c>
      <c r="E9611" s="3" t="s">
        <v>6148</v>
      </c>
      <c r="G9611" s="66">
        <v>387.26</v>
      </c>
    </row>
    <row r="9612" spans="1:7" ht="22.5" x14ac:dyDescent="0.2">
      <c r="A9612" s="1" t="str">
        <f t="shared" si="160"/>
        <v>SINAPI 103152</v>
      </c>
      <c r="B9612" s="3" t="s">
        <v>6165</v>
      </c>
      <c r="C9612" s="3">
        <v>103152</v>
      </c>
      <c r="D9612" s="2" t="s">
        <v>286</v>
      </c>
      <c r="E9612" s="3" t="s">
        <v>6148</v>
      </c>
      <c r="G9612" s="66">
        <v>461.68</v>
      </c>
    </row>
    <row r="9613" spans="1:7" ht="22.5" x14ac:dyDescent="0.2">
      <c r="A9613" s="1" t="str">
        <f t="shared" si="160"/>
        <v>SINAPI 103139</v>
      </c>
      <c r="B9613" s="3" t="s">
        <v>6165</v>
      </c>
      <c r="C9613" s="3">
        <v>103139</v>
      </c>
      <c r="D9613" s="2" t="s">
        <v>273</v>
      </c>
      <c r="E9613" s="3" t="s">
        <v>6148</v>
      </c>
      <c r="G9613" s="66">
        <v>53.2</v>
      </c>
    </row>
    <row r="9614" spans="1:7" ht="22.5" x14ac:dyDescent="0.2">
      <c r="A9614" s="1" t="str">
        <f t="shared" si="160"/>
        <v>SINAPI 103140</v>
      </c>
      <c r="B9614" s="3" t="s">
        <v>6165</v>
      </c>
      <c r="C9614" s="3">
        <v>103140</v>
      </c>
      <c r="D9614" s="2" t="s">
        <v>274</v>
      </c>
      <c r="E9614" s="3" t="s">
        <v>6148</v>
      </c>
      <c r="G9614" s="66">
        <v>65.849999999999994</v>
      </c>
    </row>
    <row r="9615" spans="1:7" ht="22.5" x14ac:dyDescent="0.2">
      <c r="A9615" s="1" t="str">
        <f t="shared" si="160"/>
        <v>SINAPI 103141</v>
      </c>
      <c r="B9615" s="3" t="s">
        <v>6165</v>
      </c>
      <c r="C9615" s="3">
        <v>103141</v>
      </c>
      <c r="D9615" s="2" t="s">
        <v>275</v>
      </c>
      <c r="E9615" s="3" t="s">
        <v>6148</v>
      </c>
      <c r="G9615" s="66">
        <v>102.31</v>
      </c>
    </row>
    <row r="9616" spans="1:7" ht="22.5" x14ac:dyDescent="0.2">
      <c r="A9616" s="1" t="str">
        <f t="shared" si="160"/>
        <v>SINAPI 103142</v>
      </c>
      <c r="B9616" s="3" t="s">
        <v>6165</v>
      </c>
      <c r="C9616" s="3">
        <v>103142</v>
      </c>
      <c r="D9616" s="2" t="s">
        <v>276</v>
      </c>
      <c r="E9616" s="3" t="s">
        <v>6148</v>
      </c>
      <c r="G9616" s="66">
        <v>114.94</v>
      </c>
    </row>
    <row r="9617" spans="1:7" ht="22.5" x14ac:dyDescent="0.2">
      <c r="A9617" s="1" t="str">
        <f t="shared" si="160"/>
        <v>SINAPI 103143</v>
      </c>
      <c r="B9617" s="3" t="s">
        <v>6165</v>
      </c>
      <c r="C9617" s="3">
        <v>103143</v>
      </c>
      <c r="D9617" s="2" t="s">
        <v>277</v>
      </c>
      <c r="E9617" s="3" t="s">
        <v>6148</v>
      </c>
      <c r="G9617" s="66">
        <v>151.38999999999999</v>
      </c>
    </row>
    <row r="9618" spans="1:7" ht="22.5" x14ac:dyDescent="0.2">
      <c r="A9618" s="1" t="str">
        <f t="shared" si="160"/>
        <v>SINAPI 103144</v>
      </c>
      <c r="B9618" s="3" t="s">
        <v>6165</v>
      </c>
      <c r="C9618" s="3">
        <v>103144</v>
      </c>
      <c r="D9618" s="2" t="s">
        <v>278</v>
      </c>
      <c r="E9618" s="3" t="s">
        <v>6148</v>
      </c>
      <c r="G9618" s="66">
        <v>164.04</v>
      </c>
    </row>
    <row r="9619" spans="1:7" ht="22.5" x14ac:dyDescent="0.2">
      <c r="A9619" s="1" t="str">
        <f t="shared" si="160"/>
        <v>SINAPI 103145</v>
      </c>
      <c r="B9619" s="3" t="s">
        <v>6165</v>
      </c>
      <c r="C9619" s="3">
        <v>103145</v>
      </c>
      <c r="D9619" s="2" t="s">
        <v>279</v>
      </c>
      <c r="E9619" s="3" t="s">
        <v>6148</v>
      </c>
      <c r="G9619" s="66">
        <v>200.49</v>
      </c>
    </row>
    <row r="9620" spans="1:7" ht="22.5" x14ac:dyDescent="0.2">
      <c r="A9620" s="1" t="str">
        <f t="shared" si="160"/>
        <v>SINAPI 103146</v>
      </c>
      <c r="B9620" s="3" t="s">
        <v>6165</v>
      </c>
      <c r="C9620" s="3">
        <v>103146</v>
      </c>
      <c r="D9620" s="2" t="s">
        <v>280</v>
      </c>
      <c r="E9620" s="3" t="s">
        <v>6148</v>
      </c>
      <c r="G9620" s="66">
        <v>213.13</v>
      </c>
    </row>
    <row r="9621" spans="1:7" ht="22.5" x14ac:dyDescent="0.2">
      <c r="A9621" s="1" t="str">
        <f t="shared" si="160"/>
        <v>SINAPI 103147</v>
      </c>
      <c r="B9621" s="3" t="s">
        <v>6165</v>
      </c>
      <c r="C9621" s="3">
        <v>103147</v>
      </c>
      <c r="D9621" s="2" t="s">
        <v>281</v>
      </c>
      <c r="E9621" s="3" t="s">
        <v>6148</v>
      </c>
      <c r="G9621" s="66">
        <v>238.45</v>
      </c>
    </row>
    <row r="9622" spans="1:7" ht="22.5" x14ac:dyDescent="0.2">
      <c r="A9622" s="1" t="str">
        <f t="shared" si="160"/>
        <v>SINAPI 103148</v>
      </c>
      <c r="B9622" s="3" t="s">
        <v>6165</v>
      </c>
      <c r="C9622" s="3">
        <v>103148</v>
      </c>
      <c r="D9622" s="2" t="s">
        <v>282</v>
      </c>
      <c r="E9622" s="3" t="s">
        <v>6148</v>
      </c>
      <c r="G9622" s="66">
        <v>287.54000000000002</v>
      </c>
    </row>
    <row r="9623" spans="1:7" ht="22.5" x14ac:dyDescent="0.2">
      <c r="A9623" s="1" t="str">
        <f t="shared" si="160"/>
        <v>SINAPI 103137</v>
      </c>
      <c r="B9623" s="3" t="s">
        <v>6165</v>
      </c>
      <c r="C9623" s="3">
        <v>103137</v>
      </c>
      <c r="D9623" s="2" t="s">
        <v>271</v>
      </c>
      <c r="E9623" s="3" t="s">
        <v>6148</v>
      </c>
      <c r="G9623" s="66">
        <v>35.479999999999997</v>
      </c>
    </row>
    <row r="9624" spans="1:7" ht="22.5" x14ac:dyDescent="0.2">
      <c r="A9624" s="1" t="str">
        <f t="shared" si="160"/>
        <v>SINAPI 103149</v>
      </c>
      <c r="B9624" s="3" t="s">
        <v>6165</v>
      </c>
      <c r="C9624" s="3">
        <v>103149</v>
      </c>
      <c r="D9624" s="2" t="s">
        <v>283</v>
      </c>
      <c r="E9624" s="3" t="s">
        <v>6148</v>
      </c>
      <c r="G9624" s="66">
        <v>312.86</v>
      </c>
    </row>
    <row r="9625" spans="1:7" ht="22.5" x14ac:dyDescent="0.2">
      <c r="A9625" s="1" t="str">
        <f t="shared" si="160"/>
        <v>SINAPI 103150</v>
      </c>
      <c r="B9625" s="3" t="s">
        <v>6165</v>
      </c>
      <c r="C9625" s="3">
        <v>103150</v>
      </c>
      <c r="D9625" s="2" t="s">
        <v>284</v>
      </c>
      <c r="E9625" s="3" t="s">
        <v>6148</v>
      </c>
      <c r="G9625" s="66">
        <v>361.9</v>
      </c>
    </row>
    <row r="9626" spans="1:7" ht="22.5" x14ac:dyDescent="0.2">
      <c r="A9626" s="1" t="str">
        <f t="shared" si="160"/>
        <v>SINAPI 103106</v>
      </c>
      <c r="B9626" s="3" t="s">
        <v>6165</v>
      </c>
      <c r="C9626" s="3">
        <v>103106</v>
      </c>
      <c r="D9626" s="2" t="s">
        <v>240</v>
      </c>
      <c r="E9626" s="3" t="s">
        <v>6148</v>
      </c>
      <c r="G9626" s="66">
        <v>61.97</v>
      </c>
    </row>
    <row r="9627" spans="1:7" ht="22.5" x14ac:dyDescent="0.2">
      <c r="A9627" s="1" t="str">
        <f t="shared" si="160"/>
        <v>SINAPI 103119</v>
      </c>
      <c r="B9627" s="3" t="s">
        <v>6165</v>
      </c>
      <c r="C9627" s="3">
        <v>103119</v>
      </c>
      <c r="D9627" s="2" t="s">
        <v>253</v>
      </c>
      <c r="E9627" s="3" t="s">
        <v>6148</v>
      </c>
      <c r="G9627" s="66">
        <v>755.45</v>
      </c>
    </row>
    <row r="9628" spans="1:7" ht="22.5" x14ac:dyDescent="0.2">
      <c r="A9628" s="1" t="str">
        <f t="shared" si="160"/>
        <v>SINAPI 103120</v>
      </c>
      <c r="B9628" s="3" t="s">
        <v>6165</v>
      </c>
      <c r="C9628" s="3">
        <v>103120</v>
      </c>
      <c r="D9628" s="2" t="s">
        <v>254</v>
      </c>
      <c r="E9628" s="3" t="s">
        <v>6148</v>
      </c>
      <c r="G9628" s="66">
        <v>904.26</v>
      </c>
    </row>
    <row r="9629" spans="1:7" ht="22.5" x14ac:dyDescent="0.2">
      <c r="A9629" s="1" t="str">
        <f t="shared" si="160"/>
        <v>SINAPI 103107</v>
      </c>
      <c r="B9629" s="3" t="s">
        <v>6165</v>
      </c>
      <c r="C9629" s="3">
        <v>103107</v>
      </c>
      <c r="D9629" s="2" t="s">
        <v>241</v>
      </c>
      <c r="E9629" s="3" t="s">
        <v>6148</v>
      </c>
      <c r="G9629" s="66">
        <v>87.29</v>
      </c>
    </row>
    <row r="9630" spans="1:7" ht="22.5" x14ac:dyDescent="0.2">
      <c r="A9630" s="1" t="str">
        <f t="shared" si="160"/>
        <v>SINAPI 103108</v>
      </c>
      <c r="B9630" s="3" t="s">
        <v>6165</v>
      </c>
      <c r="C9630" s="3">
        <v>103108</v>
      </c>
      <c r="D9630" s="2" t="s">
        <v>242</v>
      </c>
      <c r="E9630" s="3" t="s">
        <v>6148</v>
      </c>
      <c r="G9630" s="66">
        <v>112.6</v>
      </c>
    </row>
    <row r="9631" spans="1:7" ht="22.5" x14ac:dyDescent="0.2">
      <c r="A9631" s="1" t="str">
        <f t="shared" si="160"/>
        <v>SINAPI 103109</v>
      </c>
      <c r="B9631" s="3" t="s">
        <v>6165</v>
      </c>
      <c r="C9631" s="3">
        <v>103109</v>
      </c>
      <c r="D9631" s="2" t="s">
        <v>243</v>
      </c>
      <c r="E9631" s="3" t="s">
        <v>6148</v>
      </c>
      <c r="G9631" s="66">
        <v>185.49</v>
      </c>
    </row>
    <row r="9632" spans="1:7" ht="22.5" x14ac:dyDescent="0.2">
      <c r="A9632" s="1" t="str">
        <f t="shared" si="160"/>
        <v>SINAPI 103110</v>
      </c>
      <c r="B9632" s="3" t="s">
        <v>6165</v>
      </c>
      <c r="C9632" s="3">
        <v>103110</v>
      </c>
      <c r="D9632" s="2" t="s">
        <v>244</v>
      </c>
      <c r="E9632" s="3" t="s">
        <v>6148</v>
      </c>
      <c r="G9632" s="66">
        <v>210.79</v>
      </c>
    </row>
    <row r="9633" spans="1:7" ht="22.5" x14ac:dyDescent="0.2">
      <c r="A9633" s="1" t="str">
        <f t="shared" si="160"/>
        <v>SINAPI 103111</v>
      </c>
      <c r="B9633" s="3" t="s">
        <v>6165</v>
      </c>
      <c r="C9633" s="3">
        <v>103111</v>
      </c>
      <c r="D9633" s="2" t="s">
        <v>245</v>
      </c>
      <c r="E9633" s="3" t="s">
        <v>6148</v>
      </c>
      <c r="G9633" s="66">
        <v>283.68</v>
      </c>
    </row>
    <row r="9634" spans="1:7" ht="22.5" x14ac:dyDescent="0.2">
      <c r="A9634" s="1" t="str">
        <f t="shared" si="160"/>
        <v>SINAPI 103112</v>
      </c>
      <c r="B9634" s="3" t="s">
        <v>6165</v>
      </c>
      <c r="C9634" s="3">
        <v>103112</v>
      </c>
      <c r="D9634" s="2" t="s">
        <v>246</v>
      </c>
      <c r="E9634" s="3" t="s">
        <v>6148</v>
      </c>
      <c r="G9634" s="66">
        <v>308.98</v>
      </c>
    </row>
    <row r="9635" spans="1:7" ht="22.5" x14ac:dyDescent="0.2">
      <c r="A9635" s="1" t="str">
        <f t="shared" si="160"/>
        <v>SINAPI 103113</v>
      </c>
      <c r="B9635" s="3" t="s">
        <v>6165</v>
      </c>
      <c r="C9635" s="3">
        <v>103113</v>
      </c>
      <c r="D9635" s="2" t="s">
        <v>247</v>
      </c>
      <c r="E9635" s="3" t="s">
        <v>6148</v>
      </c>
      <c r="G9635" s="66">
        <v>381.86</v>
      </c>
    </row>
    <row r="9636" spans="1:7" ht="22.5" x14ac:dyDescent="0.2">
      <c r="A9636" s="1" t="str">
        <f t="shared" si="160"/>
        <v>SINAPI 103114</v>
      </c>
      <c r="B9636" s="3" t="s">
        <v>6165</v>
      </c>
      <c r="C9636" s="3">
        <v>103114</v>
      </c>
      <c r="D9636" s="2" t="s">
        <v>248</v>
      </c>
      <c r="E9636" s="3" t="s">
        <v>6148</v>
      </c>
      <c r="G9636" s="66">
        <v>407.17</v>
      </c>
    </row>
    <row r="9637" spans="1:7" ht="22.5" x14ac:dyDescent="0.2">
      <c r="A9637" s="1" t="str">
        <f t="shared" si="160"/>
        <v>SINAPI 103115</v>
      </c>
      <c r="B9637" s="3" t="s">
        <v>6165</v>
      </c>
      <c r="C9637" s="3">
        <v>103115</v>
      </c>
      <c r="D9637" s="2" t="s">
        <v>249</v>
      </c>
      <c r="E9637" s="3" t="s">
        <v>6148</v>
      </c>
      <c r="G9637" s="66">
        <v>457.81</v>
      </c>
    </row>
    <row r="9638" spans="1:7" ht="22.5" x14ac:dyDescent="0.2">
      <c r="A9638" s="1" t="str">
        <f t="shared" si="160"/>
        <v>SINAPI 103116</v>
      </c>
      <c r="B9638" s="3" t="s">
        <v>6165</v>
      </c>
      <c r="C9638" s="3">
        <v>103116</v>
      </c>
      <c r="D9638" s="2" t="s">
        <v>250</v>
      </c>
      <c r="E9638" s="3" t="s">
        <v>6148</v>
      </c>
      <c r="G9638" s="66">
        <v>555.99</v>
      </c>
    </row>
    <row r="9639" spans="1:7" ht="22.5" x14ac:dyDescent="0.2">
      <c r="A9639" s="1" t="str">
        <f t="shared" ref="A9639:A9702" si="161">CONCATENAR</f>
        <v>SINAPI 103105</v>
      </c>
      <c r="B9639" s="3" t="s">
        <v>6165</v>
      </c>
      <c r="C9639" s="3">
        <v>103105</v>
      </c>
      <c r="D9639" s="2" t="s">
        <v>239</v>
      </c>
      <c r="E9639" s="3" t="s">
        <v>6148</v>
      </c>
      <c r="G9639" s="66">
        <v>51.85</v>
      </c>
    </row>
    <row r="9640" spans="1:7" ht="22.5" x14ac:dyDescent="0.2">
      <c r="A9640" s="1" t="str">
        <f t="shared" si="161"/>
        <v>SINAPI 103117</v>
      </c>
      <c r="B9640" s="3" t="s">
        <v>6165</v>
      </c>
      <c r="C9640" s="3">
        <v>103117</v>
      </c>
      <c r="D9640" s="2" t="s">
        <v>251</v>
      </c>
      <c r="E9640" s="3" t="s">
        <v>6148</v>
      </c>
      <c r="G9640" s="66">
        <v>606.62</v>
      </c>
    </row>
    <row r="9641" spans="1:7" ht="22.5" x14ac:dyDescent="0.2">
      <c r="A9641" s="1" t="str">
        <f t="shared" si="161"/>
        <v>SINAPI 103118</v>
      </c>
      <c r="B9641" s="3" t="s">
        <v>6165</v>
      </c>
      <c r="C9641" s="3">
        <v>103118</v>
      </c>
      <c r="D9641" s="2" t="s">
        <v>252</v>
      </c>
      <c r="E9641" s="3" t="s">
        <v>6148</v>
      </c>
      <c r="G9641" s="66">
        <v>704.81</v>
      </c>
    </row>
    <row r="9642" spans="1:7" ht="22.5" x14ac:dyDescent="0.2">
      <c r="A9642" s="1" t="str">
        <f t="shared" si="161"/>
        <v>SINAPI 103122</v>
      </c>
      <c r="B9642" s="3" t="s">
        <v>6165</v>
      </c>
      <c r="C9642" s="3">
        <v>103122</v>
      </c>
      <c r="D9642" s="2" t="s">
        <v>256</v>
      </c>
      <c r="E9642" s="3" t="s">
        <v>6148</v>
      </c>
      <c r="G9642" s="66">
        <v>83.42</v>
      </c>
    </row>
    <row r="9643" spans="1:7" ht="22.5" x14ac:dyDescent="0.2">
      <c r="A9643" s="1" t="str">
        <f t="shared" si="161"/>
        <v>SINAPI 103135</v>
      </c>
      <c r="B9643" s="3" t="s">
        <v>6165</v>
      </c>
      <c r="C9643" s="3">
        <v>103135</v>
      </c>
      <c r="D9643" s="2" t="s">
        <v>269</v>
      </c>
      <c r="E9643" s="3" t="s">
        <v>6148</v>
      </c>
      <c r="G9643" s="66">
        <v>1123.6300000000001</v>
      </c>
    </row>
    <row r="9644" spans="1:7" ht="22.5" x14ac:dyDescent="0.2">
      <c r="A9644" s="1" t="str">
        <f t="shared" si="161"/>
        <v>SINAPI 103136</v>
      </c>
      <c r="B9644" s="3" t="s">
        <v>6165</v>
      </c>
      <c r="C9644" s="3">
        <v>103136</v>
      </c>
      <c r="D9644" s="2" t="s">
        <v>270</v>
      </c>
      <c r="E9644" s="3" t="s">
        <v>6148</v>
      </c>
      <c r="G9644" s="66">
        <v>1346.85</v>
      </c>
    </row>
    <row r="9645" spans="1:7" ht="22.5" x14ac:dyDescent="0.2">
      <c r="A9645" s="1" t="str">
        <f t="shared" si="161"/>
        <v>SINAPI 103123</v>
      </c>
      <c r="B9645" s="3" t="s">
        <v>6165</v>
      </c>
      <c r="C9645" s="3">
        <v>103123</v>
      </c>
      <c r="D9645" s="2" t="s">
        <v>257</v>
      </c>
      <c r="E9645" s="3" t="s">
        <v>6148</v>
      </c>
      <c r="G9645" s="66">
        <v>121.41</v>
      </c>
    </row>
    <row r="9646" spans="1:7" ht="22.5" x14ac:dyDescent="0.2">
      <c r="A9646" s="1" t="str">
        <f t="shared" si="161"/>
        <v>SINAPI 103124</v>
      </c>
      <c r="B9646" s="3" t="s">
        <v>6165</v>
      </c>
      <c r="C9646" s="3">
        <v>103124</v>
      </c>
      <c r="D9646" s="2" t="s">
        <v>258</v>
      </c>
      <c r="E9646" s="3" t="s">
        <v>6148</v>
      </c>
      <c r="G9646" s="66">
        <v>159.37</v>
      </c>
    </row>
    <row r="9647" spans="1:7" ht="22.5" x14ac:dyDescent="0.2">
      <c r="A9647" s="1" t="str">
        <f t="shared" si="161"/>
        <v>SINAPI 103125</v>
      </c>
      <c r="B9647" s="3" t="s">
        <v>6165</v>
      </c>
      <c r="C9647" s="3">
        <v>103125</v>
      </c>
      <c r="D9647" s="2" t="s">
        <v>259</v>
      </c>
      <c r="E9647" s="3" t="s">
        <v>6148</v>
      </c>
      <c r="G9647" s="66">
        <v>268.7</v>
      </c>
    </row>
    <row r="9648" spans="1:7" ht="22.5" x14ac:dyDescent="0.2">
      <c r="A9648" s="1" t="str">
        <f t="shared" si="161"/>
        <v>SINAPI 103126</v>
      </c>
      <c r="B9648" s="3" t="s">
        <v>6165</v>
      </c>
      <c r="C9648" s="3">
        <v>103126</v>
      </c>
      <c r="D9648" s="2" t="s">
        <v>260</v>
      </c>
      <c r="E9648" s="3" t="s">
        <v>6148</v>
      </c>
      <c r="G9648" s="66">
        <v>306.66000000000003</v>
      </c>
    </row>
    <row r="9649" spans="1:7" ht="22.5" x14ac:dyDescent="0.2">
      <c r="A9649" s="1" t="str">
        <f t="shared" si="161"/>
        <v>SINAPI 103127</v>
      </c>
      <c r="B9649" s="3" t="s">
        <v>6165</v>
      </c>
      <c r="C9649" s="3">
        <v>103127</v>
      </c>
      <c r="D9649" s="2" t="s">
        <v>261</v>
      </c>
      <c r="E9649" s="3" t="s">
        <v>6148</v>
      </c>
      <c r="G9649" s="66">
        <v>415.98</v>
      </c>
    </row>
    <row r="9650" spans="1:7" ht="22.5" x14ac:dyDescent="0.2">
      <c r="A9650" s="1" t="str">
        <f t="shared" si="161"/>
        <v>SINAPI 103128</v>
      </c>
      <c r="B9650" s="3" t="s">
        <v>6165</v>
      </c>
      <c r="C9650" s="3">
        <v>103128</v>
      </c>
      <c r="D9650" s="2" t="s">
        <v>262</v>
      </c>
      <c r="E9650" s="3" t="s">
        <v>6148</v>
      </c>
      <c r="G9650" s="66">
        <v>453.95</v>
      </c>
    </row>
    <row r="9651" spans="1:7" ht="22.5" x14ac:dyDescent="0.2">
      <c r="A9651" s="1" t="str">
        <f t="shared" si="161"/>
        <v>SINAPI 103129</v>
      </c>
      <c r="B9651" s="3" t="s">
        <v>6165</v>
      </c>
      <c r="C9651" s="3">
        <v>103129</v>
      </c>
      <c r="D9651" s="2" t="s">
        <v>263</v>
      </c>
      <c r="E9651" s="3" t="s">
        <v>6148</v>
      </c>
      <c r="G9651" s="66">
        <v>563.28</v>
      </c>
    </row>
    <row r="9652" spans="1:7" ht="22.5" x14ac:dyDescent="0.2">
      <c r="A9652" s="1" t="str">
        <f t="shared" si="161"/>
        <v>SINAPI 103130</v>
      </c>
      <c r="B9652" s="3" t="s">
        <v>6165</v>
      </c>
      <c r="C9652" s="3">
        <v>103130</v>
      </c>
      <c r="D9652" s="2" t="s">
        <v>264</v>
      </c>
      <c r="E9652" s="3" t="s">
        <v>6148</v>
      </c>
      <c r="G9652" s="66">
        <v>601.24</v>
      </c>
    </row>
    <row r="9653" spans="1:7" ht="22.5" x14ac:dyDescent="0.2">
      <c r="A9653" s="1" t="str">
        <f t="shared" si="161"/>
        <v>SINAPI 103131</v>
      </c>
      <c r="B9653" s="3" t="s">
        <v>6165</v>
      </c>
      <c r="C9653" s="3">
        <v>103131</v>
      </c>
      <c r="D9653" s="2" t="s">
        <v>265</v>
      </c>
      <c r="E9653" s="3" t="s">
        <v>6148</v>
      </c>
      <c r="G9653" s="66">
        <v>677.17</v>
      </c>
    </row>
    <row r="9654" spans="1:7" ht="22.5" x14ac:dyDescent="0.2">
      <c r="A9654" s="1" t="str">
        <f t="shared" si="161"/>
        <v>SINAPI 103132</v>
      </c>
      <c r="B9654" s="3" t="s">
        <v>6165</v>
      </c>
      <c r="C9654" s="3">
        <v>103132</v>
      </c>
      <c r="D9654" s="2" t="s">
        <v>266</v>
      </c>
      <c r="E9654" s="3" t="s">
        <v>6148</v>
      </c>
      <c r="G9654" s="66">
        <v>824.46</v>
      </c>
    </row>
    <row r="9655" spans="1:7" ht="22.5" x14ac:dyDescent="0.2">
      <c r="A9655" s="1" t="str">
        <f t="shared" si="161"/>
        <v>SINAPI 103121</v>
      </c>
      <c r="B9655" s="3" t="s">
        <v>6165</v>
      </c>
      <c r="C9655" s="3">
        <v>103121</v>
      </c>
      <c r="D9655" s="2" t="s">
        <v>255</v>
      </c>
      <c r="E9655" s="3" t="s">
        <v>6148</v>
      </c>
      <c r="G9655" s="66">
        <v>68.25</v>
      </c>
    </row>
    <row r="9656" spans="1:7" ht="22.5" x14ac:dyDescent="0.2">
      <c r="A9656" s="1" t="str">
        <f t="shared" si="161"/>
        <v>SINAPI 103133</v>
      </c>
      <c r="B9656" s="3" t="s">
        <v>6165</v>
      </c>
      <c r="C9656" s="3">
        <v>103133</v>
      </c>
      <c r="D9656" s="2" t="s">
        <v>267</v>
      </c>
      <c r="E9656" s="3" t="s">
        <v>6148</v>
      </c>
      <c r="G9656" s="66">
        <v>900.41</v>
      </c>
    </row>
    <row r="9657" spans="1:7" ht="22.5" x14ac:dyDescent="0.2">
      <c r="A9657" s="1" t="str">
        <f t="shared" si="161"/>
        <v>SINAPI 103134</v>
      </c>
      <c r="B9657" s="3" t="s">
        <v>6165</v>
      </c>
      <c r="C9657" s="3">
        <v>103134</v>
      </c>
      <c r="D9657" s="2" t="s">
        <v>268</v>
      </c>
      <c r="E9657" s="3" t="s">
        <v>6148</v>
      </c>
      <c r="G9657" s="66">
        <v>1047.7</v>
      </c>
    </row>
    <row r="9658" spans="1:7" ht="22.5" x14ac:dyDescent="0.2">
      <c r="A9658" s="1" t="str">
        <f t="shared" si="161"/>
        <v>SINAPI 103090</v>
      </c>
      <c r="B9658" s="3" t="s">
        <v>6165</v>
      </c>
      <c r="C9658" s="3">
        <v>103090</v>
      </c>
      <c r="D9658" s="2" t="s">
        <v>224</v>
      </c>
      <c r="E9658" s="3" t="s">
        <v>6147</v>
      </c>
      <c r="G9658" s="66">
        <v>14.85</v>
      </c>
    </row>
    <row r="9659" spans="1:7" ht="22.5" x14ac:dyDescent="0.2">
      <c r="A9659" s="1" t="str">
        <f t="shared" si="161"/>
        <v>SINAPI 103103</v>
      </c>
      <c r="B9659" s="3" t="s">
        <v>6165</v>
      </c>
      <c r="C9659" s="3">
        <v>103103</v>
      </c>
      <c r="D9659" s="2" t="s">
        <v>237</v>
      </c>
      <c r="E9659" s="3" t="s">
        <v>6147</v>
      </c>
      <c r="G9659" s="66">
        <v>146.43</v>
      </c>
    </row>
    <row r="9660" spans="1:7" ht="22.5" x14ac:dyDescent="0.2">
      <c r="A9660" s="1" t="str">
        <f t="shared" si="161"/>
        <v>SINAPI 103104</v>
      </c>
      <c r="B9660" s="3" t="s">
        <v>6165</v>
      </c>
      <c r="C9660" s="3">
        <v>103104</v>
      </c>
      <c r="D9660" s="2" t="s">
        <v>238</v>
      </c>
      <c r="E9660" s="3" t="s">
        <v>6147</v>
      </c>
      <c r="G9660" s="66">
        <v>175.14</v>
      </c>
    </row>
    <row r="9661" spans="1:7" ht="22.5" x14ac:dyDescent="0.2">
      <c r="A9661" s="1" t="str">
        <f t="shared" si="161"/>
        <v>SINAPI 103091</v>
      </c>
      <c r="B9661" s="3" t="s">
        <v>6165</v>
      </c>
      <c r="C9661" s="3">
        <v>103091</v>
      </c>
      <c r="D9661" s="2" t="s">
        <v>225</v>
      </c>
      <c r="E9661" s="3" t="s">
        <v>6147</v>
      </c>
      <c r="G9661" s="66">
        <v>20.92</v>
      </c>
    </row>
    <row r="9662" spans="1:7" ht="22.5" x14ac:dyDescent="0.2">
      <c r="A9662" s="1" t="str">
        <f t="shared" si="161"/>
        <v>SINAPI 103092</v>
      </c>
      <c r="B9662" s="3" t="s">
        <v>6165</v>
      </c>
      <c r="C9662" s="3">
        <v>103092</v>
      </c>
      <c r="D9662" s="2" t="s">
        <v>226</v>
      </c>
      <c r="E9662" s="3" t="s">
        <v>6147</v>
      </c>
      <c r="G9662" s="66">
        <v>26.98</v>
      </c>
    </row>
    <row r="9663" spans="1:7" ht="22.5" x14ac:dyDescent="0.2">
      <c r="A9663" s="1" t="str">
        <f t="shared" si="161"/>
        <v>SINAPI 103093</v>
      </c>
      <c r="B9663" s="3" t="s">
        <v>6165</v>
      </c>
      <c r="C9663" s="3">
        <v>103093</v>
      </c>
      <c r="D9663" s="2" t="s">
        <v>227</v>
      </c>
      <c r="E9663" s="3" t="s">
        <v>6147</v>
      </c>
      <c r="G9663" s="66">
        <v>41.24</v>
      </c>
    </row>
    <row r="9664" spans="1:7" ht="22.5" x14ac:dyDescent="0.2">
      <c r="A9664" s="1" t="str">
        <f t="shared" si="161"/>
        <v>SINAPI 103094</v>
      </c>
      <c r="B9664" s="3" t="s">
        <v>6165</v>
      </c>
      <c r="C9664" s="3">
        <v>103094</v>
      </c>
      <c r="D9664" s="2" t="s">
        <v>228</v>
      </c>
      <c r="E9664" s="3" t="s">
        <v>6147</v>
      </c>
      <c r="G9664" s="66">
        <v>47.33</v>
      </c>
    </row>
    <row r="9665" spans="1:7" ht="22.5" x14ac:dyDescent="0.2">
      <c r="A9665" s="1" t="str">
        <f t="shared" si="161"/>
        <v>SINAPI 103095</v>
      </c>
      <c r="B9665" s="3" t="s">
        <v>6165</v>
      </c>
      <c r="C9665" s="3">
        <v>103095</v>
      </c>
      <c r="D9665" s="2" t="s">
        <v>229</v>
      </c>
      <c r="E9665" s="3" t="s">
        <v>6147</v>
      </c>
      <c r="G9665" s="66">
        <v>61.58</v>
      </c>
    </row>
    <row r="9666" spans="1:7" ht="22.5" x14ac:dyDescent="0.2">
      <c r="A9666" s="1" t="str">
        <f t="shared" si="161"/>
        <v>SINAPI 103096</v>
      </c>
      <c r="B9666" s="3" t="s">
        <v>6165</v>
      </c>
      <c r="C9666" s="3">
        <v>103096</v>
      </c>
      <c r="D9666" s="2" t="s">
        <v>230</v>
      </c>
      <c r="E9666" s="3" t="s">
        <v>6147</v>
      </c>
      <c r="G9666" s="66">
        <v>67.67</v>
      </c>
    </row>
    <row r="9667" spans="1:7" ht="22.5" x14ac:dyDescent="0.2">
      <c r="A9667" s="1" t="str">
        <f t="shared" si="161"/>
        <v>SINAPI 103097</v>
      </c>
      <c r="B9667" s="3" t="s">
        <v>6165</v>
      </c>
      <c r="C9667" s="3">
        <v>103097</v>
      </c>
      <c r="D9667" s="2" t="s">
        <v>231</v>
      </c>
      <c r="E9667" s="3" t="s">
        <v>6147</v>
      </c>
      <c r="G9667" s="66">
        <v>81.92</v>
      </c>
    </row>
    <row r="9668" spans="1:7" ht="22.5" x14ac:dyDescent="0.2">
      <c r="A9668" s="1" t="str">
        <f t="shared" si="161"/>
        <v>SINAPI 103098</v>
      </c>
      <c r="B9668" s="3" t="s">
        <v>6165</v>
      </c>
      <c r="C9668" s="3">
        <v>103098</v>
      </c>
      <c r="D9668" s="2" t="s">
        <v>232</v>
      </c>
      <c r="E9668" s="3" t="s">
        <v>6147</v>
      </c>
      <c r="G9668" s="66">
        <v>88</v>
      </c>
    </row>
    <row r="9669" spans="1:7" ht="22.5" x14ac:dyDescent="0.2">
      <c r="A9669" s="1" t="str">
        <f t="shared" si="161"/>
        <v>SINAPI 103099</v>
      </c>
      <c r="B9669" s="3" t="s">
        <v>6165</v>
      </c>
      <c r="C9669" s="3">
        <v>103099</v>
      </c>
      <c r="D9669" s="2" t="s">
        <v>233</v>
      </c>
      <c r="E9669" s="3" t="s">
        <v>6147</v>
      </c>
      <c r="G9669" s="66">
        <v>100.13</v>
      </c>
    </row>
    <row r="9670" spans="1:7" ht="22.5" x14ac:dyDescent="0.2">
      <c r="A9670" s="1" t="str">
        <f t="shared" si="161"/>
        <v>SINAPI 103100</v>
      </c>
      <c r="B9670" s="3" t="s">
        <v>6165</v>
      </c>
      <c r="C9670" s="3">
        <v>103100</v>
      </c>
      <c r="D9670" s="2" t="s">
        <v>234</v>
      </c>
      <c r="E9670" s="3" t="s">
        <v>6147</v>
      </c>
      <c r="G9670" s="66">
        <v>106.87</v>
      </c>
    </row>
    <row r="9671" spans="1:7" ht="22.5" x14ac:dyDescent="0.2">
      <c r="A9671" s="1" t="str">
        <f t="shared" si="161"/>
        <v>SINAPI 103089</v>
      </c>
      <c r="B9671" s="3" t="s">
        <v>6165</v>
      </c>
      <c r="C9671" s="3">
        <v>103089</v>
      </c>
      <c r="D9671" s="2" t="s">
        <v>223</v>
      </c>
      <c r="E9671" s="3" t="s">
        <v>6147</v>
      </c>
      <c r="G9671" s="66">
        <v>12.43</v>
      </c>
    </row>
    <row r="9672" spans="1:7" ht="22.5" x14ac:dyDescent="0.2">
      <c r="A9672" s="1" t="str">
        <f t="shared" si="161"/>
        <v>SINAPI 103101</v>
      </c>
      <c r="B9672" s="3" t="s">
        <v>6165</v>
      </c>
      <c r="C9672" s="3">
        <v>103101</v>
      </c>
      <c r="D9672" s="2" t="s">
        <v>235</v>
      </c>
      <c r="E9672" s="3" t="s">
        <v>6147</v>
      </c>
      <c r="G9672" s="66">
        <v>117.72</v>
      </c>
    </row>
    <row r="9673" spans="1:7" ht="22.5" x14ac:dyDescent="0.2">
      <c r="A9673" s="1" t="str">
        <f t="shared" si="161"/>
        <v>SINAPI 103102</v>
      </c>
      <c r="B9673" s="3" t="s">
        <v>6165</v>
      </c>
      <c r="C9673" s="3">
        <v>103102</v>
      </c>
      <c r="D9673" s="2" t="s">
        <v>236</v>
      </c>
      <c r="E9673" s="3" t="s">
        <v>6147</v>
      </c>
      <c r="G9673" s="66">
        <v>135.57</v>
      </c>
    </row>
    <row r="9674" spans="1:7" ht="22.5" x14ac:dyDescent="0.2">
      <c r="A9674" s="1" t="str">
        <f t="shared" si="161"/>
        <v>SINAPI 101112</v>
      </c>
      <c r="B9674" s="3" t="s">
        <v>6165</v>
      </c>
      <c r="C9674" s="3">
        <v>101112</v>
      </c>
      <c r="D9674" s="2" t="s">
        <v>1862</v>
      </c>
      <c r="E9674" s="3" t="s">
        <v>6154</v>
      </c>
      <c r="G9674" s="66">
        <v>1017.74</v>
      </c>
    </row>
    <row r="9675" spans="1:7" ht="22.5" x14ac:dyDescent="0.2">
      <c r="A9675" s="1" t="str">
        <f t="shared" si="161"/>
        <v>SINAPI 101113</v>
      </c>
      <c r="B9675" s="3" t="s">
        <v>6165</v>
      </c>
      <c r="C9675" s="3">
        <v>101113</v>
      </c>
      <c r="D9675" s="2" t="s">
        <v>1863</v>
      </c>
      <c r="E9675" s="3" t="s">
        <v>6154</v>
      </c>
      <c r="G9675" s="66">
        <v>1064.02</v>
      </c>
    </row>
    <row r="9676" spans="1:7" ht="22.5" x14ac:dyDescent="0.2">
      <c r="A9676" s="1" t="str">
        <f t="shared" si="161"/>
        <v>SINAPI 101098</v>
      </c>
      <c r="B9676" s="3" t="s">
        <v>6165</v>
      </c>
      <c r="C9676" s="3">
        <v>101098</v>
      </c>
      <c r="D9676" s="2" t="s">
        <v>10556</v>
      </c>
      <c r="E9676" s="3" t="s">
        <v>6154</v>
      </c>
      <c r="G9676" s="66">
        <v>1234.05</v>
      </c>
    </row>
    <row r="9677" spans="1:7" ht="33.75" x14ac:dyDescent="0.2">
      <c r="A9677" s="1" t="str">
        <f t="shared" si="161"/>
        <v>SINAPI 101106</v>
      </c>
      <c r="B9677" s="3" t="s">
        <v>6165</v>
      </c>
      <c r="C9677" s="3">
        <v>101106</v>
      </c>
      <c r="D9677" s="2" t="s">
        <v>10557</v>
      </c>
      <c r="E9677" s="3" t="s">
        <v>6154</v>
      </c>
      <c r="G9677" s="66">
        <v>1273.98</v>
      </c>
    </row>
    <row r="9678" spans="1:7" ht="22.5" x14ac:dyDescent="0.2">
      <c r="A9678" s="1" t="str">
        <f t="shared" si="161"/>
        <v>SINAPI 101102</v>
      </c>
      <c r="B9678" s="3" t="s">
        <v>6165</v>
      </c>
      <c r="C9678" s="3">
        <v>101102</v>
      </c>
      <c r="D9678" s="2" t="s">
        <v>10558</v>
      </c>
      <c r="E9678" s="3" t="s">
        <v>6154</v>
      </c>
      <c r="G9678" s="66">
        <v>940.6</v>
      </c>
    </row>
    <row r="9679" spans="1:7" ht="33.75" x14ac:dyDescent="0.2">
      <c r="A9679" s="1" t="str">
        <f t="shared" si="161"/>
        <v>SINAPI 101110</v>
      </c>
      <c r="B9679" s="3" t="s">
        <v>6165</v>
      </c>
      <c r="C9679" s="3">
        <v>101110</v>
      </c>
      <c r="D9679" s="2" t="s">
        <v>10559</v>
      </c>
      <c r="E9679" s="3" t="s">
        <v>6154</v>
      </c>
      <c r="G9679" s="66">
        <v>973.95</v>
      </c>
    </row>
    <row r="9680" spans="1:7" ht="22.5" x14ac:dyDescent="0.2">
      <c r="A9680" s="1" t="str">
        <f t="shared" si="161"/>
        <v>SINAPI 101099</v>
      </c>
      <c r="B9680" s="3" t="s">
        <v>6165</v>
      </c>
      <c r="C9680" s="3">
        <v>101099</v>
      </c>
      <c r="D9680" s="2" t="s">
        <v>10560</v>
      </c>
      <c r="E9680" s="3" t="s">
        <v>6154</v>
      </c>
      <c r="G9680" s="66">
        <v>1126.97</v>
      </c>
    </row>
    <row r="9681" spans="1:7" ht="33.75" x14ac:dyDescent="0.2">
      <c r="A9681" s="1" t="str">
        <f t="shared" si="161"/>
        <v>SINAPI 101107</v>
      </c>
      <c r="B9681" s="3" t="s">
        <v>6165</v>
      </c>
      <c r="C9681" s="3">
        <v>101107</v>
      </c>
      <c r="D9681" s="2" t="s">
        <v>10561</v>
      </c>
      <c r="E9681" s="3" t="s">
        <v>6154</v>
      </c>
      <c r="G9681" s="66">
        <v>1166</v>
      </c>
    </row>
    <row r="9682" spans="1:7" ht="22.5" x14ac:dyDescent="0.2">
      <c r="A9682" s="1" t="str">
        <f t="shared" si="161"/>
        <v>SINAPI 101103</v>
      </c>
      <c r="B9682" s="3" t="s">
        <v>6165</v>
      </c>
      <c r="C9682" s="3">
        <v>101103</v>
      </c>
      <c r="D9682" s="2" t="s">
        <v>10562</v>
      </c>
      <c r="E9682" s="3" t="s">
        <v>6154</v>
      </c>
      <c r="G9682" s="66">
        <v>887.12</v>
      </c>
    </row>
    <row r="9683" spans="1:7" ht="33.75" x14ac:dyDescent="0.2">
      <c r="A9683" s="1" t="str">
        <f t="shared" si="161"/>
        <v>SINAPI 101111</v>
      </c>
      <c r="B9683" s="3" t="s">
        <v>6165</v>
      </c>
      <c r="C9683" s="3">
        <v>101111</v>
      </c>
      <c r="D9683" s="2" t="s">
        <v>10563</v>
      </c>
      <c r="E9683" s="3" t="s">
        <v>6154</v>
      </c>
      <c r="G9683" s="66">
        <v>920.46</v>
      </c>
    </row>
    <row r="9684" spans="1:7" ht="22.5" x14ac:dyDescent="0.2">
      <c r="A9684" s="1" t="str">
        <f t="shared" si="161"/>
        <v>SINAPI 101096</v>
      </c>
      <c r="B9684" s="3" t="s">
        <v>6165</v>
      </c>
      <c r="C9684" s="3">
        <v>101096</v>
      </c>
      <c r="D9684" s="2" t="s">
        <v>10564</v>
      </c>
      <c r="E9684" s="3" t="s">
        <v>6154</v>
      </c>
      <c r="G9684" s="66">
        <v>1428.72</v>
      </c>
    </row>
    <row r="9685" spans="1:7" ht="33.75" x14ac:dyDescent="0.2">
      <c r="A9685" s="1" t="str">
        <f t="shared" si="161"/>
        <v>SINAPI 101104</v>
      </c>
      <c r="B9685" s="3" t="s">
        <v>6165</v>
      </c>
      <c r="C9685" s="3">
        <v>101104</v>
      </c>
      <c r="D9685" s="2" t="s">
        <v>10565</v>
      </c>
      <c r="E9685" s="3" t="s">
        <v>6154</v>
      </c>
      <c r="G9685" s="66">
        <v>1469.35</v>
      </c>
    </row>
    <row r="9686" spans="1:7" ht="22.5" x14ac:dyDescent="0.2">
      <c r="A9686" s="1" t="str">
        <f t="shared" si="161"/>
        <v>SINAPI 101100</v>
      </c>
      <c r="B9686" s="3" t="s">
        <v>6165</v>
      </c>
      <c r="C9686" s="3">
        <v>101100</v>
      </c>
      <c r="D9686" s="2" t="s">
        <v>10566</v>
      </c>
      <c r="E9686" s="3" t="s">
        <v>6154</v>
      </c>
      <c r="G9686" s="66">
        <v>992.75</v>
      </c>
    </row>
    <row r="9687" spans="1:7" ht="33.75" x14ac:dyDescent="0.2">
      <c r="A9687" s="1" t="str">
        <f t="shared" si="161"/>
        <v>SINAPI 101108</v>
      </c>
      <c r="B9687" s="3" t="s">
        <v>6165</v>
      </c>
      <c r="C9687" s="3">
        <v>101108</v>
      </c>
      <c r="D9687" s="2" t="s">
        <v>10567</v>
      </c>
      <c r="E9687" s="3" t="s">
        <v>6154</v>
      </c>
      <c r="G9687" s="66">
        <v>1025.48</v>
      </c>
    </row>
    <row r="9688" spans="1:7" ht="22.5" x14ac:dyDescent="0.2">
      <c r="A9688" s="1" t="str">
        <f t="shared" si="161"/>
        <v>SINAPI 101097</v>
      </c>
      <c r="B9688" s="3" t="s">
        <v>6165</v>
      </c>
      <c r="C9688" s="3">
        <v>101097</v>
      </c>
      <c r="D9688" s="2" t="s">
        <v>10568</v>
      </c>
      <c r="E9688" s="3" t="s">
        <v>6154</v>
      </c>
      <c r="G9688" s="66">
        <v>1344.21</v>
      </c>
    </row>
    <row r="9689" spans="1:7" ht="33.75" x14ac:dyDescent="0.2">
      <c r="A9689" s="1" t="str">
        <f t="shared" si="161"/>
        <v>SINAPI 101105</v>
      </c>
      <c r="B9689" s="3" t="s">
        <v>6165</v>
      </c>
      <c r="C9689" s="3">
        <v>101105</v>
      </c>
      <c r="D9689" s="2" t="s">
        <v>10569</v>
      </c>
      <c r="E9689" s="3" t="s">
        <v>6154</v>
      </c>
      <c r="G9689" s="66">
        <v>1384.37</v>
      </c>
    </row>
    <row r="9690" spans="1:7" ht="22.5" x14ac:dyDescent="0.2">
      <c r="A9690" s="1" t="str">
        <f t="shared" si="161"/>
        <v>SINAPI 101101</v>
      </c>
      <c r="B9690" s="3" t="s">
        <v>6165</v>
      </c>
      <c r="C9690" s="3">
        <v>101101</v>
      </c>
      <c r="D9690" s="2" t="s">
        <v>10570</v>
      </c>
      <c r="E9690" s="3" t="s">
        <v>6154</v>
      </c>
      <c r="G9690" s="66">
        <v>968.23</v>
      </c>
    </row>
    <row r="9691" spans="1:7" ht="33.75" x14ac:dyDescent="0.2">
      <c r="A9691" s="1" t="str">
        <f t="shared" si="161"/>
        <v>SINAPI 101109</v>
      </c>
      <c r="B9691" s="3" t="s">
        <v>6165</v>
      </c>
      <c r="C9691" s="3">
        <v>101109</v>
      </c>
      <c r="D9691" s="2" t="s">
        <v>10571</v>
      </c>
      <c r="E9691" s="3" t="s">
        <v>6154</v>
      </c>
      <c r="G9691" s="66">
        <v>1000.93</v>
      </c>
    </row>
    <row r="9692" spans="1:7" x14ac:dyDescent="0.2">
      <c r="A9692" s="1" t="str">
        <f t="shared" si="161"/>
        <v>SINAPI 96393</v>
      </c>
      <c r="B9692" s="3" t="s">
        <v>6165</v>
      </c>
      <c r="C9692" s="3">
        <v>96393</v>
      </c>
      <c r="D9692" s="2" t="s">
        <v>4931</v>
      </c>
      <c r="E9692" s="3" t="s">
        <v>6154</v>
      </c>
      <c r="G9692" s="66">
        <v>203.91</v>
      </c>
    </row>
    <row r="9693" spans="1:7" x14ac:dyDescent="0.2">
      <c r="A9693" s="1" t="str">
        <f t="shared" si="161"/>
        <v>SINAPI 96394</v>
      </c>
      <c r="B9693" s="3" t="s">
        <v>6165</v>
      </c>
      <c r="C9693" s="3">
        <v>96394</v>
      </c>
      <c r="D9693" s="2" t="s">
        <v>4932</v>
      </c>
      <c r="E9693" s="3" t="s">
        <v>6154</v>
      </c>
      <c r="G9693" s="66">
        <v>264.86</v>
      </c>
    </row>
    <row r="9694" spans="1:7" ht="22.5" x14ac:dyDescent="0.2">
      <c r="A9694" s="1" t="str">
        <f t="shared" si="161"/>
        <v>SINAPI 104363</v>
      </c>
      <c r="B9694" s="3" t="s">
        <v>6165</v>
      </c>
      <c r="C9694" s="3">
        <v>104363</v>
      </c>
      <c r="D9694" s="2" t="s">
        <v>10572</v>
      </c>
      <c r="E9694" s="3" t="s">
        <v>6163</v>
      </c>
      <c r="G9694" s="66">
        <v>0</v>
      </c>
    </row>
    <row r="9695" spans="1:7" ht="22.5" x14ac:dyDescent="0.2">
      <c r="A9695" s="1" t="str">
        <f t="shared" si="161"/>
        <v>SINAPI 104360</v>
      </c>
      <c r="B9695" s="3" t="s">
        <v>6165</v>
      </c>
      <c r="C9695" s="3">
        <v>104360</v>
      </c>
      <c r="D9695" s="2" t="s">
        <v>10573</v>
      </c>
      <c r="E9695" s="3" t="s">
        <v>6163</v>
      </c>
      <c r="G9695" s="66">
        <v>0</v>
      </c>
    </row>
    <row r="9696" spans="1:7" ht="22.5" x14ac:dyDescent="0.2">
      <c r="A9696" s="1" t="str">
        <f t="shared" si="161"/>
        <v>SINAPI 104358</v>
      </c>
      <c r="B9696" s="3" t="s">
        <v>6165</v>
      </c>
      <c r="C9696" s="3">
        <v>104358</v>
      </c>
      <c r="D9696" s="2" t="s">
        <v>10574</v>
      </c>
      <c r="E9696" s="3" t="s">
        <v>6163</v>
      </c>
      <c r="G9696" s="66">
        <v>0</v>
      </c>
    </row>
    <row r="9697" spans="1:7" ht="22.5" x14ac:dyDescent="0.2">
      <c r="A9697" s="1" t="str">
        <f t="shared" si="161"/>
        <v>SINAPI 104362</v>
      </c>
      <c r="B9697" s="3" t="s">
        <v>6165</v>
      </c>
      <c r="C9697" s="3">
        <v>104362</v>
      </c>
      <c r="D9697" s="2" t="s">
        <v>10575</v>
      </c>
      <c r="E9697" s="3" t="s">
        <v>6163</v>
      </c>
      <c r="G9697" s="66">
        <v>0</v>
      </c>
    </row>
    <row r="9698" spans="1:7" ht="22.5" x14ac:dyDescent="0.2">
      <c r="A9698" s="1" t="str">
        <f t="shared" si="161"/>
        <v>SINAPI 104361</v>
      </c>
      <c r="B9698" s="3" t="s">
        <v>6165</v>
      </c>
      <c r="C9698" s="3">
        <v>104361</v>
      </c>
      <c r="D9698" s="2" t="s">
        <v>10576</v>
      </c>
      <c r="E9698" s="3" t="s">
        <v>6163</v>
      </c>
      <c r="G9698" s="66">
        <v>0</v>
      </c>
    </row>
    <row r="9699" spans="1:7" ht="22.5" x14ac:dyDescent="0.2">
      <c r="A9699" s="1" t="str">
        <f t="shared" si="161"/>
        <v>SINAPI 104359</v>
      </c>
      <c r="B9699" s="3" t="s">
        <v>6165</v>
      </c>
      <c r="C9699" s="3">
        <v>104359</v>
      </c>
      <c r="D9699" s="2" t="s">
        <v>10577</v>
      </c>
      <c r="E9699" s="3" t="s">
        <v>6163</v>
      </c>
      <c r="G9699" s="66">
        <v>0</v>
      </c>
    </row>
    <row r="9700" spans="1:7" x14ac:dyDescent="0.2">
      <c r="A9700" s="1" t="str">
        <f t="shared" si="161"/>
        <v>SINAPI 96395</v>
      </c>
      <c r="B9700" s="3" t="s">
        <v>6165</v>
      </c>
      <c r="C9700" s="3">
        <v>96395</v>
      </c>
      <c r="D9700" s="2" t="s">
        <v>4933</v>
      </c>
      <c r="E9700" s="3" t="s">
        <v>6154</v>
      </c>
      <c r="G9700" s="66">
        <v>350.81</v>
      </c>
    </row>
    <row r="9701" spans="1:7" x14ac:dyDescent="0.2">
      <c r="A9701" s="1" t="str">
        <f t="shared" si="161"/>
        <v>SINAPI 104373</v>
      </c>
      <c r="B9701" s="3" t="s">
        <v>6165</v>
      </c>
      <c r="C9701" s="3">
        <v>104373</v>
      </c>
      <c r="D9701" s="2" t="s">
        <v>10578</v>
      </c>
      <c r="E9701" s="3" t="s">
        <v>6163</v>
      </c>
      <c r="G9701" s="66">
        <v>0</v>
      </c>
    </row>
    <row r="9702" spans="1:7" x14ac:dyDescent="0.2">
      <c r="A9702" s="1" t="str">
        <f t="shared" si="161"/>
        <v>SINAPI 104374</v>
      </c>
      <c r="B9702" s="3" t="s">
        <v>6165</v>
      </c>
      <c r="C9702" s="3">
        <v>104374</v>
      </c>
      <c r="D9702" s="2" t="s">
        <v>10579</v>
      </c>
      <c r="E9702" s="3" t="s">
        <v>6163</v>
      </c>
      <c r="G9702" s="66">
        <v>0</v>
      </c>
    </row>
    <row r="9703" spans="1:7" ht="22.5" x14ac:dyDescent="0.2">
      <c r="A9703" s="1" t="str">
        <f t="shared" ref="A9703:A9766" si="162">CONCATENAR</f>
        <v>SINAPI 105034</v>
      </c>
      <c r="B9703" s="3" t="s">
        <v>6165</v>
      </c>
      <c r="C9703" s="3">
        <v>105034</v>
      </c>
      <c r="D9703" s="2" t="s">
        <v>6738</v>
      </c>
      <c r="E9703" s="3" t="s">
        <v>6147</v>
      </c>
      <c r="G9703" s="66">
        <v>42.38</v>
      </c>
    </row>
    <row r="9704" spans="1:7" ht="22.5" x14ac:dyDescent="0.2">
      <c r="A9704" s="1" t="str">
        <f t="shared" si="162"/>
        <v>SINAPI 105033</v>
      </c>
      <c r="B9704" s="3" t="s">
        <v>6165</v>
      </c>
      <c r="C9704" s="3">
        <v>105033</v>
      </c>
      <c r="D9704" s="2" t="s">
        <v>6737</v>
      </c>
      <c r="E9704" s="3" t="s">
        <v>6147</v>
      </c>
      <c r="G9704" s="66">
        <v>59.41</v>
      </c>
    </row>
    <row r="9705" spans="1:7" ht="22.5" x14ac:dyDescent="0.2">
      <c r="A9705" s="1" t="str">
        <f t="shared" si="162"/>
        <v>SINAPI 93205</v>
      </c>
      <c r="B9705" s="3" t="s">
        <v>6165</v>
      </c>
      <c r="C9705" s="3">
        <v>93205</v>
      </c>
      <c r="D9705" s="2" t="s">
        <v>6724</v>
      </c>
      <c r="E9705" s="3" t="s">
        <v>6147</v>
      </c>
      <c r="G9705" s="66">
        <v>71.8</v>
      </c>
    </row>
    <row r="9706" spans="1:7" x14ac:dyDescent="0.2">
      <c r="A9706" s="1" t="str">
        <f t="shared" si="162"/>
        <v>SINAPI 105032</v>
      </c>
      <c r="B9706" s="3" t="s">
        <v>6165</v>
      </c>
      <c r="C9706" s="3">
        <v>105032</v>
      </c>
      <c r="D9706" s="2" t="s">
        <v>6736</v>
      </c>
      <c r="E9706" s="3" t="s">
        <v>6147</v>
      </c>
      <c r="G9706" s="66">
        <v>33.33</v>
      </c>
    </row>
    <row r="9707" spans="1:7" x14ac:dyDescent="0.2">
      <c r="A9707" s="1" t="str">
        <f t="shared" si="162"/>
        <v>SINAPI 105031</v>
      </c>
      <c r="B9707" s="3" t="s">
        <v>6165</v>
      </c>
      <c r="C9707" s="3">
        <v>105031</v>
      </c>
      <c r="D9707" s="2" t="s">
        <v>6735</v>
      </c>
      <c r="E9707" s="3" t="s">
        <v>6147</v>
      </c>
      <c r="G9707" s="66">
        <v>49.11</v>
      </c>
    </row>
    <row r="9708" spans="1:7" x14ac:dyDescent="0.2">
      <c r="A9708" s="1" t="str">
        <f t="shared" si="162"/>
        <v>SINAPI 93199</v>
      </c>
      <c r="B9708" s="3" t="s">
        <v>6165</v>
      </c>
      <c r="C9708" s="3">
        <v>93199</v>
      </c>
      <c r="D9708" s="2" t="s">
        <v>6720</v>
      </c>
      <c r="E9708" s="3" t="s">
        <v>6147</v>
      </c>
      <c r="G9708" s="66">
        <v>51.92</v>
      </c>
    </row>
    <row r="9709" spans="1:7" x14ac:dyDescent="0.2">
      <c r="A9709" s="1" t="str">
        <f t="shared" si="162"/>
        <v>SINAPI 105030</v>
      </c>
      <c r="B9709" s="3" t="s">
        <v>6165</v>
      </c>
      <c r="C9709" s="3">
        <v>105030</v>
      </c>
      <c r="D9709" s="2" t="s">
        <v>6734</v>
      </c>
      <c r="E9709" s="3" t="s">
        <v>6147</v>
      </c>
      <c r="G9709" s="66">
        <v>45.45</v>
      </c>
    </row>
    <row r="9710" spans="1:7" x14ac:dyDescent="0.2">
      <c r="A9710" s="1" t="str">
        <f t="shared" si="162"/>
        <v>SINAPI 105029</v>
      </c>
      <c r="B9710" s="3" t="s">
        <v>6165</v>
      </c>
      <c r="C9710" s="3">
        <v>105029</v>
      </c>
      <c r="D9710" s="2" t="s">
        <v>6733</v>
      </c>
      <c r="E9710" s="3" t="s">
        <v>6147</v>
      </c>
      <c r="G9710" s="66">
        <v>53.73</v>
      </c>
    </row>
    <row r="9711" spans="1:7" x14ac:dyDescent="0.2">
      <c r="A9711" s="1" t="str">
        <f t="shared" si="162"/>
        <v>SINAPI 93197</v>
      </c>
      <c r="B9711" s="3" t="s">
        <v>6165</v>
      </c>
      <c r="C9711" s="3">
        <v>93197</v>
      </c>
      <c r="D9711" s="2" t="s">
        <v>6719</v>
      </c>
      <c r="E9711" s="3" t="s">
        <v>6147</v>
      </c>
      <c r="G9711" s="66">
        <v>62.02</v>
      </c>
    </row>
    <row r="9712" spans="1:7" x14ac:dyDescent="0.2">
      <c r="A9712" s="1" t="str">
        <f t="shared" si="162"/>
        <v>SINAPI 105040</v>
      </c>
      <c r="B9712" s="3" t="s">
        <v>6165</v>
      </c>
      <c r="C9712" s="3">
        <v>105040</v>
      </c>
      <c r="D9712" s="2" t="s">
        <v>6744</v>
      </c>
      <c r="E9712" s="3" t="s">
        <v>6147</v>
      </c>
      <c r="G9712" s="66">
        <v>34.25</v>
      </c>
    </row>
    <row r="9713" spans="1:7" x14ac:dyDescent="0.2">
      <c r="A9713" s="1" t="str">
        <f t="shared" si="162"/>
        <v>SINAPI 105039</v>
      </c>
      <c r="B9713" s="3" t="s">
        <v>6165</v>
      </c>
      <c r="C9713" s="3">
        <v>105039</v>
      </c>
      <c r="D9713" s="2" t="s">
        <v>6743</v>
      </c>
      <c r="E9713" s="3" t="s">
        <v>6147</v>
      </c>
      <c r="G9713" s="66">
        <v>50.6</v>
      </c>
    </row>
    <row r="9714" spans="1:7" x14ac:dyDescent="0.2">
      <c r="A9714" s="1" t="str">
        <f t="shared" si="162"/>
        <v>SINAPI 105038</v>
      </c>
      <c r="B9714" s="3" t="s">
        <v>6165</v>
      </c>
      <c r="C9714" s="3">
        <v>105038</v>
      </c>
      <c r="D9714" s="2" t="s">
        <v>6742</v>
      </c>
      <c r="E9714" s="3" t="s">
        <v>6147</v>
      </c>
      <c r="G9714" s="66">
        <v>70.290000000000006</v>
      </c>
    </row>
    <row r="9715" spans="1:7" x14ac:dyDescent="0.2">
      <c r="A9715" s="1" t="str">
        <f t="shared" si="162"/>
        <v>SINAPI 105028</v>
      </c>
      <c r="B9715" s="3" t="s">
        <v>6165</v>
      </c>
      <c r="C9715" s="3">
        <v>105028</v>
      </c>
      <c r="D9715" s="2" t="s">
        <v>6732</v>
      </c>
      <c r="E9715" s="3" t="s">
        <v>6147</v>
      </c>
      <c r="G9715" s="66">
        <v>23.26</v>
      </c>
    </row>
    <row r="9716" spans="1:7" x14ac:dyDescent="0.2">
      <c r="A9716" s="1" t="str">
        <f t="shared" si="162"/>
        <v>SINAPI 105027</v>
      </c>
      <c r="B9716" s="3" t="s">
        <v>6165</v>
      </c>
      <c r="C9716" s="3">
        <v>105027</v>
      </c>
      <c r="D9716" s="2" t="s">
        <v>6731</v>
      </c>
      <c r="E9716" s="3" t="s">
        <v>6147</v>
      </c>
      <c r="G9716" s="66">
        <v>26.49</v>
      </c>
    </row>
    <row r="9717" spans="1:7" x14ac:dyDescent="0.2">
      <c r="A9717" s="1" t="str">
        <f t="shared" si="162"/>
        <v>SINAPI 93194</v>
      </c>
      <c r="B9717" s="3" t="s">
        <v>6165</v>
      </c>
      <c r="C9717" s="3">
        <v>93194</v>
      </c>
      <c r="D9717" s="2" t="s">
        <v>6718</v>
      </c>
      <c r="E9717" s="3" t="s">
        <v>6147</v>
      </c>
      <c r="G9717" s="66">
        <v>30.12</v>
      </c>
    </row>
    <row r="9718" spans="1:7" x14ac:dyDescent="0.2">
      <c r="A9718" s="1" t="str">
        <f t="shared" si="162"/>
        <v>SINAPI 93200</v>
      </c>
      <c r="B9718" s="3" t="s">
        <v>6165</v>
      </c>
      <c r="C9718" s="3">
        <v>93200</v>
      </c>
      <c r="D9718" s="2" t="s">
        <v>6721</v>
      </c>
      <c r="E9718" s="3" t="s">
        <v>6147</v>
      </c>
      <c r="G9718" s="66">
        <v>12.7</v>
      </c>
    </row>
    <row r="9719" spans="1:7" x14ac:dyDescent="0.2">
      <c r="A9719" s="1" t="str">
        <f t="shared" si="162"/>
        <v>SINAPI 93203</v>
      </c>
      <c r="B9719" s="3" t="s">
        <v>6165</v>
      </c>
      <c r="C9719" s="3">
        <v>93203</v>
      </c>
      <c r="D9719" s="2" t="s">
        <v>6723</v>
      </c>
      <c r="E9719" s="3" t="s">
        <v>6147</v>
      </c>
      <c r="G9719" s="66">
        <v>13.48</v>
      </c>
    </row>
    <row r="9720" spans="1:7" x14ac:dyDescent="0.2">
      <c r="A9720" s="1" t="str">
        <f t="shared" si="162"/>
        <v>SINAPI 93202</v>
      </c>
      <c r="B9720" s="3" t="s">
        <v>6165</v>
      </c>
      <c r="C9720" s="3">
        <v>93202</v>
      </c>
      <c r="D9720" s="2" t="s">
        <v>6722</v>
      </c>
      <c r="E9720" s="3" t="s">
        <v>6147</v>
      </c>
      <c r="G9720" s="66">
        <v>29.23</v>
      </c>
    </row>
    <row r="9721" spans="1:7" x14ac:dyDescent="0.2">
      <c r="A9721" s="1" t="str">
        <f t="shared" si="162"/>
        <v>SINAPI 105026</v>
      </c>
      <c r="B9721" s="3" t="s">
        <v>6165</v>
      </c>
      <c r="C9721" s="3">
        <v>105026</v>
      </c>
      <c r="D9721" s="2" t="s">
        <v>6730</v>
      </c>
      <c r="E9721" s="3" t="s">
        <v>6147</v>
      </c>
      <c r="G9721" s="66">
        <v>43.64</v>
      </c>
    </row>
    <row r="9722" spans="1:7" x14ac:dyDescent="0.2">
      <c r="A9722" s="1" t="str">
        <f t="shared" si="162"/>
        <v>SINAPI 105025</v>
      </c>
      <c r="B9722" s="3" t="s">
        <v>6165</v>
      </c>
      <c r="C9722" s="3">
        <v>105025</v>
      </c>
      <c r="D9722" s="2" t="s">
        <v>6729</v>
      </c>
      <c r="E9722" s="3" t="s">
        <v>6147</v>
      </c>
      <c r="G9722" s="66">
        <v>61.5</v>
      </c>
    </row>
    <row r="9723" spans="1:7" x14ac:dyDescent="0.2">
      <c r="A9723" s="1" t="str">
        <f t="shared" si="162"/>
        <v>SINAPI 93191</v>
      </c>
      <c r="B9723" s="3" t="s">
        <v>6165</v>
      </c>
      <c r="C9723" s="3">
        <v>93191</v>
      </c>
      <c r="D9723" s="2" t="s">
        <v>6717</v>
      </c>
      <c r="E9723" s="3" t="s">
        <v>6147</v>
      </c>
      <c r="G9723" s="66">
        <v>74.34</v>
      </c>
    </row>
    <row r="9724" spans="1:7" x14ac:dyDescent="0.2">
      <c r="A9724" s="1" t="str">
        <f t="shared" si="162"/>
        <v>SINAPI 105024</v>
      </c>
      <c r="B9724" s="3" t="s">
        <v>6165</v>
      </c>
      <c r="C9724" s="3">
        <v>105024</v>
      </c>
      <c r="D9724" s="2" t="s">
        <v>6728</v>
      </c>
      <c r="E9724" s="3" t="s">
        <v>6147</v>
      </c>
      <c r="G9724" s="66">
        <v>58.61</v>
      </c>
    </row>
    <row r="9725" spans="1:7" x14ac:dyDescent="0.2">
      <c r="A9725" s="1" t="str">
        <f t="shared" si="162"/>
        <v>SINAPI 105023</v>
      </c>
      <c r="B9725" s="3" t="s">
        <v>6165</v>
      </c>
      <c r="C9725" s="3">
        <v>105023</v>
      </c>
      <c r="D9725" s="2" t="s">
        <v>6727</v>
      </c>
      <c r="E9725" s="3" t="s">
        <v>6147</v>
      </c>
      <c r="G9725" s="66">
        <v>71.22</v>
      </c>
    </row>
    <row r="9726" spans="1:7" x14ac:dyDescent="0.2">
      <c r="A9726" s="1" t="str">
        <f t="shared" si="162"/>
        <v>SINAPI 93187</v>
      </c>
      <c r="B9726" s="3" t="s">
        <v>6165</v>
      </c>
      <c r="C9726" s="3">
        <v>93187</v>
      </c>
      <c r="D9726" s="2" t="s">
        <v>6716</v>
      </c>
      <c r="E9726" s="3" t="s">
        <v>6147</v>
      </c>
      <c r="G9726" s="66">
        <v>83.81</v>
      </c>
    </row>
    <row r="9727" spans="1:7" x14ac:dyDescent="0.2">
      <c r="A9727" s="1" t="str">
        <f t="shared" si="162"/>
        <v>SINAPI 105037</v>
      </c>
      <c r="B9727" s="3" t="s">
        <v>6165</v>
      </c>
      <c r="C9727" s="3">
        <v>105037</v>
      </c>
      <c r="D9727" s="2" t="s">
        <v>6741</v>
      </c>
      <c r="E9727" s="3" t="s">
        <v>6147</v>
      </c>
      <c r="G9727" s="66">
        <v>34.409999999999997</v>
      </c>
    </row>
    <row r="9728" spans="1:7" x14ac:dyDescent="0.2">
      <c r="A9728" s="1" t="str">
        <f t="shared" si="162"/>
        <v>SINAPI 105036</v>
      </c>
      <c r="B9728" s="3" t="s">
        <v>6165</v>
      </c>
      <c r="C9728" s="3">
        <v>105036</v>
      </c>
      <c r="D9728" s="2" t="s">
        <v>6740</v>
      </c>
      <c r="E9728" s="3" t="s">
        <v>6147</v>
      </c>
      <c r="G9728" s="66">
        <v>50.82</v>
      </c>
    </row>
    <row r="9729" spans="1:7" x14ac:dyDescent="0.2">
      <c r="A9729" s="1" t="str">
        <f t="shared" si="162"/>
        <v>SINAPI 105035</v>
      </c>
      <c r="B9729" s="3" t="s">
        <v>6165</v>
      </c>
      <c r="C9729" s="3">
        <v>105035</v>
      </c>
      <c r="D9729" s="2" t="s">
        <v>6739</v>
      </c>
      <c r="E9729" s="3" t="s">
        <v>6147</v>
      </c>
      <c r="G9729" s="66">
        <v>70.489999999999995</v>
      </c>
    </row>
    <row r="9730" spans="1:7" x14ac:dyDescent="0.2">
      <c r="A9730" s="1" t="str">
        <f t="shared" si="162"/>
        <v>SINAPI 105022</v>
      </c>
      <c r="B9730" s="3" t="s">
        <v>6165</v>
      </c>
      <c r="C9730" s="3">
        <v>105022</v>
      </c>
      <c r="D9730" s="2" t="s">
        <v>6726</v>
      </c>
      <c r="E9730" s="3" t="s">
        <v>6147</v>
      </c>
      <c r="G9730" s="66">
        <v>23.65</v>
      </c>
    </row>
    <row r="9731" spans="1:7" x14ac:dyDescent="0.2">
      <c r="A9731" s="1" t="str">
        <f t="shared" si="162"/>
        <v>SINAPI 105021</v>
      </c>
      <c r="B9731" s="3" t="s">
        <v>6165</v>
      </c>
      <c r="C9731" s="3">
        <v>105021</v>
      </c>
      <c r="D9731" s="2" t="s">
        <v>6725</v>
      </c>
      <c r="E9731" s="3" t="s">
        <v>6147</v>
      </c>
      <c r="G9731" s="66">
        <v>26.91</v>
      </c>
    </row>
    <row r="9732" spans="1:7" x14ac:dyDescent="0.2">
      <c r="A9732" s="1" t="str">
        <f t="shared" si="162"/>
        <v>SINAPI 93184</v>
      </c>
      <c r="B9732" s="3" t="s">
        <v>6165</v>
      </c>
      <c r="C9732" s="3">
        <v>93184</v>
      </c>
      <c r="D9732" s="2" t="s">
        <v>6715</v>
      </c>
      <c r="E9732" s="3" t="s">
        <v>6147</v>
      </c>
      <c r="G9732" s="66">
        <v>30.99</v>
      </c>
    </row>
    <row r="9733" spans="1:7" ht="22.5" x14ac:dyDescent="0.2">
      <c r="A9733" s="1" t="str">
        <f t="shared" si="162"/>
        <v>SINAPI 102149</v>
      </c>
      <c r="B9733" s="3" t="s">
        <v>6165</v>
      </c>
      <c r="C9733" s="3">
        <v>102149</v>
      </c>
      <c r="D9733" s="2" t="s">
        <v>10580</v>
      </c>
      <c r="E9733" s="3" t="s">
        <v>6149</v>
      </c>
      <c r="G9733" s="66">
        <v>0</v>
      </c>
    </row>
    <row r="9734" spans="1:7" ht="22.5" x14ac:dyDescent="0.2">
      <c r="A9734" s="1" t="str">
        <f t="shared" si="162"/>
        <v>SINAPI 102150</v>
      </c>
      <c r="B9734" s="3" t="s">
        <v>6165</v>
      </c>
      <c r="C9734" s="3">
        <v>102150</v>
      </c>
      <c r="D9734" s="2" t="s">
        <v>10581</v>
      </c>
      <c r="E9734" s="3" t="s">
        <v>6149</v>
      </c>
      <c r="G9734" s="66">
        <v>0</v>
      </c>
    </row>
    <row r="9735" spans="1:7" ht="22.5" x14ac:dyDescent="0.2">
      <c r="A9735" s="1" t="str">
        <f t="shared" si="162"/>
        <v>SINAPI 102145</v>
      </c>
      <c r="B9735" s="3" t="s">
        <v>6165</v>
      </c>
      <c r="C9735" s="3">
        <v>102145</v>
      </c>
      <c r="D9735" s="2" t="s">
        <v>10582</v>
      </c>
      <c r="E9735" s="3" t="s">
        <v>6149</v>
      </c>
      <c r="G9735" s="66">
        <v>0</v>
      </c>
    </row>
    <row r="9736" spans="1:7" ht="22.5" x14ac:dyDescent="0.2">
      <c r="A9736" s="1" t="str">
        <f t="shared" si="162"/>
        <v>SINAPI 102146</v>
      </c>
      <c r="B9736" s="3" t="s">
        <v>6165</v>
      </c>
      <c r="C9736" s="3">
        <v>102146</v>
      </c>
      <c r="D9736" s="2" t="s">
        <v>10583</v>
      </c>
      <c r="E9736" s="3" t="s">
        <v>6149</v>
      </c>
      <c r="G9736" s="66">
        <v>0</v>
      </c>
    </row>
    <row r="9737" spans="1:7" x14ac:dyDescent="0.2">
      <c r="A9737" s="1" t="str">
        <f t="shared" si="162"/>
        <v>SINAPI 102147</v>
      </c>
      <c r="B9737" s="3" t="s">
        <v>6165</v>
      </c>
      <c r="C9737" s="3">
        <v>102147</v>
      </c>
      <c r="D9737" s="2" t="s">
        <v>10584</v>
      </c>
      <c r="E9737" s="3" t="s">
        <v>6149</v>
      </c>
      <c r="G9737" s="66">
        <v>0</v>
      </c>
    </row>
    <row r="9738" spans="1:7" ht="22.5" x14ac:dyDescent="0.2">
      <c r="A9738" s="1" t="str">
        <f t="shared" si="162"/>
        <v>SINAPI 102148</v>
      </c>
      <c r="B9738" s="3" t="s">
        <v>6165</v>
      </c>
      <c r="C9738" s="3">
        <v>102148</v>
      </c>
      <c r="D9738" s="2" t="s">
        <v>10585</v>
      </c>
      <c r="E9738" s="3" t="s">
        <v>6149</v>
      </c>
      <c r="G9738" s="66">
        <v>0</v>
      </c>
    </row>
    <row r="9739" spans="1:7" ht="22.5" x14ac:dyDescent="0.2">
      <c r="A9739" s="1" t="str">
        <f t="shared" si="162"/>
        <v>SINAPI 102143</v>
      </c>
      <c r="B9739" s="3" t="s">
        <v>6165</v>
      </c>
      <c r="C9739" s="3">
        <v>102143</v>
      </c>
      <c r="D9739" s="2" t="s">
        <v>10586</v>
      </c>
      <c r="E9739" s="3" t="s">
        <v>6149</v>
      </c>
      <c r="G9739" s="66">
        <v>0</v>
      </c>
    </row>
    <row r="9740" spans="1:7" ht="22.5" x14ac:dyDescent="0.2">
      <c r="A9740" s="1" t="str">
        <f t="shared" si="162"/>
        <v>SINAPI 102144</v>
      </c>
      <c r="B9740" s="3" t="s">
        <v>6165</v>
      </c>
      <c r="C9740" s="3">
        <v>102144</v>
      </c>
      <c r="D9740" s="2" t="s">
        <v>10587</v>
      </c>
      <c r="E9740" s="3" t="s">
        <v>6149</v>
      </c>
      <c r="G9740" s="66">
        <v>0</v>
      </c>
    </row>
    <row r="9741" spans="1:7" ht="22.5" x14ac:dyDescent="0.2">
      <c r="A9741" s="1" t="str">
        <f t="shared" si="162"/>
        <v>SINAPI 102171</v>
      </c>
      <c r="B9741" s="3" t="s">
        <v>6165</v>
      </c>
      <c r="C9741" s="3">
        <v>102171</v>
      </c>
      <c r="D9741" s="2" t="s">
        <v>1847</v>
      </c>
      <c r="E9741" s="3" t="s">
        <v>6149</v>
      </c>
      <c r="G9741" s="66">
        <v>451.06</v>
      </c>
    </row>
    <row r="9742" spans="1:7" ht="22.5" x14ac:dyDescent="0.2">
      <c r="A9742" s="1" t="str">
        <f t="shared" si="162"/>
        <v>SINAPI 102172</v>
      </c>
      <c r="B9742" s="3" t="s">
        <v>6165</v>
      </c>
      <c r="C9742" s="3">
        <v>102172</v>
      </c>
      <c r="D9742" s="2" t="s">
        <v>1848</v>
      </c>
      <c r="E9742" s="3" t="s">
        <v>6149</v>
      </c>
      <c r="G9742" s="66">
        <v>413.45</v>
      </c>
    </row>
    <row r="9743" spans="1:7" ht="22.5" x14ac:dyDescent="0.2">
      <c r="A9743" s="1" t="str">
        <f t="shared" si="162"/>
        <v>SINAPI 102170</v>
      </c>
      <c r="B9743" s="3" t="s">
        <v>6165</v>
      </c>
      <c r="C9743" s="3">
        <v>102170</v>
      </c>
      <c r="D9743" s="2" t="s">
        <v>1846</v>
      </c>
      <c r="E9743" s="3" t="s">
        <v>6149</v>
      </c>
      <c r="G9743" s="66">
        <v>331.4</v>
      </c>
    </row>
    <row r="9744" spans="1:7" x14ac:dyDescent="0.2">
      <c r="A9744" s="1" t="str">
        <f t="shared" si="162"/>
        <v>SINAPI 102160</v>
      </c>
      <c r="B9744" s="3" t="s">
        <v>6165</v>
      </c>
      <c r="C9744" s="3">
        <v>102160</v>
      </c>
      <c r="D9744" s="2" t="s">
        <v>1836</v>
      </c>
      <c r="E9744" s="3" t="s">
        <v>6149</v>
      </c>
      <c r="G9744" s="66">
        <v>125.5</v>
      </c>
    </row>
    <row r="9745" spans="1:7" x14ac:dyDescent="0.2">
      <c r="A9745" s="1" t="str">
        <f t="shared" si="162"/>
        <v>SINAPI 102177</v>
      </c>
      <c r="B9745" s="3" t="s">
        <v>6165</v>
      </c>
      <c r="C9745" s="3">
        <v>102177</v>
      </c>
      <c r="D9745" s="2" t="s">
        <v>1850</v>
      </c>
      <c r="E9745" s="3" t="s">
        <v>6149</v>
      </c>
      <c r="G9745" s="66">
        <v>1291.77</v>
      </c>
    </row>
    <row r="9746" spans="1:7" x14ac:dyDescent="0.2">
      <c r="A9746" s="1" t="str">
        <f t="shared" si="162"/>
        <v>SINAPI 102174</v>
      </c>
      <c r="B9746" s="3" t="s">
        <v>6165</v>
      </c>
      <c r="C9746" s="3">
        <v>102174</v>
      </c>
      <c r="D9746" s="2" t="s">
        <v>10588</v>
      </c>
      <c r="E9746" s="3" t="s">
        <v>6149</v>
      </c>
      <c r="G9746" s="66">
        <v>0</v>
      </c>
    </row>
    <row r="9747" spans="1:7" x14ac:dyDescent="0.2">
      <c r="A9747" s="1" t="str">
        <f t="shared" si="162"/>
        <v>SINAPI 102178</v>
      </c>
      <c r="B9747" s="3" t="s">
        <v>6165</v>
      </c>
      <c r="C9747" s="3">
        <v>102178</v>
      </c>
      <c r="D9747" s="2" t="s">
        <v>1851</v>
      </c>
      <c r="E9747" s="3" t="s">
        <v>6149</v>
      </c>
      <c r="G9747" s="66">
        <v>1452.71</v>
      </c>
    </row>
    <row r="9748" spans="1:7" x14ac:dyDescent="0.2">
      <c r="A9748" s="1" t="str">
        <f t="shared" si="162"/>
        <v>SINAPI 102175</v>
      </c>
      <c r="B9748" s="3" t="s">
        <v>6165</v>
      </c>
      <c r="C9748" s="3">
        <v>102175</v>
      </c>
      <c r="D9748" s="2" t="s">
        <v>10589</v>
      </c>
      <c r="E9748" s="3" t="s">
        <v>6149</v>
      </c>
      <c r="G9748" s="66">
        <v>0</v>
      </c>
    </row>
    <row r="9749" spans="1:7" x14ac:dyDescent="0.2">
      <c r="A9749" s="1" t="str">
        <f t="shared" si="162"/>
        <v>SINAPI 102176</v>
      </c>
      <c r="B9749" s="3" t="s">
        <v>6165</v>
      </c>
      <c r="C9749" s="3">
        <v>102176</v>
      </c>
      <c r="D9749" s="2" t="s">
        <v>1849</v>
      </c>
      <c r="E9749" s="3" t="s">
        <v>6149</v>
      </c>
      <c r="G9749" s="66">
        <v>718.48</v>
      </c>
    </row>
    <row r="9750" spans="1:7" x14ac:dyDescent="0.2">
      <c r="A9750" s="1" t="str">
        <f t="shared" si="162"/>
        <v>SINAPI 102173</v>
      </c>
      <c r="B9750" s="3" t="s">
        <v>6165</v>
      </c>
      <c r="C9750" s="3">
        <v>102173</v>
      </c>
      <c r="D9750" s="2" t="s">
        <v>10590</v>
      </c>
      <c r="E9750" s="3" t="s">
        <v>6149</v>
      </c>
      <c r="G9750" s="66">
        <v>0</v>
      </c>
    </row>
    <row r="9751" spans="1:7" ht="22.5" x14ac:dyDescent="0.2">
      <c r="A9751" s="1" t="str">
        <f t="shared" si="162"/>
        <v>SINAPI 102163</v>
      </c>
      <c r="B9751" s="3" t="s">
        <v>6165</v>
      </c>
      <c r="C9751" s="3">
        <v>102163</v>
      </c>
      <c r="D9751" s="2" t="s">
        <v>1839</v>
      </c>
      <c r="E9751" s="3" t="s">
        <v>6149</v>
      </c>
      <c r="G9751" s="66">
        <v>381.15</v>
      </c>
    </row>
    <row r="9752" spans="1:7" x14ac:dyDescent="0.2">
      <c r="A9752" s="1" t="str">
        <f t="shared" si="162"/>
        <v>SINAPI 102153</v>
      </c>
      <c r="B9752" s="3" t="s">
        <v>6165</v>
      </c>
      <c r="C9752" s="3">
        <v>102153</v>
      </c>
      <c r="D9752" s="2" t="s">
        <v>1829</v>
      </c>
      <c r="E9752" s="3" t="s">
        <v>6149</v>
      </c>
      <c r="G9752" s="66">
        <v>175.25</v>
      </c>
    </row>
    <row r="9753" spans="1:7" ht="22.5" x14ac:dyDescent="0.2">
      <c r="A9753" s="1" t="str">
        <f t="shared" si="162"/>
        <v>SINAPI 102165</v>
      </c>
      <c r="B9753" s="3" t="s">
        <v>6165</v>
      </c>
      <c r="C9753" s="3">
        <v>102165</v>
      </c>
      <c r="D9753" s="2" t="s">
        <v>1841</v>
      </c>
      <c r="E9753" s="3" t="s">
        <v>6149</v>
      </c>
      <c r="G9753" s="66">
        <v>345.52</v>
      </c>
    </row>
    <row r="9754" spans="1:7" x14ac:dyDescent="0.2">
      <c r="A9754" s="1" t="str">
        <f t="shared" si="162"/>
        <v>SINAPI 102155</v>
      </c>
      <c r="B9754" s="3" t="s">
        <v>6165</v>
      </c>
      <c r="C9754" s="3">
        <v>102155</v>
      </c>
      <c r="D9754" s="2" t="s">
        <v>1831</v>
      </c>
      <c r="E9754" s="3" t="s">
        <v>6149</v>
      </c>
      <c r="G9754" s="66">
        <v>177.44</v>
      </c>
    </row>
    <row r="9755" spans="1:7" ht="22.5" x14ac:dyDescent="0.2">
      <c r="A9755" s="1" t="str">
        <f t="shared" si="162"/>
        <v>SINAPI 102167</v>
      </c>
      <c r="B9755" s="3" t="s">
        <v>6165</v>
      </c>
      <c r="C9755" s="3">
        <v>102167</v>
      </c>
      <c r="D9755" s="2" t="s">
        <v>1843</v>
      </c>
      <c r="E9755" s="3" t="s">
        <v>6149</v>
      </c>
      <c r="G9755" s="66">
        <v>355.41</v>
      </c>
    </row>
    <row r="9756" spans="1:7" x14ac:dyDescent="0.2">
      <c r="A9756" s="1" t="str">
        <f t="shared" si="162"/>
        <v>SINAPI 102157</v>
      </c>
      <c r="B9756" s="3" t="s">
        <v>6165</v>
      </c>
      <c r="C9756" s="3">
        <v>102157</v>
      </c>
      <c r="D9756" s="2" t="s">
        <v>1833</v>
      </c>
      <c r="E9756" s="3" t="s">
        <v>6149</v>
      </c>
      <c r="G9756" s="66">
        <v>225.24</v>
      </c>
    </row>
    <row r="9757" spans="1:7" ht="22.5" x14ac:dyDescent="0.2">
      <c r="A9757" s="1" t="str">
        <f t="shared" si="162"/>
        <v>SINAPI 102169</v>
      </c>
      <c r="B9757" s="3" t="s">
        <v>6165</v>
      </c>
      <c r="C9757" s="3">
        <v>102169</v>
      </c>
      <c r="D9757" s="2" t="s">
        <v>1845</v>
      </c>
      <c r="E9757" s="3" t="s">
        <v>6149</v>
      </c>
      <c r="G9757" s="66">
        <v>349.82</v>
      </c>
    </row>
    <row r="9758" spans="1:7" x14ac:dyDescent="0.2">
      <c r="A9758" s="1" t="str">
        <f t="shared" si="162"/>
        <v>SINAPI 102159</v>
      </c>
      <c r="B9758" s="3" t="s">
        <v>6165</v>
      </c>
      <c r="C9758" s="3">
        <v>102159</v>
      </c>
      <c r="D9758" s="2" t="s">
        <v>1835</v>
      </c>
      <c r="E9758" s="3" t="s">
        <v>6149</v>
      </c>
      <c r="G9758" s="66">
        <v>265.81</v>
      </c>
    </row>
    <row r="9759" spans="1:7" ht="22.5" x14ac:dyDescent="0.2">
      <c r="A9759" s="1" t="str">
        <f t="shared" si="162"/>
        <v>SINAPI 102161</v>
      </c>
      <c r="B9759" s="3" t="s">
        <v>6165</v>
      </c>
      <c r="C9759" s="3">
        <v>102161</v>
      </c>
      <c r="D9759" s="2" t="s">
        <v>1837</v>
      </c>
      <c r="E9759" s="3" t="s">
        <v>6149</v>
      </c>
      <c r="G9759" s="66">
        <v>335.55</v>
      </c>
    </row>
    <row r="9760" spans="1:7" x14ac:dyDescent="0.2">
      <c r="A9760" s="1" t="str">
        <f t="shared" si="162"/>
        <v>SINAPI 102151</v>
      </c>
      <c r="B9760" s="3" t="s">
        <v>6165</v>
      </c>
      <c r="C9760" s="3">
        <v>102151</v>
      </c>
      <c r="D9760" s="2" t="s">
        <v>1827</v>
      </c>
      <c r="E9760" s="3" t="s">
        <v>6149</v>
      </c>
      <c r="G9760" s="66">
        <v>129.65</v>
      </c>
    </row>
    <row r="9761" spans="1:7" ht="22.5" x14ac:dyDescent="0.2">
      <c r="A9761" s="1" t="str">
        <f t="shared" si="162"/>
        <v>SINAPI 102162</v>
      </c>
      <c r="B9761" s="3" t="s">
        <v>6165</v>
      </c>
      <c r="C9761" s="3">
        <v>102162</v>
      </c>
      <c r="D9761" s="2" t="s">
        <v>1838</v>
      </c>
      <c r="E9761" s="3" t="s">
        <v>6149</v>
      </c>
      <c r="G9761" s="66">
        <v>347.99</v>
      </c>
    </row>
    <row r="9762" spans="1:7" ht="22.5" x14ac:dyDescent="0.2">
      <c r="A9762" s="1" t="str">
        <f t="shared" si="162"/>
        <v>SINAPI 102164</v>
      </c>
      <c r="B9762" s="3" t="s">
        <v>6165</v>
      </c>
      <c r="C9762" s="3">
        <v>102164</v>
      </c>
      <c r="D9762" s="2" t="s">
        <v>1840</v>
      </c>
      <c r="E9762" s="3" t="s">
        <v>6149</v>
      </c>
      <c r="G9762" s="66">
        <v>318.39</v>
      </c>
    </row>
    <row r="9763" spans="1:7" x14ac:dyDescent="0.2">
      <c r="A9763" s="1" t="str">
        <f t="shared" si="162"/>
        <v>SINAPI 102154</v>
      </c>
      <c r="B9763" s="3" t="s">
        <v>6165</v>
      </c>
      <c r="C9763" s="3">
        <v>102154</v>
      </c>
      <c r="D9763" s="2" t="s">
        <v>1830</v>
      </c>
      <c r="E9763" s="3" t="s">
        <v>6149</v>
      </c>
      <c r="G9763" s="66">
        <v>150.31</v>
      </c>
    </row>
    <row r="9764" spans="1:7" ht="22.5" x14ac:dyDescent="0.2">
      <c r="A9764" s="1" t="str">
        <f t="shared" si="162"/>
        <v>SINAPI 102166</v>
      </c>
      <c r="B9764" s="3" t="s">
        <v>6165</v>
      </c>
      <c r="C9764" s="3">
        <v>102166</v>
      </c>
      <c r="D9764" s="2" t="s">
        <v>1842</v>
      </c>
      <c r="E9764" s="3" t="s">
        <v>6149</v>
      </c>
      <c r="G9764" s="66">
        <v>297.36</v>
      </c>
    </row>
    <row r="9765" spans="1:7" x14ac:dyDescent="0.2">
      <c r="A9765" s="1" t="str">
        <f t="shared" si="162"/>
        <v>SINAPI 102156</v>
      </c>
      <c r="B9765" s="3" t="s">
        <v>6165</v>
      </c>
      <c r="C9765" s="3">
        <v>102156</v>
      </c>
      <c r="D9765" s="2" t="s">
        <v>1832</v>
      </c>
      <c r="E9765" s="3" t="s">
        <v>6149</v>
      </c>
      <c r="G9765" s="66">
        <v>167.19</v>
      </c>
    </row>
    <row r="9766" spans="1:7" ht="22.5" x14ac:dyDescent="0.2">
      <c r="A9766" s="1" t="str">
        <f t="shared" si="162"/>
        <v>SINAPI 102168</v>
      </c>
      <c r="B9766" s="3" t="s">
        <v>6165</v>
      </c>
      <c r="C9766" s="3">
        <v>102168</v>
      </c>
      <c r="D9766" s="2" t="s">
        <v>1844</v>
      </c>
      <c r="E9766" s="3" t="s">
        <v>6149</v>
      </c>
      <c r="G9766" s="66">
        <v>321.58999999999997</v>
      </c>
    </row>
    <row r="9767" spans="1:7" x14ac:dyDescent="0.2">
      <c r="A9767" s="1" t="str">
        <f t="shared" ref="A9767:A9830" si="163">CONCATENAR</f>
        <v>SINAPI 102158</v>
      </c>
      <c r="B9767" s="3" t="s">
        <v>6165</v>
      </c>
      <c r="C9767" s="3">
        <v>102158</v>
      </c>
      <c r="D9767" s="2" t="s">
        <v>1834</v>
      </c>
      <c r="E9767" s="3" t="s">
        <v>6149</v>
      </c>
      <c r="G9767" s="66">
        <v>225.11</v>
      </c>
    </row>
    <row r="9768" spans="1:7" x14ac:dyDescent="0.2">
      <c r="A9768" s="1" t="str">
        <f t="shared" si="163"/>
        <v>SINAPI 102152</v>
      </c>
      <c r="B9768" s="3" t="s">
        <v>6165</v>
      </c>
      <c r="C9768" s="3">
        <v>102152</v>
      </c>
      <c r="D9768" s="2" t="s">
        <v>1828</v>
      </c>
      <c r="E9768" s="3" t="s">
        <v>6149</v>
      </c>
      <c r="G9768" s="66">
        <v>142.09</v>
      </c>
    </row>
    <row r="9769" spans="1:7" x14ac:dyDescent="0.2">
      <c r="A9769" s="1" t="str">
        <f t="shared" si="163"/>
        <v>SINAPI 102181</v>
      </c>
      <c r="B9769" s="3" t="s">
        <v>6165</v>
      </c>
      <c r="C9769" s="3">
        <v>102181</v>
      </c>
      <c r="D9769" s="2" t="s">
        <v>1854</v>
      </c>
      <c r="E9769" s="3" t="s">
        <v>6149</v>
      </c>
      <c r="G9769" s="66">
        <v>353.17</v>
      </c>
    </row>
    <row r="9770" spans="1:7" x14ac:dyDescent="0.2">
      <c r="A9770" s="1" t="str">
        <f t="shared" si="163"/>
        <v>SINAPI 102179</v>
      </c>
      <c r="B9770" s="3" t="s">
        <v>6165</v>
      </c>
      <c r="C9770" s="3">
        <v>102179</v>
      </c>
      <c r="D9770" s="2" t="s">
        <v>1852</v>
      </c>
      <c r="E9770" s="3" t="s">
        <v>6149</v>
      </c>
      <c r="G9770" s="66">
        <v>287.75</v>
      </c>
    </row>
    <row r="9771" spans="1:7" x14ac:dyDescent="0.2">
      <c r="A9771" s="1" t="str">
        <f t="shared" si="163"/>
        <v>SINAPI 102180</v>
      </c>
      <c r="B9771" s="3" t="s">
        <v>6165</v>
      </c>
      <c r="C9771" s="3">
        <v>102180</v>
      </c>
      <c r="D9771" s="2" t="s">
        <v>1853</v>
      </c>
      <c r="E9771" s="3" t="s">
        <v>6149</v>
      </c>
      <c r="G9771" s="66">
        <v>313.94</v>
      </c>
    </row>
    <row r="9772" spans="1:7" ht="33.75" x14ac:dyDescent="0.2">
      <c r="A9772" s="1" t="str">
        <f t="shared" si="163"/>
        <v>SINAPI 102189</v>
      </c>
      <c r="B9772" s="3" t="s">
        <v>6165</v>
      </c>
      <c r="C9772" s="3">
        <v>102189</v>
      </c>
      <c r="D9772" s="2" t="s">
        <v>1818</v>
      </c>
      <c r="E9772" s="3" t="s">
        <v>6148</v>
      </c>
      <c r="G9772" s="66">
        <v>241.35</v>
      </c>
    </row>
    <row r="9773" spans="1:7" x14ac:dyDescent="0.2">
      <c r="A9773" s="1" t="str">
        <f t="shared" si="163"/>
        <v>SINAPI 102188</v>
      </c>
      <c r="B9773" s="3" t="s">
        <v>6165</v>
      </c>
      <c r="C9773" s="3">
        <v>102188</v>
      </c>
      <c r="D9773" s="2" t="s">
        <v>1817</v>
      </c>
      <c r="E9773" s="3" t="s">
        <v>6148</v>
      </c>
      <c r="G9773" s="66">
        <v>873.66</v>
      </c>
    </row>
    <row r="9774" spans="1:7" ht="22.5" x14ac:dyDescent="0.2">
      <c r="A9774" s="1" t="str">
        <f t="shared" si="163"/>
        <v>SINAPI 102185</v>
      </c>
      <c r="B9774" s="3" t="s">
        <v>6165</v>
      </c>
      <c r="C9774" s="3">
        <v>102185</v>
      </c>
      <c r="D9774" s="2" t="s">
        <v>1858</v>
      </c>
      <c r="E9774" s="3" t="s">
        <v>6148</v>
      </c>
      <c r="G9774" s="66">
        <v>3099.96</v>
      </c>
    </row>
    <row r="9775" spans="1:7" ht="22.5" x14ac:dyDescent="0.2">
      <c r="A9775" s="1" t="str">
        <f t="shared" si="163"/>
        <v>SINAPI 102184</v>
      </c>
      <c r="B9775" s="3" t="s">
        <v>6165</v>
      </c>
      <c r="C9775" s="3">
        <v>102184</v>
      </c>
      <c r="D9775" s="2" t="s">
        <v>1857</v>
      </c>
      <c r="E9775" s="3" t="s">
        <v>6148</v>
      </c>
      <c r="G9775" s="66">
        <v>1544</v>
      </c>
    </row>
    <row r="9776" spans="1:7" ht="22.5" x14ac:dyDescent="0.2">
      <c r="A9776" s="1" t="str">
        <f t="shared" si="163"/>
        <v>SINAPI 102187</v>
      </c>
      <c r="B9776" s="3" t="s">
        <v>6165</v>
      </c>
      <c r="C9776" s="3">
        <v>102187</v>
      </c>
      <c r="D9776" s="2" t="s">
        <v>10591</v>
      </c>
      <c r="E9776" s="3" t="s">
        <v>6148</v>
      </c>
      <c r="G9776" s="66">
        <v>0</v>
      </c>
    </row>
    <row r="9777" spans="1:7" x14ac:dyDescent="0.2">
      <c r="A9777" s="1" t="str">
        <f t="shared" si="163"/>
        <v>SINAPI 102186</v>
      </c>
      <c r="B9777" s="3" t="s">
        <v>6165</v>
      </c>
      <c r="C9777" s="3">
        <v>102186</v>
      </c>
      <c r="D9777" s="2" t="s">
        <v>10592</v>
      </c>
      <c r="E9777" s="3" t="s">
        <v>6148</v>
      </c>
      <c r="G9777" s="66">
        <v>0</v>
      </c>
    </row>
    <row r="9778" spans="1:7" ht="22.5" x14ac:dyDescent="0.2">
      <c r="A9778" s="1" t="str">
        <f t="shared" si="163"/>
        <v>SINAPI 102183</v>
      </c>
      <c r="B9778" s="3" t="s">
        <v>6165</v>
      </c>
      <c r="C9778" s="3">
        <v>102183</v>
      </c>
      <c r="D9778" s="2" t="s">
        <v>1856</v>
      </c>
      <c r="E9778" s="3" t="s">
        <v>6148</v>
      </c>
      <c r="G9778" s="66">
        <v>1398.63</v>
      </c>
    </row>
    <row r="9779" spans="1:7" x14ac:dyDescent="0.2">
      <c r="A9779" s="1" t="str">
        <f t="shared" si="163"/>
        <v>SINAPI 102182</v>
      </c>
      <c r="B9779" s="3" t="s">
        <v>6165</v>
      </c>
      <c r="C9779" s="3">
        <v>102182</v>
      </c>
      <c r="D9779" s="2" t="s">
        <v>1855</v>
      </c>
      <c r="E9779" s="3" t="s">
        <v>6148</v>
      </c>
      <c r="G9779" s="66">
        <v>693.17</v>
      </c>
    </row>
    <row r="9780" spans="1:7" x14ac:dyDescent="0.2">
      <c r="A9780" s="1" t="str">
        <f t="shared" si="163"/>
        <v>SINAPI 102191</v>
      </c>
      <c r="B9780" s="3" t="s">
        <v>6165</v>
      </c>
      <c r="C9780" s="3">
        <v>102191</v>
      </c>
      <c r="D9780" s="2" t="s">
        <v>1860</v>
      </c>
      <c r="E9780" s="3" t="s">
        <v>6149</v>
      </c>
      <c r="G9780" s="66">
        <v>22.92</v>
      </c>
    </row>
    <row r="9781" spans="1:7" x14ac:dyDescent="0.2">
      <c r="A9781" s="1" t="str">
        <f t="shared" si="163"/>
        <v>SINAPI 102190</v>
      </c>
      <c r="B9781" s="3" t="s">
        <v>6165</v>
      </c>
      <c r="C9781" s="3">
        <v>102190</v>
      </c>
      <c r="D9781" s="2" t="s">
        <v>1859</v>
      </c>
      <c r="E9781" s="3" t="s">
        <v>6149</v>
      </c>
      <c r="G9781" s="66">
        <v>18.86</v>
      </c>
    </row>
    <row r="9782" spans="1:7" x14ac:dyDescent="0.2">
      <c r="A9782" s="1" t="str">
        <f t="shared" si="163"/>
        <v>SINAPI 102192</v>
      </c>
      <c r="B9782" s="3" t="s">
        <v>6165</v>
      </c>
      <c r="C9782" s="3">
        <v>102192</v>
      </c>
      <c r="D9782" s="2" t="s">
        <v>1861</v>
      </c>
      <c r="E9782" s="3" t="s">
        <v>6149</v>
      </c>
      <c r="G9782" s="66">
        <v>16.36</v>
      </c>
    </row>
    <row r="9783" spans="1:7" ht="22.5" x14ac:dyDescent="0.2">
      <c r="A9783" s="1" t="str">
        <f t="shared" si="163"/>
        <v>SINAPI 89354</v>
      </c>
      <c r="B9783" s="3" t="s">
        <v>6165</v>
      </c>
      <c r="C9783" s="3">
        <v>89354</v>
      </c>
      <c r="D9783" s="2" t="s">
        <v>4357</v>
      </c>
      <c r="E9783" s="3" t="s">
        <v>6148</v>
      </c>
      <c r="G9783" s="66">
        <v>567.34</v>
      </c>
    </row>
    <row r="9784" spans="1:7" x14ac:dyDescent="0.2">
      <c r="A9784" s="1" t="str">
        <f t="shared" si="163"/>
        <v>SINAPI 103041</v>
      </c>
      <c r="B9784" s="3" t="s">
        <v>6165</v>
      </c>
      <c r="C9784" s="3">
        <v>103041</v>
      </c>
      <c r="D9784" s="2" t="s">
        <v>4425</v>
      </c>
      <c r="E9784" s="3" t="s">
        <v>6148</v>
      </c>
      <c r="G9784" s="66">
        <v>13.01</v>
      </c>
    </row>
    <row r="9785" spans="1:7" x14ac:dyDescent="0.2">
      <c r="A9785" s="1" t="str">
        <f t="shared" si="163"/>
        <v>SINAPI 103042</v>
      </c>
      <c r="B9785" s="3" t="s">
        <v>6165</v>
      </c>
      <c r="C9785" s="3">
        <v>103042</v>
      </c>
      <c r="D9785" s="2" t="s">
        <v>4426</v>
      </c>
      <c r="E9785" s="3" t="s">
        <v>6148</v>
      </c>
      <c r="G9785" s="66">
        <v>16.7</v>
      </c>
    </row>
    <row r="9786" spans="1:7" x14ac:dyDescent="0.2">
      <c r="A9786" s="1" t="str">
        <f t="shared" si="163"/>
        <v>SINAPI 103043</v>
      </c>
      <c r="B9786" s="3" t="s">
        <v>6165</v>
      </c>
      <c r="C9786" s="3">
        <v>103043</v>
      </c>
      <c r="D9786" s="2" t="s">
        <v>4427</v>
      </c>
      <c r="E9786" s="3" t="s">
        <v>6148</v>
      </c>
      <c r="G9786" s="66">
        <v>14.69</v>
      </c>
    </row>
    <row r="9787" spans="1:7" x14ac:dyDescent="0.2">
      <c r="A9787" s="1" t="str">
        <f t="shared" si="163"/>
        <v>SINAPI 103044</v>
      </c>
      <c r="B9787" s="3" t="s">
        <v>6165</v>
      </c>
      <c r="C9787" s="3">
        <v>103044</v>
      </c>
      <c r="D9787" s="2" t="s">
        <v>4428</v>
      </c>
      <c r="E9787" s="3" t="s">
        <v>6148</v>
      </c>
      <c r="G9787" s="66">
        <v>20.190000000000001</v>
      </c>
    </row>
    <row r="9788" spans="1:7" x14ac:dyDescent="0.2">
      <c r="A9788" s="1" t="str">
        <f t="shared" si="163"/>
        <v>SINAPI 103039</v>
      </c>
      <c r="B9788" s="3" t="s">
        <v>6165</v>
      </c>
      <c r="C9788" s="3">
        <v>103039</v>
      </c>
      <c r="D9788" s="2" t="s">
        <v>4423</v>
      </c>
      <c r="E9788" s="3" t="s">
        <v>6148</v>
      </c>
      <c r="G9788" s="66">
        <v>45.19</v>
      </c>
    </row>
    <row r="9789" spans="1:7" x14ac:dyDescent="0.2">
      <c r="A9789" s="1" t="str">
        <f t="shared" si="163"/>
        <v>SINAPI 103038</v>
      </c>
      <c r="B9789" s="3" t="s">
        <v>6165</v>
      </c>
      <c r="C9789" s="3">
        <v>103038</v>
      </c>
      <c r="D9789" s="2" t="s">
        <v>4422</v>
      </c>
      <c r="E9789" s="3" t="s">
        <v>6148</v>
      </c>
      <c r="G9789" s="66">
        <v>40.340000000000003</v>
      </c>
    </row>
    <row r="9790" spans="1:7" x14ac:dyDescent="0.2">
      <c r="A9790" s="1" t="str">
        <f t="shared" si="163"/>
        <v>SINAPI 103037</v>
      </c>
      <c r="B9790" s="3" t="s">
        <v>6165</v>
      </c>
      <c r="C9790" s="3">
        <v>103037</v>
      </c>
      <c r="D9790" s="2" t="s">
        <v>4421</v>
      </c>
      <c r="E9790" s="3" t="s">
        <v>6148</v>
      </c>
      <c r="G9790" s="66">
        <v>30.06</v>
      </c>
    </row>
    <row r="9791" spans="1:7" x14ac:dyDescent="0.2">
      <c r="A9791" s="1" t="str">
        <f t="shared" si="163"/>
        <v>SINAPI 103036</v>
      </c>
      <c r="B9791" s="3" t="s">
        <v>6165</v>
      </c>
      <c r="C9791" s="3">
        <v>103036</v>
      </c>
      <c r="D9791" s="2" t="s">
        <v>4420</v>
      </c>
      <c r="E9791" s="3" t="s">
        <v>6148</v>
      </c>
      <c r="G9791" s="66">
        <v>15.18</v>
      </c>
    </row>
    <row r="9792" spans="1:7" x14ac:dyDescent="0.2">
      <c r="A9792" s="1" t="str">
        <f t="shared" si="163"/>
        <v>SINAPI 103040</v>
      </c>
      <c r="B9792" s="3" t="s">
        <v>6165</v>
      </c>
      <c r="C9792" s="3">
        <v>103040</v>
      </c>
      <c r="D9792" s="2" t="s">
        <v>4424</v>
      </c>
      <c r="E9792" s="3" t="s">
        <v>6148</v>
      </c>
      <c r="G9792" s="66">
        <v>65.61</v>
      </c>
    </row>
    <row r="9793" spans="1:7" x14ac:dyDescent="0.2">
      <c r="A9793" s="1" t="str">
        <f t="shared" si="163"/>
        <v>SINAPI 90371</v>
      </c>
      <c r="B9793" s="3" t="s">
        <v>6165</v>
      </c>
      <c r="C9793" s="3">
        <v>90371</v>
      </c>
      <c r="D9793" s="2" t="s">
        <v>4362</v>
      </c>
      <c r="E9793" s="3" t="s">
        <v>6148</v>
      </c>
      <c r="G9793" s="66">
        <v>19.5</v>
      </c>
    </row>
    <row r="9794" spans="1:7" x14ac:dyDescent="0.2">
      <c r="A9794" s="1" t="str">
        <f t="shared" si="163"/>
        <v>SINAPI 103047</v>
      </c>
      <c r="B9794" s="3" t="s">
        <v>6165</v>
      </c>
      <c r="C9794" s="3">
        <v>103047</v>
      </c>
      <c r="D9794" s="2" t="s">
        <v>4431</v>
      </c>
      <c r="E9794" s="3" t="s">
        <v>6148</v>
      </c>
      <c r="G9794" s="66">
        <v>16.309999999999999</v>
      </c>
    </row>
    <row r="9795" spans="1:7" x14ac:dyDescent="0.2">
      <c r="A9795" s="1" t="str">
        <f t="shared" si="163"/>
        <v>SINAPI 94489</v>
      </c>
      <c r="B9795" s="3" t="s">
        <v>6165</v>
      </c>
      <c r="C9795" s="3">
        <v>94489</v>
      </c>
      <c r="D9795" s="2" t="s">
        <v>4363</v>
      </c>
      <c r="E9795" s="3" t="s">
        <v>6148</v>
      </c>
      <c r="G9795" s="66">
        <v>19.34</v>
      </c>
    </row>
    <row r="9796" spans="1:7" x14ac:dyDescent="0.2">
      <c r="A9796" s="1" t="str">
        <f t="shared" si="163"/>
        <v>SINAPI 94490</v>
      </c>
      <c r="B9796" s="3" t="s">
        <v>6165</v>
      </c>
      <c r="C9796" s="3">
        <v>94490</v>
      </c>
      <c r="D9796" s="2" t="s">
        <v>4364</v>
      </c>
      <c r="E9796" s="3" t="s">
        <v>6148</v>
      </c>
      <c r="G9796" s="66">
        <v>27.27</v>
      </c>
    </row>
    <row r="9797" spans="1:7" x14ac:dyDescent="0.2">
      <c r="A9797" s="1" t="str">
        <f t="shared" si="163"/>
        <v>SINAPI 94491</v>
      </c>
      <c r="B9797" s="3" t="s">
        <v>6165</v>
      </c>
      <c r="C9797" s="3">
        <v>94491</v>
      </c>
      <c r="D9797" s="2" t="s">
        <v>4365</v>
      </c>
      <c r="E9797" s="3" t="s">
        <v>6148</v>
      </c>
      <c r="G9797" s="66">
        <v>37.590000000000003</v>
      </c>
    </row>
    <row r="9798" spans="1:7" x14ac:dyDescent="0.2">
      <c r="A9798" s="1" t="str">
        <f t="shared" si="163"/>
        <v>SINAPI 94492</v>
      </c>
      <c r="B9798" s="3" t="s">
        <v>6165</v>
      </c>
      <c r="C9798" s="3">
        <v>94492</v>
      </c>
      <c r="D9798" s="2" t="s">
        <v>4366</v>
      </c>
      <c r="E9798" s="3" t="s">
        <v>6148</v>
      </c>
      <c r="G9798" s="66">
        <v>38.53</v>
      </c>
    </row>
    <row r="9799" spans="1:7" x14ac:dyDescent="0.2">
      <c r="A9799" s="1" t="str">
        <f t="shared" si="163"/>
        <v>SINAPI 94493</v>
      </c>
      <c r="B9799" s="3" t="s">
        <v>6165</v>
      </c>
      <c r="C9799" s="3">
        <v>94493</v>
      </c>
      <c r="D9799" s="2" t="s">
        <v>4367</v>
      </c>
      <c r="E9799" s="3" t="s">
        <v>6148</v>
      </c>
      <c r="G9799" s="66">
        <v>70.290000000000006</v>
      </c>
    </row>
    <row r="9800" spans="1:7" x14ac:dyDescent="0.2">
      <c r="A9800" s="1" t="str">
        <f t="shared" si="163"/>
        <v>SINAPI 94497</v>
      </c>
      <c r="B9800" s="3" t="s">
        <v>6165</v>
      </c>
      <c r="C9800" s="3">
        <v>94497</v>
      </c>
      <c r="D9800" s="2" t="s">
        <v>4370</v>
      </c>
      <c r="E9800" s="3" t="s">
        <v>6148</v>
      </c>
      <c r="G9800" s="66">
        <v>147.85</v>
      </c>
    </row>
    <row r="9801" spans="1:7" ht="22.5" x14ac:dyDescent="0.2">
      <c r="A9801" s="1" t="str">
        <f t="shared" si="163"/>
        <v>SINAPI 94794</v>
      </c>
      <c r="B9801" s="3" t="s">
        <v>6165</v>
      </c>
      <c r="C9801" s="3">
        <v>94794</v>
      </c>
      <c r="D9801" s="2" t="s">
        <v>4377</v>
      </c>
      <c r="E9801" s="3" t="s">
        <v>6148</v>
      </c>
      <c r="G9801" s="66">
        <v>233.69</v>
      </c>
    </row>
    <row r="9802" spans="1:7" x14ac:dyDescent="0.2">
      <c r="A9802" s="1" t="str">
        <f t="shared" si="163"/>
        <v>SINAPI 94496</v>
      </c>
      <c r="B9802" s="3" t="s">
        <v>6165</v>
      </c>
      <c r="C9802" s="3">
        <v>94496</v>
      </c>
      <c r="D9802" s="2" t="s">
        <v>4369</v>
      </c>
      <c r="E9802" s="3" t="s">
        <v>6148</v>
      </c>
      <c r="G9802" s="66">
        <v>116.78</v>
      </c>
    </row>
    <row r="9803" spans="1:7" ht="22.5" x14ac:dyDescent="0.2">
      <c r="A9803" s="1" t="str">
        <f t="shared" si="163"/>
        <v>SINAPI 94793</v>
      </c>
      <c r="B9803" s="3" t="s">
        <v>6165</v>
      </c>
      <c r="C9803" s="3">
        <v>94793</v>
      </c>
      <c r="D9803" s="2" t="s">
        <v>4376</v>
      </c>
      <c r="E9803" s="3" t="s">
        <v>6148</v>
      </c>
      <c r="G9803" s="66">
        <v>220.94</v>
      </c>
    </row>
    <row r="9804" spans="1:7" x14ac:dyDescent="0.2">
      <c r="A9804" s="1" t="str">
        <f t="shared" si="163"/>
        <v>SINAPI 94495</v>
      </c>
      <c r="B9804" s="3" t="s">
        <v>6165</v>
      </c>
      <c r="C9804" s="3">
        <v>94495</v>
      </c>
      <c r="D9804" s="2" t="s">
        <v>4368</v>
      </c>
      <c r="E9804" s="3" t="s">
        <v>6148</v>
      </c>
      <c r="G9804" s="66">
        <v>85.7</v>
      </c>
    </row>
    <row r="9805" spans="1:7" ht="22.5" x14ac:dyDescent="0.2">
      <c r="A9805" s="1" t="str">
        <f t="shared" si="163"/>
        <v>SINAPI 94792</v>
      </c>
      <c r="B9805" s="3" t="s">
        <v>6165</v>
      </c>
      <c r="C9805" s="3">
        <v>94792</v>
      </c>
      <c r="D9805" s="2" t="s">
        <v>4375</v>
      </c>
      <c r="E9805" s="3" t="s">
        <v>6148</v>
      </c>
      <c r="G9805" s="66">
        <v>160.81</v>
      </c>
    </row>
    <row r="9806" spans="1:7" x14ac:dyDescent="0.2">
      <c r="A9806" s="1" t="str">
        <f t="shared" si="163"/>
        <v>SINAPI 89352</v>
      </c>
      <c r="B9806" s="3" t="s">
        <v>6165</v>
      </c>
      <c r="C9806" s="3">
        <v>89352</v>
      </c>
      <c r="D9806" s="2" t="s">
        <v>4355</v>
      </c>
      <c r="E9806" s="3" t="s">
        <v>6148</v>
      </c>
      <c r="G9806" s="66">
        <v>50.53</v>
      </c>
    </row>
    <row r="9807" spans="1:7" ht="22.5" x14ac:dyDescent="0.2">
      <c r="A9807" s="1" t="str">
        <f t="shared" si="163"/>
        <v>SINAPI 89986</v>
      </c>
      <c r="B9807" s="3" t="s">
        <v>6165</v>
      </c>
      <c r="C9807" s="3">
        <v>89986</v>
      </c>
      <c r="D9807" s="2" t="s">
        <v>4360</v>
      </c>
      <c r="E9807" s="3" t="s">
        <v>6148</v>
      </c>
      <c r="G9807" s="66">
        <v>116.15</v>
      </c>
    </row>
    <row r="9808" spans="1:7" x14ac:dyDescent="0.2">
      <c r="A9808" s="1" t="str">
        <f t="shared" si="163"/>
        <v>SINAPI 94499</v>
      </c>
      <c r="B9808" s="3" t="s">
        <v>6165</v>
      </c>
      <c r="C9808" s="3">
        <v>94499</v>
      </c>
      <c r="D9808" s="2" t="s">
        <v>4372</v>
      </c>
      <c r="E9808" s="3" t="s">
        <v>6148</v>
      </c>
      <c r="G9808" s="66">
        <v>409.93</v>
      </c>
    </row>
    <row r="9809" spans="1:7" x14ac:dyDescent="0.2">
      <c r="A9809" s="1" t="str">
        <f t="shared" si="163"/>
        <v>SINAPI 94498</v>
      </c>
      <c r="B9809" s="3" t="s">
        <v>6165</v>
      </c>
      <c r="C9809" s="3">
        <v>94498</v>
      </c>
      <c r="D9809" s="2" t="s">
        <v>4371</v>
      </c>
      <c r="E9809" s="3" t="s">
        <v>6148</v>
      </c>
      <c r="G9809" s="66">
        <v>204.42</v>
      </c>
    </row>
    <row r="9810" spans="1:7" x14ac:dyDescent="0.2">
      <c r="A9810" s="1" t="str">
        <f t="shared" si="163"/>
        <v>SINAPI 94500</v>
      </c>
      <c r="B9810" s="3" t="s">
        <v>6165</v>
      </c>
      <c r="C9810" s="3">
        <v>94500</v>
      </c>
      <c r="D9810" s="2" t="s">
        <v>4373</v>
      </c>
      <c r="E9810" s="3" t="s">
        <v>6148</v>
      </c>
      <c r="G9810" s="66">
        <v>497.34</v>
      </c>
    </row>
    <row r="9811" spans="1:7" x14ac:dyDescent="0.2">
      <c r="A9811" s="1" t="str">
        <f t="shared" si="163"/>
        <v>SINAPI 89353</v>
      </c>
      <c r="B9811" s="3" t="s">
        <v>6165</v>
      </c>
      <c r="C9811" s="3">
        <v>89353</v>
      </c>
      <c r="D9811" s="2" t="s">
        <v>4356</v>
      </c>
      <c r="E9811" s="3" t="s">
        <v>6148</v>
      </c>
      <c r="G9811" s="66">
        <v>55.2</v>
      </c>
    </row>
    <row r="9812" spans="1:7" ht="22.5" x14ac:dyDescent="0.2">
      <c r="A9812" s="1" t="str">
        <f t="shared" si="163"/>
        <v>SINAPI 89987</v>
      </c>
      <c r="B9812" s="3" t="s">
        <v>6165</v>
      </c>
      <c r="C9812" s="3">
        <v>89987</v>
      </c>
      <c r="D9812" s="2" t="s">
        <v>4361</v>
      </c>
      <c r="E9812" s="3" t="s">
        <v>6148</v>
      </c>
      <c r="G9812" s="66">
        <v>131.87</v>
      </c>
    </row>
    <row r="9813" spans="1:7" x14ac:dyDescent="0.2">
      <c r="A9813" s="1" t="str">
        <f t="shared" si="163"/>
        <v>SINAPI 94501</v>
      </c>
      <c r="B9813" s="3" t="s">
        <v>6165</v>
      </c>
      <c r="C9813" s="3">
        <v>94501</v>
      </c>
      <c r="D9813" s="2" t="s">
        <v>4374</v>
      </c>
      <c r="E9813" s="3" t="s">
        <v>6148</v>
      </c>
      <c r="G9813" s="66">
        <v>1010.36</v>
      </c>
    </row>
    <row r="9814" spans="1:7" x14ac:dyDescent="0.2">
      <c r="A9814" s="1" t="str">
        <f t="shared" si="163"/>
        <v>SINAPI 89351</v>
      </c>
      <c r="B9814" s="3" t="s">
        <v>6165</v>
      </c>
      <c r="C9814" s="3">
        <v>89351</v>
      </c>
      <c r="D9814" s="2" t="s">
        <v>4354</v>
      </c>
      <c r="E9814" s="3" t="s">
        <v>6148</v>
      </c>
      <c r="G9814" s="66">
        <v>45.5</v>
      </c>
    </row>
    <row r="9815" spans="1:7" x14ac:dyDescent="0.2">
      <c r="A9815" s="1" t="str">
        <f t="shared" si="163"/>
        <v>SINAPI 89349</v>
      </c>
      <c r="B9815" s="3" t="s">
        <v>6165</v>
      </c>
      <c r="C9815" s="3">
        <v>89349</v>
      </c>
      <c r="D9815" s="2" t="s">
        <v>4353</v>
      </c>
      <c r="E9815" s="3" t="s">
        <v>6148</v>
      </c>
      <c r="G9815" s="66">
        <v>37</v>
      </c>
    </row>
    <row r="9816" spans="1:7" ht="22.5" x14ac:dyDescent="0.2">
      <c r="A9816" s="1" t="str">
        <f t="shared" si="163"/>
        <v>SINAPI 89984</v>
      </c>
      <c r="B9816" s="3" t="s">
        <v>6165</v>
      </c>
      <c r="C9816" s="3">
        <v>89984</v>
      </c>
      <c r="D9816" s="2" t="s">
        <v>4358</v>
      </c>
      <c r="E9816" s="3" t="s">
        <v>6148</v>
      </c>
      <c r="G9816" s="66">
        <v>119.26</v>
      </c>
    </row>
    <row r="9817" spans="1:7" ht="22.5" x14ac:dyDescent="0.2">
      <c r="A9817" s="1" t="str">
        <f t="shared" si="163"/>
        <v>SINAPI 89985</v>
      </c>
      <c r="B9817" s="3" t="s">
        <v>6165</v>
      </c>
      <c r="C9817" s="3">
        <v>89985</v>
      </c>
      <c r="D9817" s="2" t="s">
        <v>4359</v>
      </c>
      <c r="E9817" s="3" t="s">
        <v>6148</v>
      </c>
      <c r="G9817" s="66">
        <v>125.07</v>
      </c>
    </row>
    <row r="9818" spans="1:7" x14ac:dyDescent="0.2">
      <c r="A9818" s="1" t="str">
        <f t="shared" si="163"/>
        <v>SINAPI 103045</v>
      </c>
      <c r="B9818" s="3" t="s">
        <v>6165</v>
      </c>
      <c r="C9818" s="3">
        <v>103045</v>
      </c>
      <c r="D9818" s="2" t="s">
        <v>4429</v>
      </c>
      <c r="E9818" s="3" t="s">
        <v>6148</v>
      </c>
      <c r="G9818" s="66">
        <v>7.51</v>
      </c>
    </row>
    <row r="9819" spans="1:7" x14ac:dyDescent="0.2">
      <c r="A9819" s="1" t="str">
        <f t="shared" si="163"/>
        <v>SINAPI 103046</v>
      </c>
      <c r="B9819" s="3" t="s">
        <v>6165</v>
      </c>
      <c r="C9819" s="3">
        <v>103046</v>
      </c>
      <c r="D9819" s="2" t="s">
        <v>4430</v>
      </c>
      <c r="E9819" s="3" t="s">
        <v>6148</v>
      </c>
      <c r="G9819" s="66">
        <v>15.99</v>
      </c>
    </row>
    <row r="9820" spans="1:7" x14ac:dyDescent="0.2">
      <c r="A9820" s="1" t="str">
        <f t="shared" si="163"/>
        <v>SINAPI 103048</v>
      </c>
      <c r="B9820" s="3" t="s">
        <v>6165</v>
      </c>
      <c r="C9820" s="3">
        <v>103048</v>
      </c>
      <c r="D9820" s="2" t="s">
        <v>4432</v>
      </c>
      <c r="E9820" s="3" t="s">
        <v>6148</v>
      </c>
      <c r="G9820" s="66">
        <v>12.98</v>
      </c>
    </row>
    <row r="9821" spans="1:7" x14ac:dyDescent="0.2">
      <c r="A9821" s="1" t="str">
        <f t="shared" si="163"/>
        <v>SINAPI 103049</v>
      </c>
      <c r="B9821" s="3" t="s">
        <v>6165</v>
      </c>
      <c r="C9821" s="3">
        <v>103049</v>
      </c>
      <c r="D9821" s="2" t="s">
        <v>4433</v>
      </c>
      <c r="E9821" s="3" t="s">
        <v>6148</v>
      </c>
      <c r="G9821" s="66">
        <v>13.79</v>
      </c>
    </row>
    <row r="9822" spans="1:7" x14ac:dyDescent="0.2">
      <c r="A9822" s="1" t="str">
        <f t="shared" si="163"/>
        <v>SINAPI 103029</v>
      </c>
      <c r="B9822" s="3" t="s">
        <v>6165</v>
      </c>
      <c r="C9822" s="3">
        <v>103029</v>
      </c>
      <c r="D9822" s="2" t="s">
        <v>4419</v>
      </c>
      <c r="E9822" s="3" t="s">
        <v>6148</v>
      </c>
      <c r="G9822" s="66">
        <v>63.3</v>
      </c>
    </row>
    <row r="9823" spans="1:7" ht="22.5" x14ac:dyDescent="0.2">
      <c r="A9823" s="1" t="str">
        <f t="shared" si="163"/>
        <v>SINAPI 103019</v>
      </c>
      <c r="B9823" s="3" t="s">
        <v>6165</v>
      </c>
      <c r="C9823" s="3">
        <v>103019</v>
      </c>
      <c r="D9823" s="2" t="s">
        <v>4418</v>
      </c>
      <c r="E9823" s="3" t="s">
        <v>6148</v>
      </c>
      <c r="G9823" s="66">
        <v>170.41</v>
      </c>
    </row>
    <row r="9824" spans="1:7" x14ac:dyDescent="0.2">
      <c r="A9824" s="1" t="str">
        <f t="shared" si="163"/>
        <v>SINAPI 103050</v>
      </c>
      <c r="B9824" s="3" t="s">
        <v>6165</v>
      </c>
      <c r="C9824" s="3">
        <v>103050</v>
      </c>
      <c r="D9824" s="2" t="s">
        <v>4434</v>
      </c>
      <c r="E9824" s="3" t="s">
        <v>6148</v>
      </c>
      <c r="G9824" s="66">
        <v>26.58</v>
      </c>
    </row>
    <row r="9825" spans="1:7" x14ac:dyDescent="0.2">
      <c r="A9825" s="1" t="str">
        <f t="shared" si="163"/>
        <v>SINAPI 103051</v>
      </c>
      <c r="B9825" s="3" t="s">
        <v>6165</v>
      </c>
      <c r="C9825" s="3">
        <v>103051</v>
      </c>
      <c r="D9825" s="2" t="s">
        <v>4435</v>
      </c>
      <c r="E9825" s="3" t="s">
        <v>6148</v>
      </c>
      <c r="G9825" s="66">
        <v>32.159999999999997</v>
      </c>
    </row>
    <row r="9826" spans="1:7" x14ac:dyDescent="0.2">
      <c r="A9826" s="1" t="str">
        <f t="shared" si="163"/>
        <v>SINAPI 103052</v>
      </c>
      <c r="B9826" s="3" t="s">
        <v>6165</v>
      </c>
      <c r="C9826" s="3">
        <v>103052</v>
      </c>
      <c r="D9826" s="2" t="s">
        <v>4436</v>
      </c>
      <c r="E9826" s="3" t="s">
        <v>6148</v>
      </c>
      <c r="G9826" s="66">
        <v>42.8</v>
      </c>
    </row>
    <row r="9827" spans="1:7" x14ac:dyDescent="0.2">
      <c r="A9827" s="1" t="str">
        <f t="shared" si="163"/>
        <v>SINAPI 94799</v>
      </c>
      <c r="B9827" s="3" t="s">
        <v>6165</v>
      </c>
      <c r="C9827" s="3">
        <v>94799</v>
      </c>
      <c r="D9827" s="2" t="s">
        <v>4382</v>
      </c>
      <c r="E9827" s="3" t="s">
        <v>6148</v>
      </c>
      <c r="G9827" s="66">
        <v>149.86000000000001</v>
      </c>
    </row>
    <row r="9828" spans="1:7" x14ac:dyDescent="0.2">
      <c r="A9828" s="1" t="str">
        <f t="shared" si="163"/>
        <v>SINAPI 94798</v>
      </c>
      <c r="B9828" s="3" t="s">
        <v>6165</v>
      </c>
      <c r="C9828" s="3">
        <v>94798</v>
      </c>
      <c r="D9828" s="2" t="s">
        <v>4381</v>
      </c>
      <c r="E9828" s="3" t="s">
        <v>6148</v>
      </c>
      <c r="G9828" s="66">
        <v>121.63</v>
      </c>
    </row>
    <row r="9829" spans="1:7" x14ac:dyDescent="0.2">
      <c r="A9829" s="1" t="str">
        <f t="shared" si="163"/>
        <v>SINAPI 94797</v>
      </c>
      <c r="B9829" s="3" t="s">
        <v>6165</v>
      </c>
      <c r="C9829" s="3">
        <v>94797</v>
      </c>
      <c r="D9829" s="2" t="s">
        <v>4380</v>
      </c>
      <c r="E9829" s="3" t="s">
        <v>6148</v>
      </c>
      <c r="G9829" s="66">
        <v>74.260000000000005</v>
      </c>
    </row>
    <row r="9830" spans="1:7" x14ac:dyDescent="0.2">
      <c r="A9830" s="1" t="str">
        <f t="shared" si="163"/>
        <v>SINAPI 94795</v>
      </c>
      <c r="B9830" s="3" t="s">
        <v>6165</v>
      </c>
      <c r="C9830" s="3">
        <v>94795</v>
      </c>
      <c r="D9830" s="2" t="s">
        <v>4378</v>
      </c>
      <c r="E9830" s="3" t="s">
        <v>6148</v>
      </c>
      <c r="G9830" s="66">
        <v>31.61</v>
      </c>
    </row>
    <row r="9831" spans="1:7" x14ac:dyDescent="0.2">
      <c r="A9831" s="1" t="str">
        <f t="shared" ref="A9831:A9894" si="164">CONCATENAR</f>
        <v>SINAPI 94800</v>
      </c>
      <c r="B9831" s="3" t="s">
        <v>6165</v>
      </c>
      <c r="C9831" s="3">
        <v>94800</v>
      </c>
      <c r="D9831" s="2" t="s">
        <v>4383</v>
      </c>
      <c r="E9831" s="3" t="s">
        <v>6148</v>
      </c>
      <c r="G9831" s="66">
        <v>192.46</v>
      </c>
    </row>
    <row r="9832" spans="1:7" x14ac:dyDescent="0.2">
      <c r="A9832" s="1" t="str">
        <f t="shared" si="164"/>
        <v>SINAPI 94796</v>
      </c>
      <c r="B9832" s="3" t="s">
        <v>6165</v>
      </c>
      <c r="C9832" s="3">
        <v>94796</v>
      </c>
      <c r="D9832" s="2" t="s">
        <v>4379</v>
      </c>
      <c r="E9832" s="3" t="s">
        <v>6148</v>
      </c>
      <c r="G9832" s="66">
        <v>37.24</v>
      </c>
    </row>
    <row r="9833" spans="1:7" ht="22.5" x14ac:dyDescent="0.2">
      <c r="A9833" s="1" t="str">
        <f t="shared" si="164"/>
        <v>SINAPI 99635</v>
      </c>
      <c r="B9833" s="3" t="s">
        <v>6165</v>
      </c>
      <c r="C9833" s="3">
        <v>99635</v>
      </c>
      <c r="D9833" s="2" t="s">
        <v>4406</v>
      </c>
      <c r="E9833" s="3" t="s">
        <v>6148</v>
      </c>
      <c r="G9833" s="66">
        <v>400.21</v>
      </c>
    </row>
    <row r="9834" spans="1:7" ht="22.5" x14ac:dyDescent="0.2">
      <c r="A9834" s="1" t="str">
        <f t="shared" si="164"/>
        <v>SINAPI 103018</v>
      </c>
      <c r="B9834" s="3" t="s">
        <v>6165</v>
      </c>
      <c r="C9834" s="3">
        <v>103018</v>
      </c>
      <c r="D9834" s="2" t="s">
        <v>4417</v>
      </c>
      <c r="E9834" s="3" t="s">
        <v>6148</v>
      </c>
      <c r="G9834" s="66">
        <v>327.14</v>
      </c>
    </row>
    <row r="9835" spans="1:7" x14ac:dyDescent="0.2">
      <c r="A9835" s="1" t="str">
        <f t="shared" si="164"/>
        <v>SINAPI 95252</v>
      </c>
      <c r="B9835" s="3" t="s">
        <v>6165</v>
      </c>
      <c r="C9835" s="3">
        <v>95252</v>
      </c>
      <c r="D9835" s="2" t="s">
        <v>4388</v>
      </c>
      <c r="E9835" s="3" t="s">
        <v>6148</v>
      </c>
      <c r="G9835" s="66">
        <v>209.68</v>
      </c>
    </row>
    <row r="9836" spans="1:7" x14ac:dyDescent="0.2">
      <c r="A9836" s="1" t="str">
        <f t="shared" si="164"/>
        <v>SINAPI 95251</v>
      </c>
      <c r="B9836" s="3" t="s">
        <v>6165</v>
      </c>
      <c r="C9836" s="3">
        <v>95251</v>
      </c>
      <c r="D9836" s="2" t="s">
        <v>4387</v>
      </c>
      <c r="E9836" s="3" t="s">
        <v>6148</v>
      </c>
      <c r="G9836" s="66">
        <v>173.12</v>
      </c>
    </row>
    <row r="9837" spans="1:7" x14ac:dyDescent="0.2">
      <c r="A9837" s="1" t="str">
        <f t="shared" si="164"/>
        <v>SINAPI 95250</v>
      </c>
      <c r="B9837" s="3" t="s">
        <v>6165</v>
      </c>
      <c r="C9837" s="3">
        <v>95250</v>
      </c>
      <c r="D9837" s="2" t="s">
        <v>4386</v>
      </c>
      <c r="E9837" s="3" t="s">
        <v>6148</v>
      </c>
      <c r="G9837" s="66">
        <v>116.88</v>
      </c>
    </row>
    <row r="9838" spans="1:7" x14ac:dyDescent="0.2">
      <c r="A9838" s="1" t="str">
        <f t="shared" si="164"/>
        <v>SINAPI 95248</v>
      </c>
      <c r="B9838" s="3" t="s">
        <v>6165</v>
      </c>
      <c r="C9838" s="3">
        <v>95248</v>
      </c>
      <c r="D9838" s="2" t="s">
        <v>4384</v>
      </c>
      <c r="E9838" s="3" t="s">
        <v>6148</v>
      </c>
      <c r="G9838" s="66">
        <v>73.72</v>
      </c>
    </row>
    <row r="9839" spans="1:7" x14ac:dyDescent="0.2">
      <c r="A9839" s="1" t="str">
        <f t="shared" si="164"/>
        <v>SINAPI 95253</v>
      </c>
      <c r="B9839" s="3" t="s">
        <v>6165</v>
      </c>
      <c r="C9839" s="3">
        <v>95253</v>
      </c>
      <c r="D9839" s="2" t="s">
        <v>4389</v>
      </c>
      <c r="E9839" s="3" t="s">
        <v>6148</v>
      </c>
      <c r="G9839" s="66">
        <v>319.62</v>
      </c>
    </row>
    <row r="9840" spans="1:7" x14ac:dyDescent="0.2">
      <c r="A9840" s="1" t="str">
        <f t="shared" si="164"/>
        <v>SINAPI 95249</v>
      </c>
      <c r="B9840" s="3" t="s">
        <v>6165</v>
      </c>
      <c r="C9840" s="3">
        <v>95249</v>
      </c>
      <c r="D9840" s="2" t="s">
        <v>4385</v>
      </c>
      <c r="E9840" s="3" t="s">
        <v>6148</v>
      </c>
      <c r="G9840" s="66">
        <v>86.59</v>
      </c>
    </row>
    <row r="9841" spans="1:7" x14ac:dyDescent="0.2">
      <c r="A9841" s="1" t="str">
        <f t="shared" si="164"/>
        <v>SINAPI 99622</v>
      </c>
      <c r="B9841" s="3" t="s">
        <v>6165</v>
      </c>
      <c r="C9841" s="3">
        <v>99622</v>
      </c>
      <c r="D9841" s="2" t="s">
        <v>4393</v>
      </c>
      <c r="E9841" s="3" t="s">
        <v>6148</v>
      </c>
      <c r="G9841" s="66">
        <v>255.37</v>
      </c>
    </row>
    <row r="9842" spans="1:7" x14ac:dyDescent="0.2">
      <c r="A9842" s="1" t="str">
        <f t="shared" si="164"/>
        <v>SINAPI 99621</v>
      </c>
      <c r="B9842" s="3" t="s">
        <v>6165</v>
      </c>
      <c r="C9842" s="3">
        <v>99621</v>
      </c>
      <c r="D9842" s="2" t="s">
        <v>4392</v>
      </c>
      <c r="E9842" s="3" t="s">
        <v>6148</v>
      </c>
      <c r="G9842" s="66">
        <v>226.66</v>
      </c>
    </row>
    <row r="9843" spans="1:7" x14ac:dyDescent="0.2">
      <c r="A9843" s="1" t="str">
        <f t="shared" si="164"/>
        <v>SINAPI 99620</v>
      </c>
      <c r="B9843" s="3" t="s">
        <v>6165</v>
      </c>
      <c r="C9843" s="3">
        <v>99620</v>
      </c>
      <c r="D9843" s="2" t="s">
        <v>4391</v>
      </c>
      <c r="E9843" s="3" t="s">
        <v>6148</v>
      </c>
      <c r="G9843" s="66">
        <v>152.16999999999999</v>
      </c>
    </row>
    <row r="9844" spans="1:7" x14ac:dyDescent="0.2">
      <c r="A9844" s="1" t="str">
        <f t="shared" si="164"/>
        <v>SINAPI 103008</v>
      </c>
      <c r="B9844" s="3" t="s">
        <v>6165</v>
      </c>
      <c r="C9844" s="3">
        <v>103008</v>
      </c>
      <c r="D9844" s="2" t="s">
        <v>4407</v>
      </c>
      <c r="E9844" s="3" t="s">
        <v>6148</v>
      </c>
      <c r="G9844" s="66">
        <v>91.39</v>
      </c>
    </row>
    <row r="9845" spans="1:7" x14ac:dyDescent="0.2">
      <c r="A9845" s="1" t="str">
        <f t="shared" si="164"/>
        <v>SINAPI 99624</v>
      </c>
      <c r="B9845" s="3" t="s">
        <v>6165</v>
      </c>
      <c r="C9845" s="3">
        <v>99624</v>
      </c>
      <c r="D9845" s="2" t="s">
        <v>4395</v>
      </c>
      <c r="E9845" s="3" t="s">
        <v>6148</v>
      </c>
      <c r="G9845" s="66">
        <v>507.52</v>
      </c>
    </row>
    <row r="9846" spans="1:7" x14ac:dyDescent="0.2">
      <c r="A9846" s="1" t="str">
        <f t="shared" si="164"/>
        <v>SINAPI 99623</v>
      </c>
      <c r="B9846" s="3" t="s">
        <v>6165</v>
      </c>
      <c r="C9846" s="3">
        <v>99623</v>
      </c>
      <c r="D9846" s="2" t="s">
        <v>4394</v>
      </c>
      <c r="E9846" s="3" t="s">
        <v>6148</v>
      </c>
      <c r="G9846" s="66">
        <v>356.14</v>
      </c>
    </row>
    <row r="9847" spans="1:7" x14ac:dyDescent="0.2">
      <c r="A9847" s="1" t="str">
        <f t="shared" si="164"/>
        <v>SINAPI 99625</v>
      </c>
      <c r="B9847" s="3" t="s">
        <v>6165</v>
      </c>
      <c r="C9847" s="3">
        <v>99625</v>
      </c>
      <c r="D9847" s="2" t="s">
        <v>4396</v>
      </c>
      <c r="E9847" s="3" t="s">
        <v>6148</v>
      </c>
      <c r="G9847" s="66">
        <v>697.7</v>
      </c>
    </row>
    <row r="9848" spans="1:7" x14ac:dyDescent="0.2">
      <c r="A9848" s="1" t="str">
        <f t="shared" si="164"/>
        <v>SINAPI 99619</v>
      </c>
      <c r="B9848" s="3" t="s">
        <v>6165</v>
      </c>
      <c r="C9848" s="3">
        <v>99619</v>
      </c>
      <c r="D9848" s="2" t="s">
        <v>4390</v>
      </c>
      <c r="E9848" s="3" t="s">
        <v>6148</v>
      </c>
      <c r="G9848" s="66">
        <v>112.01</v>
      </c>
    </row>
    <row r="9849" spans="1:7" x14ac:dyDescent="0.2">
      <c r="A9849" s="1" t="str">
        <f t="shared" si="164"/>
        <v>SINAPI 99626</v>
      </c>
      <c r="B9849" s="3" t="s">
        <v>6165</v>
      </c>
      <c r="C9849" s="3">
        <v>99626</v>
      </c>
      <c r="D9849" s="2" t="s">
        <v>4397</v>
      </c>
      <c r="E9849" s="3" t="s">
        <v>6148</v>
      </c>
      <c r="G9849" s="66">
        <v>1073.17</v>
      </c>
    </row>
    <row r="9850" spans="1:7" x14ac:dyDescent="0.2">
      <c r="A9850" s="1" t="str">
        <f t="shared" si="164"/>
        <v>SINAPI 99631</v>
      </c>
      <c r="B9850" s="3" t="s">
        <v>6165</v>
      </c>
      <c r="C9850" s="3">
        <v>99631</v>
      </c>
      <c r="D9850" s="2" t="s">
        <v>4402</v>
      </c>
      <c r="E9850" s="3" t="s">
        <v>6148</v>
      </c>
      <c r="G9850" s="66">
        <v>142.85</v>
      </c>
    </row>
    <row r="9851" spans="1:7" x14ac:dyDescent="0.2">
      <c r="A9851" s="1" t="str">
        <f t="shared" si="164"/>
        <v>SINAPI 99630</v>
      </c>
      <c r="B9851" s="3" t="s">
        <v>6165</v>
      </c>
      <c r="C9851" s="3">
        <v>99630</v>
      </c>
      <c r="D9851" s="2" t="s">
        <v>4401</v>
      </c>
      <c r="E9851" s="3" t="s">
        <v>6148</v>
      </c>
      <c r="G9851" s="66">
        <v>122.54</v>
      </c>
    </row>
    <row r="9852" spans="1:7" x14ac:dyDescent="0.2">
      <c r="A9852" s="1" t="str">
        <f t="shared" si="164"/>
        <v>SINAPI 99629</v>
      </c>
      <c r="B9852" s="3" t="s">
        <v>6165</v>
      </c>
      <c r="C9852" s="3">
        <v>99629</v>
      </c>
      <c r="D9852" s="2" t="s">
        <v>4400</v>
      </c>
      <c r="E9852" s="3" t="s">
        <v>6148</v>
      </c>
      <c r="G9852" s="66">
        <v>82.46</v>
      </c>
    </row>
    <row r="9853" spans="1:7" x14ac:dyDescent="0.2">
      <c r="A9853" s="1" t="str">
        <f t="shared" si="164"/>
        <v>SINAPI 99627</v>
      </c>
      <c r="B9853" s="3" t="s">
        <v>6165</v>
      </c>
      <c r="C9853" s="3">
        <v>99627</v>
      </c>
      <c r="D9853" s="2" t="s">
        <v>4398</v>
      </c>
      <c r="E9853" s="3" t="s">
        <v>6148</v>
      </c>
      <c r="G9853" s="66">
        <v>67.64</v>
      </c>
    </row>
    <row r="9854" spans="1:7" x14ac:dyDescent="0.2">
      <c r="A9854" s="1" t="str">
        <f t="shared" si="164"/>
        <v>SINAPI 103009</v>
      </c>
      <c r="B9854" s="3" t="s">
        <v>6165</v>
      </c>
      <c r="C9854" s="3">
        <v>103009</v>
      </c>
      <c r="D9854" s="2" t="s">
        <v>4408</v>
      </c>
      <c r="E9854" s="3" t="s">
        <v>6148</v>
      </c>
      <c r="G9854" s="66">
        <v>324.51</v>
      </c>
    </row>
    <row r="9855" spans="1:7" x14ac:dyDescent="0.2">
      <c r="A9855" s="1" t="str">
        <f t="shared" si="164"/>
        <v>SINAPI 99632</v>
      </c>
      <c r="B9855" s="3" t="s">
        <v>6165</v>
      </c>
      <c r="C9855" s="3">
        <v>99632</v>
      </c>
      <c r="D9855" s="2" t="s">
        <v>4403</v>
      </c>
      <c r="E9855" s="3" t="s">
        <v>6148</v>
      </c>
      <c r="G9855" s="66">
        <v>205.67</v>
      </c>
    </row>
    <row r="9856" spans="1:7" x14ac:dyDescent="0.2">
      <c r="A9856" s="1" t="str">
        <f t="shared" si="164"/>
        <v>SINAPI 99633</v>
      </c>
      <c r="B9856" s="3" t="s">
        <v>6165</v>
      </c>
      <c r="C9856" s="3">
        <v>99633</v>
      </c>
      <c r="D9856" s="2" t="s">
        <v>4404</v>
      </c>
      <c r="E9856" s="3" t="s">
        <v>6148</v>
      </c>
      <c r="G9856" s="66">
        <v>440.26</v>
      </c>
    </row>
    <row r="9857" spans="1:7" x14ac:dyDescent="0.2">
      <c r="A9857" s="1" t="str">
        <f t="shared" si="164"/>
        <v>SINAPI 99628</v>
      </c>
      <c r="B9857" s="3" t="s">
        <v>6165</v>
      </c>
      <c r="C9857" s="3">
        <v>99628</v>
      </c>
      <c r="D9857" s="2" t="s">
        <v>4399</v>
      </c>
      <c r="E9857" s="3" t="s">
        <v>6148</v>
      </c>
      <c r="G9857" s="66">
        <v>74.03</v>
      </c>
    </row>
    <row r="9858" spans="1:7" x14ac:dyDescent="0.2">
      <c r="A9858" s="1" t="str">
        <f t="shared" si="164"/>
        <v>SINAPI 99634</v>
      </c>
      <c r="B9858" s="3" t="s">
        <v>6165</v>
      </c>
      <c r="C9858" s="3">
        <v>99634</v>
      </c>
      <c r="D9858" s="2" t="s">
        <v>4405</v>
      </c>
      <c r="E9858" s="3" t="s">
        <v>6148</v>
      </c>
      <c r="G9858" s="66">
        <v>749.24</v>
      </c>
    </row>
    <row r="9859" spans="1:7" x14ac:dyDescent="0.2">
      <c r="A9859" s="1" t="str">
        <f t="shared" si="164"/>
        <v>SINAPI 103013</v>
      </c>
      <c r="B9859" s="3" t="s">
        <v>6165</v>
      </c>
      <c r="C9859" s="3">
        <v>103013</v>
      </c>
      <c r="D9859" s="2" t="s">
        <v>4412</v>
      </c>
      <c r="E9859" s="3" t="s">
        <v>6148</v>
      </c>
      <c r="G9859" s="66">
        <v>131.38999999999999</v>
      </c>
    </row>
    <row r="9860" spans="1:7" x14ac:dyDescent="0.2">
      <c r="A9860" s="1" t="str">
        <f t="shared" si="164"/>
        <v>SINAPI 103012</v>
      </c>
      <c r="B9860" s="3" t="s">
        <v>6165</v>
      </c>
      <c r="C9860" s="3">
        <v>103012</v>
      </c>
      <c r="D9860" s="2" t="s">
        <v>4411</v>
      </c>
      <c r="E9860" s="3" t="s">
        <v>6148</v>
      </c>
      <c r="G9860" s="66">
        <v>121.88</v>
      </c>
    </row>
    <row r="9861" spans="1:7" x14ac:dyDescent="0.2">
      <c r="A9861" s="1" t="str">
        <f t="shared" si="164"/>
        <v>SINAPI 103011</v>
      </c>
      <c r="B9861" s="3" t="s">
        <v>6165</v>
      </c>
      <c r="C9861" s="3">
        <v>103011</v>
      </c>
      <c r="D9861" s="2" t="s">
        <v>4410</v>
      </c>
      <c r="E9861" s="3" t="s">
        <v>6148</v>
      </c>
      <c r="G9861" s="66">
        <v>77.37</v>
      </c>
    </row>
    <row r="9862" spans="1:7" x14ac:dyDescent="0.2">
      <c r="A9862" s="1" t="str">
        <f t="shared" si="164"/>
        <v>SINAPI 103015</v>
      </c>
      <c r="B9862" s="3" t="s">
        <v>6165</v>
      </c>
      <c r="C9862" s="3">
        <v>103015</v>
      </c>
      <c r="D9862" s="2" t="s">
        <v>4414</v>
      </c>
      <c r="E9862" s="3" t="s">
        <v>6148</v>
      </c>
      <c r="G9862" s="66">
        <v>348.42</v>
      </c>
    </row>
    <row r="9863" spans="1:7" x14ac:dyDescent="0.2">
      <c r="A9863" s="1" t="str">
        <f t="shared" si="164"/>
        <v>SINAPI 103014</v>
      </c>
      <c r="B9863" s="3" t="s">
        <v>6165</v>
      </c>
      <c r="C9863" s="3">
        <v>103014</v>
      </c>
      <c r="D9863" s="2" t="s">
        <v>4413</v>
      </c>
      <c r="E9863" s="3" t="s">
        <v>6148</v>
      </c>
      <c r="G9863" s="66">
        <v>197.35</v>
      </c>
    </row>
    <row r="9864" spans="1:7" x14ac:dyDescent="0.2">
      <c r="A9864" s="1" t="str">
        <f t="shared" si="164"/>
        <v>SINAPI 103016</v>
      </c>
      <c r="B9864" s="3" t="s">
        <v>6165</v>
      </c>
      <c r="C9864" s="3">
        <v>103016</v>
      </c>
      <c r="D9864" s="2" t="s">
        <v>4415</v>
      </c>
      <c r="E9864" s="3" t="s">
        <v>6148</v>
      </c>
      <c r="G9864" s="66">
        <v>476.13</v>
      </c>
    </row>
    <row r="9865" spans="1:7" x14ac:dyDescent="0.2">
      <c r="A9865" s="1" t="str">
        <f t="shared" si="164"/>
        <v>SINAPI 103010</v>
      </c>
      <c r="B9865" s="3" t="s">
        <v>6165</v>
      </c>
      <c r="C9865" s="3">
        <v>103010</v>
      </c>
      <c r="D9865" s="2" t="s">
        <v>4409</v>
      </c>
      <c r="E9865" s="3" t="s">
        <v>6148</v>
      </c>
      <c r="G9865" s="66">
        <v>69.290000000000006</v>
      </c>
    </row>
    <row r="9866" spans="1:7" x14ac:dyDescent="0.2">
      <c r="A9866" s="1" t="str">
        <f t="shared" si="164"/>
        <v>SINAPI 103017</v>
      </c>
      <c r="B9866" s="3" t="s">
        <v>6165</v>
      </c>
      <c r="C9866" s="3">
        <v>103017</v>
      </c>
      <c r="D9866" s="2" t="s">
        <v>4416</v>
      </c>
      <c r="E9866" s="3" t="s">
        <v>6148</v>
      </c>
      <c r="G9866" s="66">
        <v>830.15</v>
      </c>
    </row>
    <row r="9867" spans="1:7" x14ac:dyDescent="0.2">
      <c r="A9867" s="1" t="str">
        <f t="shared" si="164"/>
        <v>SINAPI 103033</v>
      </c>
      <c r="B9867" s="3" t="s">
        <v>6165</v>
      </c>
      <c r="C9867" s="3">
        <v>103033</v>
      </c>
      <c r="D9867" s="2" t="s">
        <v>10593</v>
      </c>
      <c r="E9867" s="3" t="s">
        <v>6148</v>
      </c>
      <c r="G9867" s="66">
        <v>0</v>
      </c>
    </row>
    <row r="9868" spans="1:7" x14ac:dyDescent="0.2">
      <c r="A9868" s="1" t="str">
        <f t="shared" si="164"/>
        <v>SINAPI 103032</v>
      </c>
      <c r="B9868" s="3" t="s">
        <v>6165</v>
      </c>
      <c r="C9868" s="3">
        <v>103032</v>
      </c>
      <c r="D9868" s="2" t="s">
        <v>10594</v>
      </c>
      <c r="E9868" s="3" t="s">
        <v>6148</v>
      </c>
      <c r="G9868" s="66">
        <v>0</v>
      </c>
    </row>
    <row r="9869" spans="1:7" x14ac:dyDescent="0.2">
      <c r="A9869" s="1" t="str">
        <f t="shared" si="164"/>
        <v>SINAPI 103030</v>
      </c>
      <c r="B9869" s="3" t="s">
        <v>6165</v>
      </c>
      <c r="C9869" s="3">
        <v>103030</v>
      </c>
      <c r="D9869" s="2" t="s">
        <v>10595</v>
      </c>
      <c r="E9869" s="3" t="s">
        <v>6148</v>
      </c>
      <c r="G9869" s="66">
        <v>0</v>
      </c>
    </row>
    <row r="9870" spans="1:7" x14ac:dyDescent="0.2">
      <c r="A9870" s="1" t="str">
        <f t="shared" si="164"/>
        <v>SINAPI 103031</v>
      </c>
      <c r="B9870" s="3" t="s">
        <v>6165</v>
      </c>
      <c r="C9870" s="3">
        <v>103031</v>
      </c>
      <c r="D9870" s="2" t="s">
        <v>10596</v>
      </c>
      <c r="E9870" s="3" t="s">
        <v>6148</v>
      </c>
      <c r="G9870" s="66">
        <v>0</v>
      </c>
    </row>
    <row r="9871" spans="1:7" x14ac:dyDescent="0.2">
      <c r="A9871" s="1" t="str">
        <f t="shared" si="164"/>
        <v>SINAPI 103035</v>
      </c>
      <c r="B9871" s="3" t="s">
        <v>6165</v>
      </c>
      <c r="C9871" s="3">
        <v>103035</v>
      </c>
      <c r="D9871" s="2" t="s">
        <v>10597</v>
      </c>
      <c r="E9871" s="3" t="s">
        <v>6148</v>
      </c>
      <c r="G9871" s="66">
        <v>0</v>
      </c>
    </row>
    <row r="9872" spans="1:7" x14ac:dyDescent="0.2">
      <c r="A9872" s="1" t="str">
        <f t="shared" si="164"/>
        <v>SINAPI 103034</v>
      </c>
      <c r="B9872" s="3" t="s">
        <v>6165</v>
      </c>
      <c r="C9872" s="3">
        <v>103034</v>
      </c>
      <c r="D9872" s="2" t="s">
        <v>10598</v>
      </c>
      <c r="E9872" s="3" t="s">
        <v>6148</v>
      </c>
      <c r="G9872" s="66">
        <v>0</v>
      </c>
    </row>
    <row r="9873" spans="1:7" x14ac:dyDescent="0.2">
      <c r="A9873" s="1" t="str">
        <f t="shared" si="164"/>
        <v>SINAPI 103024</v>
      </c>
      <c r="B9873" s="3" t="s">
        <v>6165</v>
      </c>
      <c r="C9873" s="3">
        <v>103024</v>
      </c>
      <c r="D9873" s="2" t="s">
        <v>10599</v>
      </c>
      <c r="E9873" s="3" t="s">
        <v>6148</v>
      </c>
      <c r="G9873" s="66">
        <v>0</v>
      </c>
    </row>
    <row r="9874" spans="1:7" x14ac:dyDescent="0.2">
      <c r="A9874" s="1" t="str">
        <f t="shared" si="164"/>
        <v>SINAPI 103023</v>
      </c>
      <c r="B9874" s="3" t="s">
        <v>6165</v>
      </c>
      <c r="C9874" s="3">
        <v>103023</v>
      </c>
      <c r="D9874" s="2" t="s">
        <v>10600</v>
      </c>
      <c r="E9874" s="3" t="s">
        <v>6148</v>
      </c>
      <c r="G9874" s="66">
        <v>0</v>
      </c>
    </row>
    <row r="9875" spans="1:7" x14ac:dyDescent="0.2">
      <c r="A9875" s="1" t="str">
        <f t="shared" si="164"/>
        <v>SINAPI 103022</v>
      </c>
      <c r="B9875" s="3" t="s">
        <v>6165</v>
      </c>
      <c r="C9875" s="3">
        <v>103022</v>
      </c>
      <c r="D9875" s="2" t="s">
        <v>10601</v>
      </c>
      <c r="E9875" s="3" t="s">
        <v>6148</v>
      </c>
      <c r="G9875" s="66">
        <v>0</v>
      </c>
    </row>
    <row r="9876" spans="1:7" x14ac:dyDescent="0.2">
      <c r="A9876" s="1" t="str">
        <f t="shared" si="164"/>
        <v>SINAPI 103020</v>
      </c>
      <c r="B9876" s="3" t="s">
        <v>6165</v>
      </c>
      <c r="C9876" s="3">
        <v>103020</v>
      </c>
      <c r="D9876" s="2" t="s">
        <v>10602</v>
      </c>
      <c r="E9876" s="3" t="s">
        <v>6148</v>
      </c>
      <c r="G9876" s="66">
        <v>0</v>
      </c>
    </row>
    <row r="9877" spans="1:7" x14ac:dyDescent="0.2">
      <c r="A9877" s="1" t="str">
        <f t="shared" si="164"/>
        <v>SINAPI 103026</v>
      </c>
      <c r="B9877" s="3" t="s">
        <v>6165</v>
      </c>
      <c r="C9877" s="3">
        <v>103026</v>
      </c>
      <c r="D9877" s="2" t="s">
        <v>10603</v>
      </c>
      <c r="E9877" s="3" t="s">
        <v>6148</v>
      </c>
      <c r="G9877" s="66">
        <v>0</v>
      </c>
    </row>
    <row r="9878" spans="1:7" x14ac:dyDescent="0.2">
      <c r="A9878" s="1" t="str">
        <f t="shared" si="164"/>
        <v>SINAPI 103025</v>
      </c>
      <c r="B9878" s="3" t="s">
        <v>6165</v>
      </c>
      <c r="C9878" s="3">
        <v>103025</v>
      </c>
      <c r="D9878" s="2" t="s">
        <v>10604</v>
      </c>
      <c r="E9878" s="3" t="s">
        <v>6148</v>
      </c>
      <c r="G9878" s="66">
        <v>0</v>
      </c>
    </row>
    <row r="9879" spans="1:7" x14ac:dyDescent="0.2">
      <c r="A9879" s="1" t="str">
        <f t="shared" si="164"/>
        <v>SINAPI 103021</v>
      </c>
      <c r="B9879" s="3" t="s">
        <v>6165</v>
      </c>
      <c r="C9879" s="3">
        <v>103021</v>
      </c>
      <c r="D9879" s="2" t="s">
        <v>10605</v>
      </c>
      <c r="E9879" s="3" t="s">
        <v>6148</v>
      </c>
      <c r="G9879" s="66">
        <v>0</v>
      </c>
    </row>
    <row r="9880" spans="1:7" ht="22.5" x14ac:dyDescent="0.2">
      <c r="A9880" s="1" t="str">
        <f t="shared" si="164"/>
        <v>SINAPI 103027</v>
      </c>
      <c r="B9880" s="3" t="s">
        <v>6165</v>
      </c>
      <c r="C9880" s="3">
        <v>103027</v>
      </c>
      <c r="D9880" s="2" t="s">
        <v>10606</v>
      </c>
      <c r="E9880" s="3" t="s">
        <v>6148</v>
      </c>
      <c r="G9880" s="66">
        <v>0</v>
      </c>
    </row>
    <row r="9881" spans="1:7" ht="22.5" x14ac:dyDescent="0.2">
      <c r="A9881" s="1" t="str">
        <f t="shared" si="164"/>
        <v>SINAPI 103028</v>
      </c>
      <c r="B9881" s="3" t="s">
        <v>6165</v>
      </c>
      <c r="C9881" s="3">
        <v>103028</v>
      </c>
      <c r="D9881" s="2" t="s">
        <v>10607</v>
      </c>
      <c r="E9881" s="3" t="s">
        <v>6148</v>
      </c>
      <c r="G9881" s="66">
        <v>0</v>
      </c>
    </row>
    <row r="9882" spans="1:7" ht="22.5" x14ac:dyDescent="0.2">
      <c r="A9882" s="1" t="str">
        <f t="shared" si="164"/>
        <v>SINAPI 103563</v>
      </c>
      <c r="B9882" s="3" t="s">
        <v>6165</v>
      </c>
      <c r="C9882" s="3">
        <v>103563</v>
      </c>
      <c r="D9882" s="2" t="s">
        <v>10608</v>
      </c>
      <c r="E9882" s="3" t="s">
        <v>6148</v>
      </c>
      <c r="G9882" s="66">
        <v>0</v>
      </c>
    </row>
    <row r="9883" spans="1:7" ht="22.5" x14ac:dyDescent="0.2">
      <c r="A9883" s="1" t="str">
        <f t="shared" si="164"/>
        <v>SINAPI 103564</v>
      </c>
      <c r="B9883" s="3" t="s">
        <v>6165</v>
      </c>
      <c r="C9883" s="3">
        <v>103564</v>
      </c>
      <c r="D9883" s="2" t="s">
        <v>10609</v>
      </c>
      <c r="E9883" s="3" t="s">
        <v>6148</v>
      </c>
      <c r="G9883" s="66">
        <v>0</v>
      </c>
    </row>
    <row r="9884" spans="1:7" ht="22.5" x14ac:dyDescent="0.2">
      <c r="A9884" s="1" t="str">
        <f t="shared" si="164"/>
        <v>SINAPI 103565</v>
      </c>
      <c r="B9884" s="3" t="s">
        <v>6165</v>
      </c>
      <c r="C9884" s="3">
        <v>103565</v>
      </c>
      <c r="D9884" s="2" t="s">
        <v>10610</v>
      </c>
      <c r="E9884" s="3" t="s">
        <v>6148</v>
      </c>
      <c r="G9884" s="66">
        <v>0</v>
      </c>
    </row>
    <row r="9885" spans="1:7" ht="22.5" x14ac:dyDescent="0.2">
      <c r="A9885" s="1" t="str">
        <f t="shared" si="164"/>
        <v>SINAPI 103566</v>
      </c>
      <c r="B9885" s="3" t="s">
        <v>6165</v>
      </c>
      <c r="C9885" s="3">
        <v>103566</v>
      </c>
      <c r="D9885" s="2" t="s">
        <v>10611</v>
      </c>
      <c r="E9885" s="3" t="s">
        <v>6148</v>
      </c>
      <c r="G9885" s="66">
        <v>0</v>
      </c>
    </row>
    <row r="9886" spans="1:7" ht="22.5" x14ac:dyDescent="0.2">
      <c r="A9886" s="1" t="str">
        <f t="shared" si="164"/>
        <v>SINAPI 103567</v>
      </c>
      <c r="B9886" s="3" t="s">
        <v>6165</v>
      </c>
      <c r="C9886" s="3">
        <v>103567</v>
      </c>
      <c r="D9886" s="2" t="s">
        <v>10612</v>
      </c>
      <c r="E9886" s="3" t="s">
        <v>6148</v>
      </c>
      <c r="G9886" s="66">
        <v>0</v>
      </c>
    </row>
    <row r="9887" spans="1:7" ht="22.5" x14ac:dyDescent="0.2">
      <c r="A9887" s="1" t="str">
        <f t="shared" si="164"/>
        <v>SINAPI 103568</v>
      </c>
      <c r="B9887" s="3" t="s">
        <v>6165</v>
      </c>
      <c r="C9887" s="3">
        <v>103568</v>
      </c>
      <c r="D9887" s="2" t="s">
        <v>10613</v>
      </c>
      <c r="E9887" s="3" t="s">
        <v>6148</v>
      </c>
      <c r="G9887" s="66">
        <v>0</v>
      </c>
    </row>
    <row r="9888" spans="1:7" ht="22.5" x14ac:dyDescent="0.2">
      <c r="A9888" s="1" t="str">
        <f t="shared" si="164"/>
        <v>SINAPI 103569</v>
      </c>
      <c r="B9888" s="3" t="s">
        <v>6165</v>
      </c>
      <c r="C9888" s="3">
        <v>103569</v>
      </c>
      <c r="D9888" s="2" t="s">
        <v>10614</v>
      </c>
      <c r="E9888" s="3" t="s">
        <v>6148</v>
      </c>
      <c r="G9888" s="66">
        <v>0</v>
      </c>
    </row>
    <row r="9889" spans="1:7" ht="22.5" x14ac:dyDescent="0.2">
      <c r="A9889" s="1" t="str">
        <f t="shared" si="164"/>
        <v>SINAPI 103570</v>
      </c>
      <c r="B9889" s="3" t="s">
        <v>6165</v>
      </c>
      <c r="C9889" s="3">
        <v>103570</v>
      </c>
      <c r="D9889" s="2" t="s">
        <v>10615</v>
      </c>
      <c r="E9889" s="3" t="s">
        <v>6148</v>
      </c>
      <c r="G9889" s="66">
        <v>0</v>
      </c>
    </row>
    <row r="9890" spans="1:7" ht="22.5" x14ac:dyDescent="0.2">
      <c r="A9890" s="1" t="str">
        <f t="shared" si="164"/>
        <v>SINAPI 103571</v>
      </c>
      <c r="B9890" s="3" t="s">
        <v>6165</v>
      </c>
      <c r="C9890" s="3">
        <v>103571</v>
      </c>
      <c r="D9890" s="2" t="s">
        <v>10616</v>
      </c>
      <c r="E9890" s="3" t="s">
        <v>6148</v>
      </c>
      <c r="G9890" s="66">
        <v>0</v>
      </c>
    </row>
    <row r="9891" spans="1:7" ht="22.5" x14ac:dyDescent="0.2">
      <c r="A9891" s="1" t="str">
        <f t="shared" si="164"/>
        <v>SINAPI 103562</v>
      </c>
      <c r="B9891" s="3" t="s">
        <v>6165</v>
      </c>
      <c r="C9891" s="3">
        <v>103562</v>
      </c>
      <c r="D9891" s="2" t="s">
        <v>10617</v>
      </c>
      <c r="E9891" s="3" t="s">
        <v>6148</v>
      </c>
      <c r="G9891" s="66">
        <v>0</v>
      </c>
    </row>
    <row r="9892" spans="1:7" ht="22.5" x14ac:dyDescent="0.2">
      <c r="A9892" s="1" t="str">
        <f t="shared" si="164"/>
        <v>SINAPI 103573</v>
      </c>
      <c r="B9892" s="3" t="s">
        <v>6165</v>
      </c>
      <c r="C9892" s="3">
        <v>103573</v>
      </c>
      <c r="D9892" s="2" t="s">
        <v>10618</v>
      </c>
      <c r="E9892" s="3" t="s">
        <v>6148</v>
      </c>
      <c r="G9892" s="66">
        <v>0</v>
      </c>
    </row>
    <row r="9893" spans="1:7" ht="22.5" x14ac:dyDescent="0.2">
      <c r="A9893" s="1" t="str">
        <f t="shared" si="164"/>
        <v>SINAPI 103585</v>
      </c>
      <c r="B9893" s="3" t="s">
        <v>6165</v>
      </c>
      <c r="C9893" s="3">
        <v>103585</v>
      </c>
      <c r="D9893" s="2" t="s">
        <v>10619</v>
      </c>
      <c r="E9893" s="3" t="s">
        <v>6148</v>
      </c>
      <c r="G9893" s="66">
        <v>0</v>
      </c>
    </row>
    <row r="9894" spans="1:7" ht="22.5" x14ac:dyDescent="0.2">
      <c r="A9894" s="1" t="str">
        <f t="shared" si="164"/>
        <v>SINAPI 103586</v>
      </c>
      <c r="B9894" s="3" t="s">
        <v>6165</v>
      </c>
      <c r="C9894" s="3">
        <v>103586</v>
      </c>
      <c r="D9894" s="2" t="s">
        <v>10620</v>
      </c>
      <c r="E9894" s="3" t="s">
        <v>6148</v>
      </c>
      <c r="G9894" s="66">
        <v>0</v>
      </c>
    </row>
    <row r="9895" spans="1:7" ht="22.5" x14ac:dyDescent="0.2">
      <c r="A9895" s="1" t="str">
        <f t="shared" ref="A9895:A9958" si="165">CONCATENAR</f>
        <v>SINAPI 103574</v>
      </c>
      <c r="B9895" s="3" t="s">
        <v>6165</v>
      </c>
      <c r="C9895" s="3">
        <v>103574</v>
      </c>
      <c r="D9895" s="2" t="s">
        <v>10621</v>
      </c>
      <c r="E9895" s="3" t="s">
        <v>6148</v>
      </c>
      <c r="G9895" s="66">
        <v>0</v>
      </c>
    </row>
    <row r="9896" spans="1:7" ht="22.5" x14ac:dyDescent="0.2">
      <c r="A9896" s="1" t="str">
        <f t="shared" si="165"/>
        <v>SINAPI 103575</v>
      </c>
      <c r="B9896" s="3" t="s">
        <v>6165</v>
      </c>
      <c r="C9896" s="3">
        <v>103575</v>
      </c>
      <c r="D9896" s="2" t="s">
        <v>10622</v>
      </c>
      <c r="E9896" s="3" t="s">
        <v>6148</v>
      </c>
      <c r="G9896" s="66">
        <v>0</v>
      </c>
    </row>
    <row r="9897" spans="1:7" ht="22.5" x14ac:dyDescent="0.2">
      <c r="A9897" s="1" t="str">
        <f t="shared" si="165"/>
        <v>SINAPI 103576</v>
      </c>
      <c r="B9897" s="3" t="s">
        <v>6165</v>
      </c>
      <c r="C9897" s="3">
        <v>103576</v>
      </c>
      <c r="D9897" s="2" t="s">
        <v>10623</v>
      </c>
      <c r="E9897" s="3" t="s">
        <v>6148</v>
      </c>
      <c r="G9897" s="66">
        <v>0</v>
      </c>
    </row>
    <row r="9898" spans="1:7" ht="22.5" x14ac:dyDescent="0.2">
      <c r="A9898" s="1" t="str">
        <f t="shared" si="165"/>
        <v>SINAPI 103577</v>
      </c>
      <c r="B9898" s="3" t="s">
        <v>6165</v>
      </c>
      <c r="C9898" s="3">
        <v>103577</v>
      </c>
      <c r="D9898" s="2" t="s">
        <v>10624</v>
      </c>
      <c r="E9898" s="3" t="s">
        <v>6148</v>
      </c>
      <c r="G9898" s="66">
        <v>0</v>
      </c>
    </row>
    <row r="9899" spans="1:7" ht="22.5" x14ac:dyDescent="0.2">
      <c r="A9899" s="1" t="str">
        <f t="shared" si="165"/>
        <v>SINAPI 103578</v>
      </c>
      <c r="B9899" s="3" t="s">
        <v>6165</v>
      </c>
      <c r="C9899" s="3">
        <v>103578</v>
      </c>
      <c r="D9899" s="2" t="s">
        <v>10625</v>
      </c>
      <c r="E9899" s="3" t="s">
        <v>6148</v>
      </c>
      <c r="G9899" s="66">
        <v>0</v>
      </c>
    </row>
    <row r="9900" spans="1:7" ht="22.5" x14ac:dyDescent="0.2">
      <c r="A9900" s="1" t="str">
        <f t="shared" si="165"/>
        <v>SINAPI 103579</v>
      </c>
      <c r="B9900" s="3" t="s">
        <v>6165</v>
      </c>
      <c r="C9900" s="3">
        <v>103579</v>
      </c>
      <c r="D9900" s="2" t="s">
        <v>10626</v>
      </c>
      <c r="E9900" s="3" t="s">
        <v>6148</v>
      </c>
      <c r="G9900" s="66">
        <v>0</v>
      </c>
    </row>
    <row r="9901" spans="1:7" ht="22.5" x14ac:dyDescent="0.2">
      <c r="A9901" s="1" t="str">
        <f t="shared" si="165"/>
        <v>SINAPI 103580</v>
      </c>
      <c r="B9901" s="3" t="s">
        <v>6165</v>
      </c>
      <c r="C9901" s="3">
        <v>103580</v>
      </c>
      <c r="D9901" s="2" t="s">
        <v>10627</v>
      </c>
      <c r="E9901" s="3" t="s">
        <v>6148</v>
      </c>
      <c r="G9901" s="66">
        <v>0</v>
      </c>
    </row>
    <row r="9902" spans="1:7" ht="22.5" x14ac:dyDescent="0.2">
      <c r="A9902" s="1" t="str">
        <f t="shared" si="165"/>
        <v>SINAPI 103581</v>
      </c>
      <c r="B9902" s="3" t="s">
        <v>6165</v>
      </c>
      <c r="C9902" s="3">
        <v>103581</v>
      </c>
      <c r="D9902" s="2" t="s">
        <v>10628</v>
      </c>
      <c r="E9902" s="3" t="s">
        <v>6148</v>
      </c>
      <c r="G9902" s="66">
        <v>0</v>
      </c>
    </row>
    <row r="9903" spans="1:7" ht="22.5" x14ac:dyDescent="0.2">
      <c r="A9903" s="1" t="str">
        <f t="shared" si="165"/>
        <v>SINAPI 103582</v>
      </c>
      <c r="B9903" s="3" t="s">
        <v>6165</v>
      </c>
      <c r="C9903" s="3">
        <v>103582</v>
      </c>
      <c r="D9903" s="2" t="s">
        <v>10629</v>
      </c>
      <c r="E9903" s="3" t="s">
        <v>6148</v>
      </c>
      <c r="G9903" s="66">
        <v>0</v>
      </c>
    </row>
    <row r="9904" spans="1:7" ht="22.5" x14ac:dyDescent="0.2">
      <c r="A9904" s="1" t="str">
        <f t="shared" si="165"/>
        <v>SINAPI 103572</v>
      </c>
      <c r="B9904" s="3" t="s">
        <v>6165</v>
      </c>
      <c r="C9904" s="3">
        <v>103572</v>
      </c>
      <c r="D9904" s="2" t="s">
        <v>10630</v>
      </c>
      <c r="E9904" s="3" t="s">
        <v>6148</v>
      </c>
      <c r="G9904" s="66">
        <v>0</v>
      </c>
    </row>
    <row r="9905" spans="1:7" ht="22.5" x14ac:dyDescent="0.2">
      <c r="A9905" s="1" t="str">
        <f t="shared" si="165"/>
        <v>SINAPI 103583</v>
      </c>
      <c r="B9905" s="3" t="s">
        <v>6165</v>
      </c>
      <c r="C9905" s="3">
        <v>103583</v>
      </c>
      <c r="D9905" s="2" t="s">
        <v>10631</v>
      </c>
      <c r="E9905" s="3" t="s">
        <v>6148</v>
      </c>
      <c r="G9905" s="66">
        <v>0</v>
      </c>
    </row>
    <row r="9906" spans="1:7" ht="22.5" x14ac:dyDescent="0.2">
      <c r="A9906" s="1" t="str">
        <f t="shared" si="165"/>
        <v>SINAPI 103584</v>
      </c>
      <c r="B9906" s="3" t="s">
        <v>6165</v>
      </c>
      <c r="C9906" s="3">
        <v>103584</v>
      </c>
      <c r="D9906" s="2" t="s">
        <v>10632</v>
      </c>
      <c r="E9906" s="3" t="s">
        <v>6148</v>
      </c>
      <c r="G9906" s="66">
        <v>0</v>
      </c>
    </row>
    <row r="9907" spans="1:7" ht="22.5" x14ac:dyDescent="0.2">
      <c r="A9907" s="1" t="str">
        <f t="shared" si="165"/>
        <v>SINAPI 103557</v>
      </c>
      <c r="B9907" s="3" t="s">
        <v>6165</v>
      </c>
      <c r="C9907" s="3">
        <v>103557</v>
      </c>
      <c r="D9907" s="2" t="s">
        <v>10633</v>
      </c>
      <c r="E9907" s="3" t="s">
        <v>6148</v>
      </c>
      <c r="G9907" s="66">
        <v>0</v>
      </c>
    </row>
    <row r="9908" spans="1:7" ht="22.5" x14ac:dyDescent="0.2">
      <c r="A9908" s="1" t="str">
        <f t="shared" si="165"/>
        <v>SINAPI 103558</v>
      </c>
      <c r="B9908" s="3" t="s">
        <v>6165</v>
      </c>
      <c r="C9908" s="3">
        <v>103558</v>
      </c>
      <c r="D9908" s="2" t="s">
        <v>10634</v>
      </c>
      <c r="E9908" s="3" t="s">
        <v>6148</v>
      </c>
      <c r="G9908" s="66">
        <v>0</v>
      </c>
    </row>
    <row r="9909" spans="1:7" ht="22.5" x14ac:dyDescent="0.2">
      <c r="A9909" s="1" t="str">
        <f t="shared" si="165"/>
        <v>SINAPI 103559</v>
      </c>
      <c r="B9909" s="3" t="s">
        <v>6165</v>
      </c>
      <c r="C9909" s="3">
        <v>103559</v>
      </c>
      <c r="D9909" s="2" t="s">
        <v>10635</v>
      </c>
      <c r="E9909" s="3" t="s">
        <v>6148</v>
      </c>
      <c r="G9909" s="66">
        <v>0</v>
      </c>
    </row>
    <row r="9910" spans="1:7" ht="22.5" x14ac:dyDescent="0.2">
      <c r="A9910" s="1" t="str">
        <f t="shared" si="165"/>
        <v>SINAPI 103560</v>
      </c>
      <c r="B9910" s="3" t="s">
        <v>6165</v>
      </c>
      <c r="C9910" s="3">
        <v>103560</v>
      </c>
      <c r="D9910" s="2" t="s">
        <v>10636</v>
      </c>
      <c r="E9910" s="3" t="s">
        <v>6148</v>
      </c>
      <c r="G9910" s="66">
        <v>0</v>
      </c>
    </row>
    <row r="9911" spans="1:7" ht="22.5" x14ac:dyDescent="0.2">
      <c r="A9911" s="1" t="str">
        <f t="shared" si="165"/>
        <v>SINAPI 103561</v>
      </c>
      <c r="B9911" s="3" t="s">
        <v>6165</v>
      </c>
      <c r="C9911" s="3">
        <v>103561</v>
      </c>
      <c r="D9911" s="2" t="s">
        <v>10637</v>
      </c>
      <c r="E9911" s="3" t="s">
        <v>6148</v>
      </c>
      <c r="G9911" s="66">
        <v>0</v>
      </c>
    </row>
    <row r="9912" spans="1:7" ht="22.5" x14ac:dyDescent="0.2">
      <c r="A9912" s="1" t="str">
        <f t="shared" si="165"/>
        <v>SINAPI 103529</v>
      </c>
      <c r="B9912" s="3" t="s">
        <v>6165</v>
      </c>
      <c r="C9912" s="3">
        <v>103529</v>
      </c>
      <c r="D9912" s="2" t="s">
        <v>10638</v>
      </c>
      <c r="E9912" s="3" t="s">
        <v>6148</v>
      </c>
      <c r="G9912" s="66">
        <v>0</v>
      </c>
    </row>
    <row r="9913" spans="1:7" ht="22.5" x14ac:dyDescent="0.2">
      <c r="A9913" s="1" t="str">
        <f t="shared" si="165"/>
        <v>SINAPI 103530</v>
      </c>
      <c r="B9913" s="3" t="s">
        <v>6165</v>
      </c>
      <c r="C9913" s="3">
        <v>103530</v>
      </c>
      <c r="D9913" s="2" t="s">
        <v>10639</v>
      </c>
      <c r="E9913" s="3" t="s">
        <v>6148</v>
      </c>
      <c r="G9913" s="66">
        <v>0</v>
      </c>
    </row>
    <row r="9914" spans="1:7" ht="22.5" x14ac:dyDescent="0.2">
      <c r="A9914" s="1" t="str">
        <f t="shared" si="165"/>
        <v>SINAPI 103531</v>
      </c>
      <c r="B9914" s="3" t="s">
        <v>6165</v>
      </c>
      <c r="C9914" s="3">
        <v>103531</v>
      </c>
      <c r="D9914" s="2" t="s">
        <v>10640</v>
      </c>
      <c r="E9914" s="3" t="s">
        <v>6148</v>
      </c>
      <c r="G9914" s="66">
        <v>0</v>
      </c>
    </row>
    <row r="9915" spans="1:7" ht="22.5" x14ac:dyDescent="0.2">
      <c r="A9915" s="1" t="str">
        <f t="shared" si="165"/>
        <v>SINAPI 103532</v>
      </c>
      <c r="B9915" s="3" t="s">
        <v>6165</v>
      </c>
      <c r="C9915" s="3">
        <v>103532</v>
      </c>
      <c r="D9915" s="2" t="s">
        <v>10641</v>
      </c>
      <c r="E9915" s="3" t="s">
        <v>6148</v>
      </c>
      <c r="G9915" s="66">
        <v>0</v>
      </c>
    </row>
    <row r="9916" spans="1:7" ht="22.5" x14ac:dyDescent="0.2">
      <c r="A9916" s="1" t="str">
        <f t="shared" si="165"/>
        <v>SINAPI 103533</v>
      </c>
      <c r="B9916" s="3" t="s">
        <v>6165</v>
      </c>
      <c r="C9916" s="3">
        <v>103533</v>
      </c>
      <c r="D9916" s="2" t="s">
        <v>10642</v>
      </c>
      <c r="E9916" s="3" t="s">
        <v>6148</v>
      </c>
      <c r="G9916" s="66">
        <v>0</v>
      </c>
    </row>
    <row r="9917" spans="1:7" ht="22.5" x14ac:dyDescent="0.2">
      <c r="A9917" s="1" t="str">
        <f t="shared" si="165"/>
        <v>SINAPI 103534</v>
      </c>
      <c r="B9917" s="3" t="s">
        <v>6165</v>
      </c>
      <c r="C9917" s="3">
        <v>103534</v>
      </c>
      <c r="D9917" s="2" t="s">
        <v>10643</v>
      </c>
      <c r="E9917" s="3" t="s">
        <v>6148</v>
      </c>
      <c r="G9917" s="66">
        <v>0</v>
      </c>
    </row>
    <row r="9918" spans="1:7" ht="22.5" x14ac:dyDescent="0.2">
      <c r="A9918" s="1" t="str">
        <f t="shared" si="165"/>
        <v>SINAPI 103535</v>
      </c>
      <c r="B9918" s="3" t="s">
        <v>6165</v>
      </c>
      <c r="C9918" s="3">
        <v>103535</v>
      </c>
      <c r="D9918" s="2" t="s">
        <v>10644</v>
      </c>
      <c r="E9918" s="3" t="s">
        <v>6148</v>
      </c>
      <c r="G9918" s="66">
        <v>0</v>
      </c>
    </row>
    <row r="9919" spans="1:7" ht="22.5" x14ac:dyDescent="0.2">
      <c r="A9919" s="1" t="str">
        <f t="shared" si="165"/>
        <v>SINAPI 103527</v>
      </c>
      <c r="B9919" s="3" t="s">
        <v>6165</v>
      </c>
      <c r="C9919" s="3">
        <v>103527</v>
      </c>
      <c r="D9919" s="2" t="s">
        <v>10645</v>
      </c>
      <c r="E9919" s="3" t="s">
        <v>6148</v>
      </c>
      <c r="G9919" s="66">
        <v>0</v>
      </c>
    </row>
    <row r="9920" spans="1:7" ht="22.5" x14ac:dyDescent="0.2">
      <c r="A9920" s="1" t="str">
        <f t="shared" si="165"/>
        <v>SINAPI 103536</v>
      </c>
      <c r="B9920" s="3" t="s">
        <v>6165</v>
      </c>
      <c r="C9920" s="3">
        <v>103536</v>
      </c>
      <c r="D9920" s="2" t="s">
        <v>10646</v>
      </c>
      <c r="E9920" s="3" t="s">
        <v>6148</v>
      </c>
      <c r="G9920" s="66">
        <v>0</v>
      </c>
    </row>
    <row r="9921" spans="1:7" ht="22.5" x14ac:dyDescent="0.2">
      <c r="A9921" s="1" t="str">
        <f t="shared" si="165"/>
        <v>SINAPI 103528</v>
      </c>
      <c r="B9921" s="3" t="s">
        <v>6165</v>
      </c>
      <c r="C9921" s="3">
        <v>103528</v>
      </c>
      <c r="D9921" s="2" t="s">
        <v>10647</v>
      </c>
      <c r="E9921" s="3" t="s">
        <v>6148</v>
      </c>
      <c r="G9921" s="66">
        <v>0</v>
      </c>
    </row>
    <row r="9922" spans="1:7" ht="22.5" x14ac:dyDescent="0.2">
      <c r="A9922" s="1" t="str">
        <f t="shared" si="165"/>
        <v>SINAPI 103541</v>
      </c>
      <c r="B9922" s="3" t="s">
        <v>6165</v>
      </c>
      <c r="C9922" s="3">
        <v>103541</v>
      </c>
      <c r="D9922" s="2" t="s">
        <v>10648</v>
      </c>
      <c r="E9922" s="3" t="s">
        <v>6148</v>
      </c>
      <c r="G9922" s="66">
        <v>0</v>
      </c>
    </row>
    <row r="9923" spans="1:7" ht="22.5" x14ac:dyDescent="0.2">
      <c r="A9923" s="1" t="str">
        <f t="shared" si="165"/>
        <v>SINAPI 103539</v>
      </c>
      <c r="B9923" s="3" t="s">
        <v>6165</v>
      </c>
      <c r="C9923" s="3">
        <v>103539</v>
      </c>
      <c r="D9923" s="2" t="s">
        <v>10649</v>
      </c>
      <c r="E9923" s="3" t="s">
        <v>6148</v>
      </c>
      <c r="G9923" s="66">
        <v>0</v>
      </c>
    </row>
    <row r="9924" spans="1:7" ht="22.5" x14ac:dyDescent="0.2">
      <c r="A9924" s="1" t="str">
        <f t="shared" si="165"/>
        <v>SINAPI 103540</v>
      </c>
      <c r="B9924" s="3" t="s">
        <v>6165</v>
      </c>
      <c r="C9924" s="3">
        <v>103540</v>
      </c>
      <c r="D9924" s="2" t="s">
        <v>10650</v>
      </c>
      <c r="E9924" s="3" t="s">
        <v>6148</v>
      </c>
      <c r="G9924" s="66">
        <v>0</v>
      </c>
    </row>
    <row r="9925" spans="1:7" ht="22.5" x14ac:dyDescent="0.2">
      <c r="A9925" s="1" t="str">
        <f t="shared" si="165"/>
        <v>SINAPI 103542</v>
      </c>
      <c r="B9925" s="3" t="s">
        <v>6165</v>
      </c>
      <c r="C9925" s="3">
        <v>103542</v>
      </c>
      <c r="D9925" s="2" t="s">
        <v>10651</v>
      </c>
      <c r="E9925" s="3" t="s">
        <v>6148</v>
      </c>
      <c r="G9925" s="66">
        <v>0</v>
      </c>
    </row>
    <row r="9926" spans="1:7" ht="22.5" x14ac:dyDescent="0.2">
      <c r="A9926" s="1" t="str">
        <f t="shared" si="165"/>
        <v>SINAPI 103543</v>
      </c>
      <c r="B9926" s="3" t="s">
        <v>6165</v>
      </c>
      <c r="C9926" s="3">
        <v>103543</v>
      </c>
      <c r="D9926" s="2" t="s">
        <v>10652</v>
      </c>
      <c r="E9926" s="3" t="s">
        <v>6148</v>
      </c>
      <c r="G9926" s="66">
        <v>0</v>
      </c>
    </row>
    <row r="9927" spans="1:7" ht="22.5" x14ac:dyDescent="0.2">
      <c r="A9927" s="1" t="str">
        <f t="shared" si="165"/>
        <v>SINAPI 103544</v>
      </c>
      <c r="B9927" s="3" t="s">
        <v>6165</v>
      </c>
      <c r="C9927" s="3">
        <v>103544</v>
      </c>
      <c r="D9927" s="2" t="s">
        <v>10653</v>
      </c>
      <c r="E9927" s="3" t="s">
        <v>6148</v>
      </c>
      <c r="G9927" s="66">
        <v>0</v>
      </c>
    </row>
    <row r="9928" spans="1:7" ht="22.5" x14ac:dyDescent="0.2">
      <c r="A9928" s="1" t="str">
        <f t="shared" si="165"/>
        <v>SINAPI 103545</v>
      </c>
      <c r="B9928" s="3" t="s">
        <v>6165</v>
      </c>
      <c r="C9928" s="3">
        <v>103545</v>
      </c>
      <c r="D9928" s="2" t="s">
        <v>10654</v>
      </c>
      <c r="E9928" s="3" t="s">
        <v>6148</v>
      </c>
      <c r="G9928" s="66">
        <v>0</v>
      </c>
    </row>
    <row r="9929" spans="1:7" ht="22.5" x14ac:dyDescent="0.2">
      <c r="A9929" s="1" t="str">
        <f t="shared" si="165"/>
        <v>SINAPI 103537</v>
      </c>
      <c r="B9929" s="3" t="s">
        <v>6165</v>
      </c>
      <c r="C9929" s="3">
        <v>103537</v>
      </c>
      <c r="D9929" s="2" t="s">
        <v>10655</v>
      </c>
      <c r="E9929" s="3" t="s">
        <v>6148</v>
      </c>
      <c r="G9929" s="66">
        <v>0</v>
      </c>
    </row>
    <row r="9930" spans="1:7" ht="22.5" x14ac:dyDescent="0.2">
      <c r="A9930" s="1" t="str">
        <f t="shared" si="165"/>
        <v>SINAPI 103546</v>
      </c>
      <c r="B9930" s="3" t="s">
        <v>6165</v>
      </c>
      <c r="C9930" s="3">
        <v>103546</v>
      </c>
      <c r="D9930" s="2" t="s">
        <v>10656</v>
      </c>
      <c r="E9930" s="3" t="s">
        <v>6148</v>
      </c>
      <c r="G9930" s="66">
        <v>0</v>
      </c>
    </row>
    <row r="9931" spans="1:7" ht="22.5" x14ac:dyDescent="0.2">
      <c r="A9931" s="1" t="str">
        <f t="shared" si="165"/>
        <v>SINAPI 103538</v>
      </c>
      <c r="B9931" s="3" t="s">
        <v>6165</v>
      </c>
      <c r="C9931" s="3">
        <v>103538</v>
      </c>
      <c r="D9931" s="2" t="s">
        <v>10657</v>
      </c>
      <c r="E9931" s="3" t="s">
        <v>6148</v>
      </c>
      <c r="G9931" s="66">
        <v>0</v>
      </c>
    </row>
    <row r="9932" spans="1:7" ht="22.5" x14ac:dyDescent="0.2">
      <c r="A9932" s="1" t="str">
        <f t="shared" si="165"/>
        <v>SINAPI 103549</v>
      </c>
      <c r="B9932" s="3" t="s">
        <v>6165</v>
      </c>
      <c r="C9932" s="3">
        <v>103549</v>
      </c>
      <c r="D9932" s="2" t="s">
        <v>10658</v>
      </c>
      <c r="E9932" s="3" t="s">
        <v>6148</v>
      </c>
      <c r="G9932" s="66">
        <v>0</v>
      </c>
    </row>
    <row r="9933" spans="1:7" ht="22.5" x14ac:dyDescent="0.2">
      <c r="A9933" s="1" t="str">
        <f t="shared" si="165"/>
        <v>SINAPI 103550</v>
      </c>
      <c r="B9933" s="3" t="s">
        <v>6165</v>
      </c>
      <c r="C9933" s="3">
        <v>103550</v>
      </c>
      <c r="D9933" s="2" t="s">
        <v>10659</v>
      </c>
      <c r="E9933" s="3" t="s">
        <v>6148</v>
      </c>
      <c r="G9933" s="66">
        <v>0</v>
      </c>
    </row>
    <row r="9934" spans="1:7" ht="22.5" x14ac:dyDescent="0.2">
      <c r="A9934" s="1" t="str">
        <f t="shared" si="165"/>
        <v>SINAPI 103551</v>
      </c>
      <c r="B9934" s="3" t="s">
        <v>6165</v>
      </c>
      <c r="C9934" s="3">
        <v>103551</v>
      </c>
      <c r="D9934" s="2" t="s">
        <v>10660</v>
      </c>
      <c r="E9934" s="3" t="s">
        <v>6148</v>
      </c>
      <c r="G9934" s="66">
        <v>0</v>
      </c>
    </row>
    <row r="9935" spans="1:7" ht="22.5" x14ac:dyDescent="0.2">
      <c r="A9935" s="1" t="str">
        <f t="shared" si="165"/>
        <v>SINAPI 103552</v>
      </c>
      <c r="B9935" s="3" t="s">
        <v>6165</v>
      </c>
      <c r="C9935" s="3">
        <v>103552</v>
      </c>
      <c r="D9935" s="2" t="s">
        <v>10661</v>
      </c>
      <c r="E9935" s="3" t="s">
        <v>6148</v>
      </c>
      <c r="G9935" s="66">
        <v>0</v>
      </c>
    </row>
    <row r="9936" spans="1:7" ht="22.5" x14ac:dyDescent="0.2">
      <c r="A9936" s="1" t="str">
        <f t="shared" si="165"/>
        <v>SINAPI 103553</v>
      </c>
      <c r="B9936" s="3" t="s">
        <v>6165</v>
      </c>
      <c r="C9936" s="3">
        <v>103553</v>
      </c>
      <c r="D9936" s="2" t="s">
        <v>10662</v>
      </c>
      <c r="E9936" s="3" t="s">
        <v>6148</v>
      </c>
      <c r="G9936" s="66">
        <v>0</v>
      </c>
    </row>
    <row r="9937" spans="1:8" ht="22.5" x14ac:dyDescent="0.2">
      <c r="A9937" s="1" t="str">
        <f t="shared" si="165"/>
        <v>SINAPI 103554</v>
      </c>
      <c r="B9937" s="3" t="s">
        <v>6165</v>
      </c>
      <c r="C9937" s="3">
        <v>103554</v>
      </c>
      <c r="D9937" s="2" t="s">
        <v>10663</v>
      </c>
      <c r="E9937" s="3" t="s">
        <v>6148</v>
      </c>
      <c r="G9937" s="66">
        <v>0</v>
      </c>
    </row>
    <row r="9938" spans="1:8" ht="22.5" x14ac:dyDescent="0.2">
      <c r="A9938" s="1" t="str">
        <f t="shared" si="165"/>
        <v>SINAPI 103555</v>
      </c>
      <c r="B9938" s="3" t="s">
        <v>6165</v>
      </c>
      <c r="C9938" s="3">
        <v>103555</v>
      </c>
      <c r="D9938" s="2" t="s">
        <v>10664</v>
      </c>
      <c r="E9938" s="3" t="s">
        <v>6148</v>
      </c>
      <c r="G9938" s="66">
        <v>0</v>
      </c>
    </row>
    <row r="9939" spans="1:8" ht="22.5" x14ac:dyDescent="0.2">
      <c r="A9939" s="1" t="str">
        <f t="shared" si="165"/>
        <v>SINAPI 103547</v>
      </c>
      <c r="B9939" s="3" t="s">
        <v>6165</v>
      </c>
      <c r="C9939" s="3">
        <v>103547</v>
      </c>
      <c r="D9939" s="2" t="s">
        <v>10665</v>
      </c>
      <c r="E9939" s="3" t="s">
        <v>6148</v>
      </c>
      <c r="G9939" s="66">
        <v>0</v>
      </c>
    </row>
    <row r="9940" spans="1:8" ht="22.5" x14ac:dyDescent="0.2">
      <c r="A9940" s="1" t="str">
        <f t="shared" si="165"/>
        <v>SINAPI 103556</v>
      </c>
      <c r="B9940" s="3" t="s">
        <v>6165</v>
      </c>
      <c r="C9940" s="3">
        <v>103556</v>
      </c>
      <c r="D9940" s="2" t="s">
        <v>10666</v>
      </c>
      <c r="E9940" s="3" t="s">
        <v>6148</v>
      </c>
      <c r="G9940" s="66">
        <v>0</v>
      </c>
    </row>
    <row r="9941" spans="1:8" ht="22.5" x14ac:dyDescent="0.2">
      <c r="A9941" s="1" t="str">
        <f t="shared" si="165"/>
        <v>SINAPI 103548</v>
      </c>
      <c r="B9941" s="3" t="s">
        <v>6165</v>
      </c>
      <c r="C9941" s="3">
        <v>103548</v>
      </c>
      <c r="D9941" s="2" t="s">
        <v>10667</v>
      </c>
      <c r="E9941" s="3" t="s">
        <v>6148</v>
      </c>
      <c r="G9941" s="66">
        <v>0</v>
      </c>
    </row>
    <row r="9942" spans="1:8" x14ac:dyDescent="0.2">
      <c r="A9942" s="1" t="str">
        <f t="shared" si="165"/>
        <v>SINAPI-I 11270</v>
      </c>
      <c r="B9942" s="3" t="s">
        <v>6169</v>
      </c>
      <c r="C9942" s="3">
        <v>11270</v>
      </c>
      <c r="D9942" s="2" t="s">
        <v>10671</v>
      </c>
      <c r="E9942" s="3" t="s">
        <v>6148</v>
      </c>
      <c r="G9942" s="66">
        <v>3.12</v>
      </c>
      <c r="H9942" s="75" t="s">
        <v>6170</v>
      </c>
    </row>
    <row r="9943" spans="1:8" x14ac:dyDescent="0.2">
      <c r="A9943" s="1" t="str">
        <f t="shared" si="165"/>
        <v>SINAPI-I 412</v>
      </c>
      <c r="B9943" s="3" t="s">
        <v>6169</v>
      </c>
      <c r="C9943" s="3">
        <v>412</v>
      </c>
      <c r="D9943" s="2" t="s">
        <v>10672</v>
      </c>
      <c r="E9943" s="3" t="s">
        <v>6148</v>
      </c>
      <c r="G9943" s="66">
        <v>1.02</v>
      </c>
    </row>
    <row r="9944" spans="1:8" x14ac:dyDescent="0.2">
      <c r="A9944" s="1" t="str">
        <f t="shared" si="165"/>
        <v>SINAPI-I 414</v>
      </c>
      <c r="B9944" s="3" t="s">
        <v>6169</v>
      </c>
      <c r="C9944" s="3">
        <v>414</v>
      </c>
      <c r="D9944" s="2" t="s">
        <v>10673</v>
      </c>
      <c r="E9944" s="3" t="s">
        <v>6148</v>
      </c>
      <c r="G9944" s="66">
        <v>0.06</v>
      </c>
    </row>
    <row r="9945" spans="1:8" x14ac:dyDescent="0.2">
      <c r="A9945" s="1" t="str">
        <f t="shared" si="165"/>
        <v>SINAPI-I 410</v>
      </c>
      <c r="B9945" s="3" t="s">
        <v>6169</v>
      </c>
      <c r="C9945" s="3">
        <v>410</v>
      </c>
      <c r="D9945" s="2" t="s">
        <v>10674</v>
      </c>
      <c r="E9945" s="3" t="s">
        <v>6148</v>
      </c>
      <c r="G9945" s="66">
        <v>0.15</v>
      </c>
    </row>
    <row r="9946" spans="1:8" x14ac:dyDescent="0.2">
      <c r="A9946" s="1" t="str">
        <f t="shared" si="165"/>
        <v>SINAPI-I 411</v>
      </c>
      <c r="B9946" s="3" t="s">
        <v>6169</v>
      </c>
      <c r="C9946" s="3">
        <v>411</v>
      </c>
      <c r="D9946" s="2" t="s">
        <v>10675</v>
      </c>
      <c r="E9946" s="3" t="s">
        <v>6148</v>
      </c>
      <c r="G9946" s="66">
        <v>0.2</v>
      </c>
    </row>
    <row r="9947" spans="1:8" x14ac:dyDescent="0.2">
      <c r="A9947" s="1" t="str">
        <f t="shared" si="165"/>
        <v>SINAPI-I 408</v>
      </c>
      <c r="B9947" s="3" t="s">
        <v>6169</v>
      </c>
      <c r="C9947" s="3">
        <v>408</v>
      </c>
      <c r="D9947" s="2" t="s">
        <v>10676</v>
      </c>
      <c r="E9947" s="3" t="s">
        <v>6148</v>
      </c>
      <c r="G9947" s="66">
        <v>0.99</v>
      </c>
    </row>
    <row r="9948" spans="1:8" x14ac:dyDescent="0.2">
      <c r="A9948" s="1" t="str">
        <f t="shared" si="165"/>
        <v>SINAPI-I 39131</v>
      </c>
      <c r="B9948" s="3" t="s">
        <v>6169</v>
      </c>
      <c r="C9948" s="3">
        <v>39131</v>
      </c>
      <c r="D9948" s="2" t="s">
        <v>10677</v>
      </c>
      <c r="E9948" s="3" t="s">
        <v>6148</v>
      </c>
      <c r="G9948" s="66">
        <v>3.2</v>
      </c>
    </row>
    <row r="9949" spans="1:8" x14ac:dyDescent="0.2">
      <c r="A9949" s="1" t="str">
        <f t="shared" si="165"/>
        <v>SINAPI-I 394</v>
      </c>
      <c r="B9949" s="3" t="s">
        <v>6169</v>
      </c>
      <c r="C9949" s="3">
        <v>394</v>
      </c>
      <c r="D9949" s="2" t="s">
        <v>10678</v>
      </c>
      <c r="E9949" s="3" t="s">
        <v>6148</v>
      </c>
      <c r="G9949" s="66">
        <v>3.24</v>
      </c>
    </row>
    <row r="9950" spans="1:8" x14ac:dyDescent="0.2">
      <c r="A9950" s="1" t="str">
        <f t="shared" si="165"/>
        <v>SINAPI-I 39130</v>
      </c>
      <c r="B9950" s="3" t="s">
        <v>6169</v>
      </c>
      <c r="C9950" s="3">
        <v>39130</v>
      </c>
      <c r="D9950" s="2" t="s">
        <v>10679</v>
      </c>
      <c r="E9950" s="3" t="s">
        <v>6148</v>
      </c>
      <c r="G9950" s="66">
        <v>2.92</v>
      </c>
    </row>
    <row r="9951" spans="1:8" x14ac:dyDescent="0.2">
      <c r="A9951" s="1" t="str">
        <f t="shared" si="165"/>
        <v>SINAPI-I 395</v>
      </c>
      <c r="B9951" s="3" t="s">
        <v>6169</v>
      </c>
      <c r="C9951" s="3">
        <v>395</v>
      </c>
      <c r="D9951" s="2" t="s">
        <v>10680</v>
      </c>
      <c r="E9951" s="3" t="s">
        <v>6148</v>
      </c>
      <c r="G9951" s="66">
        <v>3.12</v>
      </c>
    </row>
    <row r="9952" spans="1:8" x14ac:dyDescent="0.2">
      <c r="A9952" s="1" t="str">
        <f t="shared" si="165"/>
        <v>SINAPI-I 39129</v>
      </c>
      <c r="B9952" s="3" t="s">
        <v>6169</v>
      </c>
      <c r="C9952" s="3">
        <v>39129</v>
      </c>
      <c r="D9952" s="2" t="s">
        <v>10681</v>
      </c>
      <c r="E9952" s="3" t="s">
        <v>6148</v>
      </c>
      <c r="G9952" s="66">
        <v>1.79</v>
      </c>
    </row>
    <row r="9953" spans="1:7" x14ac:dyDescent="0.2">
      <c r="A9953" s="1" t="str">
        <f t="shared" si="165"/>
        <v>SINAPI-I 393</v>
      </c>
      <c r="B9953" s="3" t="s">
        <v>6169</v>
      </c>
      <c r="C9953" s="3">
        <v>393</v>
      </c>
      <c r="D9953" s="2" t="s">
        <v>10682</v>
      </c>
      <c r="E9953" s="3" t="s">
        <v>6148</v>
      </c>
      <c r="G9953" s="66">
        <v>1.88</v>
      </c>
    </row>
    <row r="9954" spans="1:7" x14ac:dyDescent="0.2">
      <c r="A9954" s="1" t="str">
        <f t="shared" si="165"/>
        <v>SINAPI-I 39127</v>
      </c>
      <c r="B9954" s="3" t="s">
        <v>6169</v>
      </c>
      <c r="C9954" s="3">
        <v>39127</v>
      </c>
      <c r="D9954" s="2" t="s">
        <v>10683</v>
      </c>
      <c r="E9954" s="3" t="s">
        <v>6148</v>
      </c>
      <c r="G9954" s="66">
        <v>1.53</v>
      </c>
    </row>
    <row r="9955" spans="1:7" x14ac:dyDescent="0.2">
      <c r="A9955" s="1" t="str">
        <f t="shared" si="165"/>
        <v>SINAPI-I 392</v>
      </c>
      <c r="B9955" s="3" t="s">
        <v>6169</v>
      </c>
      <c r="C9955" s="3">
        <v>392</v>
      </c>
      <c r="D9955" s="2" t="s">
        <v>10684</v>
      </c>
      <c r="E9955" s="3" t="s">
        <v>6148</v>
      </c>
      <c r="G9955" s="66">
        <v>1.57</v>
      </c>
    </row>
    <row r="9956" spans="1:7" x14ac:dyDescent="0.2">
      <c r="A9956" s="1" t="str">
        <f t="shared" si="165"/>
        <v>SINAPI-I 39133</v>
      </c>
      <c r="B9956" s="3" t="s">
        <v>6169</v>
      </c>
      <c r="C9956" s="3">
        <v>39133</v>
      </c>
      <c r="D9956" s="2" t="s">
        <v>10685</v>
      </c>
      <c r="E9956" s="3" t="s">
        <v>6148</v>
      </c>
      <c r="G9956" s="66">
        <v>4.2</v>
      </c>
    </row>
    <row r="9957" spans="1:7" x14ac:dyDescent="0.2">
      <c r="A9957" s="1" t="str">
        <f t="shared" si="165"/>
        <v>SINAPI-I 397</v>
      </c>
      <c r="B9957" s="3" t="s">
        <v>6169</v>
      </c>
      <c r="C9957" s="3">
        <v>397</v>
      </c>
      <c r="D9957" s="2" t="s">
        <v>10686</v>
      </c>
      <c r="E9957" s="3" t="s">
        <v>6148</v>
      </c>
      <c r="G9957" s="66">
        <v>4.63</v>
      </c>
    </row>
    <row r="9958" spans="1:7" x14ac:dyDescent="0.2">
      <c r="A9958" s="1" t="str">
        <f t="shared" si="165"/>
        <v>SINAPI-I 39132</v>
      </c>
      <c r="B9958" s="3" t="s">
        <v>6169</v>
      </c>
      <c r="C9958" s="3">
        <v>39132</v>
      </c>
      <c r="D9958" s="2" t="s">
        <v>10687</v>
      </c>
      <c r="E9958" s="3" t="s">
        <v>6148</v>
      </c>
      <c r="G9958" s="66">
        <v>3.35</v>
      </c>
    </row>
    <row r="9959" spans="1:7" x14ac:dyDescent="0.2">
      <c r="A9959" s="1" t="str">
        <f t="shared" ref="A9959:A10022" si="166">CONCATENAR</f>
        <v>SINAPI-I 396</v>
      </c>
      <c r="B9959" s="3" t="s">
        <v>6169</v>
      </c>
      <c r="C9959" s="3">
        <v>396</v>
      </c>
      <c r="D9959" s="2" t="s">
        <v>10688</v>
      </c>
      <c r="E9959" s="3" t="s">
        <v>6148</v>
      </c>
      <c r="G9959" s="66">
        <v>3.59</v>
      </c>
    </row>
    <row r="9960" spans="1:7" x14ac:dyDescent="0.2">
      <c r="A9960" s="1" t="str">
        <f t="shared" si="166"/>
        <v>SINAPI-I 39135</v>
      </c>
      <c r="B9960" s="3" t="s">
        <v>6169</v>
      </c>
      <c r="C9960" s="3">
        <v>39135</v>
      </c>
      <c r="D9960" s="2" t="s">
        <v>10689</v>
      </c>
      <c r="E9960" s="3" t="s">
        <v>6148</v>
      </c>
      <c r="G9960" s="66">
        <v>6.72</v>
      </c>
    </row>
    <row r="9961" spans="1:7" x14ac:dyDescent="0.2">
      <c r="A9961" s="1" t="str">
        <f t="shared" si="166"/>
        <v>SINAPI-I 39134</v>
      </c>
      <c r="B9961" s="3" t="s">
        <v>6169</v>
      </c>
      <c r="C9961" s="3">
        <v>39134</v>
      </c>
      <c r="D9961" s="2" t="s">
        <v>10690</v>
      </c>
      <c r="E9961" s="3" t="s">
        <v>6148</v>
      </c>
      <c r="G9961" s="66">
        <v>5.59</v>
      </c>
    </row>
    <row r="9962" spans="1:7" x14ac:dyDescent="0.2">
      <c r="A9962" s="1" t="str">
        <f t="shared" si="166"/>
        <v>SINAPI-I 398</v>
      </c>
      <c r="B9962" s="3" t="s">
        <v>6169</v>
      </c>
      <c r="C9962" s="3">
        <v>398</v>
      </c>
      <c r="D9962" s="2" t="s">
        <v>10691</v>
      </c>
      <c r="E9962" s="3" t="s">
        <v>6148</v>
      </c>
      <c r="G9962" s="66">
        <v>5.16</v>
      </c>
    </row>
    <row r="9963" spans="1:7" x14ac:dyDescent="0.2">
      <c r="A9963" s="1" t="str">
        <f t="shared" si="166"/>
        <v>SINAPI-I 39128</v>
      </c>
      <c r="B9963" s="3" t="s">
        <v>6169</v>
      </c>
      <c r="C9963" s="3">
        <v>39128</v>
      </c>
      <c r="D9963" s="2" t="s">
        <v>10692</v>
      </c>
      <c r="E9963" s="3" t="s">
        <v>6148</v>
      </c>
      <c r="G9963" s="66">
        <v>1.67</v>
      </c>
    </row>
    <row r="9964" spans="1:7" x14ac:dyDescent="0.2">
      <c r="A9964" s="1" t="str">
        <f t="shared" si="166"/>
        <v>SINAPI-I 400</v>
      </c>
      <c r="B9964" s="3" t="s">
        <v>6169</v>
      </c>
      <c r="C9964" s="3">
        <v>400</v>
      </c>
      <c r="D9964" s="2" t="s">
        <v>10693</v>
      </c>
      <c r="E9964" s="3" t="s">
        <v>6148</v>
      </c>
      <c r="G9964" s="66">
        <v>1.63</v>
      </c>
    </row>
    <row r="9965" spans="1:7" x14ac:dyDescent="0.2">
      <c r="A9965" s="1" t="str">
        <f t="shared" si="166"/>
        <v>SINAPI-I 39125</v>
      </c>
      <c r="B9965" s="3" t="s">
        <v>6169</v>
      </c>
      <c r="C9965" s="3">
        <v>39125</v>
      </c>
      <c r="D9965" s="2" t="s">
        <v>10694</v>
      </c>
      <c r="E9965" s="3" t="s">
        <v>6148</v>
      </c>
      <c r="G9965" s="66">
        <v>1.67</v>
      </c>
    </row>
    <row r="9966" spans="1:7" x14ac:dyDescent="0.2">
      <c r="A9966" s="1" t="str">
        <f t="shared" si="166"/>
        <v>SINAPI-I 39126</v>
      </c>
      <c r="B9966" s="3" t="s">
        <v>6169</v>
      </c>
      <c r="C9966" s="3">
        <v>39126</v>
      </c>
      <c r="D9966" s="2" t="s">
        <v>10695</v>
      </c>
      <c r="E9966" s="3" t="s">
        <v>6148</v>
      </c>
      <c r="G9966" s="66">
        <v>7.56</v>
      </c>
    </row>
    <row r="9967" spans="1:7" x14ac:dyDescent="0.2">
      <c r="A9967" s="1" t="str">
        <f t="shared" si="166"/>
        <v>SINAPI-I 399</v>
      </c>
      <c r="B9967" s="3" t="s">
        <v>6169</v>
      </c>
      <c r="C9967" s="3">
        <v>399</v>
      </c>
      <c r="D9967" s="2" t="s">
        <v>10696</v>
      </c>
      <c r="E9967" s="3" t="s">
        <v>6148</v>
      </c>
      <c r="G9967" s="66">
        <v>6.66</v>
      </c>
    </row>
    <row r="9968" spans="1:7" x14ac:dyDescent="0.2">
      <c r="A9968" s="1" t="str">
        <f t="shared" si="166"/>
        <v>SINAPI-I 39158</v>
      </c>
      <c r="B9968" s="3" t="s">
        <v>6169</v>
      </c>
      <c r="C9968" s="3">
        <v>39158</v>
      </c>
      <c r="D9968" s="2" t="s">
        <v>10697</v>
      </c>
      <c r="E9968" s="3" t="s">
        <v>6148</v>
      </c>
      <c r="G9968" s="66">
        <v>17.88</v>
      </c>
    </row>
    <row r="9969" spans="1:7" x14ac:dyDescent="0.2">
      <c r="A9969" s="1" t="str">
        <f t="shared" si="166"/>
        <v>SINAPI-I 39141</v>
      </c>
      <c r="B9969" s="3" t="s">
        <v>6169</v>
      </c>
      <c r="C9969" s="3">
        <v>39141</v>
      </c>
      <c r="D9969" s="2" t="s">
        <v>10698</v>
      </c>
      <c r="E9969" s="3" t="s">
        <v>6148</v>
      </c>
      <c r="G9969" s="66">
        <v>1.3</v>
      </c>
    </row>
    <row r="9970" spans="1:7" x14ac:dyDescent="0.2">
      <c r="A9970" s="1" t="str">
        <f t="shared" si="166"/>
        <v>SINAPI-I 39140</v>
      </c>
      <c r="B9970" s="3" t="s">
        <v>6169</v>
      </c>
      <c r="C9970" s="3">
        <v>39140</v>
      </c>
      <c r="D9970" s="2" t="s">
        <v>10699</v>
      </c>
      <c r="E9970" s="3" t="s">
        <v>6148</v>
      </c>
      <c r="G9970" s="66">
        <v>1.18</v>
      </c>
    </row>
    <row r="9971" spans="1:7" x14ac:dyDescent="0.2">
      <c r="A9971" s="1" t="str">
        <f t="shared" si="166"/>
        <v>SINAPI-I 39139</v>
      </c>
      <c r="B9971" s="3" t="s">
        <v>6169</v>
      </c>
      <c r="C9971" s="3">
        <v>39139</v>
      </c>
      <c r="D9971" s="2" t="s">
        <v>10700</v>
      </c>
      <c r="E9971" s="3" t="s">
        <v>6148</v>
      </c>
      <c r="G9971" s="66">
        <v>0.98</v>
      </c>
    </row>
    <row r="9972" spans="1:7" x14ac:dyDescent="0.2">
      <c r="A9972" s="1" t="str">
        <f t="shared" si="166"/>
        <v>SINAPI-I 39137</v>
      </c>
      <c r="B9972" s="3" t="s">
        <v>6169</v>
      </c>
      <c r="C9972" s="3">
        <v>39137</v>
      </c>
      <c r="D9972" s="2" t="s">
        <v>10701</v>
      </c>
      <c r="E9972" s="3" t="s">
        <v>6148</v>
      </c>
      <c r="G9972" s="66">
        <v>0.67</v>
      </c>
    </row>
    <row r="9973" spans="1:7" x14ac:dyDescent="0.2">
      <c r="A9973" s="1" t="str">
        <f t="shared" si="166"/>
        <v>SINAPI-I 39143</v>
      </c>
      <c r="B9973" s="3" t="s">
        <v>6169</v>
      </c>
      <c r="C9973" s="3">
        <v>39143</v>
      </c>
      <c r="D9973" s="2" t="s">
        <v>10702</v>
      </c>
      <c r="E9973" s="3" t="s">
        <v>6148</v>
      </c>
      <c r="G9973" s="66">
        <v>2.67</v>
      </c>
    </row>
    <row r="9974" spans="1:7" x14ac:dyDescent="0.2">
      <c r="A9974" s="1" t="str">
        <f t="shared" si="166"/>
        <v>SINAPI-I 39142</v>
      </c>
      <c r="B9974" s="3" t="s">
        <v>6169</v>
      </c>
      <c r="C9974" s="3">
        <v>39142</v>
      </c>
      <c r="D9974" s="2" t="s">
        <v>10703</v>
      </c>
      <c r="E9974" s="3" t="s">
        <v>6148</v>
      </c>
      <c r="G9974" s="66">
        <v>1.92</v>
      </c>
    </row>
    <row r="9975" spans="1:7" x14ac:dyDescent="0.2">
      <c r="A9975" s="1" t="str">
        <f t="shared" si="166"/>
        <v>SINAPI-I 39144</v>
      </c>
      <c r="B9975" s="3" t="s">
        <v>6169</v>
      </c>
      <c r="C9975" s="3">
        <v>39144</v>
      </c>
      <c r="D9975" s="2" t="s">
        <v>10704</v>
      </c>
      <c r="E9975" s="3" t="s">
        <v>6148</v>
      </c>
      <c r="G9975" s="66">
        <v>3.12</v>
      </c>
    </row>
    <row r="9976" spans="1:7" x14ac:dyDescent="0.2">
      <c r="A9976" s="1" t="str">
        <f t="shared" si="166"/>
        <v>SINAPI-I 39138</v>
      </c>
      <c r="B9976" s="3" t="s">
        <v>6169</v>
      </c>
      <c r="C9976" s="3">
        <v>39138</v>
      </c>
      <c r="D9976" s="2" t="s">
        <v>10705</v>
      </c>
      <c r="E9976" s="3" t="s">
        <v>6148</v>
      </c>
      <c r="G9976" s="66">
        <v>0.71</v>
      </c>
    </row>
    <row r="9977" spans="1:7" x14ac:dyDescent="0.2">
      <c r="A9977" s="1" t="str">
        <f t="shared" si="166"/>
        <v>SINAPI-I 39136</v>
      </c>
      <c r="B9977" s="3" t="s">
        <v>6169</v>
      </c>
      <c r="C9977" s="3">
        <v>39136</v>
      </c>
      <c r="D9977" s="2" t="s">
        <v>10706</v>
      </c>
      <c r="E9977" s="3" t="s">
        <v>6148</v>
      </c>
      <c r="G9977" s="66">
        <v>0.47</v>
      </c>
    </row>
    <row r="9978" spans="1:7" x14ac:dyDescent="0.2">
      <c r="A9978" s="1" t="str">
        <f t="shared" si="166"/>
        <v>SINAPI-I 39145</v>
      </c>
      <c r="B9978" s="3" t="s">
        <v>6169</v>
      </c>
      <c r="C9978" s="3">
        <v>39145</v>
      </c>
      <c r="D9978" s="2" t="s">
        <v>10707</v>
      </c>
      <c r="E9978" s="3" t="s">
        <v>6148</v>
      </c>
      <c r="G9978" s="66">
        <v>5.14</v>
      </c>
    </row>
    <row r="9979" spans="1:7" x14ac:dyDescent="0.2">
      <c r="A9979" s="1" t="str">
        <f t="shared" si="166"/>
        <v>SINAPI-I 12615</v>
      </c>
      <c r="B9979" s="3" t="s">
        <v>6169</v>
      </c>
      <c r="C9979" s="3">
        <v>12615</v>
      </c>
      <c r="D9979" s="2" t="s">
        <v>10708</v>
      </c>
      <c r="E9979" s="3" t="s">
        <v>6148</v>
      </c>
      <c r="G9979" s="66">
        <v>12.44</v>
      </c>
    </row>
    <row r="9980" spans="1:7" ht="22.5" x14ac:dyDescent="0.2">
      <c r="A9980" s="1" t="str">
        <f t="shared" si="166"/>
        <v>SINAPI-I 11927</v>
      </c>
      <c r="B9980" s="3" t="s">
        <v>6169</v>
      </c>
      <c r="C9980" s="3">
        <v>11927</v>
      </c>
      <c r="D9980" s="2" t="s">
        <v>10709</v>
      </c>
      <c r="E9980" s="3" t="s">
        <v>6148</v>
      </c>
      <c r="G9980" s="66">
        <v>9.31</v>
      </c>
    </row>
    <row r="9981" spans="1:7" ht="22.5" x14ac:dyDescent="0.2">
      <c r="A9981" s="1" t="str">
        <f t="shared" si="166"/>
        <v>SINAPI-I 11928</v>
      </c>
      <c r="B9981" s="3" t="s">
        <v>6169</v>
      </c>
      <c r="C9981" s="3">
        <v>11928</v>
      </c>
      <c r="D9981" s="2" t="s">
        <v>10710</v>
      </c>
      <c r="E9981" s="3" t="s">
        <v>6148</v>
      </c>
      <c r="G9981" s="66">
        <v>10.67</v>
      </c>
    </row>
    <row r="9982" spans="1:7" ht="22.5" x14ac:dyDescent="0.2">
      <c r="A9982" s="1" t="str">
        <f t="shared" si="166"/>
        <v>SINAPI-I 11929</v>
      </c>
      <c r="B9982" s="3" t="s">
        <v>6169</v>
      </c>
      <c r="C9982" s="3">
        <v>11929</v>
      </c>
      <c r="D9982" s="2" t="s">
        <v>10711</v>
      </c>
      <c r="E9982" s="3" t="s">
        <v>6148</v>
      </c>
      <c r="G9982" s="66">
        <v>16.5</v>
      </c>
    </row>
    <row r="9983" spans="1:7" x14ac:dyDescent="0.2">
      <c r="A9983" s="1" t="str">
        <f t="shared" si="166"/>
        <v>SINAPI-I 36801</v>
      </c>
      <c r="B9983" s="3" t="s">
        <v>6169</v>
      </c>
      <c r="C9983" s="3">
        <v>36801</v>
      </c>
      <c r="D9983" s="2" t="s">
        <v>10712</v>
      </c>
      <c r="E9983" s="3" t="s">
        <v>6148</v>
      </c>
      <c r="G9983" s="66">
        <v>36.159999999999997</v>
      </c>
    </row>
    <row r="9984" spans="1:7" x14ac:dyDescent="0.2">
      <c r="A9984" s="1" t="str">
        <f t="shared" si="166"/>
        <v>SINAPI-I 36246</v>
      </c>
      <c r="B9984" s="3" t="s">
        <v>6169</v>
      </c>
      <c r="C9984" s="3">
        <v>36246</v>
      </c>
      <c r="D9984" s="2" t="s">
        <v>10713</v>
      </c>
      <c r="E9984" s="3" t="s">
        <v>6147</v>
      </c>
      <c r="G9984" s="66">
        <v>3.85</v>
      </c>
    </row>
    <row r="9985" spans="1:7" x14ac:dyDescent="0.2">
      <c r="A9985" s="1" t="str">
        <f t="shared" si="166"/>
        <v>SINAPI-I 37600</v>
      </c>
      <c r="B9985" s="3" t="s">
        <v>6169</v>
      </c>
      <c r="C9985" s="3">
        <v>37600</v>
      </c>
      <c r="D9985" s="2" t="s">
        <v>10714</v>
      </c>
      <c r="E9985" s="3" t="s">
        <v>6148</v>
      </c>
    </row>
    <row r="9986" spans="1:7" x14ac:dyDescent="0.2">
      <c r="A9986" s="1" t="str">
        <f t="shared" si="166"/>
        <v>SINAPI-I 37599</v>
      </c>
      <c r="B9986" s="3" t="s">
        <v>6169</v>
      </c>
      <c r="C9986" s="3">
        <v>37599</v>
      </c>
      <c r="D9986" s="2" t="s">
        <v>10715</v>
      </c>
      <c r="E9986" s="3" t="s">
        <v>6148</v>
      </c>
    </row>
    <row r="9987" spans="1:7" ht="22.5" x14ac:dyDescent="0.2">
      <c r="A9987" s="1" t="str">
        <f t="shared" si="166"/>
        <v>SINAPI-I 1</v>
      </c>
      <c r="B9987" s="3" t="s">
        <v>6169</v>
      </c>
      <c r="C9987" s="3">
        <v>1</v>
      </c>
      <c r="D9987" s="2" t="s">
        <v>10716</v>
      </c>
      <c r="E9987" s="3" t="s">
        <v>6153</v>
      </c>
      <c r="G9987" s="66">
        <v>124</v>
      </c>
    </row>
    <row r="9988" spans="1:7" x14ac:dyDescent="0.2">
      <c r="A9988" s="1" t="str">
        <f t="shared" si="166"/>
        <v>SINAPI-I 3</v>
      </c>
      <c r="B9988" s="3" t="s">
        <v>6169</v>
      </c>
      <c r="C9988" s="3">
        <v>3</v>
      </c>
      <c r="D9988" s="2" t="s">
        <v>10717</v>
      </c>
      <c r="E9988" s="3" t="s">
        <v>6161</v>
      </c>
      <c r="G9988" s="66">
        <v>22.96</v>
      </c>
    </row>
    <row r="9989" spans="1:7" x14ac:dyDescent="0.2">
      <c r="A9989" s="1" t="str">
        <f t="shared" si="166"/>
        <v>SINAPI-I 43054</v>
      </c>
      <c r="B9989" s="3" t="s">
        <v>6169</v>
      </c>
      <c r="C9989" s="3">
        <v>43054</v>
      </c>
      <c r="D9989" s="2" t="s">
        <v>10718</v>
      </c>
      <c r="E9989" s="3" t="s">
        <v>6153</v>
      </c>
      <c r="G9989" s="66">
        <v>8.31</v>
      </c>
    </row>
    <row r="9990" spans="1:7" x14ac:dyDescent="0.2">
      <c r="A9990" s="1" t="str">
        <f t="shared" si="166"/>
        <v>SINAPI-I 42402</v>
      </c>
      <c r="B9990" s="3" t="s">
        <v>6169</v>
      </c>
      <c r="C9990" s="3">
        <v>42402</v>
      </c>
      <c r="D9990" s="2" t="s">
        <v>10719</v>
      </c>
      <c r="E9990" s="3" t="s">
        <v>6153</v>
      </c>
      <c r="G9990" s="66">
        <v>7.94</v>
      </c>
    </row>
    <row r="9991" spans="1:7" x14ac:dyDescent="0.2">
      <c r="A9991" s="1" t="str">
        <f t="shared" si="166"/>
        <v>SINAPI-I 42403</v>
      </c>
      <c r="B9991" s="3" t="s">
        <v>6169</v>
      </c>
      <c r="C9991" s="3">
        <v>42403</v>
      </c>
      <c r="D9991" s="2" t="s">
        <v>10720</v>
      </c>
      <c r="E9991" s="3" t="s">
        <v>6153</v>
      </c>
      <c r="G9991" s="66">
        <v>10.19</v>
      </c>
    </row>
    <row r="9992" spans="1:7" x14ac:dyDescent="0.2">
      <c r="A9992" s="1" t="str">
        <f t="shared" si="166"/>
        <v>SINAPI-I 42404</v>
      </c>
      <c r="B9992" s="3" t="s">
        <v>6169</v>
      </c>
      <c r="C9992" s="3">
        <v>42404</v>
      </c>
      <c r="D9992" s="2" t="s">
        <v>10721</v>
      </c>
      <c r="E9992" s="3" t="s">
        <v>6153</v>
      </c>
      <c r="G9992" s="66">
        <v>10.130000000000001</v>
      </c>
    </row>
    <row r="9993" spans="1:7" x14ac:dyDescent="0.2">
      <c r="A9993" s="1" t="str">
        <f t="shared" si="166"/>
        <v>SINAPI-I 42405</v>
      </c>
      <c r="B9993" s="3" t="s">
        <v>6169</v>
      </c>
      <c r="C9993" s="3">
        <v>42405</v>
      </c>
      <c r="D9993" s="2" t="s">
        <v>10722</v>
      </c>
      <c r="E9993" s="3" t="s">
        <v>6153</v>
      </c>
      <c r="G9993" s="66">
        <v>10.79</v>
      </c>
    </row>
    <row r="9994" spans="1:7" x14ac:dyDescent="0.2">
      <c r="A9994" s="1" t="str">
        <f t="shared" si="166"/>
        <v>SINAPI-I 34341</v>
      </c>
      <c r="B9994" s="3" t="s">
        <v>6169</v>
      </c>
      <c r="C9994" s="3">
        <v>34341</v>
      </c>
      <c r="D9994" s="2" t="s">
        <v>10723</v>
      </c>
      <c r="E9994" s="3" t="s">
        <v>6153</v>
      </c>
      <c r="G9994" s="66">
        <v>9.3699999999999992</v>
      </c>
    </row>
    <row r="9995" spans="1:7" x14ac:dyDescent="0.2">
      <c r="A9995" s="1" t="str">
        <f t="shared" si="166"/>
        <v>SINAPI-I 43053</v>
      </c>
      <c r="B9995" s="3" t="s">
        <v>6169</v>
      </c>
      <c r="C9995" s="3">
        <v>43053</v>
      </c>
      <c r="D9995" s="2" t="s">
        <v>10724</v>
      </c>
      <c r="E9995" s="3" t="s">
        <v>6153</v>
      </c>
      <c r="G9995" s="66">
        <v>7.42</v>
      </c>
    </row>
    <row r="9996" spans="1:7" x14ac:dyDescent="0.2">
      <c r="A9996" s="1" t="str">
        <f t="shared" si="166"/>
        <v>SINAPI-I 43058</v>
      </c>
      <c r="B9996" s="3" t="s">
        <v>6169</v>
      </c>
      <c r="C9996" s="3">
        <v>43058</v>
      </c>
      <c r="D9996" s="2" t="s">
        <v>10725</v>
      </c>
      <c r="E9996" s="3" t="s">
        <v>6153</v>
      </c>
      <c r="G9996" s="66">
        <v>7.7</v>
      </c>
    </row>
    <row r="9997" spans="1:7" x14ac:dyDescent="0.2">
      <c r="A9997" s="1" t="str">
        <f t="shared" si="166"/>
        <v>SINAPI-I 34</v>
      </c>
      <c r="B9997" s="3" t="s">
        <v>6169</v>
      </c>
      <c r="C9997" s="3">
        <v>34</v>
      </c>
      <c r="D9997" s="2" t="s">
        <v>10726</v>
      </c>
      <c r="E9997" s="3" t="s">
        <v>6153</v>
      </c>
      <c r="G9997" s="66">
        <v>7.73</v>
      </c>
    </row>
    <row r="9998" spans="1:7" x14ac:dyDescent="0.2">
      <c r="A9998" s="1" t="str">
        <f t="shared" si="166"/>
        <v>SINAPI-I 43055</v>
      </c>
      <c r="B9998" s="3" t="s">
        <v>6169</v>
      </c>
      <c r="C9998" s="3">
        <v>43055</v>
      </c>
      <c r="D9998" s="2" t="s">
        <v>10727</v>
      </c>
      <c r="E9998" s="3" t="s">
        <v>6153</v>
      </c>
      <c r="G9998" s="66">
        <v>6.7</v>
      </c>
    </row>
    <row r="9999" spans="1:7" x14ac:dyDescent="0.2">
      <c r="A9999" s="1" t="str">
        <f t="shared" si="166"/>
        <v>SINAPI-I 43056</v>
      </c>
      <c r="B9999" s="3" t="s">
        <v>6169</v>
      </c>
      <c r="C9999" s="3">
        <v>43056</v>
      </c>
      <c r="D9999" s="2" t="s">
        <v>10728</v>
      </c>
      <c r="E9999" s="3" t="s">
        <v>6153</v>
      </c>
      <c r="G9999" s="66">
        <v>7.72</v>
      </c>
    </row>
    <row r="10000" spans="1:7" x14ac:dyDescent="0.2">
      <c r="A10000" s="1" t="str">
        <f t="shared" si="166"/>
        <v>SINAPI-I 43057</v>
      </c>
      <c r="B10000" s="3" t="s">
        <v>6169</v>
      </c>
      <c r="C10000" s="3">
        <v>43057</v>
      </c>
      <c r="D10000" s="2" t="s">
        <v>10729</v>
      </c>
      <c r="E10000" s="3" t="s">
        <v>6153</v>
      </c>
      <c r="G10000" s="66">
        <v>8.49</v>
      </c>
    </row>
    <row r="10001" spans="1:7" x14ac:dyDescent="0.2">
      <c r="A10001" s="1" t="str">
        <f t="shared" si="166"/>
        <v>SINAPI-I 34449</v>
      </c>
      <c r="B10001" s="3" t="s">
        <v>6169</v>
      </c>
      <c r="C10001" s="3">
        <v>34449</v>
      </c>
      <c r="D10001" s="2" t="s">
        <v>10730</v>
      </c>
      <c r="E10001" s="3" t="s">
        <v>6153</v>
      </c>
      <c r="G10001" s="66">
        <v>9.07</v>
      </c>
    </row>
    <row r="10002" spans="1:7" x14ac:dyDescent="0.2">
      <c r="A10002" s="1" t="str">
        <f t="shared" si="166"/>
        <v>SINAPI-I 32</v>
      </c>
      <c r="B10002" s="3" t="s">
        <v>6169</v>
      </c>
      <c r="C10002" s="3">
        <v>32</v>
      </c>
      <c r="D10002" s="2" t="s">
        <v>10731</v>
      </c>
      <c r="E10002" s="3" t="s">
        <v>6153</v>
      </c>
      <c r="G10002" s="66">
        <v>8.16</v>
      </c>
    </row>
    <row r="10003" spans="1:7" x14ac:dyDescent="0.2">
      <c r="A10003" s="1" t="str">
        <f t="shared" si="166"/>
        <v>SINAPI-I 33</v>
      </c>
      <c r="B10003" s="3" t="s">
        <v>6169</v>
      </c>
      <c r="C10003" s="3">
        <v>33</v>
      </c>
      <c r="D10003" s="2" t="s">
        <v>10732</v>
      </c>
      <c r="E10003" s="3" t="s">
        <v>6153</v>
      </c>
      <c r="G10003" s="66">
        <v>8.1999999999999993</v>
      </c>
    </row>
    <row r="10004" spans="1:7" x14ac:dyDescent="0.2">
      <c r="A10004" s="1" t="str">
        <f t="shared" si="166"/>
        <v>SINAPI-I 43061</v>
      </c>
      <c r="B10004" s="3" t="s">
        <v>6169</v>
      </c>
      <c r="C10004" s="3">
        <v>43061</v>
      </c>
      <c r="D10004" s="2" t="s">
        <v>10733</v>
      </c>
      <c r="E10004" s="3" t="s">
        <v>6153</v>
      </c>
      <c r="G10004" s="66">
        <v>7.67</v>
      </c>
    </row>
    <row r="10005" spans="1:7" x14ac:dyDescent="0.2">
      <c r="A10005" s="1" t="str">
        <f t="shared" si="166"/>
        <v>SINAPI-I 43059</v>
      </c>
      <c r="B10005" s="3" t="s">
        <v>6169</v>
      </c>
      <c r="C10005" s="3">
        <v>43059</v>
      </c>
      <c r="D10005" s="2" t="s">
        <v>10734</v>
      </c>
      <c r="E10005" s="3" t="s">
        <v>6153</v>
      </c>
      <c r="G10005" s="66">
        <v>7.32</v>
      </c>
    </row>
    <row r="10006" spans="1:7" x14ac:dyDescent="0.2">
      <c r="A10006" s="1" t="str">
        <f t="shared" si="166"/>
        <v>SINAPI-I 43062</v>
      </c>
      <c r="B10006" s="3" t="s">
        <v>6169</v>
      </c>
      <c r="C10006" s="3">
        <v>43062</v>
      </c>
      <c r="D10006" s="2" t="s">
        <v>10735</v>
      </c>
      <c r="E10006" s="3" t="s">
        <v>6153</v>
      </c>
      <c r="G10006" s="66">
        <v>8.11</v>
      </c>
    </row>
    <row r="10007" spans="1:7" x14ac:dyDescent="0.2">
      <c r="A10007" s="1" t="str">
        <f t="shared" si="166"/>
        <v>SINAPI-I 43060</v>
      </c>
      <c r="B10007" s="3" t="s">
        <v>6169</v>
      </c>
      <c r="C10007" s="3">
        <v>43060</v>
      </c>
      <c r="D10007" s="2" t="s">
        <v>10736</v>
      </c>
      <c r="E10007" s="3" t="s">
        <v>6153</v>
      </c>
      <c r="G10007" s="66">
        <v>6.37</v>
      </c>
    </row>
    <row r="10008" spans="1:7" x14ac:dyDescent="0.2">
      <c r="A10008" s="1" t="str">
        <f t="shared" si="166"/>
        <v>SINAPI-I 40410</v>
      </c>
      <c r="B10008" s="3" t="s">
        <v>6169</v>
      </c>
      <c r="C10008" s="3">
        <v>40410</v>
      </c>
      <c r="D10008" s="2" t="s">
        <v>10737</v>
      </c>
      <c r="E10008" s="3" t="s">
        <v>6148</v>
      </c>
    </row>
    <row r="10009" spans="1:7" x14ac:dyDescent="0.2">
      <c r="A10009" s="1" t="str">
        <f t="shared" si="166"/>
        <v>SINAPI-I 40411</v>
      </c>
      <c r="B10009" s="3" t="s">
        <v>6169</v>
      </c>
      <c r="C10009" s="3">
        <v>40411</v>
      </c>
      <c r="D10009" s="2" t="s">
        <v>10738</v>
      </c>
      <c r="E10009" s="3" t="s">
        <v>6148</v>
      </c>
    </row>
    <row r="10010" spans="1:7" x14ac:dyDescent="0.2">
      <c r="A10010" s="1" t="str">
        <f t="shared" si="166"/>
        <v>SINAPI-I 40412</v>
      </c>
      <c r="B10010" s="3" t="s">
        <v>6169</v>
      </c>
      <c r="C10010" s="3">
        <v>40412</v>
      </c>
      <c r="D10010" s="2" t="s">
        <v>10739</v>
      </c>
      <c r="E10010" s="3" t="s">
        <v>6148</v>
      </c>
    </row>
    <row r="10011" spans="1:7" x14ac:dyDescent="0.2">
      <c r="A10011" s="1" t="str">
        <f t="shared" si="166"/>
        <v>SINAPI-I 44254</v>
      </c>
      <c r="B10011" s="3" t="s">
        <v>6169</v>
      </c>
      <c r="C10011" s="3">
        <v>44254</v>
      </c>
      <c r="D10011" s="2" t="s">
        <v>10740</v>
      </c>
      <c r="E10011" s="3" t="s">
        <v>6148</v>
      </c>
      <c r="G10011" s="66">
        <v>29.05</v>
      </c>
    </row>
    <row r="10012" spans="1:7" x14ac:dyDescent="0.2">
      <c r="A10012" s="1" t="str">
        <f t="shared" si="166"/>
        <v>SINAPI-I 44255</v>
      </c>
      <c r="B10012" s="3" t="s">
        <v>6169</v>
      </c>
      <c r="C10012" s="3">
        <v>44255</v>
      </c>
      <c r="D10012" s="2" t="s">
        <v>10741</v>
      </c>
      <c r="E10012" s="3" t="s">
        <v>6148</v>
      </c>
      <c r="G10012" s="66">
        <v>32.200000000000003</v>
      </c>
    </row>
    <row r="10013" spans="1:7" x14ac:dyDescent="0.2">
      <c r="A10013" s="1" t="str">
        <f t="shared" si="166"/>
        <v>SINAPI-I 44256</v>
      </c>
      <c r="B10013" s="3" t="s">
        <v>6169</v>
      </c>
      <c r="C10013" s="3">
        <v>44256</v>
      </c>
      <c r="D10013" s="2" t="s">
        <v>10742</v>
      </c>
      <c r="E10013" s="3" t="s">
        <v>6148</v>
      </c>
      <c r="G10013" s="66">
        <v>36.36</v>
      </c>
    </row>
    <row r="10014" spans="1:7" x14ac:dyDescent="0.2">
      <c r="A10014" s="1" t="str">
        <f t="shared" si="166"/>
        <v>SINAPI-I 44257</v>
      </c>
      <c r="B10014" s="3" t="s">
        <v>6169</v>
      </c>
      <c r="C10014" s="3">
        <v>44257</v>
      </c>
      <c r="D10014" s="2" t="s">
        <v>10743</v>
      </c>
      <c r="E10014" s="3" t="s">
        <v>6148</v>
      </c>
      <c r="G10014" s="66">
        <v>57.53</v>
      </c>
    </row>
    <row r="10015" spans="1:7" x14ac:dyDescent="0.2">
      <c r="A10015" s="1" t="str">
        <f t="shared" si="166"/>
        <v>SINAPI-I 44258</v>
      </c>
      <c r="B10015" s="3" t="s">
        <v>6169</v>
      </c>
      <c r="C10015" s="3">
        <v>44258</v>
      </c>
      <c r="D10015" s="2" t="s">
        <v>10744</v>
      </c>
      <c r="E10015" s="3" t="s">
        <v>6148</v>
      </c>
      <c r="G10015" s="66">
        <v>65.75</v>
      </c>
    </row>
    <row r="10016" spans="1:7" x14ac:dyDescent="0.2">
      <c r="A10016" s="1" t="str">
        <f t="shared" si="166"/>
        <v>SINAPI-I 44259</v>
      </c>
      <c r="B10016" s="3" t="s">
        <v>6169</v>
      </c>
      <c r="C10016" s="3">
        <v>44259</v>
      </c>
      <c r="D10016" s="2" t="s">
        <v>10745</v>
      </c>
      <c r="E10016" s="3" t="s">
        <v>6148</v>
      </c>
      <c r="G10016" s="66">
        <v>90.25</v>
      </c>
    </row>
    <row r="10017" spans="1:7" x14ac:dyDescent="0.2">
      <c r="A10017" s="1" t="str">
        <f t="shared" si="166"/>
        <v>SINAPI-I 37997</v>
      </c>
      <c r="B10017" s="3" t="s">
        <v>6169</v>
      </c>
      <c r="C10017" s="3">
        <v>37997</v>
      </c>
      <c r="D10017" s="2" t="s">
        <v>10746</v>
      </c>
      <c r="E10017" s="3" t="s">
        <v>6148</v>
      </c>
      <c r="G10017" s="66">
        <v>17.309999999999999</v>
      </c>
    </row>
    <row r="10018" spans="1:7" x14ac:dyDescent="0.2">
      <c r="A10018" s="1" t="str">
        <f t="shared" si="166"/>
        <v>SINAPI-I 37998</v>
      </c>
      <c r="B10018" s="3" t="s">
        <v>6169</v>
      </c>
      <c r="C10018" s="3">
        <v>37998</v>
      </c>
      <c r="D10018" s="2" t="s">
        <v>10747</v>
      </c>
      <c r="E10018" s="3" t="s">
        <v>6148</v>
      </c>
      <c r="G10018" s="66">
        <v>23.17</v>
      </c>
    </row>
    <row r="10019" spans="1:7" ht="22.5" x14ac:dyDescent="0.2">
      <c r="A10019" s="1" t="str">
        <f t="shared" si="166"/>
        <v>SINAPI-I 55</v>
      </c>
      <c r="B10019" s="3" t="s">
        <v>6169</v>
      </c>
      <c r="C10019" s="3">
        <v>55</v>
      </c>
      <c r="D10019" s="2" t="s">
        <v>10748</v>
      </c>
      <c r="E10019" s="3" t="s">
        <v>6148</v>
      </c>
      <c r="G10019" s="66">
        <v>4.7</v>
      </c>
    </row>
    <row r="10020" spans="1:7" ht="22.5" x14ac:dyDescent="0.2">
      <c r="A10020" s="1" t="str">
        <f t="shared" si="166"/>
        <v>SINAPI-I 61</v>
      </c>
      <c r="B10020" s="3" t="s">
        <v>6169</v>
      </c>
      <c r="C10020" s="3">
        <v>61</v>
      </c>
      <c r="D10020" s="2" t="s">
        <v>10749</v>
      </c>
      <c r="E10020" s="3" t="s">
        <v>6148</v>
      </c>
      <c r="G10020" s="66">
        <v>4.4400000000000004</v>
      </c>
    </row>
    <row r="10021" spans="1:7" ht="22.5" x14ac:dyDescent="0.2">
      <c r="A10021" s="1" t="str">
        <f t="shared" si="166"/>
        <v>SINAPI-I 62</v>
      </c>
      <c r="B10021" s="3" t="s">
        <v>6169</v>
      </c>
      <c r="C10021" s="3">
        <v>62</v>
      </c>
      <c r="D10021" s="2" t="s">
        <v>10750</v>
      </c>
      <c r="E10021" s="3" t="s">
        <v>6148</v>
      </c>
      <c r="G10021" s="66">
        <v>9.2100000000000009</v>
      </c>
    </row>
    <row r="10022" spans="1:7" ht="22.5" x14ac:dyDescent="0.2">
      <c r="A10022" s="1" t="str">
        <f t="shared" si="166"/>
        <v>SINAPI-I 10899</v>
      </c>
      <c r="B10022" s="3" t="s">
        <v>6169</v>
      </c>
      <c r="C10022" s="3">
        <v>10899</v>
      </c>
      <c r="D10022" s="2" t="s">
        <v>10751</v>
      </c>
      <c r="E10022" s="3" t="s">
        <v>6148</v>
      </c>
      <c r="G10022" s="66">
        <v>63.52</v>
      </c>
    </row>
    <row r="10023" spans="1:7" ht="22.5" x14ac:dyDescent="0.2">
      <c r="A10023" s="1" t="str">
        <f t="shared" ref="A10023:A10086" si="167">CONCATENAR</f>
        <v>SINAPI-I 10900</v>
      </c>
      <c r="B10023" s="3" t="s">
        <v>6169</v>
      </c>
      <c r="C10023" s="3">
        <v>10900</v>
      </c>
      <c r="D10023" s="2" t="s">
        <v>10752</v>
      </c>
      <c r="E10023" s="3" t="s">
        <v>6148</v>
      </c>
      <c r="G10023" s="66">
        <v>49.71</v>
      </c>
    </row>
    <row r="10024" spans="1:7" x14ac:dyDescent="0.2">
      <c r="A10024" s="1" t="str">
        <f t="shared" si="167"/>
        <v>SINAPI-I 47</v>
      </c>
      <c r="B10024" s="3" t="s">
        <v>6169</v>
      </c>
      <c r="C10024" s="3">
        <v>47</v>
      </c>
      <c r="D10024" s="2" t="s">
        <v>10753</v>
      </c>
      <c r="E10024" s="3" t="s">
        <v>6148</v>
      </c>
      <c r="G10024" s="66">
        <v>83.73</v>
      </c>
    </row>
    <row r="10025" spans="1:7" x14ac:dyDescent="0.2">
      <c r="A10025" s="1" t="str">
        <f t="shared" si="167"/>
        <v>SINAPI-I 48</v>
      </c>
      <c r="B10025" s="3" t="s">
        <v>6169</v>
      </c>
      <c r="C10025" s="3">
        <v>48</v>
      </c>
      <c r="D10025" s="2" t="s">
        <v>10754</v>
      </c>
      <c r="E10025" s="3" t="s">
        <v>6148</v>
      </c>
      <c r="G10025" s="66">
        <v>21.84</v>
      </c>
    </row>
    <row r="10026" spans="1:7" x14ac:dyDescent="0.2">
      <c r="A10026" s="1" t="str">
        <f t="shared" si="167"/>
        <v>SINAPI-I 46</v>
      </c>
      <c r="B10026" s="3" t="s">
        <v>6169</v>
      </c>
      <c r="C10026" s="3">
        <v>46</v>
      </c>
      <c r="D10026" s="2" t="s">
        <v>10755</v>
      </c>
      <c r="E10026" s="3" t="s">
        <v>6148</v>
      </c>
      <c r="G10026" s="66">
        <v>48.97</v>
      </c>
    </row>
    <row r="10027" spans="1:7" x14ac:dyDescent="0.2">
      <c r="A10027" s="1" t="str">
        <f t="shared" si="167"/>
        <v>SINAPI-I 52</v>
      </c>
      <c r="B10027" s="3" t="s">
        <v>6169</v>
      </c>
      <c r="C10027" s="3">
        <v>52</v>
      </c>
      <c r="D10027" s="2" t="s">
        <v>10756</v>
      </c>
      <c r="E10027" s="3" t="s">
        <v>6148</v>
      </c>
      <c r="G10027" s="66">
        <v>16.59</v>
      </c>
    </row>
    <row r="10028" spans="1:7" x14ac:dyDescent="0.2">
      <c r="A10028" s="1" t="str">
        <f t="shared" si="167"/>
        <v>SINAPI-I 43</v>
      </c>
      <c r="B10028" s="3" t="s">
        <v>6169</v>
      </c>
      <c r="C10028" s="3">
        <v>43</v>
      </c>
      <c r="D10028" s="2" t="s">
        <v>10757</v>
      </c>
      <c r="E10028" s="3" t="s">
        <v>6148</v>
      </c>
      <c r="G10028" s="66">
        <v>56</v>
      </c>
    </row>
    <row r="10029" spans="1:7" x14ac:dyDescent="0.2">
      <c r="A10029" s="1" t="str">
        <f t="shared" si="167"/>
        <v>SINAPI-I 103</v>
      </c>
      <c r="B10029" s="3" t="s">
        <v>6169</v>
      </c>
      <c r="C10029" s="3">
        <v>103</v>
      </c>
      <c r="D10029" s="2" t="s">
        <v>10758</v>
      </c>
      <c r="E10029" s="3" t="s">
        <v>6148</v>
      </c>
      <c r="G10029" s="66">
        <v>40.83</v>
      </c>
    </row>
    <row r="10030" spans="1:7" x14ac:dyDescent="0.2">
      <c r="A10030" s="1" t="str">
        <f t="shared" si="167"/>
        <v>SINAPI-I 107</v>
      </c>
      <c r="B10030" s="3" t="s">
        <v>6169</v>
      </c>
      <c r="C10030" s="3">
        <v>107</v>
      </c>
      <c r="D10030" s="2" t="s">
        <v>10759</v>
      </c>
      <c r="E10030" s="3" t="s">
        <v>6148</v>
      </c>
      <c r="G10030" s="66">
        <v>0.77</v>
      </c>
    </row>
    <row r="10031" spans="1:7" x14ac:dyDescent="0.2">
      <c r="A10031" s="1" t="str">
        <f t="shared" si="167"/>
        <v>SINAPI-I 65</v>
      </c>
      <c r="B10031" s="3" t="s">
        <v>6169</v>
      </c>
      <c r="C10031" s="3">
        <v>65</v>
      </c>
      <c r="D10031" s="2" t="s">
        <v>10760</v>
      </c>
      <c r="E10031" s="3" t="s">
        <v>6148</v>
      </c>
      <c r="G10031" s="66">
        <v>0.84</v>
      </c>
    </row>
    <row r="10032" spans="1:7" x14ac:dyDescent="0.2">
      <c r="A10032" s="1" t="str">
        <f t="shared" si="167"/>
        <v>SINAPI-I 108</v>
      </c>
      <c r="B10032" s="3" t="s">
        <v>6169</v>
      </c>
      <c r="C10032" s="3">
        <v>108</v>
      </c>
      <c r="D10032" s="2" t="s">
        <v>10761</v>
      </c>
      <c r="E10032" s="3" t="s">
        <v>6148</v>
      </c>
      <c r="G10032" s="66">
        <v>1.69</v>
      </c>
    </row>
    <row r="10033" spans="1:7" x14ac:dyDescent="0.2">
      <c r="A10033" s="1" t="str">
        <f t="shared" si="167"/>
        <v>SINAPI-I 110</v>
      </c>
      <c r="B10033" s="3" t="s">
        <v>6169</v>
      </c>
      <c r="C10033" s="3">
        <v>110</v>
      </c>
      <c r="D10033" s="2" t="s">
        <v>10762</v>
      </c>
      <c r="E10033" s="3" t="s">
        <v>6148</v>
      </c>
      <c r="G10033" s="66">
        <v>5.87</v>
      </c>
    </row>
    <row r="10034" spans="1:7" x14ac:dyDescent="0.2">
      <c r="A10034" s="1" t="str">
        <f t="shared" si="167"/>
        <v>SINAPI-I 109</v>
      </c>
      <c r="B10034" s="3" t="s">
        <v>6169</v>
      </c>
      <c r="C10034" s="3">
        <v>109</v>
      </c>
      <c r="D10034" s="2" t="s">
        <v>10763</v>
      </c>
      <c r="E10034" s="3" t="s">
        <v>6148</v>
      </c>
      <c r="G10034" s="66">
        <v>3.5</v>
      </c>
    </row>
    <row r="10035" spans="1:7" x14ac:dyDescent="0.2">
      <c r="A10035" s="1" t="str">
        <f t="shared" si="167"/>
        <v>SINAPI-I 111</v>
      </c>
      <c r="B10035" s="3" t="s">
        <v>6169</v>
      </c>
      <c r="C10035" s="3">
        <v>111</v>
      </c>
      <c r="D10035" s="2" t="s">
        <v>10764</v>
      </c>
      <c r="E10035" s="3" t="s">
        <v>6148</v>
      </c>
      <c r="G10035" s="66">
        <v>7.95</v>
      </c>
    </row>
    <row r="10036" spans="1:7" x14ac:dyDescent="0.2">
      <c r="A10036" s="1" t="str">
        <f t="shared" si="167"/>
        <v>SINAPI-I 112</v>
      </c>
      <c r="B10036" s="3" t="s">
        <v>6169</v>
      </c>
      <c r="C10036" s="3">
        <v>112</v>
      </c>
      <c r="D10036" s="2" t="s">
        <v>10765</v>
      </c>
      <c r="E10036" s="3" t="s">
        <v>6148</v>
      </c>
      <c r="G10036" s="66">
        <v>4.21</v>
      </c>
    </row>
    <row r="10037" spans="1:7" x14ac:dyDescent="0.2">
      <c r="A10037" s="1" t="str">
        <f t="shared" si="167"/>
        <v>SINAPI-I 113</v>
      </c>
      <c r="B10037" s="3" t="s">
        <v>6169</v>
      </c>
      <c r="C10037" s="3">
        <v>113</v>
      </c>
      <c r="D10037" s="2" t="s">
        <v>10766</v>
      </c>
      <c r="E10037" s="3" t="s">
        <v>6148</v>
      </c>
      <c r="G10037" s="66">
        <v>10.54</v>
      </c>
    </row>
    <row r="10038" spans="1:7" x14ac:dyDescent="0.2">
      <c r="A10038" s="1" t="str">
        <f t="shared" si="167"/>
        <v>SINAPI-I 104</v>
      </c>
      <c r="B10038" s="3" t="s">
        <v>6169</v>
      </c>
      <c r="C10038" s="3">
        <v>104</v>
      </c>
      <c r="D10038" s="2" t="s">
        <v>10767</v>
      </c>
      <c r="E10038" s="3" t="s">
        <v>6148</v>
      </c>
      <c r="G10038" s="66">
        <v>18.350000000000001</v>
      </c>
    </row>
    <row r="10039" spans="1:7" x14ac:dyDescent="0.2">
      <c r="A10039" s="1" t="str">
        <f t="shared" si="167"/>
        <v>SINAPI-I 102</v>
      </c>
      <c r="B10039" s="3" t="s">
        <v>6169</v>
      </c>
      <c r="C10039" s="3">
        <v>102</v>
      </c>
      <c r="D10039" s="2" t="s">
        <v>10768</v>
      </c>
      <c r="E10039" s="3" t="s">
        <v>6148</v>
      </c>
      <c r="G10039" s="66">
        <v>25.3</v>
      </c>
    </row>
    <row r="10040" spans="1:7" x14ac:dyDescent="0.2">
      <c r="A10040" s="1" t="str">
        <f t="shared" si="167"/>
        <v>SINAPI-I 95</v>
      </c>
      <c r="B10040" s="3" t="s">
        <v>6169</v>
      </c>
      <c r="C10040" s="3">
        <v>95</v>
      </c>
      <c r="D10040" s="2" t="s">
        <v>10769</v>
      </c>
      <c r="E10040" s="3" t="s">
        <v>6148</v>
      </c>
      <c r="G10040" s="66">
        <v>10.69</v>
      </c>
    </row>
    <row r="10041" spans="1:7" x14ac:dyDescent="0.2">
      <c r="A10041" s="1" t="str">
        <f t="shared" si="167"/>
        <v>SINAPI-I 96</v>
      </c>
      <c r="B10041" s="3" t="s">
        <v>6169</v>
      </c>
      <c r="C10041" s="3">
        <v>96</v>
      </c>
      <c r="D10041" s="2" t="s">
        <v>10770</v>
      </c>
      <c r="E10041" s="3" t="s">
        <v>6148</v>
      </c>
      <c r="G10041" s="66">
        <v>11.63</v>
      </c>
    </row>
    <row r="10042" spans="1:7" x14ac:dyDescent="0.2">
      <c r="A10042" s="1" t="str">
        <f t="shared" si="167"/>
        <v>SINAPI-I 97</v>
      </c>
      <c r="B10042" s="3" t="s">
        <v>6169</v>
      </c>
      <c r="C10042" s="3">
        <v>97</v>
      </c>
      <c r="D10042" s="2" t="s">
        <v>10771</v>
      </c>
      <c r="E10042" s="3" t="s">
        <v>6148</v>
      </c>
      <c r="G10042" s="66">
        <v>17.489999999999998</v>
      </c>
    </row>
    <row r="10043" spans="1:7" x14ac:dyDescent="0.2">
      <c r="A10043" s="1" t="str">
        <f t="shared" si="167"/>
        <v>SINAPI-I 98</v>
      </c>
      <c r="B10043" s="3" t="s">
        <v>6169</v>
      </c>
      <c r="C10043" s="3">
        <v>98</v>
      </c>
      <c r="D10043" s="2" t="s">
        <v>10772</v>
      </c>
      <c r="E10043" s="3" t="s">
        <v>6148</v>
      </c>
      <c r="G10043" s="66">
        <v>26.19</v>
      </c>
    </row>
    <row r="10044" spans="1:7" x14ac:dyDescent="0.2">
      <c r="A10044" s="1" t="str">
        <f t="shared" si="167"/>
        <v>SINAPI-I 99</v>
      </c>
      <c r="B10044" s="3" t="s">
        <v>6169</v>
      </c>
      <c r="C10044" s="3">
        <v>99</v>
      </c>
      <c r="D10044" s="2" t="s">
        <v>10773</v>
      </c>
      <c r="E10044" s="3" t="s">
        <v>6148</v>
      </c>
      <c r="G10044" s="66">
        <v>24.75</v>
      </c>
    </row>
    <row r="10045" spans="1:7" x14ac:dyDescent="0.2">
      <c r="A10045" s="1" t="str">
        <f t="shared" si="167"/>
        <v>SINAPI-I 60</v>
      </c>
      <c r="B10045" s="3" t="s">
        <v>6169</v>
      </c>
      <c r="C10045" s="3">
        <v>60</v>
      </c>
      <c r="D10045" s="2" t="s">
        <v>10774</v>
      </c>
      <c r="E10045" s="3" t="s">
        <v>6148</v>
      </c>
      <c r="G10045" s="66">
        <v>6.1</v>
      </c>
    </row>
    <row r="10046" spans="1:7" x14ac:dyDescent="0.2">
      <c r="A10046" s="1" t="str">
        <f t="shared" si="167"/>
        <v>SINAPI-I 72</v>
      </c>
      <c r="B10046" s="3" t="s">
        <v>6169</v>
      </c>
      <c r="C10046" s="3">
        <v>72</v>
      </c>
      <c r="D10046" s="2" t="s">
        <v>10775</v>
      </c>
      <c r="E10046" s="3" t="s">
        <v>6148</v>
      </c>
      <c r="G10046" s="66">
        <v>47.47</v>
      </c>
    </row>
    <row r="10047" spans="1:7" x14ac:dyDescent="0.2">
      <c r="A10047" s="1" t="str">
        <f t="shared" si="167"/>
        <v>SINAPI-I 71</v>
      </c>
      <c r="B10047" s="3" t="s">
        <v>6169</v>
      </c>
      <c r="C10047" s="3">
        <v>71</v>
      </c>
      <c r="D10047" s="2" t="s">
        <v>10776</v>
      </c>
      <c r="E10047" s="3" t="s">
        <v>6148</v>
      </c>
      <c r="G10047" s="66">
        <v>29.32</v>
      </c>
    </row>
    <row r="10048" spans="1:7" x14ac:dyDescent="0.2">
      <c r="A10048" s="1" t="str">
        <f t="shared" si="167"/>
        <v>SINAPI-I 67</v>
      </c>
      <c r="B10048" s="3" t="s">
        <v>6169</v>
      </c>
      <c r="C10048" s="3">
        <v>67</v>
      </c>
      <c r="D10048" s="2" t="s">
        <v>10777</v>
      </c>
      <c r="E10048" s="3" t="s">
        <v>6148</v>
      </c>
      <c r="G10048" s="66">
        <v>15.35</v>
      </c>
    </row>
    <row r="10049" spans="1:7" x14ac:dyDescent="0.2">
      <c r="A10049" s="1" t="str">
        <f t="shared" si="167"/>
        <v>SINAPI-I 73</v>
      </c>
      <c r="B10049" s="3" t="s">
        <v>6169</v>
      </c>
      <c r="C10049" s="3">
        <v>73</v>
      </c>
      <c r="D10049" s="2" t="s">
        <v>10778</v>
      </c>
      <c r="E10049" s="3" t="s">
        <v>6148</v>
      </c>
      <c r="G10049" s="66">
        <v>14.69</v>
      </c>
    </row>
    <row r="10050" spans="1:7" x14ac:dyDescent="0.2">
      <c r="A10050" s="1" t="str">
        <f t="shared" si="167"/>
        <v>SINAPI-I 100</v>
      </c>
      <c r="B10050" s="3" t="s">
        <v>6169</v>
      </c>
      <c r="C10050" s="3">
        <v>100</v>
      </c>
      <c r="D10050" s="2" t="s">
        <v>10779</v>
      </c>
      <c r="E10050" s="3" t="s">
        <v>6148</v>
      </c>
      <c r="G10050" s="66">
        <v>43.25</v>
      </c>
    </row>
    <row r="10051" spans="1:7" x14ac:dyDescent="0.2">
      <c r="A10051" s="1" t="str">
        <f t="shared" si="167"/>
        <v>SINAPI-I 75</v>
      </c>
      <c r="B10051" s="3" t="s">
        <v>6169</v>
      </c>
      <c r="C10051" s="3">
        <v>75</v>
      </c>
      <c r="D10051" s="2" t="s">
        <v>10780</v>
      </c>
      <c r="E10051" s="3" t="s">
        <v>6148</v>
      </c>
      <c r="G10051" s="66">
        <v>252.13</v>
      </c>
    </row>
    <row r="10052" spans="1:7" x14ac:dyDescent="0.2">
      <c r="A10052" s="1" t="str">
        <f t="shared" si="167"/>
        <v>SINAPI-I 83</v>
      </c>
      <c r="B10052" s="3" t="s">
        <v>6169</v>
      </c>
      <c r="C10052" s="3">
        <v>83</v>
      </c>
      <c r="D10052" s="2" t="s">
        <v>10781</v>
      </c>
      <c r="E10052" s="3" t="s">
        <v>6148</v>
      </c>
      <c r="G10052" s="66">
        <v>201.57</v>
      </c>
    </row>
    <row r="10053" spans="1:7" x14ac:dyDescent="0.2">
      <c r="A10053" s="1" t="str">
        <f t="shared" si="167"/>
        <v>SINAPI-I 74</v>
      </c>
      <c r="B10053" s="3" t="s">
        <v>6169</v>
      </c>
      <c r="C10053" s="3">
        <v>74</v>
      </c>
      <c r="D10053" s="2" t="s">
        <v>10782</v>
      </c>
      <c r="E10053" s="3" t="s">
        <v>6148</v>
      </c>
      <c r="G10053" s="66">
        <v>288.2</v>
      </c>
    </row>
    <row r="10054" spans="1:7" x14ac:dyDescent="0.2">
      <c r="A10054" s="1" t="str">
        <f t="shared" si="167"/>
        <v>SINAPI-I 106</v>
      </c>
      <c r="B10054" s="3" t="s">
        <v>6169</v>
      </c>
      <c r="C10054" s="3">
        <v>106</v>
      </c>
      <c r="D10054" s="2" t="s">
        <v>10783</v>
      </c>
      <c r="E10054" s="3" t="s">
        <v>6148</v>
      </c>
      <c r="G10054" s="66">
        <v>364.43</v>
      </c>
    </row>
    <row r="10055" spans="1:7" x14ac:dyDescent="0.2">
      <c r="A10055" s="1" t="str">
        <f t="shared" si="167"/>
        <v>SINAPI-I 88</v>
      </c>
      <c r="B10055" s="3" t="s">
        <v>6169</v>
      </c>
      <c r="C10055" s="3">
        <v>88</v>
      </c>
      <c r="D10055" s="2" t="s">
        <v>10784</v>
      </c>
      <c r="E10055" s="3" t="s">
        <v>6148</v>
      </c>
      <c r="G10055" s="66">
        <v>10.24</v>
      </c>
    </row>
    <row r="10056" spans="1:7" x14ac:dyDescent="0.2">
      <c r="A10056" s="1" t="str">
        <f t="shared" si="167"/>
        <v>SINAPI-I 82</v>
      </c>
      <c r="B10056" s="3" t="s">
        <v>6169</v>
      </c>
      <c r="C10056" s="3">
        <v>82</v>
      </c>
      <c r="D10056" s="2" t="s">
        <v>10785</v>
      </c>
      <c r="E10056" s="3" t="s">
        <v>6148</v>
      </c>
      <c r="G10056" s="66">
        <v>191.78</v>
      </c>
    </row>
    <row r="10057" spans="1:7" x14ac:dyDescent="0.2">
      <c r="A10057" s="1" t="str">
        <f t="shared" si="167"/>
        <v>SINAPI-I 105</v>
      </c>
      <c r="B10057" s="3" t="s">
        <v>6169</v>
      </c>
      <c r="C10057" s="3">
        <v>105</v>
      </c>
      <c r="D10057" s="2" t="s">
        <v>10786</v>
      </c>
      <c r="E10057" s="3" t="s">
        <v>6148</v>
      </c>
      <c r="G10057" s="66">
        <v>271.75</v>
      </c>
    </row>
    <row r="10058" spans="1:7" ht="22.5" x14ac:dyDescent="0.2">
      <c r="A10058" s="1" t="str">
        <f t="shared" si="167"/>
        <v>SINAPI-I 39719</v>
      </c>
      <c r="B10058" s="3" t="s">
        <v>6169</v>
      </c>
      <c r="C10058" s="3">
        <v>39719</v>
      </c>
      <c r="D10058" s="2" t="s">
        <v>10787</v>
      </c>
      <c r="E10058" s="3" t="s">
        <v>6161</v>
      </c>
      <c r="G10058" s="66">
        <v>160.12</v>
      </c>
    </row>
    <row r="10059" spans="1:7" x14ac:dyDescent="0.2">
      <c r="A10059" s="1" t="str">
        <f t="shared" si="167"/>
        <v>SINAPI-I 3410</v>
      </c>
      <c r="B10059" s="3" t="s">
        <v>6169</v>
      </c>
      <c r="C10059" s="3">
        <v>3410</v>
      </c>
      <c r="D10059" s="2" t="s">
        <v>10788</v>
      </c>
      <c r="E10059" s="3" t="s">
        <v>6153</v>
      </c>
      <c r="G10059" s="66">
        <v>36.020000000000003</v>
      </c>
    </row>
    <row r="10060" spans="1:7" x14ac:dyDescent="0.2">
      <c r="A10060" s="1" t="str">
        <f t="shared" si="167"/>
        <v>SINAPI-I 4791</v>
      </c>
      <c r="B10060" s="3" t="s">
        <v>6169</v>
      </c>
      <c r="C10060" s="3">
        <v>4791</v>
      </c>
      <c r="D10060" s="2" t="s">
        <v>10789</v>
      </c>
      <c r="E10060" s="3" t="s">
        <v>6153</v>
      </c>
      <c r="G10060" s="66">
        <v>50.19</v>
      </c>
    </row>
    <row r="10061" spans="1:7" x14ac:dyDescent="0.2">
      <c r="A10061" s="1" t="str">
        <f t="shared" si="167"/>
        <v>SINAPI-I 157</v>
      </c>
      <c r="B10061" s="3" t="s">
        <v>6169</v>
      </c>
      <c r="C10061" s="3">
        <v>157</v>
      </c>
      <c r="D10061" s="2" t="s">
        <v>10790</v>
      </c>
      <c r="E10061" s="3" t="s">
        <v>6153</v>
      </c>
      <c r="G10061" s="66">
        <v>134.05000000000001</v>
      </c>
    </row>
    <row r="10062" spans="1:7" x14ac:dyDescent="0.2">
      <c r="A10062" s="1" t="str">
        <f t="shared" si="167"/>
        <v>SINAPI-I 156</v>
      </c>
      <c r="B10062" s="3" t="s">
        <v>6169</v>
      </c>
      <c r="C10062" s="3">
        <v>156</v>
      </c>
      <c r="D10062" s="2" t="s">
        <v>10791</v>
      </c>
      <c r="E10062" s="3" t="s">
        <v>6153</v>
      </c>
      <c r="G10062" s="66">
        <v>47.73</v>
      </c>
    </row>
    <row r="10063" spans="1:7" x14ac:dyDescent="0.2">
      <c r="A10063" s="1" t="str">
        <f t="shared" si="167"/>
        <v>SINAPI-I 131</v>
      </c>
      <c r="B10063" s="3" t="s">
        <v>6169</v>
      </c>
      <c r="C10063" s="3">
        <v>131</v>
      </c>
      <c r="D10063" s="2" t="s">
        <v>10792</v>
      </c>
      <c r="E10063" s="3" t="s">
        <v>6153</v>
      </c>
      <c r="G10063" s="66">
        <v>40.82</v>
      </c>
    </row>
    <row r="10064" spans="1:7" x14ac:dyDescent="0.2">
      <c r="A10064" s="1" t="str">
        <f t="shared" si="167"/>
        <v>SINAPI-I 21114</v>
      </c>
      <c r="B10064" s="3" t="s">
        <v>6169</v>
      </c>
      <c r="C10064" s="3">
        <v>21114</v>
      </c>
      <c r="D10064" s="2" t="s">
        <v>10793</v>
      </c>
      <c r="E10064" s="3" t="s">
        <v>6148</v>
      </c>
      <c r="G10064" s="66">
        <v>31.56</v>
      </c>
    </row>
    <row r="10065" spans="1:7" x14ac:dyDescent="0.2">
      <c r="A10065" s="1" t="str">
        <f t="shared" si="167"/>
        <v>SINAPI-I 119</v>
      </c>
      <c r="B10065" s="3" t="s">
        <v>6169</v>
      </c>
      <c r="C10065" s="3">
        <v>119</v>
      </c>
      <c r="D10065" s="2" t="s">
        <v>10794</v>
      </c>
      <c r="E10065" s="3" t="s">
        <v>6148</v>
      </c>
      <c r="G10065" s="66">
        <v>8</v>
      </c>
    </row>
    <row r="10066" spans="1:7" x14ac:dyDescent="0.2">
      <c r="A10066" s="1" t="str">
        <f t="shared" si="167"/>
        <v>SINAPI-I 122</v>
      </c>
      <c r="B10066" s="3" t="s">
        <v>6169</v>
      </c>
      <c r="C10066" s="3">
        <v>122</v>
      </c>
      <c r="D10066" s="2" t="s">
        <v>10795</v>
      </c>
      <c r="E10066" s="3" t="s">
        <v>6148</v>
      </c>
      <c r="G10066" s="66">
        <v>61.55</v>
      </c>
    </row>
    <row r="10067" spans="1:7" x14ac:dyDescent="0.2">
      <c r="A10067" s="1" t="str">
        <f t="shared" si="167"/>
        <v>SINAPI-I 20080</v>
      </c>
      <c r="B10067" s="3" t="s">
        <v>6169</v>
      </c>
      <c r="C10067" s="3">
        <v>20080</v>
      </c>
      <c r="D10067" s="2" t="s">
        <v>10796</v>
      </c>
      <c r="E10067" s="3" t="s">
        <v>6148</v>
      </c>
      <c r="G10067" s="66">
        <v>20.09</v>
      </c>
    </row>
    <row r="10068" spans="1:7" ht="22.5" x14ac:dyDescent="0.2">
      <c r="A10068" s="1" t="str">
        <f t="shared" si="167"/>
        <v>SINAPI-I 124</v>
      </c>
      <c r="B10068" s="3" t="s">
        <v>6169</v>
      </c>
      <c r="C10068" s="3">
        <v>124</v>
      </c>
      <c r="D10068" s="2" t="s">
        <v>10797</v>
      </c>
      <c r="E10068" s="3" t="s">
        <v>6161</v>
      </c>
      <c r="G10068" s="66">
        <v>15.74</v>
      </c>
    </row>
    <row r="10069" spans="1:7" x14ac:dyDescent="0.2">
      <c r="A10069" s="1" t="str">
        <f t="shared" si="167"/>
        <v>SINAPI-I 7334</v>
      </c>
      <c r="B10069" s="3" t="s">
        <v>6169</v>
      </c>
      <c r="C10069" s="3">
        <v>7334</v>
      </c>
      <c r="D10069" s="2" t="s">
        <v>10798</v>
      </c>
      <c r="E10069" s="3" t="s">
        <v>6161</v>
      </c>
      <c r="G10069" s="66">
        <v>14.51</v>
      </c>
    </row>
    <row r="10070" spans="1:7" x14ac:dyDescent="0.2">
      <c r="A10070" s="1" t="str">
        <f t="shared" si="167"/>
        <v>SINAPI-I 45146</v>
      </c>
      <c r="B10070" s="3" t="s">
        <v>6169</v>
      </c>
      <c r="C10070" s="3">
        <v>45146</v>
      </c>
      <c r="D10070" s="2" t="s">
        <v>10799</v>
      </c>
      <c r="E10070" s="3" t="s">
        <v>6153</v>
      </c>
      <c r="G10070" s="66">
        <v>30.18</v>
      </c>
    </row>
    <row r="10071" spans="1:7" ht="22.5" x14ac:dyDescent="0.2">
      <c r="A10071" s="1" t="str">
        <f t="shared" si="167"/>
        <v>SINAPI-I 123</v>
      </c>
      <c r="B10071" s="3" t="s">
        <v>6169</v>
      </c>
      <c r="C10071" s="3">
        <v>123</v>
      </c>
      <c r="D10071" s="2" t="s">
        <v>10800</v>
      </c>
      <c r="E10071" s="3" t="s">
        <v>6161</v>
      </c>
      <c r="G10071" s="66">
        <v>6.44</v>
      </c>
    </row>
    <row r="10072" spans="1:7" x14ac:dyDescent="0.2">
      <c r="A10072" s="1" t="str">
        <f t="shared" si="167"/>
        <v>SINAPI-I 127</v>
      </c>
      <c r="B10072" s="3" t="s">
        <v>6169</v>
      </c>
      <c r="C10072" s="3">
        <v>127</v>
      </c>
      <c r="D10072" s="2" t="s">
        <v>10801</v>
      </c>
      <c r="E10072" s="3" t="s">
        <v>6161</v>
      </c>
      <c r="G10072" s="66">
        <v>15.37</v>
      </c>
    </row>
    <row r="10073" spans="1:7" x14ac:dyDescent="0.2">
      <c r="A10073" s="1" t="str">
        <f t="shared" si="167"/>
        <v>SINAPI-I 133</v>
      </c>
      <c r="B10073" s="3" t="s">
        <v>6169</v>
      </c>
      <c r="C10073" s="3">
        <v>133</v>
      </c>
      <c r="D10073" s="2" t="s">
        <v>10802</v>
      </c>
      <c r="E10073" s="3" t="s">
        <v>6161</v>
      </c>
      <c r="G10073" s="66">
        <v>6.38</v>
      </c>
    </row>
    <row r="10074" spans="1:7" ht="22.5" x14ac:dyDescent="0.2">
      <c r="A10074" s="1" t="str">
        <f t="shared" si="167"/>
        <v>SINAPI-I 43617</v>
      </c>
      <c r="B10074" s="3" t="s">
        <v>6169</v>
      </c>
      <c r="C10074" s="3">
        <v>43617</v>
      </c>
      <c r="D10074" s="2" t="s">
        <v>10803</v>
      </c>
      <c r="E10074" s="3" t="s">
        <v>6161</v>
      </c>
      <c r="G10074" s="66">
        <v>7.13</v>
      </c>
    </row>
    <row r="10075" spans="1:7" ht="22.5" x14ac:dyDescent="0.2">
      <c r="A10075" s="1" t="str">
        <f t="shared" si="167"/>
        <v>SINAPI-I 132</v>
      </c>
      <c r="B10075" s="3" t="s">
        <v>6169</v>
      </c>
      <c r="C10075" s="3">
        <v>132</v>
      </c>
      <c r="D10075" s="2" t="s">
        <v>10804</v>
      </c>
      <c r="E10075" s="3" t="s">
        <v>6161</v>
      </c>
      <c r="G10075" s="66">
        <v>6.62</v>
      </c>
    </row>
    <row r="10076" spans="1:7" x14ac:dyDescent="0.2">
      <c r="A10076" s="1" t="str">
        <f t="shared" si="167"/>
        <v>SINAPI-I 43618</v>
      </c>
      <c r="B10076" s="3" t="s">
        <v>6169</v>
      </c>
      <c r="C10076" s="3">
        <v>43618</v>
      </c>
      <c r="D10076" s="2" t="s">
        <v>10805</v>
      </c>
      <c r="E10076" s="3" t="s">
        <v>6153</v>
      </c>
      <c r="G10076" s="66">
        <v>16.66</v>
      </c>
    </row>
    <row r="10077" spans="1:7" ht="22.5" x14ac:dyDescent="0.2">
      <c r="A10077" s="1" t="str">
        <f t="shared" si="167"/>
        <v>SINAPI-I 37476</v>
      </c>
      <c r="B10077" s="3" t="s">
        <v>6169</v>
      </c>
      <c r="C10077" s="3">
        <v>37476</v>
      </c>
      <c r="D10077" s="2" t="s">
        <v>10806</v>
      </c>
      <c r="E10077" s="3" t="s">
        <v>6148</v>
      </c>
      <c r="G10077" s="66">
        <v>3394.28</v>
      </c>
    </row>
    <row r="10078" spans="1:7" ht="22.5" x14ac:dyDescent="0.2">
      <c r="A10078" s="1" t="str">
        <f t="shared" si="167"/>
        <v>SINAPI-I 37478</v>
      </c>
      <c r="B10078" s="3" t="s">
        <v>6169</v>
      </c>
      <c r="C10078" s="3">
        <v>37478</v>
      </c>
      <c r="D10078" s="2" t="s">
        <v>10807</v>
      </c>
      <c r="E10078" s="3" t="s">
        <v>6148</v>
      </c>
      <c r="G10078" s="66">
        <v>4251.42</v>
      </c>
    </row>
    <row r="10079" spans="1:7" ht="22.5" x14ac:dyDescent="0.2">
      <c r="A10079" s="1" t="str">
        <f t="shared" si="167"/>
        <v>SINAPI-I 37477</v>
      </c>
      <c r="B10079" s="3" t="s">
        <v>6169</v>
      </c>
      <c r="C10079" s="3">
        <v>37477</v>
      </c>
      <c r="D10079" s="2" t="s">
        <v>10808</v>
      </c>
      <c r="E10079" s="3" t="s">
        <v>6148</v>
      </c>
      <c r="G10079" s="66">
        <v>5759.99</v>
      </c>
    </row>
    <row r="10080" spans="1:7" ht="22.5" x14ac:dyDescent="0.2">
      <c r="A10080" s="1" t="str">
        <f t="shared" si="167"/>
        <v>SINAPI-I 37479</v>
      </c>
      <c r="B10080" s="3" t="s">
        <v>6169</v>
      </c>
      <c r="C10080" s="3">
        <v>37479</v>
      </c>
      <c r="D10080" s="2" t="s">
        <v>10809</v>
      </c>
      <c r="E10080" s="3" t="s">
        <v>6148</v>
      </c>
      <c r="G10080" s="66">
        <v>6831.42</v>
      </c>
    </row>
    <row r="10081" spans="1:7" x14ac:dyDescent="0.2">
      <c r="A10081" s="1" t="str">
        <f t="shared" si="167"/>
        <v>SINAPI-I 4319</v>
      </c>
      <c r="B10081" s="3" t="s">
        <v>6169</v>
      </c>
      <c r="C10081" s="3">
        <v>4319</v>
      </c>
      <c r="D10081" s="2" t="s">
        <v>10810</v>
      </c>
      <c r="E10081" s="3" t="s">
        <v>6148</v>
      </c>
      <c r="G10081" s="66">
        <v>2.37</v>
      </c>
    </row>
    <row r="10082" spans="1:7" x14ac:dyDescent="0.2">
      <c r="A10082" s="1" t="str">
        <f t="shared" si="167"/>
        <v>SINAPI-I 42409</v>
      </c>
      <c r="B10082" s="3" t="s">
        <v>6169</v>
      </c>
      <c r="C10082" s="3">
        <v>42409</v>
      </c>
      <c r="D10082" s="2" t="s">
        <v>10811</v>
      </c>
      <c r="E10082" s="3" t="s">
        <v>6153</v>
      </c>
      <c r="G10082" s="66">
        <v>10.49</v>
      </c>
    </row>
    <row r="10083" spans="1:7" x14ac:dyDescent="0.2">
      <c r="A10083" s="1" t="str">
        <f t="shared" si="167"/>
        <v>SINAPI-I 40553</v>
      </c>
      <c r="B10083" s="3" t="s">
        <v>6169</v>
      </c>
      <c r="C10083" s="3">
        <v>40553</v>
      </c>
      <c r="D10083" s="2" t="s">
        <v>10812</v>
      </c>
      <c r="E10083" s="3" t="s">
        <v>6154</v>
      </c>
    </row>
    <row r="10084" spans="1:7" x14ac:dyDescent="0.2">
      <c r="A10084" s="1" t="str">
        <f t="shared" si="167"/>
        <v>SINAPI-I 6114</v>
      </c>
      <c r="B10084" s="3" t="s">
        <v>6169</v>
      </c>
      <c r="C10084" s="3">
        <v>6114</v>
      </c>
      <c r="D10084" s="2" t="s">
        <v>10813</v>
      </c>
      <c r="E10084" s="3" t="s">
        <v>6152</v>
      </c>
      <c r="G10084" s="66">
        <v>18.23</v>
      </c>
    </row>
    <row r="10085" spans="1:7" x14ac:dyDescent="0.2">
      <c r="A10085" s="1" t="str">
        <f t="shared" si="167"/>
        <v>SINAPI-I 40912</v>
      </c>
      <c r="B10085" s="3" t="s">
        <v>6169</v>
      </c>
      <c r="C10085" s="3">
        <v>40912</v>
      </c>
      <c r="D10085" s="2" t="s">
        <v>10814</v>
      </c>
      <c r="E10085" s="3" t="s">
        <v>6164</v>
      </c>
      <c r="G10085" s="66">
        <v>3218.73</v>
      </c>
    </row>
    <row r="10086" spans="1:7" x14ac:dyDescent="0.2">
      <c r="A10086" s="1" t="str">
        <f t="shared" si="167"/>
        <v>SINAPI-I 247</v>
      </c>
      <c r="B10086" s="3" t="s">
        <v>6169</v>
      </c>
      <c r="C10086" s="3">
        <v>247</v>
      </c>
      <c r="D10086" s="2" t="s">
        <v>10815</v>
      </c>
      <c r="E10086" s="3" t="s">
        <v>6152</v>
      </c>
      <c r="G10086" s="66">
        <v>18.23</v>
      </c>
    </row>
    <row r="10087" spans="1:7" x14ac:dyDescent="0.2">
      <c r="A10087" s="1" t="str">
        <f t="shared" ref="A10087:A10150" si="168">CONCATENAR</f>
        <v>SINAPI-I 40919</v>
      </c>
      <c r="B10087" s="3" t="s">
        <v>6169</v>
      </c>
      <c r="C10087" s="3">
        <v>40919</v>
      </c>
      <c r="D10087" s="2" t="s">
        <v>10816</v>
      </c>
      <c r="E10087" s="3" t="s">
        <v>6164</v>
      </c>
      <c r="G10087" s="66">
        <v>3218.73</v>
      </c>
    </row>
    <row r="10088" spans="1:7" x14ac:dyDescent="0.2">
      <c r="A10088" s="1" t="str">
        <f t="shared" si="168"/>
        <v>SINAPI-I 44499</v>
      </c>
      <c r="B10088" s="3" t="s">
        <v>6169</v>
      </c>
      <c r="C10088" s="3">
        <v>44499</v>
      </c>
      <c r="D10088" s="2" t="s">
        <v>10817</v>
      </c>
      <c r="E10088" s="3" t="s">
        <v>6152</v>
      </c>
      <c r="G10088" s="66">
        <v>18.23</v>
      </c>
    </row>
    <row r="10089" spans="1:7" x14ac:dyDescent="0.2">
      <c r="A10089" s="1" t="str">
        <f t="shared" si="168"/>
        <v>SINAPI-I 40984</v>
      </c>
      <c r="B10089" s="3" t="s">
        <v>6169</v>
      </c>
      <c r="C10089" s="3">
        <v>40984</v>
      </c>
      <c r="D10089" s="2" t="s">
        <v>10818</v>
      </c>
      <c r="E10089" s="3" t="s">
        <v>6164</v>
      </c>
      <c r="G10089" s="66">
        <v>3218.73</v>
      </c>
    </row>
    <row r="10090" spans="1:7" x14ac:dyDescent="0.2">
      <c r="A10090" s="1" t="str">
        <f t="shared" si="168"/>
        <v>SINAPI-I 248</v>
      </c>
      <c r="B10090" s="3" t="s">
        <v>6169</v>
      </c>
      <c r="C10090" s="3">
        <v>248</v>
      </c>
      <c r="D10090" s="2" t="s">
        <v>10819</v>
      </c>
      <c r="E10090" s="3" t="s">
        <v>6152</v>
      </c>
      <c r="G10090" s="66">
        <v>19.739999999999998</v>
      </c>
    </row>
    <row r="10091" spans="1:7" x14ac:dyDescent="0.2">
      <c r="A10091" s="1" t="str">
        <f t="shared" si="168"/>
        <v>SINAPI-I 41086</v>
      </c>
      <c r="B10091" s="3" t="s">
        <v>6169</v>
      </c>
      <c r="C10091" s="3">
        <v>41086</v>
      </c>
      <c r="D10091" s="2" t="s">
        <v>10820</v>
      </c>
      <c r="E10091" s="3" t="s">
        <v>6164</v>
      </c>
      <c r="G10091" s="66">
        <v>3488.51</v>
      </c>
    </row>
    <row r="10092" spans="1:7" x14ac:dyDescent="0.2">
      <c r="A10092" s="1" t="str">
        <f t="shared" si="168"/>
        <v>SINAPI-I 34466</v>
      </c>
      <c r="B10092" s="3" t="s">
        <v>6169</v>
      </c>
      <c r="C10092" s="3">
        <v>34466</v>
      </c>
      <c r="D10092" s="2" t="s">
        <v>10821</v>
      </c>
      <c r="E10092" s="3" t="s">
        <v>6152</v>
      </c>
      <c r="G10092" s="66">
        <v>18.23</v>
      </c>
    </row>
    <row r="10093" spans="1:7" x14ac:dyDescent="0.2">
      <c r="A10093" s="1" t="str">
        <f t="shared" si="168"/>
        <v>SINAPI-I 41083</v>
      </c>
      <c r="B10093" s="3" t="s">
        <v>6169</v>
      </c>
      <c r="C10093" s="3">
        <v>41083</v>
      </c>
      <c r="D10093" s="2" t="s">
        <v>10822</v>
      </c>
      <c r="E10093" s="3" t="s">
        <v>6164</v>
      </c>
      <c r="G10093" s="66">
        <v>3218.73</v>
      </c>
    </row>
    <row r="10094" spans="1:7" x14ac:dyDescent="0.2">
      <c r="A10094" s="1" t="str">
        <f t="shared" si="168"/>
        <v>SINAPI-I 252</v>
      </c>
      <c r="B10094" s="3" t="s">
        <v>6169</v>
      </c>
      <c r="C10094" s="3">
        <v>252</v>
      </c>
      <c r="D10094" s="2" t="s">
        <v>10823</v>
      </c>
      <c r="E10094" s="3" t="s">
        <v>6152</v>
      </c>
      <c r="G10094" s="66">
        <v>18.23</v>
      </c>
    </row>
    <row r="10095" spans="1:7" x14ac:dyDescent="0.2">
      <c r="A10095" s="1" t="str">
        <f t="shared" si="168"/>
        <v>SINAPI-I 40909</v>
      </c>
      <c r="B10095" s="3" t="s">
        <v>6169</v>
      </c>
      <c r="C10095" s="3">
        <v>40909</v>
      </c>
      <c r="D10095" s="2" t="s">
        <v>10824</v>
      </c>
      <c r="E10095" s="3" t="s">
        <v>6164</v>
      </c>
      <c r="G10095" s="66">
        <v>3218.73</v>
      </c>
    </row>
    <row r="10096" spans="1:7" x14ac:dyDescent="0.2">
      <c r="A10096" s="1" t="str">
        <f t="shared" si="168"/>
        <v>SINAPI-I 242</v>
      </c>
      <c r="B10096" s="3" t="s">
        <v>6169</v>
      </c>
      <c r="C10096" s="3">
        <v>242</v>
      </c>
      <c r="D10096" s="2" t="s">
        <v>10825</v>
      </c>
      <c r="E10096" s="3" t="s">
        <v>6152</v>
      </c>
      <c r="G10096" s="66">
        <v>19.739999999999998</v>
      </c>
    </row>
    <row r="10097" spans="1:7" x14ac:dyDescent="0.2">
      <c r="A10097" s="1" t="str">
        <f t="shared" si="168"/>
        <v>SINAPI-I 41085</v>
      </c>
      <c r="B10097" s="3" t="s">
        <v>6169</v>
      </c>
      <c r="C10097" s="3">
        <v>41085</v>
      </c>
      <c r="D10097" s="2" t="s">
        <v>10826</v>
      </c>
      <c r="E10097" s="3" t="s">
        <v>6164</v>
      </c>
      <c r="G10097" s="66">
        <v>3488.51</v>
      </c>
    </row>
    <row r="10098" spans="1:7" x14ac:dyDescent="0.2">
      <c r="A10098" s="1" t="str">
        <f t="shared" si="168"/>
        <v>SINAPI-I 427</v>
      </c>
      <c r="B10098" s="3" t="s">
        <v>6169</v>
      </c>
      <c r="C10098" s="3">
        <v>427</v>
      </c>
      <c r="D10098" s="2" t="s">
        <v>10827</v>
      </c>
      <c r="E10098" s="3" t="s">
        <v>6148</v>
      </c>
    </row>
    <row r="10099" spans="1:7" x14ac:dyDescent="0.2">
      <c r="A10099" s="1" t="str">
        <f t="shared" si="168"/>
        <v>SINAPI-I 417</v>
      </c>
      <c r="B10099" s="3" t="s">
        <v>6169</v>
      </c>
      <c r="C10099" s="3">
        <v>417</v>
      </c>
      <c r="D10099" s="2" t="s">
        <v>10828</v>
      </c>
      <c r="E10099" s="3" t="s">
        <v>6148</v>
      </c>
    </row>
    <row r="10100" spans="1:7" ht="22.5" x14ac:dyDescent="0.2">
      <c r="A10100" s="1" t="str">
        <f t="shared" si="168"/>
        <v>SINAPI-I 11273</v>
      </c>
      <c r="B10100" s="3" t="s">
        <v>6169</v>
      </c>
      <c r="C10100" s="3">
        <v>11273</v>
      </c>
      <c r="D10100" s="2" t="s">
        <v>10829</v>
      </c>
      <c r="E10100" s="3" t="s">
        <v>6148</v>
      </c>
    </row>
    <row r="10101" spans="1:7" ht="22.5" x14ac:dyDescent="0.2">
      <c r="A10101" s="1" t="str">
        <f t="shared" si="168"/>
        <v>SINAPI-I 11272</v>
      </c>
      <c r="B10101" s="3" t="s">
        <v>6169</v>
      </c>
      <c r="C10101" s="3">
        <v>11272</v>
      </c>
      <c r="D10101" s="2" t="s">
        <v>10830</v>
      </c>
      <c r="E10101" s="3" t="s">
        <v>6148</v>
      </c>
    </row>
    <row r="10102" spans="1:7" x14ac:dyDescent="0.2">
      <c r="A10102" s="1" t="str">
        <f t="shared" si="168"/>
        <v>SINAPI-I 11275</v>
      </c>
      <c r="B10102" s="3" t="s">
        <v>6169</v>
      </c>
      <c r="C10102" s="3">
        <v>11275</v>
      </c>
      <c r="D10102" s="2" t="s">
        <v>10831</v>
      </c>
      <c r="E10102" s="3" t="s">
        <v>6148</v>
      </c>
    </row>
    <row r="10103" spans="1:7" x14ac:dyDescent="0.2">
      <c r="A10103" s="1" t="str">
        <f t="shared" si="168"/>
        <v>SINAPI-I 11274</v>
      </c>
      <c r="B10103" s="3" t="s">
        <v>6169</v>
      </c>
      <c r="C10103" s="3">
        <v>11274</v>
      </c>
      <c r="D10103" s="2" t="s">
        <v>10832</v>
      </c>
      <c r="E10103" s="3" t="s">
        <v>6148</v>
      </c>
    </row>
    <row r="10104" spans="1:7" x14ac:dyDescent="0.2">
      <c r="A10104" s="1" t="str">
        <f t="shared" si="168"/>
        <v>SINAPI-I 38470</v>
      </c>
      <c r="B10104" s="3" t="s">
        <v>6169</v>
      </c>
      <c r="C10104" s="3">
        <v>38470</v>
      </c>
      <c r="D10104" s="2" t="s">
        <v>10833</v>
      </c>
      <c r="E10104" s="3" t="s">
        <v>6148</v>
      </c>
      <c r="G10104" s="66">
        <v>32.5</v>
      </c>
    </row>
    <row r="10105" spans="1:7" x14ac:dyDescent="0.2">
      <c r="A10105" s="1" t="str">
        <f t="shared" si="168"/>
        <v>SINAPI-I 38547</v>
      </c>
      <c r="B10105" s="3" t="s">
        <v>6169</v>
      </c>
      <c r="C10105" s="3">
        <v>38547</v>
      </c>
      <c r="D10105" s="2" t="s">
        <v>10834</v>
      </c>
      <c r="E10105" s="3" t="s">
        <v>6148</v>
      </c>
      <c r="G10105" s="66">
        <v>88.68</v>
      </c>
    </row>
    <row r="10106" spans="1:7" x14ac:dyDescent="0.2">
      <c r="A10106" s="1" t="str">
        <f t="shared" si="168"/>
        <v>SINAPI-I 38467</v>
      </c>
      <c r="B10106" s="3" t="s">
        <v>6169</v>
      </c>
      <c r="C10106" s="3">
        <v>38467</v>
      </c>
      <c r="D10106" s="2" t="s">
        <v>10835</v>
      </c>
      <c r="E10106" s="3" t="s">
        <v>6148</v>
      </c>
      <c r="G10106" s="66">
        <v>53.65</v>
      </c>
    </row>
    <row r="10107" spans="1:7" x14ac:dyDescent="0.2">
      <c r="A10107" s="1" t="str">
        <f t="shared" si="168"/>
        <v>SINAPI-I 38468</v>
      </c>
      <c r="B10107" s="3" t="s">
        <v>6169</v>
      </c>
      <c r="C10107" s="3">
        <v>38468</v>
      </c>
      <c r="D10107" s="2" t="s">
        <v>10836</v>
      </c>
      <c r="E10107" s="3" t="s">
        <v>6148</v>
      </c>
      <c r="G10107" s="66">
        <v>59.04</v>
      </c>
    </row>
    <row r="10108" spans="1:7" x14ac:dyDescent="0.2">
      <c r="A10108" s="1" t="str">
        <f t="shared" si="168"/>
        <v>SINAPI-I 38469</v>
      </c>
      <c r="B10108" s="3" t="s">
        <v>6169</v>
      </c>
      <c r="C10108" s="3">
        <v>38469</v>
      </c>
      <c r="D10108" s="2" t="s">
        <v>10837</v>
      </c>
      <c r="E10108" s="3" t="s">
        <v>6148</v>
      </c>
      <c r="G10108" s="66">
        <v>95.36</v>
      </c>
    </row>
    <row r="10109" spans="1:7" x14ac:dyDescent="0.2">
      <c r="A10109" s="1" t="str">
        <f t="shared" si="168"/>
        <v>SINAPI-I 38471</v>
      </c>
      <c r="B10109" s="3" t="s">
        <v>6169</v>
      </c>
      <c r="C10109" s="3">
        <v>38471</v>
      </c>
      <c r="D10109" s="2" t="s">
        <v>10838</v>
      </c>
      <c r="E10109" s="3" t="s">
        <v>6148</v>
      </c>
      <c r="G10109" s="66">
        <v>76.67</v>
      </c>
    </row>
    <row r="10110" spans="1:7" x14ac:dyDescent="0.2">
      <c r="A10110" s="1" t="str">
        <f t="shared" si="168"/>
        <v>SINAPI-I 37370</v>
      </c>
      <c r="B10110" s="3" t="s">
        <v>6169</v>
      </c>
      <c r="C10110" s="3">
        <v>37370</v>
      </c>
      <c r="D10110" s="2" t="s">
        <v>10839</v>
      </c>
      <c r="E10110" s="3" t="s">
        <v>6152</v>
      </c>
      <c r="G10110" s="66">
        <v>2.12</v>
      </c>
    </row>
    <row r="10111" spans="1:7" x14ac:dyDescent="0.2">
      <c r="A10111" s="1" t="str">
        <f t="shared" si="168"/>
        <v>SINAPI-I 40862</v>
      </c>
      <c r="B10111" s="3" t="s">
        <v>6169</v>
      </c>
      <c r="C10111" s="3">
        <v>40862</v>
      </c>
      <c r="D10111" s="2" t="s">
        <v>10840</v>
      </c>
      <c r="E10111" s="3" t="s">
        <v>6164</v>
      </c>
      <c r="G10111" s="66">
        <v>399.66</v>
      </c>
    </row>
    <row r="10112" spans="1:7" x14ac:dyDescent="0.2">
      <c r="A10112" s="1" t="str">
        <f t="shared" si="168"/>
        <v>SINAPI-I 10658</v>
      </c>
      <c r="B10112" s="3" t="s">
        <v>6169</v>
      </c>
      <c r="C10112" s="3">
        <v>10658</v>
      </c>
      <c r="D10112" s="2" t="s">
        <v>10841</v>
      </c>
      <c r="E10112" s="3" t="s">
        <v>6148</v>
      </c>
    </row>
    <row r="10113" spans="1:7" x14ac:dyDescent="0.2">
      <c r="A10113" s="1" t="str">
        <f t="shared" si="168"/>
        <v>SINAPI-I 253</v>
      </c>
      <c r="B10113" s="3" t="s">
        <v>6169</v>
      </c>
      <c r="C10113" s="3">
        <v>253</v>
      </c>
      <c r="D10113" s="2" t="s">
        <v>10842</v>
      </c>
      <c r="E10113" s="3" t="s">
        <v>6152</v>
      </c>
      <c r="G10113" s="66">
        <v>24.12</v>
      </c>
    </row>
    <row r="10114" spans="1:7" x14ac:dyDescent="0.2">
      <c r="A10114" s="1" t="str">
        <f t="shared" si="168"/>
        <v>SINAPI-I 40809</v>
      </c>
      <c r="B10114" s="3" t="s">
        <v>6169</v>
      </c>
      <c r="C10114" s="3">
        <v>40809</v>
      </c>
      <c r="D10114" s="2" t="s">
        <v>10843</v>
      </c>
      <c r="E10114" s="3" t="s">
        <v>6164</v>
      </c>
      <c r="G10114" s="66">
        <v>4258.84</v>
      </c>
    </row>
    <row r="10115" spans="1:7" ht="22.5" x14ac:dyDescent="0.2">
      <c r="A10115" s="1" t="str">
        <f t="shared" si="168"/>
        <v>SINAPI-I 42428</v>
      </c>
      <c r="B10115" s="3" t="s">
        <v>6169</v>
      </c>
      <c r="C10115" s="3">
        <v>42428</v>
      </c>
      <c r="D10115" s="2" t="s">
        <v>10844</v>
      </c>
      <c r="E10115" s="3" t="s">
        <v>6148</v>
      </c>
    </row>
    <row r="10116" spans="1:7" x14ac:dyDescent="0.2">
      <c r="A10116" s="1" t="str">
        <f t="shared" si="168"/>
        <v>SINAPI-I 301</v>
      </c>
      <c r="B10116" s="3" t="s">
        <v>6169</v>
      </c>
      <c r="C10116" s="3">
        <v>301</v>
      </c>
      <c r="D10116" s="2" t="s">
        <v>10845</v>
      </c>
      <c r="E10116" s="3" t="s">
        <v>6148</v>
      </c>
      <c r="G10116" s="66">
        <v>2.92</v>
      </c>
    </row>
    <row r="10117" spans="1:7" x14ac:dyDescent="0.2">
      <c r="A10117" s="1" t="str">
        <f t="shared" si="168"/>
        <v>SINAPI-I 296</v>
      </c>
      <c r="B10117" s="3" t="s">
        <v>6169</v>
      </c>
      <c r="C10117" s="3">
        <v>296</v>
      </c>
      <c r="D10117" s="2" t="s">
        <v>10846</v>
      </c>
      <c r="E10117" s="3" t="s">
        <v>6148</v>
      </c>
      <c r="G10117" s="66">
        <v>1.65</v>
      </c>
    </row>
    <row r="10118" spans="1:7" x14ac:dyDescent="0.2">
      <c r="A10118" s="1" t="str">
        <f t="shared" si="168"/>
        <v>SINAPI-I 297</v>
      </c>
      <c r="B10118" s="3" t="s">
        <v>6169</v>
      </c>
      <c r="C10118" s="3">
        <v>297</v>
      </c>
      <c r="D10118" s="2" t="s">
        <v>10847</v>
      </c>
      <c r="E10118" s="3" t="s">
        <v>6148</v>
      </c>
      <c r="G10118" s="66">
        <v>2.42</v>
      </c>
    </row>
    <row r="10119" spans="1:7" x14ac:dyDescent="0.2">
      <c r="A10119" s="1" t="str">
        <f t="shared" si="168"/>
        <v>SINAPI-I 299</v>
      </c>
      <c r="B10119" s="3" t="s">
        <v>6169</v>
      </c>
      <c r="C10119" s="3">
        <v>299</v>
      </c>
      <c r="D10119" s="2" t="s">
        <v>10848</v>
      </c>
      <c r="E10119" s="3" t="s">
        <v>6148</v>
      </c>
      <c r="G10119" s="66">
        <v>3.42</v>
      </c>
    </row>
    <row r="10120" spans="1:7" x14ac:dyDescent="0.2">
      <c r="A10120" s="1" t="str">
        <f t="shared" si="168"/>
        <v>SINAPI-I 300</v>
      </c>
      <c r="B10120" s="3" t="s">
        <v>6169</v>
      </c>
      <c r="C10120" s="3">
        <v>300</v>
      </c>
      <c r="D10120" s="2" t="s">
        <v>10849</v>
      </c>
      <c r="E10120" s="3" t="s">
        <v>6148</v>
      </c>
      <c r="G10120" s="66">
        <v>11.85</v>
      </c>
    </row>
    <row r="10121" spans="1:7" x14ac:dyDescent="0.2">
      <c r="A10121" s="1" t="str">
        <f t="shared" si="168"/>
        <v>SINAPI-I 20085</v>
      </c>
      <c r="B10121" s="3" t="s">
        <v>6169</v>
      </c>
      <c r="C10121" s="3">
        <v>20085</v>
      </c>
      <c r="D10121" s="2" t="s">
        <v>10850</v>
      </c>
      <c r="E10121" s="3" t="s">
        <v>6148</v>
      </c>
      <c r="G10121" s="66">
        <v>2.16</v>
      </c>
    </row>
    <row r="10122" spans="1:7" x14ac:dyDescent="0.2">
      <c r="A10122" s="1" t="str">
        <f t="shared" si="168"/>
        <v>SINAPI-I 298</v>
      </c>
      <c r="B10122" s="3" t="s">
        <v>6169</v>
      </c>
      <c r="C10122" s="3">
        <v>298</v>
      </c>
      <c r="D10122" s="2" t="s">
        <v>10851</v>
      </c>
      <c r="E10122" s="3" t="s">
        <v>6148</v>
      </c>
      <c r="G10122" s="66">
        <v>2.63</v>
      </c>
    </row>
    <row r="10123" spans="1:7" x14ac:dyDescent="0.2">
      <c r="A10123" s="1" t="str">
        <f t="shared" si="168"/>
        <v>SINAPI-I 311</v>
      </c>
      <c r="B10123" s="3" t="s">
        <v>6169</v>
      </c>
      <c r="C10123" s="3">
        <v>311</v>
      </c>
      <c r="D10123" s="2" t="s">
        <v>10852</v>
      </c>
      <c r="E10123" s="3" t="s">
        <v>6148</v>
      </c>
      <c r="G10123" s="66">
        <v>9.77</v>
      </c>
    </row>
    <row r="10124" spans="1:7" x14ac:dyDescent="0.2">
      <c r="A10124" s="1" t="str">
        <f t="shared" si="168"/>
        <v>SINAPI-I 318</v>
      </c>
      <c r="B10124" s="3" t="s">
        <v>6169</v>
      </c>
      <c r="C10124" s="3">
        <v>318</v>
      </c>
      <c r="D10124" s="2" t="s">
        <v>10853</v>
      </c>
      <c r="E10124" s="3" t="s">
        <v>6148</v>
      </c>
      <c r="G10124" s="66">
        <v>19.68</v>
      </c>
    </row>
    <row r="10125" spans="1:7" x14ac:dyDescent="0.2">
      <c r="A10125" s="1" t="str">
        <f t="shared" si="168"/>
        <v>SINAPI-I 319</v>
      </c>
      <c r="B10125" s="3" t="s">
        <v>6169</v>
      </c>
      <c r="C10125" s="3">
        <v>319</v>
      </c>
      <c r="D10125" s="2" t="s">
        <v>10854</v>
      </c>
      <c r="E10125" s="3" t="s">
        <v>6148</v>
      </c>
      <c r="G10125" s="66">
        <v>30.86</v>
      </c>
    </row>
    <row r="10126" spans="1:7" x14ac:dyDescent="0.2">
      <c r="A10126" s="1" t="str">
        <f t="shared" si="168"/>
        <v>SINAPI-I 303</v>
      </c>
      <c r="B10126" s="3" t="s">
        <v>6169</v>
      </c>
      <c r="C10126" s="3">
        <v>303</v>
      </c>
      <c r="D10126" s="2" t="s">
        <v>10855</v>
      </c>
      <c r="E10126" s="3" t="s">
        <v>6148</v>
      </c>
      <c r="G10126" s="66">
        <v>3.23</v>
      </c>
    </row>
    <row r="10127" spans="1:7" x14ac:dyDescent="0.2">
      <c r="A10127" s="1" t="str">
        <f t="shared" si="168"/>
        <v>SINAPI-I 305</v>
      </c>
      <c r="B10127" s="3" t="s">
        <v>6169</v>
      </c>
      <c r="C10127" s="3">
        <v>305</v>
      </c>
      <c r="D10127" s="2" t="s">
        <v>10856</v>
      </c>
      <c r="E10127" s="3" t="s">
        <v>6148</v>
      </c>
      <c r="G10127" s="66">
        <v>10.17</v>
      </c>
    </row>
    <row r="10128" spans="1:7" x14ac:dyDescent="0.2">
      <c r="A10128" s="1" t="str">
        <f t="shared" si="168"/>
        <v>SINAPI-I 306</v>
      </c>
      <c r="B10128" s="3" t="s">
        <v>6169</v>
      </c>
      <c r="C10128" s="3">
        <v>306</v>
      </c>
      <c r="D10128" s="2" t="s">
        <v>10857</v>
      </c>
      <c r="E10128" s="3" t="s">
        <v>6148</v>
      </c>
      <c r="G10128" s="66">
        <v>15.43</v>
      </c>
    </row>
    <row r="10129" spans="1:7" x14ac:dyDescent="0.2">
      <c r="A10129" s="1" t="str">
        <f t="shared" si="168"/>
        <v>SINAPI-I 307</v>
      </c>
      <c r="B10129" s="3" t="s">
        <v>6169</v>
      </c>
      <c r="C10129" s="3">
        <v>307</v>
      </c>
      <c r="D10129" s="2" t="s">
        <v>10858</v>
      </c>
      <c r="E10129" s="3" t="s">
        <v>6148</v>
      </c>
      <c r="G10129" s="66">
        <v>38.99</v>
      </c>
    </row>
    <row r="10130" spans="1:7" x14ac:dyDescent="0.2">
      <c r="A10130" s="1" t="str">
        <f t="shared" si="168"/>
        <v>SINAPI-I 309</v>
      </c>
      <c r="B10130" s="3" t="s">
        <v>6169</v>
      </c>
      <c r="C10130" s="3">
        <v>309</v>
      </c>
      <c r="D10130" s="2" t="s">
        <v>10859</v>
      </c>
      <c r="E10130" s="3" t="s">
        <v>6148</v>
      </c>
      <c r="G10130" s="66">
        <v>63.87</v>
      </c>
    </row>
    <row r="10131" spans="1:7" x14ac:dyDescent="0.2">
      <c r="A10131" s="1" t="str">
        <f t="shared" si="168"/>
        <v>SINAPI-I 310</v>
      </c>
      <c r="B10131" s="3" t="s">
        <v>6169</v>
      </c>
      <c r="C10131" s="3">
        <v>310</v>
      </c>
      <c r="D10131" s="2" t="s">
        <v>10860</v>
      </c>
      <c r="E10131" s="3" t="s">
        <v>6148</v>
      </c>
      <c r="G10131" s="66">
        <v>88.52</v>
      </c>
    </row>
    <row r="10132" spans="1:7" x14ac:dyDescent="0.2">
      <c r="A10132" s="1" t="str">
        <f t="shared" si="168"/>
        <v>SINAPI-I 308</v>
      </c>
      <c r="B10132" s="3" t="s">
        <v>6169</v>
      </c>
      <c r="C10132" s="3">
        <v>308</v>
      </c>
      <c r="D10132" s="2" t="s">
        <v>10861</v>
      </c>
      <c r="E10132" s="3" t="s">
        <v>6148</v>
      </c>
      <c r="G10132" s="66">
        <v>87.02</v>
      </c>
    </row>
    <row r="10133" spans="1:7" x14ac:dyDescent="0.2">
      <c r="A10133" s="1" t="str">
        <f t="shared" si="168"/>
        <v>SINAPI-I 328</v>
      </c>
      <c r="B10133" s="3" t="s">
        <v>6169</v>
      </c>
      <c r="C10133" s="3">
        <v>328</v>
      </c>
      <c r="D10133" s="2" t="s">
        <v>10862</v>
      </c>
      <c r="E10133" s="3" t="s">
        <v>6148</v>
      </c>
      <c r="G10133" s="66">
        <v>7.74</v>
      </c>
    </row>
    <row r="10134" spans="1:7" x14ac:dyDescent="0.2">
      <c r="A10134" s="1" t="str">
        <f t="shared" si="168"/>
        <v>SINAPI-I 325</v>
      </c>
      <c r="B10134" s="3" t="s">
        <v>6169</v>
      </c>
      <c r="C10134" s="3">
        <v>325</v>
      </c>
      <c r="D10134" s="2" t="s">
        <v>10863</v>
      </c>
      <c r="E10134" s="3" t="s">
        <v>6148</v>
      </c>
      <c r="G10134" s="66">
        <v>2.2799999999999998</v>
      </c>
    </row>
    <row r="10135" spans="1:7" x14ac:dyDescent="0.2">
      <c r="A10135" s="1" t="str">
        <f t="shared" si="168"/>
        <v>SINAPI-I 20326</v>
      </c>
      <c r="B10135" s="3" t="s">
        <v>6169</v>
      </c>
      <c r="C10135" s="3">
        <v>20326</v>
      </c>
      <c r="D10135" s="2" t="s">
        <v>10864</v>
      </c>
      <c r="E10135" s="3" t="s">
        <v>6148</v>
      </c>
      <c r="G10135" s="66">
        <v>4.17</v>
      </c>
    </row>
    <row r="10136" spans="1:7" x14ac:dyDescent="0.2">
      <c r="A10136" s="1" t="str">
        <f t="shared" si="168"/>
        <v>SINAPI-I 329</v>
      </c>
      <c r="B10136" s="3" t="s">
        <v>6169</v>
      </c>
      <c r="C10136" s="3">
        <v>329</v>
      </c>
      <c r="D10136" s="2" t="s">
        <v>10865</v>
      </c>
      <c r="E10136" s="3" t="s">
        <v>6148</v>
      </c>
      <c r="G10136" s="66">
        <v>6.47</v>
      </c>
    </row>
    <row r="10137" spans="1:7" x14ac:dyDescent="0.2">
      <c r="A10137" s="1" t="str">
        <f t="shared" si="168"/>
        <v>SINAPI-I 39642</v>
      </c>
      <c r="B10137" s="3" t="s">
        <v>6169</v>
      </c>
      <c r="C10137" s="3">
        <v>39642</v>
      </c>
      <c r="D10137" s="2" t="s">
        <v>10866</v>
      </c>
      <c r="E10137" s="3" t="s">
        <v>6148</v>
      </c>
      <c r="G10137" s="66">
        <v>2.86</v>
      </c>
    </row>
    <row r="10138" spans="1:7" x14ac:dyDescent="0.2">
      <c r="A10138" s="1" t="str">
        <f t="shared" si="168"/>
        <v>SINAPI-I 39641</v>
      </c>
      <c r="B10138" s="3" t="s">
        <v>6169</v>
      </c>
      <c r="C10138" s="3">
        <v>39641</v>
      </c>
      <c r="D10138" s="2" t="s">
        <v>10867</v>
      </c>
      <c r="E10138" s="3" t="s">
        <v>6148</v>
      </c>
      <c r="G10138" s="66">
        <v>2.5099999999999998</v>
      </c>
    </row>
    <row r="10139" spans="1:7" x14ac:dyDescent="0.2">
      <c r="A10139" s="1" t="str">
        <f t="shared" si="168"/>
        <v>SINAPI-I 39643</v>
      </c>
      <c r="B10139" s="3" t="s">
        <v>6169</v>
      </c>
      <c r="C10139" s="3">
        <v>39643</v>
      </c>
      <c r="D10139" s="2" t="s">
        <v>10868</v>
      </c>
      <c r="E10139" s="3" t="s">
        <v>6148</v>
      </c>
      <c r="G10139" s="66">
        <v>3.37</v>
      </c>
    </row>
    <row r="10140" spans="1:7" x14ac:dyDescent="0.2">
      <c r="A10140" s="1" t="str">
        <f t="shared" si="168"/>
        <v>SINAPI-I 39644</v>
      </c>
      <c r="B10140" s="3" t="s">
        <v>6169</v>
      </c>
      <c r="C10140" s="3">
        <v>39644</v>
      </c>
      <c r="D10140" s="2" t="s">
        <v>10869</v>
      </c>
      <c r="E10140" s="3" t="s">
        <v>6148</v>
      </c>
      <c r="G10140" s="66">
        <v>5.22</v>
      </c>
    </row>
    <row r="10141" spans="1:7" x14ac:dyDescent="0.2">
      <c r="A10141" s="1" t="str">
        <f t="shared" si="168"/>
        <v>SINAPI-I 39645</v>
      </c>
      <c r="B10141" s="3" t="s">
        <v>6169</v>
      </c>
      <c r="C10141" s="3">
        <v>39645</v>
      </c>
      <c r="D10141" s="2" t="s">
        <v>10870</v>
      </c>
      <c r="E10141" s="3" t="s">
        <v>6148</v>
      </c>
      <c r="G10141" s="66">
        <v>5.72</v>
      </c>
    </row>
    <row r="10142" spans="1:7" x14ac:dyDescent="0.2">
      <c r="A10142" s="1" t="str">
        <f t="shared" si="168"/>
        <v>SINAPI-I 41610</v>
      </c>
      <c r="B10142" s="3" t="s">
        <v>6169</v>
      </c>
      <c r="C10142" s="3">
        <v>41610</v>
      </c>
      <c r="D10142" s="2" t="s">
        <v>10871</v>
      </c>
      <c r="E10142" s="3" t="s">
        <v>6148</v>
      </c>
      <c r="G10142" s="66">
        <v>629.72</v>
      </c>
    </row>
    <row r="10143" spans="1:7" x14ac:dyDescent="0.2">
      <c r="A10143" s="1" t="str">
        <f t="shared" si="168"/>
        <v>SINAPI-I 41611</v>
      </c>
      <c r="B10143" s="3" t="s">
        <v>6169</v>
      </c>
      <c r="C10143" s="3">
        <v>41611</v>
      </c>
      <c r="D10143" s="2" t="s">
        <v>10872</v>
      </c>
      <c r="E10143" s="3" t="s">
        <v>6148</v>
      </c>
      <c r="G10143" s="66">
        <v>992.57</v>
      </c>
    </row>
    <row r="10144" spans="1:7" x14ac:dyDescent="0.2">
      <c r="A10144" s="1" t="str">
        <f t="shared" si="168"/>
        <v>SINAPI-I 41612</v>
      </c>
      <c r="B10144" s="3" t="s">
        <v>6169</v>
      </c>
      <c r="C10144" s="3">
        <v>41612</v>
      </c>
      <c r="D10144" s="2" t="s">
        <v>10873</v>
      </c>
      <c r="E10144" s="3" t="s">
        <v>6148</v>
      </c>
      <c r="G10144" s="66">
        <v>1393.71</v>
      </c>
    </row>
    <row r="10145" spans="1:7" x14ac:dyDescent="0.2">
      <c r="A10145" s="1" t="str">
        <f t="shared" si="168"/>
        <v>SINAPI-I 41637</v>
      </c>
      <c r="B10145" s="3" t="s">
        <v>6169</v>
      </c>
      <c r="C10145" s="3">
        <v>41637</v>
      </c>
      <c r="D10145" s="2" t="s">
        <v>10874</v>
      </c>
      <c r="E10145" s="3" t="s">
        <v>6148</v>
      </c>
      <c r="G10145" s="66">
        <v>130.28</v>
      </c>
    </row>
    <row r="10146" spans="1:7" x14ac:dyDescent="0.2">
      <c r="A10146" s="1" t="str">
        <f t="shared" si="168"/>
        <v>SINAPI-I 41638</v>
      </c>
      <c r="B10146" s="3" t="s">
        <v>6169</v>
      </c>
      <c r="C10146" s="3">
        <v>41638</v>
      </c>
      <c r="D10146" s="2" t="s">
        <v>10875</v>
      </c>
      <c r="E10146" s="3" t="s">
        <v>6148</v>
      </c>
      <c r="G10146" s="66">
        <v>169.71</v>
      </c>
    </row>
    <row r="10147" spans="1:7" x14ac:dyDescent="0.2">
      <c r="A10147" s="1" t="str">
        <f t="shared" si="168"/>
        <v>SINAPI-I 41639</v>
      </c>
      <c r="B10147" s="3" t="s">
        <v>6169</v>
      </c>
      <c r="C10147" s="3">
        <v>41639</v>
      </c>
      <c r="D10147" s="2" t="s">
        <v>10876</v>
      </c>
      <c r="E10147" s="3" t="s">
        <v>6148</v>
      </c>
      <c r="G10147" s="66">
        <v>410.57</v>
      </c>
    </row>
    <row r="10148" spans="1:7" x14ac:dyDescent="0.2">
      <c r="A10148" s="1" t="str">
        <f t="shared" si="168"/>
        <v>SINAPI-I 11789</v>
      </c>
      <c r="B10148" s="3" t="s">
        <v>6169</v>
      </c>
      <c r="C10148" s="3">
        <v>11789</v>
      </c>
      <c r="D10148" s="2" t="s">
        <v>10877</v>
      </c>
      <c r="E10148" s="3" t="s">
        <v>6148</v>
      </c>
    </row>
    <row r="10149" spans="1:7" ht="22.5" x14ac:dyDescent="0.2">
      <c r="A10149" s="1" t="str">
        <f t="shared" si="168"/>
        <v>SINAPI-I 20975</v>
      </c>
      <c r="B10149" s="3" t="s">
        <v>6169</v>
      </c>
      <c r="C10149" s="3">
        <v>20975</v>
      </c>
      <c r="D10149" s="2" t="s">
        <v>10878</v>
      </c>
      <c r="E10149" s="3" t="s">
        <v>6148</v>
      </c>
      <c r="G10149" s="66">
        <v>9.9600000000000009</v>
      </c>
    </row>
    <row r="10150" spans="1:7" ht="22.5" x14ac:dyDescent="0.2">
      <c r="A10150" s="1" t="str">
        <f t="shared" si="168"/>
        <v>SINAPI-I 20976</v>
      </c>
      <c r="B10150" s="3" t="s">
        <v>6169</v>
      </c>
      <c r="C10150" s="3">
        <v>20976</v>
      </c>
      <c r="D10150" s="2" t="s">
        <v>10879</v>
      </c>
      <c r="E10150" s="3" t="s">
        <v>6148</v>
      </c>
      <c r="G10150" s="66">
        <v>15.05</v>
      </c>
    </row>
    <row r="10151" spans="1:7" x14ac:dyDescent="0.2">
      <c r="A10151" s="1" t="str">
        <f t="shared" ref="A10151:A10214" si="169">CONCATENAR</f>
        <v>SINAPI-I 6138</v>
      </c>
      <c r="B10151" s="3" t="s">
        <v>6169</v>
      </c>
      <c r="C10151" s="3">
        <v>6138</v>
      </c>
      <c r="D10151" s="2" t="s">
        <v>10880</v>
      </c>
      <c r="E10151" s="3" t="s">
        <v>6148</v>
      </c>
      <c r="G10151" s="66">
        <v>10.34</v>
      </c>
    </row>
    <row r="10152" spans="1:7" x14ac:dyDescent="0.2">
      <c r="A10152" s="1" t="str">
        <f t="shared" si="169"/>
        <v>SINAPI-I 40340</v>
      </c>
      <c r="B10152" s="3" t="s">
        <v>6169</v>
      </c>
      <c r="C10152" s="3">
        <v>40340</v>
      </c>
      <c r="D10152" s="2" t="s">
        <v>10881</v>
      </c>
      <c r="E10152" s="3" t="s">
        <v>6148</v>
      </c>
      <c r="G10152" s="66">
        <v>21.48</v>
      </c>
    </row>
    <row r="10153" spans="1:7" x14ac:dyDescent="0.2">
      <c r="A10153" s="1" t="str">
        <f t="shared" si="169"/>
        <v>SINAPI-I 40341</v>
      </c>
      <c r="B10153" s="3" t="s">
        <v>6169</v>
      </c>
      <c r="C10153" s="3">
        <v>40341</v>
      </c>
      <c r="D10153" s="2" t="s">
        <v>10882</v>
      </c>
      <c r="E10153" s="3" t="s">
        <v>6148</v>
      </c>
      <c r="G10153" s="66">
        <v>25.63</v>
      </c>
    </row>
    <row r="10154" spans="1:7" x14ac:dyDescent="0.2">
      <c r="A10154" s="1" t="str">
        <f t="shared" si="169"/>
        <v>SINAPI-I 40342</v>
      </c>
      <c r="B10154" s="3" t="s">
        <v>6169</v>
      </c>
      <c r="C10154" s="3">
        <v>40342</v>
      </c>
      <c r="D10154" s="2" t="s">
        <v>10883</v>
      </c>
      <c r="E10154" s="3" t="s">
        <v>6148</v>
      </c>
      <c r="G10154" s="66">
        <v>30.57</v>
      </c>
    </row>
    <row r="10155" spans="1:7" x14ac:dyDescent="0.2">
      <c r="A10155" s="1" t="str">
        <f t="shared" si="169"/>
        <v>SINAPI-I 40343</v>
      </c>
      <c r="B10155" s="3" t="s">
        <v>6169</v>
      </c>
      <c r="C10155" s="3">
        <v>40343</v>
      </c>
      <c r="D10155" s="2" t="s">
        <v>10884</v>
      </c>
      <c r="E10155" s="3" t="s">
        <v>6148</v>
      </c>
      <c r="G10155" s="66">
        <v>36.26</v>
      </c>
    </row>
    <row r="10156" spans="1:7" x14ac:dyDescent="0.2">
      <c r="A10156" s="1" t="str">
        <f t="shared" si="169"/>
        <v>SINAPI-I 40344</v>
      </c>
      <c r="B10156" s="3" t="s">
        <v>6169</v>
      </c>
      <c r="C10156" s="3">
        <v>40344</v>
      </c>
      <c r="D10156" s="2" t="s">
        <v>10885</v>
      </c>
      <c r="E10156" s="3" t="s">
        <v>6148</v>
      </c>
      <c r="G10156" s="66">
        <v>49.43</v>
      </c>
    </row>
    <row r="10157" spans="1:7" x14ac:dyDescent="0.2">
      <c r="A10157" s="1" t="str">
        <f t="shared" si="169"/>
        <v>SINAPI-I 40345</v>
      </c>
      <c r="B10157" s="3" t="s">
        <v>6169</v>
      </c>
      <c r="C10157" s="3">
        <v>40345</v>
      </c>
      <c r="D10157" s="2" t="s">
        <v>10886</v>
      </c>
      <c r="E10157" s="3" t="s">
        <v>6148</v>
      </c>
      <c r="G10157" s="66">
        <v>60.91</v>
      </c>
    </row>
    <row r="10158" spans="1:7" x14ac:dyDescent="0.2">
      <c r="A10158" s="1" t="str">
        <f t="shared" si="169"/>
        <v>SINAPI-I 40346</v>
      </c>
      <c r="B10158" s="3" t="s">
        <v>6169</v>
      </c>
      <c r="C10158" s="3">
        <v>40346</v>
      </c>
      <c r="D10158" s="2" t="s">
        <v>10887</v>
      </c>
      <c r="E10158" s="3" t="s">
        <v>6148</v>
      </c>
      <c r="G10158" s="66">
        <v>70.66</v>
      </c>
    </row>
    <row r="10159" spans="1:7" x14ac:dyDescent="0.2">
      <c r="A10159" s="1" t="str">
        <f t="shared" si="169"/>
        <v>SINAPI-I 40347</v>
      </c>
      <c r="B10159" s="3" t="s">
        <v>6169</v>
      </c>
      <c r="C10159" s="3">
        <v>40347</v>
      </c>
      <c r="D10159" s="2" t="s">
        <v>10888</v>
      </c>
      <c r="E10159" s="3" t="s">
        <v>6148</v>
      </c>
      <c r="G10159" s="66">
        <v>88.78</v>
      </c>
    </row>
    <row r="10160" spans="1:7" ht="22.5" x14ac:dyDescent="0.2">
      <c r="A10160" s="1" t="str">
        <f t="shared" si="169"/>
        <v>SINAPI-I 43424</v>
      </c>
      <c r="B10160" s="3" t="s">
        <v>6169</v>
      </c>
      <c r="C10160" s="3">
        <v>43424</v>
      </c>
      <c r="D10160" s="2" t="s">
        <v>10889</v>
      </c>
      <c r="E10160" s="3" t="s">
        <v>6148</v>
      </c>
      <c r="G10160" s="66">
        <v>527.6</v>
      </c>
    </row>
    <row r="10161" spans="1:7" ht="22.5" x14ac:dyDescent="0.2">
      <c r="A10161" s="1" t="str">
        <f t="shared" si="169"/>
        <v>SINAPI-I 43426</v>
      </c>
      <c r="B10161" s="3" t="s">
        <v>6169</v>
      </c>
      <c r="C10161" s="3">
        <v>43426</v>
      </c>
      <c r="D10161" s="2" t="s">
        <v>10890</v>
      </c>
      <c r="E10161" s="3" t="s">
        <v>6148</v>
      </c>
      <c r="G10161" s="66">
        <v>1819.71</v>
      </c>
    </row>
    <row r="10162" spans="1:7" ht="22.5" x14ac:dyDescent="0.2">
      <c r="A10162" s="1" t="str">
        <f t="shared" si="169"/>
        <v>SINAPI-I 12565</v>
      </c>
      <c r="B10162" s="3" t="s">
        <v>6169</v>
      </c>
      <c r="C10162" s="3">
        <v>12565</v>
      </c>
      <c r="D10162" s="2" t="s">
        <v>10891</v>
      </c>
      <c r="E10162" s="3" t="s">
        <v>6148</v>
      </c>
      <c r="G10162" s="66">
        <v>638.15</v>
      </c>
    </row>
    <row r="10163" spans="1:7" ht="22.5" x14ac:dyDescent="0.2">
      <c r="A10163" s="1" t="str">
        <f t="shared" si="169"/>
        <v>SINAPI-I 12567</v>
      </c>
      <c r="B10163" s="3" t="s">
        <v>6169</v>
      </c>
      <c r="C10163" s="3">
        <v>12567</v>
      </c>
      <c r="D10163" s="2" t="s">
        <v>10892</v>
      </c>
      <c r="E10163" s="3" t="s">
        <v>6148</v>
      </c>
      <c r="G10163" s="66">
        <v>857.14</v>
      </c>
    </row>
    <row r="10164" spans="1:7" ht="22.5" x14ac:dyDescent="0.2">
      <c r="A10164" s="1" t="str">
        <f t="shared" si="169"/>
        <v>SINAPI-I 12568</v>
      </c>
      <c r="B10164" s="3" t="s">
        <v>6169</v>
      </c>
      <c r="C10164" s="3">
        <v>12568</v>
      </c>
      <c r="D10164" s="2" t="s">
        <v>10893</v>
      </c>
      <c r="E10164" s="3" t="s">
        <v>6148</v>
      </c>
      <c r="G10164" s="66">
        <v>1199.99</v>
      </c>
    </row>
    <row r="10165" spans="1:7" ht="22.5" x14ac:dyDescent="0.2">
      <c r="A10165" s="1" t="str">
        <f t="shared" si="169"/>
        <v>SINAPI-I 43441</v>
      </c>
      <c r="B10165" s="3" t="s">
        <v>6169</v>
      </c>
      <c r="C10165" s="3">
        <v>43441</v>
      </c>
      <c r="D10165" s="2" t="s">
        <v>10894</v>
      </c>
      <c r="E10165" s="3" t="s">
        <v>6148</v>
      </c>
      <c r="G10165" s="66">
        <v>154.28</v>
      </c>
    </row>
    <row r="10166" spans="1:7" ht="22.5" x14ac:dyDescent="0.2">
      <c r="A10166" s="1" t="str">
        <f t="shared" si="169"/>
        <v>SINAPI-I 43423</v>
      </c>
      <c r="B10166" s="3" t="s">
        <v>6169</v>
      </c>
      <c r="C10166" s="3">
        <v>43423</v>
      </c>
      <c r="D10166" s="2" t="s">
        <v>10895</v>
      </c>
      <c r="E10166" s="3" t="s">
        <v>6148</v>
      </c>
      <c r="G10166" s="66">
        <v>72</v>
      </c>
    </row>
    <row r="10167" spans="1:7" ht="22.5" x14ac:dyDescent="0.2">
      <c r="A10167" s="1" t="str">
        <f t="shared" si="169"/>
        <v>SINAPI-I 12532</v>
      </c>
      <c r="B10167" s="3" t="s">
        <v>6169</v>
      </c>
      <c r="C10167" s="3">
        <v>12532</v>
      </c>
      <c r="D10167" s="2" t="s">
        <v>10896</v>
      </c>
      <c r="E10167" s="3" t="s">
        <v>6148</v>
      </c>
      <c r="G10167" s="66">
        <v>111.04</v>
      </c>
    </row>
    <row r="10168" spans="1:7" ht="22.5" x14ac:dyDescent="0.2">
      <c r="A10168" s="1" t="str">
        <f t="shared" si="169"/>
        <v>SINAPI-I 43444</v>
      </c>
      <c r="B10168" s="3" t="s">
        <v>6169</v>
      </c>
      <c r="C10168" s="3">
        <v>43444</v>
      </c>
      <c r="D10168" s="2" t="s">
        <v>10897</v>
      </c>
      <c r="E10168" s="3" t="s">
        <v>6148</v>
      </c>
      <c r="G10168" s="66">
        <v>372.85</v>
      </c>
    </row>
    <row r="10169" spans="1:7" ht="22.5" x14ac:dyDescent="0.2">
      <c r="A10169" s="1" t="str">
        <f t="shared" si="169"/>
        <v>SINAPI-I 12551</v>
      </c>
      <c r="B10169" s="3" t="s">
        <v>6169</v>
      </c>
      <c r="C10169" s="3">
        <v>12551</v>
      </c>
      <c r="D10169" s="2" t="s">
        <v>10898</v>
      </c>
      <c r="E10169" s="3" t="s">
        <v>6148</v>
      </c>
      <c r="G10169" s="66">
        <v>266.02</v>
      </c>
    </row>
    <row r="10170" spans="1:7" ht="22.5" x14ac:dyDescent="0.2">
      <c r="A10170" s="1" t="str">
        <f t="shared" si="169"/>
        <v>SINAPI-I 43442</v>
      </c>
      <c r="B10170" s="3" t="s">
        <v>6169</v>
      </c>
      <c r="C10170" s="3">
        <v>43442</v>
      </c>
      <c r="D10170" s="2" t="s">
        <v>10899</v>
      </c>
      <c r="E10170" s="3" t="s">
        <v>6148</v>
      </c>
      <c r="G10170" s="66">
        <v>205.71</v>
      </c>
    </row>
    <row r="10171" spans="1:7" ht="22.5" x14ac:dyDescent="0.2">
      <c r="A10171" s="1" t="str">
        <f t="shared" si="169"/>
        <v>SINAPI-I 43443</v>
      </c>
      <c r="B10171" s="3" t="s">
        <v>6169</v>
      </c>
      <c r="C10171" s="3">
        <v>43443</v>
      </c>
      <c r="D10171" s="2" t="s">
        <v>10900</v>
      </c>
      <c r="E10171" s="3" t="s">
        <v>6148</v>
      </c>
      <c r="G10171" s="66">
        <v>269.99</v>
      </c>
    </row>
    <row r="10172" spans="1:7" ht="22.5" x14ac:dyDescent="0.2">
      <c r="A10172" s="1" t="str">
        <f t="shared" si="169"/>
        <v>SINAPI-I 12544</v>
      </c>
      <c r="B10172" s="3" t="s">
        <v>6169</v>
      </c>
      <c r="C10172" s="3">
        <v>12544</v>
      </c>
      <c r="D10172" s="2" t="s">
        <v>10901</v>
      </c>
      <c r="E10172" s="3" t="s">
        <v>6148</v>
      </c>
      <c r="G10172" s="66">
        <v>145.71</v>
      </c>
    </row>
    <row r="10173" spans="1:7" ht="22.5" x14ac:dyDescent="0.2">
      <c r="A10173" s="1" t="str">
        <f t="shared" si="169"/>
        <v>SINAPI-I 12547</v>
      </c>
      <c r="B10173" s="3" t="s">
        <v>6169</v>
      </c>
      <c r="C10173" s="3">
        <v>12547</v>
      </c>
      <c r="D10173" s="2" t="s">
        <v>10902</v>
      </c>
      <c r="E10173" s="3" t="s">
        <v>6148</v>
      </c>
      <c r="G10173" s="66">
        <v>195.97</v>
      </c>
    </row>
    <row r="10174" spans="1:7" ht="22.5" x14ac:dyDescent="0.2">
      <c r="A10174" s="1" t="str">
        <f t="shared" si="169"/>
        <v>SINAPI-I 43445</v>
      </c>
      <c r="B10174" s="3" t="s">
        <v>6169</v>
      </c>
      <c r="C10174" s="3">
        <v>43445</v>
      </c>
      <c r="D10174" s="2" t="s">
        <v>10903</v>
      </c>
      <c r="E10174" s="3" t="s">
        <v>6148</v>
      </c>
      <c r="G10174" s="66">
        <v>514.28</v>
      </c>
    </row>
    <row r="10175" spans="1:7" ht="22.5" x14ac:dyDescent="0.2">
      <c r="A10175" s="1" t="str">
        <f t="shared" si="169"/>
        <v>SINAPI-I 12563</v>
      </c>
      <c r="B10175" s="3" t="s">
        <v>6169</v>
      </c>
      <c r="C10175" s="3">
        <v>12563</v>
      </c>
      <c r="D10175" s="2" t="s">
        <v>10904</v>
      </c>
      <c r="E10175" s="3" t="s">
        <v>6148</v>
      </c>
      <c r="G10175" s="66">
        <v>367.95</v>
      </c>
    </row>
    <row r="10176" spans="1:7" ht="22.5" x14ac:dyDescent="0.2">
      <c r="A10176" s="1" t="str">
        <f t="shared" si="169"/>
        <v>SINAPI-I 43425</v>
      </c>
      <c r="B10176" s="3" t="s">
        <v>6169</v>
      </c>
      <c r="C10176" s="3">
        <v>43425</v>
      </c>
      <c r="D10176" s="2" t="s">
        <v>10905</v>
      </c>
      <c r="E10176" s="3" t="s">
        <v>6148</v>
      </c>
      <c r="G10176" s="66">
        <v>231.42</v>
      </c>
    </row>
    <row r="10177" spans="1:7" ht="22.5" x14ac:dyDescent="0.2">
      <c r="A10177" s="1" t="str">
        <f t="shared" si="169"/>
        <v>SINAPI-I 43446</v>
      </c>
      <c r="B10177" s="3" t="s">
        <v>6169</v>
      </c>
      <c r="C10177" s="3">
        <v>43446</v>
      </c>
      <c r="D10177" s="2" t="s">
        <v>10906</v>
      </c>
      <c r="E10177" s="3" t="s">
        <v>6148</v>
      </c>
      <c r="G10177" s="66">
        <v>488.57</v>
      </c>
    </row>
    <row r="10178" spans="1:7" ht="22.5" x14ac:dyDescent="0.2">
      <c r="A10178" s="1" t="str">
        <f t="shared" si="169"/>
        <v>SINAPI-I 43447</v>
      </c>
      <c r="B10178" s="3" t="s">
        <v>6169</v>
      </c>
      <c r="C10178" s="3">
        <v>43447</v>
      </c>
      <c r="D10178" s="2" t="s">
        <v>10907</v>
      </c>
      <c r="E10178" s="3" t="s">
        <v>6148</v>
      </c>
      <c r="G10178" s="66">
        <v>600</v>
      </c>
    </row>
    <row r="10179" spans="1:7" ht="22.5" x14ac:dyDescent="0.2">
      <c r="A10179" s="1" t="str">
        <f t="shared" si="169"/>
        <v>SINAPI-I 43448</v>
      </c>
      <c r="B10179" s="3" t="s">
        <v>6169</v>
      </c>
      <c r="C10179" s="3">
        <v>43448</v>
      </c>
      <c r="D10179" s="2" t="s">
        <v>10908</v>
      </c>
      <c r="E10179" s="3" t="s">
        <v>6148</v>
      </c>
      <c r="G10179" s="66">
        <v>840</v>
      </c>
    </row>
    <row r="10180" spans="1:7" ht="22.5" x14ac:dyDescent="0.2">
      <c r="A10180" s="1" t="str">
        <f t="shared" si="169"/>
        <v>SINAPI-I 13761</v>
      </c>
      <c r="B10180" s="3" t="s">
        <v>6169</v>
      </c>
      <c r="C10180" s="3">
        <v>13761</v>
      </c>
      <c r="D10180" s="2" t="s">
        <v>10909</v>
      </c>
      <c r="E10180" s="3" t="s">
        <v>6148</v>
      </c>
      <c r="G10180" s="66">
        <v>3017.41</v>
      </c>
    </row>
    <row r="10181" spans="1:7" ht="22.5" x14ac:dyDescent="0.2">
      <c r="A10181" s="1" t="str">
        <f t="shared" si="169"/>
        <v>SINAPI-I 4814</v>
      </c>
      <c r="B10181" s="3" t="s">
        <v>6169</v>
      </c>
      <c r="C10181" s="3">
        <v>4814</v>
      </c>
      <c r="D10181" s="2" t="s">
        <v>10910</v>
      </c>
      <c r="E10181" s="3" t="s">
        <v>6148</v>
      </c>
      <c r="G10181" s="66">
        <v>60.25</v>
      </c>
    </row>
    <row r="10182" spans="1:7" x14ac:dyDescent="0.2">
      <c r="A10182" s="1" t="str">
        <f t="shared" si="169"/>
        <v>SINAPI-I 44473</v>
      </c>
      <c r="B10182" s="3" t="s">
        <v>6169</v>
      </c>
      <c r="C10182" s="3">
        <v>44473</v>
      </c>
      <c r="D10182" s="2" t="s">
        <v>10911</v>
      </c>
      <c r="E10182" s="3" t="s">
        <v>6148</v>
      </c>
    </row>
    <row r="10183" spans="1:7" x14ac:dyDescent="0.2">
      <c r="A10183" s="1" t="str">
        <f t="shared" si="169"/>
        <v>SINAPI-I 6122</v>
      </c>
      <c r="B10183" s="3" t="s">
        <v>6169</v>
      </c>
      <c r="C10183" s="3">
        <v>6122</v>
      </c>
      <c r="D10183" s="2" t="s">
        <v>10912</v>
      </c>
      <c r="E10183" s="3" t="s">
        <v>6152</v>
      </c>
      <c r="G10183" s="66">
        <v>20.96</v>
      </c>
    </row>
    <row r="10184" spans="1:7" x14ac:dyDescent="0.2">
      <c r="A10184" s="1" t="str">
        <f t="shared" si="169"/>
        <v>SINAPI-I 40810</v>
      </c>
      <c r="B10184" s="3" t="s">
        <v>6169</v>
      </c>
      <c r="C10184" s="3">
        <v>40810</v>
      </c>
      <c r="D10184" s="2" t="s">
        <v>10913</v>
      </c>
      <c r="E10184" s="3" t="s">
        <v>6164</v>
      </c>
      <c r="G10184" s="66">
        <v>3702.18</v>
      </c>
    </row>
    <row r="10185" spans="1:7" x14ac:dyDescent="0.2">
      <c r="A10185" s="1" t="str">
        <f t="shared" si="169"/>
        <v>SINAPI-I 21100</v>
      </c>
      <c r="B10185" s="3" t="s">
        <v>6169</v>
      </c>
      <c r="C10185" s="3">
        <v>21100</v>
      </c>
      <c r="D10185" s="2" t="s">
        <v>10914</v>
      </c>
      <c r="E10185" s="3" t="s">
        <v>6148</v>
      </c>
      <c r="G10185" s="66">
        <v>1902.85</v>
      </c>
    </row>
    <row r="10186" spans="1:7" ht="22.5" x14ac:dyDescent="0.2">
      <c r="A10186" s="1" t="str">
        <f t="shared" si="169"/>
        <v>SINAPI-I 11811</v>
      </c>
      <c r="B10186" s="3" t="s">
        <v>6169</v>
      </c>
      <c r="C10186" s="3">
        <v>11811</v>
      </c>
      <c r="D10186" s="2" t="s">
        <v>10915</v>
      </c>
      <c r="E10186" s="3" t="s">
        <v>6148</v>
      </c>
      <c r="G10186" s="66">
        <v>2746.81</v>
      </c>
    </row>
    <row r="10187" spans="1:7" ht="22.5" x14ac:dyDescent="0.2">
      <c r="A10187" s="1" t="str">
        <f t="shared" si="169"/>
        <v>SINAPI-I 11816</v>
      </c>
      <c r="B10187" s="3" t="s">
        <v>6169</v>
      </c>
      <c r="C10187" s="3">
        <v>11816</v>
      </c>
      <c r="D10187" s="2" t="s">
        <v>10916</v>
      </c>
      <c r="E10187" s="3" t="s">
        <v>6148</v>
      </c>
      <c r="G10187" s="66">
        <v>2029</v>
      </c>
    </row>
    <row r="10188" spans="1:7" ht="22.5" x14ac:dyDescent="0.2">
      <c r="A10188" s="1" t="str">
        <f t="shared" si="169"/>
        <v>SINAPI-I 11814</v>
      </c>
      <c r="B10188" s="3" t="s">
        <v>6169</v>
      </c>
      <c r="C10188" s="3">
        <v>11814</v>
      </c>
      <c r="D10188" s="2" t="s">
        <v>10917</v>
      </c>
      <c r="E10188" s="3" t="s">
        <v>6148</v>
      </c>
      <c r="G10188" s="66">
        <v>4416.62</v>
      </c>
    </row>
    <row r="10189" spans="1:7" ht="22.5" x14ac:dyDescent="0.2">
      <c r="A10189" s="1" t="str">
        <f t="shared" si="169"/>
        <v>SINAPI-I 14186</v>
      </c>
      <c r="B10189" s="3" t="s">
        <v>6169</v>
      </c>
      <c r="C10189" s="3">
        <v>14186</v>
      </c>
      <c r="D10189" s="2" t="s">
        <v>10918</v>
      </c>
      <c r="E10189" s="3" t="s">
        <v>6148</v>
      </c>
      <c r="G10189" s="66">
        <v>5545.66</v>
      </c>
    </row>
    <row r="10190" spans="1:7" ht="22.5" x14ac:dyDescent="0.2">
      <c r="A10190" s="1" t="str">
        <f t="shared" si="169"/>
        <v>SINAPI-I 14185</v>
      </c>
      <c r="B10190" s="3" t="s">
        <v>6169</v>
      </c>
      <c r="C10190" s="3">
        <v>14185</v>
      </c>
      <c r="D10190" s="2" t="s">
        <v>10919</v>
      </c>
      <c r="E10190" s="3" t="s">
        <v>6148</v>
      </c>
      <c r="G10190" s="66">
        <v>7183.8</v>
      </c>
    </row>
    <row r="10191" spans="1:7" x14ac:dyDescent="0.2">
      <c r="A10191" s="1" t="str">
        <f t="shared" si="169"/>
        <v>SINAPI-I 44498</v>
      </c>
      <c r="B10191" s="3" t="s">
        <v>6169</v>
      </c>
      <c r="C10191" s="3">
        <v>44498</v>
      </c>
      <c r="D10191" s="2" t="s">
        <v>10920</v>
      </c>
      <c r="E10191" s="3" t="s">
        <v>6148</v>
      </c>
    </row>
    <row r="10192" spans="1:7" ht="22.5" x14ac:dyDescent="0.2">
      <c r="A10192" s="1" t="str">
        <f t="shared" si="169"/>
        <v>SINAPI-I 34469</v>
      </c>
      <c r="B10192" s="3" t="s">
        <v>6169</v>
      </c>
      <c r="C10192" s="3">
        <v>34469</v>
      </c>
      <c r="D10192" s="2" t="s">
        <v>10921</v>
      </c>
      <c r="E10192" s="3" t="s">
        <v>6148</v>
      </c>
      <c r="G10192" s="66">
        <v>9061.7000000000007</v>
      </c>
    </row>
    <row r="10193" spans="1:7" ht="22.5" x14ac:dyDescent="0.2">
      <c r="A10193" s="1" t="str">
        <f t="shared" si="169"/>
        <v>SINAPI-I 34476</v>
      </c>
      <c r="B10193" s="3" t="s">
        <v>6169</v>
      </c>
      <c r="C10193" s="3">
        <v>34476</v>
      </c>
      <c r="D10193" s="2" t="s">
        <v>10922</v>
      </c>
      <c r="E10193" s="3" t="s">
        <v>6148</v>
      </c>
      <c r="G10193" s="66">
        <v>4726.05</v>
      </c>
    </row>
    <row r="10194" spans="1:7" ht="22.5" x14ac:dyDescent="0.2">
      <c r="A10194" s="1" t="str">
        <f t="shared" si="169"/>
        <v>SINAPI-I 34477</v>
      </c>
      <c r="B10194" s="3" t="s">
        <v>6169</v>
      </c>
      <c r="C10194" s="3">
        <v>34477</v>
      </c>
      <c r="D10194" s="2" t="s">
        <v>10923</v>
      </c>
      <c r="E10194" s="3" t="s">
        <v>6148</v>
      </c>
      <c r="G10194" s="66">
        <v>6272.39</v>
      </c>
    </row>
    <row r="10195" spans="1:7" ht="22.5" x14ac:dyDescent="0.2">
      <c r="A10195" s="1" t="str">
        <f t="shared" si="169"/>
        <v>SINAPI-I 34482</v>
      </c>
      <c r="B10195" s="3" t="s">
        <v>6169</v>
      </c>
      <c r="C10195" s="3">
        <v>34482</v>
      </c>
      <c r="D10195" s="2" t="s">
        <v>10924</v>
      </c>
      <c r="E10195" s="3" t="s">
        <v>6148</v>
      </c>
      <c r="G10195" s="66">
        <v>5858.06</v>
      </c>
    </row>
    <row r="10196" spans="1:7" ht="33.75" x14ac:dyDescent="0.2">
      <c r="A10196" s="1" t="str">
        <f t="shared" si="169"/>
        <v>SINAPI-I 34472</v>
      </c>
      <c r="B10196" s="3" t="s">
        <v>6169</v>
      </c>
      <c r="C10196" s="3">
        <v>34472</v>
      </c>
      <c r="D10196" s="2" t="s">
        <v>10925</v>
      </c>
      <c r="E10196" s="3" t="s">
        <v>6148</v>
      </c>
      <c r="G10196" s="66">
        <v>2788</v>
      </c>
    </row>
    <row r="10197" spans="1:7" ht="22.5" x14ac:dyDescent="0.2">
      <c r="A10197" s="1" t="str">
        <f t="shared" si="169"/>
        <v>SINAPI-I 42425</v>
      </c>
      <c r="B10197" s="3" t="s">
        <v>6169</v>
      </c>
      <c r="C10197" s="3">
        <v>42425</v>
      </c>
      <c r="D10197" s="2" t="s">
        <v>10926</v>
      </c>
      <c r="E10197" s="3" t="s">
        <v>6148</v>
      </c>
      <c r="G10197" s="66">
        <v>2509.6999999999998</v>
      </c>
    </row>
    <row r="10198" spans="1:7" ht="22.5" x14ac:dyDescent="0.2">
      <c r="A10198" s="1" t="str">
        <f t="shared" si="169"/>
        <v>SINAPI-I 42422</v>
      </c>
      <c r="B10198" s="3" t="s">
        <v>6169</v>
      </c>
      <c r="C10198" s="3">
        <v>42422</v>
      </c>
      <c r="D10198" s="2" t="s">
        <v>10927</v>
      </c>
      <c r="E10198" s="3" t="s">
        <v>6148</v>
      </c>
      <c r="G10198" s="66">
        <v>3725.73</v>
      </c>
    </row>
    <row r="10199" spans="1:7" ht="22.5" x14ac:dyDescent="0.2">
      <c r="A10199" s="1" t="str">
        <f t="shared" si="169"/>
        <v>SINAPI-I 43184</v>
      </c>
      <c r="B10199" s="3" t="s">
        <v>6169</v>
      </c>
      <c r="C10199" s="3">
        <v>43184</v>
      </c>
      <c r="D10199" s="2" t="s">
        <v>10928</v>
      </c>
      <c r="E10199" s="3" t="s">
        <v>6148</v>
      </c>
      <c r="G10199" s="66">
        <v>5149.3100000000004</v>
      </c>
    </row>
    <row r="10200" spans="1:7" ht="22.5" x14ac:dyDescent="0.2">
      <c r="A10200" s="1" t="str">
        <f t="shared" si="169"/>
        <v>SINAPI-I 42424</v>
      </c>
      <c r="B10200" s="3" t="s">
        <v>6169</v>
      </c>
      <c r="C10200" s="3">
        <v>42424</v>
      </c>
      <c r="D10200" s="2" t="s">
        <v>10929</v>
      </c>
      <c r="E10200" s="3" t="s">
        <v>6148</v>
      </c>
      <c r="G10200" s="66">
        <v>2241.38</v>
      </c>
    </row>
    <row r="10201" spans="1:7" ht="22.5" x14ac:dyDescent="0.2">
      <c r="A10201" s="1" t="str">
        <f t="shared" si="169"/>
        <v>SINAPI-I 42416</v>
      </c>
      <c r="B10201" s="3" t="s">
        <v>6169</v>
      </c>
      <c r="C10201" s="3">
        <v>42416</v>
      </c>
      <c r="D10201" s="2" t="s">
        <v>10930</v>
      </c>
      <c r="E10201" s="3" t="s">
        <v>6148</v>
      </c>
      <c r="G10201" s="66">
        <v>9662.32</v>
      </c>
    </row>
    <row r="10202" spans="1:7" ht="22.5" x14ac:dyDescent="0.2">
      <c r="A10202" s="1" t="str">
        <f t="shared" si="169"/>
        <v>SINAPI-I 42417</v>
      </c>
      <c r="B10202" s="3" t="s">
        <v>6169</v>
      </c>
      <c r="C10202" s="3">
        <v>42417</v>
      </c>
      <c r="D10202" s="2" t="s">
        <v>10931</v>
      </c>
      <c r="E10202" s="3" t="s">
        <v>6148</v>
      </c>
      <c r="G10202" s="66">
        <v>10832.26</v>
      </c>
    </row>
    <row r="10203" spans="1:7" ht="22.5" x14ac:dyDescent="0.2">
      <c r="A10203" s="1" t="str">
        <f t="shared" si="169"/>
        <v>SINAPI-I 42419</v>
      </c>
      <c r="B10203" s="3" t="s">
        <v>6169</v>
      </c>
      <c r="C10203" s="3">
        <v>42419</v>
      </c>
      <c r="D10203" s="2" t="s">
        <v>10932</v>
      </c>
      <c r="E10203" s="3" t="s">
        <v>6148</v>
      </c>
      <c r="G10203" s="66">
        <v>12238.15</v>
      </c>
    </row>
    <row r="10204" spans="1:7" ht="22.5" x14ac:dyDescent="0.2">
      <c r="A10204" s="1" t="str">
        <f t="shared" si="169"/>
        <v>SINAPI-I 42420</v>
      </c>
      <c r="B10204" s="3" t="s">
        <v>6169</v>
      </c>
      <c r="C10204" s="3">
        <v>42420</v>
      </c>
      <c r="D10204" s="2" t="s">
        <v>10933</v>
      </c>
      <c r="E10204" s="3" t="s">
        <v>6148</v>
      </c>
      <c r="G10204" s="66">
        <v>16820.43</v>
      </c>
    </row>
    <row r="10205" spans="1:7" ht="22.5" x14ac:dyDescent="0.2">
      <c r="A10205" s="1" t="str">
        <f t="shared" si="169"/>
        <v>SINAPI-I 42421</v>
      </c>
      <c r="B10205" s="3" t="s">
        <v>6169</v>
      </c>
      <c r="C10205" s="3">
        <v>42421</v>
      </c>
      <c r="D10205" s="2" t="s">
        <v>10934</v>
      </c>
      <c r="E10205" s="3" t="s">
        <v>6148</v>
      </c>
      <c r="G10205" s="66">
        <v>20407.5</v>
      </c>
    </row>
    <row r="10206" spans="1:7" ht="22.5" x14ac:dyDescent="0.2">
      <c r="A10206" s="1" t="str">
        <f t="shared" si="169"/>
        <v>SINAPI-I 39556</v>
      </c>
      <c r="B10206" s="3" t="s">
        <v>6169</v>
      </c>
      <c r="C10206" s="3">
        <v>39556</v>
      </c>
      <c r="D10206" s="2" t="s">
        <v>10935</v>
      </c>
      <c r="E10206" s="3" t="s">
        <v>6148</v>
      </c>
      <c r="G10206" s="66">
        <v>7087.07</v>
      </c>
    </row>
    <row r="10207" spans="1:7" ht="22.5" x14ac:dyDescent="0.2">
      <c r="A10207" s="1" t="str">
        <f t="shared" si="169"/>
        <v>SINAPI-I 39557</v>
      </c>
      <c r="B10207" s="3" t="s">
        <v>6169</v>
      </c>
      <c r="C10207" s="3">
        <v>39557</v>
      </c>
      <c r="D10207" s="2" t="s">
        <v>10936</v>
      </c>
      <c r="E10207" s="3" t="s">
        <v>6148</v>
      </c>
      <c r="G10207" s="66">
        <v>7631.23</v>
      </c>
    </row>
    <row r="10208" spans="1:7" ht="22.5" x14ac:dyDescent="0.2">
      <c r="A10208" s="1" t="str">
        <f t="shared" si="169"/>
        <v>SINAPI-I 39559</v>
      </c>
      <c r="B10208" s="3" t="s">
        <v>6169</v>
      </c>
      <c r="C10208" s="3">
        <v>39559</v>
      </c>
      <c r="D10208" s="2" t="s">
        <v>10937</v>
      </c>
      <c r="E10208" s="3" t="s">
        <v>6148</v>
      </c>
      <c r="G10208" s="66">
        <v>11277.48</v>
      </c>
    </row>
    <row r="10209" spans="1:7" ht="22.5" x14ac:dyDescent="0.2">
      <c r="A10209" s="1" t="str">
        <f t="shared" si="169"/>
        <v>SINAPI-I 39560</v>
      </c>
      <c r="B10209" s="3" t="s">
        <v>6169</v>
      </c>
      <c r="C10209" s="3">
        <v>39560</v>
      </c>
      <c r="D10209" s="2" t="s">
        <v>10938</v>
      </c>
      <c r="E10209" s="3" t="s">
        <v>6148</v>
      </c>
      <c r="G10209" s="66">
        <v>13046.95</v>
      </c>
    </row>
    <row r="10210" spans="1:7" ht="22.5" x14ac:dyDescent="0.2">
      <c r="A10210" s="1" t="str">
        <f t="shared" si="169"/>
        <v>SINAPI-I 39561</v>
      </c>
      <c r="B10210" s="3" t="s">
        <v>6169</v>
      </c>
      <c r="C10210" s="3">
        <v>39561</v>
      </c>
      <c r="D10210" s="2" t="s">
        <v>10939</v>
      </c>
      <c r="E10210" s="3" t="s">
        <v>6148</v>
      </c>
      <c r="G10210" s="66">
        <v>13648.77</v>
      </c>
    </row>
    <row r="10211" spans="1:7" ht="22.5" x14ac:dyDescent="0.2">
      <c r="A10211" s="1" t="str">
        <f t="shared" si="169"/>
        <v>SINAPI-I 43195</v>
      </c>
      <c r="B10211" s="3" t="s">
        <v>6169</v>
      </c>
      <c r="C10211" s="3">
        <v>43195</v>
      </c>
      <c r="D10211" s="2" t="s">
        <v>10940</v>
      </c>
      <c r="E10211" s="3" t="s">
        <v>6148</v>
      </c>
      <c r="G10211" s="66">
        <v>5922.71</v>
      </c>
    </row>
    <row r="10212" spans="1:7" ht="22.5" x14ac:dyDescent="0.2">
      <c r="A10212" s="1" t="str">
        <f t="shared" si="169"/>
        <v>SINAPI-I 43196</v>
      </c>
      <c r="B10212" s="3" t="s">
        <v>6169</v>
      </c>
      <c r="C10212" s="3">
        <v>43196</v>
      </c>
      <c r="D10212" s="2" t="s">
        <v>10941</v>
      </c>
      <c r="E10212" s="3" t="s">
        <v>6148</v>
      </c>
      <c r="G10212" s="66">
        <v>7340.35</v>
      </c>
    </row>
    <row r="10213" spans="1:7" ht="22.5" x14ac:dyDescent="0.2">
      <c r="A10213" s="1" t="str">
        <f t="shared" si="169"/>
        <v>SINAPI-I 43198</v>
      </c>
      <c r="B10213" s="3" t="s">
        <v>6169</v>
      </c>
      <c r="C10213" s="3">
        <v>43198</v>
      </c>
      <c r="D10213" s="2" t="s">
        <v>10942</v>
      </c>
      <c r="E10213" s="3" t="s">
        <v>6148</v>
      </c>
      <c r="G10213" s="66">
        <v>10907.59</v>
      </c>
    </row>
    <row r="10214" spans="1:7" ht="22.5" x14ac:dyDescent="0.2">
      <c r="A10214" s="1" t="str">
        <f t="shared" si="169"/>
        <v>SINAPI-I 43199</v>
      </c>
      <c r="B10214" s="3" t="s">
        <v>6169</v>
      </c>
      <c r="C10214" s="3">
        <v>43199</v>
      </c>
      <c r="D10214" s="2" t="s">
        <v>10943</v>
      </c>
      <c r="E10214" s="3" t="s">
        <v>6148</v>
      </c>
      <c r="G10214" s="66">
        <v>11307.28</v>
      </c>
    </row>
    <row r="10215" spans="1:7" ht="22.5" x14ac:dyDescent="0.2">
      <c r="A10215" s="1" t="str">
        <f t="shared" ref="A10215:A10278" si="170">CONCATENAR</f>
        <v>SINAPI-I 43200</v>
      </c>
      <c r="B10215" s="3" t="s">
        <v>6169</v>
      </c>
      <c r="C10215" s="3">
        <v>43200</v>
      </c>
      <c r="D10215" s="2" t="s">
        <v>10944</v>
      </c>
      <c r="E10215" s="3" t="s">
        <v>6148</v>
      </c>
      <c r="G10215" s="66">
        <v>12975.93</v>
      </c>
    </row>
    <row r="10216" spans="1:7" ht="22.5" x14ac:dyDescent="0.2">
      <c r="A10216" s="1" t="str">
        <f t="shared" si="170"/>
        <v>SINAPI-I 43190</v>
      </c>
      <c r="B10216" s="3" t="s">
        <v>6169</v>
      </c>
      <c r="C10216" s="3">
        <v>43190</v>
      </c>
      <c r="D10216" s="2" t="s">
        <v>10945</v>
      </c>
      <c r="E10216" s="3" t="s">
        <v>6148</v>
      </c>
      <c r="G10216" s="66">
        <v>2014.2</v>
      </c>
    </row>
    <row r="10217" spans="1:7" ht="22.5" x14ac:dyDescent="0.2">
      <c r="A10217" s="1" t="str">
        <f t="shared" si="170"/>
        <v>SINAPI-I 39555</v>
      </c>
      <c r="B10217" s="3" t="s">
        <v>6169</v>
      </c>
      <c r="C10217" s="3">
        <v>39555</v>
      </c>
      <c r="D10217" s="2" t="s">
        <v>10946</v>
      </c>
      <c r="E10217" s="3" t="s">
        <v>6148</v>
      </c>
      <c r="G10217" s="66">
        <v>2178.84</v>
      </c>
    </row>
    <row r="10218" spans="1:7" ht="22.5" x14ac:dyDescent="0.2">
      <c r="A10218" s="1" t="str">
        <f t="shared" si="170"/>
        <v>SINAPI-I 43191</v>
      </c>
      <c r="B10218" s="3" t="s">
        <v>6169</v>
      </c>
      <c r="C10218" s="3">
        <v>43191</v>
      </c>
      <c r="D10218" s="2" t="s">
        <v>10947</v>
      </c>
      <c r="E10218" s="3" t="s">
        <v>6148</v>
      </c>
      <c r="G10218" s="66">
        <v>2898.16</v>
      </c>
    </row>
    <row r="10219" spans="1:7" ht="22.5" x14ac:dyDescent="0.2">
      <c r="A10219" s="1" t="str">
        <f t="shared" si="170"/>
        <v>SINAPI-I 39548</v>
      </c>
      <c r="B10219" s="3" t="s">
        <v>6169</v>
      </c>
      <c r="C10219" s="3">
        <v>39548</v>
      </c>
      <c r="D10219" s="2" t="s">
        <v>10948</v>
      </c>
      <c r="E10219" s="3" t="s">
        <v>6148</v>
      </c>
      <c r="G10219" s="66">
        <v>3231.9</v>
      </c>
    </row>
    <row r="10220" spans="1:7" ht="22.5" x14ac:dyDescent="0.2">
      <c r="A10220" s="1" t="str">
        <f t="shared" si="170"/>
        <v>SINAPI-I 43192</v>
      </c>
      <c r="B10220" s="3" t="s">
        <v>6169</v>
      </c>
      <c r="C10220" s="3">
        <v>43192</v>
      </c>
      <c r="D10220" s="2" t="s">
        <v>10949</v>
      </c>
      <c r="E10220" s="3" t="s">
        <v>6148</v>
      </c>
      <c r="G10220" s="66">
        <v>3796.33</v>
      </c>
    </row>
    <row r="10221" spans="1:7" ht="22.5" x14ac:dyDescent="0.2">
      <c r="A10221" s="1" t="str">
        <f t="shared" si="170"/>
        <v>SINAPI-I 39554</v>
      </c>
      <c r="B10221" s="3" t="s">
        <v>6169</v>
      </c>
      <c r="C10221" s="3">
        <v>39554</v>
      </c>
      <c r="D10221" s="2" t="s">
        <v>10950</v>
      </c>
      <c r="E10221" s="3" t="s">
        <v>6148</v>
      </c>
      <c r="G10221" s="66">
        <v>4273.7</v>
      </c>
    </row>
    <row r="10222" spans="1:7" ht="22.5" x14ac:dyDescent="0.2">
      <c r="A10222" s="1" t="str">
        <f t="shared" si="170"/>
        <v>SINAPI-I 43194</v>
      </c>
      <c r="B10222" s="3" t="s">
        <v>6169</v>
      </c>
      <c r="C10222" s="3">
        <v>43194</v>
      </c>
      <c r="D10222" s="2" t="s">
        <v>10951</v>
      </c>
      <c r="E10222" s="3" t="s">
        <v>6148</v>
      </c>
      <c r="G10222" s="66">
        <v>1725.5</v>
      </c>
    </row>
    <row r="10223" spans="1:7" ht="22.5" x14ac:dyDescent="0.2">
      <c r="A10223" s="1" t="str">
        <f t="shared" si="170"/>
        <v>SINAPI-I 39551</v>
      </c>
      <c r="B10223" s="3" t="s">
        <v>6169</v>
      </c>
      <c r="C10223" s="3">
        <v>39551</v>
      </c>
      <c r="D10223" s="2" t="s">
        <v>10952</v>
      </c>
      <c r="E10223" s="3" t="s">
        <v>6148</v>
      </c>
      <c r="G10223" s="66">
        <v>1899.96</v>
      </c>
    </row>
    <row r="10224" spans="1:7" ht="22.5" x14ac:dyDescent="0.2">
      <c r="A10224" s="1" t="str">
        <f t="shared" si="170"/>
        <v>SINAPI-I 43185</v>
      </c>
      <c r="B10224" s="3" t="s">
        <v>6169</v>
      </c>
      <c r="C10224" s="3">
        <v>43185</v>
      </c>
      <c r="D10224" s="2" t="s">
        <v>10953</v>
      </c>
      <c r="E10224" s="3" t="s">
        <v>6148</v>
      </c>
      <c r="G10224" s="66">
        <v>5399.35</v>
      </c>
    </row>
    <row r="10225" spans="1:7" ht="22.5" x14ac:dyDescent="0.2">
      <c r="A10225" s="1" t="str">
        <f t="shared" si="170"/>
        <v>SINAPI-I 43186</v>
      </c>
      <c r="B10225" s="3" t="s">
        <v>6169</v>
      </c>
      <c r="C10225" s="3">
        <v>43186</v>
      </c>
      <c r="D10225" s="2" t="s">
        <v>10954</v>
      </c>
      <c r="E10225" s="3" t="s">
        <v>6148</v>
      </c>
      <c r="G10225" s="66">
        <v>5695.23</v>
      </c>
    </row>
    <row r="10226" spans="1:7" ht="22.5" x14ac:dyDescent="0.2">
      <c r="A10226" s="1" t="str">
        <f t="shared" si="170"/>
        <v>SINAPI-I 43187</v>
      </c>
      <c r="B10226" s="3" t="s">
        <v>6169</v>
      </c>
      <c r="C10226" s="3">
        <v>43187</v>
      </c>
      <c r="D10226" s="2" t="s">
        <v>10955</v>
      </c>
      <c r="E10226" s="3" t="s">
        <v>6148</v>
      </c>
      <c r="G10226" s="66">
        <v>7557.62</v>
      </c>
    </row>
    <row r="10227" spans="1:7" ht="22.5" x14ac:dyDescent="0.2">
      <c r="A10227" s="1" t="str">
        <f t="shared" si="170"/>
        <v>SINAPI-I 43188</v>
      </c>
      <c r="B10227" s="3" t="s">
        <v>6169</v>
      </c>
      <c r="C10227" s="3">
        <v>43188</v>
      </c>
      <c r="D10227" s="2" t="s">
        <v>10956</v>
      </c>
      <c r="E10227" s="3" t="s">
        <v>6148</v>
      </c>
      <c r="G10227" s="66">
        <v>9157.07</v>
      </c>
    </row>
    <row r="10228" spans="1:7" ht="22.5" x14ac:dyDescent="0.2">
      <c r="A10228" s="1" t="str">
        <f t="shared" si="170"/>
        <v>SINAPI-I 43189</v>
      </c>
      <c r="B10228" s="3" t="s">
        <v>6169</v>
      </c>
      <c r="C10228" s="3">
        <v>43189</v>
      </c>
      <c r="D10228" s="2" t="s">
        <v>10957</v>
      </c>
      <c r="E10228" s="3" t="s">
        <v>6148</v>
      </c>
      <c r="G10228" s="66">
        <v>10300.17</v>
      </c>
    </row>
    <row r="10229" spans="1:7" x14ac:dyDescent="0.2">
      <c r="A10229" s="1" t="str">
        <f t="shared" si="170"/>
        <v>SINAPI-I 39580</v>
      </c>
      <c r="B10229" s="3" t="s">
        <v>6169</v>
      </c>
      <c r="C10229" s="3">
        <v>39580</v>
      </c>
      <c r="D10229" s="2" t="s">
        <v>10958</v>
      </c>
      <c r="E10229" s="3" t="s">
        <v>6148</v>
      </c>
      <c r="G10229" s="66">
        <v>81169.570000000007</v>
      </c>
    </row>
    <row r="10230" spans="1:7" x14ac:dyDescent="0.2">
      <c r="A10230" s="1" t="str">
        <f t="shared" si="170"/>
        <v>SINAPI-I 39577</v>
      </c>
      <c r="B10230" s="3" t="s">
        <v>6169</v>
      </c>
      <c r="C10230" s="3">
        <v>39577</v>
      </c>
      <c r="D10230" s="2" t="s">
        <v>10959</v>
      </c>
      <c r="E10230" s="3" t="s">
        <v>6148</v>
      </c>
      <c r="G10230" s="66">
        <v>25405.9</v>
      </c>
    </row>
    <row r="10231" spans="1:7" x14ac:dyDescent="0.2">
      <c r="A10231" s="1" t="str">
        <f t="shared" si="170"/>
        <v>SINAPI-I 39578</v>
      </c>
      <c r="B10231" s="3" t="s">
        <v>6169</v>
      </c>
      <c r="C10231" s="3">
        <v>39578</v>
      </c>
      <c r="D10231" s="2" t="s">
        <v>10960</v>
      </c>
      <c r="E10231" s="3" t="s">
        <v>6148</v>
      </c>
      <c r="G10231" s="66">
        <v>32786.82</v>
      </c>
    </row>
    <row r="10232" spans="1:7" x14ac:dyDescent="0.2">
      <c r="A10232" s="1" t="str">
        <f t="shared" si="170"/>
        <v>SINAPI-I 39579</v>
      </c>
      <c r="B10232" s="3" t="s">
        <v>6169</v>
      </c>
      <c r="C10232" s="3">
        <v>39579</v>
      </c>
      <c r="D10232" s="2" t="s">
        <v>10961</v>
      </c>
      <c r="E10232" s="3" t="s">
        <v>6148</v>
      </c>
      <c r="G10232" s="66">
        <v>47702.26</v>
      </c>
    </row>
    <row r="10233" spans="1:7" ht="22.5" x14ac:dyDescent="0.2">
      <c r="A10233" s="1" t="str">
        <f t="shared" si="170"/>
        <v>SINAPI-I 39826</v>
      </c>
      <c r="B10233" s="3" t="s">
        <v>6169</v>
      </c>
      <c r="C10233" s="3">
        <v>39826</v>
      </c>
      <c r="D10233" s="2" t="s">
        <v>10962</v>
      </c>
      <c r="E10233" s="3" t="s">
        <v>6148</v>
      </c>
      <c r="G10233" s="66">
        <v>5858.7</v>
      </c>
    </row>
    <row r="10234" spans="1:7" x14ac:dyDescent="0.2">
      <c r="A10234" s="1" t="str">
        <f t="shared" si="170"/>
        <v>SINAPI-I 10700</v>
      </c>
      <c r="B10234" s="3" t="s">
        <v>6169</v>
      </c>
      <c r="C10234" s="3">
        <v>10700</v>
      </c>
      <c r="D10234" s="2" t="s">
        <v>10963</v>
      </c>
      <c r="E10234" s="3" t="s">
        <v>6148</v>
      </c>
    </row>
    <row r="10235" spans="1:7" x14ac:dyDescent="0.2">
      <c r="A10235" s="1" t="str">
        <f t="shared" si="170"/>
        <v>SINAPI-I 346</v>
      </c>
      <c r="B10235" s="3" t="s">
        <v>6169</v>
      </c>
      <c r="C10235" s="3">
        <v>346</v>
      </c>
      <c r="D10235" s="2" t="s">
        <v>10964</v>
      </c>
      <c r="E10235" s="3" t="s">
        <v>6153</v>
      </c>
      <c r="G10235" s="66">
        <v>26.06</v>
      </c>
    </row>
    <row r="10236" spans="1:7" x14ac:dyDescent="0.2">
      <c r="A10236" s="1" t="str">
        <f t="shared" si="170"/>
        <v>SINAPI-I 3312</v>
      </c>
      <c r="B10236" s="3" t="s">
        <v>6169</v>
      </c>
      <c r="C10236" s="3">
        <v>3312</v>
      </c>
      <c r="D10236" s="2" t="s">
        <v>10965</v>
      </c>
      <c r="E10236" s="3" t="s">
        <v>6153</v>
      </c>
      <c r="G10236" s="66">
        <v>23.08</v>
      </c>
    </row>
    <row r="10237" spans="1:7" x14ac:dyDescent="0.2">
      <c r="A10237" s="1" t="str">
        <f t="shared" si="170"/>
        <v>SINAPI-I 339</v>
      </c>
      <c r="B10237" s="3" t="s">
        <v>6169</v>
      </c>
      <c r="C10237" s="3">
        <v>339</v>
      </c>
      <c r="D10237" s="2" t="s">
        <v>10966</v>
      </c>
      <c r="E10237" s="3" t="s">
        <v>6147</v>
      </c>
      <c r="G10237" s="66">
        <v>1.34</v>
      </c>
    </row>
    <row r="10238" spans="1:7" x14ac:dyDescent="0.2">
      <c r="A10238" s="1" t="str">
        <f t="shared" si="170"/>
        <v>SINAPI-I 340</v>
      </c>
      <c r="B10238" s="3" t="s">
        <v>6169</v>
      </c>
      <c r="C10238" s="3">
        <v>340</v>
      </c>
      <c r="D10238" s="2" t="s">
        <v>10967</v>
      </c>
      <c r="E10238" s="3" t="s">
        <v>6147</v>
      </c>
      <c r="G10238" s="66">
        <v>1.21</v>
      </c>
    </row>
    <row r="10239" spans="1:7" x14ac:dyDescent="0.2">
      <c r="A10239" s="1" t="str">
        <f t="shared" si="170"/>
        <v>SINAPI-I 43130</v>
      </c>
      <c r="B10239" s="3" t="s">
        <v>6169</v>
      </c>
      <c r="C10239" s="3">
        <v>43130</v>
      </c>
      <c r="D10239" s="2" t="s">
        <v>10968</v>
      </c>
      <c r="E10239" s="3" t="s">
        <v>6153</v>
      </c>
      <c r="G10239" s="66">
        <v>22</v>
      </c>
    </row>
    <row r="10240" spans="1:7" x14ac:dyDescent="0.2">
      <c r="A10240" s="1" t="str">
        <f t="shared" si="170"/>
        <v>SINAPI-I 344</v>
      </c>
      <c r="B10240" s="3" t="s">
        <v>6169</v>
      </c>
      <c r="C10240" s="3">
        <v>344</v>
      </c>
      <c r="D10240" s="2" t="s">
        <v>10969</v>
      </c>
      <c r="E10240" s="3" t="s">
        <v>6153</v>
      </c>
      <c r="G10240" s="66">
        <v>28.92</v>
      </c>
    </row>
    <row r="10241" spans="1:7" x14ac:dyDescent="0.2">
      <c r="A10241" s="1" t="str">
        <f t="shared" si="170"/>
        <v>SINAPI-I 345</v>
      </c>
      <c r="B10241" s="3" t="s">
        <v>6169</v>
      </c>
      <c r="C10241" s="3">
        <v>345</v>
      </c>
      <c r="D10241" s="2" t="s">
        <v>10970</v>
      </c>
      <c r="E10241" s="3" t="s">
        <v>6153</v>
      </c>
      <c r="G10241" s="66">
        <v>31.38</v>
      </c>
    </row>
    <row r="10242" spans="1:7" ht="22.5" x14ac:dyDescent="0.2">
      <c r="A10242" s="1" t="str">
        <f t="shared" si="170"/>
        <v>SINAPI-I 43131</v>
      </c>
      <c r="B10242" s="3" t="s">
        <v>6169</v>
      </c>
      <c r="C10242" s="3">
        <v>43131</v>
      </c>
      <c r="D10242" s="2" t="s">
        <v>10971</v>
      </c>
      <c r="E10242" s="3" t="s">
        <v>6153</v>
      </c>
      <c r="G10242" s="66">
        <v>25.55</v>
      </c>
    </row>
    <row r="10243" spans="1:7" x14ac:dyDescent="0.2">
      <c r="A10243" s="1" t="str">
        <f t="shared" si="170"/>
        <v>SINAPI-I 3313</v>
      </c>
      <c r="B10243" s="3" t="s">
        <v>6169</v>
      </c>
      <c r="C10243" s="3">
        <v>3313</v>
      </c>
      <c r="D10243" s="2" t="s">
        <v>10972</v>
      </c>
      <c r="E10243" s="3" t="s">
        <v>6153</v>
      </c>
      <c r="G10243" s="66">
        <v>29.7</v>
      </c>
    </row>
    <row r="10244" spans="1:7" x14ac:dyDescent="0.2">
      <c r="A10244" s="1" t="str">
        <f t="shared" si="170"/>
        <v>SINAPI-I 43132</v>
      </c>
      <c r="B10244" s="3" t="s">
        <v>6169</v>
      </c>
      <c r="C10244" s="3">
        <v>43132</v>
      </c>
      <c r="D10244" s="2" t="s">
        <v>10973</v>
      </c>
      <c r="E10244" s="3" t="s">
        <v>6153</v>
      </c>
      <c r="G10244" s="66">
        <v>22</v>
      </c>
    </row>
    <row r="10245" spans="1:7" x14ac:dyDescent="0.2">
      <c r="A10245" s="1" t="str">
        <f t="shared" si="170"/>
        <v>SINAPI-I 366</v>
      </c>
      <c r="B10245" s="3" t="s">
        <v>6169</v>
      </c>
      <c r="C10245" s="3">
        <v>366</v>
      </c>
      <c r="D10245" s="2" t="s">
        <v>10974</v>
      </c>
      <c r="E10245" s="3" t="s">
        <v>6154</v>
      </c>
      <c r="G10245" s="66">
        <v>130</v>
      </c>
    </row>
    <row r="10246" spans="1:7" x14ac:dyDescent="0.2">
      <c r="A10246" s="1" t="str">
        <f t="shared" si="170"/>
        <v>SINAPI-I 367</v>
      </c>
      <c r="B10246" s="3" t="s">
        <v>6169</v>
      </c>
      <c r="C10246" s="3">
        <v>367</v>
      </c>
      <c r="D10246" s="2" t="s">
        <v>10975</v>
      </c>
      <c r="E10246" s="3" t="s">
        <v>6154</v>
      </c>
      <c r="G10246" s="66">
        <v>131.69</v>
      </c>
    </row>
    <row r="10247" spans="1:7" x14ac:dyDescent="0.2">
      <c r="A10247" s="1" t="str">
        <f t="shared" si="170"/>
        <v>SINAPI-I 370</v>
      </c>
      <c r="B10247" s="3" t="s">
        <v>6169</v>
      </c>
      <c r="C10247" s="3">
        <v>370</v>
      </c>
      <c r="D10247" s="2" t="s">
        <v>10976</v>
      </c>
      <c r="E10247" s="3" t="s">
        <v>6154</v>
      </c>
      <c r="G10247" s="66">
        <v>130</v>
      </c>
    </row>
    <row r="10248" spans="1:7" x14ac:dyDescent="0.2">
      <c r="A10248" s="1" t="str">
        <f t="shared" si="170"/>
        <v>SINAPI-I 368</v>
      </c>
      <c r="B10248" s="3" t="s">
        <v>6169</v>
      </c>
      <c r="C10248" s="3">
        <v>368</v>
      </c>
      <c r="D10248" s="2" t="s">
        <v>10977</v>
      </c>
      <c r="E10248" s="3" t="s">
        <v>6154</v>
      </c>
      <c r="G10248" s="66">
        <v>65</v>
      </c>
    </row>
    <row r="10249" spans="1:7" ht="22.5" x14ac:dyDescent="0.2">
      <c r="A10249" s="1" t="str">
        <f t="shared" si="170"/>
        <v>SINAPI-I 11075</v>
      </c>
      <c r="B10249" s="3" t="s">
        <v>6169</v>
      </c>
      <c r="C10249" s="3">
        <v>11075</v>
      </c>
      <c r="D10249" s="2" t="s">
        <v>10978</v>
      </c>
      <c r="E10249" s="3" t="s">
        <v>6154</v>
      </c>
      <c r="G10249" s="66">
        <v>1491.99</v>
      </c>
    </row>
    <row r="10250" spans="1:7" x14ac:dyDescent="0.2">
      <c r="A10250" s="1" t="str">
        <f t="shared" si="170"/>
        <v>SINAPI-I 1381</v>
      </c>
      <c r="B10250" s="3" t="s">
        <v>6169</v>
      </c>
      <c r="C10250" s="3">
        <v>1381</v>
      </c>
      <c r="D10250" s="2" t="s">
        <v>10979</v>
      </c>
      <c r="E10250" s="3" t="s">
        <v>6153</v>
      </c>
      <c r="G10250" s="66">
        <v>0.7</v>
      </c>
    </row>
    <row r="10251" spans="1:7" x14ac:dyDescent="0.2">
      <c r="A10251" s="1" t="str">
        <f t="shared" si="170"/>
        <v>SINAPI-I 34353</v>
      </c>
      <c r="B10251" s="3" t="s">
        <v>6169</v>
      </c>
      <c r="C10251" s="3">
        <v>34353</v>
      </c>
      <c r="D10251" s="2" t="s">
        <v>10980</v>
      </c>
      <c r="E10251" s="3" t="s">
        <v>6153</v>
      </c>
      <c r="G10251" s="66">
        <v>1.3</v>
      </c>
    </row>
    <row r="10252" spans="1:7" x14ac:dyDescent="0.2">
      <c r="A10252" s="1" t="str">
        <f t="shared" si="170"/>
        <v>SINAPI-I 37595</v>
      </c>
      <c r="B10252" s="3" t="s">
        <v>6169</v>
      </c>
      <c r="C10252" s="3">
        <v>37595</v>
      </c>
      <c r="D10252" s="2" t="s">
        <v>10981</v>
      </c>
      <c r="E10252" s="3" t="s">
        <v>6153</v>
      </c>
      <c r="G10252" s="66">
        <v>2.15</v>
      </c>
    </row>
    <row r="10253" spans="1:7" x14ac:dyDescent="0.2">
      <c r="A10253" s="1" t="str">
        <f t="shared" si="170"/>
        <v>SINAPI-I 37596</v>
      </c>
      <c r="B10253" s="3" t="s">
        <v>6169</v>
      </c>
      <c r="C10253" s="3">
        <v>37596</v>
      </c>
      <c r="D10253" s="2" t="s">
        <v>10982</v>
      </c>
      <c r="E10253" s="3" t="s">
        <v>6153</v>
      </c>
      <c r="G10253" s="66">
        <v>2.4700000000000002</v>
      </c>
    </row>
    <row r="10254" spans="1:7" ht="22.5" x14ac:dyDescent="0.2">
      <c r="A10254" s="1" t="str">
        <f t="shared" si="170"/>
        <v>SINAPI-I 371</v>
      </c>
      <c r="B10254" s="3" t="s">
        <v>6169</v>
      </c>
      <c r="C10254" s="3">
        <v>371</v>
      </c>
      <c r="D10254" s="2" t="s">
        <v>10983</v>
      </c>
      <c r="E10254" s="3" t="s">
        <v>6153</v>
      </c>
      <c r="G10254" s="66">
        <v>0.76</v>
      </c>
    </row>
    <row r="10255" spans="1:7" x14ac:dyDescent="0.2">
      <c r="A10255" s="1" t="str">
        <f t="shared" si="170"/>
        <v>SINAPI-I 37553</v>
      </c>
      <c r="B10255" s="3" t="s">
        <v>6169</v>
      </c>
      <c r="C10255" s="3">
        <v>37553</v>
      </c>
      <c r="D10255" s="2" t="s">
        <v>10984</v>
      </c>
      <c r="E10255" s="3" t="s">
        <v>6153</v>
      </c>
      <c r="G10255" s="66">
        <v>1.43</v>
      </c>
    </row>
    <row r="10256" spans="1:7" x14ac:dyDescent="0.2">
      <c r="A10256" s="1" t="str">
        <f t="shared" si="170"/>
        <v>SINAPI-I 37552</v>
      </c>
      <c r="B10256" s="3" t="s">
        <v>6169</v>
      </c>
      <c r="C10256" s="3">
        <v>37552</v>
      </c>
      <c r="D10256" s="2" t="s">
        <v>10985</v>
      </c>
      <c r="E10256" s="3" t="s">
        <v>6153</v>
      </c>
      <c r="G10256" s="66">
        <v>2.2999999999999998</v>
      </c>
    </row>
    <row r="10257" spans="1:7" x14ac:dyDescent="0.2">
      <c r="A10257" s="1" t="str">
        <f t="shared" si="170"/>
        <v>SINAPI-I 36880</v>
      </c>
      <c r="B10257" s="3" t="s">
        <v>6169</v>
      </c>
      <c r="C10257" s="3">
        <v>36880</v>
      </c>
      <c r="D10257" s="2" t="s">
        <v>10986</v>
      </c>
      <c r="E10257" s="3" t="s">
        <v>6153</v>
      </c>
      <c r="G10257" s="66">
        <v>2.33</v>
      </c>
    </row>
    <row r="10258" spans="1:7" x14ac:dyDescent="0.2">
      <c r="A10258" s="1" t="str">
        <f t="shared" si="170"/>
        <v>SINAPI-I 34355</v>
      </c>
      <c r="B10258" s="3" t="s">
        <v>6169</v>
      </c>
      <c r="C10258" s="3">
        <v>34355</v>
      </c>
      <c r="D10258" s="2" t="s">
        <v>10987</v>
      </c>
      <c r="E10258" s="3" t="s">
        <v>6153</v>
      </c>
      <c r="G10258" s="66">
        <v>2.0099999999999998</v>
      </c>
    </row>
    <row r="10259" spans="1:7" x14ac:dyDescent="0.2">
      <c r="A10259" s="1" t="str">
        <f t="shared" si="170"/>
        <v>SINAPI-I 130</v>
      </c>
      <c r="B10259" s="3" t="s">
        <v>6169</v>
      </c>
      <c r="C10259" s="3">
        <v>130</v>
      </c>
      <c r="D10259" s="2" t="s">
        <v>10988</v>
      </c>
      <c r="E10259" s="3" t="s">
        <v>6153</v>
      </c>
      <c r="G10259" s="66">
        <v>3.67</v>
      </c>
    </row>
    <row r="10260" spans="1:7" x14ac:dyDescent="0.2">
      <c r="A10260" s="1" t="str">
        <f t="shared" si="170"/>
        <v>SINAPI-I 135</v>
      </c>
      <c r="B10260" s="3" t="s">
        <v>6169</v>
      </c>
      <c r="C10260" s="3">
        <v>135</v>
      </c>
      <c r="D10260" s="2" t="s">
        <v>10989</v>
      </c>
      <c r="E10260" s="3" t="s">
        <v>6153</v>
      </c>
      <c r="G10260" s="66">
        <v>2.95</v>
      </c>
    </row>
    <row r="10261" spans="1:7" x14ac:dyDescent="0.2">
      <c r="A10261" s="1" t="str">
        <f t="shared" si="170"/>
        <v>SINAPI-I 36886</v>
      </c>
      <c r="B10261" s="3" t="s">
        <v>6169</v>
      </c>
      <c r="C10261" s="3">
        <v>36886</v>
      </c>
      <c r="D10261" s="2" t="s">
        <v>10990</v>
      </c>
      <c r="E10261" s="3" t="s">
        <v>6153</v>
      </c>
      <c r="G10261" s="66">
        <v>0.72</v>
      </c>
    </row>
    <row r="10262" spans="1:7" ht="22.5" x14ac:dyDescent="0.2">
      <c r="A10262" s="1" t="str">
        <f t="shared" si="170"/>
        <v>SINAPI-I 38546</v>
      </c>
      <c r="B10262" s="3" t="s">
        <v>6169</v>
      </c>
      <c r="C10262" s="3">
        <v>38546</v>
      </c>
      <c r="D10262" s="2" t="s">
        <v>10991</v>
      </c>
      <c r="E10262" s="3" t="s">
        <v>6154</v>
      </c>
      <c r="G10262" s="66">
        <v>600.13</v>
      </c>
    </row>
    <row r="10263" spans="1:7" x14ac:dyDescent="0.2">
      <c r="A10263" s="1" t="str">
        <f t="shared" si="170"/>
        <v>SINAPI-I 34549</v>
      </c>
      <c r="B10263" s="3" t="s">
        <v>6169</v>
      </c>
      <c r="C10263" s="3">
        <v>34549</v>
      </c>
      <c r="D10263" s="2" t="s">
        <v>10992</v>
      </c>
      <c r="E10263" s="3" t="s">
        <v>6154</v>
      </c>
    </row>
    <row r="10264" spans="1:7" x14ac:dyDescent="0.2">
      <c r="A10264" s="1" t="str">
        <f t="shared" si="170"/>
        <v>SINAPI-I 6081</v>
      </c>
      <c r="B10264" s="3" t="s">
        <v>6169</v>
      </c>
      <c r="C10264" s="3">
        <v>6081</v>
      </c>
      <c r="D10264" s="2" t="s">
        <v>10993</v>
      </c>
      <c r="E10264" s="3" t="s">
        <v>6154</v>
      </c>
    </row>
    <row r="10265" spans="1:7" x14ac:dyDescent="0.2">
      <c r="A10265" s="1" t="str">
        <f t="shared" si="170"/>
        <v>SINAPI-I 6077</v>
      </c>
      <c r="B10265" s="3" t="s">
        <v>6169</v>
      </c>
      <c r="C10265" s="3">
        <v>6077</v>
      </c>
      <c r="D10265" s="2" t="s">
        <v>10994</v>
      </c>
      <c r="E10265" s="3" t="s">
        <v>6154</v>
      </c>
    </row>
    <row r="10266" spans="1:7" x14ac:dyDescent="0.2">
      <c r="A10266" s="1" t="str">
        <f t="shared" si="170"/>
        <v>SINAPI-I 6079</v>
      </c>
      <c r="B10266" s="3" t="s">
        <v>6169</v>
      </c>
      <c r="C10266" s="3">
        <v>6079</v>
      </c>
      <c r="D10266" s="2" t="s">
        <v>10995</v>
      </c>
      <c r="E10266" s="3" t="s">
        <v>6154</v>
      </c>
    </row>
    <row r="10267" spans="1:7" ht="22.5" x14ac:dyDescent="0.2">
      <c r="A10267" s="1" t="str">
        <f t="shared" si="170"/>
        <v>SINAPI-I 1091</v>
      </c>
      <c r="B10267" s="3" t="s">
        <v>6169</v>
      </c>
      <c r="C10267" s="3">
        <v>1091</v>
      </c>
      <c r="D10267" s="2" t="s">
        <v>10996</v>
      </c>
      <c r="E10267" s="3" t="s">
        <v>6148</v>
      </c>
    </row>
    <row r="10268" spans="1:7" ht="22.5" x14ac:dyDescent="0.2">
      <c r="A10268" s="1" t="str">
        <f t="shared" si="170"/>
        <v>SINAPI-I 1094</v>
      </c>
      <c r="B10268" s="3" t="s">
        <v>6169</v>
      </c>
      <c r="C10268" s="3">
        <v>1094</v>
      </c>
      <c r="D10268" s="2" t="s">
        <v>10997</v>
      </c>
      <c r="E10268" s="3" t="s">
        <v>6148</v>
      </c>
    </row>
    <row r="10269" spans="1:7" ht="22.5" x14ac:dyDescent="0.2">
      <c r="A10269" s="1" t="str">
        <f t="shared" si="170"/>
        <v>SINAPI-I 1095</v>
      </c>
      <c r="B10269" s="3" t="s">
        <v>6169</v>
      </c>
      <c r="C10269" s="3">
        <v>1095</v>
      </c>
      <c r="D10269" s="2" t="s">
        <v>10998</v>
      </c>
      <c r="E10269" s="3" t="s">
        <v>6148</v>
      </c>
    </row>
    <row r="10270" spans="1:7" ht="22.5" x14ac:dyDescent="0.2">
      <c r="A10270" s="1" t="str">
        <f t="shared" si="170"/>
        <v>SINAPI-I 1092</v>
      </c>
      <c r="B10270" s="3" t="s">
        <v>6169</v>
      </c>
      <c r="C10270" s="3">
        <v>1092</v>
      </c>
      <c r="D10270" s="2" t="s">
        <v>10999</v>
      </c>
      <c r="E10270" s="3" t="s">
        <v>6148</v>
      </c>
    </row>
    <row r="10271" spans="1:7" ht="22.5" x14ac:dyDescent="0.2">
      <c r="A10271" s="1" t="str">
        <f t="shared" si="170"/>
        <v>SINAPI-I 1093</v>
      </c>
      <c r="B10271" s="3" t="s">
        <v>6169</v>
      </c>
      <c r="C10271" s="3">
        <v>1093</v>
      </c>
      <c r="D10271" s="2" t="s">
        <v>11000</v>
      </c>
      <c r="E10271" s="3" t="s">
        <v>6148</v>
      </c>
    </row>
    <row r="10272" spans="1:7" ht="22.5" x14ac:dyDescent="0.2">
      <c r="A10272" s="1" t="str">
        <f t="shared" si="170"/>
        <v>SINAPI-I 1090</v>
      </c>
      <c r="B10272" s="3" t="s">
        <v>6169</v>
      </c>
      <c r="C10272" s="3">
        <v>1090</v>
      </c>
      <c r="D10272" s="2" t="s">
        <v>11001</v>
      </c>
      <c r="E10272" s="3" t="s">
        <v>6148</v>
      </c>
    </row>
    <row r="10273" spans="1:7" ht="22.5" x14ac:dyDescent="0.2">
      <c r="A10273" s="1" t="str">
        <f t="shared" si="170"/>
        <v>SINAPI-I 1096</v>
      </c>
      <c r="B10273" s="3" t="s">
        <v>6169</v>
      </c>
      <c r="C10273" s="3">
        <v>1096</v>
      </c>
      <c r="D10273" s="2" t="s">
        <v>11002</v>
      </c>
      <c r="E10273" s="3" t="s">
        <v>6148</v>
      </c>
    </row>
    <row r="10274" spans="1:7" ht="22.5" x14ac:dyDescent="0.2">
      <c r="A10274" s="1" t="str">
        <f t="shared" si="170"/>
        <v>SINAPI-I 1097</v>
      </c>
      <c r="B10274" s="3" t="s">
        <v>6169</v>
      </c>
      <c r="C10274" s="3">
        <v>1097</v>
      </c>
      <c r="D10274" s="2" t="s">
        <v>11003</v>
      </c>
      <c r="E10274" s="3" t="s">
        <v>6148</v>
      </c>
    </row>
    <row r="10275" spans="1:7" x14ac:dyDescent="0.2">
      <c r="A10275" s="1" t="str">
        <f t="shared" si="170"/>
        <v>SINAPI-I 378</v>
      </c>
      <c r="B10275" s="3" t="s">
        <v>6169</v>
      </c>
      <c r="C10275" s="3">
        <v>378</v>
      </c>
      <c r="D10275" s="2" t="s">
        <v>11004</v>
      </c>
      <c r="E10275" s="3" t="s">
        <v>6152</v>
      </c>
      <c r="G10275" s="66">
        <v>24.12</v>
      </c>
    </row>
    <row r="10276" spans="1:7" x14ac:dyDescent="0.2">
      <c r="A10276" s="1" t="str">
        <f t="shared" si="170"/>
        <v>SINAPI-I 40911</v>
      </c>
      <c r="B10276" s="3" t="s">
        <v>6169</v>
      </c>
      <c r="C10276" s="3">
        <v>40911</v>
      </c>
      <c r="D10276" s="2" t="s">
        <v>11005</v>
      </c>
      <c r="E10276" s="3" t="s">
        <v>6164</v>
      </c>
      <c r="G10276" s="66">
        <v>4258.84</v>
      </c>
    </row>
    <row r="10277" spans="1:7" x14ac:dyDescent="0.2">
      <c r="A10277" s="1" t="str">
        <f t="shared" si="170"/>
        <v>SINAPI-I 33939</v>
      </c>
      <c r="B10277" s="3" t="s">
        <v>6169</v>
      </c>
      <c r="C10277" s="3">
        <v>33939</v>
      </c>
      <c r="D10277" s="2" t="s">
        <v>11006</v>
      </c>
      <c r="E10277" s="3" t="s">
        <v>6152</v>
      </c>
      <c r="G10277" s="66">
        <v>123.15</v>
      </c>
    </row>
    <row r="10278" spans="1:7" x14ac:dyDescent="0.2">
      <c r="A10278" s="1" t="str">
        <f t="shared" si="170"/>
        <v>SINAPI-I 40815</v>
      </c>
      <c r="B10278" s="3" t="s">
        <v>6169</v>
      </c>
      <c r="C10278" s="3">
        <v>40815</v>
      </c>
      <c r="D10278" s="2" t="s">
        <v>11007</v>
      </c>
      <c r="E10278" s="3" t="s">
        <v>6164</v>
      </c>
      <c r="G10278" s="66">
        <v>21741.77</v>
      </c>
    </row>
    <row r="10279" spans="1:7" x14ac:dyDescent="0.2">
      <c r="A10279" s="1" t="str">
        <f t="shared" ref="A10279:A10342" si="171">CONCATENAR</f>
        <v>SINAPI-I 33952</v>
      </c>
      <c r="B10279" s="3" t="s">
        <v>6169</v>
      </c>
      <c r="C10279" s="3">
        <v>33952</v>
      </c>
      <c r="D10279" s="2" t="s">
        <v>11008</v>
      </c>
      <c r="E10279" s="3" t="s">
        <v>6152</v>
      </c>
      <c r="G10279" s="66">
        <v>129.94</v>
      </c>
    </row>
    <row r="10280" spans="1:7" x14ac:dyDescent="0.2">
      <c r="A10280" s="1" t="str">
        <f t="shared" si="171"/>
        <v>SINAPI-I 40816</v>
      </c>
      <c r="B10280" s="3" t="s">
        <v>6169</v>
      </c>
      <c r="C10280" s="3">
        <v>40816</v>
      </c>
      <c r="D10280" s="2" t="s">
        <v>11009</v>
      </c>
      <c r="E10280" s="3" t="s">
        <v>6164</v>
      </c>
      <c r="G10280" s="66">
        <v>22938.3</v>
      </c>
    </row>
    <row r="10281" spans="1:7" x14ac:dyDescent="0.2">
      <c r="A10281" s="1" t="str">
        <f t="shared" si="171"/>
        <v>SINAPI-I 33953</v>
      </c>
      <c r="B10281" s="3" t="s">
        <v>6169</v>
      </c>
      <c r="C10281" s="3">
        <v>33953</v>
      </c>
      <c r="D10281" s="2" t="s">
        <v>11010</v>
      </c>
      <c r="E10281" s="3" t="s">
        <v>6152</v>
      </c>
      <c r="G10281" s="66">
        <v>134.06</v>
      </c>
    </row>
    <row r="10282" spans="1:7" x14ac:dyDescent="0.2">
      <c r="A10282" s="1" t="str">
        <f t="shared" si="171"/>
        <v>SINAPI-I 40817</v>
      </c>
      <c r="B10282" s="3" t="s">
        <v>6169</v>
      </c>
      <c r="C10282" s="3">
        <v>40817</v>
      </c>
      <c r="D10282" s="2" t="s">
        <v>11011</v>
      </c>
      <c r="E10282" s="3" t="s">
        <v>6164</v>
      </c>
      <c r="G10282" s="66">
        <v>23663.01</v>
      </c>
    </row>
    <row r="10283" spans="1:7" x14ac:dyDescent="0.2">
      <c r="A10283" s="1" t="str">
        <f t="shared" si="171"/>
        <v>SINAPI-I 13348</v>
      </c>
      <c r="B10283" s="3" t="s">
        <v>6169</v>
      </c>
      <c r="C10283" s="3">
        <v>13348</v>
      </c>
      <c r="D10283" s="2" t="s">
        <v>11012</v>
      </c>
      <c r="E10283" s="3" t="s">
        <v>6148</v>
      </c>
    </row>
    <row r="10284" spans="1:7" x14ac:dyDescent="0.2">
      <c r="A10284" s="1" t="str">
        <f t="shared" si="171"/>
        <v>SINAPI-I 39212</v>
      </c>
      <c r="B10284" s="3" t="s">
        <v>6169</v>
      </c>
      <c r="C10284" s="3">
        <v>39212</v>
      </c>
      <c r="D10284" s="2" t="s">
        <v>11013</v>
      </c>
      <c r="E10284" s="3" t="s">
        <v>6148</v>
      </c>
      <c r="G10284" s="66">
        <v>2.37</v>
      </c>
    </row>
    <row r="10285" spans="1:7" x14ac:dyDescent="0.2">
      <c r="A10285" s="1" t="str">
        <f t="shared" si="171"/>
        <v>SINAPI-I 39211</v>
      </c>
      <c r="B10285" s="3" t="s">
        <v>6169</v>
      </c>
      <c r="C10285" s="3">
        <v>39211</v>
      </c>
      <c r="D10285" s="2" t="s">
        <v>11014</v>
      </c>
      <c r="E10285" s="3" t="s">
        <v>6148</v>
      </c>
      <c r="G10285" s="66">
        <v>2.13</v>
      </c>
    </row>
    <row r="10286" spans="1:7" x14ac:dyDescent="0.2">
      <c r="A10286" s="1" t="str">
        <f t="shared" si="171"/>
        <v>SINAPI-I 39210</v>
      </c>
      <c r="B10286" s="3" t="s">
        <v>6169</v>
      </c>
      <c r="C10286" s="3">
        <v>39210</v>
      </c>
      <c r="D10286" s="2" t="s">
        <v>11015</v>
      </c>
      <c r="E10286" s="3" t="s">
        <v>6148</v>
      </c>
      <c r="G10286" s="66">
        <v>1.19</v>
      </c>
    </row>
    <row r="10287" spans="1:7" x14ac:dyDescent="0.2">
      <c r="A10287" s="1" t="str">
        <f t="shared" si="171"/>
        <v>SINAPI-I 39208</v>
      </c>
      <c r="B10287" s="3" t="s">
        <v>6169</v>
      </c>
      <c r="C10287" s="3">
        <v>39208</v>
      </c>
      <c r="D10287" s="2" t="s">
        <v>11016</v>
      </c>
      <c r="E10287" s="3" t="s">
        <v>6148</v>
      </c>
      <c r="G10287" s="66">
        <v>0.65</v>
      </c>
    </row>
    <row r="10288" spans="1:7" x14ac:dyDescent="0.2">
      <c r="A10288" s="1" t="str">
        <f t="shared" si="171"/>
        <v>SINAPI-I 39214</v>
      </c>
      <c r="B10288" s="3" t="s">
        <v>6169</v>
      </c>
      <c r="C10288" s="3">
        <v>39214</v>
      </c>
      <c r="D10288" s="2" t="s">
        <v>11017</v>
      </c>
      <c r="E10288" s="3" t="s">
        <v>6148</v>
      </c>
      <c r="G10288" s="66">
        <v>4.4000000000000004</v>
      </c>
    </row>
    <row r="10289" spans="1:7" x14ac:dyDescent="0.2">
      <c r="A10289" s="1" t="str">
        <f t="shared" si="171"/>
        <v>SINAPI-I 39213</v>
      </c>
      <c r="B10289" s="3" t="s">
        <v>6169</v>
      </c>
      <c r="C10289" s="3">
        <v>39213</v>
      </c>
      <c r="D10289" s="2" t="s">
        <v>11018</v>
      </c>
      <c r="E10289" s="3" t="s">
        <v>6148</v>
      </c>
      <c r="G10289" s="66">
        <v>3.11</v>
      </c>
    </row>
    <row r="10290" spans="1:7" x14ac:dyDescent="0.2">
      <c r="A10290" s="1" t="str">
        <f t="shared" si="171"/>
        <v>SINAPI-I 39215</v>
      </c>
      <c r="B10290" s="3" t="s">
        <v>6169</v>
      </c>
      <c r="C10290" s="3">
        <v>39215</v>
      </c>
      <c r="D10290" s="2" t="s">
        <v>11019</v>
      </c>
      <c r="E10290" s="3" t="s">
        <v>6148</v>
      </c>
      <c r="G10290" s="66">
        <v>8.02</v>
      </c>
    </row>
    <row r="10291" spans="1:7" x14ac:dyDescent="0.2">
      <c r="A10291" s="1" t="str">
        <f t="shared" si="171"/>
        <v>SINAPI-I 39209</v>
      </c>
      <c r="B10291" s="3" t="s">
        <v>6169</v>
      </c>
      <c r="C10291" s="3">
        <v>39209</v>
      </c>
      <c r="D10291" s="2" t="s">
        <v>11020</v>
      </c>
      <c r="E10291" s="3" t="s">
        <v>6148</v>
      </c>
      <c r="G10291" s="66">
        <v>0.77</v>
      </c>
    </row>
    <row r="10292" spans="1:7" x14ac:dyDescent="0.2">
      <c r="A10292" s="1" t="str">
        <f t="shared" si="171"/>
        <v>SINAPI-I 39207</v>
      </c>
      <c r="B10292" s="3" t="s">
        <v>6169</v>
      </c>
      <c r="C10292" s="3">
        <v>39207</v>
      </c>
      <c r="D10292" s="2" t="s">
        <v>11021</v>
      </c>
      <c r="E10292" s="3" t="s">
        <v>6148</v>
      </c>
      <c r="G10292" s="66">
        <v>1.19</v>
      </c>
    </row>
    <row r="10293" spans="1:7" x14ac:dyDescent="0.2">
      <c r="A10293" s="1" t="str">
        <f t="shared" si="171"/>
        <v>SINAPI-I 39216</v>
      </c>
      <c r="B10293" s="3" t="s">
        <v>6169</v>
      </c>
      <c r="C10293" s="3">
        <v>39216</v>
      </c>
      <c r="D10293" s="2" t="s">
        <v>11022</v>
      </c>
      <c r="E10293" s="3" t="s">
        <v>6148</v>
      </c>
      <c r="G10293" s="66">
        <v>11.18</v>
      </c>
    </row>
    <row r="10294" spans="1:7" ht="22.5" x14ac:dyDescent="0.2">
      <c r="A10294" s="1" t="str">
        <f t="shared" si="171"/>
        <v>SINAPI-I 11267</v>
      </c>
      <c r="B10294" s="3" t="s">
        <v>6169</v>
      </c>
      <c r="C10294" s="3">
        <v>11267</v>
      </c>
      <c r="D10294" s="2" t="s">
        <v>11023</v>
      </c>
      <c r="E10294" s="3" t="s">
        <v>6148</v>
      </c>
    </row>
    <row r="10295" spans="1:7" x14ac:dyDescent="0.2">
      <c r="A10295" s="1" t="str">
        <f t="shared" si="171"/>
        <v>SINAPI-I 379</v>
      </c>
      <c r="B10295" s="3" t="s">
        <v>6169</v>
      </c>
      <c r="C10295" s="3">
        <v>379</v>
      </c>
      <c r="D10295" s="2" t="s">
        <v>11024</v>
      </c>
      <c r="E10295" s="3" t="s">
        <v>6148</v>
      </c>
    </row>
    <row r="10296" spans="1:7" ht="22.5" x14ac:dyDescent="0.2">
      <c r="A10296" s="1" t="str">
        <f t="shared" si="171"/>
        <v>SINAPI-I 510</v>
      </c>
      <c r="B10296" s="3" t="s">
        <v>6169</v>
      </c>
      <c r="C10296" s="3">
        <v>510</v>
      </c>
      <c r="D10296" s="2" t="s">
        <v>11025</v>
      </c>
      <c r="E10296" s="3" t="s">
        <v>6153</v>
      </c>
      <c r="G10296" s="66">
        <v>12.6</v>
      </c>
    </row>
    <row r="10297" spans="1:7" ht="22.5" x14ac:dyDescent="0.2">
      <c r="A10297" s="1" t="str">
        <f t="shared" si="171"/>
        <v>SINAPI-I 516</v>
      </c>
      <c r="B10297" s="3" t="s">
        <v>6169</v>
      </c>
      <c r="C10297" s="3">
        <v>516</v>
      </c>
      <c r="D10297" s="2" t="s">
        <v>11026</v>
      </c>
      <c r="E10297" s="3" t="s">
        <v>6153</v>
      </c>
      <c r="G10297" s="66">
        <v>14.93</v>
      </c>
    </row>
    <row r="10298" spans="1:7" ht="22.5" x14ac:dyDescent="0.2">
      <c r="A10298" s="1" t="str">
        <f t="shared" si="171"/>
        <v>SINAPI-I 509</v>
      </c>
      <c r="B10298" s="3" t="s">
        <v>6169</v>
      </c>
      <c r="C10298" s="3">
        <v>509</v>
      </c>
      <c r="D10298" s="2" t="s">
        <v>11027</v>
      </c>
      <c r="E10298" s="3" t="s">
        <v>6153</v>
      </c>
      <c r="G10298" s="66">
        <v>16.760000000000002</v>
      </c>
    </row>
    <row r="10299" spans="1:7" x14ac:dyDescent="0.2">
      <c r="A10299" s="1" t="str">
        <f t="shared" si="171"/>
        <v>SINAPI-I 40331</v>
      </c>
      <c r="B10299" s="3" t="s">
        <v>6169</v>
      </c>
      <c r="C10299" s="3">
        <v>40331</v>
      </c>
      <c r="D10299" s="2" t="s">
        <v>11028</v>
      </c>
      <c r="E10299" s="3" t="s">
        <v>6152</v>
      </c>
      <c r="G10299" s="66">
        <v>18.12</v>
      </c>
    </row>
    <row r="10300" spans="1:7" x14ac:dyDescent="0.2">
      <c r="A10300" s="1" t="str">
        <f t="shared" si="171"/>
        <v>SINAPI-I 40930</v>
      </c>
      <c r="B10300" s="3" t="s">
        <v>6169</v>
      </c>
      <c r="C10300" s="3">
        <v>40930</v>
      </c>
      <c r="D10300" s="2" t="s">
        <v>11029</v>
      </c>
      <c r="E10300" s="3" t="s">
        <v>6164</v>
      </c>
      <c r="G10300" s="66">
        <v>3202.05</v>
      </c>
    </row>
    <row r="10301" spans="1:7" x14ac:dyDescent="0.2">
      <c r="A10301" s="1" t="str">
        <f t="shared" si="171"/>
        <v>SINAPI-I 377</v>
      </c>
      <c r="B10301" s="3" t="s">
        <v>6169</v>
      </c>
      <c r="C10301" s="3">
        <v>377</v>
      </c>
      <c r="D10301" s="2" t="s">
        <v>11030</v>
      </c>
      <c r="E10301" s="3" t="s">
        <v>6148</v>
      </c>
      <c r="G10301" s="66">
        <v>36.9</v>
      </c>
    </row>
    <row r="10302" spans="1:7" x14ac:dyDescent="0.2">
      <c r="A10302" s="1" t="str">
        <f t="shared" si="171"/>
        <v>SINAPI-I 11761</v>
      </c>
      <c r="B10302" s="3" t="s">
        <v>6169</v>
      </c>
      <c r="C10302" s="3">
        <v>11761</v>
      </c>
      <c r="D10302" s="2" t="s">
        <v>11031</v>
      </c>
      <c r="E10302" s="3" t="s">
        <v>6148</v>
      </c>
      <c r="G10302" s="66">
        <v>78.52</v>
      </c>
    </row>
    <row r="10303" spans="1:7" x14ac:dyDescent="0.2">
      <c r="A10303" s="1" t="str">
        <f t="shared" si="171"/>
        <v>SINAPI-I 7588</v>
      </c>
      <c r="B10303" s="3" t="s">
        <v>6169</v>
      </c>
      <c r="C10303" s="3">
        <v>7588</v>
      </c>
      <c r="D10303" s="2" t="s">
        <v>11032</v>
      </c>
      <c r="E10303" s="3" t="s">
        <v>6148</v>
      </c>
      <c r="G10303" s="66">
        <v>56.2</v>
      </c>
    </row>
    <row r="10304" spans="1:7" x14ac:dyDescent="0.2">
      <c r="A10304" s="1" t="str">
        <f t="shared" si="171"/>
        <v>SINAPI-I 34551</v>
      </c>
      <c r="B10304" s="3" t="s">
        <v>6169</v>
      </c>
      <c r="C10304" s="3">
        <v>34551</v>
      </c>
      <c r="D10304" s="2" t="s">
        <v>11033</v>
      </c>
      <c r="E10304" s="3" t="s">
        <v>6152</v>
      </c>
      <c r="G10304" s="66">
        <v>16.23</v>
      </c>
    </row>
    <row r="10305" spans="1:7" x14ac:dyDescent="0.2">
      <c r="A10305" s="1" t="str">
        <f t="shared" si="171"/>
        <v>SINAPI-I 41078</v>
      </c>
      <c r="B10305" s="3" t="s">
        <v>6169</v>
      </c>
      <c r="C10305" s="3">
        <v>41078</v>
      </c>
      <c r="D10305" s="2" t="s">
        <v>11034</v>
      </c>
      <c r="E10305" s="3" t="s">
        <v>6164</v>
      </c>
      <c r="G10305" s="66">
        <v>2868.64</v>
      </c>
    </row>
    <row r="10306" spans="1:7" x14ac:dyDescent="0.2">
      <c r="A10306" s="1" t="str">
        <f t="shared" si="171"/>
        <v>SINAPI-I 246</v>
      </c>
      <c r="B10306" s="3" t="s">
        <v>6169</v>
      </c>
      <c r="C10306" s="3">
        <v>246</v>
      </c>
      <c r="D10306" s="2" t="s">
        <v>11035</v>
      </c>
      <c r="E10306" s="3" t="s">
        <v>6152</v>
      </c>
      <c r="G10306" s="66">
        <v>18.23</v>
      </c>
    </row>
    <row r="10307" spans="1:7" x14ac:dyDescent="0.2">
      <c r="A10307" s="1" t="str">
        <f t="shared" si="171"/>
        <v>SINAPI-I 40927</v>
      </c>
      <c r="B10307" s="3" t="s">
        <v>6169</v>
      </c>
      <c r="C10307" s="3">
        <v>40927</v>
      </c>
      <c r="D10307" s="2" t="s">
        <v>11036</v>
      </c>
      <c r="E10307" s="3" t="s">
        <v>6164</v>
      </c>
      <c r="G10307" s="66">
        <v>3218.73</v>
      </c>
    </row>
    <row r="10308" spans="1:7" x14ac:dyDescent="0.2">
      <c r="A10308" s="1" t="str">
        <f t="shared" si="171"/>
        <v>SINAPI-I 2350</v>
      </c>
      <c r="B10308" s="3" t="s">
        <v>6169</v>
      </c>
      <c r="C10308" s="3">
        <v>2350</v>
      </c>
      <c r="D10308" s="2" t="s">
        <v>11037</v>
      </c>
      <c r="E10308" s="3" t="s">
        <v>6152</v>
      </c>
      <c r="G10308" s="66">
        <v>19.87</v>
      </c>
    </row>
    <row r="10309" spans="1:7" x14ac:dyDescent="0.2">
      <c r="A10309" s="1" t="str">
        <f t="shared" si="171"/>
        <v>SINAPI-I 40812</v>
      </c>
      <c r="B10309" s="3" t="s">
        <v>6169</v>
      </c>
      <c r="C10309" s="3">
        <v>40812</v>
      </c>
      <c r="D10309" s="2" t="s">
        <v>11038</v>
      </c>
      <c r="E10309" s="3" t="s">
        <v>6164</v>
      </c>
      <c r="G10309" s="66">
        <v>3510.56</v>
      </c>
    </row>
    <row r="10310" spans="1:7" x14ac:dyDescent="0.2">
      <c r="A10310" s="1" t="str">
        <f t="shared" si="171"/>
        <v>SINAPI-I 245</v>
      </c>
      <c r="B10310" s="3" t="s">
        <v>6169</v>
      </c>
      <c r="C10310" s="3">
        <v>245</v>
      </c>
      <c r="D10310" s="2" t="s">
        <v>11039</v>
      </c>
      <c r="E10310" s="3" t="s">
        <v>6152</v>
      </c>
      <c r="G10310" s="66">
        <v>30.93</v>
      </c>
    </row>
    <row r="10311" spans="1:7" x14ac:dyDescent="0.2">
      <c r="A10311" s="1" t="str">
        <f t="shared" si="171"/>
        <v>SINAPI-I 41090</v>
      </c>
      <c r="B10311" s="3" t="s">
        <v>6169</v>
      </c>
      <c r="C10311" s="3">
        <v>41090</v>
      </c>
      <c r="D10311" s="2" t="s">
        <v>11040</v>
      </c>
      <c r="E10311" s="3" t="s">
        <v>6164</v>
      </c>
      <c r="G10311" s="66">
        <v>5462.56</v>
      </c>
    </row>
    <row r="10312" spans="1:7" x14ac:dyDescent="0.2">
      <c r="A10312" s="1" t="str">
        <f t="shared" si="171"/>
        <v>SINAPI-I 251</v>
      </c>
      <c r="B10312" s="3" t="s">
        <v>6169</v>
      </c>
      <c r="C10312" s="3">
        <v>251</v>
      </c>
      <c r="D10312" s="2" t="s">
        <v>11041</v>
      </c>
      <c r="E10312" s="3" t="s">
        <v>6152</v>
      </c>
      <c r="G10312" s="66">
        <v>18.23</v>
      </c>
    </row>
    <row r="10313" spans="1:7" x14ac:dyDescent="0.2">
      <c r="A10313" s="1" t="str">
        <f t="shared" si="171"/>
        <v>SINAPI-I 40975</v>
      </c>
      <c r="B10313" s="3" t="s">
        <v>6169</v>
      </c>
      <c r="C10313" s="3">
        <v>40975</v>
      </c>
      <c r="D10313" s="2" t="s">
        <v>11042</v>
      </c>
      <c r="E10313" s="3" t="s">
        <v>6164</v>
      </c>
      <c r="G10313" s="66">
        <v>3218.73</v>
      </c>
    </row>
    <row r="10314" spans="1:7" x14ac:dyDescent="0.2">
      <c r="A10314" s="1" t="str">
        <f t="shared" si="171"/>
        <v>SINAPI-I 6127</v>
      </c>
      <c r="B10314" s="3" t="s">
        <v>6169</v>
      </c>
      <c r="C10314" s="3">
        <v>6127</v>
      </c>
      <c r="D10314" s="2" t="s">
        <v>11043</v>
      </c>
      <c r="E10314" s="3" t="s">
        <v>6152</v>
      </c>
      <c r="G10314" s="66">
        <v>18.23</v>
      </c>
    </row>
    <row r="10315" spans="1:7" x14ac:dyDescent="0.2">
      <c r="A10315" s="1" t="str">
        <f t="shared" si="171"/>
        <v>SINAPI-I 41072</v>
      </c>
      <c r="B10315" s="3" t="s">
        <v>6169</v>
      </c>
      <c r="C10315" s="3">
        <v>41072</v>
      </c>
      <c r="D10315" s="2" t="s">
        <v>11044</v>
      </c>
      <c r="E10315" s="3" t="s">
        <v>6164</v>
      </c>
      <c r="G10315" s="66">
        <v>3218.73</v>
      </c>
    </row>
    <row r="10316" spans="1:7" x14ac:dyDescent="0.2">
      <c r="A10316" s="1" t="str">
        <f t="shared" si="171"/>
        <v>SINAPI-I 6121</v>
      </c>
      <c r="B10316" s="3" t="s">
        <v>6169</v>
      </c>
      <c r="C10316" s="3">
        <v>6121</v>
      </c>
      <c r="D10316" s="2" t="s">
        <v>11045</v>
      </c>
      <c r="E10316" s="3" t="s">
        <v>6152</v>
      </c>
      <c r="G10316" s="66">
        <v>16.190000000000001</v>
      </c>
    </row>
    <row r="10317" spans="1:7" x14ac:dyDescent="0.2">
      <c r="A10317" s="1" t="str">
        <f t="shared" si="171"/>
        <v>SINAPI-I 41071</v>
      </c>
      <c r="B10317" s="3" t="s">
        <v>6169</v>
      </c>
      <c r="C10317" s="3">
        <v>41071</v>
      </c>
      <c r="D10317" s="2" t="s">
        <v>11046</v>
      </c>
      <c r="E10317" s="3" t="s">
        <v>6164</v>
      </c>
      <c r="G10317" s="66">
        <v>2860.27</v>
      </c>
    </row>
    <row r="10318" spans="1:7" x14ac:dyDescent="0.2">
      <c r="A10318" s="1" t="str">
        <f t="shared" si="171"/>
        <v>SINAPI-I 244</v>
      </c>
      <c r="B10318" s="3" t="s">
        <v>6169</v>
      </c>
      <c r="C10318" s="3">
        <v>244</v>
      </c>
      <c r="D10318" s="2" t="s">
        <v>11047</v>
      </c>
      <c r="E10318" s="3" t="s">
        <v>6152</v>
      </c>
      <c r="G10318" s="66">
        <v>20.22</v>
      </c>
    </row>
    <row r="10319" spans="1:7" x14ac:dyDescent="0.2">
      <c r="A10319" s="1" t="str">
        <f t="shared" si="171"/>
        <v>SINAPI-I 41093</v>
      </c>
      <c r="B10319" s="3" t="s">
        <v>6169</v>
      </c>
      <c r="C10319" s="3">
        <v>41093</v>
      </c>
      <c r="D10319" s="2" t="s">
        <v>11048</v>
      </c>
      <c r="E10319" s="3" t="s">
        <v>6164</v>
      </c>
      <c r="G10319" s="66">
        <v>3573.18</v>
      </c>
    </row>
    <row r="10320" spans="1:7" x14ac:dyDescent="0.2">
      <c r="A10320" s="1" t="str">
        <f t="shared" si="171"/>
        <v>SINAPI-I 532</v>
      </c>
      <c r="B10320" s="3" t="s">
        <v>6169</v>
      </c>
      <c r="C10320" s="3">
        <v>532</v>
      </c>
      <c r="D10320" s="2" t="s">
        <v>11049</v>
      </c>
      <c r="E10320" s="3" t="s">
        <v>6152</v>
      </c>
      <c r="G10320" s="66">
        <v>37.520000000000003</v>
      </c>
    </row>
    <row r="10321" spans="1:7" x14ac:dyDescent="0.2">
      <c r="A10321" s="1" t="str">
        <f t="shared" si="171"/>
        <v>SINAPI-I 40931</v>
      </c>
      <c r="B10321" s="3" t="s">
        <v>6169</v>
      </c>
      <c r="C10321" s="3">
        <v>40931</v>
      </c>
      <c r="D10321" s="2" t="s">
        <v>11050</v>
      </c>
      <c r="E10321" s="3" t="s">
        <v>6164</v>
      </c>
      <c r="G10321" s="66">
        <v>6625.77</v>
      </c>
    </row>
    <row r="10322" spans="1:7" x14ac:dyDescent="0.2">
      <c r="A10322" s="1" t="str">
        <f t="shared" si="171"/>
        <v>SINAPI-I 36150</v>
      </c>
      <c r="B10322" s="3" t="s">
        <v>6169</v>
      </c>
      <c r="C10322" s="3">
        <v>36150</v>
      </c>
      <c r="D10322" s="2" t="s">
        <v>11051</v>
      </c>
      <c r="E10322" s="3" t="s">
        <v>6148</v>
      </c>
      <c r="G10322" s="66">
        <v>39.94</v>
      </c>
    </row>
    <row r="10323" spans="1:7" x14ac:dyDescent="0.2">
      <c r="A10323" s="1" t="str">
        <f t="shared" si="171"/>
        <v>SINAPI-I 4760</v>
      </c>
      <c r="B10323" s="3" t="s">
        <v>6169</v>
      </c>
      <c r="C10323" s="3">
        <v>4760</v>
      </c>
      <c r="D10323" s="2" t="s">
        <v>11052</v>
      </c>
      <c r="E10323" s="3" t="s">
        <v>6152</v>
      </c>
      <c r="G10323" s="66">
        <v>26.14</v>
      </c>
    </row>
    <row r="10324" spans="1:7" x14ac:dyDescent="0.2">
      <c r="A10324" s="1" t="str">
        <f t="shared" si="171"/>
        <v>SINAPI-I 41069</v>
      </c>
      <c r="B10324" s="3" t="s">
        <v>6169</v>
      </c>
      <c r="C10324" s="3">
        <v>41069</v>
      </c>
      <c r="D10324" s="2" t="s">
        <v>11053</v>
      </c>
      <c r="E10324" s="3" t="s">
        <v>6164</v>
      </c>
      <c r="G10324" s="66">
        <v>4618.1000000000004</v>
      </c>
    </row>
    <row r="10325" spans="1:7" x14ac:dyDescent="0.2">
      <c r="A10325" s="1" t="str">
        <f t="shared" si="171"/>
        <v>SINAPI-I 10422</v>
      </c>
      <c r="B10325" s="3" t="s">
        <v>6169</v>
      </c>
      <c r="C10325" s="3">
        <v>10422</v>
      </c>
      <c r="D10325" s="2" t="s">
        <v>11054</v>
      </c>
      <c r="E10325" s="3" t="s">
        <v>6148</v>
      </c>
      <c r="G10325" s="66">
        <v>392.34</v>
      </c>
    </row>
    <row r="10326" spans="1:7" ht="22.5" x14ac:dyDescent="0.2">
      <c r="A10326" s="1" t="str">
        <f t="shared" si="171"/>
        <v>SINAPI-I 44019</v>
      </c>
      <c r="B10326" s="3" t="s">
        <v>6169</v>
      </c>
      <c r="C10326" s="3">
        <v>44019</v>
      </c>
      <c r="D10326" s="2" t="s">
        <v>11055</v>
      </c>
      <c r="E10326" s="3" t="s">
        <v>6148</v>
      </c>
      <c r="G10326" s="66">
        <v>543.1</v>
      </c>
    </row>
    <row r="10327" spans="1:7" x14ac:dyDescent="0.2">
      <c r="A10327" s="1" t="str">
        <f t="shared" si="171"/>
        <v>SINAPI-I 36520</v>
      </c>
      <c r="B10327" s="3" t="s">
        <v>6169</v>
      </c>
      <c r="C10327" s="3">
        <v>36520</v>
      </c>
      <c r="D10327" s="2" t="s">
        <v>11056</v>
      </c>
      <c r="E10327" s="3" t="s">
        <v>6148</v>
      </c>
      <c r="G10327" s="66">
        <v>660.35</v>
      </c>
    </row>
    <row r="10328" spans="1:7" ht="22.5" x14ac:dyDescent="0.2">
      <c r="A10328" s="1" t="str">
        <f t="shared" si="171"/>
        <v>SINAPI-I 42319</v>
      </c>
      <c r="B10328" s="3" t="s">
        <v>6169</v>
      </c>
      <c r="C10328" s="3">
        <v>42319</v>
      </c>
      <c r="D10328" s="2" t="s">
        <v>11057</v>
      </c>
      <c r="E10328" s="3" t="s">
        <v>6148</v>
      </c>
      <c r="G10328" s="66">
        <v>591.71</v>
      </c>
    </row>
    <row r="10329" spans="1:7" x14ac:dyDescent="0.2">
      <c r="A10329" s="1" t="str">
        <f t="shared" si="171"/>
        <v>SINAPI-I 10420</v>
      </c>
      <c r="B10329" s="3" t="s">
        <v>6169</v>
      </c>
      <c r="C10329" s="3">
        <v>10420</v>
      </c>
      <c r="D10329" s="2" t="s">
        <v>11058</v>
      </c>
      <c r="E10329" s="3" t="s">
        <v>6148</v>
      </c>
      <c r="G10329" s="66">
        <v>209.9</v>
      </c>
    </row>
    <row r="10330" spans="1:7" x14ac:dyDescent="0.2">
      <c r="A10330" s="1" t="str">
        <f t="shared" si="171"/>
        <v>SINAPI-I 10421</v>
      </c>
      <c r="B10330" s="3" t="s">
        <v>6169</v>
      </c>
      <c r="C10330" s="3">
        <v>10421</v>
      </c>
      <c r="D10330" s="2" t="s">
        <v>11059</v>
      </c>
      <c r="E10330" s="3" t="s">
        <v>6148</v>
      </c>
      <c r="G10330" s="66">
        <v>230.65</v>
      </c>
    </row>
    <row r="10331" spans="1:7" x14ac:dyDescent="0.2">
      <c r="A10331" s="1" t="str">
        <f t="shared" si="171"/>
        <v>SINAPI-I 11786</v>
      </c>
      <c r="B10331" s="3" t="s">
        <v>6169</v>
      </c>
      <c r="C10331" s="3">
        <v>11786</v>
      </c>
      <c r="D10331" s="2" t="s">
        <v>11060</v>
      </c>
      <c r="E10331" s="3" t="s">
        <v>6148</v>
      </c>
      <c r="G10331" s="66">
        <v>465.08</v>
      </c>
    </row>
    <row r="10332" spans="1:7" x14ac:dyDescent="0.2">
      <c r="A10332" s="1" t="str">
        <f t="shared" si="171"/>
        <v>SINAPI-I 4815</v>
      </c>
      <c r="B10332" s="3" t="s">
        <v>6169</v>
      </c>
      <c r="C10332" s="3">
        <v>4815</v>
      </c>
      <c r="D10332" s="2" t="s">
        <v>11061</v>
      </c>
      <c r="E10332" s="3" t="s">
        <v>6148</v>
      </c>
      <c r="G10332" s="66">
        <v>5.64</v>
      </c>
    </row>
    <row r="10333" spans="1:7" x14ac:dyDescent="0.2">
      <c r="A10333" s="1" t="str">
        <f t="shared" si="171"/>
        <v>SINAPI-I 541</v>
      </c>
      <c r="B10333" s="3" t="s">
        <v>6169</v>
      </c>
      <c r="C10333" s="3">
        <v>541</v>
      </c>
      <c r="D10333" s="2" t="s">
        <v>11062</v>
      </c>
      <c r="E10333" s="3" t="s">
        <v>6148</v>
      </c>
      <c r="G10333" s="66">
        <v>199.59</v>
      </c>
    </row>
    <row r="10334" spans="1:7" x14ac:dyDescent="0.2">
      <c r="A10334" s="1" t="str">
        <f t="shared" si="171"/>
        <v>SINAPI-I 542</v>
      </c>
      <c r="B10334" s="3" t="s">
        <v>6169</v>
      </c>
      <c r="C10334" s="3">
        <v>542</v>
      </c>
      <c r="D10334" s="2" t="s">
        <v>11063</v>
      </c>
      <c r="E10334" s="3" t="s">
        <v>6148</v>
      </c>
      <c r="G10334" s="66">
        <v>250.19</v>
      </c>
    </row>
    <row r="10335" spans="1:7" x14ac:dyDescent="0.2">
      <c r="A10335" s="1" t="str">
        <f t="shared" si="171"/>
        <v>SINAPI-I 540</v>
      </c>
      <c r="B10335" s="3" t="s">
        <v>6169</v>
      </c>
      <c r="C10335" s="3">
        <v>540</v>
      </c>
      <c r="D10335" s="2" t="s">
        <v>11064</v>
      </c>
      <c r="E10335" s="3" t="s">
        <v>6148</v>
      </c>
      <c r="G10335" s="66">
        <v>563.79</v>
      </c>
    </row>
    <row r="10336" spans="1:7" ht="22.5" x14ac:dyDescent="0.2">
      <c r="A10336" s="1" t="str">
        <f t="shared" si="171"/>
        <v>SINAPI-I 38364</v>
      </c>
      <c r="B10336" s="3" t="s">
        <v>6169</v>
      </c>
      <c r="C10336" s="3">
        <v>38364</v>
      </c>
      <c r="D10336" s="2" t="s">
        <v>11065</v>
      </c>
      <c r="E10336" s="3" t="s">
        <v>6148</v>
      </c>
      <c r="G10336" s="66">
        <v>633.12</v>
      </c>
    </row>
    <row r="10337" spans="1:7" ht="22.5" x14ac:dyDescent="0.2">
      <c r="A10337" s="1" t="str">
        <f t="shared" si="171"/>
        <v>SINAPI-I 11692</v>
      </c>
      <c r="B10337" s="3" t="s">
        <v>6169</v>
      </c>
      <c r="C10337" s="3">
        <v>11692</v>
      </c>
      <c r="D10337" s="2" t="s">
        <v>11066</v>
      </c>
      <c r="E10337" s="3" t="s">
        <v>6149</v>
      </c>
      <c r="G10337" s="66">
        <v>410.74</v>
      </c>
    </row>
    <row r="10338" spans="1:7" ht="22.5" x14ac:dyDescent="0.2">
      <c r="A10338" s="1" t="str">
        <f t="shared" si="171"/>
        <v>SINAPI-I 1746</v>
      </c>
      <c r="B10338" s="3" t="s">
        <v>6169</v>
      </c>
      <c r="C10338" s="3">
        <v>1746</v>
      </c>
      <c r="D10338" s="2" t="s">
        <v>11067</v>
      </c>
      <c r="E10338" s="3" t="s">
        <v>6148</v>
      </c>
      <c r="G10338" s="66">
        <v>255.5</v>
      </c>
    </row>
    <row r="10339" spans="1:7" ht="22.5" x14ac:dyDescent="0.2">
      <c r="A10339" s="1" t="str">
        <f t="shared" si="171"/>
        <v>SINAPI-I 1748</v>
      </c>
      <c r="B10339" s="3" t="s">
        <v>6169</v>
      </c>
      <c r="C10339" s="3">
        <v>1748</v>
      </c>
      <c r="D10339" s="2" t="s">
        <v>11068</v>
      </c>
      <c r="E10339" s="3" t="s">
        <v>6148</v>
      </c>
      <c r="G10339" s="66">
        <v>339.75</v>
      </c>
    </row>
    <row r="10340" spans="1:7" ht="22.5" x14ac:dyDescent="0.2">
      <c r="A10340" s="1" t="str">
        <f t="shared" si="171"/>
        <v>SINAPI-I 1749</v>
      </c>
      <c r="B10340" s="3" t="s">
        <v>6169</v>
      </c>
      <c r="C10340" s="3">
        <v>1749</v>
      </c>
      <c r="D10340" s="2" t="s">
        <v>11069</v>
      </c>
      <c r="E10340" s="3" t="s">
        <v>6148</v>
      </c>
      <c r="G10340" s="66">
        <v>492.24</v>
      </c>
    </row>
    <row r="10341" spans="1:7" ht="22.5" x14ac:dyDescent="0.2">
      <c r="A10341" s="1" t="str">
        <f t="shared" si="171"/>
        <v>SINAPI-I 37412</v>
      </c>
      <c r="B10341" s="3" t="s">
        <v>6169</v>
      </c>
      <c r="C10341" s="3">
        <v>37412</v>
      </c>
      <c r="D10341" s="2" t="s">
        <v>11070</v>
      </c>
      <c r="E10341" s="3" t="s">
        <v>6148</v>
      </c>
      <c r="G10341" s="66">
        <v>249.75</v>
      </c>
    </row>
    <row r="10342" spans="1:7" ht="22.5" x14ac:dyDescent="0.2">
      <c r="A10342" s="1" t="str">
        <f t="shared" si="171"/>
        <v>SINAPI-I 1745</v>
      </c>
      <c r="B10342" s="3" t="s">
        <v>6169</v>
      </c>
      <c r="C10342" s="3">
        <v>1745</v>
      </c>
      <c r="D10342" s="2" t="s">
        <v>11071</v>
      </c>
      <c r="E10342" s="3" t="s">
        <v>6148</v>
      </c>
      <c r="G10342" s="66">
        <v>296.98</v>
      </c>
    </row>
    <row r="10343" spans="1:7" ht="22.5" x14ac:dyDescent="0.2">
      <c r="A10343" s="1" t="str">
        <f t="shared" ref="A10343:A10406" si="172">CONCATENAR</f>
        <v>SINAPI-I 1750</v>
      </c>
      <c r="B10343" s="3" t="s">
        <v>6169</v>
      </c>
      <c r="C10343" s="3">
        <v>1750</v>
      </c>
      <c r="D10343" s="2" t="s">
        <v>11072</v>
      </c>
      <c r="E10343" s="3" t="s">
        <v>6148</v>
      </c>
      <c r="G10343" s="66">
        <v>694.01</v>
      </c>
    </row>
    <row r="10344" spans="1:7" x14ac:dyDescent="0.2">
      <c r="A10344" s="1" t="str">
        <f t="shared" si="172"/>
        <v>SINAPI-I 11687</v>
      </c>
      <c r="B10344" s="3" t="s">
        <v>6169</v>
      </c>
      <c r="C10344" s="3">
        <v>11687</v>
      </c>
      <c r="D10344" s="2" t="s">
        <v>11073</v>
      </c>
      <c r="E10344" s="3" t="s">
        <v>6147</v>
      </c>
      <c r="G10344" s="66">
        <v>1105.77</v>
      </c>
    </row>
    <row r="10345" spans="1:7" x14ac:dyDescent="0.2">
      <c r="A10345" s="1" t="str">
        <f t="shared" si="172"/>
        <v>SINAPI-I 11689</v>
      </c>
      <c r="B10345" s="3" t="s">
        <v>6169</v>
      </c>
      <c r="C10345" s="3">
        <v>11689</v>
      </c>
      <c r="D10345" s="2" t="s">
        <v>11074</v>
      </c>
      <c r="E10345" s="3" t="s">
        <v>6147</v>
      </c>
      <c r="G10345" s="66">
        <v>1385.47</v>
      </c>
    </row>
    <row r="10346" spans="1:7" x14ac:dyDescent="0.2">
      <c r="A10346" s="1" t="str">
        <f t="shared" si="172"/>
        <v>SINAPI-I 11693</v>
      </c>
      <c r="B10346" s="3" t="s">
        <v>6169</v>
      </c>
      <c r="C10346" s="3">
        <v>11693</v>
      </c>
      <c r="D10346" s="2" t="s">
        <v>11075</v>
      </c>
      <c r="E10346" s="3" t="s">
        <v>6149</v>
      </c>
      <c r="G10346" s="66">
        <v>221.3</v>
      </c>
    </row>
    <row r="10347" spans="1:7" x14ac:dyDescent="0.2">
      <c r="A10347" s="1" t="str">
        <f t="shared" si="172"/>
        <v>SINAPI-I 36215</v>
      </c>
      <c r="B10347" s="3" t="s">
        <v>6169</v>
      </c>
      <c r="C10347" s="3">
        <v>36215</v>
      </c>
      <c r="D10347" s="2" t="s">
        <v>11076</v>
      </c>
      <c r="E10347" s="3" t="s">
        <v>6148</v>
      </c>
    </row>
    <row r="10348" spans="1:7" ht="22.5" x14ac:dyDescent="0.2">
      <c r="A10348" s="1" t="str">
        <f t="shared" si="172"/>
        <v>SINAPI-I 42439</v>
      </c>
      <c r="B10348" s="3" t="s">
        <v>6169</v>
      </c>
      <c r="C10348" s="3">
        <v>42439</v>
      </c>
      <c r="D10348" s="2" t="s">
        <v>11077</v>
      </c>
      <c r="E10348" s="3" t="s">
        <v>6148</v>
      </c>
    </row>
    <row r="10349" spans="1:7" x14ac:dyDescent="0.2">
      <c r="A10349" s="1" t="str">
        <f t="shared" si="172"/>
        <v>SINAPI-I 38381</v>
      </c>
      <c r="B10349" s="3" t="s">
        <v>6169</v>
      </c>
      <c r="C10349" s="3">
        <v>38381</v>
      </c>
      <c r="D10349" s="2" t="s">
        <v>11078</v>
      </c>
      <c r="E10349" s="3" t="s">
        <v>6148</v>
      </c>
      <c r="G10349" s="66">
        <v>14.07</v>
      </c>
    </row>
    <row r="10350" spans="1:7" x14ac:dyDescent="0.2">
      <c r="A10350" s="1" t="str">
        <f t="shared" si="172"/>
        <v>SINAPI-I 39621</v>
      </c>
      <c r="B10350" s="3" t="s">
        <v>6169</v>
      </c>
      <c r="C10350" s="3">
        <v>39621</v>
      </c>
      <c r="D10350" s="2" t="s">
        <v>11079</v>
      </c>
      <c r="E10350" s="3" t="s">
        <v>15506</v>
      </c>
      <c r="G10350" s="66">
        <v>1102.22</v>
      </c>
    </row>
    <row r="10351" spans="1:7" x14ac:dyDescent="0.2">
      <c r="A10351" s="1" t="str">
        <f t="shared" si="172"/>
        <v>SINAPI-I 39624</v>
      </c>
      <c r="B10351" s="3" t="s">
        <v>6169</v>
      </c>
      <c r="C10351" s="3">
        <v>39624</v>
      </c>
      <c r="D10351" s="2" t="s">
        <v>11080</v>
      </c>
      <c r="E10351" s="3" t="s">
        <v>15506</v>
      </c>
      <c r="G10351" s="66">
        <v>1215.8699999999999</v>
      </c>
    </row>
    <row r="10352" spans="1:7" x14ac:dyDescent="0.2">
      <c r="A10352" s="1" t="str">
        <f t="shared" si="172"/>
        <v>SINAPI-I 39615</v>
      </c>
      <c r="B10352" s="3" t="s">
        <v>6169</v>
      </c>
      <c r="C10352" s="3">
        <v>39615</v>
      </c>
      <c r="D10352" s="2" t="s">
        <v>11081</v>
      </c>
      <c r="E10352" s="3" t="s">
        <v>6148</v>
      </c>
      <c r="G10352" s="66">
        <v>491.32</v>
      </c>
    </row>
    <row r="10353" spans="1:7" x14ac:dyDescent="0.2">
      <c r="A10353" s="1" t="str">
        <f t="shared" si="172"/>
        <v>SINAPI-I 39620</v>
      </c>
      <c r="B10353" s="3" t="s">
        <v>6169</v>
      </c>
      <c r="C10353" s="3">
        <v>39620</v>
      </c>
      <c r="D10353" s="2" t="s">
        <v>11082</v>
      </c>
      <c r="E10353" s="3" t="s">
        <v>6148</v>
      </c>
      <c r="G10353" s="66">
        <v>750.39</v>
      </c>
    </row>
    <row r="10354" spans="1:7" x14ac:dyDescent="0.2">
      <c r="A10354" s="1" t="str">
        <f t="shared" si="172"/>
        <v>SINAPI-I 39623</v>
      </c>
      <c r="B10354" s="3" t="s">
        <v>6169</v>
      </c>
      <c r="C10354" s="3">
        <v>39623</v>
      </c>
      <c r="D10354" s="2" t="s">
        <v>11083</v>
      </c>
      <c r="E10354" s="3" t="s">
        <v>6148</v>
      </c>
      <c r="G10354" s="66">
        <v>803.73</v>
      </c>
    </row>
    <row r="10355" spans="1:7" x14ac:dyDescent="0.2">
      <c r="A10355" s="1" t="str">
        <f t="shared" si="172"/>
        <v>SINAPI-I 546</v>
      </c>
      <c r="B10355" s="3" t="s">
        <v>6169</v>
      </c>
      <c r="C10355" s="3">
        <v>546</v>
      </c>
      <c r="D10355" s="2" t="s">
        <v>11084</v>
      </c>
      <c r="E10355" s="3" t="s">
        <v>6153</v>
      </c>
      <c r="G10355" s="66">
        <v>9.4499999999999993</v>
      </c>
    </row>
    <row r="10356" spans="1:7" x14ac:dyDescent="0.2">
      <c r="A10356" s="1" t="str">
        <f t="shared" si="172"/>
        <v>SINAPI-I 566</v>
      </c>
      <c r="B10356" s="3" t="s">
        <v>6169</v>
      </c>
      <c r="C10356" s="3">
        <v>566</v>
      </c>
      <c r="D10356" s="2" t="s">
        <v>11085</v>
      </c>
      <c r="E10356" s="3" t="s">
        <v>6147</v>
      </c>
      <c r="G10356" s="66">
        <v>4.4800000000000004</v>
      </c>
    </row>
    <row r="10357" spans="1:7" x14ac:dyDescent="0.2">
      <c r="A10357" s="1" t="str">
        <f t="shared" si="172"/>
        <v>SINAPI-I 565</v>
      </c>
      <c r="B10357" s="3" t="s">
        <v>6169</v>
      </c>
      <c r="C10357" s="3">
        <v>565</v>
      </c>
      <c r="D10357" s="2" t="s">
        <v>11086</v>
      </c>
      <c r="E10357" s="3" t="s">
        <v>6147</v>
      </c>
      <c r="G10357" s="66">
        <v>16.34</v>
      </c>
    </row>
    <row r="10358" spans="1:7" x14ac:dyDescent="0.2">
      <c r="A10358" s="1" t="str">
        <f t="shared" si="172"/>
        <v>SINAPI-I 555</v>
      </c>
      <c r="B10358" s="3" t="s">
        <v>6169</v>
      </c>
      <c r="C10358" s="3">
        <v>555</v>
      </c>
      <c r="D10358" s="2" t="s">
        <v>11087</v>
      </c>
      <c r="E10358" s="3" t="s">
        <v>6147</v>
      </c>
      <c r="G10358" s="66">
        <v>11.59</v>
      </c>
    </row>
    <row r="10359" spans="1:7" x14ac:dyDescent="0.2">
      <c r="A10359" s="1" t="str">
        <f t="shared" si="172"/>
        <v>SINAPI-I 557</v>
      </c>
      <c r="B10359" s="3" t="s">
        <v>6169</v>
      </c>
      <c r="C10359" s="3">
        <v>557</v>
      </c>
      <c r="D10359" s="2" t="s">
        <v>11088</v>
      </c>
      <c r="E10359" s="3" t="s">
        <v>6147</v>
      </c>
      <c r="G10359" s="66">
        <v>36.36</v>
      </c>
    </row>
    <row r="10360" spans="1:7" x14ac:dyDescent="0.2">
      <c r="A10360" s="1" t="str">
        <f t="shared" si="172"/>
        <v>SINAPI-I 552</v>
      </c>
      <c r="B10360" s="3" t="s">
        <v>6169</v>
      </c>
      <c r="C10360" s="3">
        <v>552</v>
      </c>
      <c r="D10360" s="2" t="s">
        <v>11089</v>
      </c>
      <c r="E10360" s="3" t="s">
        <v>6147</v>
      </c>
      <c r="G10360" s="66">
        <v>18.04</v>
      </c>
    </row>
    <row r="10361" spans="1:7" x14ac:dyDescent="0.2">
      <c r="A10361" s="1" t="str">
        <f t="shared" si="172"/>
        <v>SINAPI-I 563</v>
      </c>
      <c r="B10361" s="3" t="s">
        <v>6169</v>
      </c>
      <c r="C10361" s="3">
        <v>563</v>
      </c>
      <c r="D10361" s="2" t="s">
        <v>11090</v>
      </c>
      <c r="E10361" s="3" t="s">
        <v>6147</v>
      </c>
      <c r="G10361" s="66">
        <v>27.11</v>
      </c>
    </row>
    <row r="10362" spans="1:7" x14ac:dyDescent="0.2">
      <c r="A10362" s="1" t="str">
        <f t="shared" si="172"/>
        <v>SINAPI-I 549</v>
      </c>
      <c r="B10362" s="3" t="s">
        <v>6169</v>
      </c>
      <c r="C10362" s="3">
        <v>549</v>
      </c>
      <c r="D10362" s="2" t="s">
        <v>11091</v>
      </c>
      <c r="E10362" s="3" t="s">
        <v>6147</v>
      </c>
      <c r="G10362" s="66">
        <v>48.79</v>
      </c>
    </row>
    <row r="10363" spans="1:7" x14ac:dyDescent="0.2">
      <c r="A10363" s="1" t="str">
        <f t="shared" si="172"/>
        <v>SINAPI-I 551</v>
      </c>
      <c r="B10363" s="3" t="s">
        <v>6169</v>
      </c>
      <c r="C10363" s="3">
        <v>551</v>
      </c>
      <c r="D10363" s="2" t="s">
        <v>11092</v>
      </c>
      <c r="E10363" s="3" t="s">
        <v>6147</v>
      </c>
      <c r="G10363" s="66">
        <v>96.6</v>
      </c>
    </row>
    <row r="10364" spans="1:7" x14ac:dyDescent="0.2">
      <c r="A10364" s="1" t="str">
        <f t="shared" si="172"/>
        <v>SINAPI-I 559</v>
      </c>
      <c r="B10364" s="3" t="s">
        <v>6169</v>
      </c>
      <c r="C10364" s="3">
        <v>559</v>
      </c>
      <c r="D10364" s="2" t="s">
        <v>11093</v>
      </c>
      <c r="E10364" s="3" t="s">
        <v>6147</v>
      </c>
      <c r="G10364" s="66">
        <v>24.15</v>
      </c>
    </row>
    <row r="10365" spans="1:7" x14ac:dyDescent="0.2">
      <c r="A10365" s="1" t="str">
        <f t="shared" si="172"/>
        <v>SINAPI-I 560</v>
      </c>
      <c r="B10365" s="3" t="s">
        <v>6169</v>
      </c>
      <c r="C10365" s="3">
        <v>560</v>
      </c>
      <c r="D10365" s="2" t="s">
        <v>11094</v>
      </c>
      <c r="E10365" s="3" t="s">
        <v>6147</v>
      </c>
      <c r="G10365" s="66">
        <v>30.21</v>
      </c>
    </row>
    <row r="10366" spans="1:7" x14ac:dyDescent="0.2">
      <c r="A10366" s="1" t="str">
        <f t="shared" si="172"/>
        <v>SINAPI-I 547</v>
      </c>
      <c r="B10366" s="3" t="s">
        <v>6169</v>
      </c>
      <c r="C10366" s="3">
        <v>547</v>
      </c>
      <c r="D10366" s="2" t="s">
        <v>11095</v>
      </c>
      <c r="E10366" s="3" t="s">
        <v>6147</v>
      </c>
      <c r="G10366" s="66">
        <v>36.18</v>
      </c>
    </row>
    <row r="10367" spans="1:7" x14ac:dyDescent="0.2">
      <c r="A10367" s="1" t="str">
        <f t="shared" si="172"/>
        <v>SINAPI-I 36207</v>
      </c>
      <c r="B10367" s="3" t="s">
        <v>6169</v>
      </c>
      <c r="C10367" s="3">
        <v>36207</v>
      </c>
      <c r="D10367" s="2" t="s">
        <v>11096</v>
      </c>
      <c r="E10367" s="3" t="s">
        <v>6148</v>
      </c>
    </row>
    <row r="10368" spans="1:7" x14ac:dyDescent="0.2">
      <c r="A10368" s="1" t="str">
        <f t="shared" si="172"/>
        <v>SINAPI-I 36209</v>
      </c>
      <c r="B10368" s="3" t="s">
        <v>6169</v>
      </c>
      <c r="C10368" s="3">
        <v>36209</v>
      </c>
      <c r="D10368" s="2" t="s">
        <v>11097</v>
      </c>
      <c r="E10368" s="3" t="s">
        <v>6148</v>
      </c>
    </row>
    <row r="10369" spans="1:7" x14ac:dyDescent="0.2">
      <c r="A10369" s="1" t="str">
        <f t="shared" si="172"/>
        <v>SINAPI-I 36210</v>
      </c>
      <c r="B10369" s="3" t="s">
        <v>6169</v>
      </c>
      <c r="C10369" s="3">
        <v>36210</v>
      </c>
      <c r="D10369" s="2" t="s">
        <v>11098</v>
      </c>
      <c r="E10369" s="3" t="s">
        <v>6148</v>
      </c>
    </row>
    <row r="10370" spans="1:7" x14ac:dyDescent="0.2">
      <c r="A10370" s="1" t="str">
        <f t="shared" si="172"/>
        <v>SINAPI-I 36204</v>
      </c>
      <c r="B10370" s="3" t="s">
        <v>6169</v>
      </c>
      <c r="C10370" s="3">
        <v>36204</v>
      </c>
      <c r="D10370" s="2" t="s">
        <v>11099</v>
      </c>
      <c r="E10370" s="3" t="s">
        <v>6148</v>
      </c>
    </row>
    <row r="10371" spans="1:7" x14ac:dyDescent="0.2">
      <c r="A10371" s="1" t="str">
        <f t="shared" si="172"/>
        <v>SINAPI-I 36205</v>
      </c>
      <c r="B10371" s="3" t="s">
        <v>6169</v>
      </c>
      <c r="C10371" s="3">
        <v>36205</v>
      </c>
      <c r="D10371" s="2" t="s">
        <v>11100</v>
      </c>
      <c r="E10371" s="3" t="s">
        <v>6148</v>
      </c>
    </row>
    <row r="10372" spans="1:7" x14ac:dyDescent="0.2">
      <c r="A10372" s="1" t="str">
        <f t="shared" si="172"/>
        <v>SINAPI-I 36081</v>
      </c>
      <c r="B10372" s="3" t="s">
        <v>6169</v>
      </c>
      <c r="C10372" s="3">
        <v>36081</v>
      </c>
      <c r="D10372" s="2" t="s">
        <v>11101</v>
      </c>
      <c r="E10372" s="3" t="s">
        <v>6148</v>
      </c>
    </row>
    <row r="10373" spans="1:7" x14ac:dyDescent="0.2">
      <c r="A10373" s="1" t="str">
        <f t="shared" si="172"/>
        <v>SINAPI-I 36206</v>
      </c>
      <c r="B10373" s="3" t="s">
        <v>6169</v>
      </c>
      <c r="C10373" s="3">
        <v>36206</v>
      </c>
      <c r="D10373" s="2" t="s">
        <v>11102</v>
      </c>
      <c r="E10373" s="3" t="s">
        <v>6148</v>
      </c>
    </row>
    <row r="10374" spans="1:7" x14ac:dyDescent="0.2">
      <c r="A10374" s="1" t="str">
        <f t="shared" si="172"/>
        <v>SINAPI-I 36218</v>
      </c>
      <c r="B10374" s="3" t="s">
        <v>6169</v>
      </c>
      <c r="C10374" s="3">
        <v>36218</v>
      </c>
      <c r="D10374" s="2" t="s">
        <v>11103</v>
      </c>
      <c r="E10374" s="3" t="s">
        <v>6148</v>
      </c>
    </row>
    <row r="10375" spans="1:7" x14ac:dyDescent="0.2">
      <c r="A10375" s="1" t="str">
        <f t="shared" si="172"/>
        <v>SINAPI-I 36220</v>
      </c>
      <c r="B10375" s="3" t="s">
        <v>6169</v>
      </c>
      <c r="C10375" s="3">
        <v>36220</v>
      </c>
      <c r="D10375" s="2" t="s">
        <v>11104</v>
      </c>
      <c r="E10375" s="3" t="s">
        <v>6148</v>
      </c>
    </row>
    <row r="10376" spans="1:7" x14ac:dyDescent="0.2">
      <c r="A10376" s="1" t="str">
        <f t="shared" si="172"/>
        <v>SINAPI-I 36080</v>
      </c>
      <c r="B10376" s="3" t="s">
        <v>6169</v>
      </c>
      <c r="C10376" s="3">
        <v>36080</v>
      </c>
      <c r="D10376" s="2" t="s">
        <v>11105</v>
      </c>
      <c r="E10376" s="3" t="s">
        <v>6148</v>
      </c>
    </row>
    <row r="10377" spans="1:7" x14ac:dyDescent="0.2">
      <c r="A10377" s="1" t="str">
        <f t="shared" si="172"/>
        <v>SINAPI-I 36223</v>
      </c>
      <c r="B10377" s="3" t="s">
        <v>6169</v>
      </c>
      <c r="C10377" s="3">
        <v>36223</v>
      </c>
      <c r="D10377" s="2" t="s">
        <v>11106</v>
      </c>
      <c r="E10377" s="3" t="s">
        <v>6148</v>
      </c>
    </row>
    <row r="10378" spans="1:7" x14ac:dyDescent="0.2">
      <c r="A10378" s="1" t="str">
        <f t="shared" si="172"/>
        <v>SINAPI-I 38127</v>
      </c>
      <c r="B10378" s="3" t="s">
        <v>6169</v>
      </c>
      <c r="C10378" s="3">
        <v>38127</v>
      </c>
      <c r="D10378" s="2" t="s">
        <v>11107</v>
      </c>
      <c r="E10378" s="3" t="s">
        <v>6148</v>
      </c>
      <c r="G10378" s="66">
        <v>460.33</v>
      </c>
    </row>
    <row r="10379" spans="1:7" x14ac:dyDescent="0.2">
      <c r="A10379" s="1" t="str">
        <f t="shared" si="172"/>
        <v>SINAPI-I 38060</v>
      </c>
      <c r="B10379" s="3" t="s">
        <v>6169</v>
      </c>
      <c r="C10379" s="3">
        <v>38060</v>
      </c>
      <c r="D10379" s="2" t="s">
        <v>11108</v>
      </c>
      <c r="E10379" s="3" t="s">
        <v>6148</v>
      </c>
      <c r="G10379" s="66">
        <v>48.8</v>
      </c>
    </row>
    <row r="10380" spans="1:7" x14ac:dyDescent="0.2">
      <c r="A10380" s="1" t="str">
        <f t="shared" si="172"/>
        <v>SINAPI-I 10956</v>
      </c>
      <c r="B10380" s="3" t="s">
        <v>6169</v>
      </c>
      <c r="C10380" s="3">
        <v>10956</v>
      </c>
      <c r="D10380" s="2" t="s">
        <v>11109</v>
      </c>
      <c r="E10380" s="3" t="s">
        <v>6148</v>
      </c>
      <c r="G10380" s="66">
        <v>53.51</v>
      </c>
    </row>
    <row r="10381" spans="1:7" x14ac:dyDescent="0.2">
      <c r="A10381" s="1" t="str">
        <f t="shared" si="172"/>
        <v>SINAPI-I 39380</v>
      </c>
      <c r="B10381" s="3" t="s">
        <v>6169</v>
      </c>
      <c r="C10381" s="3">
        <v>39380</v>
      </c>
      <c r="D10381" s="2" t="s">
        <v>11110</v>
      </c>
      <c r="E10381" s="3" t="s">
        <v>6148</v>
      </c>
    </row>
    <row r="10382" spans="1:7" x14ac:dyDescent="0.2">
      <c r="A10382" s="1" t="str">
        <f t="shared" si="172"/>
        <v>SINAPI-I 44172</v>
      </c>
      <c r="B10382" s="3" t="s">
        <v>6169</v>
      </c>
      <c r="C10382" s="3">
        <v>44172</v>
      </c>
      <c r="D10382" s="2" t="s">
        <v>11111</v>
      </c>
      <c r="E10382" s="3" t="s">
        <v>6148</v>
      </c>
      <c r="G10382" s="66">
        <v>7.83</v>
      </c>
    </row>
    <row r="10383" spans="1:7" x14ac:dyDescent="0.2">
      <c r="A10383" s="1" t="str">
        <f t="shared" si="172"/>
        <v>SINAPI-I 37597</v>
      </c>
      <c r="B10383" s="3" t="s">
        <v>6169</v>
      </c>
      <c r="C10383" s="3">
        <v>37597</v>
      </c>
      <c r="D10383" s="2" t="s">
        <v>11112</v>
      </c>
      <c r="E10383" s="3" t="s">
        <v>6148</v>
      </c>
    </row>
    <row r="10384" spans="1:7" ht="33.75" x14ac:dyDescent="0.2">
      <c r="A10384" s="1" t="str">
        <f t="shared" si="172"/>
        <v>SINAPI-I 183</v>
      </c>
      <c r="B10384" s="3" t="s">
        <v>6169</v>
      </c>
      <c r="C10384" s="3">
        <v>183</v>
      </c>
      <c r="D10384" s="2" t="s">
        <v>11113</v>
      </c>
      <c r="E10384" s="3" t="s">
        <v>15507</v>
      </c>
      <c r="G10384" s="66">
        <v>211.9</v>
      </c>
    </row>
    <row r="10385" spans="1:7" ht="33.75" x14ac:dyDescent="0.2">
      <c r="A10385" s="1" t="str">
        <f t="shared" si="172"/>
        <v>SINAPI-I 184</v>
      </c>
      <c r="B10385" s="3" t="s">
        <v>6169</v>
      </c>
      <c r="C10385" s="3">
        <v>184</v>
      </c>
      <c r="D10385" s="2" t="s">
        <v>11114</v>
      </c>
      <c r="E10385" s="3" t="s">
        <v>15507</v>
      </c>
      <c r="G10385" s="66">
        <v>131.24</v>
      </c>
    </row>
    <row r="10386" spans="1:7" ht="33.75" x14ac:dyDescent="0.2">
      <c r="A10386" s="1" t="str">
        <f t="shared" si="172"/>
        <v>SINAPI-I 181</v>
      </c>
      <c r="B10386" s="3" t="s">
        <v>6169</v>
      </c>
      <c r="C10386" s="3">
        <v>181</v>
      </c>
      <c r="D10386" s="2" t="s">
        <v>11115</v>
      </c>
      <c r="E10386" s="3" t="s">
        <v>15507</v>
      </c>
      <c r="G10386" s="66">
        <v>282.98</v>
      </c>
    </row>
    <row r="10387" spans="1:7" ht="33.75" x14ac:dyDescent="0.2">
      <c r="A10387" s="1" t="str">
        <f t="shared" si="172"/>
        <v>SINAPI-I 20001</v>
      </c>
      <c r="B10387" s="3" t="s">
        <v>6169</v>
      </c>
      <c r="C10387" s="3">
        <v>20001</v>
      </c>
      <c r="D10387" s="2" t="s">
        <v>11116</v>
      </c>
      <c r="E10387" s="3" t="s">
        <v>15507</v>
      </c>
      <c r="G10387" s="66">
        <v>164.05</v>
      </c>
    </row>
    <row r="10388" spans="1:7" ht="22.5" x14ac:dyDescent="0.2">
      <c r="A10388" s="1" t="str">
        <f t="shared" si="172"/>
        <v>SINAPI-I 39837</v>
      </c>
      <c r="B10388" s="3" t="s">
        <v>6169</v>
      </c>
      <c r="C10388" s="3">
        <v>39837</v>
      </c>
      <c r="D10388" s="2" t="s">
        <v>11117</v>
      </c>
      <c r="E10388" s="3" t="s">
        <v>15507</v>
      </c>
      <c r="G10388" s="66">
        <v>426.95</v>
      </c>
    </row>
    <row r="10389" spans="1:7" x14ac:dyDescent="0.2">
      <c r="A10389" s="1" t="str">
        <f t="shared" si="172"/>
        <v>SINAPI-I 43366</v>
      </c>
      <c r="B10389" s="3" t="s">
        <v>6169</v>
      </c>
      <c r="C10389" s="3">
        <v>43366</v>
      </c>
      <c r="D10389" s="2" t="s">
        <v>11118</v>
      </c>
      <c r="E10389" s="3" t="s">
        <v>6153</v>
      </c>
    </row>
    <row r="10390" spans="1:7" ht="22.5" x14ac:dyDescent="0.2">
      <c r="A10390" s="1" t="str">
        <f t="shared" si="172"/>
        <v>SINAPI-I 10535</v>
      </c>
      <c r="B10390" s="3" t="s">
        <v>6169</v>
      </c>
      <c r="C10390" s="3">
        <v>10535</v>
      </c>
      <c r="D10390" s="2" t="s">
        <v>11119</v>
      </c>
      <c r="E10390" s="3" t="s">
        <v>6148</v>
      </c>
      <c r="G10390" s="66">
        <v>6399</v>
      </c>
    </row>
    <row r="10391" spans="1:7" ht="22.5" x14ac:dyDescent="0.2">
      <c r="A10391" s="1" t="str">
        <f t="shared" si="172"/>
        <v>SINAPI-I 10537</v>
      </c>
      <c r="B10391" s="3" t="s">
        <v>6169</v>
      </c>
      <c r="C10391" s="3">
        <v>10537</v>
      </c>
      <c r="D10391" s="2" t="s">
        <v>11120</v>
      </c>
      <c r="E10391" s="3" t="s">
        <v>6148</v>
      </c>
      <c r="G10391" s="66">
        <v>8726.5</v>
      </c>
    </row>
    <row r="10392" spans="1:7" ht="22.5" x14ac:dyDescent="0.2">
      <c r="A10392" s="1" t="str">
        <f t="shared" si="172"/>
        <v>SINAPI-I 13891</v>
      </c>
      <c r="B10392" s="3" t="s">
        <v>6169</v>
      </c>
      <c r="C10392" s="3">
        <v>13891</v>
      </c>
      <c r="D10392" s="2" t="s">
        <v>11121</v>
      </c>
      <c r="E10392" s="3" t="s">
        <v>6148</v>
      </c>
      <c r="G10392" s="66">
        <v>8004.17</v>
      </c>
    </row>
    <row r="10393" spans="1:7" ht="22.5" x14ac:dyDescent="0.2">
      <c r="A10393" s="1" t="str">
        <f t="shared" si="172"/>
        <v>SINAPI-I 44492</v>
      </c>
      <c r="B10393" s="3" t="s">
        <v>6169</v>
      </c>
      <c r="C10393" s="3">
        <v>44492</v>
      </c>
      <c r="D10393" s="2" t="s">
        <v>11122</v>
      </c>
      <c r="E10393" s="3" t="s">
        <v>6148</v>
      </c>
      <c r="G10393" s="66">
        <v>34814.89</v>
      </c>
    </row>
    <row r="10394" spans="1:7" ht="22.5" x14ac:dyDescent="0.2">
      <c r="A10394" s="1" t="str">
        <f t="shared" si="172"/>
        <v>SINAPI-I 36396</v>
      </c>
      <c r="B10394" s="3" t="s">
        <v>6169</v>
      </c>
      <c r="C10394" s="3">
        <v>36396</v>
      </c>
      <c r="D10394" s="2" t="s">
        <v>11123</v>
      </c>
      <c r="E10394" s="3" t="s">
        <v>6148</v>
      </c>
      <c r="G10394" s="66">
        <v>7320.88</v>
      </c>
    </row>
    <row r="10395" spans="1:7" ht="22.5" x14ac:dyDescent="0.2">
      <c r="A10395" s="1" t="str">
        <f t="shared" si="172"/>
        <v>SINAPI-I 36397</v>
      </c>
      <c r="B10395" s="3" t="s">
        <v>6169</v>
      </c>
      <c r="C10395" s="3">
        <v>36397</v>
      </c>
      <c r="D10395" s="2" t="s">
        <v>11124</v>
      </c>
      <c r="E10395" s="3" t="s">
        <v>6148</v>
      </c>
      <c r="G10395" s="66">
        <v>26029.83</v>
      </c>
    </row>
    <row r="10396" spans="1:7" ht="22.5" x14ac:dyDescent="0.2">
      <c r="A10396" s="1" t="str">
        <f t="shared" si="172"/>
        <v>SINAPI-I 36398</v>
      </c>
      <c r="B10396" s="3" t="s">
        <v>6169</v>
      </c>
      <c r="C10396" s="3">
        <v>36398</v>
      </c>
      <c r="D10396" s="2" t="s">
        <v>11125</v>
      </c>
      <c r="E10396" s="3" t="s">
        <v>6148</v>
      </c>
      <c r="G10396" s="66">
        <v>31637.08</v>
      </c>
    </row>
    <row r="10397" spans="1:7" x14ac:dyDescent="0.2">
      <c r="A10397" s="1" t="str">
        <f t="shared" si="172"/>
        <v>SINAPI-I 647</v>
      </c>
      <c r="B10397" s="3" t="s">
        <v>6169</v>
      </c>
      <c r="C10397" s="3">
        <v>647</v>
      </c>
      <c r="D10397" s="2" t="s">
        <v>11126</v>
      </c>
      <c r="E10397" s="3" t="s">
        <v>6152</v>
      </c>
      <c r="G10397" s="66">
        <v>20.87</v>
      </c>
    </row>
    <row r="10398" spans="1:7" x14ac:dyDescent="0.2">
      <c r="A10398" s="1" t="str">
        <f t="shared" si="172"/>
        <v>SINAPI-I 40920</v>
      </c>
      <c r="B10398" s="3" t="s">
        <v>6169</v>
      </c>
      <c r="C10398" s="3">
        <v>40920</v>
      </c>
      <c r="D10398" s="2" t="s">
        <v>11127</v>
      </c>
      <c r="E10398" s="3" t="s">
        <v>6164</v>
      </c>
      <c r="G10398" s="66">
        <v>3688.62</v>
      </c>
    </row>
    <row r="10399" spans="1:7" x14ac:dyDescent="0.2">
      <c r="A10399" s="1" t="str">
        <f t="shared" si="172"/>
        <v>SINAPI-I 715</v>
      </c>
      <c r="B10399" s="3" t="s">
        <v>6169</v>
      </c>
      <c r="C10399" s="3">
        <v>715</v>
      </c>
      <c r="D10399" s="2" t="s">
        <v>11128</v>
      </c>
      <c r="E10399" s="3" t="s">
        <v>6148</v>
      </c>
      <c r="G10399" s="66">
        <v>17.79</v>
      </c>
    </row>
    <row r="10400" spans="1:7" x14ac:dyDescent="0.2">
      <c r="A10400" s="1" t="str">
        <f t="shared" si="172"/>
        <v>SINAPI-I 716</v>
      </c>
      <c r="B10400" s="3" t="s">
        <v>6169</v>
      </c>
      <c r="C10400" s="3">
        <v>716</v>
      </c>
      <c r="D10400" s="2" t="s">
        <v>11129</v>
      </c>
      <c r="E10400" s="3" t="s">
        <v>6148</v>
      </c>
      <c r="G10400" s="66">
        <v>20.11</v>
      </c>
    </row>
    <row r="10401" spans="1:7" ht="22.5" x14ac:dyDescent="0.2">
      <c r="A10401" s="1" t="str">
        <f t="shared" si="172"/>
        <v>SINAPI-I 7270</v>
      </c>
      <c r="B10401" s="3" t="s">
        <v>6169</v>
      </c>
      <c r="C10401" s="3">
        <v>7270</v>
      </c>
      <c r="D10401" s="2" t="s">
        <v>11130</v>
      </c>
      <c r="E10401" s="3" t="s">
        <v>6148</v>
      </c>
      <c r="G10401" s="66">
        <v>0.74</v>
      </c>
    </row>
    <row r="10402" spans="1:7" ht="22.5" x14ac:dyDescent="0.2">
      <c r="A10402" s="1" t="str">
        <f t="shared" si="172"/>
        <v>SINAPI-I 44460</v>
      </c>
      <c r="B10402" s="3" t="s">
        <v>6169</v>
      </c>
      <c r="C10402" s="3">
        <v>44460</v>
      </c>
      <c r="D10402" s="2" t="s">
        <v>11131</v>
      </c>
      <c r="E10402" s="3" t="s">
        <v>6148</v>
      </c>
      <c r="G10402" s="66">
        <v>1.24</v>
      </c>
    </row>
    <row r="10403" spans="1:7" ht="22.5" x14ac:dyDescent="0.2">
      <c r="A10403" s="1" t="str">
        <f t="shared" si="172"/>
        <v>SINAPI-I 44461</v>
      </c>
      <c r="B10403" s="3" t="s">
        <v>6169</v>
      </c>
      <c r="C10403" s="3">
        <v>44461</v>
      </c>
      <c r="D10403" s="2" t="s">
        <v>11132</v>
      </c>
      <c r="E10403" s="3" t="s">
        <v>6148</v>
      </c>
      <c r="G10403" s="66">
        <v>1.69</v>
      </c>
    </row>
    <row r="10404" spans="1:7" ht="22.5" x14ac:dyDescent="0.2">
      <c r="A10404" s="1" t="str">
        <f t="shared" si="172"/>
        <v>SINAPI-I 7267</v>
      </c>
      <c r="B10404" s="3" t="s">
        <v>6169</v>
      </c>
      <c r="C10404" s="3">
        <v>7267</v>
      </c>
      <c r="D10404" s="2" t="s">
        <v>11133</v>
      </c>
      <c r="E10404" s="3" t="s">
        <v>6148</v>
      </c>
      <c r="G10404" s="66">
        <v>0.62</v>
      </c>
    </row>
    <row r="10405" spans="1:7" ht="22.5" x14ac:dyDescent="0.2">
      <c r="A10405" s="1" t="str">
        <f t="shared" si="172"/>
        <v>SINAPI-I 44458</v>
      </c>
      <c r="B10405" s="3" t="s">
        <v>6169</v>
      </c>
      <c r="C10405" s="3">
        <v>44458</v>
      </c>
      <c r="D10405" s="2" t="s">
        <v>11134</v>
      </c>
      <c r="E10405" s="3" t="s">
        <v>6148</v>
      </c>
      <c r="G10405" s="66">
        <v>0.75</v>
      </c>
    </row>
    <row r="10406" spans="1:7" ht="22.5" x14ac:dyDescent="0.2">
      <c r="A10406" s="1" t="str">
        <f t="shared" si="172"/>
        <v>SINAPI-I 44457</v>
      </c>
      <c r="B10406" s="3" t="s">
        <v>6169</v>
      </c>
      <c r="C10406" s="3">
        <v>44457</v>
      </c>
      <c r="D10406" s="2" t="s">
        <v>11135</v>
      </c>
      <c r="E10406" s="3" t="s">
        <v>6148</v>
      </c>
      <c r="G10406" s="66">
        <v>1.46</v>
      </c>
    </row>
    <row r="10407" spans="1:7" ht="22.5" x14ac:dyDescent="0.2">
      <c r="A10407" s="1" t="str">
        <f t="shared" ref="A10407:A10470" si="173">CONCATENAR</f>
        <v>SINAPI-I 7271</v>
      </c>
      <c r="B10407" s="3" t="s">
        <v>6169</v>
      </c>
      <c r="C10407" s="3">
        <v>7271</v>
      </c>
      <c r="D10407" s="2" t="s">
        <v>11136</v>
      </c>
      <c r="E10407" s="3" t="s">
        <v>6148</v>
      </c>
      <c r="G10407" s="66">
        <v>0.79</v>
      </c>
    </row>
    <row r="10408" spans="1:7" ht="22.5" x14ac:dyDescent="0.2">
      <c r="A10408" s="1" t="str">
        <f t="shared" si="173"/>
        <v>SINAPI-I 7268</v>
      </c>
      <c r="B10408" s="3" t="s">
        <v>6169</v>
      </c>
      <c r="C10408" s="3">
        <v>7268</v>
      </c>
      <c r="D10408" s="2" t="s">
        <v>11137</v>
      </c>
      <c r="E10408" s="3" t="s">
        <v>6148</v>
      </c>
      <c r="G10408" s="66">
        <v>1.23</v>
      </c>
    </row>
    <row r="10409" spans="1:7" ht="22.5" x14ac:dyDescent="0.2">
      <c r="A10409" s="1" t="str">
        <f t="shared" si="173"/>
        <v>SINAPI-I 44459</v>
      </c>
      <c r="B10409" s="3" t="s">
        <v>6169</v>
      </c>
      <c r="C10409" s="3">
        <v>44459</v>
      </c>
      <c r="D10409" s="2" t="s">
        <v>11138</v>
      </c>
      <c r="E10409" s="3" t="s">
        <v>6148</v>
      </c>
      <c r="G10409" s="66">
        <v>0.79</v>
      </c>
    </row>
    <row r="10410" spans="1:7" ht="22.5" x14ac:dyDescent="0.2">
      <c r="A10410" s="1" t="str">
        <f t="shared" si="173"/>
        <v>SINAPI-I 44462</v>
      </c>
      <c r="B10410" s="3" t="s">
        <v>6169</v>
      </c>
      <c r="C10410" s="3">
        <v>44462</v>
      </c>
      <c r="D10410" s="2" t="s">
        <v>11139</v>
      </c>
      <c r="E10410" s="3" t="s">
        <v>6148</v>
      </c>
      <c r="G10410" s="66">
        <v>1.41</v>
      </c>
    </row>
    <row r="10411" spans="1:7" ht="22.5" x14ac:dyDescent="0.2">
      <c r="A10411" s="1" t="str">
        <f t="shared" si="173"/>
        <v>SINAPI-I 44463</v>
      </c>
      <c r="B10411" s="3" t="s">
        <v>6169</v>
      </c>
      <c r="C10411" s="3">
        <v>44463</v>
      </c>
      <c r="D10411" s="2" t="s">
        <v>11140</v>
      </c>
      <c r="E10411" s="3" t="s">
        <v>6148</v>
      </c>
      <c r="G10411" s="66">
        <v>1.81</v>
      </c>
    </row>
    <row r="10412" spans="1:7" ht="22.5" x14ac:dyDescent="0.2">
      <c r="A10412" s="1" t="str">
        <f t="shared" si="173"/>
        <v>SINAPI-I 44464</v>
      </c>
      <c r="B10412" s="3" t="s">
        <v>6169</v>
      </c>
      <c r="C10412" s="3">
        <v>44464</v>
      </c>
      <c r="D10412" s="2" t="s">
        <v>11141</v>
      </c>
      <c r="E10412" s="3" t="s">
        <v>6148</v>
      </c>
      <c r="G10412" s="66">
        <v>1.88</v>
      </c>
    </row>
    <row r="10413" spans="1:7" ht="22.5" x14ac:dyDescent="0.2">
      <c r="A10413" s="1" t="str">
        <f t="shared" si="173"/>
        <v>SINAPI-I 44465</v>
      </c>
      <c r="B10413" s="3" t="s">
        <v>6169</v>
      </c>
      <c r="C10413" s="3">
        <v>44465</v>
      </c>
      <c r="D10413" s="2" t="s">
        <v>11142</v>
      </c>
      <c r="E10413" s="3" t="s">
        <v>6148</v>
      </c>
      <c r="G10413" s="66">
        <v>2.58</v>
      </c>
    </row>
    <row r="10414" spans="1:7" ht="22.5" x14ac:dyDescent="0.2">
      <c r="A10414" s="1" t="str">
        <f t="shared" si="173"/>
        <v>SINAPI-I 38783</v>
      </c>
      <c r="B10414" s="3" t="s">
        <v>6169</v>
      </c>
      <c r="C10414" s="3">
        <v>38783</v>
      </c>
      <c r="D10414" s="2" t="s">
        <v>11143</v>
      </c>
      <c r="E10414" s="3" t="s">
        <v>6148</v>
      </c>
      <c r="G10414" s="66">
        <v>0.9</v>
      </c>
    </row>
    <row r="10415" spans="1:7" ht="22.5" x14ac:dyDescent="0.2">
      <c r="A10415" s="1" t="str">
        <f t="shared" si="173"/>
        <v>SINAPI-I 44466</v>
      </c>
      <c r="B10415" s="3" t="s">
        <v>6169</v>
      </c>
      <c r="C10415" s="3">
        <v>44466</v>
      </c>
      <c r="D10415" s="2" t="s">
        <v>11144</v>
      </c>
      <c r="E10415" s="3" t="s">
        <v>6148</v>
      </c>
      <c r="G10415" s="66">
        <v>1.83</v>
      </c>
    </row>
    <row r="10416" spans="1:7" ht="22.5" x14ac:dyDescent="0.2">
      <c r="A10416" s="1" t="str">
        <f t="shared" si="173"/>
        <v>SINAPI-I 44467</v>
      </c>
      <c r="B10416" s="3" t="s">
        <v>6169</v>
      </c>
      <c r="C10416" s="3">
        <v>44467</v>
      </c>
      <c r="D10416" s="2" t="s">
        <v>11145</v>
      </c>
      <c r="E10416" s="3" t="s">
        <v>6148</v>
      </c>
      <c r="G10416" s="66">
        <v>2.2000000000000002</v>
      </c>
    </row>
    <row r="10417" spans="1:7" x14ac:dyDescent="0.2">
      <c r="A10417" s="1" t="str">
        <f t="shared" si="173"/>
        <v>SINAPI-I 44468</v>
      </c>
      <c r="B10417" s="3" t="s">
        <v>6169</v>
      </c>
      <c r="C10417" s="3">
        <v>44468</v>
      </c>
      <c r="D10417" s="2" t="s">
        <v>11146</v>
      </c>
      <c r="E10417" s="3" t="s">
        <v>6148</v>
      </c>
      <c r="G10417" s="66">
        <v>1.91</v>
      </c>
    </row>
    <row r="10418" spans="1:7" x14ac:dyDescent="0.2">
      <c r="A10418" s="1" t="str">
        <f t="shared" si="173"/>
        <v>SINAPI-I 37593</v>
      </c>
      <c r="B10418" s="3" t="s">
        <v>6169</v>
      </c>
      <c r="C10418" s="3">
        <v>37593</v>
      </c>
      <c r="D10418" s="2" t="s">
        <v>11147</v>
      </c>
      <c r="E10418" s="3" t="s">
        <v>6148</v>
      </c>
      <c r="G10418" s="66">
        <v>2.46</v>
      </c>
    </row>
    <row r="10419" spans="1:7" x14ac:dyDescent="0.2">
      <c r="A10419" s="1" t="str">
        <f t="shared" si="173"/>
        <v>SINAPI-I 37594</v>
      </c>
      <c r="B10419" s="3" t="s">
        <v>6169</v>
      </c>
      <c r="C10419" s="3">
        <v>37594</v>
      </c>
      <c r="D10419" s="2" t="s">
        <v>11148</v>
      </c>
      <c r="E10419" s="3" t="s">
        <v>6148</v>
      </c>
      <c r="G10419" s="66">
        <v>2.92</v>
      </c>
    </row>
    <row r="10420" spans="1:7" x14ac:dyDescent="0.2">
      <c r="A10420" s="1" t="str">
        <f t="shared" si="173"/>
        <v>SINAPI-I 37592</v>
      </c>
      <c r="B10420" s="3" t="s">
        <v>6169</v>
      </c>
      <c r="C10420" s="3">
        <v>37592</v>
      </c>
      <c r="D10420" s="2" t="s">
        <v>11149</v>
      </c>
      <c r="E10420" s="3" t="s">
        <v>6148</v>
      </c>
      <c r="G10420" s="66">
        <v>1.95</v>
      </c>
    </row>
    <row r="10421" spans="1:7" x14ac:dyDescent="0.2">
      <c r="A10421" s="1" t="str">
        <f t="shared" si="173"/>
        <v>SINAPI-I 41372</v>
      </c>
      <c r="B10421" s="3" t="s">
        <v>6169</v>
      </c>
      <c r="C10421" s="3">
        <v>41372</v>
      </c>
      <c r="D10421" s="2" t="s">
        <v>11150</v>
      </c>
      <c r="E10421" s="3" t="s">
        <v>6149</v>
      </c>
      <c r="G10421" s="66">
        <v>115.88</v>
      </c>
    </row>
    <row r="10422" spans="1:7" x14ac:dyDescent="0.2">
      <c r="A10422" s="1" t="str">
        <f t="shared" si="173"/>
        <v>SINAPI-I 41371</v>
      </c>
      <c r="B10422" s="3" t="s">
        <v>6169</v>
      </c>
      <c r="C10422" s="3">
        <v>41371</v>
      </c>
      <c r="D10422" s="2" t="s">
        <v>11151</v>
      </c>
      <c r="E10422" s="3" t="s">
        <v>6149</v>
      </c>
      <c r="G10422" s="66">
        <v>68.489999999999995</v>
      </c>
    </row>
    <row r="10423" spans="1:7" x14ac:dyDescent="0.2">
      <c r="A10423" s="1" t="str">
        <f t="shared" si="173"/>
        <v>SINAPI-I 34556</v>
      </c>
      <c r="B10423" s="3" t="s">
        <v>6169</v>
      </c>
      <c r="C10423" s="3">
        <v>34556</v>
      </c>
      <c r="D10423" s="2" t="s">
        <v>11152</v>
      </c>
      <c r="E10423" s="3" t="s">
        <v>6148</v>
      </c>
      <c r="G10423" s="66">
        <v>5</v>
      </c>
    </row>
    <row r="10424" spans="1:7" x14ac:dyDescent="0.2">
      <c r="A10424" s="1" t="str">
        <f t="shared" si="173"/>
        <v>SINAPI-I 37873</v>
      </c>
      <c r="B10424" s="3" t="s">
        <v>6169</v>
      </c>
      <c r="C10424" s="3">
        <v>37873</v>
      </c>
      <c r="D10424" s="2" t="s">
        <v>11153</v>
      </c>
      <c r="E10424" s="3" t="s">
        <v>6148</v>
      </c>
      <c r="G10424" s="66">
        <v>5.09</v>
      </c>
    </row>
    <row r="10425" spans="1:7" x14ac:dyDescent="0.2">
      <c r="A10425" s="1" t="str">
        <f t="shared" si="173"/>
        <v>SINAPI-I 34564</v>
      </c>
      <c r="B10425" s="3" t="s">
        <v>6169</v>
      </c>
      <c r="C10425" s="3">
        <v>34564</v>
      </c>
      <c r="D10425" s="2" t="s">
        <v>11154</v>
      </c>
      <c r="E10425" s="3" t="s">
        <v>6148</v>
      </c>
      <c r="G10425" s="66">
        <v>5.33</v>
      </c>
    </row>
    <row r="10426" spans="1:7" x14ac:dyDescent="0.2">
      <c r="A10426" s="1" t="str">
        <f t="shared" si="173"/>
        <v>SINAPI-I 34565</v>
      </c>
      <c r="B10426" s="3" t="s">
        <v>6169</v>
      </c>
      <c r="C10426" s="3">
        <v>34565</v>
      </c>
      <c r="D10426" s="2" t="s">
        <v>11155</v>
      </c>
      <c r="E10426" s="3" t="s">
        <v>6148</v>
      </c>
      <c r="G10426" s="66">
        <v>5.64</v>
      </c>
    </row>
    <row r="10427" spans="1:7" x14ac:dyDescent="0.2">
      <c r="A10427" s="1" t="str">
        <f t="shared" si="173"/>
        <v>SINAPI-I 38590</v>
      </c>
      <c r="B10427" s="3" t="s">
        <v>6169</v>
      </c>
      <c r="C10427" s="3">
        <v>38590</v>
      </c>
      <c r="D10427" s="2" t="s">
        <v>11156</v>
      </c>
      <c r="E10427" s="3" t="s">
        <v>6148</v>
      </c>
      <c r="G10427" s="66">
        <v>4.17</v>
      </c>
    </row>
    <row r="10428" spans="1:7" x14ac:dyDescent="0.2">
      <c r="A10428" s="1" t="str">
        <f t="shared" si="173"/>
        <v>SINAPI-I 34566</v>
      </c>
      <c r="B10428" s="3" t="s">
        <v>6169</v>
      </c>
      <c r="C10428" s="3">
        <v>34566</v>
      </c>
      <c r="D10428" s="2" t="s">
        <v>11157</v>
      </c>
      <c r="E10428" s="3" t="s">
        <v>6148</v>
      </c>
      <c r="G10428" s="66">
        <v>4.38</v>
      </c>
    </row>
    <row r="10429" spans="1:7" x14ac:dyDescent="0.2">
      <c r="A10429" s="1" t="str">
        <f t="shared" si="173"/>
        <v>SINAPI-I 34567</v>
      </c>
      <c r="B10429" s="3" t="s">
        <v>6169</v>
      </c>
      <c r="C10429" s="3">
        <v>34567</v>
      </c>
      <c r="D10429" s="2" t="s">
        <v>11158</v>
      </c>
      <c r="E10429" s="3" t="s">
        <v>6148</v>
      </c>
      <c r="G10429" s="66">
        <v>4.6399999999999997</v>
      </c>
    </row>
    <row r="10430" spans="1:7" x14ac:dyDescent="0.2">
      <c r="A10430" s="1" t="str">
        <f t="shared" si="173"/>
        <v>SINAPI-I 38591</v>
      </c>
      <c r="B10430" s="3" t="s">
        <v>6169</v>
      </c>
      <c r="C10430" s="3">
        <v>38591</v>
      </c>
      <c r="D10430" s="2" t="s">
        <v>11159</v>
      </c>
      <c r="E10430" s="3" t="s">
        <v>6148</v>
      </c>
      <c r="G10430" s="66">
        <v>4.21</v>
      </c>
    </row>
    <row r="10431" spans="1:7" x14ac:dyDescent="0.2">
      <c r="A10431" s="1" t="str">
        <f t="shared" si="173"/>
        <v>SINAPI-I 34568</v>
      </c>
      <c r="B10431" s="3" t="s">
        <v>6169</v>
      </c>
      <c r="C10431" s="3">
        <v>34568</v>
      </c>
      <c r="D10431" s="2" t="s">
        <v>11160</v>
      </c>
      <c r="E10431" s="3" t="s">
        <v>6148</v>
      </c>
      <c r="G10431" s="66">
        <v>5.49</v>
      </c>
    </row>
    <row r="10432" spans="1:7" x14ac:dyDescent="0.2">
      <c r="A10432" s="1" t="str">
        <f t="shared" si="173"/>
        <v>SINAPI-I 34569</v>
      </c>
      <c r="B10432" s="3" t="s">
        <v>6169</v>
      </c>
      <c r="C10432" s="3">
        <v>34569</v>
      </c>
      <c r="D10432" s="2" t="s">
        <v>11161</v>
      </c>
      <c r="E10432" s="3" t="s">
        <v>6148</v>
      </c>
      <c r="G10432" s="66">
        <v>5.64</v>
      </c>
    </row>
    <row r="10433" spans="1:7" x14ac:dyDescent="0.2">
      <c r="A10433" s="1" t="str">
        <f t="shared" si="173"/>
        <v>SINAPI-I 34570</v>
      </c>
      <c r="B10433" s="3" t="s">
        <v>6169</v>
      </c>
      <c r="C10433" s="3">
        <v>34570</v>
      </c>
      <c r="D10433" s="2" t="s">
        <v>11162</v>
      </c>
      <c r="E10433" s="3" t="s">
        <v>6148</v>
      </c>
      <c r="G10433" s="66">
        <v>6.13</v>
      </c>
    </row>
    <row r="10434" spans="1:7" x14ac:dyDescent="0.2">
      <c r="A10434" s="1" t="str">
        <f t="shared" si="173"/>
        <v>SINAPI-I 25070</v>
      </c>
      <c r="B10434" s="3" t="s">
        <v>6169</v>
      </c>
      <c r="C10434" s="3">
        <v>25070</v>
      </c>
      <c r="D10434" s="2" t="s">
        <v>11163</v>
      </c>
      <c r="E10434" s="3" t="s">
        <v>6148</v>
      </c>
      <c r="G10434" s="66">
        <v>4.6100000000000003</v>
      </c>
    </row>
    <row r="10435" spans="1:7" x14ac:dyDescent="0.2">
      <c r="A10435" s="1" t="str">
        <f t="shared" si="173"/>
        <v>SINAPI-I 34571</v>
      </c>
      <c r="B10435" s="3" t="s">
        <v>6169</v>
      </c>
      <c r="C10435" s="3">
        <v>34571</v>
      </c>
      <c r="D10435" s="2" t="s">
        <v>11164</v>
      </c>
      <c r="E10435" s="3" t="s">
        <v>6148</v>
      </c>
      <c r="G10435" s="66">
        <v>4.6500000000000004</v>
      </c>
    </row>
    <row r="10436" spans="1:7" x14ac:dyDescent="0.2">
      <c r="A10436" s="1" t="str">
        <f t="shared" si="173"/>
        <v>SINAPI-I 34573</v>
      </c>
      <c r="B10436" s="3" t="s">
        <v>6169</v>
      </c>
      <c r="C10436" s="3">
        <v>34573</v>
      </c>
      <c r="D10436" s="2" t="s">
        <v>11165</v>
      </c>
      <c r="E10436" s="3" t="s">
        <v>6148</v>
      </c>
      <c r="G10436" s="66">
        <v>4.8899999999999997</v>
      </c>
    </row>
    <row r="10437" spans="1:7" x14ac:dyDescent="0.2">
      <c r="A10437" s="1" t="str">
        <f t="shared" si="173"/>
        <v>SINAPI-I 37107</v>
      </c>
      <c r="B10437" s="3" t="s">
        <v>6169</v>
      </c>
      <c r="C10437" s="3">
        <v>37107</v>
      </c>
      <c r="D10437" s="2" t="s">
        <v>11166</v>
      </c>
      <c r="E10437" s="3" t="s">
        <v>6148</v>
      </c>
      <c r="G10437" s="66">
        <v>6.47</v>
      </c>
    </row>
    <row r="10438" spans="1:7" x14ac:dyDescent="0.2">
      <c r="A10438" s="1" t="str">
        <f t="shared" si="173"/>
        <v>SINAPI-I 34576</v>
      </c>
      <c r="B10438" s="3" t="s">
        <v>6169</v>
      </c>
      <c r="C10438" s="3">
        <v>34576</v>
      </c>
      <c r="D10438" s="2" t="s">
        <v>11167</v>
      </c>
      <c r="E10438" s="3" t="s">
        <v>6148</v>
      </c>
      <c r="G10438" s="66">
        <v>7.14</v>
      </c>
    </row>
    <row r="10439" spans="1:7" x14ac:dyDescent="0.2">
      <c r="A10439" s="1" t="str">
        <f t="shared" si="173"/>
        <v>SINAPI-I 34577</v>
      </c>
      <c r="B10439" s="3" t="s">
        <v>6169</v>
      </c>
      <c r="C10439" s="3">
        <v>34577</v>
      </c>
      <c r="D10439" s="2" t="s">
        <v>11168</v>
      </c>
      <c r="E10439" s="3" t="s">
        <v>6148</v>
      </c>
      <c r="G10439" s="66">
        <v>7.44</v>
      </c>
    </row>
    <row r="10440" spans="1:7" x14ac:dyDescent="0.2">
      <c r="A10440" s="1" t="str">
        <f t="shared" si="173"/>
        <v>SINAPI-I 34578</v>
      </c>
      <c r="B10440" s="3" t="s">
        <v>6169</v>
      </c>
      <c r="C10440" s="3">
        <v>34578</v>
      </c>
      <c r="D10440" s="2" t="s">
        <v>11169</v>
      </c>
      <c r="E10440" s="3" t="s">
        <v>6148</v>
      </c>
      <c r="G10440" s="66">
        <v>8.07</v>
      </c>
    </row>
    <row r="10441" spans="1:7" x14ac:dyDescent="0.2">
      <c r="A10441" s="1" t="str">
        <f t="shared" si="173"/>
        <v>SINAPI-I 34579</v>
      </c>
      <c r="B10441" s="3" t="s">
        <v>6169</v>
      </c>
      <c r="C10441" s="3">
        <v>34579</v>
      </c>
      <c r="D10441" s="2" t="s">
        <v>11170</v>
      </c>
      <c r="E10441" s="3" t="s">
        <v>6148</v>
      </c>
      <c r="G10441" s="66">
        <v>8.61</v>
      </c>
    </row>
    <row r="10442" spans="1:7" x14ac:dyDescent="0.2">
      <c r="A10442" s="1" t="str">
        <f t="shared" si="173"/>
        <v>SINAPI-I 25067</v>
      </c>
      <c r="B10442" s="3" t="s">
        <v>6169</v>
      </c>
      <c r="C10442" s="3">
        <v>25067</v>
      </c>
      <c r="D10442" s="2" t="s">
        <v>11171</v>
      </c>
      <c r="E10442" s="3" t="s">
        <v>6148</v>
      </c>
      <c r="G10442" s="66">
        <v>5.76</v>
      </c>
    </row>
    <row r="10443" spans="1:7" x14ac:dyDescent="0.2">
      <c r="A10443" s="1" t="str">
        <f t="shared" si="173"/>
        <v>SINAPI-I 34580</v>
      </c>
      <c r="B10443" s="3" t="s">
        <v>6169</v>
      </c>
      <c r="C10443" s="3">
        <v>34580</v>
      </c>
      <c r="D10443" s="2" t="s">
        <v>11172</v>
      </c>
      <c r="E10443" s="3" t="s">
        <v>6148</v>
      </c>
      <c r="G10443" s="66">
        <v>6.43</v>
      </c>
    </row>
    <row r="10444" spans="1:7" x14ac:dyDescent="0.2">
      <c r="A10444" s="1" t="str">
        <f t="shared" si="173"/>
        <v>SINAPI-I 25071</v>
      </c>
      <c r="B10444" s="3" t="s">
        <v>6169</v>
      </c>
      <c r="C10444" s="3">
        <v>25071</v>
      </c>
      <c r="D10444" s="2" t="s">
        <v>11173</v>
      </c>
      <c r="E10444" s="3" t="s">
        <v>6148</v>
      </c>
      <c r="G10444" s="66">
        <v>3.2</v>
      </c>
    </row>
    <row r="10445" spans="1:7" x14ac:dyDescent="0.2">
      <c r="A10445" s="1" t="str">
        <f t="shared" si="173"/>
        <v>SINAPI-I 44171</v>
      </c>
      <c r="B10445" s="3" t="s">
        <v>6169</v>
      </c>
      <c r="C10445" s="3">
        <v>44171</v>
      </c>
      <c r="D10445" s="2" t="s">
        <v>11174</v>
      </c>
      <c r="E10445" s="3" t="s">
        <v>6148</v>
      </c>
      <c r="G10445" s="66">
        <v>22.34</v>
      </c>
    </row>
    <row r="10446" spans="1:7" x14ac:dyDescent="0.2">
      <c r="A10446" s="1" t="str">
        <f t="shared" si="173"/>
        <v>SINAPI-I 38395</v>
      </c>
      <c r="B10446" s="3" t="s">
        <v>6169</v>
      </c>
      <c r="C10446" s="3">
        <v>38395</v>
      </c>
      <c r="D10446" s="2" t="s">
        <v>11175</v>
      </c>
      <c r="E10446" s="3" t="s">
        <v>6148</v>
      </c>
      <c r="G10446" s="66">
        <v>11.75</v>
      </c>
    </row>
    <row r="10447" spans="1:7" x14ac:dyDescent="0.2">
      <c r="A10447" s="1" t="str">
        <f t="shared" si="173"/>
        <v>SINAPI-I 34583</v>
      </c>
      <c r="B10447" s="3" t="s">
        <v>6169</v>
      </c>
      <c r="C10447" s="3">
        <v>34583</v>
      </c>
      <c r="D10447" s="2" t="s">
        <v>11176</v>
      </c>
      <c r="E10447" s="3" t="s">
        <v>6149</v>
      </c>
      <c r="G10447" s="66">
        <v>60.06</v>
      </c>
    </row>
    <row r="10448" spans="1:7" x14ac:dyDescent="0.2">
      <c r="A10448" s="1" t="str">
        <f t="shared" si="173"/>
        <v>SINAPI-I 34584</v>
      </c>
      <c r="B10448" s="3" t="s">
        <v>6169</v>
      </c>
      <c r="C10448" s="3">
        <v>34584</v>
      </c>
      <c r="D10448" s="2" t="s">
        <v>11177</v>
      </c>
      <c r="E10448" s="3" t="s">
        <v>6149</v>
      </c>
      <c r="G10448" s="66">
        <v>44.04</v>
      </c>
    </row>
    <row r="10449" spans="1:7" ht="22.5" x14ac:dyDescent="0.2">
      <c r="A10449" s="1" t="str">
        <f t="shared" si="173"/>
        <v>SINAPI-I 709</v>
      </c>
      <c r="B10449" s="3" t="s">
        <v>6169</v>
      </c>
      <c r="C10449" s="3">
        <v>709</v>
      </c>
      <c r="D10449" s="2" t="s">
        <v>11178</v>
      </c>
      <c r="E10449" s="3" t="s">
        <v>6149</v>
      </c>
    </row>
    <row r="10450" spans="1:7" x14ac:dyDescent="0.2">
      <c r="A10450" s="1" t="str">
        <f t="shared" si="173"/>
        <v>SINAPI-I 34592</v>
      </c>
      <c r="B10450" s="3" t="s">
        <v>6169</v>
      </c>
      <c r="C10450" s="3">
        <v>34592</v>
      </c>
      <c r="D10450" s="2" t="s">
        <v>11179</v>
      </c>
      <c r="E10450" s="3" t="s">
        <v>6148</v>
      </c>
      <c r="G10450" s="66">
        <v>3.66</v>
      </c>
    </row>
    <row r="10451" spans="1:7" x14ac:dyDescent="0.2">
      <c r="A10451" s="1" t="str">
        <f t="shared" si="173"/>
        <v>SINAPI-I 34599</v>
      </c>
      <c r="B10451" s="3" t="s">
        <v>6169</v>
      </c>
      <c r="C10451" s="3">
        <v>34599</v>
      </c>
      <c r="D10451" s="2" t="s">
        <v>11180</v>
      </c>
      <c r="E10451" s="3" t="s">
        <v>6148</v>
      </c>
      <c r="G10451" s="66">
        <v>3.29</v>
      </c>
    </row>
    <row r="10452" spans="1:7" x14ac:dyDescent="0.2">
      <c r="A10452" s="1" t="str">
        <f t="shared" si="173"/>
        <v>SINAPI-I 651</v>
      </c>
      <c r="B10452" s="3" t="s">
        <v>6169</v>
      </c>
      <c r="C10452" s="3">
        <v>651</v>
      </c>
      <c r="D10452" s="2" t="s">
        <v>11181</v>
      </c>
      <c r="E10452" s="3" t="s">
        <v>6148</v>
      </c>
      <c r="G10452" s="66">
        <v>4.04</v>
      </c>
    </row>
    <row r="10453" spans="1:7" x14ac:dyDescent="0.2">
      <c r="A10453" s="1" t="str">
        <f t="shared" si="173"/>
        <v>SINAPI-I 654</v>
      </c>
      <c r="B10453" s="3" t="s">
        <v>6169</v>
      </c>
      <c r="C10453" s="3">
        <v>654</v>
      </c>
      <c r="D10453" s="2" t="s">
        <v>11182</v>
      </c>
      <c r="E10453" s="3" t="s">
        <v>6148</v>
      </c>
      <c r="G10453" s="66">
        <v>5</v>
      </c>
    </row>
    <row r="10454" spans="1:7" x14ac:dyDescent="0.2">
      <c r="A10454" s="1" t="str">
        <f t="shared" si="173"/>
        <v>SINAPI-I 37103</v>
      </c>
      <c r="B10454" s="3" t="s">
        <v>6169</v>
      </c>
      <c r="C10454" s="3">
        <v>37103</v>
      </c>
      <c r="D10454" s="2" t="s">
        <v>11183</v>
      </c>
      <c r="E10454" s="3" t="s">
        <v>6148</v>
      </c>
      <c r="G10454" s="66">
        <v>4.1900000000000004</v>
      </c>
    </row>
    <row r="10455" spans="1:7" x14ac:dyDescent="0.2">
      <c r="A10455" s="1" t="str">
        <f t="shared" si="173"/>
        <v>SINAPI-I 34555</v>
      </c>
      <c r="B10455" s="3" t="s">
        <v>6169</v>
      </c>
      <c r="C10455" s="3">
        <v>34555</v>
      </c>
      <c r="D10455" s="2" t="s">
        <v>11184</v>
      </c>
      <c r="E10455" s="3" t="s">
        <v>6148</v>
      </c>
      <c r="G10455" s="66">
        <v>5.32</v>
      </c>
    </row>
    <row r="10456" spans="1:7" x14ac:dyDescent="0.2">
      <c r="A10456" s="1" t="str">
        <f t="shared" si="173"/>
        <v>SINAPI-I 674</v>
      </c>
      <c r="B10456" s="3" t="s">
        <v>6169</v>
      </c>
      <c r="C10456" s="3">
        <v>674</v>
      </c>
      <c r="D10456" s="2" t="s">
        <v>11185</v>
      </c>
      <c r="E10456" s="3" t="s">
        <v>6149</v>
      </c>
      <c r="G10456" s="66">
        <v>82.57</v>
      </c>
    </row>
    <row r="10457" spans="1:7" x14ac:dyDescent="0.2">
      <c r="A10457" s="1" t="str">
        <f t="shared" si="173"/>
        <v>SINAPI-I 34600</v>
      </c>
      <c r="B10457" s="3" t="s">
        <v>6169</v>
      </c>
      <c r="C10457" s="3">
        <v>34600</v>
      </c>
      <c r="D10457" s="2" t="s">
        <v>11186</v>
      </c>
      <c r="E10457" s="3" t="s">
        <v>6149</v>
      </c>
      <c r="G10457" s="66">
        <v>121.28</v>
      </c>
    </row>
    <row r="10458" spans="1:7" x14ac:dyDescent="0.2">
      <c r="A10458" s="1" t="str">
        <f t="shared" si="173"/>
        <v>SINAPI-I 652</v>
      </c>
      <c r="B10458" s="3" t="s">
        <v>6169</v>
      </c>
      <c r="C10458" s="3">
        <v>652</v>
      </c>
      <c r="D10458" s="2" t="s">
        <v>11187</v>
      </c>
      <c r="E10458" s="3" t="s">
        <v>6149</v>
      </c>
      <c r="G10458" s="66">
        <v>185.78</v>
      </c>
    </row>
    <row r="10459" spans="1:7" x14ac:dyDescent="0.2">
      <c r="A10459" s="1" t="str">
        <f t="shared" si="173"/>
        <v>SINAPI-I 650</v>
      </c>
      <c r="B10459" s="3" t="s">
        <v>6169</v>
      </c>
      <c r="C10459" s="3">
        <v>650</v>
      </c>
      <c r="D10459" s="2" t="s">
        <v>11188</v>
      </c>
      <c r="E10459" s="3" t="s">
        <v>6148</v>
      </c>
      <c r="G10459" s="66">
        <v>3.23</v>
      </c>
    </row>
    <row r="10460" spans="1:7" x14ac:dyDescent="0.2">
      <c r="A10460" s="1" t="str">
        <f t="shared" si="173"/>
        <v>SINAPI-I 718</v>
      </c>
      <c r="B10460" s="3" t="s">
        <v>6169</v>
      </c>
      <c r="C10460" s="3">
        <v>718</v>
      </c>
      <c r="D10460" s="2" t="s">
        <v>11189</v>
      </c>
      <c r="E10460" s="3" t="s">
        <v>6148</v>
      </c>
      <c r="G10460" s="66">
        <v>17.579999999999998</v>
      </c>
    </row>
    <row r="10461" spans="1:7" x14ac:dyDescent="0.2">
      <c r="A10461" s="1" t="str">
        <f t="shared" si="173"/>
        <v>SINAPI-I 11981</v>
      </c>
      <c r="B10461" s="3" t="s">
        <v>6169</v>
      </c>
      <c r="C10461" s="3">
        <v>11981</v>
      </c>
      <c r="D10461" s="2" t="s">
        <v>11190</v>
      </c>
      <c r="E10461" s="3" t="s">
        <v>6148</v>
      </c>
      <c r="G10461" s="66">
        <v>17.07</v>
      </c>
    </row>
    <row r="10462" spans="1:7" x14ac:dyDescent="0.2">
      <c r="A10462" s="1" t="str">
        <f t="shared" si="173"/>
        <v>SINAPI-I 34586</v>
      </c>
      <c r="B10462" s="3" t="s">
        <v>6169</v>
      </c>
      <c r="C10462" s="3">
        <v>34586</v>
      </c>
      <c r="D10462" s="2" t="s">
        <v>11191</v>
      </c>
      <c r="E10462" s="3" t="s">
        <v>6148</v>
      </c>
      <c r="G10462" s="66">
        <v>1.95</v>
      </c>
    </row>
    <row r="10463" spans="1:7" x14ac:dyDescent="0.2">
      <c r="A10463" s="1" t="str">
        <f t="shared" si="173"/>
        <v>SINAPI-I 38603</v>
      </c>
      <c r="B10463" s="3" t="s">
        <v>6169</v>
      </c>
      <c r="C10463" s="3">
        <v>38603</v>
      </c>
      <c r="D10463" s="2" t="s">
        <v>11192</v>
      </c>
      <c r="E10463" s="3" t="s">
        <v>6148</v>
      </c>
      <c r="G10463" s="66">
        <v>2.31</v>
      </c>
    </row>
    <row r="10464" spans="1:7" x14ac:dyDescent="0.2">
      <c r="A10464" s="1" t="str">
        <f t="shared" si="173"/>
        <v>SINAPI-I 34588</v>
      </c>
      <c r="B10464" s="3" t="s">
        <v>6169</v>
      </c>
      <c r="C10464" s="3">
        <v>34588</v>
      </c>
      <c r="D10464" s="2" t="s">
        <v>11193</v>
      </c>
      <c r="E10464" s="3" t="s">
        <v>6148</v>
      </c>
      <c r="G10464" s="66">
        <v>2.63</v>
      </c>
    </row>
    <row r="10465" spans="1:7" x14ac:dyDescent="0.2">
      <c r="A10465" s="1" t="str">
        <f t="shared" si="173"/>
        <v>SINAPI-I 34590</v>
      </c>
      <c r="B10465" s="3" t="s">
        <v>6169</v>
      </c>
      <c r="C10465" s="3">
        <v>34590</v>
      </c>
      <c r="D10465" s="2" t="s">
        <v>11194</v>
      </c>
      <c r="E10465" s="3" t="s">
        <v>6148</v>
      </c>
      <c r="G10465" s="66">
        <v>2.6</v>
      </c>
    </row>
    <row r="10466" spans="1:7" x14ac:dyDescent="0.2">
      <c r="A10466" s="1" t="str">
        <f t="shared" si="173"/>
        <v>SINAPI-I 34591</v>
      </c>
      <c r="B10466" s="3" t="s">
        <v>6169</v>
      </c>
      <c r="C10466" s="3">
        <v>34591</v>
      </c>
      <c r="D10466" s="2" t="s">
        <v>11195</v>
      </c>
      <c r="E10466" s="3" t="s">
        <v>6148</v>
      </c>
      <c r="G10466" s="66">
        <v>3.18</v>
      </c>
    </row>
    <row r="10467" spans="1:7" ht="22.5" x14ac:dyDescent="0.2">
      <c r="A10467" s="1" t="str">
        <f t="shared" si="173"/>
        <v>SINAPI-I 40517</v>
      </c>
      <c r="B10467" s="3" t="s">
        <v>6169</v>
      </c>
      <c r="C10467" s="3">
        <v>40517</v>
      </c>
      <c r="D10467" s="2" t="s">
        <v>11196</v>
      </c>
      <c r="E10467" s="3" t="s">
        <v>6149</v>
      </c>
      <c r="G10467" s="66">
        <v>61.37</v>
      </c>
    </row>
    <row r="10468" spans="1:7" ht="22.5" x14ac:dyDescent="0.2">
      <c r="A10468" s="1" t="str">
        <f t="shared" si="173"/>
        <v>SINAPI-I 40515</v>
      </c>
      <c r="B10468" s="3" t="s">
        <v>6169</v>
      </c>
      <c r="C10468" s="3">
        <v>40515</v>
      </c>
      <c r="D10468" s="2" t="s">
        <v>11197</v>
      </c>
      <c r="E10468" s="3" t="s">
        <v>6149</v>
      </c>
      <c r="G10468" s="66">
        <v>138.09</v>
      </c>
    </row>
    <row r="10469" spans="1:7" ht="33.75" x14ac:dyDescent="0.2">
      <c r="A10469" s="1" t="str">
        <f t="shared" si="173"/>
        <v>SINAPI-I 40524</v>
      </c>
      <c r="B10469" s="3" t="s">
        <v>6169</v>
      </c>
      <c r="C10469" s="3">
        <v>40524</v>
      </c>
      <c r="D10469" s="2" t="s">
        <v>11198</v>
      </c>
      <c r="E10469" s="3" t="s">
        <v>6149</v>
      </c>
      <c r="G10469" s="66">
        <v>86.3</v>
      </c>
    </row>
    <row r="10470" spans="1:7" ht="33.75" x14ac:dyDescent="0.2">
      <c r="A10470" s="1" t="str">
        <f t="shared" si="173"/>
        <v>SINAPI-I 40529</v>
      </c>
      <c r="B10470" s="3" t="s">
        <v>6169</v>
      </c>
      <c r="C10470" s="3">
        <v>40529</v>
      </c>
      <c r="D10470" s="2" t="s">
        <v>11199</v>
      </c>
      <c r="E10470" s="3" t="s">
        <v>6149</v>
      </c>
      <c r="G10470" s="66">
        <v>88.22</v>
      </c>
    </row>
    <row r="10471" spans="1:7" ht="33.75" x14ac:dyDescent="0.2">
      <c r="A10471" s="1" t="str">
        <f t="shared" ref="A10471:A10534" si="174">CONCATENAR</f>
        <v>SINAPI-I 36156</v>
      </c>
      <c r="B10471" s="3" t="s">
        <v>6169</v>
      </c>
      <c r="C10471" s="3">
        <v>36156</v>
      </c>
      <c r="D10471" s="2" t="s">
        <v>11200</v>
      </c>
      <c r="E10471" s="3" t="s">
        <v>6149</v>
      </c>
      <c r="G10471" s="66">
        <v>67.12</v>
      </c>
    </row>
    <row r="10472" spans="1:7" ht="33.75" x14ac:dyDescent="0.2">
      <c r="A10472" s="1" t="str">
        <f t="shared" si="174"/>
        <v>SINAPI-I 36155</v>
      </c>
      <c r="B10472" s="3" t="s">
        <v>6169</v>
      </c>
      <c r="C10472" s="3">
        <v>36155</v>
      </c>
      <c r="D10472" s="2" t="s">
        <v>11201</v>
      </c>
      <c r="E10472" s="3" t="s">
        <v>6149</v>
      </c>
      <c r="G10472" s="66">
        <v>57.95</v>
      </c>
    </row>
    <row r="10473" spans="1:7" ht="33.75" x14ac:dyDescent="0.2">
      <c r="A10473" s="1" t="str">
        <f t="shared" si="174"/>
        <v>SINAPI-I 36154</v>
      </c>
      <c r="B10473" s="3" t="s">
        <v>6169</v>
      </c>
      <c r="C10473" s="3">
        <v>36154</v>
      </c>
      <c r="D10473" s="2" t="s">
        <v>11202</v>
      </c>
      <c r="E10473" s="3" t="s">
        <v>6149</v>
      </c>
      <c r="G10473" s="66">
        <v>80.55</v>
      </c>
    </row>
    <row r="10474" spans="1:7" ht="33.75" x14ac:dyDescent="0.2">
      <c r="A10474" s="1" t="str">
        <f t="shared" si="174"/>
        <v>SINAPI-I 36170</v>
      </c>
      <c r="B10474" s="3" t="s">
        <v>6169</v>
      </c>
      <c r="C10474" s="3">
        <v>36170</v>
      </c>
      <c r="D10474" s="2" t="s">
        <v>11203</v>
      </c>
      <c r="E10474" s="3" t="s">
        <v>6149</v>
      </c>
      <c r="G10474" s="66">
        <v>73.2</v>
      </c>
    </row>
    <row r="10475" spans="1:7" ht="22.5" x14ac:dyDescent="0.2">
      <c r="A10475" s="1" t="str">
        <f t="shared" si="174"/>
        <v>SINAPI-I 695</v>
      </c>
      <c r="B10475" s="3" t="s">
        <v>6169</v>
      </c>
      <c r="C10475" s="3">
        <v>695</v>
      </c>
      <c r="D10475" s="2" t="s">
        <v>11204</v>
      </c>
      <c r="E10475" s="3" t="s">
        <v>6149</v>
      </c>
      <c r="G10475" s="66">
        <v>59.16</v>
      </c>
    </row>
    <row r="10476" spans="1:7" ht="22.5" x14ac:dyDescent="0.2">
      <c r="A10476" s="1" t="str">
        <f t="shared" si="174"/>
        <v>SINAPI-I 679</v>
      </c>
      <c r="B10476" s="3" t="s">
        <v>6169</v>
      </c>
      <c r="C10476" s="3">
        <v>679</v>
      </c>
      <c r="D10476" s="2" t="s">
        <v>11205</v>
      </c>
      <c r="E10476" s="3" t="s">
        <v>6149</v>
      </c>
      <c r="G10476" s="66">
        <v>88.22</v>
      </c>
    </row>
    <row r="10477" spans="1:7" ht="22.5" x14ac:dyDescent="0.2">
      <c r="A10477" s="1" t="str">
        <f t="shared" si="174"/>
        <v>SINAPI-I 711</v>
      </c>
      <c r="B10477" s="3" t="s">
        <v>6169</v>
      </c>
      <c r="C10477" s="3">
        <v>711</v>
      </c>
      <c r="D10477" s="2" t="s">
        <v>11206</v>
      </c>
      <c r="E10477" s="3" t="s">
        <v>6149</v>
      </c>
      <c r="G10477" s="66">
        <v>58.36</v>
      </c>
    </row>
    <row r="10478" spans="1:7" ht="22.5" x14ac:dyDescent="0.2">
      <c r="A10478" s="1" t="str">
        <f t="shared" si="174"/>
        <v>SINAPI-I 712</v>
      </c>
      <c r="B10478" s="3" t="s">
        <v>6169</v>
      </c>
      <c r="C10478" s="3">
        <v>712</v>
      </c>
      <c r="D10478" s="2" t="s">
        <v>11207</v>
      </c>
      <c r="E10478" s="3" t="s">
        <v>6149</v>
      </c>
      <c r="G10478" s="66">
        <v>73.510000000000005</v>
      </c>
    </row>
    <row r="10479" spans="1:7" x14ac:dyDescent="0.2">
      <c r="A10479" s="1" t="str">
        <f t="shared" si="174"/>
        <v>SINAPI-I 12614</v>
      </c>
      <c r="B10479" s="3" t="s">
        <v>6169</v>
      </c>
      <c r="C10479" s="3">
        <v>12614</v>
      </c>
      <c r="D10479" s="2" t="s">
        <v>11208</v>
      </c>
      <c r="E10479" s="3" t="s">
        <v>6148</v>
      </c>
      <c r="G10479" s="66">
        <v>53.65</v>
      </c>
    </row>
    <row r="10480" spans="1:7" x14ac:dyDescent="0.2">
      <c r="A10480" s="1" t="str">
        <f t="shared" si="174"/>
        <v>SINAPI-I 6140</v>
      </c>
      <c r="B10480" s="3" t="s">
        <v>6169</v>
      </c>
      <c r="C10480" s="3">
        <v>6140</v>
      </c>
      <c r="D10480" s="2" t="s">
        <v>11209</v>
      </c>
      <c r="E10480" s="3" t="s">
        <v>6148</v>
      </c>
      <c r="G10480" s="66">
        <v>4.25</v>
      </c>
    </row>
    <row r="10481" spans="1:7" x14ac:dyDescent="0.2">
      <c r="A10481" s="1" t="str">
        <f t="shared" si="174"/>
        <v>SINAPI-I 38399</v>
      </c>
      <c r="B10481" s="3" t="s">
        <v>6169</v>
      </c>
      <c r="C10481" s="3">
        <v>38399</v>
      </c>
      <c r="D10481" s="2" t="s">
        <v>11210</v>
      </c>
      <c r="E10481" s="3" t="s">
        <v>6148</v>
      </c>
      <c r="G10481" s="66">
        <v>292.74</v>
      </c>
    </row>
    <row r="10482" spans="1:7" ht="22.5" x14ac:dyDescent="0.2">
      <c r="A10482" s="1" t="str">
        <f t="shared" si="174"/>
        <v>SINAPI-I 729</v>
      </c>
      <c r="B10482" s="3" t="s">
        <v>6169</v>
      </c>
      <c r="C10482" s="3">
        <v>729</v>
      </c>
      <c r="D10482" s="2" t="s">
        <v>11211</v>
      </c>
      <c r="E10482" s="3" t="s">
        <v>6148</v>
      </c>
      <c r="G10482" s="66">
        <v>1143.96</v>
      </c>
    </row>
    <row r="10483" spans="1:7" ht="22.5" x14ac:dyDescent="0.2">
      <c r="A10483" s="1" t="str">
        <f t="shared" si="174"/>
        <v>SINAPI-I 39925</v>
      </c>
      <c r="B10483" s="3" t="s">
        <v>6169</v>
      </c>
      <c r="C10483" s="3">
        <v>39925</v>
      </c>
      <c r="D10483" s="2" t="s">
        <v>11212</v>
      </c>
      <c r="E10483" s="3" t="s">
        <v>6148</v>
      </c>
      <c r="G10483" s="66">
        <v>16530.12</v>
      </c>
    </row>
    <row r="10484" spans="1:7" ht="22.5" x14ac:dyDescent="0.2">
      <c r="A10484" s="1" t="str">
        <f t="shared" si="174"/>
        <v>SINAPI-I 731</v>
      </c>
      <c r="B10484" s="3" t="s">
        <v>6169</v>
      </c>
      <c r="C10484" s="3">
        <v>731</v>
      </c>
      <c r="D10484" s="2" t="s">
        <v>11213</v>
      </c>
      <c r="E10484" s="3" t="s">
        <v>6148</v>
      </c>
      <c r="G10484" s="66">
        <v>1113.3499999999999</v>
      </c>
    </row>
    <row r="10485" spans="1:7" ht="22.5" x14ac:dyDescent="0.2">
      <c r="A10485" s="1" t="str">
        <f t="shared" si="174"/>
        <v>SINAPI-I 10575</v>
      </c>
      <c r="B10485" s="3" t="s">
        <v>6169</v>
      </c>
      <c r="C10485" s="3">
        <v>10575</v>
      </c>
      <c r="D10485" s="2" t="s">
        <v>11214</v>
      </c>
      <c r="E10485" s="3" t="s">
        <v>6148</v>
      </c>
      <c r="G10485" s="66">
        <v>1737.47</v>
      </c>
    </row>
    <row r="10486" spans="1:7" ht="22.5" x14ac:dyDescent="0.2">
      <c r="A10486" s="1" t="str">
        <f t="shared" si="174"/>
        <v>SINAPI-I 733</v>
      </c>
      <c r="B10486" s="3" t="s">
        <v>6169</v>
      </c>
      <c r="C10486" s="3">
        <v>733</v>
      </c>
      <c r="D10486" s="2" t="s">
        <v>11215</v>
      </c>
      <c r="E10486" s="3" t="s">
        <v>6148</v>
      </c>
      <c r="G10486" s="66">
        <v>1902.32</v>
      </c>
    </row>
    <row r="10487" spans="1:7" ht="22.5" x14ac:dyDescent="0.2">
      <c r="A10487" s="1" t="str">
        <f t="shared" si="174"/>
        <v>SINAPI-I 732</v>
      </c>
      <c r="B10487" s="3" t="s">
        <v>6169</v>
      </c>
      <c r="C10487" s="3">
        <v>732</v>
      </c>
      <c r="D10487" s="2" t="s">
        <v>11216</v>
      </c>
      <c r="E10487" s="3" t="s">
        <v>6148</v>
      </c>
      <c r="G10487" s="66">
        <v>1876.75</v>
      </c>
    </row>
    <row r="10488" spans="1:7" ht="22.5" x14ac:dyDescent="0.2">
      <c r="A10488" s="1" t="str">
        <f t="shared" si="174"/>
        <v>SINAPI-I 735</v>
      </c>
      <c r="B10488" s="3" t="s">
        <v>6169</v>
      </c>
      <c r="C10488" s="3">
        <v>735</v>
      </c>
      <c r="D10488" s="2" t="s">
        <v>11217</v>
      </c>
      <c r="E10488" s="3" t="s">
        <v>6148</v>
      </c>
      <c r="G10488" s="66">
        <v>3338.63</v>
      </c>
    </row>
    <row r="10489" spans="1:7" ht="22.5" x14ac:dyDescent="0.2">
      <c r="A10489" s="1" t="str">
        <f t="shared" si="174"/>
        <v>SINAPI-I 737</v>
      </c>
      <c r="B10489" s="3" t="s">
        <v>6169</v>
      </c>
      <c r="C10489" s="3">
        <v>737</v>
      </c>
      <c r="D10489" s="2" t="s">
        <v>11218</v>
      </c>
      <c r="E10489" s="3" t="s">
        <v>6148</v>
      </c>
      <c r="G10489" s="66">
        <v>10524.24</v>
      </c>
    </row>
    <row r="10490" spans="1:7" ht="22.5" x14ac:dyDescent="0.2">
      <c r="A10490" s="1" t="str">
        <f t="shared" si="174"/>
        <v>SINAPI-I 736</v>
      </c>
      <c r="B10490" s="3" t="s">
        <v>6169</v>
      </c>
      <c r="C10490" s="3">
        <v>736</v>
      </c>
      <c r="D10490" s="2" t="s">
        <v>11219</v>
      </c>
      <c r="E10490" s="3" t="s">
        <v>6148</v>
      </c>
      <c r="G10490" s="66">
        <v>2807.19</v>
      </c>
    </row>
    <row r="10491" spans="1:7" ht="22.5" x14ac:dyDescent="0.2">
      <c r="A10491" s="1" t="str">
        <f t="shared" si="174"/>
        <v>SINAPI-I 738</v>
      </c>
      <c r="B10491" s="3" t="s">
        <v>6169</v>
      </c>
      <c r="C10491" s="3">
        <v>738</v>
      </c>
      <c r="D10491" s="2" t="s">
        <v>11220</v>
      </c>
      <c r="E10491" s="3" t="s">
        <v>6148</v>
      </c>
      <c r="G10491" s="66">
        <v>4880.0200000000004</v>
      </c>
    </row>
    <row r="10492" spans="1:7" ht="22.5" x14ac:dyDescent="0.2">
      <c r="A10492" s="1" t="str">
        <f t="shared" si="174"/>
        <v>SINAPI-I 740</v>
      </c>
      <c r="B10492" s="3" t="s">
        <v>6169</v>
      </c>
      <c r="C10492" s="3">
        <v>740</v>
      </c>
      <c r="D10492" s="2" t="s">
        <v>11221</v>
      </c>
      <c r="E10492" s="3" t="s">
        <v>6148</v>
      </c>
      <c r="G10492" s="66">
        <v>9900.5400000000009</v>
      </c>
    </row>
    <row r="10493" spans="1:7" ht="22.5" x14ac:dyDescent="0.2">
      <c r="A10493" s="1" t="str">
        <f t="shared" si="174"/>
        <v>SINAPI-I 734</v>
      </c>
      <c r="B10493" s="3" t="s">
        <v>6169</v>
      </c>
      <c r="C10493" s="3">
        <v>734</v>
      </c>
      <c r="D10493" s="2" t="s">
        <v>11222</v>
      </c>
      <c r="E10493" s="3" t="s">
        <v>6148</v>
      </c>
      <c r="G10493" s="66">
        <v>2011.87</v>
      </c>
    </row>
    <row r="10494" spans="1:7" x14ac:dyDescent="0.2">
      <c r="A10494" s="1" t="str">
        <f t="shared" si="174"/>
        <v>SINAPI-I 39008</v>
      </c>
      <c r="B10494" s="3" t="s">
        <v>6169</v>
      </c>
      <c r="C10494" s="3">
        <v>39008</v>
      </c>
      <c r="D10494" s="2" t="s">
        <v>11223</v>
      </c>
      <c r="E10494" s="3" t="s">
        <v>6148</v>
      </c>
      <c r="G10494" s="66">
        <v>78005.759999999995</v>
      </c>
    </row>
    <row r="10495" spans="1:7" x14ac:dyDescent="0.2">
      <c r="A10495" s="1" t="str">
        <f t="shared" si="174"/>
        <v>SINAPI-I 39009</v>
      </c>
      <c r="B10495" s="3" t="s">
        <v>6169</v>
      </c>
      <c r="C10495" s="3">
        <v>39009</v>
      </c>
      <c r="D10495" s="2" t="s">
        <v>11224</v>
      </c>
      <c r="E10495" s="3" t="s">
        <v>6148</v>
      </c>
      <c r="G10495" s="66">
        <v>83573.509999999995</v>
      </c>
    </row>
    <row r="10496" spans="1:7" ht="33.75" x14ac:dyDescent="0.2">
      <c r="A10496" s="1" t="str">
        <f t="shared" si="174"/>
        <v>SINAPI-I 10587</v>
      </c>
      <c r="B10496" s="3" t="s">
        <v>6169</v>
      </c>
      <c r="C10496" s="3">
        <v>10587</v>
      </c>
      <c r="D10496" s="2" t="s">
        <v>11225</v>
      </c>
      <c r="E10496" s="3" t="s">
        <v>6148</v>
      </c>
      <c r="G10496" s="66">
        <v>5162.8599999999997</v>
      </c>
    </row>
    <row r="10497" spans="1:7" ht="33.75" x14ac:dyDescent="0.2">
      <c r="A10497" s="1" t="str">
        <f t="shared" si="174"/>
        <v>SINAPI-I 759</v>
      </c>
      <c r="B10497" s="3" t="s">
        <v>6169</v>
      </c>
      <c r="C10497" s="3">
        <v>759</v>
      </c>
      <c r="D10497" s="2" t="s">
        <v>11226</v>
      </c>
      <c r="E10497" s="3" t="s">
        <v>6148</v>
      </c>
      <c r="G10497" s="66">
        <v>7423.17</v>
      </c>
    </row>
    <row r="10498" spans="1:7" ht="33.75" x14ac:dyDescent="0.2">
      <c r="A10498" s="1" t="str">
        <f t="shared" si="174"/>
        <v>SINAPI-I 761</v>
      </c>
      <c r="B10498" s="3" t="s">
        <v>6169</v>
      </c>
      <c r="C10498" s="3">
        <v>761</v>
      </c>
      <c r="D10498" s="2" t="s">
        <v>11227</v>
      </c>
      <c r="E10498" s="3" t="s">
        <v>6148</v>
      </c>
      <c r="G10498" s="66">
        <v>12582.9</v>
      </c>
    </row>
    <row r="10499" spans="1:7" ht="33.75" x14ac:dyDescent="0.2">
      <c r="A10499" s="1" t="str">
        <f t="shared" si="174"/>
        <v>SINAPI-I 750</v>
      </c>
      <c r="B10499" s="3" t="s">
        <v>6169</v>
      </c>
      <c r="C10499" s="3">
        <v>750</v>
      </c>
      <c r="D10499" s="2" t="s">
        <v>11228</v>
      </c>
      <c r="E10499" s="3" t="s">
        <v>6148</v>
      </c>
      <c r="G10499" s="66">
        <v>11946.46</v>
      </c>
    </row>
    <row r="10500" spans="1:7" ht="33.75" x14ac:dyDescent="0.2">
      <c r="A10500" s="1" t="str">
        <f t="shared" si="174"/>
        <v>SINAPI-I 755</v>
      </c>
      <c r="B10500" s="3" t="s">
        <v>6169</v>
      </c>
      <c r="C10500" s="3">
        <v>755</v>
      </c>
      <c r="D10500" s="2" t="s">
        <v>11229</v>
      </c>
      <c r="E10500" s="3" t="s">
        <v>6148</v>
      </c>
      <c r="G10500" s="66">
        <v>49022.48</v>
      </c>
    </row>
    <row r="10501" spans="1:7" ht="33.75" x14ac:dyDescent="0.2">
      <c r="A10501" s="1" t="str">
        <f t="shared" si="174"/>
        <v>SINAPI-I 749</v>
      </c>
      <c r="B10501" s="3" t="s">
        <v>6169</v>
      </c>
      <c r="C10501" s="3">
        <v>749</v>
      </c>
      <c r="D10501" s="2" t="s">
        <v>11230</v>
      </c>
      <c r="E10501" s="3" t="s">
        <v>6148</v>
      </c>
      <c r="G10501" s="66">
        <v>18029.560000000001</v>
      </c>
    </row>
    <row r="10502" spans="1:7" ht="33.75" x14ac:dyDescent="0.2">
      <c r="A10502" s="1" t="str">
        <f t="shared" si="174"/>
        <v>SINAPI-I 756</v>
      </c>
      <c r="B10502" s="3" t="s">
        <v>6169</v>
      </c>
      <c r="C10502" s="3">
        <v>756</v>
      </c>
      <c r="D10502" s="2" t="s">
        <v>11231</v>
      </c>
      <c r="E10502" s="3" t="s">
        <v>6148</v>
      </c>
      <c r="G10502" s="66">
        <v>53465.57</v>
      </c>
    </row>
    <row r="10503" spans="1:7" ht="22.5" x14ac:dyDescent="0.2">
      <c r="A10503" s="1" t="str">
        <f t="shared" si="174"/>
        <v>SINAPI-I 10588</v>
      </c>
      <c r="B10503" s="3" t="s">
        <v>6169</v>
      </c>
      <c r="C10503" s="3">
        <v>10588</v>
      </c>
      <c r="D10503" s="2" t="s">
        <v>11232</v>
      </c>
      <c r="E10503" s="3" t="s">
        <v>6148</v>
      </c>
      <c r="G10503" s="66">
        <v>5359.7</v>
      </c>
    </row>
    <row r="10504" spans="1:7" ht="22.5" x14ac:dyDescent="0.2">
      <c r="A10504" s="1" t="str">
        <f t="shared" si="174"/>
        <v>SINAPI-I 10592</v>
      </c>
      <c r="B10504" s="3" t="s">
        <v>6169</v>
      </c>
      <c r="C10504" s="3">
        <v>10592</v>
      </c>
      <c r="D10504" s="2" t="s">
        <v>11233</v>
      </c>
      <c r="E10504" s="3" t="s">
        <v>6148</v>
      </c>
      <c r="G10504" s="66">
        <v>6473.81</v>
      </c>
    </row>
    <row r="10505" spans="1:7" ht="22.5" x14ac:dyDescent="0.2">
      <c r="A10505" s="1" t="str">
        <f t="shared" si="174"/>
        <v>SINAPI-I 10589</v>
      </c>
      <c r="B10505" s="3" t="s">
        <v>6169</v>
      </c>
      <c r="C10505" s="3">
        <v>10589</v>
      </c>
      <c r="D10505" s="2" t="s">
        <v>11234</v>
      </c>
      <c r="E10505" s="3" t="s">
        <v>6148</v>
      </c>
      <c r="G10505" s="66">
        <v>8697.15</v>
      </c>
    </row>
    <row r="10506" spans="1:7" ht="22.5" x14ac:dyDescent="0.2">
      <c r="A10506" s="1" t="str">
        <f t="shared" si="174"/>
        <v>SINAPI-I 760</v>
      </c>
      <c r="B10506" s="3" t="s">
        <v>6169</v>
      </c>
      <c r="C10506" s="3">
        <v>760</v>
      </c>
      <c r="D10506" s="2" t="s">
        <v>11235</v>
      </c>
      <c r="E10506" s="3" t="s">
        <v>6148</v>
      </c>
      <c r="G10506" s="66">
        <v>48553.57</v>
      </c>
    </row>
    <row r="10507" spans="1:7" ht="22.5" x14ac:dyDescent="0.2">
      <c r="A10507" s="1" t="str">
        <f t="shared" si="174"/>
        <v>SINAPI-I 751</v>
      </c>
      <c r="B10507" s="3" t="s">
        <v>6169</v>
      </c>
      <c r="C10507" s="3">
        <v>751</v>
      </c>
      <c r="D10507" s="2" t="s">
        <v>11236</v>
      </c>
      <c r="E10507" s="3" t="s">
        <v>6148</v>
      </c>
      <c r="G10507" s="66">
        <v>7647.18</v>
      </c>
    </row>
    <row r="10508" spans="1:7" ht="22.5" x14ac:dyDescent="0.2">
      <c r="A10508" s="1" t="str">
        <f t="shared" si="174"/>
        <v>SINAPI-I 754</v>
      </c>
      <c r="B10508" s="3" t="s">
        <v>6169</v>
      </c>
      <c r="C10508" s="3">
        <v>754</v>
      </c>
      <c r="D10508" s="2" t="s">
        <v>11237</v>
      </c>
      <c r="E10508" s="3" t="s">
        <v>6148</v>
      </c>
      <c r="G10508" s="66">
        <v>12138.39</v>
      </c>
    </row>
    <row r="10509" spans="1:7" ht="22.5" x14ac:dyDescent="0.2">
      <c r="A10509" s="1" t="str">
        <f t="shared" si="174"/>
        <v>SINAPI-I 757</v>
      </c>
      <c r="B10509" s="3" t="s">
        <v>6169</v>
      </c>
      <c r="C10509" s="3">
        <v>757</v>
      </c>
      <c r="D10509" s="2" t="s">
        <v>11238</v>
      </c>
      <c r="E10509" s="3" t="s">
        <v>6148</v>
      </c>
      <c r="G10509" s="66">
        <v>24276.78</v>
      </c>
    </row>
    <row r="10510" spans="1:7" x14ac:dyDescent="0.2">
      <c r="A10510" s="1" t="str">
        <f t="shared" si="174"/>
        <v>SINAPI-I 44489</v>
      </c>
      <c r="B10510" s="3" t="s">
        <v>6169</v>
      </c>
      <c r="C10510" s="3">
        <v>44489</v>
      </c>
      <c r="D10510" s="2" t="s">
        <v>11239</v>
      </c>
      <c r="E10510" s="3" t="s">
        <v>6148</v>
      </c>
      <c r="G10510" s="66">
        <v>284387.94</v>
      </c>
    </row>
    <row r="10511" spans="1:7" ht="22.5" x14ac:dyDescent="0.2">
      <c r="A10511" s="1" t="str">
        <f t="shared" si="174"/>
        <v>SINAPI-I 39917</v>
      </c>
      <c r="B10511" s="3" t="s">
        <v>6169</v>
      </c>
      <c r="C10511" s="3">
        <v>39917</v>
      </c>
      <c r="D10511" s="2" t="s">
        <v>11240</v>
      </c>
      <c r="E10511" s="3" t="s">
        <v>6148</v>
      </c>
      <c r="G10511" s="66">
        <v>119822.48</v>
      </c>
    </row>
    <row r="10512" spans="1:7" x14ac:dyDescent="0.2">
      <c r="A10512" s="1" t="str">
        <f t="shared" si="174"/>
        <v>SINAPI-I 38167</v>
      </c>
      <c r="B10512" s="3" t="s">
        <v>6169</v>
      </c>
      <c r="C10512" s="3">
        <v>38167</v>
      </c>
      <c r="D10512" s="2" t="s">
        <v>11241</v>
      </c>
      <c r="E10512" s="3" t="s">
        <v>15506</v>
      </c>
      <c r="G10512" s="66">
        <v>28.2</v>
      </c>
    </row>
    <row r="10513" spans="1:7" x14ac:dyDescent="0.2">
      <c r="A10513" s="1" t="str">
        <f t="shared" si="174"/>
        <v>SINAPI-I 36145</v>
      </c>
      <c r="B10513" s="3" t="s">
        <v>6169</v>
      </c>
      <c r="C10513" s="3">
        <v>36145</v>
      </c>
      <c r="D10513" s="2" t="s">
        <v>11242</v>
      </c>
      <c r="E10513" s="3" t="s">
        <v>15506</v>
      </c>
      <c r="G10513" s="66">
        <v>38.729999999999997</v>
      </c>
    </row>
    <row r="10514" spans="1:7" x14ac:dyDescent="0.2">
      <c r="A10514" s="1" t="str">
        <f t="shared" si="174"/>
        <v>SINAPI-I 12893</v>
      </c>
      <c r="B10514" s="3" t="s">
        <v>6169</v>
      </c>
      <c r="C10514" s="3">
        <v>12893</v>
      </c>
      <c r="D10514" s="2" t="s">
        <v>11243</v>
      </c>
      <c r="E10514" s="3" t="s">
        <v>15506</v>
      </c>
      <c r="G10514" s="66">
        <v>64.56</v>
      </c>
    </row>
    <row r="10515" spans="1:7" x14ac:dyDescent="0.2">
      <c r="A10515" s="1" t="str">
        <f t="shared" si="174"/>
        <v>SINAPI-I 11685</v>
      </c>
      <c r="B10515" s="3" t="s">
        <v>6169</v>
      </c>
      <c r="C10515" s="3">
        <v>11685</v>
      </c>
      <c r="D10515" s="2" t="s">
        <v>11244</v>
      </c>
      <c r="E10515" s="3" t="s">
        <v>6148</v>
      </c>
      <c r="G10515" s="66">
        <v>39.43</v>
      </c>
    </row>
    <row r="10516" spans="1:7" x14ac:dyDescent="0.2">
      <c r="A10516" s="1" t="str">
        <f t="shared" si="174"/>
        <v>SINAPI-I 11680</v>
      </c>
      <c r="B10516" s="3" t="s">
        <v>6169</v>
      </c>
      <c r="C10516" s="3">
        <v>11680</v>
      </c>
      <c r="D10516" s="2" t="s">
        <v>11245</v>
      </c>
      <c r="E10516" s="3" t="s">
        <v>6148</v>
      </c>
      <c r="G10516" s="66">
        <v>15.82</v>
      </c>
    </row>
    <row r="10517" spans="1:7" x14ac:dyDescent="0.2">
      <c r="A10517" s="1" t="str">
        <f t="shared" si="174"/>
        <v>SINAPI-I 11679</v>
      </c>
      <c r="B10517" s="3" t="s">
        <v>6169</v>
      </c>
      <c r="C10517" s="3">
        <v>11679</v>
      </c>
      <c r="D10517" s="2" t="s">
        <v>11246</v>
      </c>
      <c r="E10517" s="3" t="s">
        <v>6148</v>
      </c>
      <c r="G10517" s="66">
        <v>21.45</v>
      </c>
    </row>
    <row r="10518" spans="1:7" x14ac:dyDescent="0.2">
      <c r="A10518" s="1" t="str">
        <f t="shared" si="174"/>
        <v>SINAPI-I 2512</v>
      </c>
      <c r="B10518" s="3" t="s">
        <v>6169</v>
      </c>
      <c r="C10518" s="3">
        <v>2512</v>
      </c>
      <c r="D10518" s="2" t="s">
        <v>11247</v>
      </c>
      <c r="E10518" s="3" t="s">
        <v>6148</v>
      </c>
    </row>
    <row r="10519" spans="1:7" x14ac:dyDescent="0.2">
      <c r="A10519" s="1" t="str">
        <f t="shared" si="174"/>
        <v>SINAPI-I 4374</v>
      </c>
      <c r="B10519" s="3" t="s">
        <v>6169</v>
      </c>
      <c r="C10519" s="3">
        <v>4374</v>
      </c>
      <c r="D10519" s="2" t="s">
        <v>11248</v>
      </c>
      <c r="E10519" s="3" t="s">
        <v>6148</v>
      </c>
      <c r="G10519" s="66">
        <v>0.55000000000000004</v>
      </c>
    </row>
    <row r="10520" spans="1:7" ht="22.5" x14ac:dyDescent="0.2">
      <c r="A10520" s="1" t="str">
        <f t="shared" si="174"/>
        <v>SINAPI-I 7568</v>
      </c>
      <c r="B10520" s="3" t="s">
        <v>6169</v>
      </c>
      <c r="C10520" s="3">
        <v>7568</v>
      </c>
      <c r="D10520" s="2" t="s">
        <v>11249</v>
      </c>
      <c r="E10520" s="3" t="s">
        <v>6148</v>
      </c>
      <c r="G10520" s="66">
        <v>0.92</v>
      </c>
    </row>
    <row r="10521" spans="1:7" ht="22.5" x14ac:dyDescent="0.2">
      <c r="A10521" s="1" t="str">
        <f t="shared" si="174"/>
        <v>SINAPI-I 7584</v>
      </c>
      <c r="B10521" s="3" t="s">
        <v>6169</v>
      </c>
      <c r="C10521" s="3">
        <v>7584</v>
      </c>
      <c r="D10521" s="2" t="s">
        <v>11250</v>
      </c>
      <c r="E10521" s="3" t="s">
        <v>6148</v>
      </c>
      <c r="G10521" s="66">
        <v>1.4</v>
      </c>
    </row>
    <row r="10522" spans="1:7" x14ac:dyDescent="0.2">
      <c r="A10522" s="1" t="str">
        <f t="shared" si="174"/>
        <v>SINAPI-I 11945</v>
      </c>
      <c r="B10522" s="3" t="s">
        <v>6169</v>
      </c>
      <c r="C10522" s="3">
        <v>11945</v>
      </c>
      <c r="D10522" s="2" t="s">
        <v>11251</v>
      </c>
      <c r="E10522" s="3" t="s">
        <v>6148</v>
      </c>
      <c r="G10522" s="66">
        <v>0.09</v>
      </c>
    </row>
    <row r="10523" spans="1:7" x14ac:dyDescent="0.2">
      <c r="A10523" s="1" t="str">
        <f t="shared" si="174"/>
        <v>SINAPI-I 11946</v>
      </c>
      <c r="B10523" s="3" t="s">
        <v>6169</v>
      </c>
      <c r="C10523" s="3">
        <v>11946</v>
      </c>
      <c r="D10523" s="2" t="s">
        <v>11252</v>
      </c>
      <c r="E10523" s="3" t="s">
        <v>6148</v>
      </c>
      <c r="G10523" s="66">
        <v>0.1</v>
      </c>
    </row>
    <row r="10524" spans="1:7" x14ac:dyDescent="0.2">
      <c r="A10524" s="1" t="str">
        <f t="shared" si="174"/>
        <v>SINAPI-I 4375</v>
      </c>
      <c r="B10524" s="3" t="s">
        <v>6169</v>
      </c>
      <c r="C10524" s="3">
        <v>4375</v>
      </c>
      <c r="D10524" s="2" t="s">
        <v>11253</v>
      </c>
      <c r="E10524" s="3" t="s">
        <v>6148</v>
      </c>
      <c r="G10524" s="66">
        <v>0.15</v>
      </c>
    </row>
    <row r="10525" spans="1:7" ht="22.5" x14ac:dyDescent="0.2">
      <c r="A10525" s="1" t="str">
        <f t="shared" si="174"/>
        <v>SINAPI-I 11950</v>
      </c>
      <c r="B10525" s="3" t="s">
        <v>6169</v>
      </c>
      <c r="C10525" s="3">
        <v>11950</v>
      </c>
      <c r="D10525" s="2" t="s">
        <v>11254</v>
      </c>
      <c r="E10525" s="3" t="s">
        <v>6148</v>
      </c>
      <c r="G10525" s="66">
        <v>0.31</v>
      </c>
    </row>
    <row r="10526" spans="1:7" x14ac:dyDescent="0.2">
      <c r="A10526" s="1" t="str">
        <f t="shared" si="174"/>
        <v>SINAPI-I 4376</v>
      </c>
      <c r="B10526" s="3" t="s">
        <v>6169</v>
      </c>
      <c r="C10526" s="3">
        <v>4376</v>
      </c>
      <c r="D10526" s="2" t="s">
        <v>11255</v>
      </c>
      <c r="E10526" s="3" t="s">
        <v>6148</v>
      </c>
      <c r="G10526" s="66">
        <v>0.28999999999999998</v>
      </c>
    </row>
    <row r="10527" spans="1:7" ht="22.5" x14ac:dyDescent="0.2">
      <c r="A10527" s="1" t="str">
        <f t="shared" si="174"/>
        <v>SINAPI-I 7583</v>
      </c>
      <c r="B10527" s="3" t="s">
        <v>6169</v>
      </c>
      <c r="C10527" s="3">
        <v>7583</v>
      </c>
      <c r="D10527" s="2" t="s">
        <v>11256</v>
      </c>
      <c r="E10527" s="3" t="s">
        <v>6148</v>
      </c>
      <c r="G10527" s="66">
        <v>0.62</v>
      </c>
    </row>
    <row r="10528" spans="1:7" ht="22.5" x14ac:dyDescent="0.2">
      <c r="A10528" s="1" t="str">
        <f t="shared" si="174"/>
        <v>SINAPI-I 4350</v>
      </c>
      <c r="B10528" s="3" t="s">
        <v>6169</v>
      </c>
      <c r="C10528" s="3">
        <v>4350</v>
      </c>
      <c r="D10528" s="2" t="s">
        <v>11257</v>
      </c>
      <c r="E10528" s="3" t="s">
        <v>6148</v>
      </c>
      <c r="G10528" s="66">
        <v>0.76</v>
      </c>
    </row>
    <row r="10529" spans="1:7" x14ac:dyDescent="0.2">
      <c r="A10529" s="1" t="str">
        <f t="shared" si="174"/>
        <v>SINAPI-I 44400</v>
      </c>
      <c r="B10529" s="3" t="s">
        <v>6169</v>
      </c>
      <c r="C10529" s="3">
        <v>44400</v>
      </c>
      <c r="D10529" s="2" t="s">
        <v>11258</v>
      </c>
      <c r="E10529" s="3" t="s">
        <v>6148</v>
      </c>
      <c r="G10529" s="66">
        <v>32.08</v>
      </c>
    </row>
    <row r="10530" spans="1:7" x14ac:dyDescent="0.2">
      <c r="A10530" s="1" t="str">
        <f t="shared" si="174"/>
        <v>SINAPI-I 39886</v>
      </c>
      <c r="B10530" s="3" t="s">
        <v>6169</v>
      </c>
      <c r="C10530" s="3">
        <v>39886</v>
      </c>
      <c r="D10530" s="2" t="s">
        <v>11259</v>
      </c>
      <c r="E10530" s="3" t="s">
        <v>6148</v>
      </c>
    </row>
    <row r="10531" spans="1:7" x14ac:dyDescent="0.2">
      <c r="A10531" s="1" t="str">
        <f t="shared" si="174"/>
        <v>SINAPI-I 39887</v>
      </c>
      <c r="B10531" s="3" t="s">
        <v>6169</v>
      </c>
      <c r="C10531" s="3">
        <v>39887</v>
      </c>
      <c r="D10531" s="2" t="s">
        <v>11260</v>
      </c>
      <c r="E10531" s="3" t="s">
        <v>6148</v>
      </c>
    </row>
    <row r="10532" spans="1:7" x14ac:dyDescent="0.2">
      <c r="A10532" s="1" t="str">
        <f t="shared" si="174"/>
        <v>SINAPI-I 39888</v>
      </c>
      <c r="B10532" s="3" t="s">
        <v>6169</v>
      </c>
      <c r="C10532" s="3">
        <v>39888</v>
      </c>
      <c r="D10532" s="2" t="s">
        <v>11261</v>
      </c>
      <c r="E10532" s="3" t="s">
        <v>6148</v>
      </c>
    </row>
    <row r="10533" spans="1:7" x14ac:dyDescent="0.2">
      <c r="A10533" s="1" t="str">
        <f t="shared" si="174"/>
        <v>SINAPI-I 39890</v>
      </c>
      <c r="B10533" s="3" t="s">
        <v>6169</v>
      </c>
      <c r="C10533" s="3">
        <v>39890</v>
      </c>
      <c r="D10533" s="2" t="s">
        <v>11262</v>
      </c>
      <c r="E10533" s="3" t="s">
        <v>6148</v>
      </c>
    </row>
    <row r="10534" spans="1:7" x14ac:dyDescent="0.2">
      <c r="A10534" s="1" t="str">
        <f t="shared" si="174"/>
        <v>SINAPI-I 39891</v>
      </c>
      <c r="B10534" s="3" t="s">
        <v>6169</v>
      </c>
      <c r="C10534" s="3">
        <v>39891</v>
      </c>
      <c r="D10534" s="2" t="s">
        <v>11263</v>
      </c>
      <c r="E10534" s="3" t="s">
        <v>6148</v>
      </c>
    </row>
    <row r="10535" spans="1:7" x14ac:dyDescent="0.2">
      <c r="A10535" s="1" t="str">
        <f t="shared" ref="A10535:A10598" si="175">CONCATENAR</f>
        <v>SINAPI-I 39892</v>
      </c>
      <c r="B10535" s="3" t="s">
        <v>6169</v>
      </c>
      <c r="C10535" s="3">
        <v>39892</v>
      </c>
      <c r="D10535" s="2" t="s">
        <v>11264</v>
      </c>
      <c r="E10535" s="3" t="s">
        <v>6148</v>
      </c>
    </row>
    <row r="10536" spans="1:7" x14ac:dyDescent="0.2">
      <c r="A10536" s="1" t="str">
        <f t="shared" si="175"/>
        <v>SINAPI-I 790</v>
      </c>
      <c r="B10536" s="3" t="s">
        <v>6169</v>
      </c>
      <c r="C10536" s="3">
        <v>790</v>
      </c>
      <c r="D10536" s="2" t="s">
        <v>11265</v>
      </c>
      <c r="E10536" s="3" t="s">
        <v>6148</v>
      </c>
      <c r="G10536" s="66">
        <v>20.69</v>
      </c>
    </row>
    <row r="10537" spans="1:7" x14ac:dyDescent="0.2">
      <c r="A10537" s="1" t="str">
        <f t="shared" si="175"/>
        <v>SINAPI-I 791</v>
      </c>
      <c r="B10537" s="3" t="s">
        <v>6169</v>
      </c>
      <c r="C10537" s="3">
        <v>791</v>
      </c>
      <c r="D10537" s="2" t="s">
        <v>11266</v>
      </c>
      <c r="E10537" s="3" t="s">
        <v>6148</v>
      </c>
      <c r="G10537" s="66">
        <v>20.69</v>
      </c>
    </row>
    <row r="10538" spans="1:7" x14ac:dyDescent="0.2">
      <c r="A10538" s="1" t="str">
        <f t="shared" si="175"/>
        <v>SINAPI-I 766</v>
      </c>
      <c r="B10538" s="3" t="s">
        <v>6169</v>
      </c>
      <c r="C10538" s="3">
        <v>766</v>
      </c>
      <c r="D10538" s="2" t="s">
        <v>11267</v>
      </c>
      <c r="E10538" s="3" t="s">
        <v>6148</v>
      </c>
      <c r="G10538" s="66">
        <v>20.69</v>
      </c>
    </row>
    <row r="10539" spans="1:7" x14ac:dyDescent="0.2">
      <c r="A10539" s="1" t="str">
        <f t="shared" si="175"/>
        <v>SINAPI-I 767</v>
      </c>
      <c r="B10539" s="3" t="s">
        <v>6169</v>
      </c>
      <c r="C10539" s="3">
        <v>767</v>
      </c>
      <c r="D10539" s="2" t="s">
        <v>11268</v>
      </c>
      <c r="E10539" s="3" t="s">
        <v>6148</v>
      </c>
      <c r="G10539" s="66">
        <v>20.69</v>
      </c>
    </row>
    <row r="10540" spans="1:7" x14ac:dyDescent="0.2">
      <c r="A10540" s="1" t="str">
        <f t="shared" si="175"/>
        <v>SINAPI-I 789</v>
      </c>
      <c r="B10540" s="3" t="s">
        <v>6169</v>
      </c>
      <c r="C10540" s="3">
        <v>789</v>
      </c>
      <c r="D10540" s="2" t="s">
        <v>11269</v>
      </c>
      <c r="E10540" s="3" t="s">
        <v>6148</v>
      </c>
      <c r="G10540" s="66">
        <v>15.9</v>
      </c>
    </row>
    <row r="10541" spans="1:7" x14ac:dyDescent="0.2">
      <c r="A10541" s="1" t="str">
        <f t="shared" si="175"/>
        <v>SINAPI-I 768</v>
      </c>
      <c r="B10541" s="3" t="s">
        <v>6169</v>
      </c>
      <c r="C10541" s="3">
        <v>768</v>
      </c>
      <c r="D10541" s="2" t="s">
        <v>11270</v>
      </c>
      <c r="E10541" s="3" t="s">
        <v>6148</v>
      </c>
      <c r="G10541" s="66">
        <v>16.25</v>
      </c>
    </row>
    <row r="10542" spans="1:7" x14ac:dyDescent="0.2">
      <c r="A10542" s="1" t="str">
        <f t="shared" si="175"/>
        <v>SINAPI-I 769</v>
      </c>
      <c r="B10542" s="3" t="s">
        <v>6169</v>
      </c>
      <c r="C10542" s="3">
        <v>769</v>
      </c>
      <c r="D10542" s="2" t="s">
        <v>11271</v>
      </c>
      <c r="E10542" s="3" t="s">
        <v>6148</v>
      </c>
      <c r="G10542" s="66">
        <v>16.25</v>
      </c>
    </row>
    <row r="10543" spans="1:7" x14ac:dyDescent="0.2">
      <c r="A10543" s="1" t="str">
        <f t="shared" si="175"/>
        <v>SINAPI-I 764</v>
      </c>
      <c r="B10543" s="3" t="s">
        <v>6169</v>
      </c>
      <c r="C10543" s="3">
        <v>764</v>
      </c>
      <c r="D10543" s="2" t="s">
        <v>11272</v>
      </c>
      <c r="E10543" s="3" t="s">
        <v>6148</v>
      </c>
      <c r="G10543" s="66">
        <v>10</v>
      </c>
    </row>
    <row r="10544" spans="1:7" x14ac:dyDescent="0.2">
      <c r="A10544" s="1" t="str">
        <f t="shared" si="175"/>
        <v>SINAPI-I 765</v>
      </c>
      <c r="B10544" s="3" t="s">
        <v>6169</v>
      </c>
      <c r="C10544" s="3">
        <v>765</v>
      </c>
      <c r="D10544" s="2" t="s">
        <v>11273</v>
      </c>
      <c r="E10544" s="3" t="s">
        <v>6148</v>
      </c>
      <c r="G10544" s="66">
        <v>10</v>
      </c>
    </row>
    <row r="10545" spans="1:7" x14ac:dyDescent="0.2">
      <c r="A10545" s="1" t="str">
        <f t="shared" si="175"/>
        <v>SINAPI-I 770</v>
      </c>
      <c r="B10545" s="3" t="s">
        <v>6169</v>
      </c>
      <c r="C10545" s="3">
        <v>770</v>
      </c>
      <c r="D10545" s="2" t="s">
        <v>11274</v>
      </c>
      <c r="E10545" s="3" t="s">
        <v>6148</v>
      </c>
      <c r="G10545" s="66">
        <v>5.73</v>
      </c>
    </row>
    <row r="10546" spans="1:7" x14ac:dyDescent="0.2">
      <c r="A10546" s="1" t="str">
        <f t="shared" si="175"/>
        <v>SINAPI-I 12394</v>
      </c>
      <c r="B10546" s="3" t="s">
        <v>6169</v>
      </c>
      <c r="C10546" s="3">
        <v>12394</v>
      </c>
      <c r="D10546" s="2" t="s">
        <v>11275</v>
      </c>
      <c r="E10546" s="3" t="s">
        <v>6148</v>
      </c>
      <c r="G10546" s="66">
        <v>5.73</v>
      </c>
    </row>
    <row r="10547" spans="1:7" x14ac:dyDescent="0.2">
      <c r="A10547" s="1" t="str">
        <f t="shared" si="175"/>
        <v>SINAPI-I 787</v>
      </c>
      <c r="B10547" s="3" t="s">
        <v>6169</v>
      </c>
      <c r="C10547" s="3">
        <v>787</v>
      </c>
      <c r="D10547" s="2" t="s">
        <v>11276</v>
      </c>
      <c r="E10547" s="3" t="s">
        <v>6148</v>
      </c>
      <c r="G10547" s="66">
        <v>44.67</v>
      </c>
    </row>
    <row r="10548" spans="1:7" x14ac:dyDescent="0.2">
      <c r="A10548" s="1" t="str">
        <f t="shared" si="175"/>
        <v>SINAPI-I 774</v>
      </c>
      <c r="B10548" s="3" t="s">
        <v>6169</v>
      </c>
      <c r="C10548" s="3">
        <v>774</v>
      </c>
      <c r="D10548" s="2" t="s">
        <v>11277</v>
      </c>
      <c r="E10548" s="3" t="s">
        <v>6148</v>
      </c>
      <c r="G10548" s="66">
        <v>44.67</v>
      </c>
    </row>
    <row r="10549" spans="1:7" x14ac:dyDescent="0.2">
      <c r="A10549" s="1" t="str">
        <f t="shared" si="175"/>
        <v>SINAPI-I 773</v>
      </c>
      <c r="B10549" s="3" t="s">
        <v>6169</v>
      </c>
      <c r="C10549" s="3">
        <v>773</v>
      </c>
      <c r="D10549" s="2" t="s">
        <v>11278</v>
      </c>
      <c r="E10549" s="3" t="s">
        <v>6148</v>
      </c>
      <c r="G10549" s="66">
        <v>44.67</v>
      </c>
    </row>
    <row r="10550" spans="1:7" x14ac:dyDescent="0.2">
      <c r="A10550" s="1" t="str">
        <f t="shared" si="175"/>
        <v>SINAPI-I 775</v>
      </c>
      <c r="B10550" s="3" t="s">
        <v>6169</v>
      </c>
      <c r="C10550" s="3">
        <v>775</v>
      </c>
      <c r="D10550" s="2" t="s">
        <v>11279</v>
      </c>
      <c r="E10550" s="3" t="s">
        <v>6148</v>
      </c>
      <c r="G10550" s="66">
        <v>44.67</v>
      </c>
    </row>
    <row r="10551" spans="1:7" x14ac:dyDescent="0.2">
      <c r="A10551" s="1" t="str">
        <f t="shared" si="175"/>
        <v>SINAPI-I 788</v>
      </c>
      <c r="B10551" s="3" t="s">
        <v>6169</v>
      </c>
      <c r="C10551" s="3">
        <v>788</v>
      </c>
      <c r="D10551" s="2" t="s">
        <v>11280</v>
      </c>
      <c r="E10551" s="3" t="s">
        <v>6148</v>
      </c>
      <c r="G10551" s="66">
        <v>27.76</v>
      </c>
    </row>
    <row r="10552" spans="1:7" x14ac:dyDescent="0.2">
      <c r="A10552" s="1" t="str">
        <f t="shared" si="175"/>
        <v>SINAPI-I 772</v>
      </c>
      <c r="B10552" s="3" t="s">
        <v>6169</v>
      </c>
      <c r="C10552" s="3">
        <v>772</v>
      </c>
      <c r="D10552" s="2" t="s">
        <v>11281</v>
      </c>
      <c r="E10552" s="3" t="s">
        <v>6148</v>
      </c>
      <c r="G10552" s="66">
        <v>27.76</v>
      </c>
    </row>
    <row r="10553" spans="1:7" x14ac:dyDescent="0.2">
      <c r="A10553" s="1" t="str">
        <f t="shared" si="175"/>
        <v>SINAPI-I 771</v>
      </c>
      <c r="B10553" s="3" t="s">
        <v>6169</v>
      </c>
      <c r="C10553" s="3">
        <v>771</v>
      </c>
      <c r="D10553" s="2" t="s">
        <v>11282</v>
      </c>
      <c r="E10553" s="3" t="s">
        <v>6148</v>
      </c>
      <c r="G10553" s="66">
        <v>27.76</v>
      </c>
    </row>
    <row r="10554" spans="1:7" x14ac:dyDescent="0.2">
      <c r="A10554" s="1" t="str">
        <f t="shared" si="175"/>
        <v>SINAPI-I 776</v>
      </c>
      <c r="B10554" s="3" t="s">
        <v>6169</v>
      </c>
      <c r="C10554" s="3">
        <v>776</v>
      </c>
      <c r="D10554" s="2" t="s">
        <v>11283</v>
      </c>
      <c r="E10554" s="3" t="s">
        <v>6148</v>
      </c>
      <c r="G10554" s="66">
        <v>65.849999999999994</v>
      </c>
    </row>
    <row r="10555" spans="1:7" x14ac:dyDescent="0.2">
      <c r="A10555" s="1" t="str">
        <f t="shared" si="175"/>
        <v>SINAPI-I 777</v>
      </c>
      <c r="B10555" s="3" t="s">
        <v>6169</v>
      </c>
      <c r="C10555" s="3">
        <v>777</v>
      </c>
      <c r="D10555" s="2" t="s">
        <v>11284</v>
      </c>
      <c r="E10555" s="3" t="s">
        <v>6148</v>
      </c>
      <c r="G10555" s="66">
        <v>64.010000000000005</v>
      </c>
    </row>
    <row r="10556" spans="1:7" x14ac:dyDescent="0.2">
      <c r="A10556" s="1" t="str">
        <f t="shared" si="175"/>
        <v>SINAPI-I 780</v>
      </c>
      <c r="B10556" s="3" t="s">
        <v>6169</v>
      </c>
      <c r="C10556" s="3">
        <v>780</v>
      </c>
      <c r="D10556" s="2" t="s">
        <v>11285</v>
      </c>
      <c r="E10556" s="3" t="s">
        <v>6148</v>
      </c>
      <c r="G10556" s="66">
        <v>64.33</v>
      </c>
    </row>
    <row r="10557" spans="1:7" x14ac:dyDescent="0.2">
      <c r="A10557" s="1" t="str">
        <f t="shared" si="175"/>
        <v>SINAPI-I 778</v>
      </c>
      <c r="B10557" s="3" t="s">
        <v>6169</v>
      </c>
      <c r="C10557" s="3">
        <v>778</v>
      </c>
      <c r="D10557" s="2" t="s">
        <v>11286</v>
      </c>
      <c r="E10557" s="3" t="s">
        <v>6148</v>
      </c>
      <c r="G10557" s="66">
        <v>65.849999999999994</v>
      </c>
    </row>
    <row r="10558" spans="1:7" x14ac:dyDescent="0.2">
      <c r="A10558" s="1" t="str">
        <f t="shared" si="175"/>
        <v>SINAPI-I 779</v>
      </c>
      <c r="B10558" s="3" t="s">
        <v>6169</v>
      </c>
      <c r="C10558" s="3">
        <v>779</v>
      </c>
      <c r="D10558" s="2" t="s">
        <v>11287</v>
      </c>
      <c r="E10558" s="3" t="s">
        <v>6148</v>
      </c>
      <c r="G10558" s="66">
        <v>6.9</v>
      </c>
    </row>
    <row r="10559" spans="1:7" x14ac:dyDescent="0.2">
      <c r="A10559" s="1" t="str">
        <f t="shared" si="175"/>
        <v>SINAPI-I 781</v>
      </c>
      <c r="B10559" s="3" t="s">
        <v>6169</v>
      </c>
      <c r="C10559" s="3">
        <v>781</v>
      </c>
      <c r="D10559" s="2" t="s">
        <v>11288</v>
      </c>
      <c r="E10559" s="3" t="s">
        <v>6148</v>
      </c>
      <c r="G10559" s="66">
        <v>121.66</v>
      </c>
    </row>
    <row r="10560" spans="1:7" x14ac:dyDescent="0.2">
      <c r="A10560" s="1" t="str">
        <f t="shared" si="175"/>
        <v>SINAPI-I 786</v>
      </c>
      <c r="B10560" s="3" t="s">
        <v>6169</v>
      </c>
      <c r="C10560" s="3">
        <v>786</v>
      </c>
      <c r="D10560" s="2" t="s">
        <v>11289</v>
      </c>
      <c r="E10560" s="3" t="s">
        <v>6148</v>
      </c>
      <c r="G10560" s="66">
        <v>121.66</v>
      </c>
    </row>
    <row r="10561" spans="1:7" x14ac:dyDescent="0.2">
      <c r="A10561" s="1" t="str">
        <f t="shared" si="175"/>
        <v>SINAPI-I 782</v>
      </c>
      <c r="B10561" s="3" t="s">
        <v>6169</v>
      </c>
      <c r="C10561" s="3">
        <v>782</v>
      </c>
      <c r="D10561" s="2" t="s">
        <v>11290</v>
      </c>
      <c r="E10561" s="3" t="s">
        <v>6148</v>
      </c>
      <c r="G10561" s="66">
        <v>121.66</v>
      </c>
    </row>
    <row r="10562" spans="1:7" x14ac:dyDescent="0.2">
      <c r="A10562" s="1" t="str">
        <f t="shared" si="175"/>
        <v>SINAPI-I 783</v>
      </c>
      <c r="B10562" s="3" t="s">
        <v>6169</v>
      </c>
      <c r="C10562" s="3">
        <v>783</v>
      </c>
      <c r="D10562" s="2" t="s">
        <v>11291</v>
      </c>
      <c r="E10562" s="3" t="s">
        <v>6148</v>
      </c>
      <c r="G10562" s="66">
        <v>332.99</v>
      </c>
    </row>
    <row r="10563" spans="1:7" x14ac:dyDescent="0.2">
      <c r="A10563" s="1" t="str">
        <f t="shared" si="175"/>
        <v>SINAPI-I 785</v>
      </c>
      <c r="B10563" s="3" t="s">
        <v>6169</v>
      </c>
      <c r="C10563" s="3">
        <v>785</v>
      </c>
      <c r="D10563" s="2" t="s">
        <v>11292</v>
      </c>
      <c r="E10563" s="3" t="s">
        <v>6148</v>
      </c>
      <c r="G10563" s="66">
        <v>351.83</v>
      </c>
    </row>
    <row r="10564" spans="1:7" x14ac:dyDescent="0.2">
      <c r="A10564" s="1" t="str">
        <f t="shared" si="175"/>
        <v>SINAPI-I 784</v>
      </c>
      <c r="B10564" s="3" t="s">
        <v>6169</v>
      </c>
      <c r="C10564" s="3">
        <v>784</v>
      </c>
      <c r="D10564" s="2" t="s">
        <v>11293</v>
      </c>
      <c r="E10564" s="3" t="s">
        <v>6148</v>
      </c>
      <c r="G10564" s="66">
        <v>377.43</v>
      </c>
    </row>
    <row r="10565" spans="1:7" x14ac:dyDescent="0.2">
      <c r="A10565" s="1" t="str">
        <f t="shared" si="175"/>
        <v>SINAPI-I 828</v>
      </c>
      <c r="B10565" s="3" t="s">
        <v>6169</v>
      </c>
      <c r="C10565" s="3">
        <v>828</v>
      </c>
      <c r="D10565" s="2" t="s">
        <v>11294</v>
      </c>
      <c r="E10565" s="3" t="s">
        <v>6148</v>
      </c>
      <c r="G10565" s="66">
        <v>0.56000000000000005</v>
      </c>
    </row>
    <row r="10566" spans="1:7" x14ac:dyDescent="0.2">
      <c r="A10566" s="1" t="str">
        <f t="shared" si="175"/>
        <v>SINAPI-I 829</v>
      </c>
      <c r="B10566" s="3" t="s">
        <v>6169</v>
      </c>
      <c r="C10566" s="3">
        <v>829</v>
      </c>
      <c r="D10566" s="2" t="s">
        <v>11295</v>
      </c>
      <c r="E10566" s="3" t="s">
        <v>6148</v>
      </c>
      <c r="G10566" s="66">
        <v>0.9</v>
      </c>
    </row>
    <row r="10567" spans="1:7" x14ac:dyDescent="0.2">
      <c r="A10567" s="1" t="str">
        <f t="shared" si="175"/>
        <v>SINAPI-I 812</v>
      </c>
      <c r="B10567" s="3" t="s">
        <v>6169</v>
      </c>
      <c r="C10567" s="3">
        <v>812</v>
      </c>
      <c r="D10567" s="2" t="s">
        <v>11296</v>
      </c>
      <c r="E10567" s="3" t="s">
        <v>6148</v>
      </c>
      <c r="G10567" s="66">
        <v>1.99</v>
      </c>
    </row>
    <row r="10568" spans="1:7" x14ac:dyDescent="0.2">
      <c r="A10568" s="1" t="str">
        <f t="shared" si="175"/>
        <v>SINAPI-I 819</v>
      </c>
      <c r="B10568" s="3" t="s">
        <v>6169</v>
      </c>
      <c r="C10568" s="3">
        <v>819</v>
      </c>
      <c r="D10568" s="2" t="s">
        <v>11297</v>
      </c>
      <c r="E10568" s="3" t="s">
        <v>6148</v>
      </c>
      <c r="G10568" s="66">
        <v>3.45</v>
      </c>
    </row>
    <row r="10569" spans="1:7" x14ac:dyDescent="0.2">
      <c r="A10569" s="1" t="str">
        <f t="shared" si="175"/>
        <v>SINAPI-I 818</v>
      </c>
      <c r="B10569" s="3" t="s">
        <v>6169</v>
      </c>
      <c r="C10569" s="3">
        <v>818</v>
      </c>
      <c r="D10569" s="2" t="s">
        <v>11298</v>
      </c>
      <c r="E10569" s="3" t="s">
        <v>6148</v>
      </c>
      <c r="G10569" s="66">
        <v>6.43</v>
      </c>
    </row>
    <row r="10570" spans="1:7" x14ac:dyDescent="0.2">
      <c r="A10570" s="1" t="str">
        <f t="shared" si="175"/>
        <v>SINAPI-I 20086</v>
      </c>
      <c r="B10570" s="3" t="s">
        <v>6169</v>
      </c>
      <c r="C10570" s="3">
        <v>20086</v>
      </c>
      <c r="D10570" s="2" t="s">
        <v>11299</v>
      </c>
      <c r="E10570" s="3" t="s">
        <v>6148</v>
      </c>
      <c r="G10570" s="66">
        <v>3.07</v>
      </c>
    </row>
    <row r="10571" spans="1:7" x14ac:dyDescent="0.2">
      <c r="A10571" s="1" t="str">
        <f t="shared" si="175"/>
        <v>SINAPI-I 832</v>
      </c>
      <c r="B10571" s="3" t="s">
        <v>6169</v>
      </c>
      <c r="C10571" s="3">
        <v>832</v>
      </c>
      <c r="D10571" s="2" t="s">
        <v>11300</v>
      </c>
      <c r="E10571" s="3" t="s">
        <v>6148</v>
      </c>
      <c r="G10571" s="66">
        <v>2.66</v>
      </c>
    </row>
    <row r="10572" spans="1:7" x14ac:dyDescent="0.2">
      <c r="A10572" s="1" t="str">
        <f t="shared" si="175"/>
        <v>SINAPI-I 834</v>
      </c>
      <c r="B10572" s="3" t="s">
        <v>6169</v>
      </c>
      <c r="C10572" s="3">
        <v>834</v>
      </c>
      <c r="D10572" s="2" t="s">
        <v>11301</v>
      </c>
      <c r="E10572" s="3" t="s">
        <v>6148</v>
      </c>
      <c r="G10572" s="66">
        <v>3.44</v>
      </c>
    </row>
    <row r="10573" spans="1:7" x14ac:dyDescent="0.2">
      <c r="A10573" s="1" t="str">
        <f t="shared" si="175"/>
        <v>SINAPI-I 813</v>
      </c>
      <c r="B10573" s="3" t="s">
        <v>6169</v>
      </c>
      <c r="C10573" s="3">
        <v>813</v>
      </c>
      <c r="D10573" s="2" t="s">
        <v>11302</v>
      </c>
      <c r="E10573" s="3" t="s">
        <v>6148</v>
      </c>
      <c r="G10573" s="66">
        <v>4</v>
      </c>
    </row>
    <row r="10574" spans="1:7" x14ac:dyDescent="0.2">
      <c r="A10574" s="1" t="str">
        <f t="shared" si="175"/>
        <v>SINAPI-I 820</v>
      </c>
      <c r="B10574" s="3" t="s">
        <v>6169</v>
      </c>
      <c r="C10574" s="3">
        <v>820</v>
      </c>
      <c r="D10574" s="2" t="s">
        <v>11303</v>
      </c>
      <c r="E10574" s="3" t="s">
        <v>6148</v>
      </c>
      <c r="G10574" s="66">
        <v>5.39</v>
      </c>
    </row>
    <row r="10575" spans="1:7" x14ac:dyDescent="0.2">
      <c r="A10575" s="1" t="str">
        <f t="shared" si="175"/>
        <v>SINAPI-I 816</v>
      </c>
      <c r="B10575" s="3" t="s">
        <v>6169</v>
      </c>
      <c r="C10575" s="3">
        <v>816</v>
      </c>
      <c r="D10575" s="2" t="s">
        <v>11304</v>
      </c>
      <c r="E10575" s="3" t="s">
        <v>6148</v>
      </c>
      <c r="G10575" s="66">
        <v>9.6</v>
      </c>
    </row>
    <row r="10576" spans="1:7" x14ac:dyDescent="0.2">
      <c r="A10576" s="1" t="str">
        <f t="shared" si="175"/>
        <v>SINAPI-I 814</v>
      </c>
      <c r="B10576" s="3" t="s">
        <v>6169</v>
      </c>
      <c r="C10576" s="3">
        <v>814</v>
      </c>
      <c r="D10576" s="2" t="s">
        <v>11305</v>
      </c>
      <c r="E10576" s="3" t="s">
        <v>6148</v>
      </c>
      <c r="G10576" s="66">
        <v>11.93</v>
      </c>
    </row>
    <row r="10577" spans="1:7" x14ac:dyDescent="0.2">
      <c r="A10577" s="1" t="str">
        <f t="shared" si="175"/>
        <v>SINAPI-I 822</v>
      </c>
      <c r="B10577" s="3" t="s">
        <v>6169</v>
      </c>
      <c r="C10577" s="3">
        <v>822</v>
      </c>
      <c r="D10577" s="2" t="s">
        <v>11306</v>
      </c>
      <c r="E10577" s="3" t="s">
        <v>6148</v>
      </c>
      <c r="G10577" s="66">
        <v>15.57</v>
      </c>
    </row>
    <row r="10578" spans="1:7" x14ac:dyDescent="0.2">
      <c r="A10578" s="1" t="str">
        <f t="shared" si="175"/>
        <v>SINAPI-I 821</v>
      </c>
      <c r="B10578" s="3" t="s">
        <v>6169</v>
      </c>
      <c r="C10578" s="3">
        <v>821</v>
      </c>
      <c r="D10578" s="2" t="s">
        <v>11307</v>
      </c>
      <c r="E10578" s="3" t="s">
        <v>6148</v>
      </c>
      <c r="G10578" s="66">
        <v>17.809999999999999</v>
      </c>
    </row>
    <row r="10579" spans="1:7" x14ac:dyDescent="0.2">
      <c r="A10579" s="1" t="str">
        <f t="shared" si="175"/>
        <v>SINAPI-I 39191</v>
      </c>
      <c r="B10579" s="3" t="s">
        <v>6169</v>
      </c>
      <c r="C10579" s="3">
        <v>39191</v>
      </c>
      <c r="D10579" s="2" t="s">
        <v>11308</v>
      </c>
      <c r="E10579" s="3" t="s">
        <v>6148</v>
      </c>
      <c r="G10579" s="66">
        <v>24.98</v>
      </c>
    </row>
    <row r="10580" spans="1:7" x14ac:dyDescent="0.2">
      <c r="A10580" s="1" t="str">
        <f t="shared" si="175"/>
        <v>SINAPI-I 39190</v>
      </c>
      <c r="B10580" s="3" t="s">
        <v>6169</v>
      </c>
      <c r="C10580" s="3">
        <v>39190</v>
      </c>
      <c r="D10580" s="2" t="s">
        <v>11309</v>
      </c>
      <c r="E10580" s="3" t="s">
        <v>6148</v>
      </c>
      <c r="G10580" s="66">
        <v>26.1</v>
      </c>
    </row>
    <row r="10581" spans="1:7" x14ac:dyDescent="0.2">
      <c r="A10581" s="1" t="str">
        <f t="shared" si="175"/>
        <v>SINAPI-I 39189</v>
      </c>
      <c r="B10581" s="3" t="s">
        <v>6169</v>
      </c>
      <c r="C10581" s="3">
        <v>39189</v>
      </c>
      <c r="D10581" s="2" t="s">
        <v>11310</v>
      </c>
      <c r="E10581" s="3" t="s">
        <v>6148</v>
      </c>
      <c r="G10581" s="66">
        <v>27.62</v>
      </c>
    </row>
    <row r="10582" spans="1:7" x14ac:dyDescent="0.2">
      <c r="A10582" s="1" t="str">
        <f t="shared" si="175"/>
        <v>SINAPI-I 39188</v>
      </c>
      <c r="B10582" s="3" t="s">
        <v>6169</v>
      </c>
      <c r="C10582" s="3">
        <v>39188</v>
      </c>
      <c r="D10582" s="2" t="s">
        <v>11311</v>
      </c>
      <c r="E10582" s="3" t="s">
        <v>6148</v>
      </c>
      <c r="G10582" s="66">
        <v>20.329999999999998</v>
      </c>
    </row>
    <row r="10583" spans="1:7" x14ac:dyDescent="0.2">
      <c r="A10583" s="1" t="str">
        <f t="shared" si="175"/>
        <v>SINAPI-I 39186</v>
      </c>
      <c r="B10583" s="3" t="s">
        <v>6169</v>
      </c>
      <c r="C10583" s="3">
        <v>39186</v>
      </c>
      <c r="D10583" s="2" t="s">
        <v>11312</v>
      </c>
      <c r="E10583" s="3" t="s">
        <v>6148</v>
      </c>
      <c r="G10583" s="66">
        <v>24.71</v>
      </c>
    </row>
    <row r="10584" spans="1:7" x14ac:dyDescent="0.2">
      <c r="A10584" s="1" t="str">
        <f t="shared" si="175"/>
        <v>SINAPI-I 39187</v>
      </c>
      <c r="B10584" s="3" t="s">
        <v>6169</v>
      </c>
      <c r="C10584" s="3">
        <v>39187</v>
      </c>
      <c r="D10584" s="2" t="s">
        <v>11313</v>
      </c>
      <c r="E10584" s="3" t="s">
        <v>6148</v>
      </c>
      <c r="G10584" s="66">
        <v>21.31</v>
      </c>
    </row>
    <row r="10585" spans="1:7" x14ac:dyDescent="0.2">
      <c r="A10585" s="1" t="str">
        <f t="shared" si="175"/>
        <v>SINAPI-I 39184</v>
      </c>
      <c r="B10585" s="3" t="s">
        <v>6169</v>
      </c>
      <c r="C10585" s="3">
        <v>39184</v>
      </c>
      <c r="D10585" s="2" t="s">
        <v>11314</v>
      </c>
      <c r="E10585" s="3" t="s">
        <v>6148</v>
      </c>
      <c r="G10585" s="66">
        <v>8.02</v>
      </c>
    </row>
    <row r="10586" spans="1:7" x14ac:dyDescent="0.2">
      <c r="A10586" s="1" t="str">
        <f t="shared" si="175"/>
        <v>SINAPI-I 39185</v>
      </c>
      <c r="B10586" s="3" t="s">
        <v>6169</v>
      </c>
      <c r="C10586" s="3">
        <v>39185</v>
      </c>
      <c r="D10586" s="2" t="s">
        <v>11315</v>
      </c>
      <c r="E10586" s="3" t="s">
        <v>6148</v>
      </c>
      <c r="G10586" s="66">
        <v>7.31</v>
      </c>
    </row>
    <row r="10587" spans="1:7" x14ac:dyDescent="0.2">
      <c r="A10587" s="1" t="str">
        <f t="shared" si="175"/>
        <v>SINAPI-I 39198</v>
      </c>
      <c r="B10587" s="3" t="s">
        <v>6169</v>
      </c>
      <c r="C10587" s="3">
        <v>39198</v>
      </c>
      <c r="D10587" s="2" t="s">
        <v>11316</v>
      </c>
      <c r="E10587" s="3" t="s">
        <v>6148</v>
      </c>
      <c r="G10587" s="66">
        <v>81.95</v>
      </c>
    </row>
    <row r="10588" spans="1:7" x14ac:dyDescent="0.2">
      <c r="A10588" s="1" t="str">
        <f t="shared" si="175"/>
        <v>SINAPI-I 39197</v>
      </c>
      <c r="B10588" s="3" t="s">
        <v>6169</v>
      </c>
      <c r="C10588" s="3">
        <v>39197</v>
      </c>
      <c r="D10588" s="2" t="s">
        <v>11317</v>
      </c>
      <c r="E10588" s="3" t="s">
        <v>6148</v>
      </c>
      <c r="G10588" s="66">
        <v>85.61</v>
      </c>
    </row>
    <row r="10589" spans="1:7" x14ac:dyDescent="0.2">
      <c r="A10589" s="1" t="str">
        <f t="shared" si="175"/>
        <v>SINAPI-I 39196</v>
      </c>
      <c r="B10589" s="3" t="s">
        <v>6169</v>
      </c>
      <c r="C10589" s="3">
        <v>39196</v>
      </c>
      <c r="D10589" s="2" t="s">
        <v>11318</v>
      </c>
      <c r="E10589" s="3" t="s">
        <v>6148</v>
      </c>
      <c r="G10589" s="66">
        <v>88.29</v>
      </c>
    </row>
    <row r="10590" spans="1:7" x14ac:dyDescent="0.2">
      <c r="A10590" s="1" t="str">
        <f t="shared" si="175"/>
        <v>SINAPI-I 39199</v>
      </c>
      <c r="B10590" s="3" t="s">
        <v>6169</v>
      </c>
      <c r="C10590" s="3">
        <v>39199</v>
      </c>
      <c r="D10590" s="2" t="s">
        <v>11319</v>
      </c>
      <c r="E10590" s="3" t="s">
        <v>6148</v>
      </c>
      <c r="G10590" s="66">
        <v>78.87</v>
      </c>
    </row>
    <row r="10591" spans="1:7" x14ac:dyDescent="0.2">
      <c r="A10591" s="1" t="str">
        <f t="shared" si="175"/>
        <v>SINAPI-I 39195</v>
      </c>
      <c r="B10591" s="3" t="s">
        <v>6169</v>
      </c>
      <c r="C10591" s="3">
        <v>39195</v>
      </c>
      <c r="D10591" s="2" t="s">
        <v>11320</v>
      </c>
      <c r="E10591" s="3" t="s">
        <v>6148</v>
      </c>
      <c r="G10591" s="66">
        <v>45.52</v>
      </c>
    </row>
    <row r="10592" spans="1:7" x14ac:dyDescent="0.2">
      <c r="A10592" s="1" t="str">
        <f t="shared" si="175"/>
        <v>SINAPI-I 39194</v>
      </c>
      <c r="B10592" s="3" t="s">
        <v>6169</v>
      </c>
      <c r="C10592" s="3">
        <v>39194</v>
      </c>
      <c r="D10592" s="2" t="s">
        <v>11321</v>
      </c>
      <c r="E10592" s="3" t="s">
        <v>6148</v>
      </c>
      <c r="G10592" s="66">
        <v>48.72</v>
      </c>
    </row>
    <row r="10593" spans="1:7" x14ac:dyDescent="0.2">
      <c r="A10593" s="1" t="str">
        <f t="shared" si="175"/>
        <v>SINAPI-I 39193</v>
      </c>
      <c r="B10593" s="3" t="s">
        <v>6169</v>
      </c>
      <c r="C10593" s="3">
        <v>39193</v>
      </c>
      <c r="D10593" s="2" t="s">
        <v>11322</v>
      </c>
      <c r="E10593" s="3" t="s">
        <v>6148</v>
      </c>
      <c r="G10593" s="66">
        <v>53.39</v>
      </c>
    </row>
    <row r="10594" spans="1:7" x14ac:dyDescent="0.2">
      <c r="A10594" s="1" t="str">
        <f t="shared" si="175"/>
        <v>SINAPI-I 39192</v>
      </c>
      <c r="B10594" s="3" t="s">
        <v>6169</v>
      </c>
      <c r="C10594" s="3">
        <v>39192</v>
      </c>
      <c r="D10594" s="2" t="s">
        <v>11323</v>
      </c>
      <c r="E10594" s="3" t="s">
        <v>6148</v>
      </c>
      <c r="G10594" s="66">
        <v>55.54</v>
      </c>
    </row>
    <row r="10595" spans="1:7" x14ac:dyDescent="0.2">
      <c r="A10595" s="1" t="str">
        <f t="shared" si="175"/>
        <v>SINAPI-I 39201</v>
      </c>
      <c r="B10595" s="3" t="s">
        <v>6169</v>
      </c>
      <c r="C10595" s="3">
        <v>39201</v>
      </c>
      <c r="D10595" s="2" t="s">
        <v>11324</v>
      </c>
      <c r="E10595" s="3" t="s">
        <v>6148</v>
      </c>
      <c r="G10595" s="66">
        <v>97.98</v>
      </c>
    </row>
    <row r="10596" spans="1:7" x14ac:dyDescent="0.2">
      <c r="A10596" s="1" t="str">
        <f t="shared" si="175"/>
        <v>SINAPI-I 39200</v>
      </c>
      <c r="B10596" s="3" t="s">
        <v>6169</v>
      </c>
      <c r="C10596" s="3">
        <v>39200</v>
      </c>
      <c r="D10596" s="2" t="s">
        <v>11325</v>
      </c>
      <c r="E10596" s="3" t="s">
        <v>6148</v>
      </c>
      <c r="G10596" s="66">
        <v>98.77</v>
      </c>
    </row>
    <row r="10597" spans="1:7" x14ac:dyDescent="0.2">
      <c r="A10597" s="1" t="str">
        <f t="shared" si="175"/>
        <v>SINAPI-I 39203</v>
      </c>
      <c r="B10597" s="3" t="s">
        <v>6169</v>
      </c>
      <c r="C10597" s="3">
        <v>39203</v>
      </c>
      <c r="D10597" s="2" t="s">
        <v>11326</v>
      </c>
      <c r="E10597" s="3" t="s">
        <v>6148</v>
      </c>
      <c r="G10597" s="66">
        <v>79.75</v>
      </c>
    </row>
    <row r="10598" spans="1:7" x14ac:dyDescent="0.2">
      <c r="A10598" s="1" t="str">
        <f t="shared" si="175"/>
        <v>SINAPI-I 39202</v>
      </c>
      <c r="B10598" s="3" t="s">
        <v>6169</v>
      </c>
      <c r="C10598" s="3">
        <v>39202</v>
      </c>
      <c r="D10598" s="2" t="s">
        <v>11327</v>
      </c>
      <c r="E10598" s="3" t="s">
        <v>6148</v>
      </c>
      <c r="G10598" s="66">
        <v>93.68</v>
      </c>
    </row>
    <row r="10599" spans="1:7" x14ac:dyDescent="0.2">
      <c r="A10599" s="1" t="str">
        <f t="shared" ref="A10599:A10662" si="176">CONCATENAR</f>
        <v>SINAPI-I 39920</v>
      </c>
      <c r="B10599" s="3" t="s">
        <v>6169</v>
      </c>
      <c r="C10599" s="3">
        <v>39920</v>
      </c>
      <c r="D10599" s="2" t="s">
        <v>11328</v>
      </c>
      <c r="E10599" s="3" t="s">
        <v>6148</v>
      </c>
      <c r="G10599" s="66">
        <v>6.72</v>
      </c>
    </row>
    <row r="10600" spans="1:7" x14ac:dyDescent="0.2">
      <c r="A10600" s="1" t="str">
        <f t="shared" si="176"/>
        <v>SINAPI-I 39205</v>
      </c>
      <c r="B10600" s="3" t="s">
        <v>6169</v>
      </c>
      <c r="C10600" s="3">
        <v>39205</v>
      </c>
      <c r="D10600" s="2" t="s">
        <v>11329</v>
      </c>
      <c r="E10600" s="3" t="s">
        <v>6148</v>
      </c>
      <c r="G10600" s="66">
        <v>156.30000000000001</v>
      </c>
    </row>
    <row r="10601" spans="1:7" x14ac:dyDescent="0.2">
      <c r="A10601" s="1" t="str">
        <f t="shared" si="176"/>
        <v>SINAPI-I 39204</v>
      </c>
      <c r="B10601" s="3" t="s">
        <v>6169</v>
      </c>
      <c r="C10601" s="3">
        <v>39204</v>
      </c>
      <c r="D10601" s="2" t="s">
        <v>11330</v>
      </c>
      <c r="E10601" s="3" t="s">
        <v>6148</v>
      </c>
      <c r="G10601" s="66">
        <v>160.08000000000001</v>
      </c>
    </row>
    <row r="10602" spans="1:7" x14ac:dyDescent="0.2">
      <c r="A10602" s="1" t="str">
        <f t="shared" si="176"/>
        <v>SINAPI-I 39206</v>
      </c>
      <c r="B10602" s="3" t="s">
        <v>6169</v>
      </c>
      <c r="C10602" s="3">
        <v>39206</v>
      </c>
      <c r="D10602" s="2" t="s">
        <v>11331</v>
      </c>
      <c r="E10602" s="3" t="s">
        <v>6148</v>
      </c>
      <c r="G10602" s="66">
        <v>151.87</v>
      </c>
    </row>
    <row r="10603" spans="1:7" x14ac:dyDescent="0.2">
      <c r="A10603" s="1" t="str">
        <f t="shared" si="176"/>
        <v>SINAPI-I 798</v>
      </c>
      <c r="B10603" s="3" t="s">
        <v>6169</v>
      </c>
      <c r="C10603" s="3">
        <v>798</v>
      </c>
      <c r="D10603" s="2" t="s">
        <v>11332</v>
      </c>
      <c r="E10603" s="3" t="s">
        <v>6148</v>
      </c>
      <c r="G10603" s="66">
        <v>1.1100000000000001</v>
      </c>
    </row>
    <row r="10604" spans="1:7" x14ac:dyDescent="0.2">
      <c r="A10604" s="1" t="str">
        <f t="shared" si="176"/>
        <v>SINAPI-I 797</v>
      </c>
      <c r="B10604" s="3" t="s">
        <v>6169</v>
      </c>
      <c r="C10604" s="3">
        <v>797</v>
      </c>
      <c r="D10604" s="2" t="s">
        <v>11333</v>
      </c>
      <c r="E10604" s="3" t="s">
        <v>6148</v>
      </c>
      <c r="G10604" s="66">
        <v>8.06</v>
      </c>
    </row>
    <row r="10605" spans="1:7" x14ac:dyDescent="0.2">
      <c r="A10605" s="1" t="str">
        <f t="shared" si="176"/>
        <v>SINAPI-I 796</v>
      </c>
      <c r="B10605" s="3" t="s">
        <v>6169</v>
      </c>
      <c r="C10605" s="3">
        <v>796</v>
      </c>
      <c r="D10605" s="2" t="s">
        <v>11334</v>
      </c>
      <c r="E10605" s="3" t="s">
        <v>6148</v>
      </c>
      <c r="G10605" s="66">
        <v>6.85</v>
      </c>
    </row>
    <row r="10606" spans="1:7" x14ac:dyDescent="0.2">
      <c r="A10606" s="1" t="str">
        <f t="shared" si="176"/>
        <v>SINAPI-I 799</v>
      </c>
      <c r="B10606" s="3" t="s">
        <v>6169</v>
      </c>
      <c r="C10606" s="3">
        <v>799</v>
      </c>
      <c r="D10606" s="2" t="s">
        <v>11335</v>
      </c>
      <c r="E10606" s="3" t="s">
        <v>6148</v>
      </c>
      <c r="G10606" s="66">
        <v>3.31</v>
      </c>
    </row>
    <row r="10607" spans="1:7" x14ac:dyDescent="0.2">
      <c r="A10607" s="1" t="str">
        <f t="shared" si="176"/>
        <v>SINAPI-I 792</v>
      </c>
      <c r="B10607" s="3" t="s">
        <v>6169</v>
      </c>
      <c r="C10607" s="3">
        <v>792</v>
      </c>
      <c r="D10607" s="2" t="s">
        <v>11336</v>
      </c>
      <c r="E10607" s="3" t="s">
        <v>6148</v>
      </c>
      <c r="G10607" s="66">
        <v>3.21</v>
      </c>
    </row>
    <row r="10608" spans="1:7" x14ac:dyDescent="0.2">
      <c r="A10608" s="1" t="str">
        <f t="shared" si="176"/>
        <v>SINAPI-I 38001</v>
      </c>
      <c r="B10608" s="3" t="s">
        <v>6169</v>
      </c>
      <c r="C10608" s="3">
        <v>38001</v>
      </c>
      <c r="D10608" s="2" t="s">
        <v>11337</v>
      </c>
      <c r="E10608" s="3" t="s">
        <v>6148</v>
      </c>
      <c r="G10608" s="66">
        <v>1.19</v>
      </c>
    </row>
    <row r="10609" spans="1:7" x14ac:dyDescent="0.2">
      <c r="A10609" s="1" t="str">
        <f t="shared" si="176"/>
        <v>SINAPI-I 38002</v>
      </c>
      <c r="B10609" s="3" t="s">
        <v>6169</v>
      </c>
      <c r="C10609" s="3">
        <v>38002</v>
      </c>
      <c r="D10609" s="2" t="s">
        <v>11338</v>
      </c>
      <c r="E10609" s="3" t="s">
        <v>6148</v>
      </c>
      <c r="G10609" s="66">
        <v>4.1399999999999997</v>
      </c>
    </row>
    <row r="10610" spans="1:7" x14ac:dyDescent="0.2">
      <c r="A10610" s="1" t="str">
        <f t="shared" si="176"/>
        <v>SINAPI-I 38003</v>
      </c>
      <c r="B10610" s="3" t="s">
        <v>6169</v>
      </c>
      <c r="C10610" s="3">
        <v>38003</v>
      </c>
      <c r="D10610" s="2" t="s">
        <v>11339</v>
      </c>
      <c r="E10610" s="3" t="s">
        <v>6148</v>
      </c>
      <c r="G10610" s="66">
        <v>28.28</v>
      </c>
    </row>
    <row r="10611" spans="1:7" x14ac:dyDescent="0.2">
      <c r="A10611" s="1" t="str">
        <f t="shared" si="176"/>
        <v>SINAPI-I 38004</v>
      </c>
      <c r="B10611" s="3" t="s">
        <v>6169</v>
      </c>
      <c r="C10611" s="3">
        <v>38004</v>
      </c>
      <c r="D10611" s="2" t="s">
        <v>11340</v>
      </c>
      <c r="E10611" s="3" t="s">
        <v>6148</v>
      </c>
      <c r="G10611" s="66">
        <v>32.53</v>
      </c>
    </row>
    <row r="10612" spans="1:7" x14ac:dyDescent="0.2">
      <c r="A10612" s="1" t="str">
        <f t="shared" si="176"/>
        <v>SINAPI-I 44263</v>
      </c>
      <c r="B10612" s="3" t="s">
        <v>6169</v>
      </c>
      <c r="C10612" s="3">
        <v>44263</v>
      </c>
      <c r="D10612" s="2" t="s">
        <v>11341</v>
      </c>
      <c r="E10612" s="3" t="s">
        <v>6148</v>
      </c>
      <c r="G10612" s="66">
        <v>58.4</v>
      </c>
    </row>
    <row r="10613" spans="1:7" x14ac:dyDescent="0.2">
      <c r="A10613" s="1" t="str">
        <f t="shared" si="176"/>
        <v>SINAPI-I 36327</v>
      </c>
      <c r="B10613" s="3" t="s">
        <v>6169</v>
      </c>
      <c r="C10613" s="3">
        <v>36327</v>
      </c>
      <c r="D10613" s="2" t="s">
        <v>11342</v>
      </c>
      <c r="E10613" s="3" t="s">
        <v>6148</v>
      </c>
    </row>
    <row r="10614" spans="1:7" x14ac:dyDescent="0.2">
      <c r="A10614" s="1" t="str">
        <f t="shared" si="176"/>
        <v>SINAPI-I 38992</v>
      </c>
      <c r="B10614" s="3" t="s">
        <v>6169</v>
      </c>
      <c r="C10614" s="3">
        <v>38992</v>
      </c>
      <c r="D10614" s="2" t="s">
        <v>11343</v>
      </c>
      <c r="E10614" s="3" t="s">
        <v>6148</v>
      </c>
    </row>
    <row r="10615" spans="1:7" x14ac:dyDescent="0.2">
      <c r="A10615" s="1" t="str">
        <f t="shared" si="176"/>
        <v>SINAPI-I 38993</v>
      </c>
      <c r="B10615" s="3" t="s">
        <v>6169</v>
      </c>
      <c r="C10615" s="3">
        <v>38993</v>
      </c>
      <c r="D10615" s="2" t="s">
        <v>11344</v>
      </c>
      <c r="E10615" s="3" t="s">
        <v>6148</v>
      </c>
    </row>
    <row r="10616" spans="1:7" x14ac:dyDescent="0.2">
      <c r="A10616" s="1" t="str">
        <f t="shared" si="176"/>
        <v>SINAPI-I 44175</v>
      </c>
      <c r="B10616" s="3" t="s">
        <v>6169</v>
      </c>
      <c r="C10616" s="3">
        <v>44175</v>
      </c>
      <c r="D10616" s="2" t="s">
        <v>11345</v>
      </c>
      <c r="E10616" s="3" t="s">
        <v>6148</v>
      </c>
    </row>
    <row r="10617" spans="1:7" x14ac:dyDescent="0.2">
      <c r="A10617" s="1" t="str">
        <f t="shared" si="176"/>
        <v>SINAPI-I 44177</v>
      </c>
      <c r="B10617" s="3" t="s">
        <v>6169</v>
      </c>
      <c r="C10617" s="3">
        <v>44177</v>
      </c>
      <c r="D10617" s="2" t="s">
        <v>11346</v>
      </c>
      <c r="E10617" s="3" t="s">
        <v>6148</v>
      </c>
    </row>
    <row r="10618" spans="1:7" x14ac:dyDescent="0.2">
      <c r="A10618" s="1" t="str">
        <f t="shared" si="176"/>
        <v>SINAPI-I 38418</v>
      </c>
      <c r="B10618" s="3" t="s">
        <v>6169</v>
      </c>
      <c r="C10618" s="3">
        <v>38418</v>
      </c>
      <c r="D10618" s="2" t="s">
        <v>11347</v>
      </c>
      <c r="E10618" s="3" t="s">
        <v>6148</v>
      </c>
      <c r="G10618" s="66">
        <v>5.27</v>
      </c>
    </row>
    <row r="10619" spans="1:7" x14ac:dyDescent="0.2">
      <c r="A10619" s="1" t="str">
        <f t="shared" si="176"/>
        <v>SINAPI-I 39178</v>
      </c>
      <c r="B10619" s="3" t="s">
        <v>6169</v>
      </c>
      <c r="C10619" s="3">
        <v>39178</v>
      </c>
      <c r="D10619" s="2" t="s">
        <v>11348</v>
      </c>
      <c r="E10619" s="3" t="s">
        <v>6148</v>
      </c>
      <c r="G10619" s="66">
        <v>2.7</v>
      </c>
    </row>
    <row r="10620" spans="1:7" x14ac:dyDescent="0.2">
      <c r="A10620" s="1" t="str">
        <f t="shared" si="176"/>
        <v>SINAPI-I 39177</v>
      </c>
      <c r="B10620" s="3" t="s">
        <v>6169</v>
      </c>
      <c r="C10620" s="3">
        <v>39177</v>
      </c>
      <c r="D10620" s="2" t="s">
        <v>11349</v>
      </c>
      <c r="E10620" s="3" t="s">
        <v>6148</v>
      </c>
      <c r="G10620" s="66">
        <v>2.44</v>
      </c>
    </row>
    <row r="10621" spans="1:7" x14ac:dyDescent="0.2">
      <c r="A10621" s="1" t="str">
        <f t="shared" si="176"/>
        <v>SINAPI-I 39176</v>
      </c>
      <c r="B10621" s="3" t="s">
        <v>6169</v>
      </c>
      <c r="C10621" s="3">
        <v>39176</v>
      </c>
      <c r="D10621" s="2" t="s">
        <v>11350</v>
      </c>
      <c r="E10621" s="3" t="s">
        <v>6148</v>
      </c>
      <c r="G10621" s="66">
        <v>1.6</v>
      </c>
    </row>
    <row r="10622" spans="1:7" x14ac:dyDescent="0.2">
      <c r="A10622" s="1" t="str">
        <f t="shared" si="176"/>
        <v>SINAPI-I 39174</v>
      </c>
      <c r="B10622" s="3" t="s">
        <v>6169</v>
      </c>
      <c r="C10622" s="3">
        <v>39174</v>
      </c>
      <c r="D10622" s="2" t="s">
        <v>11351</v>
      </c>
      <c r="E10622" s="3" t="s">
        <v>6148</v>
      </c>
      <c r="G10622" s="66">
        <v>1.22</v>
      </c>
    </row>
    <row r="10623" spans="1:7" x14ac:dyDescent="0.2">
      <c r="A10623" s="1" t="str">
        <f t="shared" si="176"/>
        <v>SINAPI-I 39180</v>
      </c>
      <c r="B10623" s="3" t="s">
        <v>6169</v>
      </c>
      <c r="C10623" s="3">
        <v>39180</v>
      </c>
      <c r="D10623" s="2" t="s">
        <v>11352</v>
      </c>
      <c r="E10623" s="3" t="s">
        <v>6148</v>
      </c>
      <c r="G10623" s="66">
        <v>7.34</v>
      </c>
    </row>
    <row r="10624" spans="1:7" x14ac:dyDescent="0.2">
      <c r="A10624" s="1" t="str">
        <f t="shared" si="176"/>
        <v>SINAPI-I 39179</v>
      </c>
      <c r="B10624" s="3" t="s">
        <v>6169</v>
      </c>
      <c r="C10624" s="3">
        <v>39179</v>
      </c>
      <c r="D10624" s="2" t="s">
        <v>11353</v>
      </c>
      <c r="E10624" s="3" t="s">
        <v>6148</v>
      </c>
      <c r="G10624" s="66">
        <v>6.49</v>
      </c>
    </row>
    <row r="10625" spans="1:7" x14ac:dyDescent="0.2">
      <c r="A10625" s="1" t="str">
        <f t="shared" si="176"/>
        <v>SINAPI-I 39181</v>
      </c>
      <c r="B10625" s="3" t="s">
        <v>6169</v>
      </c>
      <c r="C10625" s="3">
        <v>39181</v>
      </c>
      <c r="D10625" s="2" t="s">
        <v>11354</v>
      </c>
      <c r="E10625" s="3" t="s">
        <v>6148</v>
      </c>
      <c r="G10625" s="66">
        <v>9.84</v>
      </c>
    </row>
    <row r="10626" spans="1:7" x14ac:dyDescent="0.2">
      <c r="A10626" s="1" t="str">
        <f t="shared" si="176"/>
        <v>SINAPI-I 39175</v>
      </c>
      <c r="B10626" s="3" t="s">
        <v>6169</v>
      </c>
      <c r="C10626" s="3">
        <v>39175</v>
      </c>
      <c r="D10626" s="2" t="s">
        <v>11355</v>
      </c>
      <c r="E10626" s="3" t="s">
        <v>6148</v>
      </c>
      <c r="G10626" s="66">
        <v>1.49</v>
      </c>
    </row>
    <row r="10627" spans="1:7" x14ac:dyDescent="0.2">
      <c r="A10627" s="1" t="str">
        <f t="shared" si="176"/>
        <v>SINAPI-I 39217</v>
      </c>
      <c r="B10627" s="3" t="s">
        <v>6169</v>
      </c>
      <c r="C10627" s="3">
        <v>39217</v>
      </c>
      <c r="D10627" s="2" t="s">
        <v>11356</v>
      </c>
      <c r="E10627" s="3" t="s">
        <v>6148</v>
      </c>
      <c r="G10627" s="66">
        <v>1.1499999999999999</v>
      </c>
    </row>
    <row r="10628" spans="1:7" x14ac:dyDescent="0.2">
      <c r="A10628" s="1" t="str">
        <f t="shared" si="176"/>
        <v>SINAPI-I 39182</v>
      </c>
      <c r="B10628" s="3" t="s">
        <v>6169</v>
      </c>
      <c r="C10628" s="3">
        <v>39182</v>
      </c>
      <c r="D10628" s="2" t="s">
        <v>11357</v>
      </c>
      <c r="E10628" s="3" t="s">
        <v>6148</v>
      </c>
      <c r="G10628" s="66">
        <v>13.83</v>
      </c>
    </row>
    <row r="10629" spans="1:7" ht="22.5" x14ac:dyDescent="0.2">
      <c r="A10629" s="1" t="str">
        <f t="shared" si="176"/>
        <v>SINAPI-I 12616</v>
      </c>
      <c r="B10629" s="3" t="s">
        <v>6169</v>
      </c>
      <c r="C10629" s="3">
        <v>12616</v>
      </c>
      <c r="D10629" s="2" t="s">
        <v>11358</v>
      </c>
      <c r="E10629" s="3" t="s">
        <v>6148</v>
      </c>
      <c r="G10629" s="66">
        <v>16.27</v>
      </c>
    </row>
    <row r="10630" spans="1:7" ht="22.5" x14ac:dyDescent="0.2">
      <c r="A10630" s="1" t="str">
        <f t="shared" si="176"/>
        <v>SINAPI-I 1049</v>
      </c>
      <c r="B10630" s="3" t="s">
        <v>6169</v>
      </c>
      <c r="C10630" s="3">
        <v>1049</v>
      </c>
      <c r="D10630" s="2" t="s">
        <v>11359</v>
      </c>
      <c r="E10630" s="3" t="s">
        <v>6148</v>
      </c>
      <c r="G10630" s="66">
        <v>11.58</v>
      </c>
    </row>
    <row r="10631" spans="1:7" ht="22.5" x14ac:dyDescent="0.2">
      <c r="A10631" s="1" t="str">
        <f t="shared" si="176"/>
        <v>SINAPI-I 1099</v>
      </c>
      <c r="B10631" s="3" t="s">
        <v>6169</v>
      </c>
      <c r="C10631" s="3">
        <v>1099</v>
      </c>
      <c r="D10631" s="2" t="s">
        <v>11360</v>
      </c>
      <c r="E10631" s="3" t="s">
        <v>6148</v>
      </c>
      <c r="G10631" s="66">
        <v>8.86</v>
      </c>
    </row>
    <row r="10632" spans="1:7" ht="22.5" x14ac:dyDescent="0.2">
      <c r="A10632" s="1" t="str">
        <f t="shared" si="176"/>
        <v>SINAPI-I 1050</v>
      </c>
      <c r="B10632" s="3" t="s">
        <v>6169</v>
      </c>
      <c r="C10632" s="3">
        <v>1050</v>
      </c>
      <c r="D10632" s="2" t="s">
        <v>11361</v>
      </c>
      <c r="E10632" s="3" t="s">
        <v>6148</v>
      </c>
      <c r="G10632" s="66">
        <v>6.06</v>
      </c>
    </row>
    <row r="10633" spans="1:7" ht="22.5" x14ac:dyDescent="0.2">
      <c r="A10633" s="1" t="str">
        <f t="shared" si="176"/>
        <v>SINAPI-I 39678</v>
      </c>
      <c r="B10633" s="3" t="s">
        <v>6169</v>
      </c>
      <c r="C10633" s="3">
        <v>39678</v>
      </c>
      <c r="D10633" s="2" t="s">
        <v>11362</v>
      </c>
      <c r="E10633" s="3" t="s">
        <v>6148</v>
      </c>
      <c r="G10633" s="66">
        <v>3.57</v>
      </c>
    </row>
    <row r="10634" spans="1:7" ht="22.5" x14ac:dyDescent="0.2">
      <c r="A10634" s="1" t="str">
        <f t="shared" si="176"/>
        <v>SINAPI-I 1101</v>
      </c>
      <c r="B10634" s="3" t="s">
        <v>6169</v>
      </c>
      <c r="C10634" s="3">
        <v>1101</v>
      </c>
      <c r="D10634" s="2" t="s">
        <v>11363</v>
      </c>
      <c r="E10634" s="3" t="s">
        <v>6148</v>
      </c>
      <c r="G10634" s="66">
        <v>38.19</v>
      </c>
    </row>
    <row r="10635" spans="1:7" ht="22.5" x14ac:dyDescent="0.2">
      <c r="A10635" s="1" t="str">
        <f t="shared" si="176"/>
        <v>SINAPI-I 1100</v>
      </c>
      <c r="B10635" s="3" t="s">
        <v>6169</v>
      </c>
      <c r="C10635" s="3">
        <v>1100</v>
      </c>
      <c r="D10635" s="2" t="s">
        <v>11364</v>
      </c>
      <c r="E10635" s="3" t="s">
        <v>6148</v>
      </c>
      <c r="G10635" s="66">
        <v>19.71</v>
      </c>
    </row>
    <row r="10636" spans="1:7" ht="22.5" x14ac:dyDescent="0.2">
      <c r="A10636" s="1" t="str">
        <f t="shared" si="176"/>
        <v>SINAPI-I 39679</v>
      </c>
      <c r="B10636" s="3" t="s">
        <v>6169</v>
      </c>
      <c r="C10636" s="3">
        <v>39679</v>
      </c>
      <c r="D10636" s="2" t="s">
        <v>11365</v>
      </c>
      <c r="E10636" s="3" t="s">
        <v>6148</v>
      </c>
      <c r="G10636" s="66">
        <v>76.12</v>
      </c>
    </row>
    <row r="10637" spans="1:7" ht="22.5" x14ac:dyDescent="0.2">
      <c r="A10637" s="1" t="str">
        <f t="shared" si="176"/>
        <v>SINAPI-I 1102</v>
      </c>
      <c r="B10637" s="3" t="s">
        <v>6169</v>
      </c>
      <c r="C10637" s="3">
        <v>1102</v>
      </c>
      <c r="D10637" s="2" t="s">
        <v>11366</v>
      </c>
      <c r="E10637" s="3" t="s">
        <v>6148</v>
      </c>
      <c r="G10637" s="66">
        <v>56.95</v>
      </c>
    </row>
    <row r="10638" spans="1:7" ht="22.5" x14ac:dyDescent="0.2">
      <c r="A10638" s="1" t="str">
        <f t="shared" si="176"/>
        <v>SINAPI-I 1098</v>
      </c>
      <c r="B10638" s="3" t="s">
        <v>6169</v>
      </c>
      <c r="C10638" s="3">
        <v>1098</v>
      </c>
      <c r="D10638" s="2" t="s">
        <v>11367</v>
      </c>
      <c r="E10638" s="3" t="s">
        <v>6148</v>
      </c>
      <c r="G10638" s="66">
        <v>4.7300000000000004</v>
      </c>
    </row>
    <row r="10639" spans="1:7" ht="22.5" x14ac:dyDescent="0.2">
      <c r="A10639" s="1" t="str">
        <f t="shared" si="176"/>
        <v>SINAPI-I 1051</v>
      </c>
      <c r="B10639" s="3" t="s">
        <v>6169</v>
      </c>
      <c r="C10639" s="3">
        <v>1051</v>
      </c>
      <c r="D10639" s="2" t="s">
        <v>11368</v>
      </c>
      <c r="E10639" s="3" t="s">
        <v>6148</v>
      </c>
      <c r="G10639" s="66">
        <v>82.78</v>
      </c>
    </row>
    <row r="10640" spans="1:7" x14ac:dyDescent="0.2">
      <c r="A10640" s="1" t="str">
        <f t="shared" si="176"/>
        <v>SINAPI-I 37399</v>
      </c>
      <c r="B10640" s="3" t="s">
        <v>6169</v>
      </c>
      <c r="C10640" s="3">
        <v>37399</v>
      </c>
      <c r="D10640" s="2" t="s">
        <v>11369</v>
      </c>
      <c r="E10640" s="3" t="s">
        <v>6148</v>
      </c>
      <c r="G10640" s="66">
        <v>20.34</v>
      </c>
    </row>
    <row r="10641" spans="1:7" x14ac:dyDescent="0.2">
      <c r="A10641" s="1" t="str">
        <f t="shared" si="176"/>
        <v>SINAPI-I 43834</v>
      </c>
      <c r="B10641" s="3" t="s">
        <v>6169</v>
      </c>
      <c r="C10641" s="3">
        <v>43834</v>
      </c>
      <c r="D10641" s="2" t="s">
        <v>11370</v>
      </c>
      <c r="E10641" s="3" t="s">
        <v>6147</v>
      </c>
      <c r="G10641" s="66">
        <v>17.97</v>
      </c>
    </row>
    <row r="10642" spans="1:7" x14ac:dyDescent="0.2">
      <c r="A10642" s="1" t="str">
        <f t="shared" si="176"/>
        <v>SINAPI-I 43835</v>
      </c>
      <c r="B10642" s="3" t="s">
        <v>6169</v>
      </c>
      <c r="C10642" s="3">
        <v>43835</v>
      </c>
      <c r="D10642" s="2" t="s">
        <v>11371</v>
      </c>
      <c r="E10642" s="3" t="s">
        <v>6147</v>
      </c>
      <c r="G10642" s="66">
        <v>1.61</v>
      </c>
    </row>
    <row r="10643" spans="1:7" x14ac:dyDescent="0.2">
      <c r="A10643" s="1" t="str">
        <f t="shared" si="176"/>
        <v>SINAPI-I 43833</v>
      </c>
      <c r="B10643" s="3" t="s">
        <v>6169</v>
      </c>
      <c r="C10643" s="3">
        <v>43833</v>
      </c>
      <c r="D10643" s="2" t="s">
        <v>11372</v>
      </c>
      <c r="E10643" s="3" t="s">
        <v>6147</v>
      </c>
      <c r="G10643" s="66">
        <v>1.67</v>
      </c>
    </row>
    <row r="10644" spans="1:7" x14ac:dyDescent="0.2">
      <c r="A10644" s="1" t="str">
        <f t="shared" si="176"/>
        <v>SINAPI-I 41955</v>
      </c>
      <c r="B10644" s="3" t="s">
        <v>6169</v>
      </c>
      <c r="C10644" s="3">
        <v>41955</v>
      </c>
      <c r="D10644" s="2" t="s">
        <v>11373</v>
      </c>
      <c r="E10644" s="3" t="s">
        <v>6153</v>
      </c>
      <c r="G10644" s="66">
        <v>73.63</v>
      </c>
    </row>
    <row r="10645" spans="1:7" x14ac:dyDescent="0.2">
      <c r="A10645" s="1" t="str">
        <f t="shared" si="176"/>
        <v>SINAPI-I 41953</v>
      </c>
      <c r="B10645" s="3" t="s">
        <v>6169</v>
      </c>
      <c r="C10645" s="3">
        <v>41953</v>
      </c>
      <c r="D10645" s="2" t="s">
        <v>11374</v>
      </c>
      <c r="E10645" s="3" t="s">
        <v>6153</v>
      </c>
      <c r="G10645" s="66">
        <v>70.27</v>
      </c>
    </row>
    <row r="10646" spans="1:7" x14ac:dyDescent="0.2">
      <c r="A10646" s="1" t="str">
        <f t="shared" si="176"/>
        <v>SINAPI-I 41954</v>
      </c>
      <c r="B10646" s="3" t="s">
        <v>6169</v>
      </c>
      <c r="C10646" s="3">
        <v>41954</v>
      </c>
      <c r="D10646" s="2" t="s">
        <v>11375</v>
      </c>
      <c r="E10646" s="3" t="s">
        <v>6153</v>
      </c>
      <c r="G10646" s="66">
        <v>69.599999999999994</v>
      </c>
    </row>
    <row r="10647" spans="1:7" x14ac:dyDescent="0.2">
      <c r="A10647" s="1" t="str">
        <f t="shared" si="176"/>
        <v>SINAPI-I 25004</v>
      </c>
      <c r="B10647" s="3" t="s">
        <v>6169</v>
      </c>
      <c r="C10647" s="3">
        <v>25004</v>
      </c>
      <c r="D10647" s="2" t="s">
        <v>11376</v>
      </c>
      <c r="E10647" s="3" t="s">
        <v>6153</v>
      </c>
      <c r="G10647" s="66">
        <v>49.11</v>
      </c>
    </row>
    <row r="10648" spans="1:7" x14ac:dyDescent="0.2">
      <c r="A10648" s="1" t="str">
        <f t="shared" si="176"/>
        <v>SINAPI-I 25002</v>
      </c>
      <c r="B10648" s="3" t="s">
        <v>6169</v>
      </c>
      <c r="C10648" s="3">
        <v>25002</v>
      </c>
      <c r="D10648" s="2" t="s">
        <v>11377</v>
      </c>
      <c r="E10648" s="3" t="s">
        <v>6153</v>
      </c>
      <c r="G10648" s="66">
        <v>49.11</v>
      </c>
    </row>
    <row r="10649" spans="1:7" x14ac:dyDescent="0.2">
      <c r="A10649" s="1" t="str">
        <f t="shared" si="176"/>
        <v>SINAPI-I 37409</v>
      </c>
      <c r="B10649" s="3" t="s">
        <v>6169</v>
      </c>
      <c r="C10649" s="3">
        <v>37409</v>
      </c>
      <c r="D10649" s="2" t="s">
        <v>11378</v>
      </c>
      <c r="E10649" s="3" t="s">
        <v>6153</v>
      </c>
      <c r="G10649" s="66">
        <v>49.11</v>
      </c>
    </row>
    <row r="10650" spans="1:7" x14ac:dyDescent="0.2">
      <c r="A10650" s="1" t="str">
        <f t="shared" si="176"/>
        <v>SINAPI-I 841</v>
      </c>
      <c r="B10650" s="3" t="s">
        <v>6169</v>
      </c>
      <c r="C10650" s="3">
        <v>841</v>
      </c>
      <c r="D10650" s="2" t="s">
        <v>11379</v>
      </c>
      <c r="E10650" s="3" t="s">
        <v>6153</v>
      </c>
      <c r="G10650" s="66">
        <v>49.71</v>
      </c>
    </row>
    <row r="10651" spans="1:7" x14ac:dyDescent="0.2">
      <c r="A10651" s="1" t="str">
        <f t="shared" si="176"/>
        <v>SINAPI-I 25005</v>
      </c>
      <c r="B10651" s="3" t="s">
        <v>6169</v>
      </c>
      <c r="C10651" s="3">
        <v>25005</v>
      </c>
      <c r="D10651" s="2" t="s">
        <v>11380</v>
      </c>
      <c r="E10651" s="3" t="s">
        <v>6153</v>
      </c>
      <c r="G10651" s="66">
        <v>53.88</v>
      </c>
    </row>
    <row r="10652" spans="1:7" x14ac:dyDescent="0.2">
      <c r="A10652" s="1" t="str">
        <f t="shared" si="176"/>
        <v>SINAPI-I 25003</v>
      </c>
      <c r="B10652" s="3" t="s">
        <v>6169</v>
      </c>
      <c r="C10652" s="3">
        <v>25003</v>
      </c>
      <c r="D10652" s="2" t="s">
        <v>11381</v>
      </c>
      <c r="E10652" s="3" t="s">
        <v>6153</v>
      </c>
      <c r="G10652" s="66">
        <v>54.7</v>
      </c>
    </row>
    <row r="10653" spans="1:7" x14ac:dyDescent="0.2">
      <c r="A10653" s="1" t="str">
        <f t="shared" si="176"/>
        <v>SINAPI-I 37410</v>
      </c>
      <c r="B10653" s="3" t="s">
        <v>6169</v>
      </c>
      <c r="C10653" s="3">
        <v>37410</v>
      </c>
      <c r="D10653" s="2" t="s">
        <v>11382</v>
      </c>
      <c r="E10653" s="3" t="s">
        <v>6153</v>
      </c>
      <c r="G10653" s="66">
        <v>53.88</v>
      </c>
    </row>
    <row r="10654" spans="1:7" x14ac:dyDescent="0.2">
      <c r="A10654" s="1" t="str">
        <f t="shared" si="176"/>
        <v>SINAPI-I 842</v>
      </c>
      <c r="B10654" s="3" t="s">
        <v>6169</v>
      </c>
      <c r="C10654" s="3">
        <v>842</v>
      </c>
      <c r="D10654" s="2" t="s">
        <v>11383</v>
      </c>
      <c r="E10654" s="3" t="s">
        <v>6153</v>
      </c>
      <c r="G10654" s="66">
        <v>54.65</v>
      </c>
    </row>
    <row r="10655" spans="1:7" x14ac:dyDescent="0.2">
      <c r="A10655" s="1" t="str">
        <f t="shared" si="176"/>
        <v>SINAPI-I 44391</v>
      </c>
      <c r="B10655" s="3" t="s">
        <v>6169</v>
      </c>
      <c r="C10655" s="3">
        <v>44391</v>
      </c>
      <c r="D10655" s="2" t="s">
        <v>11384</v>
      </c>
      <c r="E10655" s="3" t="s">
        <v>6147</v>
      </c>
      <c r="G10655" s="66">
        <v>116.45</v>
      </c>
    </row>
    <row r="10656" spans="1:7" x14ac:dyDescent="0.2">
      <c r="A10656" s="1" t="str">
        <f t="shared" si="176"/>
        <v>SINAPI-I 44388</v>
      </c>
      <c r="B10656" s="3" t="s">
        <v>6169</v>
      </c>
      <c r="C10656" s="3">
        <v>44388</v>
      </c>
      <c r="D10656" s="2" t="s">
        <v>11385</v>
      </c>
      <c r="E10656" s="3" t="s">
        <v>6147</v>
      </c>
      <c r="G10656" s="66">
        <v>2.52</v>
      </c>
    </row>
    <row r="10657" spans="1:7" x14ac:dyDescent="0.2">
      <c r="A10657" s="1" t="str">
        <f t="shared" si="176"/>
        <v>SINAPI-I 44392</v>
      </c>
      <c r="B10657" s="3" t="s">
        <v>6169</v>
      </c>
      <c r="C10657" s="3">
        <v>44392</v>
      </c>
      <c r="D10657" s="2" t="s">
        <v>11386</v>
      </c>
      <c r="E10657" s="3" t="s">
        <v>6147</v>
      </c>
      <c r="G10657" s="66">
        <v>231.87</v>
      </c>
    </row>
    <row r="10658" spans="1:7" x14ac:dyDescent="0.2">
      <c r="A10658" s="1" t="str">
        <f t="shared" si="176"/>
        <v>SINAPI-I 44390</v>
      </c>
      <c r="B10658" s="3" t="s">
        <v>6169</v>
      </c>
      <c r="C10658" s="3">
        <v>44390</v>
      </c>
      <c r="D10658" s="2" t="s">
        <v>11387</v>
      </c>
      <c r="E10658" s="3" t="s">
        <v>6147</v>
      </c>
      <c r="G10658" s="66">
        <v>49.13</v>
      </c>
    </row>
    <row r="10659" spans="1:7" x14ac:dyDescent="0.2">
      <c r="A10659" s="1" t="str">
        <f t="shared" si="176"/>
        <v>SINAPI-I 44389</v>
      </c>
      <c r="B10659" s="3" t="s">
        <v>6169</v>
      </c>
      <c r="C10659" s="3">
        <v>44389</v>
      </c>
      <c r="D10659" s="2" t="s">
        <v>11388</v>
      </c>
      <c r="E10659" s="3" t="s">
        <v>6147</v>
      </c>
      <c r="G10659" s="66">
        <v>5.8</v>
      </c>
    </row>
    <row r="10660" spans="1:7" x14ac:dyDescent="0.2">
      <c r="A10660" s="1" t="str">
        <f t="shared" si="176"/>
        <v>SINAPI-I 862</v>
      </c>
      <c r="B10660" s="3" t="s">
        <v>6169</v>
      </c>
      <c r="C10660" s="3">
        <v>862</v>
      </c>
      <c r="D10660" s="2" t="s">
        <v>11389</v>
      </c>
      <c r="E10660" s="3" t="s">
        <v>6147</v>
      </c>
      <c r="G10660" s="66">
        <v>10.62</v>
      </c>
    </row>
    <row r="10661" spans="1:7" x14ac:dyDescent="0.2">
      <c r="A10661" s="1" t="str">
        <f t="shared" si="176"/>
        <v>SINAPI-I 866</v>
      </c>
      <c r="B10661" s="3" t="s">
        <v>6169</v>
      </c>
      <c r="C10661" s="3">
        <v>866</v>
      </c>
      <c r="D10661" s="2" t="s">
        <v>11390</v>
      </c>
      <c r="E10661" s="3" t="s">
        <v>6147</v>
      </c>
      <c r="G10661" s="66">
        <v>135.02000000000001</v>
      </c>
    </row>
    <row r="10662" spans="1:7" x14ac:dyDescent="0.2">
      <c r="A10662" s="1" t="str">
        <f t="shared" si="176"/>
        <v>SINAPI-I 892</v>
      </c>
      <c r="B10662" s="3" t="s">
        <v>6169</v>
      </c>
      <c r="C10662" s="3">
        <v>892</v>
      </c>
      <c r="D10662" s="2" t="s">
        <v>11391</v>
      </c>
      <c r="E10662" s="3" t="s">
        <v>6147</v>
      </c>
      <c r="G10662" s="66">
        <v>163.44</v>
      </c>
    </row>
    <row r="10663" spans="1:7" x14ac:dyDescent="0.2">
      <c r="A10663" s="1" t="str">
        <f t="shared" ref="A10663:A10726" si="177">CONCATENAR</f>
        <v>SINAPI-I 857</v>
      </c>
      <c r="B10663" s="3" t="s">
        <v>6169</v>
      </c>
      <c r="C10663" s="3">
        <v>857</v>
      </c>
      <c r="D10663" s="2" t="s">
        <v>11392</v>
      </c>
      <c r="E10663" s="3" t="s">
        <v>6147</v>
      </c>
      <c r="G10663" s="66">
        <v>17.77</v>
      </c>
    </row>
    <row r="10664" spans="1:7" x14ac:dyDescent="0.2">
      <c r="A10664" s="1" t="str">
        <f t="shared" si="177"/>
        <v>SINAPI-I 37404</v>
      </c>
      <c r="B10664" s="3" t="s">
        <v>6169</v>
      </c>
      <c r="C10664" s="3">
        <v>37404</v>
      </c>
      <c r="D10664" s="2" t="s">
        <v>11393</v>
      </c>
      <c r="E10664" s="3" t="s">
        <v>6147</v>
      </c>
      <c r="G10664" s="66">
        <v>189.1</v>
      </c>
    </row>
    <row r="10665" spans="1:7" x14ac:dyDescent="0.2">
      <c r="A10665" s="1" t="str">
        <f t="shared" si="177"/>
        <v>SINAPI-I 868</v>
      </c>
      <c r="B10665" s="3" t="s">
        <v>6169</v>
      </c>
      <c r="C10665" s="3">
        <v>868</v>
      </c>
      <c r="D10665" s="2" t="s">
        <v>11394</v>
      </c>
      <c r="E10665" s="3" t="s">
        <v>6147</v>
      </c>
      <c r="G10665" s="66">
        <v>25.33</v>
      </c>
    </row>
    <row r="10666" spans="1:7" x14ac:dyDescent="0.2">
      <c r="A10666" s="1" t="str">
        <f t="shared" si="177"/>
        <v>SINAPI-I 863</v>
      </c>
      <c r="B10666" s="3" t="s">
        <v>6169</v>
      </c>
      <c r="C10666" s="3">
        <v>863</v>
      </c>
      <c r="D10666" s="2" t="s">
        <v>11395</v>
      </c>
      <c r="E10666" s="3" t="s">
        <v>6147</v>
      </c>
      <c r="G10666" s="66">
        <v>37.31</v>
      </c>
    </row>
    <row r="10667" spans="1:7" x14ac:dyDescent="0.2">
      <c r="A10667" s="1" t="str">
        <f t="shared" si="177"/>
        <v>SINAPI-I 867</v>
      </c>
      <c r="B10667" s="3" t="s">
        <v>6169</v>
      </c>
      <c r="C10667" s="3">
        <v>867</v>
      </c>
      <c r="D10667" s="2" t="s">
        <v>11396</v>
      </c>
      <c r="E10667" s="3" t="s">
        <v>6147</v>
      </c>
      <c r="G10667" s="66">
        <v>53.15</v>
      </c>
    </row>
    <row r="10668" spans="1:7" x14ac:dyDescent="0.2">
      <c r="A10668" s="1" t="str">
        <f t="shared" si="177"/>
        <v>SINAPI-I 864</v>
      </c>
      <c r="B10668" s="3" t="s">
        <v>6169</v>
      </c>
      <c r="C10668" s="3">
        <v>864</v>
      </c>
      <c r="D10668" s="2" t="s">
        <v>11397</v>
      </c>
      <c r="E10668" s="3" t="s">
        <v>6147</v>
      </c>
      <c r="G10668" s="66">
        <v>70.2</v>
      </c>
    </row>
    <row r="10669" spans="1:7" x14ac:dyDescent="0.2">
      <c r="A10669" s="1" t="str">
        <f t="shared" si="177"/>
        <v>SINAPI-I 865</v>
      </c>
      <c r="B10669" s="3" t="s">
        <v>6169</v>
      </c>
      <c r="C10669" s="3">
        <v>865</v>
      </c>
      <c r="D10669" s="2" t="s">
        <v>11398</v>
      </c>
      <c r="E10669" s="3" t="s">
        <v>6147</v>
      </c>
      <c r="G10669" s="66">
        <v>100.98</v>
      </c>
    </row>
    <row r="10670" spans="1:7" ht="22.5" x14ac:dyDescent="0.2">
      <c r="A10670" s="1" t="str">
        <f t="shared" si="177"/>
        <v>SINAPI-I 39251</v>
      </c>
      <c r="B10670" s="3" t="s">
        <v>6169</v>
      </c>
      <c r="C10670" s="3">
        <v>39251</v>
      </c>
      <c r="D10670" s="2" t="s">
        <v>11399</v>
      </c>
      <c r="E10670" s="3" t="s">
        <v>6147</v>
      </c>
      <c r="G10670" s="66">
        <v>0.66</v>
      </c>
    </row>
    <row r="10671" spans="1:7" ht="22.5" x14ac:dyDescent="0.2">
      <c r="A10671" s="1" t="str">
        <f t="shared" si="177"/>
        <v>SINAPI-I 1011</v>
      </c>
      <c r="B10671" s="3" t="s">
        <v>6169</v>
      </c>
      <c r="C10671" s="3">
        <v>1011</v>
      </c>
      <c r="D10671" s="2" t="s">
        <v>11400</v>
      </c>
      <c r="E10671" s="3" t="s">
        <v>6147</v>
      </c>
      <c r="G10671" s="66">
        <v>0.9</v>
      </c>
    </row>
    <row r="10672" spans="1:7" ht="22.5" x14ac:dyDescent="0.2">
      <c r="A10672" s="1" t="str">
        <f t="shared" si="177"/>
        <v>SINAPI-I 39252</v>
      </c>
      <c r="B10672" s="3" t="s">
        <v>6169</v>
      </c>
      <c r="C10672" s="3">
        <v>39252</v>
      </c>
      <c r="D10672" s="2" t="s">
        <v>11401</v>
      </c>
      <c r="E10672" s="3" t="s">
        <v>6147</v>
      </c>
      <c r="G10672" s="66">
        <v>1.18</v>
      </c>
    </row>
    <row r="10673" spans="1:7" ht="22.5" x14ac:dyDescent="0.2">
      <c r="A10673" s="1" t="str">
        <f t="shared" si="177"/>
        <v>SINAPI-I 1013</v>
      </c>
      <c r="B10673" s="3" t="s">
        <v>6169</v>
      </c>
      <c r="C10673" s="3">
        <v>1013</v>
      </c>
      <c r="D10673" s="2" t="s">
        <v>11402</v>
      </c>
      <c r="E10673" s="3" t="s">
        <v>6147</v>
      </c>
      <c r="G10673" s="66">
        <v>1.42</v>
      </c>
    </row>
    <row r="10674" spans="1:7" ht="22.5" x14ac:dyDescent="0.2">
      <c r="A10674" s="1" t="str">
        <f t="shared" si="177"/>
        <v>SINAPI-I 980</v>
      </c>
      <c r="B10674" s="3" t="s">
        <v>6169</v>
      </c>
      <c r="C10674" s="3">
        <v>980</v>
      </c>
      <c r="D10674" s="2" t="s">
        <v>11403</v>
      </c>
      <c r="E10674" s="3" t="s">
        <v>6147</v>
      </c>
      <c r="G10674" s="66">
        <v>10.27</v>
      </c>
    </row>
    <row r="10675" spans="1:7" ht="22.5" x14ac:dyDescent="0.2">
      <c r="A10675" s="1" t="str">
        <f t="shared" si="177"/>
        <v>SINAPI-I 39237</v>
      </c>
      <c r="B10675" s="3" t="s">
        <v>6169</v>
      </c>
      <c r="C10675" s="3">
        <v>39237</v>
      </c>
      <c r="D10675" s="2" t="s">
        <v>11404</v>
      </c>
      <c r="E10675" s="3" t="s">
        <v>6147</v>
      </c>
      <c r="G10675" s="66">
        <v>109.31</v>
      </c>
    </row>
    <row r="10676" spans="1:7" ht="22.5" x14ac:dyDescent="0.2">
      <c r="A10676" s="1" t="str">
        <f t="shared" si="177"/>
        <v>SINAPI-I 39238</v>
      </c>
      <c r="B10676" s="3" t="s">
        <v>6169</v>
      </c>
      <c r="C10676" s="3">
        <v>39238</v>
      </c>
      <c r="D10676" s="2" t="s">
        <v>11405</v>
      </c>
      <c r="E10676" s="3" t="s">
        <v>6147</v>
      </c>
      <c r="G10676" s="66">
        <v>137.86000000000001</v>
      </c>
    </row>
    <row r="10677" spans="1:7" ht="22.5" x14ac:dyDescent="0.2">
      <c r="A10677" s="1" t="str">
        <f t="shared" si="177"/>
        <v>SINAPI-I 979</v>
      </c>
      <c r="B10677" s="3" t="s">
        <v>6169</v>
      </c>
      <c r="C10677" s="3">
        <v>979</v>
      </c>
      <c r="D10677" s="2" t="s">
        <v>11406</v>
      </c>
      <c r="E10677" s="3" t="s">
        <v>6147</v>
      </c>
      <c r="G10677" s="66">
        <v>14.68</v>
      </c>
    </row>
    <row r="10678" spans="1:7" ht="22.5" x14ac:dyDescent="0.2">
      <c r="A10678" s="1" t="str">
        <f t="shared" si="177"/>
        <v>SINAPI-I 39239</v>
      </c>
      <c r="B10678" s="3" t="s">
        <v>6169</v>
      </c>
      <c r="C10678" s="3">
        <v>39239</v>
      </c>
      <c r="D10678" s="2" t="s">
        <v>11407</v>
      </c>
      <c r="E10678" s="3" t="s">
        <v>6147</v>
      </c>
      <c r="G10678" s="66">
        <v>166.55</v>
      </c>
    </row>
    <row r="10679" spans="1:7" ht="22.5" x14ac:dyDescent="0.2">
      <c r="A10679" s="1" t="str">
        <f t="shared" si="177"/>
        <v>SINAPI-I 1014</v>
      </c>
      <c r="B10679" s="3" t="s">
        <v>6169</v>
      </c>
      <c r="C10679" s="3">
        <v>1014</v>
      </c>
      <c r="D10679" s="2" t="s">
        <v>11408</v>
      </c>
      <c r="E10679" s="3" t="s">
        <v>6147</v>
      </c>
      <c r="G10679" s="66">
        <v>2.25</v>
      </c>
    </row>
    <row r="10680" spans="1:7" ht="22.5" x14ac:dyDescent="0.2">
      <c r="A10680" s="1" t="str">
        <f t="shared" si="177"/>
        <v>SINAPI-I 39240</v>
      </c>
      <c r="B10680" s="3" t="s">
        <v>6169</v>
      </c>
      <c r="C10680" s="3">
        <v>39240</v>
      </c>
      <c r="D10680" s="2" t="s">
        <v>11409</v>
      </c>
      <c r="E10680" s="3" t="s">
        <v>6147</v>
      </c>
      <c r="G10680" s="66">
        <v>219.05</v>
      </c>
    </row>
    <row r="10681" spans="1:7" ht="22.5" x14ac:dyDescent="0.2">
      <c r="A10681" s="1" t="str">
        <f t="shared" si="177"/>
        <v>SINAPI-I 39232</v>
      </c>
      <c r="B10681" s="3" t="s">
        <v>6169</v>
      </c>
      <c r="C10681" s="3">
        <v>39232</v>
      </c>
      <c r="D10681" s="2" t="s">
        <v>11410</v>
      </c>
      <c r="E10681" s="3" t="s">
        <v>6147</v>
      </c>
      <c r="G10681" s="66">
        <v>22.99</v>
      </c>
    </row>
    <row r="10682" spans="1:7" ht="22.5" x14ac:dyDescent="0.2">
      <c r="A10682" s="1" t="str">
        <f t="shared" si="177"/>
        <v>SINAPI-I 39233</v>
      </c>
      <c r="B10682" s="3" t="s">
        <v>6169</v>
      </c>
      <c r="C10682" s="3">
        <v>39233</v>
      </c>
      <c r="D10682" s="2" t="s">
        <v>11411</v>
      </c>
      <c r="E10682" s="3" t="s">
        <v>6147</v>
      </c>
      <c r="G10682" s="66">
        <v>33.51</v>
      </c>
    </row>
    <row r="10683" spans="1:7" ht="22.5" x14ac:dyDescent="0.2">
      <c r="A10683" s="1" t="str">
        <f t="shared" si="177"/>
        <v>SINAPI-I 981</v>
      </c>
      <c r="B10683" s="3" t="s">
        <v>6169</v>
      </c>
      <c r="C10683" s="3">
        <v>981</v>
      </c>
      <c r="D10683" s="2" t="s">
        <v>11412</v>
      </c>
      <c r="E10683" s="3" t="s">
        <v>6147</v>
      </c>
      <c r="G10683" s="66">
        <v>3.74</v>
      </c>
    </row>
    <row r="10684" spans="1:7" ht="22.5" x14ac:dyDescent="0.2">
      <c r="A10684" s="1" t="str">
        <f t="shared" si="177"/>
        <v>SINAPI-I 39234</v>
      </c>
      <c r="B10684" s="3" t="s">
        <v>6169</v>
      </c>
      <c r="C10684" s="3">
        <v>39234</v>
      </c>
      <c r="D10684" s="2" t="s">
        <v>11413</v>
      </c>
      <c r="E10684" s="3" t="s">
        <v>6147</v>
      </c>
      <c r="G10684" s="66">
        <v>46.64</v>
      </c>
    </row>
    <row r="10685" spans="1:7" ht="22.5" x14ac:dyDescent="0.2">
      <c r="A10685" s="1" t="str">
        <f t="shared" si="177"/>
        <v>SINAPI-I 982</v>
      </c>
      <c r="B10685" s="3" t="s">
        <v>6169</v>
      </c>
      <c r="C10685" s="3">
        <v>982</v>
      </c>
      <c r="D10685" s="2" t="s">
        <v>11414</v>
      </c>
      <c r="E10685" s="3" t="s">
        <v>6147</v>
      </c>
      <c r="G10685" s="66">
        <v>5.37</v>
      </c>
    </row>
    <row r="10686" spans="1:7" ht="22.5" x14ac:dyDescent="0.2">
      <c r="A10686" s="1" t="str">
        <f t="shared" si="177"/>
        <v>SINAPI-I 39235</v>
      </c>
      <c r="B10686" s="3" t="s">
        <v>6169</v>
      </c>
      <c r="C10686" s="3">
        <v>39235</v>
      </c>
      <c r="D10686" s="2" t="s">
        <v>11415</v>
      </c>
      <c r="E10686" s="3" t="s">
        <v>6147</v>
      </c>
      <c r="G10686" s="66">
        <v>68.790000000000006</v>
      </c>
    </row>
    <row r="10687" spans="1:7" ht="22.5" x14ac:dyDescent="0.2">
      <c r="A10687" s="1" t="str">
        <f t="shared" si="177"/>
        <v>SINAPI-I 39236</v>
      </c>
      <c r="B10687" s="3" t="s">
        <v>6169</v>
      </c>
      <c r="C10687" s="3">
        <v>39236</v>
      </c>
      <c r="D10687" s="2" t="s">
        <v>11416</v>
      </c>
      <c r="E10687" s="3" t="s">
        <v>6147</v>
      </c>
      <c r="G10687" s="66">
        <v>91.17</v>
      </c>
    </row>
    <row r="10688" spans="1:7" ht="22.5" x14ac:dyDescent="0.2">
      <c r="A10688" s="1" t="str">
        <f t="shared" si="177"/>
        <v>SINAPI-I 993</v>
      </c>
      <c r="B10688" s="3" t="s">
        <v>6169</v>
      </c>
      <c r="C10688" s="3">
        <v>993</v>
      </c>
      <c r="D10688" s="2" t="s">
        <v>11417</v>
      </c>
      <c r="E10688" s="3" t="s">
        <v>6147</v>
      </c>
      <c r="G10688" s="66">
        <v>1.92</v>
      </c>
    </row>
    <row r="10689" spans="1:7" ht="22.5" x14ac:dyDescent="0.2">
      <c r="A10689" s="1" t="str">
        <f t="shared" si="177"/>
        <v>SINAPI-I 1020</v>
      </c>
      <c r="B10689" s="3" t="s">
        <v>6169</v>
      </c>
      <c r="C10689" s="3">
        <v>1020</v>
      </c>
      <c r="D10689" s="2" t="s">
        <v>11418</v>
      </c>
      <c r="E10689" s="3" t="s">
        <v>6147</v>
      </c>
      <c r="G10689" s="66">
        <v>9.8000000000000007</v>
      </c>
    </row>
    <row r="10690" spans="1:7" ht="22.5" x14ac:dyDescent="0.2">
      <c r="A10690" s="1" t="str">
        <f t="shared" si="177"/>
        <v>SINAPI-I 1017</v>
      </c>
      <c r="B10690" s="3" t="s">
        <v>6169</v>
      </c>
      <c r="C10690" s="3">
        <v>1017</v>
      </c>
      <c r="D10690" s="2" t="s">
        <v>11419</v>
      </c>
      <c r="E10690" s="3" t="s">
        <v>6147</v>
      </c>
      <c r="G10690" s="66">
        <v>120.07</v>
      </c>
    </row>
    <row r="10691" spans="1:7" ht="22.5" x14ac:dyDescent="0.2">
      <c r="A10691" s="1" t="str">
        <f t="shared" si="177"/>
        <v>SINAPI-I 999</v>
      </c>
      <c r="B10691" s="3" t="s">
        <v>6169</v>
      </c>
      <c r="C10691" s="3">
        <v>999</v>
      </c>
      <c r="D10691" s="2" t="s">
        <v>11420</v>
      </c>
      <c r="E10691" s="3" t="s">
        <v>6147</v>
      </c>
      <c r="G10691" s="66">
        <v>145.46</v>
      </c>
    </row>
    <row r="10692" spans="1:7" ht="22.5" x14ac:dyDescent="0.2">
      <c r="A10692" s="1" t="str">
        <f t="shared" si="177"/>
        <v>SINAPI-I 995</v>
      </c>
      <c r="B10692" s="3" t="s">
        <v>6169</v>
      </c>
      <c r="C10692" s="3">
        <v>995</v>
      </c>
      <c r="D10692" s="2" t="s">
        <v>11421</v>
      </c>
      <c r="E10692" s="3" t="s">
        <v>6147</v>
      </c>
      <c r="G10692" s="66">
        <v>15.6</v>
      </c>
    </row>
    <row r="10693" spans="1:7" ht="22.5" x14ac:dyDescent="0.2">
      <c r="A10693" s="1" t="str">
        <f t="shared" si="177"/>
        <v>SINAPI-I 1000</v>
      </c>
      <c r="B10693" s="3" t="s">
        <v>6169</v>
      </c>
      <c r="C10693" s="3">
        <v>1000</v>
      </c>
      <c r="D10693" s="2" t="s">
        <v>11422</v>
      </c>
      <c r="E10693" s="3" t="s">
        <v>6147</v>
      </c>
      <c r="G10693" s="66">
        <v>178.67</v>
      </c>
    </row>
    <row r="10694" spans="1:7" ht="22.5" x14ac:dyDescent="0.2">
      <c r="A10694" s="1" t="str">
        <f t="shared" si="177"/>
        <v>SINAPI-I 1022</v>
      </c>
      <c r="B10694" s="3" t="s">
        <v>6169</v>
      </c>
      <c r="C10694" s="3">
        <v>1022</v>
      </c>
      <c r="D10694" s="2" t="s">
        <v>11423</v>
      </c>
      <c r="E10694" s="3" t="s">
        <v>6147</v>
      </c>
      <c r="G10694" s="66">
        <v>2.68</v>
      </c>
    </row>
    <row r="10695" spans="1:7" ht="22.5" x14ac:dyDescent="0.2">
      <c r="A10695" s="1" t="str">
        <f t="shared" si="177"/>
        <v>SINAPI-I 1015</v>
      </c>
      <c r="B10695" s="3" t="s">
        <v>6169</v>
      </c>
      <c r="C10695" s="3">
        <v>1015</v>
      </c>
      <c r="D10695" s="2" t="s">
        <v>11424</v>
      </c>
      <c r="E10695" s="3" t="s">
        <v>6147</v>
      </c>
      <c r="G10695" s="66">
        <v>237.43</v>
      </c>
    </row>
    <row r="10696" spans="1:7" ht="22.5" x14ac:dyDescent="0.2">
      <c r="A10696" s="1" t="str">
        <f t="shared" si="177"/>
        <v>SINAPI-I 996</v>
      </c>
      <c r="B10696" s="3" t="s">
        <v>6169</v>
      </c>
      <c r="C10696" s="3">
        <v>996</v>
      </c>
      <c r="D10696" s="2" t="s">
        <v>11425</v>
      </c>
      <c r="E10696" s="3" t="s">
        <v>6147</v>
      </c>
      <c r="G10696" s="66">
        <v>24.19</v>
      </c>
    </row>
    <row r="10697" spans="1:7" ht="22.5" x14ac:dyDescent="0.2">
      <c r="A10697" s="1" t="str">
        <f t="shared" si="177"/>
        <v>SINAPI-I 1001</v>
      </c>
      <c r="B10697" s="3" t="s">
        <v>6169</v>
      </c>
      <c r="C10697" s="3">
        <v>1001</v>
      </c>
      <c r="D10697" s="2" t="s">
        <v>11426</v>
      </c>
      <c r="E10697" s="3" t="s">
        <v>6147</v>
      </c>
      <c r="G10697" s="66">
        <v>308.06</v>
      </c>
    </row>
    <row r="10698" spans="1:7" ht="22.5" x14ac:dyDescent="0.2">
      <c r="A10698" s="1" t="str">
        <f t="shared" si="177"/>
        <v>SINAPI-I 1019</v>
      </c>
      <c r="B10698" s="3" t="s">
        <v>6169</v>
      </c>
      <c r="C10698" s="3">
        <v>1019</v>
      </c>
      <c r="D10698" s="2" t="s">
        <v>11427</v>
      </c>
      <c r="E10698" s="3" t="s">
        <v>6147</v>
      </c>
      <c r="G10698" s="66">
        <v>34.18</v>
      </c>
    </row>
    <row r="10699" spans="1:7" ht="22.5" x14ac:dyDescent="0.2">
      <c r="A10699" s="1" t="str">
        <f t="shared" si="177"/>
        <v>SINAPI-I 1021</v>
      </c>
      <c r="B10699" s="3" t="s">
        <v>6169</v>
      </c>
      <c r="C10699" s="3">
        <v>1021</v>
      </c>
      <c r="D10699" s="2" t="s">
        <v>11428</v>
      </c>
      <c r="E10699" s="3" t="s">
        <v>6147</v>
      </c>
      <c r="G10699" s="66">
        <v>4.1100000000000003</v>
      </c>
    </row>
    <row r="10700" spans="1:7" ht="22.5" x14ac:dyDescent="0.2">
      <c r="A10700" s="1" t="str">
        <f t="shared" si="177"/>
        <v>SINAPI-I 39249</v>
      </c>
      <c r="B10700" s="3" t="s">
        <v>6169</v>
      </c>
      <c r="C10700" s="3">
        <v>39249</v>
      </c>
      <c r="D10700" s="2" t="s">
        <v>11429</v>
      </c>
      <c r="E10700" s="3" t="s">
        <v>6147</v>
      </c>
      <c r="G10700" s="66">
        <v>414.21</v>
      </c>
    </row>
    <row r="10701" spans="1:7" ht="22.5" x14ac:dyDescent="0.2">
      <c r="A10701" s="1" t="str">
        <f t="shared" si="177"/>
        <v>SINAPI-I 1018</v>
      </c>
      <c r="B10701" s="3" t="s">
        <v>6169</v>
      </c>
      <c r="C10701" s="3">
        <v>1018</v>
      </c>
      <c r="D10701" s="2" t="s">
        <v>11430</v>
      </c>
      <c r="E10701" s="3" t="s">
        <v>6147</v>
      </c>
      <c r="G10701" s="66">
        <v>50.55</v>
      </c>
    </row>
    <row r="10702" spans="1:7" ht="22.5" x14ac:dyDescent="0.2">
      <c r="A10702" s="1" t="str">
        <f t="shared" si="177"/>
        <v>SINAPI-I 39250</v>
      </c>
      <c r="B10702" s="3" t="s">
        <v>6169</v>
      </c>
      <c r="C10702" s="3">
        <v>39250</v>
      </c>
      <c r="D10702" s="2" t="s">
        <v>11431</v>
      </c>
      <c r="E10702" s="3" t="s">
        <v>6147</v>
      </c>
      <c r="G10702" s="66">
        <v>495.49</v>
      </c>
    </row>
    <row r="10703" spans="1:7" ht="22.5" x14ac:dyDescent="0.2">
      <c r="A10703" s="1" t="str">
        <f t="shared" si="177"/>
        <v>SINAPI-I 994</v>
      </c>
      <c r="B10703" s="3" t="s">
        <v>6169</v>
      </c>
      <c r="C10703" s="3">
        <v>994</v>
      </c>
      <c r="D10703" s="2" t="s">
        <v>11432</v>
      </c>
      <c r="E10703" s="3" t="s">
        <v>6147</v>
      </c>
      <c r="G10703" s="66">
        <v>5.98</v>
      </c>
    </row>
    <row r="10704" spans="1:7" ht="22.5" x14ac:dyDescent="0.2">
      <c r="A10704" s="1" t="str">
        <f t="shared" si="177"/>
        <v>SINAPI-I 977</v>
      </c>
      <c r="B10704" s="3" t="s">
        <v>6169</v>
      </c>
      <c r="C10704" s="3">
        <v>977</v>
      </c>
      <c r="D10704" s="2" t="s">
        <v>11433</v>
      </c>
      <c r="E10704" s="3" t="s">
        <v>6147</v>
      </c>
      <c r="G10704" s="66">
        <v>70.709999999999994</v>
      </c>
    </row>
    <row r="10705" spans="1:7" ht="22.5" x14ac:dyDescent="0.2">
      <c r="A10705" s="1" t="str">
        <f t="shared" si="177"/>
        <v>SINAPI-I 998</v>
      </c>
      <c r="B10705" s="3" t="s">
        <v>6169</v>
      </c>
      <c r="C10705" s="3">
        <v>998</v>
      </c>
      <c r="D10705" s="2" t="s">
        <v>11434</v>
      </c>
      <c r="E10705" s="3" t="s">
        <v>6147</v>
      </c>
      <c r="G10705" s="66">
        <v>91.81</v>
      </c>
    </row>
    <row r="10706" spans="1:7" ht="22.5" x14ac:dyDescent="0.2">
      <c r="A10706" s="1" t="str">
        <f t="shared" si="177"/>
        <v>SINAPI-I 1006</v>
      </c>
      <c r="B10706" s="3" t="s">
        <v>6169</v>
      </c>
      <c r="C10706" s="3">
        <v>1006</v>
      </c>
      <c r="D10706" s="2" t="s">
        <v>11435</v>
      </c>
      <c r="E10706" s="3" t="s">
        <v>6147</v>
      </c>
      <c r="G10706" s="66">
        <v>121.66</v>
      </c>
    </row>
    <row r="10707" spans="1:7" ht="22.5" x14ac:dyDescent="0.2">
      <c r="A10707" s="1" t="str">
        <f t="shared" si="177"/>
        <v>SINAPI-I 990</v>
      </c>
      <c r="B10707" s="3" t="s">
        <v>6169</v>
      </c>
      <c r="C10707" s="3">
        <v>990</v>
      </c>
      <c r="D10707" s="2" t="s">
        <v>11436</v>
      </c>
      <c r="E10707" s="3" t="s">
        <v>6147</v>
      </c>
      <c r="G10707" s="66">
        <v>161.77000000000001</v>
      </c>
    </row>
    <row r="10708" spans="1:7" ht="22.5" x14ac:dyDescent="0.2">
      <c r="A10708" s="1" t="str">
        <f t="shared" si="177"/>
        <v>SINAPI-I 39241</v>
      </c>
      <c r="B10708" s="3" t="s">
        <v>6169</v>
      </c>
      <c r="C10708" s="3">
        <v>39241</v>
      </c>
      <c r="D10708" s="2" t="s">
        <v>11437</v>
      </c>
      <c r="E10708" s="3" t="s">
        <v>6147</v>
      </c>
      <c r="G10708" s="66">
        <v>15.92</v>
      </c>
    </row>
    <row r="10709" spans="1:7" ht="22.5" x14ac:dyDescent="0.2">
      <c r="A10709" s="1" t="str">
        <f t="shared" si="177"/>
        <v>SINAPI-I 1005</v>
      </c>
      <c r="B10709" s="3" t="s">
        <v>6169</v>
      </c>
      <c r="C10709" s="3">
        <v>1005</v>
      </c>
      <c r="D10709" s="2" t="s">
        <v>11438</v>
      </c>
      <c r="E10709" s="3" t="s">
        <v>6147</v>
      </c>
      <c r="G10709" s="66">
        <v>201.41</v>
      </c>
    </row>
    <row r="10710" spans="1:7" ht="22.5" x14ac:dyDescent="0.2">
      <c r="A10710" s="1" t="str">
        <f t="shared" si="177"/>
        <v>SINAPI-I 991</v>
      </c>
      <c r="B10710" s="3" t="s">
        <v>6169</v>
      </c>
      <c r="C10710" s="3">
        <v>991</v>
      </c>
      <c r="D10710" s="2" t="s">
        <v>11439</v>
      </c>
      <c r="E10710" s="3" t="s">
        <v>6147</v>
      </c>
      <c r="G10710" s="66">
        <v>263.8</v>
      </c>
    </row>
    <row r="10711" spans="1:7" ht="22.5" x14ac:dyDescent="0.2">
      <c r="A10711" s="1" t="str">
        <f t="shared" si="177"/>
        <v>SINAPI-I 986</v>
      </c>
      <c r="B10711" s="3" t="s">
        <v>6169</v>
      </c>
      <c r="C10711" s="3">
        <v>986</v>
      </c>
      <c r="D10711" s="2" t="s">
        <v>11440</v>
      </c>
      <c r="E10711" s="3" t="s">
        <v>6147</v>
      </c>
      <c r="G10711" s="66">
        <v>25.16</v>
      </c>
    </row>
    <row r="10712" spans="1:7" ht="22.5" x14ac:dyDescent="0.2">
      <c r="A10712" s="1" t="str">
        <f t="shared" si="177"/>
        <v>SINAPI-I 987</v>
      </c>
      <c r="B10712" s="3" t="s">
        <v>6169</v>
      </c>
      <c r="C10712" s="3">
        <v>987</v>
      </c>
      <c r="D10712" s="2" t="s">
        <v>11441</v>
      </c>
      <c r="E10712" s="3" t="s">
        <v>6147</v>
      </c>
      <c r="G10712" s="66">
        <v>34.44</v>
      </c>
    </row>
    <row r="10713" spans="1:7" ht="22.5" x14ac:dyDescent="0.2">
      <c r="A10713" s="1" t="str">
        <f t="shared" si="177"/>
        <v>SINAPI-I 1007</v>
      </c>
      <c r="B10713" s="3" t="s">
        <v>6169</v>
      </c>
      <c r="C10713" s="3">
        <v>1007</v>
      </c>
      <c r="D10713" s="2" t="s">
        <v>11442</v>
      </c>
      <c r="E10713" s="3" t="s">
        <v>6147</v>
      </c>
      <c r="G10713" s="66">
        <v>47.68</v>
      </c>
    </row>
    <row r="10714" spans="1:7" ht="22.5" x14ac:dyDescent="0.2">
      <c r="A10714" s="1" t="str">
        <f t="shared" si="177"/>
        <v>SINAPI-I 1008</v>
      </c>
      <c r="B10714" s="3" t="s">
        <v>6169</v>
      </c>
      <c r="C10714" s="3">
        <v>1008</v>
      </c>
      <c r="D10714" s="2" t="s">
        <v>11443</v>
      </c>
      <c r="E10714" s="3" t="s">
        <v>6147</v>
      </c>
      <c r="G10714" s="66">
        <v>6.05</v>
      </c>
    </row>
    <row r="10715" spans="1:7" ht="22.5" x14ac:dyDescent="0.2">
      <c r="A10715" s="1" t="str">
        <f t="shared" si="177"/>
        <v>SINAPI-I 988</v>
      </c>
      <c r="B10715" s="3" t="s">
        <v>6169</v>
      </c>
      <c r="C10715" s="3">
        <v>988</v>
      </c>
      <c r="D10715" s="2" t="s">
        <v>11444</v>
      </c>
      <c r="E10715" s="3" t="s">
        <v>6147</v>
      </c>
      <c r="G10715" s="66">
        <v>65.739999999999995</v>
      </c>
    </row>
    <row r="10716" spans="1:7" ht="22.5" x14ac:dyDescent="0.2">
      <c r="A10716" s="1" t="str">
        <f t="shared" si="177"/>
        <v>SINAPI-I 989</v>
      </c>
      <c r="B10716" s="3" t="s">
        <v>6169</v>
      </c>
      <c r="C10716" s="3">
        <v>989</v>
      </c>
      <c r="D10716" s="2" t="s">
        <v>11445</v>
      </c>
      <c r="E10716" s="3" t="s">
        <v>6147</v>
      </c>
      <c r="G10716" s="66">
        <v>90.75</v>
      </c>
    </row>
    <row r="10717" spans="1:7" x14ac:dyDescent="0.2">
      <c r="A10717" s="1" t="str">
        <f t="shared" si="177"/>
        <v>SINAPI-I 43972</v>
      </c>
      <c r="B10717" s="3" t="s">
        <v>6169</v>
      </c>
      <c r="C10717" s="3">
        <v>43972</v>
      </c>
      <c r="D10717" s="2" t="s">
        <v>11446</v>
      </c>
      <c r="E10717" s="3" t="s">
        <v>6147</v>
      </c>
      <c r="G10717" s="66">
        <v>3.43</v>
      </c>
    </row>
    <row r="10718" spans="1:7" x14ac:dyDescent="0.2">
      <c r="A10718" s="1" t="str">
        <f t="shared" si="177"/>
        <v>SINAPI-I 43971</v>
      </c>
      <c r="B10718" s="3" t="s">
        <v>6169</v>
      </c>
      <c r="C10718" s="3">
        <v>43971</v>
      </c>
      <c r="D10718" s="2" t="s">
        <v>11447</v>
      </c>
      <c r="E10718" s="3" t="s">
        <v>6147</v>
      </c>
      <c r="G10718" s="66">
        <v>2.62</v>
      </c>
    </row>
    <row r="10719" spans="1:7" x14ac:dyDescent="0.2">
      <c r="A10719" s="1" t="str">
        <f t="shared" si="177"/>
        <v>SINAPI-I 39598</v>
      </c>
      <c r="B10719" s="3" t="s">
        <v>6169</v>
      </c>
      <c r="C10719" s="3">
        <v>39598</v>
      </c>
      <c r="D10719" s="2" t="s">
        <v>11448</v>
      </c>
      <c r="E10719" s="3" t="s">
        <v>6147</v>
      </c>
      <c r="G10719" s="66">
        <v>4.8600000000000003</v>
      </c>
    </row>
    <row r="10720" spans="1:7" x14ac:dyDescent="0.2">
      <c r="A10720" s="1" t="str">
        <f t="shared" si="177"/>
        <v>SINAPI-I 43973</v>
      </c>
      <c r="B10720" s="3" t="s">
        <v>6169</v>
      </c>
      <c r="C10720" s="3">
        <v>43973</v>
      </c>
      <c r="D10720" s="2" t="s">
        <v>11449</v>
      </c>
      <c r="E10720" s="3" t="s">
        <v>6147</v>
      </c>
      <c r="G10720" s="66">
        <v>3.58</v>
      </c>
    </row>
    <row r="10721" spans="1:7" x14ac:dyDescent="0.2">
      <c r="A10721" s="1" t="str">
        <f t="shared" si="177"/>
        <v>SINAPI-I 39599</v>
      </c>
      <c r="B10721" s="3" t="s">
        <v>6169</v>
      </c>
      <c r="C10721" s="3">
        <v>39599</v>
      </c>
      <c r="D10721" s="2" t="s">
        <v>11450</v>
      </c>
      <c r="E10721" s="3" t="s">
        <v>6147</v>
      </c>
      <c r="G10721" s="66">
        <v>6.99</v>
      </c>
    </row>
    <row r="10722" spans="1:7" x14ac:dyDescent="0.2">
      <c r="A10722" s="1" t="str">
        <f t="shared" si="177"/>
        <v>SINAPI-I 43832</v>
      </c>
      <c r="B10722" s="3" t="s">
        <v>6169</v>
      </c>
      <c r="C10722" s="3">
        <v>43832</v>
      </c>
      <c r="D10722" s="2" t="s">
        <v>11451</v>
      </c>
      <c r="E10722" s="3" t="s">
        <v>6147</v>
      </c>
      <c r="G10722" s="66">
        <v>18.41</v>
      </c>
    </row>
    <row r="10723" spans="1:7" x14ac:dyDescent="0.2">
      <c r="A10723" s="1" t="str">
        <f t="shared" si="177"/>
        <v>SINAPI-I 34602</v>
      </c>
      <c r="B10723" s="3" t="s">
        <v>6169</v>
      </c>
      <c r="C10723" s="3">
        <v>34602</v>
      </c>
      <c r="D10723" s="2" t="s">
        <v>11452</v>
      </c>
      <c r="E10723" s="3" t="s">
        <v>6147</v>
      </c>
      <c r="G10723" s="66">
        <v>4.16</v>
      </c>
    </row>
    <row r="10724" spans="1:7" x14ac:dyDescent="0.2">
      <c r="A10724" s="1" t="str">
        <f t="shared" si="177"/>
        <v>SINAPI-I 34607</v>
      </c>
      <c r="B10724" s="3" t="s">
        <v>6169</v>
      </c>
      <c r="C10724" s="3">
        <v>34607</v>
      </c>
      <c r="D10724" s="2" t="s">
        <v>11453</v>
      </c>
      <c r="E10724" s="3" t="s">
        <v>6147</v>
      </c>
      <c r="G10724" s="66">
        <v>10.199999999999999</v>
      </c>
    </row>
    <row r="10725" spans="1:7" x14ac:dyDescent="0.2">
      <c r="A10725" s="1" t="str">
        <f t="shared" si="177"/>
        <v>SINAPI-I 34609</v>
      </c>
      <c r="B10725" s="3" t="s">
        <v>6169</v>
      </c>
      <c r="C10725" s="3">
        <v>34609</v>
      </c>
      <c r="D10725" s="2" t="s">
        <v>11454</v>
      </c>
      <c r="E10725" s="3" t="s">
        <v>6147</v>
      </c>
      <c r="G10725" s="66">
        <v>14.84</v>
      </c>
    </row>
    <row r="10726" spans="1:7" x14ac:dyDescent="0.2">
      <c r="A10726" s="1" t="str">
        <f t="shared" si="177"/>
        <v>SINAPI-I 34618</v>
      </c>
      <c r="B10726" s="3" t="s">
        <v>6169</v>
      </c>
      <c r="C10726" s="3">
        <v>34618</v>
      </c>
      <c r="D10726" s="2" t="s">
        <v>11455</v>
      </c>
      <c r="E10726" s="3" t="s">
        <v>6147</v>
      </c>
      <c r="G10726" s="66">
        <v>5.67</v>
      </c>
    </row>
    <row r="10727" spans="1:7" x14ac:dyDescent="0.2">
      <c r="A10727" s="1" t="str">
        <f t="shared" ref="A10727:A10790" si="178">CONCATENAR</f>
        <v>SINAPI-I 34621</v>
      </c>
      <c r="B10727" s="3" t="s">
        <v>6169</v>
      </c>
      <c r="C10727" s="3">
        <v>34621</v>
      </c>
      <c r="D10727" s="2" t="s">
        <v>11456</v>
      </c>
      <c r="E10727" s="3" t="s">
        <v>6147</v>
      </c>
      <c r="G10727" s="66">
        <v>14.06</v>
      </c>
    </row>
    <row r="10728" spans="1:7" x14ac:dyDescent="0.2">
      <c r="A10728" s="1" t="str">
        <f t="shared" si="178"/>
        <v>SINAPI-I 34622</v>
      </c>
      <c r="B10728" s="3" t="s">
        <v>6169</v>
      </c>
      <c r="C10728" s="3">
        <v>34622</v>
      </c>
      <c r="D10728" s="2" t="s">
        <v>11457</v>
      </c>
      <c r="E10728" s="3" t="s">
        <v>6147</v>
      </c>
      <c r="G10728" s="66">
        <v>20.89</v>
      </c>
    </row>
    <row r="10729" spans="1:7" x14ac:dyDescent="0.2">
      <c r="A10729" s="1" t="str">
        <f t="shared" si="178"/>
        <v>SINAPI-I 34624</v>
      </c>
      <c r="B10729" s="3" t="s">
        <v>6169</v>
      </c>
      <c r="C10729" s="3">
        <v>34624</v>
      </c>
      <c r="D10729" s="2" t="s">
        <v>11458</v>
      </c>
      <c r="E10729" s="3" t="s">
        <v>6147</v>
      </c>
      <c r="G10729" s="66">
        <v>7.58</v>
      </c>
    </row>
    <row r="10730" spans="1:7" x14ac:dyDescent="0.2">
      <c r="A10730" s="1" t="str">
        <f t="shared" si="178"/>
        <v>SINAPI-I 34627</v>
      </c>
      <c r="B10730" s="3" t="s">
        <v>6169</v>
      </c>
      <c r="C10730" s="3">
        <v>34627</v>
      </c>
      <c r="D10730" s="2" t="s">
        <v>11459</v>
      </c>
      <c r="E10730" s="3" t="s">
        <v>6147</v>
      </c>
      <c r="G10730" s="66">
        <v>18.27</v>
      </c>
    </row>
    <row r="10731" spans="1:7" x14ac:dyDescent="0.2">
      <c r="A10731" s="1" t="str">
        <f t="shared" si="178"/>
        <v>SINAPI-I 34629</v>
      </c>
      <c r="B10731" s="3" t="s">
        <v>6169</v>
      </c>
      <c r="C10731" s="3">
        <v>34629</v>
      </c>
      <c r="D10731" s="2" t="s">
        <v>11460</v>
      </c>
      <c r="E10731" s="3" t="s">
        <v>6147</v>
      </c>
      <c r="G10731" s="66">
        <v>27.91</v>
      </c>
    </row>
    <row r="10732" spans="1:7" ht="22.5" x14ac:dyDescent="0.2">
      <c r="A10732" s="1" t="str">
        <f t="shared" si="178"/>
        <v>SINAPI-I 39257</v>
      </c>
      <c r="B10732" s="3" t="s">
        <v>6169</v>
      </c>
      <c r="C10732" s="3">
        <v>39257</v>
      </c>
      <c r="D10732" s="2" t="s">
        <v>11461</v>
      </c>
      <c r="E10732" s="3" t="s">
        <v>6147</v>
      </c>
      <c r="G10732" s="66">
        <v>5.68</v>
      </c>
    </row>
    <row r="10733" spans="1:7" ht="22.5" x14ac:dyDescent="0.2">
      <c r="A10733" s="1" t="str">
        <f t="shared" si="178"/>
        <v>SINAPI-I 39261</v>
      </c>
      <c r="B10733" s="3" t="s">
        <v>6169</v>
      </c>
      <c r="C10733" s="3">
        <v>39261</v>
      </c>
      <c r="D10733" s="2" t="s">
        <v>11462</v>
      </c>
      <c r="E10733" s="3" t="s">
        <v>6147</v>
      </c>
      <c r="G10733" s="66">
        <v>32.520000000000003</v>
      </c>
    </row>
    <row r="10734" spans="1:7" ht="22.5" x14ac:dyDescent="0.2">
      <c r="A10734" s="1" t="str">
        <f t="shared" si="178"/>
        <v>SINAPI-I 39268</v>
      </c>
      <c r="B10734" s="3" t="s">
        <v>6169</v>
      </c>
      <c r="C10734" s="3">
        <v>39268</v>
      </c>
      <c r="D10734" s="2" t="s">
        <v>11463</v>
      </c>
      <c r="E10734" s="3" t="s">
        <v>6147</v>
      </c>
      <c r="G10734" s="66">
        <v>508.34</v>
      </c>
    </row>
    <row r="10735" spans="1:7" ht="22.5" x14ac:dyDescent="0.2">
      <c r="A10735" s="1" t="str">
        <f t="shared" si="178"/>
        <v>SINAPI-I 39262</v>
      </c>
      <c r="B10735" s="3" t="s">
        <v>6169</v>
      </c>
      <c r="C10735" s="3">
        <v>39262</v>
      </c>
      <c r="D10735" s="2" t="s">
        <v>11464</v>
      </c>
      <c r="E10735" s="3" t="s">
        <v>6147</v>
      </c>
      <c r="G10735" s="66">
        <v>51.79</v>
      </c>
    </row>
    <row r="10736" spans="1:7" ht="22.5" x14ac:dyDescent="0.2">
      <c r="A10736" s="1" t="str">
        <f t="shared" si="178"/>
        <v>SINAPI-I 39258</v>
      </c>
      <c r="B10736" s="3" t="s">
        <v>6169</v>
      </c>
      <c r="C10736" s="3">
        <v>39258</v>
      </c>
      <c r="D10736" s="2" t="s">
        <v>11465</v>
      </c>
      <c r="E10736" s="3" t="s">
        <v>6147</v>
      </c>
      <c r="G10736" s="66">
        <v>8.56</v>
      </c>
    </row>
    <row r="10737" spans="1:7" ht="22.5" x14ac:dyDescent="0.2">
      <c r="A10737" s="1" t="str">
        <f t="shared" si="178"/>
        <v>SINAPI-I 39263</v>
      </c>
      <c r="B10737" s="3" t="s">
        <v>6169</v>
      </c>
      <c r="C10737" s="3">
        <v>39263</v>
      </c>
      <c r="D10737" s="2" t="s">
        <v>11466</v>
      </c>
      <c r="E10737" s="3" t="s">
        <v>6147</v>
      </c>
      <c r="G10737" s="66">
        <v>89.55</v>
      </c>
    </row>
    <row r="10738" spans="1:7" ht="22.5" x14ac:dyDescent="0.2">
      <c r="A10738" s="1" t="str">
        <f t="shared" si="178"/>
        <v>SINAPI-I 39264</v>
      </c>
      <c r="B10738" s="3" t="s">
        <v>6169</v>
      </c>
      <c r="C10738" s="3">
        <v>39264</v>
      </c>
      <c r="D10738" s="2" t="s">
        <v>11467</v>
      </c>
      <c r="E10738" s="3" t="s">
        <v>6147</v>
      </c>
      <c r="G10738" s="66">
        <v>124.06</v>
      </c>
    </row>
    <row r="10739" spans="1:7" ht="22.5" x14ac:dyDescent="0.2">
      <c r="A10739" s="1" t="str">
        <f t="shared" si="178"/>
        <v>SINAPI-I 39259</v>
      </c>
      <c r="B10739" s="3" t="s">
        <v>6169</v>
      </c>
      <c r="C10739" s="3">
        <v>39259</v>
      </c>
      <c r="D10739" s="2" t="s">
        <v>11468</v>
      </c>
      <c r="E10739" s="3" t="s">
        <v>6147</v>
      </c>
      <c r="G10739" s="66">
        <v>13.18</v>
      </c>
    </row>
    <row r="10740" spans="1:7" ht="22.5" x14ac:dyDescent="0.2">
      <c r="A10740" s="1" t="str">
        <f t="shared" si="178"/>
        <v>SINAPI-I 39265</v>
      </c>
      <c r="B10740" s="3" t="s">
        <v>6169</v>
      </c>
      <c r="C10740" s="3">
        <v>39265</v>
      </c>
      <c r="D10740" s="2" t="s">
        <v>11469</v>
      </c>
      <c r="E10740" s="3" t="s">
        <v>6147</v>
      </c>
      <c r="G10740" s="66">
        <v>168.42</v>
      </c>
    </row>
    <row r="10741" spans="1:7" ht="22.5" x14ac:dyDescent="0.2">
      <c r="A10741" s="1" t="str">
        <f t="shared" si="178"/>
        <v>SINAPI-I 39260</v>
      </c>
      <c r="B10741" s="3" t="s">
        <v>6169</v>
      </c>
      <c r="C10741" s="3">
        <v>39260</v>
      </c>
      <c r="D10741" s="2" t="s">
        <v>11470</v>
      </c>
      <c r="E10741" s="3" t="s">
        <v>6147</v>
      </c>
      <c r="G10741" s="66">
        <v>20.190000000000001</v>
      </c>
    </row>
    <row r="10742" spans="1:7" ht="22.5" x14ac:dyDescent="0.2">
      <c r="A10742" s="1" t="str">
        <f t="shared" si="178"/>
        <v>SINAPI-I 39266</v>
      </c>
      <c r="B10742" s="3" t="s">
        <v>6169</v>
      </c>
      <c r="C10742" s="3">
        <v>39266</v>
      </c>
      <c r="D10742" s="2" t="s">
        <v>11471</v>
      </c>
      <c r="E10742" s="3" t="s">
        <v>6147</v>
      </c>
      <c r="G10742" s="66">
        <v>254.15</v>
      </c>
    </row>
    <row r="10743" spans="1:7" ht="22.5" x14ac:dyDescent="0.2">
      <c r="A10743" s="1" t="str">
        <f t="shared" si="178"/>
        <v>SINAPI-I 39267</v>
      </c>
      <c r="B10743" s="3" t="s">
        <v>6169</v>
      </c>
      <c r="C10743" s="3">
        <v>39267</v>
      </c>
      <c r="D10743" s="2" t="s">
        <v>11472</v>
      </c>
      <c r="E10743" s="3" t="s">
        <v>6147</v>
      </c>
      <c r="G10743" s="66">
        <v>317.75</v>
      </c>
    </row>
    <row r="10744" spans="1:7" x14ac:dyDescent="0.2">
      <c r="A10744" s="1" t="str">
        <f t="shared" si="178"/>
        <v>SINAPI-I 11901</v>
      </c>
      <c r="B10744" s="3" t="s">
        <v>6169</v>
      </c>
      <c r="C10744" s="3">
        <v>11901</v>
      </c>
      <c r="D10744" s="2" t="s">
        <v>11473</v>
      </c>
      <c r="E10744" s="3" t="s">
        <v>6147</v>
      </c>
      <c r="G10744" s="66">
        <v>0.63</v>
      </c>
    </row>
    <row r="10745" spans="1:7" x14ac:dyDescent="0.2">
      <c r="A10745" s="1" t="str">
        <f t="shared" si="178"/>
        <v>SINAPI-I 11902</v>
      </c>
      <c r="B10745" s="3" t="s">
        <v>6169</v>
      </c>
      <c r="C10745" s="3">
        <v>11902</v>
      </c>
      <c r="D10745" s="2" t="s">
        <v>11474</v>
      </c>
      <c r="E10745" s="3" t="s">
        <v>6147</v>
      </c>
      <c r="G10745" s="66">
        <v>1.2</v>
      </c>
    </row>
    <row r="10746" spans="1:7" x14ac:dyDescent="0.2">
      <c r="A10746" s="1" t="str">
        <f t="shared" si="178"/>
        <v>SINAPI-I 11903</v>
      </c>
      <c r="B10746" s="3" t="s">
        <v>6169</v>
      </c>
      <c r="C10746" s="3">
        <v>11903</v>
      </c>
      <c r="D10746" s="2" t="s">
        <v>11475</v>
      </c>
      <c r="E10746" s="3" t="s">
        <v>6147</v>
      </c>
      <c r="G10746" s="66">
        <v>1.27</v>
      </c>
    </row>
    <row r="10747" spans="1:7" x14ac:dyDescent="0.2">
      <c r="A10747" s="1" t="str">
        <f t="shared" si="178"/>
        <v>SINAPI-I 11904</v>
      </c>
      <c r="B10747" s="3" t="s">
        <v>6169</v>
      </c>
      <c r="C10747" s="3">
        <v>11904</v>
      </c>
      <c r="D10747" s="2" t="s">
        <v>11476</v>
      </c>
      <c r="E10747" s="3" t="s">
        <v>6147</v>
      </c>
      <c r="G10747" s="66">
        <v>1.93</v>
      </c>
    </row>
    <row r="10748" spans="1:7" x14ac:dyDescent="0.2">
      <c r="A10748" s="1" t="str">
        <f t="shared" si="178"/>
        <v>SINAPI-I 11905</v>
      </c>
      <c r="B10748" s="3" t="s">
        <v>6169</v>
      </c>
      <c r="C10748" s="3">
        <v>11905</v>
      </c>
      <c r="D10748" s="2" t="s">
        <v>11477</v>
      </c>
      <c r="E10748" s="3" t="s">
        <v>6147</v>
      </c>
      <c r="G10748" s="66">
        <v>2.36</v>
      </c>
    </row>
    <row r="10749" spans="1:7" x14ac:dyDescent="0.2">
      <c r="A10749" s="1" t="str">
        <f t="shared" si="178"/>
        <v>SINAPI-I 11906</v>
      </c>
      <c r="B10749" s="3" t="s">
        <v>6169</v>
      </c>
      <c r="C10749" s="3">
        <v>11906</v>
      </c>
      <c r="D10749" s="2" t="s">
        <v>11478</v>
      </c>
      <c r="E10749" s="3" t="s">
        <v>6147</v>
      </c>
      <c r="G10749" s="66">
        <v>3</v>
      </c>
    </row>
    <row r="10750" spans="1:7" x14ac:dyDescent="0.2">
      <c r="A10750" s="1" t="str">
        <f t="shared" si="178"/>
        <v>SINAPI-I 11919</v>
      </c>
      <c r="B10750" s="3" t="s">
        <v>6169</v>
      </c>
      <c r="C10750" s="3">
        <v>11919</v>
      </c>
      <c r="D10750" s="2" t="s">
        <v>11479</v>
      </c>
      <c r="E10750" s="3" t="s">
        <v>6147</v>
      </c>
      <c r="G10750" s="66">
        <v>5.49</v>
      </c>
    </row>
    <row r="10751" spans="1:7" x14ac:dyDescent="0.2">
      <c r="A10751" s="1" t="str">
        <f t="shared" si="178"/>
        <v>SINAPI-I 11920</v>
      </c>
      <c r="B10751" s="3" t="s">
        <v>6169</v>
      </c>
      <c r="C10751" s="3">
        <v>11920</v>
      </c>
      <c r="D10751" s="2" t="s">
        <v>11480</v>
      </c>
      <c r="E10751" s="3" t="s">
        <v>6147</v>
      </c>
      <c r="G10751" s="66">
        <v>10.44</v>
      </c>
    </row>
    <row r="10752" spans="1:7" x14ac:dyDescent="0.2">
      <c r="A10752" s="1" t="str">
        <f t="shared" si="178"/>
        <v>SINAPI-I 11924</v>
      </c>
      <c r="B10752" s="3" t="s">
        <v>6169</v>
      </c>
      <c r="C10752" s="3">
        <v>11924</v>
      </c>
      <c r="D10752" s="2" t="s">
        <v>11481</v>
      </c>
      <c r="E10752" s="3" t="s">
        <v>6147</v>
      </c>
      <c r="G10752" s="66">
        <v>87.65</v>
      </c>
    </row>
    <row r="10753" spans="1:7" x14ac:dyDescent="0.2">
      <c r="A10753" s="1" t="str">
        <f t="shared" si="178"/>
        <v>SINAPI-I 11921</v>
      </c>
      <c r="B10753" s="3" t="s">
        <v>6169</v>
      </c>
      <c r="C10753" s="3">
        <v>11921</v>
      </c>
      <c r="D10753" s="2" t="s">
        <v>11482</v>
      </c>
      <c r="E10753" s="3" t="s">
        <v>6147</v>
      </c>
      <c r="G10753" s="66">
        <v>15.28</v>
      </c>
    </row>
    <row r="10754" spans="1:7" x14ac:dyDescent="0.2">
      <c r="A10754" s="1" t="str">
        <f t="shared" si="178"/>
        <v>SINAPI-I 11922</v>
      </c>
      <c r="B10754" s="3" t="s">
        <v>6169</v>
      </c>
      <c r="C10754" s="3">
        <v>11922</v>
      </c>
      <c r="D10754" s="2" t="s">
        <v>11483</v>
      </c>
      <c r="E10754" s="3" t="s">
        <v>6147</v>
      </c>
      <c r="G10754" s="66">
        <v>24.7</v>
      </c>
    </row>
    <row r="10755" spans="1:7" x14ac:dyDescent="0.2">
      <c r="A10755" s="1" t="str">
        <f t="shared" si="178"/>
        <v>SINAPI-I 11923</v>
      </c>
      <c r="B10755" s="3" t="s">
        <v>6169</v>
      </c>
      <c r="C10755" s="3">
        <v>11923</v>
      </c>
      <c r="D10755" s="2" t="s">
        <v>11484</v>
      </c>
      <c r="E10755" s="3" t="s">
        <v>6147</v>
      </c>
      <c r="G10755" s="66">
        <v>36.159999999999997</v>
      </c>
    </row>
    <row r="10756" spans="1:7" x14ac:dyDescent="0.2">
      <c r="A10756" s="1" t="str">
        <f t="shared" si="178"/>
        <v>SINAPI-I 11916</v>
      </c>
      <c r="B10756" s="3" t="s">
        <v>6169</v>
      </c>
      <c r="C10756" s="3">
        <v>11916</v>
      </c>
      <c r="D10756" s="2" t="s">
        <v>11485</v>
      </c>
      <c r="E10756" s="3" t="s">
        <v>6147</v>
      </c>
      <c r="G10756" s="66">
        <v>7.52</v>
      </c>
    </row>
    <row r="10757" spans="1:7" x14ac:dyDescent="0.2">
      <c r="A10757" s="1" t="str">
        <f t="shared" si="178"/>
        <v>SINAPI-I 11914</v>
      </c>
      <c r="B10757" s="3" t="s">
        <v>6169</v>
      </c>
      <c r="C10757" s="3">
        <v>11914</v>
      </c>
      <c r="D10757" s="2" t="s">
        <v>11486</v>
      </c>
      <c r="E10757" s="3" t="s">
        <v>6147</v>
      </c>
      <c r="G10757" s="66">
        <v>54.18</v>
      </c>
    </row>
    <row r="10758" spans="1:7" x14ac:dyDescent="0.2">
      <c r="A10758" s="1" t="str">
        <f t="shared" si="178"/>
        <v>SINAPI-I 11917</v>
      </c>
      <c r="B10758" s="3" t="s">
        <v>6169</v>
      </c>
      <c r="C10758" s="3">
        <v>11917</v>
      </c>
      <c r="D10758" s="2" t="s">
        <v>11487</v>
      </c>
      <c r="E10758" s="3" t="s">
        <v>6147</v>
      </c>
      <c r="G10758" s="66">
        <v>13.24</v>
      </c>
    </row>
    <row r="10759" spans="1:7" x14ac:dyDescent="0.2">
      <c r="A10759" s="1" t="str">
        <f t="shared" si="178"/>
        <v>SINAPI-I 11918</v>
      </c>
      <c r="B10759" s="3" t="s">
        <v>6169</v>
      </c>
      <c r="C10759" s="3">
        <v>11918</v>
      </c>
      <c r="D10759" s="2" t="s">
        <v>11488</v>
      </c>
      <c r="E10759" s="3" t="s">
        <v>6147</v>
      </c>
      <c r="G10759" s="66">
        <v>15.71</v>
      </c>
    </row>
    <row r="10760" spans="1:7" x14ac:dyDescent="0.2">
      <c r="A10760" s="1" t="str">
        <f t="shared" si="178"/>
        <v>SINAPI-I 37734</v>
      </c>
      <c r="B10760" s="3" t="s">
        <v>6169</v>
      </c>
      <c r="C10760" s="3">
        <v>37734</v>
      </c>
      <c r="D10760" s="2" t="s">
        <v>11489</v>
      </c>
      <c r="E10760" s="3" t="s">
        <v>6148</v>
      </c>
      <c r="G10760" s="66">
        <v>83230.070000000007</v>
      </c>
    </row>
    <row r="10761" spans="1:7" x14ac:dyDescent="0.2">
      <c r="A10761" s="1" t="str">
        <f t="shared" si="178"/>
        <v>SINAPI-I 42251</v>
      </c>
      <c r="B10761" s="3" t="s">
        <v>6169</v>
      </c>
      <c r="C10761" s="3">
        <v>42251</v>
      </c>
      <c r="D10761" s="2" t="s">
        <v>11490</v>
      </c>
      <c r="E10761" s="3" t="s">
        <v>6148</v>
      </c>
      <c r="G10761" s="66">
        <v>94512.82</v>
      </c>
    </row>
    <row r="10762" spans="1:7" x14ac:dyDescent="0.2">
      <c r="A10762" s="1" t="str">
        <f t="shared" si="178"/>
        <v>SINAPI-I 37733</v>
      </c>
      <c r="B10762" s="3" t="s">
        <v>6169</v>
      </c>
      <c r="C10762" s="3">
        <v>37733</v>
      </c>
      <c r="D10762" s="2" t="s">
        <v>11491</v>
      </c>
      <c r="E10762" s="3" t="s">
        <v>6148</v>
      </c>
      <c r="G10762" s="66">
        <v>62405.59</v>
      </c>
    </row>
    <row r="10763" spans="1:7" x14ac:dyDescent="0.2">
      <c r="A10763" s="1" t="str">
        <f t="shared" si="178"/>
        <v>SINAPI-I 37735</v>
      </c>
      <c r="B10763" s="3" t="s">
        <v>6169</v>
      </c>
      <c r="C10763" s="3">
        <v>37735</v>
      </c>
      <c r="D10763" s="2" t="s">
        <v>11492</v>
      </c>
      <c r="E10763" s="3" t="s">
        <v>6148</v>
      </c>
      <c r="G10763" s="66">
        <v>75198.740000000005</v>
      </c>
    </row>
    <row r="10764" spans="1:7" ht="22.5" x14ac:dyDescent="0.2">
      <c r="A10764" s="1" t="str">
        <f t="shared" si="178"/>
        <v>SINAPI-I 5090</v>
      </c>
      <c r="B10764" s="3" t="s">
        <v>6169</v>
      </c>
      <c r="C10764" s="3">
        <v>5090</v>
      </c>
      <c r="D10764" s="2" t="s">
        <v>11493</v>
      </c>
      <c r="E10764" s="3" t="s">
        <v>6148</v>
      </c>
      <c r="G10764" s="66">
        <v>20.7</v>
      </c>
    </row>
    <row r="10765" spans="1:7" ht="22.5" x14ac:dyDescent="0.2">
      <c r="A10765" s="1" t="str">
        <f t="shared" si="178"/>
        <v>SINAPI-I 5085</v>
      </c>
      <c r="B10765" s="3" t="s">
        <v>6169</v>
      </c>
      <c r="C10765" s="3">
        <v>5085</v>
      </c>
      <c r="D10765" s="2" t="s">
        <v>11494</v>
      </c>
      <c r="E10765" s="3" t="s">
        <v>6148</v>
      </c>
      <c r="G10765" s="66">
        <v>30.81</v>
      </c>
    </row>
    <row r="10766" spans="1:7" ht="22.5" x14ac:dyDescent="0.2">
      <c r="A10766" s="1" t="str">
        <f t="shared" si="178"/>
        <v>SINAPI-I 43603</v>
      </c>
      <c r="B10766" s="3" t="s">
        <v>6169</v>
      </c>
      <c r="C10766" s="3">
        <v>43603</v>
      </c>
      <c r="D10766" s="2" t="s">
        <v>11495</v>
      </c>
      <c r="E10766" s="3" t="s">
        <v>6148</v>
      </c>
      <c r="G10766" s="66">
        <v>44.02</v>
      </c>
    </row>
    <row r="10767" spans="1:7" x14ac:dyDescent="0.2">
      <c r="A10767" s="1" t="str">
        <f t="shared" si="178"/>
        <v>SINAPI-I 38374</v>
      </c>
      <c r="B10767" s="3" t="s">
        <v>6169</v>
      </c>
      <c r="C10767" s="3">
        <v>38374</v>
      </c>
      <c r="D10767" s="2" t="s">
        <v>11496</v>
      </c>
      <c r="E10767" s="3" t="s">
        <v>6148</v>
      </c>
      <c r="G10767" s="66">
        <v>971.02</v>
      </c>
    </row>
    <row r="10768" spans="1:7" x14ac:dyDescent="0.2">
      <c r="A10768" s="1" t="str">
        <f t="shared" si="178"/>
        <v>SINAPI-I 4513</v>
      </c>
      <c r="B10768" s="3" t="s">
        <v>6169</v>
      </c>
      <c r="C10768" s="3">
        <v>4513</v>
      </c>
      <c r="D10768" s="2" t="s">
        <v>11497</v>
      </c>
      <c r="E10768" s="3" t="s">
        <v>6147</v>
      </c>
      <c r="G10768" s="66">
        <v>5.91</v>
      </c>
    </row>
    <row r="10769" spans="1:7" x14ac:dyDescent="0.2">
      <c r="A10769" s="1" t="str">
        <f t="shared" si="178"/>
        <v>SINAPI-I 20212</v>
      </c>
      <c r="B10769" s="3" t="s">
        <v>6169</v>
      </c>
      <c r="C10769" s="3">
        <v>20212</v>
      </c>
      <c r="D10769" s="2" t="s">
        <v>11498</v>
      </c>
      <c r="E10769" s="3" t="s">
        <v>6147</v>
      </c>
      <c r="G10769" s="66">
        <v>30.72</v>
      </c>
    </row>
    <row r="10770" spans="1:7" x14ac:dyDescent="0.2">
      <c r="A10770" s="1" t="str">
        <f t="shared" si="178"/>
        <v>SINAPI-I 20209</v>
      </c>
      <c r="B10770" s="3" t="s">
        <v>6169</v>
      </c>
      <c r="C10770" s="3">
        <v>20209</v>
      </c>
      <c r="D10770" s="2" t="s">
        <v>11499</v>
      </c>
      <c r="E10770" s="3" t="s">
        <v>6147</v>
      </c>
      <c r="G10770" s="66">
        <v>36.700000000000003</v>
      </c>
    </row>
    <row r="10771" spans="1:7" ht="22.5" x14ac:dyDescent="0.2">
      <c r="A10771" s="1" t="str">
        <f t="shared" si="178"/>
        <v>SINAPI-I 4430</v>
      </c>
      <c r="B10771" s="3" t="s">
        <v>6169</v>
      </c>
      <c r="C10771" s="3">
        <v>4430</v>
      </c>
      <c r="D10771" s="2" t="s">
        <v>11500</v>
      </c>
      <c r="E10771" s="3" t="s">
        <v>6147</v>
      </c>
      <c r="G10771" s="66">
        <v>17.98</v>
      </c>
    </row>
    <row r="10772" spans="1:7" ht="22.5" x14ac:dyDescent="0.2">
      <c r="A10772" s="1" t="str">
        <f t="shared" si="178"/>
        <v>SINAPI-I 4433</v>
      </c>
      <c r="B10772" s="3" t="s">
        <v>6169</v>
      </c>
      <c r="C10772" s="3">
        <v>4433</v>
      </c>
      <c r="D10772" s="2" t="s">
        <v>11501</v>
      </c>
      <c r="E10772" s="3" t="s">
        <v>6147</v>
      </c>
      <c r="G10772" s="66">
        <v>35.159999999999997</v>
      </c>
    </row>
    <row r="10773" spans="1:7" ht="22.5" x14ac:dyDescent="0.2">
      <c r="A10773" s="1" t="str">
        <f t="shared" si="178"/>
        <v>SINAPI-I 4400</v>
      </c>
      <c r="B10773" s="3" t="s">
        <v>6169</v>
      </c>
      <c r="C10773" s="3">
        <v>4400</v>
      </c>
      <c r="D10773" s="2" t="s">
        <v>11502</v>
      </c>
      <c r="E10773" s="3" t="s">
        <v>6147</v>
      </c>
      <c r="G10773" s="66">
        <v>28.61</v>
      </c>
    </row>
    <row r="10774" spans="1:7" x14ac:dyDescent="0.2">
      <c r="A10774" s="1" t="str">
        <f t="shared" si="178"/>
        <v>SINAPI-I 2729</v>
      </c>
      <c r="B10774" s="3" t="s">
        <v>6169</v>
      </c>
      <c r="C10774" s="3">
        <v>2729</v>
      </c>
      <c r="D10774" s="2" t="s">
        <v>11503</v>
      </c>
      <c r="E10774" s="3" t="s">
        <v>6148</v>
      </c>
      <c r="G10774" s="66">
        <v>24.23</v>
      </c>
    </row>
    <row r="10775" spans="1:7" x14ac:dyDescent="0.2">
      <c r="A10775" s="1" t="str">
        <f t="shared" si="178"/>
        <v>SINAPI-I 37106</v>
      </c>
      <c r="B10775" s="3" t="s">
        <v>6169</v>
      </c>
      <c r="C10775" s="3">
        <v>37106</v>
      </c>
      <c r="D10775" s="2" t="s">
        <v>11504</v>
      </c>
      <c r="E10775" s="3" t="s">
        <v>6148</v>
      </c>
      <c r="G10775" s="66">
        <v>5319.2</v>
      </c>
    </row>
    <row r="10776" spans="1:7" x14ac:dyDescent="0.2">
      <c r="A10776" s="1" t="str">
        <f t="shared" si="178"/>
        <v>SINAPI-I 11869</v>
      </c>
      <c r="B10776" s="3" t="s">
        <v>6169</v>
      </c>
      <c r="C10776" s="3">
        <v>11869</v>
      </c>
      <c r="D10776" s="2" t="s">
        <v>11505</v>
      </c>
      <c r="E10776" s="3" t="s">
        <v>6148</v>
      </c>
      <c r="G10776" s="66">
        <v>1063.8399999999999</v>
      </c>
    </row>
    <row r="10777" spans="1:7" x14ac:dyDescent="0.2">
      <c r="A10777" s="1" t="str">
        <f t="shared" si="178"/>
        <v>SINAPI-I 43981</v>
      </c>
      <c r="B10777" s="3" t="s">
        <v>6169</v>
      </c>
      <c r="C10777" s="3">
        <v>43981</v>
      </c>
      <c r="D10777" s="2" t="s">
        <v>11506</v>
      </c>
      <c r="E10777" s="3" t="s">
        <v>6148</v>
      </c>
      <c r="G10777" s="66">
        <v>8015.99</v>
      </c>
    </row>
    <row r="10778" spans="1:7" x14ac:dyDescent="0.2">
      <c r="A10778" s="1" t="str">
        <f t="shared" si="178"/>
        <v>SINAPI-I 37104</v>
      </c>
      <c r="B10778" s="3" t="s">
        <v>6169</v>
      </c>
      <c r="C10778" s="3">
        <v>37104</v>
      </c>
      <c r="D10778" s="2" t="s">
        <v>11507</v>
      </c>
      <c r="E10778" s="3" t="s">
        <v>6148</v>
      </c>
      <c r="G10778" s="66">
        <v>1335.14</v>
      </c>
    </row>
    <row r="10779" spans="1:7" x14ac:dyDescent="0.2">
      <c r="A10779" s="1" t="str">
        <f t="shared" si="178"/>
        <v>SINAPI-I 43982</v>
      </c>
      <c r="B10779" s="3" t="s">
        <v>6169</v>
      </c>
      <c r="C10779" s="3">
        <v>43982</v>
      </c>
      <c r="D10779" s="2" t="s">
        <v>11508</v>
      </c>
      <c r="E10779" s="3" t="s">
        <v>6148</v>
      </c>
      <c r="G10779" s="66">
        <v>12663.25</v>
      </c>
    </row>
    <row r="10780" spans="1:7" x14ac:dyDescent="0.2">
      <c r="A10780" s="1" t="str">
        <f t="shared" si="178"/>
        <v>SINAPI-I 43978</v>
      </c>
      <c r="B10780" s="3" t="s">
        <v>6169</v>
      </c>
      <c r="C10780" s="3">
        <v>43978</v>
      </c>
      <c r="D10780" s="2" t="s">
        <v>11509</v>
      </c>
      <c r="E10780" s="3" t="s">
        <v>6148</v>
      </c>
      <c r="G10780" s="66">
        <v>1978.65</v>
      </c>
    </row>
    <row r="10781" spans="1:7" x14ac:dyDescent="0.2">
      <c r="A10781" s="1" t="str">
        <f t="shared" si="178"/>
        <v>SINAPI-I 11871</v>
      </c>
      <c r="B10781" s="3" t="s">
        <v>6169</v>
      </c>
      <c r="C10781" s="3">
        <v>11871</v>
      </c>
      <c r="D10781" s="2" t="s">
        <v>11510</v>
      </c>
      <c r="E10781" s="3" t="s">
        <v>6148</v>
      </c>
      <c r="G10781" s="66">
        <v>495.91</v>
      </c>
    </row>
    <row r="10782" spans="1:7" x14ac:dyDescent="0.2">
      <c r="A10782" s="1" t="str">
        <f t="shared" si="178"/>
        <v>SINAPI-I 37105</v>
      </c>
      <c r="B10782" s="3" t="s">
        <v>6169</v>
      </c>
      <c r="C10782" s="3">
        <v>37105</v>
      </c>
      <c r="D10782" s="2" t="s">
        <v>11511</v>
      </c>
      <c r="E10782" s="3" t="s">
        <v>6148</v>
      </c>
      <c r="G10782" s="66">
        <v>3051.3</v>
      </c>
    </row>
    <row r="10783" spans="1:7" x14ac:dyDescent="0.2">
      <c r="A10783" s="1" t="str">
        <f t="shared" si="178"/>
        <v>SINAPI-I 43980</v>
      </c>
      <c r="B10783" s="3" t="s">
        <v>6169</v>
      </c>
      <c r="C10783" s="3">
        <v>43980</v>
      </c>
      <c r="D10783" s="2" t="s">
        <v>11512</v>
      </c>
      <c r="E10783" s="3" t="s">
        <v>6148</v>
      </c>
      <c r="G10783" s="66">
        <v>3800.08</v>
      </c>
    </row>
    <row r="10784" spans="1:7" x14ac:dyDescent="0.2">
      <c r="A10784" s="1" t="str">
        <f t="shared" si="178"/>
        <v>SINAPI-I 43979</v>
      </c>
      <c r="B10784" s="3" t="s">
        <v>6169</v>
      </c>
      <c r="C10784" s="3">
        <v>43979</v>
      </c>
      <c r="D10784" s="2" t="s">
        <v>11513</v>
      </c>
      <c r="E10784" s="3" t="s">
        <v>6148</v>
      </c>
      <c r="G10784" s="66">
        <v>713.99</v>
      </c>
    </row>
    <row r="10785" spans="1:7" x14ac:dyDescent="0.2">
      <c r="A10785" s="1" t="str">
        <f t="shared" si="178"/>
        <v>SINAPI-I 11868</v>
      </c>
      <c r="B10785" s="3" t="s">
        <v>6169</v>
      </c>
      <c r="C10785" s="3">
        <v>11868</v>
      </c>
      <c r="D10785" s="2" t="s">
        <v>11514</v>
      </c>
      <c r="E10785" s="3" t="s">
        <v>6148</v>
      </c>
      <c r="G10785" s="66">
        <v>690.51</v>
      </c>
    </row>
    <row r="10786" spans="1:7" x14ac:dyDescent="0.2">
      <c r="A10786" s="1" t="str">
        <f t="shared" si="178"/>
        <v>SINAPI-I 34636</v>
      </c>
      <c r="B10786" s="3" t="s">
        <v>6169</v>
      </c>
      <c r="C10786" s="3">
        <v>34636</v>
      </c>
      <c r="D10786" s="2" t="s">
        <v>11515</v>
      </c>
      <c r="E10786" s="3" t="s">
        <v>6148</v>
      </c>
      <c r="G10786" s="66">
        <v>490.35</v>
      </c>
    </row>
    <row r="10787" spans="1:7" x14ac:dyDescent="0.2">
      <c r="A10787" s="1" t="str">
        <f t="shared" si="178"/>
        <v>SINAPI-I 34639</v>
      </c>
      <c r="B10787" s="3" t="s">
        <v>6169</v>
      </c>
      <c r="C10787" s="3">
        <v>34639</v>
      </c>
      <c r="D10787" s="2" t="s">
        <v>11516</v>
      </c>
      <c r="E10787" s="3" t="s">
        <v>6148</v>
      </c>
      <c r="G10787" s="66">
        <v>1131.81</v>
      </c>
    </row>
    <row r="10788" spans="1:7" x14ac:dyDescent="0.2">
      <c r="A10788" s="1" t="str">
        <f t="shared" si="178"/>
        <v>SINAPI-I 34640</v>
      </c>
      <c r="B10788" s="3" t="s">
        <v>6169</v>
      </c>
      <c r="C10788" s="3">
        <v>34640</v>
      </c>
      <c r="D10788" s="2" t="s">
        <v>11517</v>
      </c>
      <c r="E10788" s="3" t="s">
        <v>6148</v>
      </c>
      <c r="G10788" s="66">
        <v>1283.8699999999999</v>
      </c>
    </row>
    <row r="10789" spans="1:7" x14ac:dyDescent="0.2">
      <c r="A10789" s="1" t="str">
        <f t="shared" si="178"/>
        <v>SINAPI-I 43977</v>
      </c>
      <c r="B10789" s="3" t="s">
        <v>6169</v>
      </c>
      <c r="C10789" s="3">
        <v>43977</v>
      </c>
      <c r="D10789" s="2" t="s">
        <v>11518</v>
      </c>
      <c r="E10789" s="3" t="s">
        <v>6148</v>
      </c>
      <c r="G10789" s="66">
        <v>2213.31</v>
      </c>
    </row>
    <row r="10790" spans="1:7" x14ac:dyDescent="0.2">
      <c r="A10790" s="1" t="str">
        <f t="shared" si="178"/>
        <v>SINAPI-I 34637</v>
      </c>
      <c r="B10790" s="3" t="s">
        <v>6169</v>
      </c>
      <c r="C10790" s="3">
        <v>34637</v>
      </c>
      <c r="D10790" s="2" t="s">
        <v>11519</v>
      </c>
      <c r="E10790" s="3" t="s">
        <v>6148</v>
      </c>
      <c r="G10790" s="66">
        <v>296.54000000000002</v>
      </c>
    </row>
    <row r="10791" spans="1:7" x14ac:dyDescent="0.2">
      <c r="A10791" s="1" t="str">
        <f t="shared" ref="A10791:A10854" si="179">CONCATENAR</f>
        <v>SINAPI-I 34638</v>
      </c>
      <c r="B10791" s="3" t="s">
        <v>6169</v>
      </c>
      <c r="C10791" s="3">
        <v>34638</v>
      </c>
      <c r="D10791" s="2" t="s">
        <v>11520</v>
      </c>
      <c r="E10791" s="3" t="s">
        <v>6148</v>
      </c>
      <c r="G10791" s="66">
        <v>458.69</v>
      </c>
    </row>
    <row r="10792" spans="1:7" ht="22.5" x14ac:dyDescent="0.2">
      <c r="A10792" s="1" t="str">
        <f t="shared" si="179"/>
        <v>SINAPI-I 34641</v>
      </c>
      <c r="B10792" s="3" t="s">
        <v>6169</v>
      </c>
      <c r="C10792" s="3">
        <v>34641</v>
      </c>
      <c r="D10792" s="2" t="s">
        <v>11521</v>
      </c>
      <c r="E10792" s="3" t="s">
        <v>6148</v>
      </c>
      <c r="G10792" s="66">
        <v>95.13</v>
      </c>
    </row>
    <row r="10793" spans="1:7" x14ac:dyDescent="0.2">
      <c r="A10793" s="1" t="str">
        <f t="shared" si="179"/>
        <v>SINAPI-I 43434</v>
      </c>
      <c r="B10793" s="3" t="s">
        <v>6169</v>
      </c>
      <c r="C10793" s="3">
        <v>43434</v>
      </c>
      <c r="D10793" s="2" t="s">
        <v>11522</v>
      </c>
      <c r="E10793" s="3" t="s">
        <v>6148</v>
      </c>
      <c r="G10793" s="66">
        <v>102.85</v>
      </c>
    </row>
    <row r="10794" spans="1:7" x14ac:dyDescent="0.2">
      <c r="A10794" s="1" t="str">
        <f t="shared" si="179"/>
        <v>SINAPI-I 43435</v>
      </c>
      <c r="B10794" s="3" t="s">
        <v>6169</v>
      </c>
      <c r="C10794" s="3">
        <v>43435</v>
      </c>
      <c r="D10794" s="2" t="s">
        <v>11523</v>
      </c>
      <c r="E10794" s="3" t="s">
        <v>6148</v>
      </c>
      <c r="G10794" s="66">
        <v>188.57</v>
      </c>
    </row>
    <row r="10795" spans="1:7" x14ac:dyDescent="0.2">
      <c r="A10795" s="1" t="str">
        <f t="shared" si="179"/>
        <v>SINAPI-I 43436</v>
      </c>
      <c r="B10795" s="3" t="s">
        <v>6169</v>
      </c>
      <c r="C10795" s="3">
        <v>43436</v>
      </c>
      <c r="D10795" s="2" t="s">
        <v>11524</v>
      </c>
      <c r="E10795" s="3" t="s">
        <v>6148</v>
      </c>
      <c r="G10795" s="66">
        <v>330</v>
      </c>
    </row>
    <row r="10796" spans="1:7" x14ac:dyDescent="0.2">
      <c r="A10796" s="1" t="str">
        <f t="shared" si="179"/>
        <v>SINAPI-I 43437</v>
      </c>
      <c r="B10796" s="3" t="s">
        <v>6169</v>
      </c>
      <c r="C10796" s="3">
        <v>43437</v>
      </c>
      <c r="D10796" s="2" t="s">
        <v>11525</v>
      </c>
      <c r="E10796" s="3" t="s">
        <v>6148</v>
      </c>
      <c r="G10796" s="66">
        <v>598.28</v>
      </c>
    </row>
    <row r="10797" spans="1:7" x14ac:dyDescent="0.2">
      <c r="A10797" s="1" t="str">
        <f t="shared" si="179"/>
        <v>SINAPI-I 43438</v>
      </c>
      <c r="B10797" s="3" t="s">
        <v>6169</v>
      </c>
      <c r="C10797" s="3">
        <v>43438</v>
      </c>
      <c r="D10797" s="2" t="s">
        <v>11526</v>
      </c>
      <c r="E10797" s="3" t="s">
        <v>6148</v>
      </c>
      <c r="G10797" s="66">
        <v>1071.42</v>
      </c>
    </row>
    <row r="10798" spans="1:7" x14ac:dyDescent="0.2">
      <c r="A10798" s="1" t="str">
        <f t="shared" si="179"/>
        <v>SINAPI-I 41627</v>
      </c>
      <c r="B10798" s="3" t="s">
        <v>6169</v>
      </c>
      <c r="C10798" s="3">
        <v>41627</v>
      </c>
      <c r="D10798" s="2" t="s">
        <v>11527</v>
      </c>
      <c r="E10798" s="3" t="s">
        <v>6148</v>
      </c>
      <c r="G10798" s="66">
        <v>158.57</v>
      </c>
    </row>
    <row r="10799" spans="1:7" x14ac:dyDescent="0.2">
      <c r="A10799" s="1" t="str">
        <f t="shared" si="179"/>
        <v>SINAPI-I 41628</v>
      </c>
      <c r="B10799" s="3" t="s">
        <v>6169</v>
      </c>
      <c r="C10799" s="3">
        <v>41628</v>
      </c>
      <c r="D10799" s="2" t="s">
        <v>11528</v>
      </c>
      <c r="E10799" s="3" t="s">
        <v>6148</v>
      </c>
      <c r="G10799" s="66">
        <v>291.42</v>
      </c>
    </row>
    <row r="10800" spans="1:7" x14ac:dyDescent="0.2">
      <c r="A10800" s="1" t="str">
        <f t="shared" si="179"/>
        <v>SINAPI-I 41629</v>
      </c>
      <c r="B10800" s="3" t="s">
        <v>6169</v>
      </c>
      <c r="C10800" s="3">
        <v>41629</v>
      </c>
      <c r="D10800" s="2" t="s">
        <v>11529</v>
      </c>
      <c r="E10800" s="3" t="s">
        <v>6148</v>
      </c>
      <c r="G10800" s="66">
        <v>370.28</v>
      </c>
    </row>
    <row r="10801" spans="1:7" x14ac:dyDescent="0.2">
      <c r="A10801" s="1" t="str">
        <f t="shared" si="179"/>
        <v>SINAPI-I 43429</v>
      </c>
      <c r="B10801" s="3" t="s">
        <v>6169</v>
      </c>
      <c r="C10801" s="3">
        <v>43429</v>
      </c>
      <c r="D10801" s="2" t="s">
        <v>11530</v>
      </c>
      <c r="E10801" s="3" t="s">
        <v>6148</v>
      </c>
      <c r="G10801" s="66">
        <v>82.04</v>
      </c>
    </row>
    <row r="10802" spans="1:7" x14ac:dyDescent="0.2">
      <c r="A10802" s="1" t="str">
        <f t="shared" si="179"/>
        <v>SINAPI-I 43430</v>
      </c>
      <c r="B10802" s="3" t="s">
        <v>6169</v>
      </c>
      <c r="C10802" s="3">
        <v>43430</v>
      </c>
      <c r="D10802" s="2" t="s">
        <v>11531</v>
      </c>
      <c r="E10802" s="3" t="s">
        <v>6148</v>
      </c>
      <c r="G10802" s="66">
        <v>136.28</v>
      </c>
    </row>
    <row r="10803" spans="1:7" x14ac:dyDescent="0.2">
      <c r="A10803" s="1" t="str">
        <f t="shared" si="179"/>
        <v>SINAPI-I 43431</v>
      </c>
      <c r="B10803" s="3" t="s">
        <v>6169</v>
      </c>
      <c r="C10803" s="3">
        <v>43431</v>
      </c>
      <c r="D10803" s="2" t="s">
        <v>11532</v>
      </c>
      <c r="E10803" s="3" t="s">
        <v>6148</v>
      </c>
      <c r="G10803" s="66">
        <v>263.99</v>
      </c>
    </row>
    <row r="10804" spans="1:7" x14ac:dyDescent="0.2">
      <c r="A10804" s="1" t="str">
        <f t="shared" si="179"/>
        <v>SINAPI-I 43432</v>
      </c>
      <c r="B10804" s="3" t="s">
        <v>6169</v>
      </c>
      <c r="C10804" s="3">
        <v>43432</v>
      </c>
      <c r="D10804" s="2" t="s">
        <v>11533</v>
      </c>
      <c r="E10804" s="3" t="s">
        <v>6148</v>
      </c>
      <c r="G10804" s="66">
        <v>548.57000000000005</v>
      </c>
    </row>
    <row r="10805" spans="1:7" x14ac:dyDescent="0.2">
      <c r="A10805" s="1" t="str">
        <f t="shared" si="179"/>
        <v>SINAPI-I 43433</v>
      </c>
      <c r="B10805" s="3" t="s">
        <v>6169</v>
      </c>
      <c r="C10805" s="3">
        <v>43433</v>
      </c>
      <c r="D10805" s="2" t="s">
        <v>11534</v>
      </c>
      <c r="E10805" s="3" t="s">
        <v>6148</v>
      </c>
      <c r="G10805" s="66">
        <v>864.85</v>
      </c>
    </row>
    <row r="10806" spans="1:7" ht="22.5" x14ac:dyDescent="0.2">
      <c r="A10806" s="1" t="str">
        <f t="shared" si="179"/>
        <v>SINAPI-I 43094</v>
      </c>
      <c r="B10806" s="3" t="s">
        <v>6169</v>
      </c>
      <c r="C10806" s="3">
        <v>43094</v>
      </c>
      <c r="D10806" s="2" t="s">
        <v>11535</v>
      </c>
      <c r="E10806" s="3" t="s">
        <v>6148</v>
      </c>
      <c r="G10806" s="66">
        <v>290.58</v>
      </c>
    </row>
    <row r="10807" spans="1:7" ht="22.5" x14ac:dyDescent="0.2">
      <c r="A10807" s="1" t="str">
        <f t="shared" si="179"/>
        <v>SINAPI-I 43093</v>
      </c>
      <c r="B10807" s="3" t="s">
        <v>6169</v>
      </c>
      <c r="C10807" s="3">
        <v>43093</v>
      </c>
      <c r="D10807" s="2" t="s">
        <v>11536</v>
      </c>
      <c r="E10807" s="3" t="s">
        <v>6148</v>
      </c>
      <c r="G10807" s="66">
        <v>308.8</v>
      </c>
    </row>
    <row r="10808" spans="1:7" ht="22.5" x14ac:dyDescent="0.2">
      <c r="A10808" s="1" t="str">
        <f t="shared" si="179"/>
        <v>SINAPI-I 11694</v>
      </c>
      <c r="B10808" s="3" t="s">
        <v>6169</v>
      </c>
      <c r="C10808" s="3">
        <v>11694</v>
      </c>
      <c r="D10808" s="2" t="s">
        <v>11537</v>
      </c>
      <c r="E10808" s="3" t="s">
        <v>6148</v>
      </c>
      <c r="G10808" s="66">
        <v>1080.94</v>
      </c>
    </row>
    <row r="10809" spans="1:7" ht="22.5" x14ac:dyDescent="0.2">
      <c r="A10809" s="1" t="str">
        <f t="shared" si="179"/>
        <v>SINAPI-I 1030</v>
      </c>
      <c r="B10809" s="3" t="s">
        <v>6169</v>
      </c>
      <c r="C10809" s="3">
        <v>1030</v>
      </c>
      <c r="D10809" s="2" t="s">
        <v>11538</v>
      </c>
      <c r="E10809" s="3" t="s">
        <v>6148</v>
      </c>
      <c r="G10809" s="66">
        <v>48.9</v>
      </c>
    </row>
    <row r="10810" spans="1:7" ht="22.5" x14ac:dyDescent="0.2">
      <c r="A10810" s="1" t="str">
        <f t="shared" si="179"/>
        <v>SINAPI-I 11881</v>
      </c>
      <c r="B10810" s="3" t="s">
        <v>6169</v>
      </c>
      <c r="C10810" s="3">
        <v>11881</v>
      </c>
      <c r="D10810" s="2" t="s">
        <v>11539</v>
      </c>
      <c r="E10810" s="3" t="s">
        <v>6148</v>
      </c>
      <c r="G10810" s="66">
        <v>145.71</v>
      </c>
    </row>
    <row r="10811" spans="1:7" ht="22.5" x14ac:dyDescent="0.2">
      <c r="A10811" s="1" t="str">
        <f t="shared" si="179"/>
        <v>SINAPI-I 35277</v>
      </c>
      <c r="B10811" s="3" t="s">
        <v>6169</v>
      </c>
      <c r="C10811" s="3">
        <v>35277</v>
      </c>
      <c r="D10811" s="2" t="s">
        <v>11540</v>
      </c>
      <c r="E10811" s="3" t="s">
        <v>6148</v>
      </c>
      <c r="G10811" s="66">
        <v>339.38</v>
      </c>
    </row>
    <row r="10812" spans="1:7" ht="33.75" x14ac:dyDescent="0.2">
      <c r="A10812" s="1" t="str">
        <f t="shared" si="179"/>
        <v>SINAPI-I 10521</v>
      </c>
      <c r="B10812" s="3" t="s">
        <v>6169</v>
      </c>
      <c r="C10812" s="3">
        <v>10521</v>
      </c>
      <c r="D10812" s="2" t="s">
        <v>11541</v>
      </c>
      <c r="E10812" s="3" t="s">
        <v>6148</v>
      </c>
      <c r="G10812" s="66">
        <v>250.09</v>
      </c>
    </row>
    <row r="10813" spans="1:7" ht="33.75" x14ac:dyDescent="0.2">
      <c r="A10813" s="1" t="str">
        <f t="shared" si="179"/>
        <v>SINAPI-I 10885</v>
      </c>
      <c r="B10813" s="3" t="s">
        <v>6169</v>
      </c>
      <c r="C10813" s="3">
        <v>10885</v>
      </c>
      <c r="D10813" s="2" t="s">
        <v>11542</v>
      </c>
      <c r="E10813" s="3" t="s">
        <v>6148</v>
      </c>
      <c r="G10813" s="66">
        <v>316.33</v>
      </c>
    </row>
    <row r="10814" spans="1:7" ht="33.75" x14ac:dyDescent="0.2">
      <c r="A10814" s="1" t="str">
        <f t="shared" si="179"/>
        <v>SINAPI-I 20962</v>
      </c>
      <c r="B10814" s="3" t="s">
        <v>6169</v>
      </c>
      <c r="C10814" s="3">
        <v>20962</v>
      </c>
      <c r="D10814" s="2" t="s">
        <v>11543</v>
      </c>
      <c r="E10814" s="3" t="s">
        <v>6148</v>
      </c>
      <c r="G10814" s="66">
        <v>262</v>
      </c>
    </row>
    <row r="10815" spans="1:7" ht="33.75" x14ac:dyDescent="0.2">
      <c r="A10815" s="1" t="str">
        <f t="shared" si="179"/>
        <v>SINAPI-I 20963</v>
      </c>
      <c r="B10815" s="3" t="s">
        <v>6169</v>
      </c>
      <c r="C10815" s="3">
        <v>20963</v>
      </c>
      <c r="D10815" s="2" t="s">
        <v>11544</v>
      </c>
      <c r="E10815" s="3" t="s">
        <v>6148</v>
      </c>
      <c r="G10815" s="66">
        <v>320.05</v>
      </c>
    </row>
    <row r="10816" spans="1:7" ht="22.5" x14ac:dyDescent="0.2">
      <c r="A10816" s="1" t="str">
        <f t="shared" si="179"/>
        <v>SINAPI-I 34643</v>
      </c>
      <c r="B10816" s="3" t="s">
        <v>6169</v>
      </c>
      <c r="C10816" s="3">
        <v>34643</v>
      </c>
      <c r="D10816" s="2" t="s">
        <v>11545</v>
      </c>
      <c r="E10816" s="3" t="s">
        <v>6148</v>
      </c>
      <c r="G10816" s="66">
        <v>39.08</v>
      </c>
    </row>
    <row r="10817" spans="1:7" x14ac:dyDescent="0.2">
      <c r="A10817" s="1" t="str">
        <f t="shared" si="179"/>
        <v>SINAPI-I 41480</v>
      </c>
      <c r="B10817" s="3" t="s">
        <v>6169</v>
      </c>
      <c r="C10817" s="3">
        <v>41480</v>
      </c>
      <c r="D10817" s="2" t="s">
        <v>11546</v>
      </c>
      <c r="E10817" s="3" t="s">
        <v>6148</v>
      </c>
      <c r="G10817" s="66">
        <v>45.31</v>
      </c>
    </row>
    <row r="10818" spans="1:7" x14ac:dyDescent="0.2">
      <c r="A10818" s="1" t="str">
        <f t="shared" si="179"/>
        <v>SINAPI-I 41474</v>
      </c>
      <c r="B10818" s="3" t="s">
        <v>6169</v>
      </c>
      <c r="C10818" s="3">
        <v>41474</v>
      </c>
      <c r="D10818" s="2" t="s">
        <v>11547</v>
      </c>
      <c r="E10818" s="3" t="s">
        <v>6148</v>
      </c>
      <c r="G10818" s="66">
        <v>72.39</v>
      </c>
    </row>
    <row r="10819" spans="1:7" x14ac:dyDescent="0.2">
      <c r="A10819" s="1" t="str">
        <f t="shared" si="179"/>
        <v>SINAPI-I 41475</v>
      </c>
      <c r="B10819" s="3" t="s">
        <v>6169</v>
      </c>
      <c r="C10819" s="3">
        <v>41475</v>
      </c>
      <c r="D10819" s="2" t="s">
        <v>11548</v>
      </c>
      <c r="E10819" s="3" t="s">
        <v>6148</v>
      </c>
      <c r="G10819" s="66">
        <v>61.76</v>
      </c>
    </row>
    <row r="10820" spans="1:7" x14ac:dyDescent="0.2">
      <c r="A10820" s="1" t="str">
        <f t="shared" si="179"/>
        <v>SINAPI-I 41476</v>
      </c>
      <c r="B10820" s="3" t="s">
        <v>6169</v>
      </c>
      <c r="C10820" s="3">
        <v>41476</v>
      </c>
      <c r="D10820" s="2" t="s">
        <v>11549</v>
      </c>
      <c r="E10820" s="3" t="s">
        <v>6148</v>
      </c>
      <c r="G10820" s="66">
        <v>135.24</v>
      </c>
    </row>
    <row r="10821" spans="1:7" x14ac:dyDescent="0.2">
      <c r="A10821" s="1" t="str">
        <f t="shared" si="179"/>
        <v>SINAPI-I 2555</v>
      </c>
      <c r="B10821" s="3" t="s">
        <v>6169</v>
      </c>
      <c r="C10821" s="3">
        <v>2555</v>
      </c>
      <c r="D10821" s="2" t="s">
        <v>11550</v>
      </c>
      <c r="E10821" s="3" t="s">
        <v>6148</v>
      </c>
      <c r="G10821" s="66">
        <v>1.56</v>
      </c>
    </row>
    <row r="10822" spans="1:7" x14ac:dyDescent="0.2">
      <c r="A10822" s="1" t="str">
        <f t="shared" si="179"/>
        <v>SINAPI-I 2556</v>
      </c>
      <c r="B10822" s="3" t="s">
        <v>6169</v>
      </c>
      <c r="C10822" s="3">
        <v>2556</v>
      </c>
      <c r="D10822" s="2" t="s">
        <v>11551</v>
      </c>
      <c r="E10822" s="3" t="s">
        <v>6148</v>
      </c>
      <c r="G10822" s="66">
        <v>1.62</v>
      </c>
    </row>
    <row r="10823" spans="1:7" x14ac:dyDescent="0.2">
      <c r="A10823" s="1" t="str">
        <f t="shared" si="179"/>
        <v>SINAPI-I 2557</v>
      </c>
      <c r="B10823" s="3" t="s">
        <v>6169</v>
      </c>
      <c r="C10823" s="3">
        <v>2557</v>
      </c>
      <c r="D10823" s="2" t="s">
        <v>11552</v>
      </c>
      <c r="E10823" s="3" t="s">
        <v>6148</v>
      </c>
      <c r="G10823" s="66">
        <v>3.42</v>
      </c>
    </row>
    <row r="10824" spans="1:7" x14ac:dyDescent="0.2">
      <c r="A10824" s="1" t="str">
        <f t="shared" si="179"/>
        <v>SINAPI-I 10569</v>
      </c>
      <c r="B10824" s="3" t="s">
        <v>6169</v>
      </c>
      <c r="C10824" s="3">
        <v>10569</v>
      </c>
      <c r="D10824" s="2" t="s">
        <v>11553</v>
      </c>
      <c r="E10824" s="3" t="s">
        <v>6148</v>
      </c>
      <c r="G10824" s="66">
        <v>3.42</v>
      </c>
    </row>
    <row r="10825" spans="1:7" ht="22.5" x14ac:dyDescent="0.2">
      <c r="A10825" s="1" t="str">
        <f t="shared" si="179"/>
        <v>SINAPI-I 39810</v>
      </c>
      <c r="B10825" s="3" t="s">
        <v>6169</v>
      </c>
      <c r="C10825" s="3">
        <v>39810</v>
      </c>
      <c r="D10825" s="2" t="s">
        <v>11554</v>
      </c>
      <c r="E10825" s="3" t="s">
        <v>6148</v>
      </c>
      <c r="G10825" s="66">
        <v>39.21</v>
      </c>
    </row>
    <row r="10826" spans="1:7" ht="22.5" x14ac:dyDescent="0.2">
      <c r="A10826" s="1" t="str">
        <f t="shared" si="179"/>
        <v>SINAPI-I 39811</v>
      </c>
      <c r="B10826" s="3" t="s">
        <v>6169</v>
      </c>
      <c r="C10826" s="3">
        <v>39811</v>
      </c>
      <c r="D10826" s="2" t="s">
        <v>11555</v>
      </c>
      <c r="E10826" s="3" t="s">
        <v>6148</v>
      </c>
      <c r="G10826" s="66">
        <v>47.96</v>
      </c>
    </row>
    <row r="10827" spans="1:7" ht="22.5" x14ac:dyDescent="0.2">
      <c r="A10827" s="1" t="str">
        <f t="shared" si="179"/>
        <v>SINAPI-I 39812</v>
      </c>
      <c r="B10827" s="3" t="s">
        <v>6169</v>
      </c>
      <c r="C10827" s="3">
        <v>39812</v>
      </c>
      <c r="D10827" s="2" t="s">
        <v>11556</v>
      </c>
      <c r="E10827" s="3" t="s">
        <v>6148</v>
      </c>
      <c r="G10827" s="66">
        <v>78.87</v>
      </c>
    </row>
    <row r="10828" spans="1:7" ht="22.5" x14ac:dyDescent="0.2">
      <c r="A10828" s="1" t="str">
        <f t="shared" si="179"/>
        <v>SINAPI-I 43096</v>
      </c>
      <c r="B10828" s="3" t="s">
        <v>6169</v>
      </c>
      <c r="C10828" s="3">
        <v>43096</v>
      </c>
      <c r="D10828" s="2" t="s">
        <v>11557</v>
      </c>
      <c r="E10828" s="3" t="s">
        <v>6148</v>
      </c>
      <c r="G10828" s="66">
        <v>261.43</v>
      </c>
    </row>
    <row r="10829" spans="1:7" ht="22.5" x14ac:dyDescent="0.2">
      <c r="A10829" s="1" t="str">
        <f t="shared" si="179"/>
        <v>SINAPI-I 43102</v>
      </c>
      <c r="B10829" s="3" t="s">
        <v>6169</v>
      </c>
      <c r="C10829" s="3">
        <v>43102</v>
      </c>
      <c r="D10829" s="2" t="s">
        <v>11558</v>
      </c>
      <c r="E10829" s="3" t="s">
        <v>6148</v>
      </c>
      <c r="G10829" s="66">
        <v>158.96</v>
      </c>
    </row>
    <row r="10830" spans="1:7" ht="22.5" x14ac:dyDescent="0.2">
      <c r="A10830" s="1" t="str">
        <f t="shared" si="179"/>
        <v>SINAPI-I 43103</v>
      </c>
      <c r="B10830" s="3" t="s">
        <v>6169</v>
      </c>
      <c r="C10830" s="3">
        <v>43103</v>
      </c>
      <c r="D10830" s="2" t="s">
        <v>11559</v>
      </c>
      <c r="E10830" s="3" t="s">
        <v>6148</v>
      </c>
      <c r="G10830" s="66">
        <v>234.07</v>
      </c>
    </row>
    <row r="10831" spans="1:7" ht="22.5" x14ac:dyDescent="0.2">
      <c r="A10831" s="1" t="str">
        <f t="shared" si="179"/>
        <v>SINAPI-I 43098</v>
      </c>
      <c r="B10831" s="3" t="s">
        <v>6169</v>
      </c>
      <c r="C10831" s="3">
        <v>43098</v>
      </c>
      <c r="D10831" s="2" t="s">
        <v>11560</v>
      </c>
      <c r="E10831" s="3" t="s">
        <v>6148</v>
      </c>
      <c r="G10831" s="66">
        <v>88.55</v>
      </c>
    </row>
    <row r="10832" spans="1:7" ht="22.5" x14ac:dyDescent="0.2">
      <c r="A10832" s="1" t="str">
        <f t="shared" si="179"/>
        <v>SINAPI-I 43097</v>
      </c>
      <c r="B10832" s="3" t="s">
        <v>6169</v>
      </c>
      <c r="C10832" s="3">
        <v>43097</v>
      </c>
      <c r="D10832" s="2" t="s">
        <v>11561</v>
      </c>
      <c r="E10832" s="3" t="s">
        <v>6148</v>
      </c>
      <c r="G10832" s="66">
        <v>52.46</v>
      </c>
    </row>
    <row r="10833" spans="1:7" x14ac:dyDescent="0.2">
      <c r="A10833" s="1" t="str">
        <f t="shared" si="179"/>
        <v>SINAPI-I 43104</v>
      </c>
      <c r="B10833" s="3" t="s">
        <v>6169</v>
      </c>
      <c r="C10833" s="3">
        <v>43104</v>
      </c>
      <c r="D10833" s="2" t="s">
        <v>11562</v>
      </c>
      <c r="E10833" s="3" t="s">
        <v>6148</v>
      </c>
      <c r="G10833" s="66">
        <v>620.59</v>
      </c>
    </row>
    <row r="10834" spans="1:7" x14ac:dyDescent="0.2">
      <c r="A10834" s="1" t="str">
        <f t="shared" si="179"/>
        <v>SINAPI-I 39771</v>
      </c>
      <c r="B10834" s="3" t="s">
        <v>6169</v>
      </c>
      <c r="C10834" s="3">
        <v>39771</v>
      </c>
      <c r="D10834" s="2" t="s">
        <v>11563</v>
      </c>
      <c r="E10834" s="3" t="s">
        <v>6148</v>
      </c>
      <c r="G10834" s="66">
        <v>32.880000000000003</v>
      </c>
    </row>
    <row r="10835" spans="1:7" x14ac:dyDescent="0.2">
      <c r="A10835" s="1" t="str">
        <f t="shared" si="179"/>
        <v>SINAPI-I 39772</v>
      </c>
      <c r="B10835" s="3" t="s">
        <v>6169</v>
      </c>
      <c r="C10835" s="3">
        <v>39772</v>
      </c>
      <c r="D10835" s="2" t="s">
        <v>11564</v>
      </c>
      <c r="E10835" s="3" t="s">
        <v>6148</v>
      </c>
      <c r="G10835" s="66">
        <v>64.63</v>
      </c>
    </row>
    <row r="10836" spans="1:7" x14ac:dyDescent="0.2">
      <c r="A10836" s="1" t="str">
        <f t="shared" si="179"/>
        <v>SINAPI-I 39773</v>
      </c>
      <c r="B10836" s="3" t="s">
        <v>6169</v>
      </c>
      <c r="C10836" s="3">
        <v>39773</v>
      </c>
      <c r="D10836" s="2" t="s">
        <v>11565</v>
      </c>
      <c r="E10836" s="3" t="s">
        <v>6148</v>
      </c>
      <c r="G10836" s="66">
        <v>103.88</v>
      </c>
    </row>
    <row r="10837" spans="1:7" x14ac:dyDescent="0.2">
      <c r="A10837" s="1" t="str">
        <f t="shared" si="179"/>
        <v>SINAPI-I 39774</v>
      </c>
      <c r="B10837" s="3" t="s">
        <v>6169</v>
      </c>
      <c r="C10837" s="3">
        <v>39774</v>
      </c>
      <c r="D10837" s="2" t="s">
        <v>11566</v>
      </c>
      <c r="E10837" s="3" t="s">
        <v>6148</v>
      </c>
      <c r="G10837" s="66">
        <v>155.37</v>
      </c>
    </row>
    <row r="10838" spans="1:7" x14ac:dyDescent="0.2">
      <c r="A10838" s="1" t="str">
        <f t="shared" si="179"/>
        <v>SINAPI-I 39775</v>
      </c>
      <c r="B10838" s="3" t="s">
        <v>6169</v>
      </c>
      <c r="C10838" s="3">
        <v>39775</v>
      </c>
      <c r="D10838" s="2" t="s">
        <v>11567</v>
      </c>
      <c r="E10838" s="3" t="s">
        <v>6148</v>
      </c>
      <c r="G10838" s="66">
        <v>207.37</v>
      </c>
    </row>
    <row r="10839" spans="1:7" x14ac:dyDescent="0.2">
      <c r="A10839" s="1" t="str">
        <f t="shared" si="179"/>
        <v>SINAPI-I 39776</v>
      </c>
      <c r="B10839" s="3" t="s">
        <v>6169</v>
      </c>
      <c r="C10839" s="3">
        <v>39776</v>
      </c>
      <c r="D10839" s="2" t="s">
        <v>11568</v>
      </c>
      <c r="E10839" s="3" t="s">
        <v>6148</v>
      </c>
      <c r="G10839" s="66">
        <v>250.61</v>
      </c>
    </row>
    <row r="10840" spans="1:7" x14ac:dyDescent="0.2">
      <c r="A10840" s="1" t="str">
        <f t="shared" si="179"/>
        <v>SINAPI-I 39777</v>
      </c>
      <c r="B10840" s="3" t="s">
        <v>6169</v>
      </c>
      <c r="C10840" s="3">
        <v>39777</v>
      </c>
      <c r="D10840" s="2" t="s">
        <v>11569</v>
      </c>
      <c r="E10840" s="3" t="s">
        <v>6148</v>
      </c>
      <c r="G10840" s="66">
        <v>317.64</v>
      </c>
    </row>
    <row r="10841" spans="1:7" x14ac:dyDescent="0.2">
      <c r="A10841" s="1" t="str">
        <f t="shared" si="179"/>
        <v>SINAPI-I 20254</v>
      </c>
      <c r="B10841" s="3" t="s">
        <v>6169</v>
      </c>
      <c r="C10841" s="3">
        <v>20254</v>
      </c>
      <c r="D10841" s="2" t="s">
        <v>11570</v>
      </c>
      <c r="E10841" s="3" t="s">
        <v>6148</v>
      </c>
      <c r="G10841" s="66">
        <v>23.05</v>
      </c>
    </row>
    <row r="10842" spans="1:7" x14ac:dyDescent="0.2">
      <c r="A10842" s="1" t="str">
        <f t="shared" si="179"/>
        <v>SINAPI-I 20253</v>
      </c>
      <c r="B10842" s="3" t="s">
        <v>6169</v>
      </c>
      <c r="C10842" s="3">
        <v>20253</v>
      </c>
      <c r="D10842" s="2" t="s">
        <v>11571</v>
      </c>
      <c r="E10842" s="3" t="s">
        <v>6148</v>
      </c>
      <c r="G10842" s="66">
        <v>75.709999999999994</v>
      </c>
    </row>
    <row r="10843" spans="1:7" x14ac:dyDescent="0.2">
      <c r="A10843" s="1" t="str">
        <f t="shared" si="179"/>
        <v>SINAPI-I 1872</v>
      </c>
      <c r="B10843" s="3" t="s">
        <v>6169</v>
      </c>
      <c r="C10843" s="3">
        <v>1872</v>
      </c>
      <c r="D10843" s="2" t="s">
        <v>11572</v>
      </c>
      <c r="E10843" s="3" t="s">
        <v>6148</v>
      </c>
      <c r="G10843" s="66">
        <v>2.89</v>
      </c>
    </row>
    <row r="10844" spans="1:7" x14ac:dyDescent="0.2">
      <c r="A10844" s="1" t="str">
        <f t="shared" si="179"/>
        <v>SINAPI-I 1873</v>
      </c>
      <c r="B10844" s="3" t="s">
        <v>6169</v>
      </c>
      <c r="C10844" s="3">
        <v>1873</v>
      </c>
      <c r="D10844" s="2" t="s">
        <v>11573</v>
      </c>
      <c r="E10844" s="3" t="s">
        <v>6148</v>
      </c>
      <c r="G10844" s="66">
        <v>5.75</v>
      </c>
    </row>
    <row r="10845" spans="1:7" ht="22.5" x14ac:dyDescent="0.2">
      <c r="A10845" s="1" t="str">
        <f t="shared" si="179"/>
        <v>SINAPI-I 14055</v>
      </c>
      <c r="B10845" s="3" t="s">
        <v>6169</v>
      </c>
      <c r="C10845" s="3">
        <v>14055</v>
      </c>
      <c r="D10845" s="2" t="s">
        <v>11574</v>
      </c>
      <c r="E10845" s="3" t="s">
        <v>6148</v>
      </c>
      <c r="G10845" s="66">
        <v>691.82</v>
      </c>
    </row>
    <row r="10846" spans="1:7" ht="22.5" x14ac:dyDescent="0.2">
      <c r="A10846" s="1" t="str">
        <f t="shared" si="179"/>
        <v>SINAPI-I 11247</v>
      </c>
      <c r="B10846" s="3" t="s">
        <v>6169</v>
      </c>
      <c r="C10846" s="3">
        <v>11247</v>
      </c>
      <c r="D10846" s="2" t="s">
        <v>11575</v>
      </c>
      <c r="E10846" s="3" t="s">
        <v>6148</v>
      </c>
      <c r="G10846" s="66">
        <v>1455.75</v>
      </c>
    </row>
    <row r="10847" spans="1:7" ht="22.5" x14ac:dyDescent="0.2">
      <c r="A10847" s="1" t="str">
        <f t="shared" si="179"/>
        <v>SINAPI-I 11250</v>
      </c>
      <c r="B10847" s="3" t="s">
        <v>6169</v>
      </c>
      <c r="C10847" s="3">
        <v>11250</v>
      </c>
      <c r="D10847" s="2" t="s">
        <v>11576</v>
      </c>
      <c r="E10847" s="3" t="s">
        <v>6148</v>
      </c>
      <c r="G10847" s="66">
        <v>62.67</v>
      </c>
    </row>
    <row r="10848" spans="1:7" ht="22.5" x14ac:dyDescent="0.2">
      <c r="A10848" s="1" t="str">
        <f t="shared" si="179"/>
        <v>SINAPI-I 11249</v>
      </c>
      <c r="B10848" s="3" t="s">
        <v>6169</v>
      </c>
      <c r="C10848" s="3">
        <v>11249</v>
      </c>
      <c r="D10848" s="2" t="s">
        <v>11577</v>
      </c>
      <c r="E10848" s="3" t="s">
        <v>6148</v>
      </c>
      <c r="G10848" s="66">
        <v>2843.59</v>
      </c>
    </row>
    <row r="10849" spans="1:7" ht="22.5" x14ac:dyDescent="0.2">
      <c r="A10849" s="1" t="str">
        <f t="shared" si="179"/>
        <v>SINAPI-I 11251</v>
      </c>
      <c r="B10849" s="3" t="s">
        <v>6169</v>
      </c>
      <c r="C10849" s="3">
        <v>11251</v>
      </c>
      <c r="D10849" s="2" t="s">
        <v>11578</v>
      </c>
      <c r="E10849" s="3" t="s">
        <v>6148</v>
      </c>
      <c r="G10849" s="66">
        <v>138.82</v>
      </c>
    </row>
    <row r="10850" spans="1:7" ht="22.5" x14ac:dyDescent="0.2">
      <c r="A10850" s="1" t="str">
        <f t="shared" si="179"/>
        <v>SINAPI-I 11253</v>
      </c>
      <c r="B10850" s="3" t="s">
        <v>6169</v>
      </c>
      <c r="C10850" s="3">
        <v>11253</v>
      </c>
      <c r="D10850" s="2" t="s">
        <v>11579</v>
      </c>
      <c r="E10850" s="3" t="s">
        <v>6148</v>
      </c>
      <c r="G10850" s="66">
        <v>230.04</v>
      </c>
    </row>
    <row r="10851" spans="1:7" ht="22.5" x14ac:dyDescent="0.2">
      <c r="A10851" s="1" t="str">
        <f t="shared" si="179"/>
        <v>SINAPI-I 11255</v>
      </c>
      <c r="B10851" s="3" t="s">
        <v>6169</v>
      </c>
      <c r="C10851" s="3">
        <v>11255</v>
      </c>
      <c r="D10851" s="2" t="s">
        <v>11580</v>
      </c>
      <c r="E10851" s="3" t="s">
        <v>6148</v>
      </c>
      <c r="G10851" s="66">
        <v>343.91</v>
      </c>
    </row>
    <row r="10852" spans="1:7" ht="22.5" x14ac:dyDescent="0.2">
      <c r="A10852" s="1" t="str">
        <f t="shared" si="179"/>
        <v>SINAPI-I 11256</v>
      </c>
      <c r="B10852" s="3" t="s">
        <v>6169</v>
      </c>
      <c r="C10852" s="3">
        <v>11256</v>
      </c>
      <c r="D10852" s="2" t="s">
        <v>11581</v>
      </c>
      <c r="E10852" s="3" t="s">
        <v>6148</v>
      </c>
      <c r="G10852" s="66">
        <v>430.78</v>
      </c>
    </row>
    <row r="10853" spans="1:7" ht="22.5" x14ac:dyDescent="0.2">
      <c r="A10853" s="1" t="str">
        <f t="shared" si="179"/>
        <v>SINAPI-I 39693</v>
      </c>
      <c r="B10853" s="3" t="s">
        <v>6169</v>
      </c>
      <c r="C10853" s="3">
        <v>39693</v>
      </c>
      <c r="D10853" s="2" t="s">
        <v>11582</v>
      </c>
      <c r="E10853" s="3" t="s">
        <v>6148</v>
      </c>
      <c r="G10853" s="66">
        <v>2705.51</v>
      </c>
    </row>
    <row r="10854" spans="1:7" ht="22.5" x14ac:dyDescent="0.2">
      <c r="A10854" s="1" t="str">
        <f t="shared" si="179"/>
        <v>SINAPI-I 39692</v>
      </c>
      <c r="B10854" s="3" t="s">
        <v>6169</v>
      </c>
      <c r="C10854" s="3">
        <v>39692</v>
      </c>
      <c r="D10854" s="2" t="s">
        <v>11583</v>
      </c>
      <c r="E10854" s="3" t="s">
        <v>6148</v>
      </c>
      <c r="G10854" s="66">
        <v>865.7</v>
      </c>
    </row>
    <row r="10855" spans="1:7" ht="22.5" x14ac:dyDescent="0.2">
      <c r="A10855" s="1" t="str">
        <f t="shared" ref="A10855:A10918" si="180">CONCATENAR</f>
        <v>SINAPI-I 1062</v>
      </c>
      <c r="B10855" s="3" t="s">
        <v>6169</v>
      </c>
      <c r="C10855" s="3">
        <v>1062</v>
      </c>
      <c r="D10855" s="2" t="s">
        <v>11584</v>
      </c>
      <c r="E10855" s="3" t="s">
        <v>6148</v>
      </c>
      <c r="G10855" s="66">
        <v>274.35000000000002</v>
      </c>
    </row>
    <row r="10856" spans="1:7" ht="22.5" x14ac:dyDescent="0.2">
      <c r="A10856" s="1" t="str">
        <f t="shared" si="180"/>
        <v>SINAPI-I 39686</v>
      </c>
      <c r="B10856" s="3" t="s">
        <v>6169</v>
      </c>
      <c r="C10856" s="3">
        <v>39686</v>
      </c>
      <c r="D10856" s="2" t="s">
        <v>11585</v>
      </c>
      <c r="E10856" s="3" t="s">
        <v>6148</v>
      </c>
      <c r="G10856" s="66">
        <v>444.24</v>
      </c>
    </row>
    <row r="10857" spans="1:7" ht="22.5" x14ac:dyDescent="0.2">
      <c r="A10857" s="1" t="str">
        <f t="shared" si="180"/>
        <v>SINAPI-I 43095</v>
      </c>
      <c r="B10857" s="3" t="s">
        <v>6169</v>
      </c>
      <c r="C10857" s="3">
        <v>43095</v>
      </c>
      <c r="D10857" s="2" t="s">
        <v>11586</v>
      </c>
      <c r="E10857" s="3" t="s">
        <v>6148</v>
      </c>
      <c r="G10857" s="66">
        <v>172.27</v>
      </c>
    </row>
    <row r="10858" spans="1:7" x14ac:dyDescent="0.2">
      <c r="A10858" s="1" t="str">
        <f t="shared" si="180"/>
        <v>SINAPI-I 1871</v>
      </c>
      <c r="B10858" s="3" t="s">
        <v>6169</v>
      </c>
      <c r="C10858" s="3">
        <v>1871</v>
      </c>
      <c r="D10858" s="2" t="s">
        <v>11587</v>
      </c>
      <c r="E10858" s="3" t="s">
        <v>6148</v>
      </c>
      <c r="G10858" s="66">
        <v>5.18</v>
      </c>
    </row>
    <row r="10859" spans="1:7" x14ac:dyDescent="0.2">
      <c r="A10859" s="1" t="str">
        <f t="shared" si="180"/>
        <v>SINAPI-I 12001</v>
      </c>
      <c r="B10859" s="3" t="s">
        <v>6169</v>
      </c>
      <c r="C10859" s="3">
        <v>12001</v>
      </c>
      <c r="D10859" s="2" t="s">
        <v>11588</v>
      </c>
      <c r="E10859" s="3" t="s">
        <v>6148</v>
      </c>
      <c r="G10859" s="66">
        <v>7.48</v>
      </c>
    </row>
    <row r="10860" spans="1:7" x14ac:dyDescent="0.2">
      <c r="A10860" s="1" t="str">
        <f t="shared" si="180"/>
        <v>SINAPI-I 11882</v>
      </c>
      <c r="B10860" s="3" t="s">
        <v>6169</v>
      </c>
      <c r="C10860" s="3">
        <v>11882</v>
      </c>
      <c r="D10860" s="2" t="s">
        <v>11589</v>
      </c>
      <c r="E10860" s="3" t="s">
        <v>6148</v>
      </c>
      <c r="G10860" s="66">
        <v>104.57</v>
      </c>
    </row>
    <row r="10861" spans="1:7" ht="22.5" x14ac:dyDescent="0.2">
      <c r="A10861" s="1" t="str">
        <f t="shared" si="180"/>
        <v>SINAPI-I 1068</v>
      </c>
      <c r="B10861" s="3" t="s">
        <v>6169</v>
      </c>
      <c r="C10861" s="3">
        <v>1068</v>
      </c>
      <c r="D10861" s="2" t="s">
        <v>11590</v>
      </c>
      <c r="E10861" s="3" t="s">
        <v>6148</v>
      </c>
      <c r="G10861" s="66">
        <v>1809.66</v>
      </c>
    </row>
    <row r="10862" spans="1:7" ht="22.5" x14ac:dyDescent="0.2">
      <c r="A10862" s="1" t="str">
        <f t="shared" si="180"/>
        <v>SINAPI-I 39690</v>
      </c>
      <c r="B10862" s="3" t="s">
        <v>6169</v>
      </c>
      <c r="C10862" s="3">
        <v>39690</v>
      </c>
      <c r="D10862" s="2" t="s">
        <v>11591</v>
      </c>
      <c r="E10862" s="3" t="s">
        <v>6148</v>
      </c>
      <c r="G10862" s="66">
        <v>3036.01</v>
      </c>
    </row>
    <row r="10863" spans="1:7" ht="22.5" x14ac:dyDescent="0.2">
      <c r="A10863" s="1" t="str">
        <f t="shared" si="180"/>
        <v>SINAPI-I 39691</v>
      </c>
      <c r="B10863" s="3" t="s">
        <v>6169</v>
      </c>
      <c r="C10863" s="3">
        <v>39691</v>
      </c>
      <c r="D10863" s="2" t="s">
        <v>11592</v>
      </c>
      <c r="E10863" s="3" t="s">
        <v>6148</v>
      </c>
      <c r="G10863" s="66">
        <v>3818.45</v>
      </c>
    </row>
    <row r="10864" spans="1:7" ht="22.5" x14ac:dyDescent="0.2">
      <c r="A10864" s="1" t="str">
        <f t="shared" si="180"/>
        <v>SINAPI-I 39808</v>
      </c>
      <c r="B10864" s="3" t="s">
        <v>6169</v>
      </c>
      <c r="C10864" s="3">
        <v>39808</v>
      </c>
      <c r="D10864" s="2" t="s">
        <v>11593</v>
      </c>
      <c r="E10864" s="3" t="s">
        <v>6148</v>
      </c>
      <c r="G10864" s="66">
        <v>89.94</v>
      </c>
    </row>
    <row r="10865" spans="1:7" ht="22.5" x14ac:dyDescent="0.2">
      <c r="A10865" s="1" t="str">
        <f t="shared" si="180"/>
        <v>SINAPI-I 39809</v>
      </c>
      <c r="B10865" s="3" t="s">
        <v>6169</v>
      </c>
      <c r="C10865" s="3">
        <v>39809</v>
      </c>
      <c r="D10865" s="2" t="s">
        <v>11594</v>
      </c>
      <c r="E10865" s="3" t="s">
        <v>6148</v>
      </c>
      <c r="G10865" s="66">
        <v>213.32</v>
      </c>
    </row>
    <row r="10866" spans="1:7" ht="22.5" x14ac:dyDescent="0.2">
      <c r="A10866" s="1" t="str">
        <f t="shared" si="180"/>
        <v>SINAPI-I 43439</v>
      </c>
      <c r="B10866" s="3" t="s">
        <v>6169</v>
      </c>
      <c r="C10866" s="3">
        <v>43439</v>
      </c>
      <c r="D10866" s="2" t="s">
        <v>11595</v>
      </c>
      <c r="E10866" s="3" t="s">
        <v>6148</v>
      </c>
      <c r="G10866" s="66">
        <v>480</v>
      </c>
    </row>
    <row r="10867" spans="1:7" x14ac:dyDescent="0.2">
      <c r="A10867" s="1" t="str">
        <f t="shared" si="180"/>
        <v>SINAPI-I 5103</v>
      </c>
      <c r="B10867" s="3" t="s">
        <v>6169</v>
      </c>
      <c r="C10867" s="3">
        <v>5103</v>
      </c>
      <c r="D10867" s="2" t="s">
        <v>11596</v>
      </c>
      <c r="E10867" s="3" t="s">
        <v>6148</v>
      </c>
      <c r="G10867" s="66">
        <v>21.48</v>
      </c>
    </row>
    <row r="10868" spans="1:7" x14ac:dyDescent="0.2">
      <c r="A10868" s="1" t="str">
        <f t="shared" si="180"/>
        <v>SINAPI-I 11880</v>
      </c>
      <c r="B10868" s="3" t="s">
        <v>6169</v>
      </c>
      <c r="C10868" s="3">
        <v>11880</v>
      </c>
      <c r="D10868" s="2" t="s">
        <v>11597</v>
      </c>
      <c r="E10868" s="3" t="s">
        <v>6148</v>
      </c>
      <c r="G10868" s="66">
        <v>90.37</v>
      </c>
    </row>
    <row r="10869" spans="1:7" x14ac:dyDescent="0.2">
      <c r="A10869" s="1" t="str">
        <f t="shared" si="180"/>
        <v>SINAPI-I 11714</v>
      </c>
      <c r="B10869" s="3" t="s">
        <v>6169</v>
      </c>
      <c r="C10869" s="3">
        <v>11714</v>
      </c>
      <c r="D10869" s="2" t="s">
        <v>11598</v>
      </c>
      <c r="E10869" s="3" t="s">
        <v>6148</v>
      </c>
      <c r="G10869" s="66">
        <v>61.56</v>
      </c>
    </row>
    <row r="10870" spans="1:7" x14ac:dyDescent="0.2">
      <c r="A10870" s="1" t="str">
        <f t="shared" si="180"/>
        <v>SINAPI-I 11712</v>
      </c>
      <c r="B10870" s="3" t="s">
        <v>6169</v>
      </c>
      <c r="C10870" s="3">
        <v>11712</v>
      </c>
      <c r="D10870" s="2" t="s">
        <v>11599</v>
      </c>
      <c r="E10870" s="3" t="s">
        <v>6148</v>
      </c>
      <c r="G10870" s="66">
        <v>40.200000000000003</v>
      </c>
    </row>
    <row r="10871" spans="1:7" x14ac:dyDescent="0.2">
      <c r="A10871" s="1" t="str">
        <f t="shared" si="180"/>
        <v>SINAPI-I 11717</v>
      </c>
      <c r="B10871" s="3" t="s">
        <v>6169</v>
      </c>
      <c r="C10871" s="3">
        <v>11717</v>
      </c>
      <c r="D10871" s="2" t="s">
        <v>11600</v>
      </c>
      <c r="E10871" s="3" t="s">
        <v>6148</v>
      </c>
      <c r="G10871" s="66">
        <v>48.46</v>
      </c>
    </row>
    <row r="10872" spans="1:7" x14ac:dyDescent="0.2">
      <c r="A10872" s="1" t="str">
        <f t="shared" si="180"/>
        <v>SINAPI-I 1106</v>
      </c>
      <c r="B10872" s="3" t="s">
        <v>6169</v>
      </c>
      <c r="C10872" s="3">
        <v>1106</v>
      </c>
      <c r="D10872" s="2" t="s">
        <v>11601</v>
      </c>
      <c r="E10872" s="3" t="s">
        <v>6153</v>
      </c>
      <c r="G10872" s="66">
        <v>1.17</v>
      </c>
    </row>
    <row r="10873" spans="1:7" x14ac:dyDescent="0.2">
      <c r="A10873" s="1" t="str">
        <f t="shared" si="180"/>
        <v>SINAPI-I 11161</v>
      </c>
      <c r="B10873" s="3" t="s">
        <v>6169</v>
      </c>
      <c r="C10873" s="3">
        <v>11161</v>
      </c>
      <c r="D10873" s="2" t="s">
        <v>11602</v>
      </c>
      <c r="E10873" s="3" t="s">
        <v>6153</v>
      </c>
      <c r="G10873" s="66">
        <v>1.95</v>
      </c>
    </row>
    <row r="10874" spans="1:7" x14ac:dyDescent="0.2">
      <c r="A10874" s="1" t="str">
        <f t="shared" si="180"/>
        <v>SINAPI-I 1107</v>
      </c>
      <c r="B10874" s="3" t="s">
        <v>6169</v>
      </c>
      <c r="C10874" s="3">
        <v>1107</v>
      </c>
      <c r="D10874" s="2" t="s">
        <v>11603</v>
      </c>
      <c r="E10874" s="3" t="s">
        <v>6153</v>
      </c>
      <c r="G10874" s="66">
        <v>0.99</v>
      </c>
    </row>
    <row r="10875" spans="1:7" x14ac:dyDescent="0.2">
      <c r="A10875" s="1" t="str">
        <f t="shared" si="180"/>
        <v>SINAPI-I 44479</v>
      </c>
      <c r="B10875" s="3" t="s">
        <v>6169</v>
      </c>
      <c r="C10875" s="3">
        <v>44479</v>
      </c>
      <c r="D10875" s="2" t="s">
        <v>11604</v>
      </c>
      <c r="E10875" s="3" t="s">
        <v>6153</v>
      </c>
      <c r="G10875" s="66">
        <v>0.19</v>
      </c>
    </row>
    <row r="10876" spans="1:7" x14ac:dyDescent="0.2">
      <c r="A10876" s="1" t="str">
        <f t="shared" si="180"/>
        <v>SINAPI-I 4759</v>
      </c>
      <c r="B10876" s="3" t="s">
        <v>6169</v>
      </c>
      <c r="C10876" s="3">
        <v>4759</v>
      </c>
      <c r="D10876" s="2" t="s">
        <v>11605</v>
      </c>
      <c r="E10876" s="3" t="s">
        <v>6152</v>
      </c>
      <c r="G10876" s="66">
        <v>17.21</v>
      </c>
    </row>
    <row r="10877" spans="1:7" x14ac:dyDescent="0.2">
      <c r="A10877" s="1" t="str">
        <f t="shared" si="180"/>
        <v>SINAPI-I 41068</v>
      </c>
      <c r="B10877" s="3" t="s">
        <v>6169</v>
      </c>
      <c r="C10877" s="3">
        <v>41068</v>
      </c>
      <c r="D10877" s="2" t="s">
        <v>11606</v>
      </c>
      <c r="E10877" s="3" t="s">
        <v>6164</v>
      </c>
      <c r="G10877" s="66">
        <v>3041.67</v>
      </c>
    </row>
    <row r="10878" spans="1:7" ht="22.5" x14ac:dyDescent="0.2">
      <c r="A10878" s="1" t="str">
        <f t="shared" si="180"/>
        <v>SINAPI-I 12618</v>
      </c>
      <c r="B10878" s="3" t="s">
        <v>6169</v>
      </c>
      <c r="C10878" s="3">
        <v>12618</v>
      </c>
      <c r="D10878" s="2" t="s">
        <v>11607</v>
      </c>
      <c r="E10878" s="3" t="s">
        <v>6148</v>
      </c>
      <c r="G10878" s="66">
        <v>166.04</v>
      </c>
    </row>
    <row r="10879" spans="1:7" x14ac:dyDescent="0.2">
      <c r="A10879" s="1" t="str">
        <f t="shared" si="180"/>
        <v>SINAPI-I 1108</v>
      </c>
      <c r="B10879" s="3" t="s">
        <v>6169</v>
      </c>
      <c r="C10879" s="3">
        <v>1108</v>
      </c>
      <c r="D10879" s="2" t="s">
        <v>11608</v>
      </c>
      <c r="E10879" s="3" t="s">
        <v>6147</v>
      </c>
      <c r="G10879" s="66">
        <v>29.51</v>
      </c>
    </row>
    <row r="10880" spans="1:7" x14ac:dyDescent="0.2">
      <c r="A10880" s="1" t="str">
        <f t="shared" si="180"/>
        <v>SINAPI-I 1117</v>
      </c>
      <c r="B10880" s="3" t="s">
        <v>6169</v>
      </c>
      <c r="C10880" s="3">
        <v>1117</v>
      </c>
      <c r="D10880" s="2" t="s">
        <v>11609</v>
      </c>
      <c r="E10880" s="3" t="s">
        <v>6147</v>
      </c>
      <c r="G10880" s="66">
        <v>29.74</v>
      </c>
    </row>
    <row r="10881" spans="1:7" x14ac:dyDescent="0.2">
      <c r="A10881" s="1" t="str">
        <f t="shared" si="180"/>
        <v>SINAPI-I 1118</v>
      </c>
      <c r="B10881" s="3" t="s">
        <v>6169</v>
      </c>
      <c r="C10881" s="3">
        <v>1118</v>
      </c>
      <c r="D10881" s="2" t="s">
        <v>11610</v>
      </c>
      <c r="E10881" s="3" t="s">
        <v>6147</v>
      </c>
      <c r="G10881" s="66">
        <v>35.15</v>
      </c>
    </row>
    <row r="10882" spans="1:7" x14ac:dyDescent="0.2">
      <c r="A10882" s="1" t="str">
        <f t="shared" si="180"/>
        <v>SINAPI-I 1110</v>
      </c>
      <c r="B10882" s="3" t="s">
        <v>6169</v>
      </c>
      <c r="C10882" s="3">
        <v>1110</v>
      </c>
      <c r="D10882" s="2" t="s">
        <v>11611</v>
      </c>
      <c r="E10882" s="3" t="s">
        <v>6147</v>
      </c>
      <c r="G10882" s="66">
        <v>35.15</v>
      </c>
    </row>
    <row r="10883" spans="1:7" x14ac:dyDescent="0.2">
      <c r="A10883" s="1" t="str">
        <f t="shared" si="180"/>
        <v>SINAPI-I 40784</v>
      </c>
      <c r="B10883" s="3" t="s">
        <v>6169</v>
      </c>
      <c r="C10883" s="3">
        <v>40784</v>
      </c>
      <c r="D10883" s="2" t="s">
        <v>11612</v>
      </c>
      <c r="E10883" s="3" t="s">
        <v>6147</v>
      </c>
      <c r="G10883" s="66">
        <v>96.96</v>
      </c>
    </row>
    <row r="10884" spans="1:7" x14ac:dyDescent="0.2">
      <c r="A10884" s="1" t="str">
        <f t="shared" si="180"/>
        <v>SINAPI-I 40782</v>
      </c>
      <c r="B10884" s="3" t="s">
        <v>6169</v>
      </c>
      <c r="C10884" s="3">
        <v>40782</v>
      </c>
      <c r="D10884" s="2" t="s">
        <v>11613</v>
      </c>
      <c r="E10884" s="3" t="s">
        <v>6147</v>
      </c>
      <c r="G10884" s="66">
        <v>38.049999999999997</v>
      </c>
    </row>
    <row r="10885" spans="1:7" x14ac:dyDescent="0.2">
      <c r="A10885" s="1" t="str">
        <f t="shared" si="180"/>
        <v>SINAPI-I 40783</v>
      </c>
      <c r="B10885" s="3" t="s">
        <v>6169</v>
      </c>
      <c r="C10885" s="3">
        <v>40783</v>
      </c>
      <c r="D10885" s="2" t="s">
        <v>11614</v>
      </c>
      <c r="E10885" s="3" t="s">
        <v>6147</v>
      </c>
      <c r="G10885" s="66">
        <v>49.56</v>
      </c>
    </row>
    <row r="10886" spans="1:7" x14ac:dyDescent="0.2">
      <c r="A10886" s="1" t="str">
        <f t="shared" si="180"/>
        <v>SINAPI-I 1109</v>
      </c>
      <c r="B10886" s="3" t="s">
        <v>6169</v>
      </c>
      <c r="C10886" s="3">
        <v>1109</v>
      </c>
      <c r="D10886" s="2" t="s">
        <v>11615</v>
      </c>
      <c r="E10886" s="3" t="s">
        <v>6147</v>
      </c>
      <c r="G10886" s="66">
        <v>29.51</v>
      </c>
    </row>
    <row r="10887" spans="1:7" x14ac:dyDescent="0.2">
      <c r="A10887" s="1" t="str">
        <f t="shared" si="180"/>
        <v>SINAPI-I 1119</v>
      </c>
      <c r="B10887" s="3" t="s">
        <v>6169</v>
      </c>
      <c r="C10887" s="3">
        <v>1119</v>
      </c>
      <c r="D10887" s="2" t="s">
        <v>11616</v>
      </c>
      <c r="E10887" s="3" t="s">
        <v>6147</v>
      </c>
      <c r="G10887" s="66">
        <v>19.02</v>
      </c>
    </row>
    <row r="10888" spans="1:7" x14ac:dyDescent="0.2">
      <c r="A10888" s="1" t="str">
        <f t="shared" si="180"/>
        <v>SINAPI-I 13115</v>
      </c>
      <c r="B10888" s="3" t="s">
        <v>6169</v>
      </c>
      <c r="C10888" s="3">
        <v>13115</v>
      </c>
      <c r="D10888" s="2" t="s">
        <v>11617</v>
      </c>
      <c r="E10888" s="3" t="s">
        <v>6147</v>
      </c>
      <c r="G10888" s="66">
        <v>37.49</v>
      </c>
    </row>
    <row r="10889" spans="1:7" x14ac:dyDescent="0.2">
      <c r="A10889" s="1" t="str">
        <f t="shared" si="180"/>
        <v>SINAPI-I 10541</v>
      </c>
      <c r="B10889" s="3" t="s">
        <v>6169</v>
      </c>
      <c r="C10889" s="3">
        <v>10541</v>
      </c>
      <c r="D10889" s="2" t="s">
        <v>11618</v>
      </c>
      <c r="E10889" s="3" t="s">
        <v>6147</v>
      </c>
      <c r="G10889" s="66">
        <v>45.82</v>
      </c>
    </row>
    <row r="10890" spans="1:7" x14ac:dyDescent="0.2">
      <c r="A10890" s="1" t="str">
        <f t="shared" si="180"/>
        <v>SINAPI-I 10542</v>
      </c>
      <c r="B10890" s="3" t="s">
        <v>6169</v>
      </c>
      <c r="C10890" s="3">
        <v>10542</v>
      </c>
      <c r="D10890" s="2" t="s">
        <v>11619</v>
      </c>
      <c r="E10890" s="3" t="s">
        <v>6147</v>
      </c>
      <c r="G10890" s="66">
        <v>59.92</v>
      </c>
    </row>
    <row r="10891" spans="1:7" x14ac:dyDescent="0.2">
      <c r="A10891" s="1" t="str">
        <f t="shared" si="180"/>
        <v>SINAPI-I 10543</v>
      </c>
      <c r="B10891" s="3" t="s">
        <v>6169</v>
      </c>
      <c r="C10891" s="3">
        <v>10543</v>
      </c>
      <c r="D10891" s="2" t="s">
        <v>11620</v>
      </c>
      <c r="E10891" s="3" t="s">
        <v>6147</v>
      </c>
      <c r="G10891" s="66">
        <v>97.22</v>
      </c>
    </row>
    <row r="10892" spans="1:7" x14ac:dyDescent="0.2">
      <c r="A10892" s="1" t="str">
        <f t="shared" si="180"/>
        <v>SINAPI-I 10544</v>
      </c>
      <c r="B10892" s="3" t="s">
        <v>6169</v>
      </c>
      <c r="C10892" s="3">
        <v>10544</v>
      </c>
      <c r="D10892" s="2" t="s">
        <v>11621</v>
      </c>
      <c r="E10892" s="3" t="s">
        <v>6147</v>
      </c>
      <c r="G10892" s="66">
        <v>125.75</v>
      </c>
    </row>
    <row r="10893" spans="1:7" x14ac:dyDescent="0.2">
      <c r="A10893" s="1" t="str">
        <f t="shared" si="180"/>
        <v>SINAPI-I 10545</v>
      </c>
      <c r="B10893" s="3" t="s">
        <v>6169</v>
      </c>
      <c r="C10893" s="3">
        <v>10545</v>
      </c>
      <c r="D10893" s="2" t="s">
        <v>11622</v>
      </c>
      <c r="E10893" s="3" t="s">
        <v>6147</v>
      </c>
      <c r="G10893" s="66">
        <v>234.99</v>
      </c>
    </row>
    <row r="10894" spans="1:7" x14ac:dyDescent="0.2">
      <c r="A10894" s="1" t="str">
        <f t="shared" si="180"/>
        <v>SINAPI-I 38365</v>
      </c>
      <c r="B10894" s="3" t="s">
        <v>6169</v>
      </c>
      <c r="C10894" s="3">
        <v>38365</v>
      </c>
      <c r="D10894" s="2" t="s">
        <v>11623</v>
      </c>
      <c r="E10894" s="3" t="s">
        <v>6149</v>
      </c>
      <c r="G10894" s="66">
        <v>1.94</v>
      </c>
    </row>
    <row r="10895" spans="1:7" ht="22.5" x14ac:dyDescent="0.2">
      <c r="A10895" s="1" t="str">
        <f t="shared" si="180"/>
        <v>SINAPI-I 44056</v>
      </c>
      <c r="B10895" s="3" t="s">
        <v>6169</v>
      </c>
      <c r="C10895" s="3">
        <v>44056</v>
      </c>
      <c r="D10895" s="2" t="s">
        <v>11624</v>
      </c>
      <c r="E10895" s="3" t="s">
        <v>6148</v>
      </c>
      <c r="G10895" s="66">
        <v>449212.05</v>
      </c>
    </row>
    <row r="10896" spans="1:7" ht="22.5" x14ac:dyDescent="0.2">
      <c r="A10896" s="1" t="str">
        <f t="shared" si="180"/>
        <v>SINAPI-I 44057</v>
      </c>
      <c r="B10896" s="3" t="s">
        <v>6169</v>
      </c>
      <c r="C10896" s="3">
        <v>44057</v>
      </c>
      <c r="D10896" s="2" t="s">
        <v>11625</v>
      </c>
      <c r="E10896" s="3" t="s">
        <v>6148</v>
      </c>
      <c r="G10896" s="66">
        <v>479447.5</v>
      </c>
    </row>
    <row r="10897" spans="1:7" ht="22.5" x14ac:dyDescent="0.2">
      <c r="A10897" s="1" t="str">
        <f t="shared" si="180"/>
        <v>SINAPI-I 37754</v>
      </c>
      <c r="B10897" s="3" t="s">
        <v>6169</v>
      </c>
      <c r="C10897" s="3">
        <v>37754</v>
      </c>
      <c r="D10897" s="2" t="s">
        <v>11626</v>
      </c>
      <c r="E10897" s="3" t="s">
        <v>6148</v>
      </c>
      <c r="G10897" s="66">
        <v>495688.25</v>
      </c>
    </row>
    <row r="10898" spans="1:7" ht="22.5" x14ac:dyDescent="0.2">
      <c r="A10898" s="1" t="str">
        <f t="shared" si="180"/>
        <v>SINAPI-I 37757</v>
      </c>
      <c r="B10898" s="3" t="s">
        <v>6169</v>
      </c>
      <c r="C10898" s="3">
        <v>37757</v>
      </c>
      <c r="D10898" s="2" t="s">
        <v>11627</v>
      </c>
      <c r="E10898" s="3" t="s">
        <v>6148</v>
      </c>
      <c r="G10898" s="66">
        <v>552876.41</v>
      </c>
    </row>
    <row r="10899" spans="1:7" ht="22.5" x14ac:dyDescent="0.2">
      <c r="A10899" s="1" t="str">
        <f t="shared" si="180"/>
        <v>SINAPI-I 44058</v>
      </c>
      <c r="B10899" s="3" t="s">
        <v>6169</v>
      </c>
      <c r="C10899" s="3">
        <v>44058</v>
      </c>
      <c r="D10899" s="2" t="s">
        <v>11628</v>
      </c>
      <c r="E10899" s="3" t="s">
        <v>6148</v>
      </c>
      <c r="G10899" s="66">
        <v>522640.97</v>
      </c>
    </row>
    <row r="10900" spans="1:7" ht="22.5" x14ac:dyDescent="0.2">
      <c r="A10900" s="1" t="str">
        <f t="shared" si="180"/>
        <v>SINAPI-I 37752</v>
      </c>
      <c r="B10900" s="3" t="s">
        <v>6169</v>
      </c>
      <c r="C10900" s="3">
        <v>37752</v>
      </c>
      <c r="D10900" s="2" t="s">
        <v>11629</v>
      </c>
      <c r="E10900" s="3" t="s">
        <v>6148</v>
      </c>
      <c r="G10900" s="66">
        <v>544237.68000000005</v>
      </c>
    </row>
    <row r="10901" spans="1:7" ht="22.5" x14ac:dyDescent="0.2">
      <c r="A10901" s="1" t="str">
        <f t="shared" si="180"/>
        <v>SINAPI-I 44059</v>
      </c>
      <c r="B10901" s="3" t="s">
        <v>6169</v>
      </c>
      <c r="C10901" s="3">
        <v>44059</v>
      </c>
      <c r="D10901" s="2" t="s">
        <v>11630</v>
      </c>
      <c r="E10901" s="3" t="s">
        <v>6148</v>
      </c>
      <c r="G10901" s="66">
        <v>430206.94</v>
      </c>
    </row>
    <row r="10902" spans="1:7" ht="22.5" x14ac:dyDescent="0.2">
      <c r="A10902" s="1" t="str">
        <f t="shared" si="180"/>
        <v>SINAPI-I 37750</v>
      </c>
      <c r="B10902" s="3" t="s">
        <v>6169</v>
      </c>
      <c r="C10902" s="3">
        <v>37750</v>
      </c>
      <c r="D10902" s="2" t="s">
        <v>11631</v>
      </c>
      <c r="E10902" s="3" t="s">
        <v>6148</v>
      </c>
      <c r="G10902" s="66">
        <v>431070.81</v>
      </c>
    </row>
    <row r="10903" spans="1:7" ht="22.5" x14ac:dyDescent="0.2">
      <c r="A10903" s="1" t="str">
        <f t="shared" si="180"/>
        <v>SINAPI-I 37758</v>
      </c>
      <c r="B10903" s="3" t="s">
        <v>6169</v>
      </c>
      <c r="C10903" s="3">
        <v>37758</v>
      </c>
      <c r="D10903" s="2" t="s">
        <v>11632</v>
      </c>
      <c r="E10903" s="3" t="s">
        <v>6148</v>
      </c>
      <c r="G10903" s="66">
        <v>685912.26</v>
      </c>
    </row>
    <row r="10904" spans="1:7" ht="22.5" x14ac:dyDescent="0.2">
      <c r="A10904" s="1" t="str">
        <f t="shared" si="180"/>
        <v>SINAPI-I 44060</v>
      </c>
      <c r="B10904" s="3" t="s">
        <v>6169</v>
      </c>
      <c r="C10904" s="3">
        <v>44060</v>
      </c>
      <c r="D10904" s="2" t="s">
        <v>11633</v>
      </c>
      <c r="E10904" s="3" t="s">
        <v>6148</v>
      </c>
      <c r="G10904" s="66">
        <v>663451.68000000005</v>
      </c>
    </row>
    <row r="10905" spans="1:7" ht="22.5" x14ac:dyDescent="0.2">
      <c r="A10905" s="1" t="str">
        <f t="shared" si="180"/>
        <v>SINAPI-I 37749</v>
      </c>
      <c r="B10905" s="3" t="s">
        <v>6169</v>
      </c>
      <c r="C10905" s="3">
        <v>37749</v>
      </c>
      <c r="D10905" s="2" t="s">
        <v>11634</v>
      </c>
      <c r="E10905" s="3" t="s">
        <v>6148</v>
      </c>
      <c r="G10905" s="66">
        <v>708372.89</v>
      </c>
    </row>
    <row r="10906" spans="1:7" ht="22.5" x14ac:dyDescent="0.2">
      <c r="A10906" s="1" t="str">
        <f t="shared" si="180"/>
        <v>SINAPI-I 44061</v>
      </c>
      <c r="B10906" s="3" t="s">
        <v>6169</v>
      </c>
      <c r="C10906" s="3">
        <v>44061</v>
      </c>
      <c r="D10906" s="2" t="s">
        <v>11635</v>
      </c>
      <c r="E10906" s="3" t="s">
        <v>6148</v>
      </c>
      <c r="G10906" s="66">
        <v>650493.65</v>
      </c>
    </row>
    <row r="10907" spans="1:7" x14ac:dyDescent="0.2">
      <c r="A10907" s="1" t="str">
        <f t="shared" si="180"/>
        <v>SINAPI-I 1159</v>
      </c>
      <c r="B10907" s="3" t="s">
        <v>6169</v>
      </c>
      <c r="C10907" s="3">
        <v>1159</v>
      </c>
      <c r="D10907" s="2" t="s">
        <v>11636</v>
      </c>
      <c r="E10907" s="3" t="s">
        <v>6148</v>
      </c>
      <c r="G10907" s="66">
        <v>265433.83</v>
      </c>
    </row>
    <row r="10908" spans="1:7" x14ac:dyDescent="0.2">
      <c r="A10908" s="1" t="str">
        <f t="shared" si="180"/>
        <v>SINAPI-I 12114</v>
      </c>
      <c r="B10908" s="3" t="s">
        <v>6169</v>
      </c>
      <c r="C10908" s="3">
        <v>12114</v>
      </c>
      <c r="D10908" s="2" t="s">
        <v>11637</v>
      </c>
      <c r="E10908" s="3" t="s">
        <v>6148</v>
      </c>
      <c r="G10908" s="66">
        <v>125.34</v>
      </c>
    </row>
    <row r="10909" spans="1:7" x14ac:dyDescent="0.2">
      <c r="A10909" s="1" t="str">
        <f t="shared" si="180"/>
        <v>SINAPI-I 38106</v>
      </c>
      <c r="B10909" s="3" t="s">
        <v>6169</v>
      </c>
      <c r="C10909" s="3">
        <v>38106</v>
      </c>
      <c r="D10909" s="2" t="s">
        <v>11638</v>
      </c>
      <c r="E10909" s="3" t="s">
        <v>6148</v>
      </c>
      <c r="G10909" s="66">
        <v>17.03</v>
      </c>
    </row>
    <row r="10910" spans="1:7" x14ac:dyDescent="0.2">
      <c r="A10910" s="1" t="str">
        <f t="shared" si="180"/>
        <v>SINAPI-I 38085</v>
      </c>
      <c r="B10910" s="3" t="s">
        <v>6169</v>
      </c>
      <c r="C10910" s="3">
        <v>38085</v>
      </c>
      <c r="D10910" s="2" t="s">
        <v>11639</v>
      </c>
      <c r="E10910" s="3" t="s">
        <v>6148</v>
      </c>
      <c r="G10910" s="66">
        <v>20.12</v>
      </c>
    </row>
    <row r="10911" spans="1:7" x14ac:dyDescent="0.2">
      <c r="A10911" s="1" t="str">
        <f t="shared" si="180"/>
        <v>SINAPI-I 659</v>
      </c>
      <c r="B10911" s="3" t="s">
        <v>6169</v>
      </c>
      <c r="C10911" s="3">
        <v>659</v>
      </c>
      <c r="D10911" s="2" t="s">
        <v>11640</v>
      </c>
      <c r="E10911" s="3" t="s">
        <v>6148</v>
      </c>
      <c r="G10911" s="66">
        <v>2.98</v>
      </c>
    </row>
    <row r="10912" spans="1:7" x14ac:dyDescent="0.2">
      <c r="A10912" s="1" t="str">
        <f t="shared" si="180"/>
        <v>SINAPI-I 660</v>
      </c>
      <c r="B10912" s="3" t="s">
        <v>6169</v>
      </c>
      <c r="C10912" s="3">
        <v>660</v>
      </c>
      <c r="D10912" s="2" t="s">
        <v>11641</v>
      </c>
      <c r="E10912" s="3" t="s">
        <v>6148</v>
      </c>
      <c r="G10912" s="66">
        <v>3.58</v>
      </c>
    </row>
    <row r="10913" spans="1:7" x14ac:dyDescent="0.2">
      <c r="A10913" s="1" t="str">
        <f t="shared" si="180"/>
        <v>SINAPI-I 658</v>
      </c>
      <c r="B10913" s="3" t="s">
        <v>6169</v>
      </c>
      <c r="C10913" s="3">
        <v>658</v>
      </c>
      <c r="D10913" s="2" t="s">
        <v>11642</v>
      </c>
      <c r="E10913" s="3" t="s">
        <v>6148</v>
      </c>
      <c r="G10913" s="66">
        <v>2.02</v>
      </c>
    </row>
    <row r="10914" spans="1:7" x14ac:dyDescent="0.2">
      <c r="A10914" s="1" t="str">
        <f t="shared" si="180"/>
        <v>SINAPI-I 38599</v>
      </c>
      <c r="B10914" s="3" t="s">
        <v>6169</v>
      </c>
      <c r="C10914" s="3">
        <v>38599</v>
      </c>
      <c r="D10914" s="2" t="s">
        <v>11643</v>
      </c>
      <c r="E10914" s="3" t="s">
        <v>6148</v>
      </c>
      <c r="G10914" s="66">
        <v>6.21</v>
      </c>
    </row>
    <row r="10915" spans="1:7" x14ac:dyDescent="0.2">
      <c r="A10915" s="1" t="str">
        <f t="shared" si="180"/>
        <v>SINAPI-I 38596</v>
      </c>
      <c r="B10915" s="3" t="s">
        <v>6169</v>
      </c>
      <c r="C10915" s="3">
        <v>38596</v>
      </c>
      <c r="D10915" s="2" t="s">
        <v>11644</v>
      </c>
      <c r="E10915" s="3" t="s">
        <v>6148</v>
      </c>
      <c r="G10915" s="66">
        <v>5.16</v>
      </c>
    </row>
    <row r="10916" spans="1:7" x14ac:dyDescent="0.2">
      <c r="A10916" s="1" t="str">
        <f t="shared" si="180"/>
        <v>SINAPI-I 38600</v>
      </c>
      <c r="B10916" s="3" t="s">
        <v>6169</v>
      </c>
      <c r="C10916" s="3">
        <v>38600</v>
      </c>
      <c r="D10916" s="2" t="s">
        <v>11645</v>
      </c>
      <c r="E10916" s="3" t="s">
        <v>6148</v>
      </c>
      <c r="G10916" s="66">
        <v>6.59</v>
      </c>
    </row>
    <row r="10917" spans="1:7" x14ac:dyDescent="0.2">
      <c r="A10917" s="1" t="str">
        <f t="shared" si="180"/>
        <v>SINAPI-I 38597</v>
      </c>
      <c r="B10917" s="3" t="s">
        <v>6169</v>
      </c>
      <c r="C10917" s="3">
        <v>38597</v>
      </c>
      <c r="D10917" s="2" t="s">
        <v>11646</v>
      </c>
      <c r="E10917" s="3" t="s">
        <v>6148</v>
      </c>
      <c r="G10917" s="66">
        <v>5.19</v>
      </c>
    </row>
    <row r="10918" spans="1:7" x14ac:dyDescent="0.2">
      <c r="A10918" s="1" t="str">
        <f t="shared" si="180"/>
        <v>SINAPI-I 38548</v>
      </c>
      <c r="B10918" s="3" t="s">
        <v>6169</v>
      </c>
      <c r="C10918" s="3">
        <v>38548</v>
      </c>
      <c r="D10918" s="2" t="s">
        <v>11647</v>
      </c>
      <c r="E10918" s="3" t="s">
        <v>6148</v>
      </c>
      <c r="G10918" s="66">
        <v>1.77</v>
      </c>
    </row>
    <row r="10919" spans="1:7" x14ac:dyDescent="0.2">
      <c r="A10919" s="1" t="str">
        <f t="shared" ref="A10919:A10982" si="181">CONCATENAR</f>
        <v>SINAPI-I 34649</v>
      </c>
      <c r="B10919" s="3" t="s">
        <v>6169</v>
      </c>
      <c r="C10919" s="3">
        <v>34649</v>
      </c>
      <c r="D10919" s="2" t="s">
        <v>11648</v>
      </c>
      <c r="E10919" s="3" t="s">
        <v>6148</v>
      </c>
      <c r="G10919" s="66">
        <v>2.6</v>
      </c>
    </row>
    <row r="10920" spans="1:7" x14ac:dyDescent="0.2">
      <c r="A10920" s="1" t="str">
        <f t="shared" si="181"/>
        <v>SINAPI-I 34655</v>
      </c>
      <c r="B10920" s="3" t="s">
        <v>6169</v>
      </c>
      <c r="C10920" s="3">
        <v>34655</v>
      </c>
      <c r="D10920" s="2" t="s">
        <v>11649</v>
      </c>
      <c r="E10920" s="3" t="s">
        <v>6148</v>
      </c>
      <c r="G10920" s="66">
        <v>3.82</v>
      </c>
    </row>
    <row r="10921" spans="1:7" x14ac:dyDescent="0.2">
      <c r="A10921" s="1" t="str">
        <f t="shared" si="181"/>
        <v>SINAPI-I 40607</v>
      </c>
      <c r="B10921" s="3" t="s">
        <v>6169</v>
      </c>
      <c r="C10921" s="3">
        <v>40607</v>
      </c>
      <c r="D10921" s="2" t="s">
        <v>11650</v>
      </c>
      <c r="E10921" s="3" t="s">
        <v>6148</v>
      </c>
      <c r="G10921" s="66">
        <v>7.35</v>
      </c>
    </row>
    <row r="10922" spans="1:7" x14ac:dyDescent="0.2">
      <c r="A10922" s="1" t="str">
        <f t="shared" si="181"/>
        <v>SINAPI-I 567</v>
      </c>
      <c r="B10922" s="3" t="s">
        <v>6169</v>
      </c>
      <c r="C10922" s="3">
        <v>567</v>
      </c>
      <c r="D10922" s="2" t="s">
        <v>11651</v>
      </c>
      <c r="E10922" s="3" t="s">
        <v>6147</v>
      </c>
      <c r="G10922" s="66">
        <v>11.98</v>
      </c>
    </row>
    <row r="10923" spans="1:7" x14ac:dyDescent="0.2">
      <c r="A10923" s="1" t="str">
        <f t="shared" si="181"/>
        <v>SINAPI-I 574</v>
      </c>
      <c r="B10923" s="3" t="s">
        <v>6169</v>
      </c>
      <c r="C10923" s="3">
        <v>574</v>
      </c>
      <c r="D10923" s="2" t="s">
        <v>11652</v>
      </c>
      <c r="E10923" s="3" t="s">
        <v>6147</v>
      </c>
      <c r="G10923" s="66">
        <v>31.51</v>
      </c>
    </row>
    <row r="10924" spans="1:7" x14ac:dyDescent="0.2">
      <c r="A10924" s="1" t="str">
        <f t="shared" si="181"/>
        <v>SINAPI-I 568</v>
      </c>
      <c r="B10924" s="3" t="s">
        <v>6169</v>
      </c>
      <c r="C10924" s="3">
        <v>568</v>
      </c>
      <c r="D10924" s="2" t="s">
        <v>11653</v>
      </c>
      <c r="E10924" s="3" t="s">
        <v>6147</v>
      </c>
      <c r="G10924" s="66">
        <v>66.39</v>
      </c>
    </row>
    <row r="10925" spans="1:7" x14ac:dyDescent="0.2">
      <c r="A10925" s="1" t="str">
        <f t="shared" si="181"/>
        <v>SINAPI-I 4777</v>
      </c>
      <c r="B10925" s="3" t="s">
        <v>6169</v>
      </c>
      <c r="C10925" s="3">
        <v>4777</v>
      </c>
      <c r="D10925" s="2" t="s">
        <v>11654</v>
      </c>
      <c r="E10925" s="3" t="s">
        <v>6153</v>
      </c>
      <c r="G10925" s="66">
        <v>7.44</v>
      </c>
    </row>
    <row r="10926" spans="1:7" ht="22.5" x14ac:dyDescent="0.2">
      <c r="A10926" s="1" t="str">
        <f t="shared" si="181"/>
        <v>SINAPI-I 592</v>
      </c>
      <c r="B10926" s="3" t="s">
        <v>6169</v>
      </c>
      <c r="C10926" s="3">
        <v>592</v>
      </c>
      <c r="D10926" s="2" t="s">
        <v>11655</v>
      </c>
      <c r="E10926" s="3" t="s">
        <v>6153</v>
      </c>
      <c r="G10926" s="66">
        <v>56.78</v>
      </c>
    </row>
    <row r="10927" spans="1:7" ht="22.5" x14ac:dyDescent="0.2">
      <c r="A10927" s="1" t="str">
        <f t="shared" si="181"/>
        <v>SINAPI-I 586</v>
      </c>
      <c r="B10927" s="3" t="s">
        <v>6169</v>
      </c>
      <c r="C10927" s="3">
        <v>586</v>
      </c>
      <c r="D10927" s="2" t="s">
        <v>11656</v>
      </c>
      <c r="E10927" s="3" t="s">
        <v>6147</v>
      </c>
      <c r="G10927" s="66">
        <v>33.380000000000003</v>
      </c>
    </row>
    <row r="10928" spans="1:7" ht="22.5" x14ac:dyDescent="0.2">
      <c r="A10928" s="1" t="str">
        <f t="shared" si="181"/>
        <v>SINAPI-I 588</v>
      </c>
      <c r="B10928" s="3" t="s">
        <v>6169</v>
      </c>
      <c r="C10928" s="3">
        <v>588</v>
      </c>
      <c r="D10928" s="2" t="s">
        <v>11657</v>
      </c>
      <c r="E10928" s="3" t="s">
        <v>6147</v>
      </c>
      <c r="G10928" s="66">
        <v>52.8</v>
      </c>
    </row>
    <row r="10929" spans="1:7" ht="22.5" x14ac:dyDescent="0.2">
      <c r="A10929" s="1" t="str">
        <f t="shared" si="181"/>
        <v>SINAPI-I 591</v>
      </c>
      <c r="B10929" s="3" t="s">
        <v>6169</v>
      </c>
      <c r="C10929" s="3">
        <v>591</v>
      </c>
      <c r="D10929" s="2" t="s">
        <v>11658</v>
      </c>
      <c r="E10929" s="3" t="s">
        <v>6153</v>
      </c>
      <c r="G10929" s="66">
        <v>52.99</v>
      </c>
    </row>
    <row r="10930" spans="1:7" ht="22.5" x14ac:dyDescent="0.2">
      <c r="A10930" s="1" t="str">
        <f t="shared" si="181"/>
        <v>SINAPI-I 584</v>
      </c>
      <c r="B10930" s="3" t="s">
        <v>6169</v>
      </c>
      <c r="C10930" s="3">
        <v>584</v>
      </c>
      <c r="D10930" s="2" t="s">
        <v>11659</v>
      </c>
      <c r="E10930" s="3" t="s">
        <v>6147</v>
      </c>
      <c r="G10930" s="66">
        <v>56.4</v>
      </c>
    </row>
    <row r="10931" spans="1:7" ht="22.5" x14ac:dyDescent="0.2">
      <c r="A10931" s="1" t="str">
        <f t="shared" si="181"/>
        <v>SINAPI-I 589</v>
      </c>
      <c r="B10931" s="3" t="s">
        <v>6169</v>
      </c>
      <c r="C10931" s="3">
        <v>589</v>
      </c>
      <c r="D10931" s="2" t="s">
        <v>11660</v>
      </c>
      <c r="E10931" s="3" t="s">
        <v>6147</v>
      </c>
      <c r="G10931" s="66">
        <v>89.25</v>
      </c>
    </row>
    <row r="10932" spans="1:7" x14ac:dyDescent="0.2">
      <c r="A10932" s="1" t="str">
        <f t="shared" si="181"/>
        <v>SINAPI-I 1165</v>
      </c>
      <c r="B10932" s="3" t="s">
        <v>6169</v>
      </c>
      <c r="C10932" s="3">
        <v>1165</v>
      </c>
      <c r="D10932" s="2" t="s">
        <v>11661</v>
      </c>
      <c r="E10932" s="3" t="s">
        <v>6148</v>
      </c>
      <c r="G10932" s="66">
        <v>19.170000000000002</v>
      </c>
    </row>
    <row r="10933" spans="1:7" x14ac:dyDescent="0.2">
      <c r="A10933" s="1" t="str">
        <f t="shared" si="181"/>
        <v>SINAPI-I 1164</v>
      </c>
      <c r="B10933" s="3" t="s">
        <v>6169</v>
      </c>
      <c r="C10933" s="3">
        <v>1164</v>
      </c>
      <c r="D10933" s="2" t="s">
        <v>11662</v>
      </c>
      <c r="E10933" s="3" t="s">
        <v>6148</v>
      </c>
      <c r="G10933" s="66">
        <v>15.53</v>
      </c>
    </row>
    <row r="10934" spans="1:7" x14ac:dyDescent="0.2">
      <c r="A10934" s="1" t="str">
        <f t="shared" si="181"/>
        <v>SINAPI-I 1170</v>
      </c>
      <c r="B10934" s="3" t="s">
        <v>6169</v>
      </c>
      <c r="C10934" s="3">
        <v>1170</v>
      </c>
      <c r="D10934" s="2" t="s">
        <v>11663</v>
      </c>
      <c r="E10934" s="3" t="s">
        <v>6148</v>
      </c>
      <c r="G10934" s="66">
        <v>10.17</v>
      </c>
    </row>
    <row r="10935" spans="1:7" x14ac:dyDescent="0.2">
      <c r="A10935" s="1" t="str">
        <f t="shared" si="181"/>
        <v>SINAPI-I 1162</v>
      </c>
      <c r="B10935" s="3" t="s">
        <v>6169</v>
      </c>
      <c r="C10935" s="3">
        <v>1162</v>
      </c>
      <c r="D10935" s="2" t="s">
        <v>11664</v>
      </c>
      <c r="E10935" s="3" t="s">
        <v>6148</v>
      </c>
      <c r="G10935" s="66">
        <v>5.4</v>
      </c>
    </row>
    <row r="10936" spans="1:7" x14ac:dyDescent="0.2">
      <c r="A10936" s="1" t="str">
        <f t="shared" si="181"/>
        <v>SINAPI-I 12395</v>
      </c>
      <c r="B10936" s="3" t="s">
        <v>6169</v>
      </c>
      <c r="C10936" s="3">
        <v>12395</v>
      </c>
      <c r="D10936" s="2" t="s">
        <v>11665</v>
      </c>
      <c r="E10936" s="3" t="s">
        <v>6148</v>
      </c>
      <c r="G10936" s="66">
        <v>5.25</v>
      </c>
    </row>
    <row r="10937" spans="1:7" x14ac:dyDescent="0.2">
      <c r="A10937" s="1" t="str">
        <f t="shared" si="181"/>
        <v>SINAPI-I 1169</v>
      </c>
      <c r="B10937" s="3" t="s">
        <v>6169</v>
      </c>
      <c r="C10937" s="3">
        <v>1169</v>
      </c>
      <c r="D10937" s="2" t="s">
        <v>11666</v>
      </c>
      <c r="E10937" s="3" t="s">
        <v>6148</v>
      </c>
      <c r="G10937" s="66">
        <v>49.96</v>
      </c>
    </row>
    <row r="10938" spans="1:7" x14ac:dyDescent="0.2">
      <c r="A10938" s="1" t="str">
        <f t="shared" si="181"/>
        <v>SINAPI-I 1166</v>
      </c>
      <c r="B10938" s="3" t="s">
        <v>6169</v>
      </c>
      <c r="C10938" s="3">
        <v>1166</v>
      </c>
      <c r="D10938" s="2" t="s">
        <v>11667</v>
      </c>
      <c r="E10938" s="3" t="s">
        <v>6148</v>
      </c>
      <c r="G10938" s="66">
        <v>27.7</v>
      </c>
    </row>
    <row r="10939" spans="1:7" x14ac:dyDescent="0.2">
      <c r="A10939" s="1" t="str">
        <f t="shared" si="181"/>
        <v>SINAPI-I 1168</v>
      </c>
      <c r="B10939" s="3" t="s">
        <v>6169</v>
      </c>
      <c r="C10939" s="3">
        <v>1168</v>
      </c>
      <c r="D10939" s="2" t="s">
        <v>11668</v>
      </c>
      <c r="E10939" s="3" t="s">
        <v>6148</v>
      </c>
      <c r="G10939" s="66">
        <v>71.209999999999994</v>
      </c>
    </row>
    <row r="10940" spans="1:7" x14ac:dyDescent="0.2">
      <c r="A10940" s="1" t="str">
        <f t="shared" si="181"/>
        <v>SINAPI-I 1163</v>
      </c>
      <c r="B10940" s="3" t="s">
        <v>6169</v>
      </c>
      <c r="C10940" s="3">
        <v>1163</v>
      </c>
      <c r="D10940" s="2" t="s">
        <v>11669</v>
      </c>
      <c r="E10940" s="3" t="s">
        <v>6148</v>
      </c>
      <c r="G10940" s="66">
        <v>6.98</v>
      </c>
    </row>
    <row r="10941" spans="1:7" x14ac:dyDescent="0.2">
      <c r="A10941" s="1" t="str">
        <f t="shared" si="181"/>
        <v>SINAPI-I 12396</v>
      </c>
      <c r="B10941" s="3" t="s">
        <v>6169</v>
      </c>
      <c r="C10941" s="3">
        <v>12396</v>
      </c>
      <c r="D10941" s="2" t="s">
        <v>11670</v>
      </c>
      <c r="E10941" s="3" t="s">
        <v>6148</v>
      </c>
      <c r="G10941" s="66">
        <v>5.25</v>
      </c>
    </row>
    <row r="10942" spans="1:7" x14ac:dyDescent="0.2">
      <c r="A10942" s="1" t="str">
        <f t="shared" si="181"/>
        <v>SINAPI-I 1167</v>
      </c>
      <c r="B10942" s="3" t="s">
        <v>6169</v>
      </c>
      <c r="C10942" s="3">
        <v>1167</v>
      </c>
      <c r="D10942" s="2" t="s">
        <v>11671</v>
      </c>
      <c r="E10942" s="3" t="s">
        <v>6148</v>
      </c>
      <c r="G10942" s="66">
        <v>119.12</v>
      </c>
    </row>
    <row r="10943" spans="1:7" x14ac:dyDescent="0.2">
      <c r="A10943" s="1" t="str">
        <f t="shared" si="181"/>
        <v>SINAPI-I 36331</v>
      </c>
      <c r="B10943" s="3" t="s">
        <v>6169</v>
      </c>
      <c r="C10943" s="3">
        <v>36331</v>
      </c>
      <c r="D10943" s="2" t="s">
        <v>11672</v>
      </c>
      <c r="E10943" s="3" t="s">
        <v>6148</v>
      </c>
    </row>
    <row r="10944" spans="1:7" x14ac:dyDescent="0.2">
      <c r="A10944" s="1" t="str">
        <f t="shared" si="181"/>
        <v>SINAPI-I 36346</v>
      </c>
      <c r="B10944" s="3" t="s">
        <v>6169</v>
      </c>
      <c r="C10944" s="3">
        <v>36346</v>
      </c>
      <c r="D10944" s="2" t="s">
        <v>11673</v>
      </c>
      <c r="E10944" s="3" t="s">
        <v>6148</v>
      </c>
    </row>
    <row r="10945" spans="1:7" x14ac:dyDescent="0.2">
      <c r="A10945" s="1" t="str">
        <f t="shared" si="181"/>
        <v>SINAPI-I 1202</v>
      </c>
      <c r="B10945" s="3" t="s">
        <v>6169</v>
      </c>
      <c r="C10945" s="3">
        <v>1202</v>
      </c>
      <c r="D10945" s="2" t="s">
        <v>11674</v>
      </c>
      <c r="E10945" s="3" t="s">
        <v>6148</v>
      </c>
      <c r="G10945" s="66">
        <v>4.6900000000000004</v>
      </c>
    </row>
    <row r="10946" spans="1:7" x14ac:dyDescent="0.2">
      <c r="A10946" s="1" t="str">
        <f t="shared" si="181"/>
        <v>SINAPI-I 1197</v>
      </c>
      <c r="B10946" s="3" t="s">
        <v>6169</v>
      </c>
      <c r="C10946" s="3">
        <v>1197</v>
      </c>
      <c r="D10946" s="2" t="s">
        <v>11675</v>
      </c>
      <c r="E10946" s="3" t="s">
        <v>6148</v>
      </c>
      <c r="G10946" s="66">
        <v>1.65</v>
      </c>
    </row>
    <row r="10947" spans="1:7" x14ac:dyDescent="0.2">
      <c r="A10947" s="1" t="str">
        <f t="shared" si="181"/>
        <v>SINAPI-I 1198</v>
      </c>
      <c r="B10947" s="3" t="s">
        <v>6169</v>
      </c>
      <c r="C10947" s="3">
        <v>1198</v>
      </c>
      <c r="D10947" s="2" t="s">
        <v>11676</v>
      </c>
      <c r="E10947" s="3" t="s">
        <v>6148</v>
      </c>
      <c r="G10947" s="66">
        <v>2.17</v>
      </c>
    </row>
    <row r="10948" spans="1:7" x14ac:dyDescent="0.2">
      <c r="A10948" s="1" t="str">
        <f t="shared" si="181"/>
        <v>SINAPI-I 20088</v>
      </c>
      <c r="B10948" s="3" t="s">
        <v>6169</v>
      </c>
      <c r="C10948" s="3">
        <v>20088</v>
      </c>
      <c r="D10948" s="2" t="s">
        <v>11677</v>
      </c>
      <c r="E10948" s="3" t="s">
        <v>6148</v>
      </c>
      <c r="G10948" s="66">
        <v>12.77</v>
      </c>
    </row>
    <row r="10949" spans="1:7" x14ac:dyDescent="0.2">
      <c r="A10949" s="1" t="str">
        <f t="shared" si="181"/>
        <v>SINAPI-I 20089</v>
      </c>
      <c r="B10949" s="3" t="s">
        <v>6169</v>
      </c>
      <c r="C10949" s="3">
        <v>20089</v>
      </c>
      <c r="D10949" s="2" t="s">
        <v>11678</v>
      </c>
      <c r="E10949" s="3" t="s">
        <v>6148</v>
      </c>
      <c r="G10949" s="66">
        <v>62.63</v>
      </c>
    </row>
    <row r="10950" spans="1:7" x14ac:dyDescent="0.2">
      <c r="A10950" s="1" t="str">
        <f t="shared" si="181"/>
        <v>SINAPI-I 20087</v>
      </c>
      <c r="B10950" s="3" t="s">
        <v>6169</v>
      </c>
      <c r="C10950" s="3">
        <v>20087</v>
      </c>
      <c r="D10950" s="2" t="s">
        <v>11679</v>
      </c>
      <c r="E10950" s="3" t="s">
        <v>6148</v>
      </c>
      <c r="G10950" s="66">
        <v>10.57</v>
      </c>
    </row>
    <row r="10951" spans="1:7" x14ac:dyDescent="0.2">
      <c r="A10951" s="1" t="str">
        <f t="shared" si="181"/>
        <v>SINAPI-I 1191</v>
      </c>
      <c r="B10951" s="3" t="s">
        <v>6169</v>
      </c>
      <c r="C10951" s="3">
        <v>1191</v>
      </c>
      <c r="D10951" s="2" t="s">
        <v>11680</v>
      </c>
      <c r="E10951" s="3" t="s">
        <v>6148</v>
      </c>
      <c r="G10951" s="66">
        <v>1.18</v>
      </c>
    </row>
    <row r="10952" spans="1:7" x14ac:dyDescent="0.2">
      <c r="A10952" s="1" t="str">
        <f t="shared" si="181"/>
        <v>SINAPI-I 1185</v>
      </c>
      <c r="B10952" s="3" t="s">
        <v>6169</v>
      </c>
      <c r="C10952" s="3">
        <v>1185</v>
      </c>
      <c r="D10952" s="2" t="s">
        <v>11681</v>
      </c>
      <c r="E10952" s="3" t="s">
        <v>6148</v>
      </c>
      <c r="G10952" s="66">
        <v>1.18</v>
      </c>
    </row>
    <row r="10953" spans="1:7" x14ac:dyDescent="0.2">
      <c r="A10953" s="1" t="str">
        <f t="shared" si="181"/>
        <v>SINAPI-I 1189</v>
      </c>
      <c r="B10953" s="3" t="s">
        <v>6169</v>
      </c>
      <c r="C10953" s="3">
        <v>1189</v>
      </c>
      <c r="D10953" s="2" t="s">
        <v>11682</v>
      </c>
      <c r="E10953" s="3" t="s">
        <v>6148</v>
      </c>
      <c r="G10953" s="66">
        <v>1.93</v>
      </c>
    </row>
    <row r="10954" spans="1:7" x14ac:dyDescent="0.2">
      <c r="A10954" s="1" t="str">
        <f t="shared" si="181"/>
        <v>SINAPI-I 1193</v>
      </c>
      <c r="B10954" s="3" t="s">
        <v>6169</v>
      </c>
      <c r="C10954" s="3">
        <v>1193</v>
      </c>
      <c r="D10954" s="2" t="s">
        <v>11683</v>
      </c>
      <c r="E10954" s="3" t="s">
        <v>6148</v>
      </c>
      <c r="G10954" s="66">
        <v>3.71</v>
      </c>
    </row>
    <row r="10955" spans="1:7" x14ac:dyDescent="0.2">
      <c r="A10955" s="1" t="str">
        <f t="shared" si="181"/>
        <v>SINAPI-I 1194</v>
      </c>
      <c r="B10955" s="3" t="s">
        <v>6169</v>
      </c>
      <c r="C10955" s="3">
        <v>1194</v>
      </c>
      <c r="D10955" s="2" t="s">
        <v>11684</v>
      </c>
      <c r="E10955" s="3" t="s">
        <v>6148</v>
      </c>
      <c r="G10955" s="66">
        <v>6.7</v>
      </c>
    </row>
    <row r="10956" spans="1:7" x14ac:dyDescent="0.2">
      <c r="A10956" s="1" t="str">
        <f t="shared" si="181"/>
        <v>SINAPI-I 1195</v>
      </c>
      <c r="B10956" s="3" t="s">
        <v>6169</v>
      </c>
      <c r="C10956" s="3">
        <v>1195</v>
      </c>
      <c r="D10956" s="2" t="s">
        <v>11685</v>
      </c>
      <c r="E10956" s="3" t="s">
        <v>6148</v>
      </c>
      <c r="G10956" s="66">
        <v>11.27</v>
      </c>
    </row>
    <row r="10957" spans="1:7" x14ac:dyDescent="0.2">
      <c r="A10957" s="1" t="str">
        <f t="shared" si="181"/>
        <v>SINAPI-I 1204</v>
      </c>
      <c r="B10957" s="3" t="s">
        <v>6169</v>
      </c>
      <c r="C10957" s="3">
        <v>1204</v>
      </c>
      <c r="D10957" s="2" t="s">
        <v>11686</v>
      </c>
      <c r="E10957" s="3" t="s">
        <v>6148</v>
      </c>
      <c r="G10957" s="66">
        <v>19.72</v>
      </c>
    </row>
    <row r="10958" spans="1:7" x14ac:dyDescent="0.2">
      <c r="A10958" s="1" t="str">
        <f t="shared" si="181"/>
        <v>SINAPI-I 1200</v>
      </c>
      <c r="B10958" s="3" t="s">
        <v>6169</v>
      </c>
      <c r="C10958" s="3">
        <v>1200</v>
      </c>
      <c r="D10958" s="2" t="s">
        <v>11687</v>
      </c>
      <c r="E10958" s="3" t="s">
        <v>6148</v>
      </c>
      <c r="G10958" s="66">
        <v>9.6</v>
      </c>
    </row>
    <row r="10959" spans="1:7" x14ac:dyDescent="0.2">
      <c r="A10959" s="1" t="str">
        <f t="shared" si="181"/>
        <v>SINAPI-I 12909</v>
      </c>
      <c r="B10959" s="3" t="s">
        <v>6169</v>
      </c>
      <c r="C10959" s="3">
        <v>12909</v>
      </c>
      <c r="D10959" s="2" t="s">
        <v>11688</v>
      </c>
      <c r="E10959" s="3" t="s">
        <v>6148</v>
      </c>
      <c r="G10959" s="66">
        <v>4.45</v>
      </c>
    </row>
    <row r="10960" spans="1:7" x14ac:dyDescent="0.2">
      <c r="A10960" s="1" t="str">
        <f t="shared" si="181"/>
        <v>SINAPI-I 12910</v>
      </c>
      <c r="B10960" s="3" t="s">
        <v>6169</v>
      </c>
      <c r="C10960" s="3">
        <v>12910</v>
      </c>
      <c r="D10960" s="2" t="s">
        <v>11689</v>
      </c>
      <c r="E10960" s="3" t="s">
        <v>6148</v>
      </c>
      <c r="G10960" s="66">
        <v>8</v>
      </c>
    </row>
    <row r="10961" spans="1:7" x14ac:dyDescent="0.2">
      <c r="A10961" s="1" t="str">
        <f t="shared" si="181"/>
        <v>SINAPI-I 1207</v>
      </c>
      <c r="B10961" s="3" t="s">
        <v>6169</v>
      </c>
      <c r="C10961" s="3">
        <v>1207</v>
      </c>
      <c r="D10961" s="2" t="s">
        <v>11690</v>
      </c>
      <c r="E10961" s="3" t="s">
        <v>6148</v>
      </c>
      <c r="G10961" s="66">
        <v>34.299999999999997</v>
      </c>
    </row>
    <row r="10962" spans="1:7" x14ac:dyDescent="0.2">
      <c r="A10962" s="1" t="str">
        <f t="shared" si="181"/>
        <v>SINAPI-I 1206</v>
      </c>
      <c r="B10962" s="3" t="s">
        <v>6169</v>
      </c>
      <c r="C10962" s="3">
        <v>1206</v>
      </c>
      <c r="D10962" s="2" t="s">
        <v>11691</v>
      </c>
      <c r="E10962" s="3" t="s">
        <v>6148</v>
      </c>
      <c r="G10962" s="66">
        <v>8.6</v>
      </c>
    </row>
    <row r="10963" spans="1:7" x14ac:dyDescent="0.2">
      <c r="A10963" s="1" t="str">
        <f t="shared" si="181"/>
        <v>SINAPI-I 1183</v>
      </c>
      <c r="B10963" s="3" t="s">
        <v>6169</v>
      </c>
      <c r="C10963" s="3">
        <v>1183</v>
      </c>
      <c r="D10963" s="2" t="s">
        <v>11692</v>
      </c>
      <c r="E10963" s="3" t="s">
        <v>6148</v>
      </c>
      <c r="G10963" s="66">
        <v>22.4</v>
      </c>
    </row>
    <row r="10964" spans="1:7" x14ac:dyDescent="0.2">
      <c r="A10964" s="1" t="str">
        <f t="shared" si="181"/>
        <v>SINAPI-I 42685</v>
      </c>
      <c r="B10964" s="3" t="s">
        <v>6169</v>
      </c>
      <c r="C10964" s="3">
        <v>42685</v>
      </c>
      <c r="D10964" s="2" t="s">
        <v>11693</v>
      </c>
      <c r="E10964" s="3" t="s">
        <v>6148</v>
      </c>
      <c r="G10964" s="66">
        <v>64.900000000000006</v>
      </c>
    </row>
    <row r="10965" spans="1:7" x14ac:dyDescent="0.2">
      <c r="A10965" s="1" t="str">
        <f t="shared" si="181"/>
        <v>SINAPI-I 42686</v>
      </c>
      <c r="B10965" s="3" t="s">
        <v>6169</v>
      </c>
      <c r="C10965" s="3">
        <v>42686</v>
      </c>
      <c r="D10965" s="2" t="s">
        <v>11694</v>
      </c>
      <c r="E10965" s="3" t="s">
        <v>6148</v>
      </c>
      <c r="G10965" s="66">
        <v>71.48</v>
      </c>
    </row>
    <row r="10966" spans="1:7" x14ac:dyDescent="0.2">
      <c r="A10966" s="1" t="str">
        <f t="shared" si="181"/>
        <v>SINAPI-I 12894</v>
      </c>
      <c r="B10966" s="3" t="s">
        <v>6169</v>
      </c>
      <c r="C10966" s="3">
        <v>12894</v>
      </c>
      <c r="D10966" s="2" t="s">
        <v>11695</v>
      </c>
      <c r="E10966" s="3" t="s">
        <v>6148</v>
      </c>
      <c r="G10966" s="66">
        <v>17.48</v>
      </c>
    </row>
    <row r="10967" spans="1:7" x14ac:dyDescent="0.2">
      <c r="A10967" s="1" t="str">
        <f t="shared" si="181"/>
        <v>SINAPI-I 12895</v>
      </c>
      <c r="B10967" s="3" t="s">
        <v>6169</v>
      </c>
      <c r="C10967" s="3">
        <v>12895</v>
      </c>
      <c r="D10967" s="2" t="s">
        <v>11696</v>
      </c>
      <c r="E10967" s="3" t="s">
        <v>6148</v>
      </c>
      <c r="G10967" s="66">
        <v>13.45</v>
      </c>
    </row>
    <row r="10968" spans="1:7" ht="22.5" x14ac:dyDescent="0.2">
      <c r="A10968" s="1" t="str">
        <f t="shared" si="181"/>
        <v>SINAPI-I 1631</v>
      </c>
      <c r="B10968" s="3" t="s">
        <v>6169</v>
      </c>
      <c r="C10968" s="3">
        <v>1631</v>
      </c>
      <c r="D10968" s="2" t="s">
        <v>11697</v>
      </c>
      <c r="E10968" s="3" t="s">
        <v>6148</v>
      </c>
      <c r="G10968" s="66">
        <v>221.05</v>
      </c>
    </row>
    <row r="10969" spans="1:7" ht="22.5" x14ac:dyDescent="0.2">
      <c r="A10969" s="1" t="str">
        <f t="shared" si="181"/>
        <v>SINAPI-I 1633</v>
      </c>
      <c r="B10969" s="3" t="s">
        <v>6169</v>
      </c>
      <c r="C10969" s="3">
        <v>1633</v>
      </c>
      <c r="D10969" s="2" t="s">
        <v>11698</v>
      </c>
      <c r="E10969" s="3" t="s">
        <v>6148</v>
      </c>
      <c r="G10969" s="66">
        <v>375.59</v>
      </c>
    </row>
    <row r="10970" spans="1:7" x14ac:dyDescent="0.2">
      <c r="A10970" s="1" t="str">
        <f t="shared" si="181"/>
        <v>SINAPI-I 10818</v>
      </c>
      <c r="B10970" s="3" t="s">
        <v>6169</v>
      </c>
      <c r="C10970" s="3">
        <v>10818</v>
      </c>
      <c r="D10970" s="2" t="s">
        <v>11699</v>
      </c>
      <c r="E10970" s="3" t="s">
        <v>6153</v>
      </c>
      <c r="G10970" s="66">
        <v>40.25</v>
      </c>
    </row>
    <row r="10971" spans="1:7" x14ac:dyDescent="0.2">
      <c r="A10971" s="1" t="str">
        <f t="shared" si="181"/>
        <v>SINAPI-I 41410</v>
      </c>
      <c r="B10971" s="3" t="s">
        <v>6169</v>
      </c>
      <c r="C10971" s="3">
        <v>41410</v>
      </c>
      <c r="D10971" s="2" t="s">
        <v>11700</v>
      </c>
      <c r="E10971" s="3" t="s">
        <v>6148</v>
      </c>
      <c r="G10971" s="66">
        <v>68.959999999999994</v>
      </c>
    </row>
    <row r="10972" spans="1:7" x14ac:dyDescent="0.2">
      <c r="A10972" s="1" t="str">
        <f t="shared" si="181"/>
        <v>SINAPI-I 41411</v>
      </c>
      <c r="B10972" s="3" t="s">
        <v>6169</v>
      </c>
      <c r="C10972" s="3">
        <v>41411</v>
      </c>
      <c r="D10972" s="2" t="s">
        <v>11701</v>
      </c>
      <c r="E10972" s="3" t="s">
        <v>6148</v>
      </c>
      <c r="G10972" s="66">
        <v>62.52</v>
      </c>
    </row>
    <row r="10973" spans="1:7" x14ac:dyDescent="0.2">
      <c r="A10973" s="1" t="str">
        <f t="shared" si="181"/>
        <v>SINAPI-I 41412</v>
      </c>
      <c r="B10973" s="3" t="s">
        <v>6169</v>
      </c>
      <c r="C10973" s="3">
        <v>41412</v>
      </c>
      <c r="D10973" s="2" t="s">
        <v>11702</v>
      </c>
      <c r="E10973" s="3" t="s">
        <v>6148</v>
      </c>
      <c r="G10973" s="66">
        <v>120.93</v>
      </c>
    </row>
    <row r="10974" spans="1:7" x14ac:dyDescent="0.2">
      <c r="A10974" s="1" t="str">
        <f t="shared" si="181"/>
        <v>SINAPI-I 41413</v>
      </c>
      <c r="B10974" s="3" t="s">
        <v>6169</v>
      </c>
      <c r="C10974" s="3">
        <v>41413</v>
      </c>
      <c r="D10974" s="2" t="s">
        <v>11703</v>
      </c>
      <c r="E10974" s="3" t="s">
        <v>6148</v>
      </c>
      <c r="G10974" s="66">
        <v>108.82</v>
      </c>
    </row>
    <row r="10975" spans="1:7" ht="22.5" x14ac:dyDescent="0.2">
      <c r="A10975" s="1" t="str">
        <f t="shared" si="181"/>
        <v>SINAPI-I 39359</v>
      </c>
      <c r="B10975" s="3" t="s">
        <v>6169</v>
      </c>
      <c r="C10975" s="3">
        <v>39359</v>
      </c>
      <c r="D10975" s="2" t="s">
        <v>11704</v>
      </c>
      <c r="E10975" s="3" t="s">
        <v>6148</v>
      </c>
    </row>
    <row r="10976" spans="1:7" ht="22.5" x14ac:dyDescent="0.2">
      <c r="A10976" s="1" t="str">
        <f t="shared" si="181"/>
        <v>SINAPI-I 39360</v>
      </c>
      <c r="B10976" s="3" t="s">
        <v>6169</v>
      </c>
      <c r="C10976" s="3">
        <v>39360</v>
      </c>
      <c r="D10976" s="2" t="s">
        <v>11705</v>
      </c>
      <c r="E10976" s="3" t="s">
        <v>6148</v>
      </c>
    </row>
    <row r="10977" spans="1:7" x14ac:dyDescent="0.2">
      <c r="A10977" s="1" t="str">
        <f t="shared" si="181"/>
        <v>SINAPI-I 10710</v>
      </c>
      <c r="B10977" s="3" t="s">
        <v>6169</v>
      </c>
      <c r="C10977" s="3">
        <v>10710</v>
      </c>
      <c r="D10977" s="2" t="s">
        <v>11706</v>
      </c>
      <c r="E10977" s="3" t="s">
        <v>6149</v>
      </c>
    </row>
    <row r="10978" spans="1:7" x14ac:dyDescent="0.2">
      <c r="A10978" s="1" t="str">
        <f t="shared" si="181"/>
        <v>SINAPI-I 10709</v>
      </c>
      <c r="B10978" s="3" t="s">
        <v>6169</v>
      </c>
      <c r="C10978" s="3">
        <v>10709</v>
      </c>
      <c r="D10978" s="2" t="s">
        <v>11707</v>
      </c>
      <c r="E10978" s="3" t="s">
        <v>6149</v>
      </c>
    </row>
    <row r="10979" spans="1:7" x14ac:dyDescent="0.2">
      <c r="A10979" s="1" t="str">
        <f t="shared" si="181"/>
        <v>SINAPI-I 39636</v>
      </c>
      <c r="B10979" s="3" t="s">
        <v>6169</v>
      </c>
      <c r="C10979" s="3">
        <v>39636</v>
      </c>
      <c r="D10979" s="2" t="s">
        <v>11708</v>
      </c>
      <c r="E10979" s="3" t="s">
        <v>6149</v>
      </c>
    </row>
    <row r="10980" spans="1:7" x14ac:dyDescent="0.2">
      <c r="A10980" s="1" t="str">
        <f t="shared" si="181"/>
        <v>SINAPI-I 10708</v>
      </c>
      <c r="B10980" s="3" t="s">
        <v>6169</v>
      </c>
      <c r="C10980" s="3">
        <v>10708</v>
      </c>
      <c r="D10980" s="2" t="s">
        <v>11709</v>
      </c>
      <c r="E10980" s="3" t="s">
        <v>6149</v>
      </c>
    </row>
    <row r="10981" spans="1:7" x14ac:dyDescent="0.2">
      <c r="A10981" s="1" t="str">
        <f t="shared" si="181"/>
        <v>SINAPI-I 39635</v>
      </c>
      <c r="B10981" s="3" t="s">
        <v>6169</v>
      </c>
      <c r="C10981" s="3">
        <v>39635</v>
      </c>
      <c r="D10981" s="2" t="s">
        <v>11710</v>
      </c>
      <c r="E10981" s="3" t="s">
        <v>6149</v>
      </c>
    </row>
    <row r="10982" spans="1:7" x14ac:dyDescent="0.2">
      <c r="A10982" s="1" t="str">
        <f t="shared" si="181"/>
        <v>SINAPI-I 6117</v>
      </c>
      <c r="B10982" s="3" t="s">
        <v>6169</v>
      </c>
      <c r="C10982" s="3">
        <v>6117</v>
      </c>
      <c r="D10982" s="2" t="s">
        <v>11711</v>
      </c>
      <c r="E10982" s="3" t="s">
        <v>6152</v>
      </c>
      <c r="G10982" s="66">
        <v>18.23</v>
      </c>
    </row>
    <row r="10983" spans="1:7" x14ac:dyDescent="0.2">
      <c r="A10983" s="1" t="str">
        <f t="shared" ref="A10983:A11046" si="182">CONCATENAR</f>
        <v>SINAPI-I 40913</v>
      </c>
      <c r="B10983" s="3" t="s">
        <v>6169</v>
      </c>
      <c r="C10983" s="3">
        <v>40913</v>
      </c>
      <c r="D10983" s="2" t="s">
        <v>11712</v>
      </c>
      <c r="E10983" s="3" t="s">
        <v>6164</v>
      </c>
      <c r="G10983" s="66">
        <v>3218.73</v>
      </c>
    </row>
    <row r="10984" spans="1:7" x14ac:dyDescent="0.2">
      <c r="A10984" s="1" t="str">
        <f t="shared" si="182"/>
        <v>SINAPI-I 1214</v>
      </c>
      <c r="B10984" s="3" t="s">
        <v>6169</v>
      </c>
      <c r="C10984" s="3">
        <v>1214</v>
      </c>
      <c r="D10984" s="2" t="s">
        <v>11713</v>
      </c>
      <c r="E10984" s="3" t="s">
        <v>6152</v>
      </c>
      <c r="G10984" s="66">
        <v>27.96</v>
      </c>
    </row>
    <row r="10985" spans="1:7" x14ac:dyDescent="0.2">
      <c r="A10985" s="1" t="str">
        <f t="shared" si="182"/>
        <v>SINAPI-I 40915</v>
      </c>
      <c r="B10985" s="3" t="s">
        <v>6169</v>
      </c>
      <c r="C10985" s="3">
        <v>40915</v>
      </c>
      <c r="D10985" s="2" t="s">
        <v>11714</v>
      </c>
      <c r="E10985" s="3" t="s">
        <v>6164</v>
      </c>
      <c r="G10985" s="66">
        <v>4938.6000000000004</v>
      </c>
    </row>
    <row r="10986" spans="1:7" x14ac:dyDescent="0.2">
      <c r="A10986" s="1" t="str">
        <f t="shared" si="182"/>
        <v>SINAPI-I 40914</v>
      </c>
      <c r="B10986" s="3" t="s">
        <v>6169</v>
      </c>
      <c r="C10986" s="3">
        <v>40914</v>
      </c>
      <c r="D10986" s="2" t="s">
        <v>11715</v>
      </c>
      <c r="E10986" s="3" t="s">
        <v>6164</v>
      </c>
      <c r="G10986" s="66">
        <v>4258.84</v>
      </c>
    </row>
    <row r="10987" spans="1:7" x14ac:dyDescent="0.2">
      <c r="A10987" s="1" t="str">
        <f t="shared" si="182"/>
        <v>SINAPI-I 1213</v>
      </c>
      <c r="B10987" s="3" t="s">
        <v>6169</v>
      </c>
      <c r="C10987" s="3">
        <v>1213</v>
      </c>
      <c r="D10987" s="2" t="s">
        <v>11716</v>
      </c>
      <c r="E10987" s="3" t="s">
        <v>6152</v>
      </c>
      <c r="G10987" s="66">
        <v>24.12</v>
      </c>
    </row>
    <row r="10988" spans="1:7" x14ac:dyDescent="0.2">
      <c r="A10988" s="1" t="str">
        <f t="shared" si="182"/>
        <v>SINAPI-I 5091</v>
      </c>
      <c r="B10988" s="3" t="s">
        <v>6169</v>
      </c>
      <c r="C10988" s="3">
        <v>5091</v>
      </c>
      <c r="D10988" s="2" t="s">
        <v>11717</v>
      </c>
      <c r="E10988" s="3" t="s">
        <v>6148</v>
      </c>
      <c r="G10988" s="66">
        <v>20.21</v>
      </c>
    </row>
    <row r="10989" spans="1:7" ht="22.5" x14ac:dyDescent="0.2">
      <c r="A10989" s="1" t="str">
        <f t="shared" si="182"/>
        <v>SINAPI-I 14615</v>
      </c>
      <c r="B10989" s="3" t="s">
        <v>6169</v>
      </c>
      <c r="C10989" s="3">
        <v>14615</v>
      </c>
      <c r="D10989" s="2" t="s">
        <v>11718</v>
      </c>
      <c r="E10989" s="3" t="s">
        <v>6148</v>
      </c>
      <c r="G10989" s="66">
        <v>2933.46</v>
      </c>
    </row>
    <row r="10990" spans="1:7" x14ac:dyDescent="0.2">
      <c r="A10990" s="1" t="str">
        <f t="shared" si="182"/>
        <v>SINAPI-I 2711</v>
      </c>
      <c r="B10990" s="3" t="s">
        <v>6169</v>
      </c>
      <c r="C10990" s="3">
        <v>2711</v>
      </c>
      <c r="D10990" s="2" t="s">
        <v>11719</v>
      </c>
      <c r="E10990" s="3" t="s">
        <v>6148</v>
      </c>
      <c r="G10990" s="66">
        <v>236.9</v>
      </c>
    </row>
    <row r="10991" spans="1:7" ht="22.5" x14ac:dyDescent="0.2">
      <c r="A10991" s="1" t="str">
        <f t="shared" si="182"/>
        <v>SINAPI-I 37727</v>
      </c>
      <c r="B10991" s="3" t="s">
        <v>6169</v>
      </c>
      <c r="C10991" s="3">
        <v>37727</v>
      </c>
      <c r="D10991" s="2" t="s">
        <v>11720</v>
      </c>
      <c r="E10991" s="3" t="s">
        <v>6148</v>
      </c>
      <c r="G10991" s="66">
        <v>19400</v>
      </c>
    </row>
    <row r="10992" spans="1:7" ht="22.5" x14ac:dyDescent="0.2">
      <c r="A10992" s="1" t="str">
        <f t="shared" si="182"/>
        <v>SINAPI-I 37728</v>
      </c>
      <c r="B10992" s="3" t="s">
        <v>6169</v>
      </c>
      <c r="C10992" s="3">
        <v>37728</v>
      </c>
      <c r="D10992" s="2" t="s">
        <v>11721</v>
      </c>
      <c r="E10992" s="3" t="s">
        <v>6148</v>
      </c>
      <c r="G10992" s="66">
        <v>26318.880000000001</v>
      </c>
    </row>
    <row r="10993" spans="1:7" ht="22.5" x14ac:dyDescent="0.2">
      <c r="A10993" s="1" t="str">
        <f t="shared" si="182"/>
        <v>SINAPI-I 37729</v>
      </c>
      <c r="B10993" s="3" t="s">
        <v>6169</v>
      </c>
      <c r="C10993" s="3">
        <v>37729</v>
      </c>
      <c r="D10993" s="2" t="s">
        <v>11722</v>
      </c>
      <c r="E10993" s="3" t="s">
        <v>6148</v>
      </c>
      <c r="G10993" s="66">
        <v>28489.51</v>
      </c>
    </row>
    <row r="10994" spans="1:7" ht="22.5" x14ac:dyDescent="0.2">
      <c r="A10994" s="1" t="str">
        <f t="shared" si="182"/>
        <v>SINAPI-I 37730</v>
      </c>
      <c r="B10994" s="3" t="s">
        <v>6169</v>
      </c>
      <c r="C10994" s="3">
        <v>37730</v>
      </c>
      <c r="D10994" s="2" t="s">
        <v>11723</v>
      </c>
      <c r="E10994" s="3" t="s">
        <v>6148</v>
      </c>
      <c r="G10994" s="66">
        <v>30660.14</v>
      </c>
    </row>
    <row r="10995" spans="1:7" ht="22.5" x14ac:dyDescent="0.2">
      <c r="A10995" s="1" t="str">
        <f t="shared" si="182"/>
        <v>SINAPI-I 37731</v>
      </c>
      <c r="B10995" s="3" t="s">
        <v>6169</v>
      </c>
      <c r="C10995" s="3">
        <v>37731</v>
      </c>
      <c r="D10995" s="2" t="s">
        <v>11724</v>
      </c>
      <c r="E10995" s="3" t="s">
        <v>6148</v>
      </c>
      <c r="G10995" s="66">
        <v>32830.76</v>
      </c>
    </row>
    <row r="10996" spans="1:7" ht="22.5" x14ac:dyDescent="0.2">
      <c r="A10996" s="1" t="str">
        <f t="shared" si="182"/>
        <v>SINAPI-I 37732</v>
      </c>
      <c r="B10996" s="3" t="s">
        <v>6169</v>
      </c>
      <c r="C10996" s="3">
        <v>37732</v>
      </c>
      <c r="D10996" s="2" t="s">
        <v>11725</v>
      </c>
      <c r="E10996" s="3" t="s">
        <v>6148</v>
      </c>
      <c r="G10996" s="66">
        <v>37443.35</v>
      </c>
    </row>
    <row r="10997" spans="1:7" ht="33.75" x14ac:dyDescent="0.2">
      <c r="A10997" s="1" t="str">
        <f t="shared" si="182"/>
        <v>SINAPI-I 36496</v>
      </c>
      <c r="B10997" s="3" t="s">
        <v>6169</v>
      </c>
      <c r="C10997" s="3">
        <v>36496</v>
      </c>
      <c r="D10997" s="2" t="s">
        <v>11726</v>
      </c>
      <c r="E10997" s="3" t="s">
        <v>6148</v>
      </c>
      <c r="G10997" s="66">
        <v>7448.01</v>
      </c>
    </row>
    <row r="10998" spans="1:7" ht="22.5" x14ac:dyDescent="0.2">
      <c r="A10998" s="1" t="str">
        <f t="shared" si="182"/>
        <v>SINAPI-I 37762</v>
      </c>
      <c r="B10998" s="3" t="s">
        <v>6169</v>
      </c>
      <c r="C10998" s="3">
        <v>37762</v>
      </c>
      <c r="D10998" s="2" t="s">
        <v>11727</v>
      </c>
      <c r="E10998" s="3" t="s">
        <v>6148</v>
      </c>
      <c r="G10998" s="66">
        <v>726572.86</v>
      </c>
    </row>
    <row r="10999" spans="1:7" ht="22.5" x14ac:dyDescent="0.2">
      <c r="A10999" s="1" t="str">
        <f t="shared" si="182"/>
        <v>SINAPI-I 37763</v>
      </c>
      <c r="B10999" s="3" t="s">
        <v>6169</v>
      </c>
      <c r="C10999" s="3">
        <v>37763</v>
      </c>
      <c r="D10999" s="2" t="s">
        <v>11728</v>
      </c>
      <c r="E10999" s="3" t="s">
        <v>6148</v>
      </c>
      <c r="G10999" s="66">
        <v>735397.51</v>
      </c>
    </row>
    <row r="11000" spans="1:7" ht="22.5" x14ac:dyDescent="0.2">
      <c r="A11000" s="1" t="str">
        <f t="shared" si="182"/>
        <v>SINAPI-I 41992</v>
      </c>
      <c r="B11000" s="3" t="s">
        <v>6169</v>
      </c>
      <c r="C11000" s="3">
        <v>41992</v>
      </c>
      <c r="D11000" s="2" t="s">
        <v>11729</v>
      </c>
      <c r="E11000" s="3" t="s">
        <v>6148</v>
      </c>
      <c r="G11000" s="66">
        <v>836000</v>
      </c>
    </row>
    <row r="11001" spans="1:7" ht="22.5" x14ac:dyDescent="0.2">
      <c r="A11001" s="1" t="str">
        <f t="shared" si="182"/>
        <v>SINAPI-I 10630</v>
      </c>
      <c r="B11001" s="3" t="s">
        <v>6169</v>
      </c>
      <c r="C11001" s="3">
        <v>10630</v>
      </c>
      <c r="D11001" s="2" t="s">
        <v>11730</v>
      </c>
      <c r="E11001" s="3" t="s">
        <v>6148</v>
      </c>
      <c r="G11001" s="66">
        <v>847177.9</v>
      </c>
    </row>
    <row r="11002" spans="1:7" ht="22.5" x14ac:dyDescent="0.2">
      <c r="A11002" s="1" t="str">
        <f t="shared" si="182"/>
        <v>SINAPI-I 13215</v>
      </c>
      <c r="B11002" s="3" t="s">
        <v>6169</v>
      </c>
      <c r="C11002" s="3">
        <v>13215</v>
      </c>
      <c r="D11002" s="2" t="s">
        <v>11731</v>
      </c>
      <c r="E11002" s="3" t="s">
        <v>6148</v>
      </c>
      <c r="G11002" s="66">
        <v>1025144.16</v>
      </c>
    </row>
    <row r="11003" spans="1:7" x14ac:dyDescent="0.2">
      <c r="A11003" s="1" t="str">
        <f t="shared" si="182"/>
        <v>SINAPI-I 4235</v>
      </c>
      <c r="B11003" s="3" t="s">
        <v>6169</v>
      </c>
      <c r="C11003" s="3">
        <v>4235</v>
      </c>
      <c r="D11003" s="2" t="s">
        <v>11732</v>
      </c>
      <c r="E11003" s="3" t="s">
        <v>6152</v>
      </c>
      <c r="G11003" s="66">
        <v>28.2</v>
      </c>
    </row>
    <row r="11004" spans="1:7" x14ac:dyDescent="0.2">
      <c r="A11004" s="1" t="str">
        <f t="shared" si="182"/>
        <v>SINAPI-I 40976</v>
      </c>
      <c r="B11004" s="3" t="s">
        <v>6169</v>
      </c>
      <c r="C11004" s="3">
        <v>40976</v>
      </c>
      <c r="D11004" s="2" t="s">
        <v>11733</v>
      </c>
      <c r="E11004" s="3" t="s">
        <v>6164</v>
      </c>
      <c r="G11004" s="66">
        <v>4981.82</v>
      </c>
    </row>
    <row r="11005" spans="1:7" ht="22.5" x14ac:dyDescent="0.2">
      <c r="A11005" s="1" t="str">
        <f t="shared" si="182"/>
        <v>SINAPI-I 43091</v>
      </c>
      <c r="B11005" s="3" t="s">
        <v>6169</v>
      </c>
      <c r="C11005" s="3">
        <v>43091</v>
      </c>
      <c r="D11005" s="2" t="s">
        <v>11734</v>
      </c>
      <c r="E11005" s="3" t="s">
        <v>6148</v>
      </c>
      <c r="G11005" s="66">
        <v>7195.36</v>
      </c>
    </row>
    <row r="11006" spans="1:7" ht="22.5" x14ac:dyDescent="0.2">
      <c r="A11006" s="1" t="str">
        <f t="shared" si="182"/>
        <v>SINAPI-I 43092</v>
      </c>
      <c r="B11006" s="3" t="s">
        <v>6169</v>
      </c>
      <c r="C11006" s="3">
        <v>43092</v>
      </c>
      <c r="D11006" s="2" t="s">
        <v>11735</v>
      </c>
      <c r="E11006" s="3" t="s">
        <v>6148</v>
      </c>
      <c r="G11006" s="66">
        <v>9593.81</v>
      </c>
    </row>
    <row r="11007" spans="1:7" ht="22.5" x14ac:dyDescent="0.2">
      <c r="A11007" s="1" t="str">
        <f t="shared" si="182"/>
        <v>SINAPI-I 43089</v>
      </c>
      <c r="B11007" s="3" t="s">
        <v>6169</v>
      </c>
      <c r="C11007" s="3">
        <v>43089</v>
      </c>
      <c r="D11007" s="2" t="s">
        <v>11736</v>
      </c>
      <c r="E11007" s="3" t="s">
        <v>6148</v>
      </c>
      <c r="G11007" s="66">
        <v>1671.99</v>
      </c>
    </row>
    <row r="11008" spans="1:7" ht="22.5" x14ac:dyDescent="0.2">
      <c r="A11008" s="1" t="str">
        <f t="shared" si="182"/>
        <v>SINAPI-I 43090</v>
      </c>
      <c r="B11008" s="3" t="s">
        <v>6169</v>
      </c>
      <c r="C11008" s="3">
        <v>43090</v>
      </c>
      <c r="D11008" s="2" t="s">
        <v>11737</v>
      </c>
      <c r="E11008" s="3" t="s">
        <v>6148</v>
      </c>
      <c r="G11008" s="66">
        <v>3689.92</v>
      </c>
    </row>
    <row r="11009" spans="1:7" x14ac:dyDescent="0.2">
      <c r="A11009" s="1" t="str">
        <f t="shared" si="182"/>
        <v>SINAPI-I 41967</v>
      </c>
      <c r="B11009" s="3" t="s">
        <v>6169</v>
      </c>
      <c r="C11009" s="3">
        <v>41967</v>
      </c>
      <c r="D11009" s="2" t="s">
        <v>11738</v>
      </c>
      <c r="E11009" s="3" t="s">
        <v>6161</v>
      </c>
      <c r="G11009" s="66">
        <v>31.56</v>
      </c>
    </row>
    <row r="11010" spans="1:7" x14ac:dyDescent="0.2">
      <c r="A11010" s="1" t="str">
        <f t="shared" si="182"/>
        <v>SINAPI-I 12760</v>
      </c>
      <c r="B11010" s="3" t="s">
        <v>6169</v>
      </c>
      <c r="C11010" s="3">
        <v>12760</v>
      </c>
      <c r="D11010" s="2" t="s">
        <v>11739</v>
      </c>
      <c r="E11010" s="3" t="s">
        <v>6149</v>
      </c>
      <c r="G11010" s="66">
        <v>1485.73</v>
      </c>
    </row>
    <row r="11011" spans="1:7" x14ac:dyDescent="0.2">
      <c r="A11011" s="1" t="str">
        <f t="shared" si="182"/>
        <v>SINAPI-I 12759</v>
      </c>
      <c r="B11011" s="3" t="s">
        <v>6169</v>
      </c>
      <c r="C11011" s="3">
        <v>12759</v>
      </c>
      <c r="D11011" s="2" t="s">
        <v>11740</v>
      </c>
      <c r="E11011" s="3" t="s">
        <v>6149</v>
      </c>
      <c r="G11011" s="66">
        <v>990.47</v>
      </c>
    </row>
    <row r="11012" spans="1:7" ht="22.5" x14ac:dyDescent="0.2">
      <c r="A11012" s="1" t="str">
        <f t="shared" si="182"/>
        <v>SINAPI-I 43105</v>
      </c>
      <c r="B11012" s="3" t="s">
        <v>6169</v>
      </c>
      <c r="C11012" s="3">
        <v>43105</v>
      </c>
      <c r="D11012" s="2" t="s">
        <v>11741</v>
      </c>
      <c r="E11012" s="3" t="s">
        <v>6153</v>
      </c>
      <c r="G11012" s="66">
        <v>38.380000000000003</v>
      </c>
    </row>
    <row r="11013" spans="1:7" x14ac:dyDescent="0.2">
      <c r="A11013" s="1" t="str">
        <f t="shared" si="182"/>
        <v>SINAPI-I 40424</v>
      </c>
      <c r="B11013" s="3" t="s">
        <v>6169</v>
      </c>
      <c r="C11013" s="3">
        <v>40424</v>
      </c>
      <c r="D11013" s="2" t="s">
        <v>11742</v>
      </c>
      <c r="E11013" s="3" t="s">
        <v>6153</v>
      </c>
      <c r="G11013" s="66">
        <v>9.75</v>
      </c>
    </row>
    <row r="11014" spans="1:7" x14ac:dyDescent="0.2">
      <c r="A11014" s="1" t="str">
        <f t="shared" si="182"/>
        <v>SINAPI-I 1325</v>
      </c>
      <c r="B11014" s="3" t="s">
        <v>6169</v>
      </c>
      <c r="C11014" s="3">
        <v>1325</v>
      </c>
      <c r="D11014" s="2" t="s">
        <v>11743</v>
      </c>
      <c r="E11014" s="3" t="s">
        <v>6153</v>
      </c>
      <c r="G11014" s="66">
        <v>10.68</v>
      </c>
    </row>
    <row r="11015" spans="1:7" x14ac:dyDescent="0.2">
      <c r="A11015" s="1" t="str">
        <f t="shared" si="182"/>
        <v>SINAPI-I 1327</v>
      </c>
      <c r="B11015" s="3" t="s">
        <v>6169</v>
      </c>
      <c r="C11015" s="3">
        <v>1327</v>
      </c>
      <c r="D11015" s="2" t="s">
        <v>11744</v>
      </c>
      <c r="E11015" s="3" t="s">
        <v>6153</v>
      </c>
      <c r="G11015" s="66">
        <v>11.37</v>
      </c>
    </row>
    <row r="11016" spans="1:7" x14ac:dyDescent="0.2">
      <c r="A11016" s="1" t="str">
        <f t="shared" si="182"/>
        <v>SINAPI-I 1328</v>
      </c>
      <c r="B11016" s="3" t="s">
        <v>6169</v>
      </c>
      <c r="C11016" s="3">
        <v>1328</v>
      </c>
      <c r="D11016" s="2" t="s">
        <v>11745</v>
      </c>
      <c r="E11016" s="3" t="s">
        <v>6153</v>
      </c>
      <c r="G11016" s="66">
        <v>10.7</v>
      </c>
    </row>
    <row r="11017" spans="1:7" x14ac:dyDescent="0.2">
      <c r="A11017" s="1" t="str">
        <f t="shared" si="182"/>
        <v>SINAPI-I 1321</v>
      </c>
      <c r="B11017" s="3" t="s">
        <v>6169</v>
      </c>
      <c r="C11017" s="3">
        <v>1321</v>
      </c>
      <c r="D11017" s="2" t="s">
        <v>11746</v>
      </c>
      <c r="E11017" s="3" t="s">
        <v>6153</v>
      </c>
      <c r="G11017" s="66">
        <v>9.91</v>
      </c>
    </row>
    <row r="11018" spans="1:7" x14ac:dyDescent="0.2">
      <c r="A11018" s="1" t="str">
        <f t="shared" si="182"/>
        <v>SINAPI-I 1318</v>
      </c>
      <c r="B11018" s="3" t="s">
        <v>6169</v>
      </c>
      <c r="C11018" s="3">
        <v>1318</v>
      </c>
      <c r="D11018" s="2" t="s">
        <v>11747</v>
      </c>
      <c r="E11018" s="3" t="s">
        <v>6153</v>
      </c>
      <c r="G11018" s="66">
        <v>9.92</v>
      </c>
    </row>
    <row r="11019" spans="1:7" x14ac:dyDescent="0.2">
      <c r="A11019" s="1" t="str">
        <f t="shared" si="182"/>
        <v>SINAPI-I 1322</v>
      </c>
      <c r="B11019" s="3" t="s">
        <v>6169</v>
      </c>
      <c r="C11019" s="3">
        <v>1322</v>
      </c>
      <c r="D11019" s="2" t="s">
        <v>11748</v>
      </c>
      <c r="E11019" s="3" t="s">
        <v>6153</v>
      </c>
      <c r="G11019" s="66">
        <v>10.48</v>
      </c>
    </row>
    <row r="11020" spans="1:7" x14ac:dyDescent="0.2">
      <c r="A11020" s="1" t="str">
        <f t="shared" si="182"/>
        <v>SINAPI-I 1323</v>
      </c>
      <c r="B11020" s="3" t="s">
        <v>6169</v>
      </c>
      <c r="C11020" s="3">
        <v>1323</v>
      </c>
      <c r="D11020" s="2" t="s">
        <v>11749</v>
      </c>
      <c r="E11020" s="3" t="s">
        <v>6153</v>
      </c>
      <c r="G11020" s="66">
        <v>10.48</v>
      </c>
    </row>
    <row r="11021" spans="1:7" x14ac:dyDescent="0.2">
      <c r="A11021" s="1" t="str">
        <f t="shared" si="182"/>
        <v>SINAPI-I 1319</v>
      </c>
      <c r="B11021" s="3" t="s">
        <v>6169</v>
      </c>
      <c r="C11021" s="3">
        <v>1319</v>
      </c>
      <c r="D11021" s="2" t="s">
        <v>11750</v>
      </c>
      <c r="E11021" s="3" t="s">
        <v>6153</v>
      </c>
      <c r="G11021" s="66">
        <v>8.83</v>
      </c>
    </row>
    <row r="11022" spans="1:7" x14ac:dyDescent="0.2">
      <c r="A11022" s="1" t="str">
        <f t="shared" si="182"/>
        <v>SINAPI-I 11026</v>
      </c>
      <c r="B11022" s="3" t="s">
        <v>6169</v>
      </c>
      <c r="C11022" s="3">
        <v>11026</v>
      </c>
      <c r="D11022" s="2" t="s">
        <v>11751</v>
      </c>
      <c r="E11022" s="3" t="s">
        <v>6153</v>
      </c>
      <c r="G11022" s="66">
        <v>12.15</v>
      </c>
    </row>
    <row r="11023" spans="1:7" x14ac:dyDescent="0.2">
      <c r="A11023" s="1" t="str">
        <f t="shared" si="182"/>
        <v>SINAPI-I 11027</v>
      </c>
      <c r="B11023" s="3" t="s">
        <v>6169</v>
      </c>
      <c r="C11023" s="3">
        <v>11027</v>
      </c>
      <c r="D11023" s="2" t="s">
        <v>11752</v>
      </c>
      <c r="E11023" s="3" t="s">
        <v>6153</v>
      </c>
      <c r="G11023" s="66">
        <v>12.64</v>
      </c>
    </row>
    <row r="11024" spans="1:7" x14ac:dyDescent="0.2">
      <c r="A11024" s="1" t="str">
        <f t="shared" si="182"/>
        <v>SINAPI-I 11046</v>
      </c>
      <c r="B11024" s="3" t="s">
        <v>6169</v>
      </c>
      <c r="C11024" s="3">
        <v>11046</v>
      </c>
      <c r="D11024" s="2" t="s">
        <v>11753</v>
      </c>
      <c r="E11024" s="3" t="s">
        <v>6153</v>
      </c>
      <c r="G11024" s="66">
        <v>12.11</v>
      </c>
    </row>
    <row r="11025" spans="1:7" x14ac:dyDescent="0.2">
      <c r="A11025" s="1" t="str">
        <f t="shared" si="182"/>
        <v>SINAPI-I 11047</v>
      </c>
      <c r="B11025" s="3" t="s">
        <v>6169</v>
      </c>
      <c r="C11025" s="3">
        <v>11047</v>
      </c>
      <c r="D11025" s="2" t="s">
        <v>11754</v>
      </c>
      <c r="E11025" s="3" t="s">
        <v>6153</v>
      </c>
      <c r="G11025" s="66">
        <v>13.2</v>
      </c>
    </row>
    <row r="11026" spans="1:7" x14ac:dyDescent="0.2">
      <c r="A11026" s="1" t="str">
        <f t="shared" si="182"/>
        <v>SINAPI-I 43668</v>
      </c>
      <c r="B11026" s="3" t="s">
        <v>6169</v>
      </c>
      <c r="C11026" s="3">
        <v>43668</v>
      </c>
      <c r="D11026" s="2" t="s">
        <v>11755</v>
      </c>
      <c r="E11026" s="3" t="s">
        <v>6153</v>
      </c>
      <c r="G11026" s="66">
        <v>11.65</v>
      </c>
    </row>
    <row r="11027" spans="1:7" x14ac:dyDescent="0.2">
      <c r="A11027" s="1" t="str">
        <f t="shared" si="182"/>
        <v>SINAPI-I 11049</v>
      </c>
      <c r="B11027" s="3" t="s">
        <v>6169</v>
      </c>
      <c r="C11027" s="3">
        <v>11049</v>
      </c>
      <c r="D11027" s="2" t="s">
        <v>11756</v>
      </c>
      <c r="E11027" s="3" t="s">
        <v>6153</v>
      </c>
      <c r="G11027" s="66">
        <v>12.62</v>
      </c>
    </row>
    <row r="11028" spans="1:7" x14ac:dyDescent="0.2">
      <c r="A11028" s="1" t="str">
        <f t="shared" si="182"/>
        <v>SINAPI-I 43106</v>
      </c>
      <c r="B11028" s="3" t="s">
        <v>6169</v>
      </c>
      <c r="C11028" s="3">
        <v>43106</v>
      </c>
      <c r="D11028" s="2" t="s">
        <v>11757</v>
      </c>
      <c r="E11028" s="3" t="s">
        <v>6153</v>
      </c>
      <c r="G11028" s="66">
        <v>12.7</v>
      </c>
    </row>
    <row r="11029" spans="1:7" x14ac:dyDescent="0.2">
      <c r="A11029" s="1" t="str">
        <f t="shared" si="182"/>
        <v>SINAPI-I 11051</v>
      </c>
      <c r="B11029" s="3" t="s">
        <v>6169</v>
      </c>
      <c r="C11029" s="3">
        <v>11051</v>
      </c>
      <c r="D11029" s="2" t="s">
        <v>11758</v>
      </c>
      <c r="E11029" s="3" t="s">
        <v>6153</v>
      </c>
      <c r="G11029" s="66">
        <v>13.25</v>
      </c>
    </row>
    <row r="11030" spans="1:7" x14ac:dyDescent="0.2">
      <c r="A11030" s="1" t="str">
        <f t="shared" si="182"/>
        <v>SINAPI-I 11061</v>
      </c>
      <c r="B11030" s="3" t="s">
        <v>6169</v>
      </c>
      <c r="C11030" s="3">
        <v>11061</v>
      </c>
      <c r="D11030" s="2" t="s">
        <v>11759</v>
      </c>
      <c r="E11030" s="3" t="s">
        <v>6153</v>
      </c>
      <c r="G11030" s="66">
        <v>15.9</v>
      </c>
    </row>
    <row r="11031" spans="1:7" x14ac:dyDescent="0.2">
      <c r="A11031" s="1" t="str">
        <f t="shared" si="182"/>
        <v>SINAPI-I 43667</v>
      </c>
      <c r="B11031" s="3" t="s">
        <v>6169</v>
      </c>
      <c r="C11031" s="3">
        <v>43667</v>
      </c>
      <c r="D11031" s="2" t="s">
        <v>11760</v>
      </c>
      <c r="E11031" s="3" t="s">
        <v>6153</v>
      </c>
      <c r="G11031" s="66">
        <v>11.55</v>
      </c>
    </row>
    <row r="11032" spans="1:7" x14ac:dyDescent="0.2">
      <c r="A11032" s="1" t="str">
        <f t="shared" si="182"/>
        <v>SINAPI-I 1333</v>
      </c>
      <c r="B11032" s="3" t="s">
        <v>6169</v>
      </c>
      <c r="C11032" s="3">
        <v>1333</v>
      </c>
      <c r="D11032" s="2" t="s">
        <v>11761</v>
      </c>
      <c r="E11032" s="3" t="s">
        <v>6153</v>
      </c>
      <c r="G11032" s="66">
        <v>9.6199999999999992</v>
      </c>
    </row>
    <row r="11033" spans="1:7" x14ac:dyDescent="0.2">
      <c r="A11033" s="1" t="str">
        <f t="shared" si="182"/>
        <v>SINAPI-I 1330</v>
      </c>
      <c r="B11033" s="3" t="s">
        <v>6169</v>
      </c>
      <c r="C11033" s="3">
        <v>1330</v>
      </c>
      <c r="D11033" s="2" t="s">
        <v>11762</v>
      </c>
      <c r="E11033" s="3" t="s">
        <v>6153</v>
      </c>
      <c r="G11033" s="66">
        <v>9.5299999999999994</v>
      </c>
    </row>
    <row r="11034" spans="1:7" x14ac:dyDescent="0.2">
      <c r="A11034" s="1" t="str">
        <f t="shared" si="182"/>
        <v>SINAPI-I 10957</v>
      </c>
      <c r="B11034" s="3" t="s">
        <v>6169</v>
      </c>
      <c r="C11034" s="3">
        <v>10957</v>
      </c>
      <c r="D11034" s="2" t="s">
        <v>11763</v>
      </c>
      <c r="E11034" s="3" t="s">
        <v>6153</v>
      </c>
      <c r="G11034" s="66">
        <v>10.99</v>
      </c>
    </row>
    <row r="11035" spans="1:7" x14ac:dyDescent="0.2">
      <c r="A11035" s="1" t="str">
        <f t="shared" si="182"/>
        <v>SINAPI-I 1332</v>
      </c>
      <c r="B11035" s="3" t="s">
        <v>6169</v>
      </c>
      <c r="C11035" s="3">
        <v>1332</v>
      </c>
      <c r="D11035" s="2" t="s">
        <v>11764</v>
      </c>
      <c r="E11035" s="3" t="s">
        <v>6153</v>
      </c>
      <c r="G11035" s="66">
        <v>9.7799999999999994</v>
      </c>
    </row>
    <row r="11036" spans="1:7" x14ac:dyDescent="0.2">
      <c r="A11036" s="1" t="str">
        <f t="shared" si="182"/>
        <v>SINAPI-I 1334</v>
      </c>
      <c r="B11036" s="3" t="s">
        <v>6169</v>
      </c>
      <c r="C11036" s="3">
        <v>1334</v>
      </c>
      <c r="D11036" s="2" t="s">
        <v>11765</v>
      </c>
      <c r="E11036" s="3" t="s">
        <v>6153</v>
      </c>
      <c r="G11036" s="66">
        <v>10.84</v>
      </c>
    </row>
    <row r="11037" spans="1:7" x14ac:dyDescent="0.2">
      <c r="A11037" s="1" t="str">
        <f t="shared" si="182"/>
        <v>SINAPI-I 1335</v>
      </c>
      <c r="B11037" s="3" t="s">
        <v>6169</v>
      </c>
      <c r="C11037" s="3">
        <v>1335</v>
      </c>
      <c r="D11037" s="2" t="s">
        <v>11766</v>
      </c>
      <c r="E11037" s="3" t="s">
        <v>6153</v>
      </c>
      <c r="G11037" s="66">
        <v>11.2</v>
      </c>
    </row>
    <row r="11038" spans="1:7" x14ac:dyDescent="0.2">
      <c r="A11038" s="1" t="str">
        <f t="shared" si="182"/>
        <v>SINAPI-I 40425</v>
      </c>
      <c r="B11038" s="3" t="s">
        <v>6169</v>
      </c>
      <c r="C11038" s="3">
        <v>40425</v>
      </c>
      <c r="D11038" s="2" t="s">
        <v>11767</v>
      </c>
      <c r="E11038" s="3" t="s">
        <v>6153</v>
      </c>
      <c r="G11038" s="66">
        <v>9.59</v>
      </c>
    </row>
    <row r="11039" spans="1:7" x14ac:dyDescent="0.2">
      <c r="A11039" s="1" t="str">
        <f t="shared" si="182"/>
        <v>SINAPI-I 1337</v>
      </c>
      <c r="B11039" s="3" t="s">
        <v>6169</v>
      </c>
      <c r="C11039" s="3">
        <v>1337</v>
      </c>
      <c r="D11039" s="2" t="s">
        <v>11768</v>
      </c>
      <c r="E11039" s="3" t="s">
        <v>6153</v>
      </c>
      <c r="G11039" s="66">
        <v>10.99</v>
      </c>
    </row>
    <row r="11040" spans="1:7" x14ac:dyDescent="0.2">
      <c r="A11040" s="1" t="str">
        <f t="shared" si="182"/>
        <v>SINAPI-I 1338</v>
      </c>
      <c r="B11040" s="3" t="s">
        <v>6169</v>
      </c>
      <c r="C11040" s="3">
        <v>1338</v>
      </c>
      <c r="D11040" s="2" t="s">
        <v>11769</v>
      </c>
      <c r="E11040" s="3" t="s">
        <v>6149</v>
      </c>
    </row>
    <row r="11041" spans="1:7" x14ac:dyDescent="0.2">
      <c r="A11041" s="1" t="str">
        <f t="shared" si="182"/>
        <v>SINAPI-I 1340</v>
      </c>
      <c r="B11041" s="3" t="s">
        <v>6169</v>
      </c>
      <c r="C11041" s="3">
        <v>1340</v>
      </c>
      <c r="D11041" s="2" t="s">
        <v>11770</v>
      </c>
      <c r="E11041" s="3" t="s">
        <v>6149</v>
      </c>
    </row>
    <row r="11042" spans="1:7" x14ac:dyDescent="0.2">
      <c r="A11042" s="1" t="str">
        <f t="shared" si="182"/>
        <v>SINAPI-I 1341</v>
      </c>
      <c r="B11042" s="3" t="s">
        <v>6169</v>
      </c>
      <c r="C11042" s="3">
        <v>1341</v>
      </c>
      <c r="D11042" s="2" t="s">
        <v>11771</v>
      </c>
      <c r="E11042" s="3" t="s">
        <v>6149</v>
      </c>
    </row>
    <row r="11043" spans="1:7" x14ac:dyDescent="0.2">
      <c r="A11043" s="1" t="str">
        <f t="shared" si="182"/>
        <v>SINAPI-I 34659</v>
      </c>
      <c r="B11043" s="3" t="s">
        <v>6169</v>
      </c>
      <c r="C11043" s="3">
        <v>34659</v>
      </c>
      <c r="D11043" s="2" t="s">
        <v>11772</v>
      </c>
      <c r="E11043" s="3" t="s">
        <v>6149</v>
      </c>
      <c r="G11043" s="66">
        <v>40.72</v>
      </c>
    </row>
    <row r="11044" spans="1:7" x14ac:dyDescent="0.2">
      <c r="A11044" s="1" t="str">
        <f t="shared" si="182"/>
        <v>SINAPI-I 34514</v>
      </c>
      <c r="B11044" s="3" t="s">
        <v>6169</v>
      </c>
      <c r="C11044" s="3">
        <v>34514</v>
      </c>
      <c r="D11044" s="2" t="s">
        <v>11773</v>
      </c>
      <c r="E11044" s="3" t="s">
        <v>6149</v>
      </c>
      <c r="G11044" s="66">
        <v>45.1</v>
      </c>
    </row>
    <row r="11045" spans="1:7" x14ac:dyDescent="0.2">
      <c r="A11045" s="1" t="str">
        <f t="shared" si="182"/>
        <v>SINAPI-I 34660</v>
      </c>
      <c r="B11045" s="3" t="s">
        <v>6169</v>
      </c>
      <c r="C11045" s="3">
        <v>34660</v>
      </c>
      <c r="D11045" s="2" t="s">
        <v>11774</v>
      </c>
      <c r="E11045" s="3" t="s">
        <v>6149</v>
      </c>
      <c r="G11045" s="66">
        <v>57.23</v>
      </c>
    </row>
    <row r="11046" spans="1:7" x14ac:dyDescent="0.2">
      <c r="A11046" s="1" t="str">
        <f t="shared" si="182"/>
        <v>SINAPI-I 34661</v>
      </c>
      <c r="B11046" s="3" t="s">
        <v>6169</v>
      </c>
      <c r="C11046" s="3">
        <v>34661</v>
      </c>
      <c r="D11046" s="2" t="s">
        <v>11775</v>
      </c>
      <c r="E11046" s="3" t="s">
        <v>6149</v>
      </c>
      <c r="G11046" s="66">
        <v>82.2</v>
      </c>
    </row>
    <row r="11047" spans="1:7" x14ac:dyDescent="0.2">
      <c r="A11047" s="1" t="str">
        <f t="shared" ref="A11047:A11110" si="183">CONCATENAR</f>
        <v>SINAPI-I 34667</v>
      </c>
      <c r="B11047" s="3" t="s">
        <v>6169</v>
      </c>
      <c r="C11047" s="3">
        <v>34667</v>
      </c>
      <c r="D11047" s="2" t="s">
        <v>11776</v>
      </c>
      <c r="E11047" s="3" t="s">
        <v>6149</v>
      </c>
      <c r="G11047" s="66">
        <v>29.77</v>
      </c>
    </row>
    <row r="11048" spans="1:7" x14ac:dyDescent="0.2">
      <c r="A11048" s="1" t="str">
        <f t="shared" si="183"/>
        <v>SINAPI-I 34668</v>
      </c>
      <c r="B11048" s="3" t="s">
        <v>6169</v>
      </c>
      <c r="C11048" s="3">
        <v>34668</v>
      </c>
      <c r="D11048" s="2" t="s">
        <v>11777</v>
      </c>
      <c r="E11048" s="3" t="s">
        <v>6149</v>
      </c>
      <c r="G11048" s="66">
        <v>38.9</v>
      </c>
    </row>
    <row r="11049" spans="1:7" x14ac:dyDescent="0.2">
      <c r="A11049" s="1" t="str">
        <f t="shared" si="183"/>
        <v>SINAPI-I 34741</v>
      </c>
      <c r="B11049" s="3" t="s">
        <v>6169</v>
      </c>
      <c r="C11049" s="3">
        <v>34741</v>
      </c>
      <c r="D11049" s="2" t="s">
        <v>11778</v>
      </c>
      <c r="E11049" s="3" t="s">
        <v>6149</v>
      </c>
      <c r="G11049" s="66">
        <v>42.8</v>
      </c>
    </row>
    <row r="11050" spans="1:7" x14ac:dyDescent="0.2">
      <c r="A11050" s="1" t="str">
        <f t="shared" si="183"/>
        <v>SINAPI-I 34664</v>
      </c>
      <c r="B11050" s="3" t="s">
        <v>6169</v>
      </c>
      <c r="C11050" s="3">
        <v>34664</v>
      </c>
      <c r="D11050" s="2" t="s">
        <v>11779</v>
      </c>
      <c r="E11050" s="3" t="s">
        <v>6149</v>
      </c>
      <c r="G11050" s="66">
        <v>46.71</v>
      </c>
    </row>
    <row r="11051" spans="1:7" x14ac:dyDescent="0.2">
      <c r="A11051" s="1" t="str">
        <f t="shared" si="183"/>
        <v>SINAPI-I 34665</v>
      </c>
      <c r="B11051" s="3" t="s">
        <v>6169</v>
      </c>
      <c r="C11051" s="3">
        <v>34665</v>
      </c>
      <c r="D11051" s="2" t="s">
        <v>11780</v>
      </c>
      <c r="E11051" s="3" t="s">
        <v>6149</v>
      </c>
      <c r="G11051" s="66">
        <v>57.98</v>
      </c>
    </row>
    <row r="11052" spans="1:7" x14ac:dyDescent="0.2">
      <c r="A11052" s="1" t="str">
        <f t="shared" si="183"/>
        <v>SINAPI-I 34666</v>
      </c>
      <c r="B11052" s="3" t="s">
        <v>6169</v>
      </c>
      <c r="C11052" s="3">
        <v>34666</v>
      </c>
      <c r="D11052" s="2" t="s">
        <v>11781</v>
      </c>
      <c r="E11052" s="3" t="s">
        <v>6149</v>
      </c>
      <c r="G11052" s="66">
        <v>87.58</v>
      </c>
    </row>
    <row r="11053" spans="1:7" x14ac:dyDescent="0.2">
      <c r="A11053" s="1" t="str">
        <f t="shared" si="183"/>
        <v>SINAPI-I 34669</v>
      </c>
      <c r="B11053" s="3" t="s">
        <v>6169</v>
      </c>
      <c r="C11053" s="3">
        <v>34669</v>
      </c>
      <c r="D11053" s="2" t="s">
        <v>11782</v>
      </c>
      <c r="E11053" s="3" t="s">
        <v>6149</v>
      </c>
      <c r="G11053" s="66">
        <v>32.11</v>
      </c>
    </row>
    <row r="11054" spans="1:7" x14ac:dyDescent="0.2">
      <c r="A11054" s="1" t="str">
        <f t="shared" si="183"/>
        <v>SINAPI-I 34670</v>
      </c>
      <c r="B11054" s="3" t="s">
        <v>6169</v>
      </c>
      <c r="C11054" s="3">
        <v>34670</v>
      </c>
      <c r="D11054" s="2" t="s">
        <v>11783</v>
      </c>
      <c r="E11054" s="3" t="s">
        <v>6149</v>
      </c>
      <c r="G11054" s="66">
        <v>39.28</v>
      </c>
    </row>
    <row r="11055" spans="1:7" x14ac:dyDescent="0.2">
      <c r="A11055" s="1" t="str">
        <f t="shared" si="183"/>
        <v>SINAPI-I 34671</v>
      </c>
      <c r="B11055" s="3" t="s">
        <v>6169</v>
      </c>
      <c r="C11055" s="3">
        <v>34671</v>
      </c>
      <c r="D11055" s="2" t="s">
        <v>11784</v>
      </c>
      <c r="E11055" s="3" t="s">
        <v>6149</v>
      </c>
      <c r="G11055" s="66">
        <v>32.78</v>
      </c>
    </row>
    <row r="11056" spans="1:7" x14ac:dyDescent="0.2">
      <c r="A11056" s="1" t="str">
        <f t="shared" si="183"/>
        <v>SINAPI-I 34672</v>
      </c>
      <c r="B11056" s="3" t="s">
        <v>6169</v>
      </c>
      <c r="C11056" s="3">
        <v>34672</v>
      </c>
      <c r="D11056" s="2" t="s">
        <v>11785</v>
      </c>
      <c r="E11056" s="3" t="s">
        <v>6149</v>
      </c>
      <c r="G11056" s="66">
        <v>34.57</v>
      </c>
    </row>
    <row r="11057" spans="1:7" x14ac:dyDescent="0.2">
      <c r="A11057" s="1" t="str">
        <f t="shared" si="183"/>
        <v>SINAPI-I 34673</v>
      </c>
      <c r="B11057" s="3" t="s">
        <v>6169</v>
      </c>
      <c r="C11057" s="3">
        <v>34673</v>
      </c>
      <c r="D11057" s="2" t="s">
        <v>11786</v>
      </c>
      <c r="E11057" s="3" t="s">
        <v>6149</v>
      </c>
      <c r="G11057" s="66">
        <v>42.18</v>
      </c>
    </row>
    <row r="11058" spans="1:7" x14ac:dyDescent="0.2">
      <c r="A11058" s="1" t="str">
        <f t="shared" si="183"/>
        <v>SINAPI-I 34674</v>
      </c>
      <c r="B11058" s="3" t="s">
        <v>6169</v>
      </c>
      <c r="C11058" s="3">
        <v>34674</v>
      </c>
      <c r="D11058" s="2" t="s">
        <v>11787</v>
      </c>
      <c r="E11058" s="3" t="s">
        <v>6149</v>
      </c>
      <c r="G11058" s="66">
        <v>56.08</v>
      </c>
    </row>
    <row r="11059" spans="1:7" x14ac:dyDescent="0.2">
      <c r="A11059" s="1" t="str">
        <f t="shared" si="183"/>
        <v>SINAPI-I 34675</v>
      </c>
      <c r="B11059" s="3" t="s">
        <v>6169</v>
      </c>
      <c r="C11059" s="3">
        <v>34675</v>
      </c>
      <c r="D11059" s="2" t="s">
        <v>11788</v>
      </c>
      <c r="E11059" s="3" t="s">
        <v>6149</v>
      </c>
      <c r="G11059" s="66">
        <v>68.37</v>
      </c>
    </row>
    <row r="11060" spans="1:7" x14ac:dyDescent="0.2">
      <c r="A11060" s="1" t="str">
        <f t="shared" si="183"/>
        <v>SINAPI-I 34676</v>
      </c>
      <c r="B11060" s="3" t="s">
        <v>6169</v>
      </c>
      <c r="C11060" s="3">
        <v>34676</v>
      </c>
      <c r="D11060" s="2" t="s">
        <v>11789</v>
      </c>
      <c r="E11060" s="3" t="s">
        <v>6149</v>
      </c>
      <c r="G11060" s="66">
        <v>19.68</v>
      </c>
    </row>
    <row r="11061" spans="1:7" x14ac:dyDescent="0.2">
      <c r="A11061" s="1" t="str">
        <f t="shared" si="183"/>
        <v>SINAPI-I 34677</v>
      </c>
      <c r="B11061" s="3" t="s">
        <v>6169</v>
      </c>
      <c r="C11061" s="3">
        <v>34677</v>
      </c>
      <c r="D11061" s="2" t="s">
        <v>11790</v>
      </c>
      <c r="E11061" s="3" t="s">
        <v>6149</v>
      </c>
      <c r="G11061" s="66">
        <v>26.46</v>
      </c>
    </row>
    <row r="11062" spans="1:7" ht="22.5" x14ac:dyDescent="0.2">
      <c r="A11062" s="1" t="str">
        <f t="shared" si="183"/>
        <v>SINAPI-I 43126</v>
      </c>
      <c r="B11062" s="3" t="s">
        <v>6169</v>
      </c>
      <c r="C11062" s="3">
        <v>43126</v>
      </c>
      <c r="D11062" s="2" t="s">
        <v>11791</v>
      </c>
      <c r="E11062" s="3" t="s">
        <v>6149</v>
      </c>
      <c r="G11062" s="66">
        <v>83.01</v>
      </c>
    </row>
    <row r="11063" spans="1:7" ht="22.5" x14ac:dyDescent="0.2">
      <c r="A11063" s="1" t="str">
        <f t="shared" si="183"/>
        <v>SINAPI-I 43124</v>
      </c>
      <c r="B11063" s="3" t="s">
        <v>6169</v>
      </c>
      <c r="C11063" s="3">
        <v>43124</v>
      </c>
      <c r="D11063" s="2" t="s">
        <v>11792</v>
      </c>
      <c r="E11063" s="3" t="s">
        <v>6149</v>
      </c>
      <c r="G11063" s="66">
        <v>96.92</v>
      </c>
    </row>
    <row r="11064" spans="1:7" ht="22.5" x14ac:dyDescent="0.2">
      <c r="A11064" s="1" t="str">
        <f t="shared" si="183"/>
        <v>SINAPI-I 43125</v>
      </c>
      <c r="B11064" s="3" t="s">
        <v>6169</v>
      </c>
      <c r="C11064" s="3">
        <v>43125</v>
      </c>
      <c r="D11064" s="2" t="s">
        <v>11793</v>
      </c>
      <c r="E11064" s="3" t="s">
        <v>6149</v>
      </c>
      <c r="G11064" s="66">
        <v>125.7</v>
      </c>
    </row>
    <row r="11065" spans="1:7" ht="22.5" x14ac:dyDescent="0.2">
      <c r="A11065" s="1" t="str">
        <f t="shared" si="183"/>
        <v>SINAPI-I 40623</v>
      </c>
      <c r="B11065" s="3" t="s">
        <v>6169</v>
      </c>
      <c r="C11065" s="3">
        <v>40623</v>
      </c>
      <c r="D11065" s="2" t="s">
        <v>11794</v>
      </c>
      <c r="E11065" s="3" t="s">
        <v>15506</v>
      </c>
      <c r="G11065" s="66">
        <v>107.04</v>
      </c>
    </row>
    <row r="11066" spans="1:7" x14ac:dyDescent="0.2">
      <c r="A11066" s="1" t="str">
        <f t="shared" si="183"/>
        <v>SINAPI-I 43701</v>
      </c>
      <c r="B11066" s="3" t="s">
        <v>6169</v>
      </c>
      <c r="C11066" s="3">
        <v>43701</v>
      </c>
      <c r="D11066" s="2" t="s">
        <v>11795</v>
      </c>
      <c r="E11066" s="3" t="s">
        <v>6153</v>
      </c>
      <c r="G11066" s="66">
        <v>55</v>
      </c>
    </row>
    <row r="11067" spans="1:7" ht="22.5" x14ac:dyDescent="0.2">
      <c r="A11067" s="1" t="str">
        <f t="shared" si="183"/>
        <v>SINAPI-I 1345</v>
      </c>
      <c r="B11067" s="3" t="s">
        <v>6169</v>
      </c>
      <c r="C11067" s="3">
        <v>1345</v>
      </c>
      <c r="D11067" s="2" t="s">
        <v>11796</v>
      </c>
      <c r="E11067" s="3" t="s">
        <v>6149</v>
      </c>
      <c r="G11067" s="66">
        <v>88.3</v>
      </c>
    </row>
    <row r="11068" spans="1:7" ht="22.5" x14ac:dyDescent="0.2">
      <c r="A11068" s="1" t="str">
        <f t="shared" si="183"/>
        <v>SINAPI-I 1346</v>
      </c>
      <c r="B11068" s="3" t="s">
        <v>6169</v>
      </c>
      <c r="C11068" s="3">
        <v>1346</v>
      </c>
      <c r="D11068" s="2" t="s">
        <v>11797</v>
      </c>
      <c r="E11068" s="3" t="s">
        <v>6149</v>
      </c>
      <c r="G11068" s="66">
        <v>51.36</v>
      </c>
    </row>
    <row r="11069" spans="1:7" ht="22.5" x14ac:dyDescent="0.2">
      <c r="A11069" s="1" t="str">
        <f t="shared" si="183"/>
        <v>SINAPI-I 1347</v>
      </c>
      <c r="B11069" s="3" t="s">
        <v>6169</v>
      </c>
      <c r="C11069" s="3">
        <v>1347</v>
      </c>
      <c r="D11069" s="2" t="s">
        <v>11798</v>
      </c>
      <c r="E11069" s="3" t="s">
        <v>6149</v>
      </c>
      <c r="G11069" s="66">
        <v>63.64</v>
      </c>
    </row>
    <row r="11070" spans="1:7" ht="22.5" x14ac:dyDescent="0.2">
      <c r="A11070" s="1" t="str">
        <f t="shared" si="183"/>
        <v>SINAPI-I 43678</v>
      </c>
      <c r="B11070" s="3" t="s">
        <v>6169</v>
      </c>
      <c r="C11070" s="3">
        <v>43678</v>
      </c>
      <c r="D11070" s="2" t="s">
        <v>11799</v>
      </c>
      <c r="E11070" s="3" t="s">
        <v>6149</v>
      </c>
      <c r="G11070" s="66">
        <v>73.819999999999993</v>
      </c>
    </row>
    <row r="11071" spans="1:7" ht="22.5" x14ac:dyDescent="0.2">
      <c r="A11071" s="1" t="str">
        <f t="shared" si="183"/>
        <v>SINAPI-I 43680</v>
      </c>
      <c r="B11071" s="3" t="s">
        <v>6169</v>
      </c>
      <c r="C11071" s="3">
        <v>43680</v>
      </c>
      <c r="D11071" s="2" t="s">
        <v>11800</v>
      </c>
      <c r="E11071" s="3" t="s">
        <v>6149</v>
      </c>
      <c r="G11071" s="66">
        <v>106.34</v>
      </c>
    </row>
    <row r="11072" spans="1:7" ht="22.5" x14ac:dyDescent="0.2">
      <c r="A11072" s="1" t="str">
        <f t="shared" si="183"/>
        <v>SINAPI-I 43679</v>
      </c>
      <c r="B11072" s="3" t="s">
        <v>6169</v>
      </c>
      <c r="C11072" s="3">
        <v>43679</v>
      </c>
      <c r="D11072" s="2" t="s">
        <v>11801</v>
      </c>
      <c r="E11072" s="3" t="s">
        <v>6149</v>
      </c>
      <c r="G11072" s="66">
        <v>37.32</v>
      </c>
    </row>
    <row r="11073" spans="1:7" ht="22.5" x14ac:dyDescent="0.2">
      <c r="A11073" s="1" t="str">
        <f t="shared" si="183"/>
        <v>SINAPI-I 1355</v>
      </c>
      <c r="B11073" s="3" t="s">
        <v>6169</v>
      </c>
      <c r="C11073" s="3">
        <v>1355</v>
      </c>
      <c r="D11073" s="2" t="s">
        <v>11802</v>
      </c>
      <c r="E11073" s="3" t="s">
        <v>6149</v>
      </c>
      <c r="G11073" s="66">
        <v>42.47</v>
      </c>
    </row>
    <row r="11074" spans="1:7" ht="22.5" x14ac:dyDescent="0.2">
      <c r="A11074" s="1" t="str">
        <f t="shared" si="183"/>
        <v>SINAPI-I 1358</v>
      </c>
      <c r="B11074" s="3" t="s">
        <v>6169</v>
      </c>
      <c r="C11074" s="3">
        <v>1358</v>
      </c>
      <c r="D11074" s="2" t="s">
        <v>11803</v>
      </c>
      <c r="E11074" s="3" t="s">
        <v>6149</v>
      </c>
      <c r="G11074" s="66">
        <v>52.14</v>
      </c>
    </row>
    <row r="11075" spans="1:7" ht="22.5" x14ac:dyDescent="0.2">
      <c r="A11075" s="1" t="str">
        <f t="shared" si="183"/>
        <v>SINAPI-I 43677</v>
      </c>
      <c r="B11075" s="3" t="s">
        <v>6169</v>
      </c>
      <c r="C11075" s="3">
        <v>43677</v>
      </c>
      <c r="D11075" s="2" t="s">
        <v>11804</v>
      </c>
      <c r="E11075" s="3" t="s">
        <v>6149</v>
      </c>
      <c r="G11075" s="66">
        <v>64.69</v>
      </c>
    </row>
    <row r="11076" spans="1:7" ht="22.5" x14ac:dyDescent="0.2">
      <c r="A11076" s="1" t="str">
        <f t="shared" si="183"/>
        <v>SINAPI-I 43682</v>
      </c>
      <c r="B11076" s="3" t="s">
        <v>6169</v>
      </c>
      <c r="C11076" s="3">
        <v>43682</v>
      </c>
      <c r="D11076" s="2" t="s">
        <v>11805</v>
      </c>
      <c r="E11076" s="3" t="s">
        <v>6149</v>
      </c>
      <c r="G11076" s="66">
        <v>19.829999999999998</v>
      </c>
    </row>
    <row r="11077" spans="1:7" ht="22.5" x14ac:dyDescent="0.2">
      <c r="A11077" s="1" t="str">
        <f t="shared" si="183"/>
        <v>SINAPI-I 43681</v>
      </c>
      <c r="B11077" s="3" t="s">
        <v>6169</v>
      </c>
      <c r="C11077" s="3">
        <v>43681</v>
      </c>
      <c r="D11077" s="2" t="s">
        <v>11806</v>
      </c>
      <c r="E11077" s="3" t="s">
        <v>6149</v>
      </c>
      <c r="G11077" s="66">
        <v>32.85</v>
      </c>
    </row>
    <row r="11078" spans="1:7" ht="22.5" x14ac:dyDescent="0.2">
      <c r="A11078" s="1" t="str">
        <f t="shared" si="183"/>
        <v>SINAPI-I 20971</v>
      </c>
      <c r="B11078" s="3" t="s">
        <v>6169</v>
      </c>
      <c r="C11078" s="3">
        <v>20971</v>
      </c>
      <c r="D11078" s="2" t="s">
        <v>11807</v>
      </c>
      <c r="E11078" s="3" t="s">
        <v>6148</v>
      </c>
      <c r="G11078" s="66">
        <v>13.8</v>
      </c>
    </row>
    <row r="11079" spans="1:7" x14ac:dyDescent="0.2">
      <c r="A11079" s="1" t="str">
        <f t="shared" si="183"/>
        <v>SINAPI-I 39746</v>
      </c>
      <c r="B11079" s="3" t="s">
        <v>6169</v>
      </c>
      <c r="C11079" s="3">
        <v>39746</v>
      </c>
      <c r="D11079" s="2" t="s">
        <v>11808</v>
      </c>
      <c r="E11079" s="3" t="s">
        <v>6148</v>
      </c>
      <c r="G11079" s="66">
        <v>98.22</v>
      </c>
    </row>
    <row r="11080" spans="1:7" x14ac:dyDescent="0.2">
      <c r="A11080" s="1" t="str">
        <f t="shared" si="183"/>
        <v>SINAPI-I 13279</v>
      </c>
      <c r="B11080" s="3" t="s">
        <v>6169</v>
      </c>
      <c r="C11080" s="3">
        <v>13279</v>
      </c>
      <c r="D11080" s="2" t="s">
        <v>11809</v>
      </c>
      <c r="E11080" s="3" t="s">
        <v>6153</v>
      </c>
      <c r="G11080" s="66">
        <v>24.86</v>
      </c>
    </row>
    <row r="11081" spans="1:7" x14ac:dyDescent="0.2">
      <c r="A11081" s="1" t="str">
        <f t="shared" si="183"/>
        <v>SINAPI-I 11977</v>
      </c>
      <c r="B11081" s="3" t="s">
        <v>6169</v>
      </c>
      <c r="C11081" s="3">
        <v>11977</v>
      </c>
      <c r="D11081" s="2" t="s">
        <v>11810</v>
      </c>
      <c r="E11081" s="3" t="s">
        <v>6148</v>
      </c>
      <c r="G11081" s="66">
        <v>12.88</v>
      </c>
    </row>
    <row r="11082" spans="1:7" x14ac:dyDescent="0.2">
      <c r="A11082" s="1" t="str">
        <f t="shared" si="183"/>
        <v>SINAPI-I 11976</v>
      </c>
      <c r="B11082" s="3" t="s">
        <v>6169</v>
      </c>
      <c r="C11082" s="3">
        <v>11976</v>
      </c>
      <c r="D11082" s="2" t="s">
        <v>11811</v>
      </c>
      <c r="E11082" s="3" t="s">
        <v>6148</v>
      </c>
      <c r="G11082" s="66">
        <v>1.44</v>
      </c>
    </row>
    <row r="11083" spans="1:7" x14ac:dyDescent="0.2">
      <c r="A11083" s="1" t="str">
        <f t="shared" si="183"/>
        <v>SINAPI-I 11975</v>
      </c>
      <c r="B11083" s="3" t="s">
        <v>6169</v>
      </c>
      <c r="C11083" s="3">
        <v>11975</v>
      </c>
      <c r="D11083" s="2" t="s">
        <v>11812</v>
      </c>
      <c r="E11083" s="3" t="s">
        <v>6148</v>
      </c>
      <c r="G11083" s="66">
        <v>28.23</v>
      </c>
    </row>
    <row r="11084" spans="1:7" x14ac:dyDescent="0.2">
      <c r="A11084" s="1" t="str">
        <f t="shared" si="183"/>
        <v>SINAPI-I 1368</v>
      </c>
      <c r="B11084" s="3" t="s">
        <v>6169</v>
      </c>
      <c r="C11084" s="3">
        <v>1368</v>
      </c>
      <c r="D11084" s="2" t="s">
        <v>11813</v>
      </c>
      <c r="E11084" s="3" t="s">
        <v>6148</v>
      </c>
      <c r="G11084" s="66">
        <v>85.3</v>
      </c>
    </row>
    <row r="11085" spans="1:7" x14ac:dyDescent="0.2">
      <c r="A11085" s="1" t="str">
        <f t="shared" si="183"/>
        <v>SINAPI-I 1367</v>
      </c>
      <c r="B11085" s="3" t="s">
        <v>6169</v>
      </c>
      <c r="C11085" s="3">
        <v>1367</v>
      </c>
      <c r="D11085" s="2" t="s">
        <v>11814</v>
      </c>
      <c r="E11085" s="3" t="s">
        <v>6148</v>
      </c>
      <c r="G11085" s="66">
        <v>275.92</v>
      </c>
    </row>
    <row r="11086" spans="1:7" x14ac:dyDescent="0.2">
      <c r="A11086" s="1" t="str">
        <f t="shared" si="183"/>
        <v>SINAPI-I 1380</v>
      </c>
      <c r="B11086" s="3" t="s">
        <v>6169</v>
      </c>
      <c r="C11086" s="3">
        <v>1380</v>
      </c>
      <c r="D11086" s="2" t="s">
        <v>11815</v>
      </c>
      <c r="E11086" s="3" t="s">
        <v>6153</v>
      </c>
      <c r="G11086" s="66">
        <v>4.95</v>
      </c>
    </row>
    <row r="11087" spans="1:7" x14ac:dyDescent="0.2">
      <c r="A11087" s="1" t="str">
        <f t="shared" si="183"/>
        <v>SINAPI-I 1375</v>
      </c>
      <c r="B11087" s="3" t="s">
        <v>6169</v>
      </c>
      <c r="C11087" s="3">
        <v>1375</v>
      </c>
      <c r="D11087" s="2" t="s">
        <v>11816</v>
      </c>
      <c r="E11087" s="3" t="s">
        <v>6153</v>
      </c>
      <c r="G11087" s="66">
        <v>15.17</v>
      </c>
    </row>
    <row r="11088" spans="1:7" x14ac:dyDescent="0.2">
      <c r="A11088" s="1" t="str">
        <f t="shared" si="183"/>
        <v>SINAPI-I 1379</v>
      </c>
      <c r="B11088" s="3" t="s">
        <v>6169</v>
      </c>
      <c r="C11088" s="3">
        <v>1379</v>
      </c>
      <c r="D11088" s="2" t="s">
        <v>11817</v>
      </c>
      <c r="E11088" s="3" t="s">
        <v>6153</v>
      </c>
      <c r="G11088" s="66">
        <v>0.74</v>
      </c>
    </row>
    <row r="11089" spans="1:7" x14ac:dyDescent="0.2">
      <c r="A11089" s="1" t="str">
        <f t="shared" si="183"/>
        <v>SINAPI-I 13284</v>
      </c>
      <c r="B11089" s="3" t="s">
        <v>6169</v>
      </c>
      <c r="C11089" s="3">
        <v>13284</v>
      </c>
      <c r="D11089" s="2" t="s">
        <v>11818</v>
      </c>
      <c r="E11089" s="3" t="s">
        <v>6153</v>
      </c>
      <c r="G11089" s="66">
        <v>0.67</v>
      </c>
    </row>
    <row r="11090" spans="1:7" x14ac:dyDescent="0.2">
      <c r="A11090" s="1" t="str">
        <f t="shared" si="183"/>
        <v>SINAPI-I 44528</v>
      </c>
      <c r="B11090" s="3" t="s">
        <v>6169</v>
      </c>
      <c r="C11090" s="3">
        <v>44528</v>
      </c>
      <c r="D11090" s="2" t="s">
        <v>11819</v>
      </c>
      <c r="E11090" s="3" t="s">
        <v>6153</v>
      </c>
      <c r="G11090" s="66">
        <v>3.94</v>
      </c>
    </row>
    <row r="11091" spans="1:7" x14ac:dyDescent="0.2">
      <c r="A11091" s="1" t="str">
        <f t="shared" si="183"/>
        <v>SINAPI-I 34753</v>
      </c>
      <c r="B11091" s="3" t="s">
        <v>6169</v>
      </c>
      <c r="C11091" s="3">
        <v>34753</v>
      </c>
      <c r="D11091" s="2" t="s">
        <v>11820</v>
      </c>
      <c r="E11091" s="3" t="s">
        <v>6153</v>
      </c>
      <c r="G11091" s="66">
        <v>0.72</v>
      </c>
    </row>
    <row r="11092" spans="1:7" ht="22.5" x14ac:dyDescent="0.2">
      <c r="A11092" s="1" t="str">
        <f t="shared" si="183"/>
        <v>SINAPI-I 420</v>
      </c>
      <c r="B11092" s="3" t="s">
        <v>6169</v>
      </c>
      <c r="C11092" s="3">
        <v>420</v>
      </c>
      <c r="D11092" s="2" t="s">
        <v>11821</v>
      </c>
      <c r="E11092" s="3" t="s">
        <v>6148</v>
      </c>
    </row>
    <row r="11093" spans="1:7" ht="22.5" x14ac:dyDescent="0.2">
      <c r="A11093" s="1" t="str">
        <f t="shared" si="183"/>
        <v>SINAPI-I 12327</v>
      </c>
      <c r="B11093" s="3" t="s">
        <v>6169</v>
      </c>
      <c r="C11093" s="3">
        <v>12327</v>
      </c>
      <c r="D11093" s="2" t="s">
        <v>11822</v>
      </c>
      <c r="E11093" s="3" t="s">
        <v>6148</v>
      </c>
    </row>
    <row r="11094" spans="1:7" x14ac:dyDescent="0.2">
      <c r="A11094" s="1" t="str">
        <f t="shared" si="183"/>
        <v>SINAPI-I 36148</v>
      </c>
      <c r="B11094" s="3" t="s">
        <v>6169</v>
      </c>
      <c r="C11094" s="3">
        <v>36148</v>
      </c>
      <c r="D11094" s="2" t="s">
        <v>11823</v>
      </c>
      <c r="E11094" s="3" t="s">
        <v>6148</v>
      </c>
      <c r="G11094" s="66">
        <v>64.56</v>
      </c>
    </row>
    <row r="11095" spans="1:7" x14ac:dyDescent="0.2">
      <c r="A11095" s="1" t="str">
        <f t="shared" si="183"/>
        <v>SINAPI-I 12329</v>
      </c>
      <c r="B11095" s="3" t="s">
        <v>6169</v>
      </c>
      <c r="C11095" s="3">
        <v>12329</v>
      </c>
      <c r="D11095" s="2" t="s">
        <v>11824</v>
      </c>
      <c r="E11095" s="3" t="s">
        <v>6153</v>
      </c>
      <c r="G11095" s="66">
        <v>128.47999999999999</v>
      </c>
    </row>
    <row r="11096" spans="1:7" x14ac:dyDescent="0.2">
      <c r="A11096" s="1" t="str">
        <f t="shared" si="183"/>
        <v>SINAPI-I 1339</v>
      </c>
      <c r="B11096" s="3" t="s">
        <v>6169</v>
      </c>
      <c r="C11096" s="3">
        <v>1339</v>
      </c>
      <c r="D11096" s="2" t="s">
        <v>11825</v>
      </c>
      <c r="E11096" s="3" t="s">
        <v>6153</v>
      </c>
    </row>
    <row r="11097" spans="1:7" x14ac:dyDescent="0.2">
      <c r="A11097" s="1" t="str">
        <f t="shared" si="183"/>
        <v>SINAPI-I 44396</v>
      </c>
      <c r="B11097" s="3" t="s">
        <v>6169</v>
      </c>
      <c r="C11097" s="3">
        <v>44396</v>
      </c>
      <c r="D11097" s="2" t="s">
        <v>11826</v>
      </c>
      <c r="E11097" s="3" t="s">
        <v>6153</v>
      </c>
      <c r="G11097" s="66">
        <v>45.36</v>
      </c>
    </row>
    <row r="11098" spans="1:7" x14ac:dyDescent="0.2">
      <c r="A11098" s="1" t="str">
        <f t="shared" si="183"/>
        <v>SINAPI-I 44327</v>
      </c>
      <c r="B11098" s="3" t="s">
        <v>6169</v>
      </c>
      <c r="C11098" s="3">
        <v>44327</v>
      </c>
      <c r="D11098" s="2" t="s">
        <v>11827</v>
      </c>
      <c r="E11098" s="3" t="s">
        <v>6161</v>
      </c>
      <c r="G11098" s="66">
        <v>154.28</v>
      </c>
    </row>
    <row r="11099" spans="1:7" x14ac:dyDescent="0.2">
      <c r="A11099" s="1" t="str">
        <f t="shared" si="183"/>
        <v>SINAPI-I 37418</v>
      </c>
      <c r="B11099" s="3" t="s">
        <v>6169</v>
      </c>
      <c r="C11099" s="3">
        <v>37418</v>
      </c>
      <c r="D11099" s="2" t="s">
        <v>11828</v>
      </c>
      <c r="E11099" s="3" t="s">
        <v>6148</v>
      </c>
      <c r="G11099" s="66">
        <v>18.7</v>
      </c>
    </row>
    <row r="11100" spans="1:7" x14ac:dyDescent="0.2">
      <c r="A11100" s="1" t="str">
        <f t="shared" si="183"/>
        <v>SINAPI-I 37419</v>
      </c>
      <c r="B11100" s="3" t="s">
        <v>6169</v>
      </c>
      <c r="C11100" s="3">
        <v>37419</v>
      </c>
      <c r="D11100" s="2" t="s">
        <v>11829</v>
      </c>
      <c r="E11100" s="3" t="s">
        <v>6148</v>
      </c>
      <c r="G11100" s="66">
        <v>19.21</v>
      </c>
    </row>
    <row r="11101" spans="1:7" ht="22.5" x14ac:dyDescent="0.2">
      <c r="A11101" s="1" t="str">
        <f t="shared" si="183"/>
        <v>SINAPI-I 1427</v>
      </c>
      <c r="B11101" s="3" t="s">
        <v>6169</v>
      </c>
      <c r="C11101" s="3">
        <v>1427</v>
      </c>
      <c r="D11101" s="2" t="s">
        <v>11830</v>
      </c>
      <c r="E11101" s="3" t="s">
        <v>6148</v>
      </c>
      <c r="G11101" s="66">
        <v>20.170000000000002</v>
      </c>
    </row>
    <row r="11102" spans="1:7" ht="22.5" x14ac:dyDescent="0.2">
      <c r="A11102" s="1" t="str">
        <f t="shared" si="183"/>
        <v>SINAPI-I 1402</v>
      </c>
      <c r="B11102" s="3" t="s">
        <v>6169</v>
      </c>
      <c r="C11102" s="3">
        <v>1402</v>
      </c>
      <c r="D11102" s="2" t="s">
        <v>11831</v>
      </c>
      <c r="E11102" s="3" t="s">
        <v>6148</v>
      </c>
      <c r="G11102" s="66">
        <v>6.98</v>
      </c>
    </row>
    <row r="11103" spans="1:7" ht="22.5" x14ac:dyDescent="0.2">
      <c r="A11103" s="1" t="str">
        <f t="shared" si="183"/>
        <v>SINAPI-I 1420</v>
      </c>
      <c r="B11103" s="3" t="s">
        <v>6169</v>
      </c>
      <c r="C11103" s="3">
        <v>1420</v>
      </c>
      <c r="D11103" s="2" t="s">
        <v>11832</v>
      </c>
      <c r="E11103" s="3" t="s">
        <v>6148</v>
      </c>
      <c r="G11103" s="66">
        <v>8.98</v>
      </c>
    </row>
    <row r="11104" spans="1:7" ht="22.5" x14ac:dyDescent="0.2">
      <c r="A11104" s="1" t="str">
        <f t="shared" si="183"/>
        <v>SINAPI-I 1419</v>
      </c>
      <c r="B11104" s="3" t="s">
        <v>6169</v>
      </c>
      <c r="C11104" s="3">
        <v>1419</v>
      </c>
      <c r="D11104" s="2" t="s">
        <v>11833</v>
      </c>
      <c r="E11104" s="3" t="s">
        <v>6148</v>
      </c>
      <c r="G11104" s="66">
        <v>10.84</v>
      </c>
    </row>
    <row r="11105" spans="1:7" ht="22.5" x14ac:dyDescent="0.2">
      <c r="A11105" s="1" t="str">
        <f t="shared" si="183"/>
        <v>SINAPI-I 1414</v>
      </c>
      <c r="B11105" s="3" t="s">
        <v>6169</v>
      </c>
      <c r="C11105" s="3">
        <v>1414</v>
      </c>
      <c r="D11105" s="2" t="s">
        <v>11834</v>
      </c>
      <c r="E11105" s="3" t="s">
        <v>6148</v>
      </c>
      <c r="G11105" s="66">
        <v>10.61</v>
      </c>
    </row>
    <row r="11106" spans="1:7" ht="22.5" x14ac:dyDescent="0.2">
      <c r="A11106" s="1" t="str">
        <f t="shared" si="183"/>
        <v>SINAPI-I 1413</v>
      </c>
      <c r="B11106" s="3" t="s">
        <v>6169</v>
      </c>
      <c r="C11106" s="3">
        <v>1413</v>
      </c>
      <c r="D11106" s="2" t="s">
        <v>11835</v>
      </c>
      <c r="E11106" s="3" t="s">
        <v>6148</v>
      </c>
      <c r="G11106" s="66">
        <v>15.67</v>
      </c>
    </row>
    <row r="11107" spans="1:7" ht="22.5" x14ac:dyDescent="0.2">
      <c r="A11107" s="1" t="str">
        <f t="shared" si="183"/>
        <v>SINAPI-I 1412</v>
      </c>
      <c r="B11107" s="3" t="s">
        <v>6169</v>
      </c>
      <c r="C11107" s="3">
        <v>1412</v>
      </c>
      <c r="D11107" s="2" t="s">
        <v>11836</v>
      </c>
      <c r="E11107" s="3" t="s">
        <v>6148</v>
      </c>
      <c r="G11107" s="66">
        <v>13.27</v>
      </c>
    </row>
    <row r="11108" spans="1:7" ht="22.5" x14ac:dyDescent="0.2">
      <c r="A11108" s="1" t="str">
        <f t="shared" si="183"/>
        <v>SINAPI-I 1406</v>
      </c>
      <c r="B11108" s="3" t="s">
        <v>6169</v>
      </c>
      <c r="C11108" s="3">
        <v>1406</v>
      </c>
      <c r="D11108" s="2" t="s">
        <v>11837</v>
      </c>
      <c r="E11108" s="3" t="s">
        <v>6148</v>
      </c>
      <c r="G11108" s="66">
        <v>16.02</v>
      </c>
    </row>
    <row r="11109" spans="1:7" ht="33.75" x14ac:dyDescent="0.2">
      <c r="A11109" s="1" t="str">
        <f t="shared" si="183"/>
        <v>SINAPI-I 11281</v>
      </c>
      <c r="B11109" s="3" t="s">
        <v>6169</v>
      </c>
      <c r="C11109" s="3">
        <v>11281</v>
      </c>
      <c r="D11109" s="2" t="s">
        <v>11838</v>
      </c>
      <c r="E11109" s="3" t="s">
        <v>6148</v>
      </c>
      <c r="G11109" s="66">
        <v>9990</v>
      </c>
    </row>
    <row r="11110" spans="1:7" ht="33.75" x14ac:dyDescent="0.2">
      <c r="A11110" s="1" t="str">
        <f t="shared" si="183"/>
        <v>SINAPI-I 1442</v>
      </c>
      <c r="B11110" s="3" t="s">
        <v>6169</v>
      </c>
      <c r="C11110" s="3">
        <v>1442</v>
      </c>
      <c r="D11110" s="2" t="s">
        <v>11839</v>
      </c>
      <c r="E11110" s="3" t="s">
        <v>6148</v>
      </c>
      <c r="G11110" s="66">
        <v>8386.5300000000007</v>
      </c>
    </row>
    <row r="11111" spans="1:7" ht="33.75" x14ac:dyDescent="0.2">
      <c r="A11111" s="1" t="str">
        <f t="shared" ref="A11111:A11174" si="184">CONCATENAR</f>
        <v>SINAPI-I 13457</v>
      </c>
      <c r="B11111" s="3" t="s">
        <v>6169</v>
      </c>
      <c r="C11111" s="3">
        <v>13457</v>
      </c>
      <c r="D11111" s="2" t="s">
        <v>11840</v>
      </c>
      <c r="E11111" s="3" t="s">
        <v>6148</v>
      </c>
      <c r="G11111" s="66">
        <v>7239.12</v>
      </c>
    </row>
    <row r="11112" spans="1:7" ht="33.75" x14ac:dyDescent="0.2">
      <c r="A11112" s="1" t="str">
        <f t="shared" si="184"/>
        <v>SINAPI-I 40699</v>
      </c>
      <c r="B11112" s="3" t="s">
        <v>6169</v>
      </c>
      <c r="C11112" s="3">
        <v>40699</v>
      </c>
      <c r="D11112" s="2" t="s">
        <v>11841</v>
      </c>
      <c r="E11112" s="3" t="s">
        <v>6148</v>
      </c>
      <c r="G11112" s="66">
        <v>5596.12</v>
      </c>
    </row>
    <row r="11113" spans="1:7" ht="33.75" x14ac:dyDescent="0.2">
      <c r="A11113" s="1" t="str">
        <f t="shared" si="184"/>
        <v>SINAPI-I 40701</v>
      </c>
      <c r="B11113" s="3" t="s">
        <v>6169</v>
      </c>
      <c r="C11113" s="3">
        <v>40701</v>
      </c>
      <c r="D11113" s="2" t="s">
        <v>11842</v>
      </c>
      <c r="E11113" s="3" t="s">
        <v>6148</v>
      </c>
      <c r="G11113" s="66">
        <v>98947.1</v>
      </c>
    </row>
    <row r="11114" spans="1:7" ht="33.75" x14ac:dyDescent="0.2">
      <c r="A11114" s="1" t="str">
        <f t="shared" si="184"/>
        <v>SINAPI-I 40700</v>
      </c>
      <c r="B11114" s="3" t="s">
        <v>6169</v>
      </c>
      <c r="C11114" s="3">
        <v>40700</v>
      </c>
      <c r="D11114" s="2" t="s">
        <v>11843</v>
      </c>
      <c r="E11114" s="3" t="s">
        <v>6148</v>
      </c>
      <c r="G11114" s="66">
        <v>13027.04</v>
      </c>
    </row>
    <row r="11115" spans="1:7" x14ac:dyDescent="0.2">
      <c r="A11115" s="1" t="str">
        <f t="shared" si="184"/>
        <v>SINAPI-I 13458</v>
      </c>
      <c r="B11115" s="3" t="s">
        <v>6169</v>
      </c>
      <c r="C11115" s="3">
        <v>13458</v>
      </c>
      <c r="D11115" s="2" t="s">
        <v>11844</v>
      </c>
      <c r="E11115" s="3" t="s">
        <v>6148</v>
      </c>
      <c r="G11115" s="66">
        <v>12378.91</v>
      </c>
    </row>
    <row r="11116" spans="1:7" x14ac:dyDescent="0.2">
      <c r="A11116" s="1" t="str">
        <f t="shared" si="184"/>
        <v>SINAPI-I 11134</v>
      </c>
      <c r="B11116" s="3" t="s">
        <v>6169</v>
      </c>
      <c r="C11116" s="3">
        <v>11134</v>
      </c>
      <c r="D11116" s="2" t="s">
        <v>11845</v>
      </c>
      <c r="E11116" s="3" t="s">
        <v>6149</v>
      </c>
      <c r="G11116" s="66">
        <v>73.17</v>
      </c>
    </row>
    <row r="11117" spans="1:7" x14ac:dyDescent="0.2">
      <c r="A11117" s="1" t="str">
        <f t="shared" si="184"/>
        <v>SINAPI-I 11135</v>
      </c>
      <c r="B11117" s="3" t="s">
        <v>6169</v>
      </c>
      <c r="C11117" s="3">
        <v>11135</v>
      </c>
      <c r="D11117" s="2" t="s">
        <v>11846</v>
      </c>
      <c r="E11117" s="3" t="s">
        <v>6149</v>
      </c>
      <c r="G11117" s="66">
        <v>79</v>
      </c>
    </row>
    <row r="11118" spans="1:7" x14ac:dyDescent="0.2">
      <c r="A11118" s="1" t="str">
        <f t="shared" si="184"/>
        <v>SINAPI-I 11136</v>
      </c>
      <c r="B11118" s="3" t="s">
        <v>6169</v>
      </c>
      <c r="C11118" s="3">
        <v>11136</v>
      </c>
      <c r="D11118" s="2" t="s">
        <v>11847</v>
      </c>
      <c r="E11118" s="3" t="s">
        <v>6149</v>
      </c>
      <c r="G11118" s="66">
        <v>90.45</v>
      </c>
    </row>
    <row r="11119" spans="1:7" x14ac:dyDescent="0.2">
      <c r="A11119" s="1" t="str">
        <f t="shared" si="184"/>
        <v>SINAPI-I 34743</v>
      </c>
      <c r="B11119" s="3" t="s">
        <v>6169</v>
      </c>
      <c r="C11119" s="3">
        <v>34743</v>
      </c>
      <c r="D11119" s="2" t="s">
        <v>11848</v>
      </c>
      <c r="E11119" s="3" t="s">
        <v>6149</v>
      </c>
      <c r="G11119" s="66">
        <v>109.14</v>
      </c>
    </row>
    <row r="11120" spans="1:7" x14ac:dyDescent="0.2">
      <c r="A11120" s="1" t="str">
        <f t="shared" si="184"/>
        <v>SINAPI-I 11137</v>
      </c>
      <c r="B11120" s="3" t="s">
        <v>6169</v>
      </c>
      <c r="C11120" s="3">
        <v>11137</v>
      </c>
      <c r="D11120" s="2" t="s">
        <v>11849</v>
      </c>
      <c r="E11120" s="3" t="s">
        <v>6149</v>
      </c>
      <c r="G11120" s="66">
        <v>123.96</v>
      </c>
    </row>
    <row r="11121" spans="1:7" x14ac:dyDescent="0.2">
      <c r="A11121" s="1" t="str">
        <f t="shared" si="184"/>
        <v>SINAPI-I 34745</v>
      </c>
      <c r="B11121" s="3" t="s">
        <v>6169</v>
      </c>
      <c r="C11121" s="3">
        <v>34745</v>
      </c>
      <c r="D11121" s="2" t="s">
        <v>11850</v>
      </c>
      <c r="E11121" s="3" t="s">
        <v>6149</v>
      </c>
      <c r="G11121" s="66">
        <v>147.41</v>
      </c>
    </row>
    <row r="11122" spans="1:7" x14ac:dyDescent="0.2">
      <c r="A11122" s="1" t="str">
        <f t="shared" si="184"/>
        <v>SINAPI-I 34746</v>
      </c>
      <c r="B11122" s="3" t="s">
        <v>6169</v>
      </c>
      <c r="C11122" s="3">
        <v>34746</v>
      </c>
      <c r="D11122" s="2" t="s">
        <v>11851</v>
      </c>
      <c r="E11122" s="3" t="s">
        <v>6149</v>
      </c>
      <c r="G11122" s="66">
        <v>40.200000000000003</v>
      </c>
    </row>
    <row r="11123" spans="1:7" x14ac:dyDescent="0.2">
      <c r="A11123" s="1" t="str">
        <f t="shared" si="184"/>
        <v>SINAPI-I 1360</v>
      </c>
      <c r="B11123" s="3" t="s">
        <v>6169</v>
      </c>
      <c r="C11123" s="3">
        <v>1360</v>
      </c>
      <c r="D11123" s="2" t="s">
        <v>11852</v>
      </c>
      <c r="E11123" s="3" t="s">
        <v>6149</v>
      </c>
      <c r="G11123" s="66">
        <v>46.9</v>
      </c>
    </row>
    <row r="11124" spans="1:7" ht="22.5" x14ac:dyDescent="0.2">
      <c r="A11124" s="1" t="str">
        <f t="shared" si="184"/>
        <v>SINAPI-I 36524</v>
      </c>
      <c r="B11124" s="3" t="s">
        <v>6169</v>
      </c>
      <c r="C11124" s="3">
        <v>36524</v>
      </c>
      <c r="D11124" s="2" t="s">
        <v>11853</v>
      </c>
      <c r="E11124" s="3" t="s">
        <v>6148</v>
      </c>
    </row>
    <row r="11125" spans="1:7" ht="22.5" x14ac:dyDescent="0.2">
      <c r="A11125" s="1" t="str">
        <f t="shared" si="184"/>
        <v>SINAPI-I 36526</v>
      </c>
      <c r="B11125" s="3" t="s">
        <v>6169</v>
      </c>
      <c r="C11125" s="3">
        <v>36526</v>
      </c>
      <c r="D11125" s="2" t="s">
        <v>11854</v>
      </c>
      <c r="E11125" s="3" t="s">
        <v>6148</v>
      </c>
    </row>
    <row r="11126" spans="1:7" ht="22.5" x14ac:dyDescent="0.2">
      <c r="A11126" s="1" t="str">
        <f t="shared" si="184"/>
        <v>SINAPI-I 36523</v>
      </c>
      <c r="B11126" s="3" t="s">
        <v>6169</v>
      </c>
      <c r="C11126" s="3">
        <v>36523</v>
      </c>
      <c r="D11126" s="2" t="s">
        <v>11855</v>
      </c>
      <c r="E11126" s="3" t="s">
        <v>6148</v>
      </c>
    </row>
    <row r="11127" spans="1:7" ht="22.5" x14ac:dyDescent="0.2">
      <c r="A11127" s="1" t="str">
        <f t="shared" si="184"/>
        <v>SINAPI-I 36527</v>
      </c>
      <c r="B11127" s="3" t="s">
        <v>6169</v>
      </c>
      <c r="C11127" s="3">
        <v>36527</v>
      </c>
      <c r="D11127" s="2" t="s">
        <v>11856</v>
      </c>
      <c r="E11127" s="3" t="s">
        <v>6148</v>
      </c>
    </row>
    <row r="11128" spans="1:7" ht="22.5" x14ac:dyDescent="0.2">
      <c r="A11128" s="1" t="str">
        <f t="shared" si="184"/>
        <v>SINAPI-I 38642</v>
      </c>
      <c r="B11128" s="3" t="s">
        <v>6169</v>
      </c>
      <c r="C11128" s="3">
        <v>38642</v>
      </c>
      <c r="D11128" s="2" t="s">
        <v>11857</v>
      </c>
      <c r="E11128" s="3" t="s">
        <v>6148</v>
      </c>
    </row>
    <row r="11129" spans="1:7" ht="22.5" x14ac:dyDescent="0.2">
      <c r="A11129" s="1" t="str">
        <f t="shared" si="184"/>
        <v>SINAPI-I 36522</v>
      </c>
      <c r="B11129" s="3" t="s">
        <v>6169</v>
      </c>
      <c r="C11129" s="3">
        <v>36522</v>
      </c>
      <c r="D11129" s="2" t="s">
        <v>11858</v>
      </c>
      <c r="E11129" s="3" t="s">
        <v>6148</v>
      </c>
    </row>
    <row r="11130" spans="1:7" ht="22.5" x14ac:dyDescent="0.2">
      <c r="A11130" s="1" t="str">
        <f t="shared" si="184"/>
        <v>SINAPI-I 36525</v>
      </c>
      <c r="B11130" s="3" t="s">
        <v>6169</v>
      </c>
      <c r="C11130" s="3">
        <v>36525</v>
      </c>
      <c r="D11130" s="2" t="s">
        <v>11859</v>
      </c>
      <c r="E11130" s="3" t="s">
        <v>6148</v>
      </c>
    </row>
    <row r="11131" spans="1:7" ht="22.5" x14ac:dyDescent="0.2">
      <c r="A11131" s="1" t="str">
        <f t="shared" si="184"/>
        <v>SINAPI-I 13803</v>
      </c>
      <c r="B11131" s="3" t="s">
        <v>6169</v>
      </c>
      <c r="C11131" s="3">
        <v>13803</v>
      </c>
      <c r="D11131" s="2" t="s">
        <v>11860</v>
      </c>
      <c r="E11131" s="3" t="s">
        <v>6148</v>
      </c>
    </row>
    <row r="11132" spans="1:7" x14ac:dyDescent="0.2">
      <c r="A11132" s="1" t="str">
        <f t="shared" si="184"/>
        <v>SINAPI-I 34348</v>
      </c>
      <c r="B11132" s="3" t="s">
        <v>6169</v>
      </c>
      <c r="C11132" s="3">
        <v>34348</v>
      </c>
      <c r="D11132" s="2" t="s">
        <v>11861</v>
      </c>
      <c r="E11132" s="3" t="s">
        <v>6147</v>
      </c>
      <c r="G11132" s="66">
        <v>23.04</v>
      </c>
    </row>
    <row r="11133" spans="1:7" x14ac:dyDescent="0.2">
      <c r="A11133" s="1" t="str">
        <f t="shared" si="184"/>
        <v>SINAPI-I 34347</v>
      </c>
      <c r="B11133" s="3" t="s">
        <v>6169</v>
      </c>
      <c r="C11133" s="3">
        <v>34347</v>
      </c>
      <c r="D11133" s="2" t="s">
        <v>11862</v>
      </c>
      <c r="E11133" s="3" t="s">
        <v>6147</v>
      </c>
      <c r="G11133" s="66">
        <v>16.47</v>
      </c>
    </row>
    <row r="11134" spans="1:7" ht="22.5" x14ac:dyDescent="0.2">
      <c r="A11134" s="1" t="str">
        <f t="shared" si="184"/>
        <v>SINAPI-I 11146</v>
      </c>
      <c r="B11134" s="3" t="s">
        <v>6169</v>
      </c>
      <c r="C11134" s="3">
        <v>11146</v>
      </c>
      <c r="D11134" s="2" t="s">
        <v>11863</v>
      </c>
      <c r="E11134" s="3" t="s">
        <v>6154</v>
      </c>
      <c r="G11134" s="66">
        <v>618.89</v>
      </c>
    </row>
    <row r="11135" spans="1:7" ht="22.5" x14ac:dyDescent="0.2">
      <c r="A11135" s="1" t="str">
        <f t="shared" si="184"/>
        <v>SINAPI-I 11147</v>
      </c>
      <c r="B11135" s="3" t="s">
        <v>6169</v>
      </c>
      <c r="C11135" s="3">
        <v>11147</v>
      </c>
      <c r="D11135" s="2" t="s">
        <v>11864</v>
      </c>
      <c r="E11135" s="3" t="s">
        <v>6154</v>
      </c>
      <c r="G11135" s="66">
        <v>643.11</v>
      </c>
    </row>
    <row r="11136" spans="1:7" ht="22.5" x14ac:dyDescent="0.2">
      <c r="A11136" s="1" t="str">
        <f t="shared" si="184"/>
        <v>SINAPI-I 34872</v>
      </c>
      <c r="B11136" s="3" t="s">
        <v>6169</v>
      </c>
      <c r="C11136" s="3">
        <v>34872</v>
      </c>
      <c r="D11136" s="2" t="s">
        <v>11865</v>
      </c>
      <c r="E11136" s="3" t="s">
        <v>6154</v>
      </c>
      <c r="G11136" s="66">
        <v>650.33000000000004</v>
      </c>
    </row>
    <row r="11137" spans="1:7" ht="22.5" x14ac:dyDescent="0.2">
      <c r="A11137" s="1" t="str">
        <f t="shared" si="184"/>
        <v>SINAPI-I 34491</v>
      </c>
      <c r="B11137" s="3" t="s">
        <v>6169</v>
      </c>
      <c r="C11137" s="3">
        <v>34491</v>
      </c>
      <c r="D11137" s="2" t="s">
        <v>11866</v>
      </c>
      <c r="E11137" s="3" t="s">
        <v>6154</v>
      </c>
      <c r="G11137" s="66">
        <v>669.17</v>
      </c>
    </row>
    <row r="11138" spans="1:7" ht="22.5" x14ac:dyDescent="0.2">
      <c r="A11138" s="1" t="str">
        <f t="shared" si="184"/>
        <v>SINAPI-I 34770</v>
      </c>
      <c r="B11138" s="3" t="s">
        <v>6169</v>
      </c>
      <c r="C11138" s="3">
        <v>34770</v>
      </c>
      <c r="D11138" s="2" t="s">
        <v>11867</v>
      </c>
      <c r="E11138" s="3" t="s">
        <v>6163</v>
      </c>
      <c r="G11138" s="66">
        <v>691.52</v>
      </c>
    </row>
    <row r="11139" spans="1:7" ht="22.5" x14ac:dyDescent="0.2">
      <c r="A11139" s="1" t="str">
        <f t="shared" si="184"/>
        <v>SINAPI-I 1518</v>
      </c>
      <c r="B11139" s="3" t="s">
        <v>6169</v>
      </c>
      <c r="C11139" s="3">
        <v>1518</v>
      </c>
      <c r="D11139" s="2" t="s">
        <v>11868</v>
      </c>
      <c r="E11139" s="3" t="s">
        <v>6163</v>
      </c>
      <c r="G11139" s="66">
        <v>705</v>
      </c>
    </row>
    <row r="11140" spans="1:7" ht="22.5" x14ac:dyDescent="0.2">
      <c r="A11140" s="1" t="str">
        <f t="shared" si="184"/>
        <v>SINAPI-I 41965</v>
      </c>
      <c r="B11140" s="3" t="s">
        <v>6169</v>
      </c>
      <c r="C11140" s="3">
        <v>41965</v>
      </c>
      <c r="D11140" s="2" t="s">
        <v>11869</v>
      </c>
      <c r="E11140" s="3" t="s">
        <v>6163</v>
      </c>
      <c r="G11140" s="66">
        <v>618.16999999999996</v>
      </c>
    </row>
    <row r="11141" spans="1:7" ht="22.5" x14ac:dyDescent="0.2">
      <c r="A11141" s="1" t="str">
        <f t="shared" si="184"/>
        <v>SINAPI-I 1524</v>
      </c>
      <c r="B11141" s="3" t="s">
        <v>6169</v>
      </c>
      <c r="C11141" s="3">
        <v>1524</v>
      </c>
      <c r="D11141" s="2" t="s">
        <v>11870</v>
      </c>
      <c r="E11141" s="3" t="s">
        <v>6154</v>
      </c>
      <c r="G11141" s="66">
        <v>593.77</v>
      </c>
    </row>
    <row r="11142" spans="1:7" ht="22.5" x14ac:dyDescent="0.2">
      <c r="A11142" s="1" t="str">
        <f t="shared" si="184"/>
        <v>SINAPI-I 34492</v>
      </c>
      <c r="B11142" s="3" t="s">
        <v>6169</v>
      </c>
      <c r="C11142" s="3">
        <v>34492</v>
      </c>
      <c r="D11142" s="2" t="s">
        <v>11871</v>
      </c>
      <c r="E11142" s="3" t="s">
        <v>6154</v>
      </c>
      <c r="G11142" s="66">
        <v>550</v>
      </c>
    </row>
    <row r="11143" spans="1:7" ht="22.5" x14ac:dyDescent="0.2">
      <c r="A11143" s="1" t="str">
        <f t="shared" si="184"/>
        <v>SINAPI-I 38404</v>
      </c>
      <c r="B11143" s="3" t="s">
        <v>6169</v>
      </c>
      <c r="C11143" s="3">
        <v>38404</v>
      </c>
      <c r="D11143" s="2" t="s">
        <v>11872</v>
      </c>
      <c r="E11143" s="3" t="s">
        <v>6154</v>
      </c>
      <c r="G11143" s="66">
        <v>569.69000000000005</v>
      </c>
    </row>
    <row r="11144" spans="1:7" ht="22.5" x14ac:dyDescent="0.2">
      <c r="A11144" s="1" t="str">
        <f t="shared" si="184"/>
        <v>SINAPI-I 39849</v>
      </c>
      <c r="B11144" s="3" t="s">
        <v>6169</v>
      </c>
      <c r="C11144" s="3">
        <v>39849</v>
      </c>
      <c r="D11144" s="2" t="s">
        <v>11873</v>
      </c>
      <c r="E11144" s="3" t="s">
        <v>6154</v>
      </c>
      <c r="G11144" s="66">
        <v>652.87</v>
      </c>
    </row>
    <row r="11145" spans="1:7" ht="22.5" x14ac:dyDescent="0.2">
      <c r="A11145" s="1" t="str">
        <f t="shared" si="184"/>
        <v>SINAPI-I 38464</v>
      </c>
      <c r="B11145" s="3" t="s">
        <v>6169</v>
      </c>
      <c r="C11145" s="3">
        <v>38464</v>
      </c>
      <c r="D11145" s="2" t="s">
        <v>11874</v>
      </c>
      <c r="E11145" s="3" t="s">
        <v>6154</v>
      </c>
      <c r="G11145" s="66">
        <v>662.34</v>
      </c>
    </row>
    <row r="11146" spans="1:7" ht="22.5" x14ac:dyDescent="0.2">
      <c r="A11146" s="1" t="str">
        <f t="shared" si="184"/>
        <v>SINAPI-I 1527</v>
      </c>
      <c r="B11146" s="3" t="s">
        <v>6169</v>
      </c>
      <c r="C11146" s="3">
        <v>1527</v>
      </c>
      <c r="D11146" s="2" t="s">
        <v>11875</v>
      </c>
      <c r="E11146" s="3" t="s">
        <v>6154</v>
      </c>
      <c r="G11146" s="66">
        <v>612.63</v>
      </c>
    </row>
    <row r="11147" spans="1:7" ht="22.5" x14ac:dyDescent="0.2">
      <c r="A11147" s="1" t="str">
        <f t="shared" si="184"/>
        <v>SINAPI-I 34493</v>
      </c>
      <c r="B11147" s="3" t="s">
        <v>6169</v>
      </c>
      <c r="C11147" s="3">
        <v>34493</v>
      </c>
      <c r="D11147" s="2" t="s">
        <v>11876</v>
      </c>
      <c r="E11147" s="3" t="s">
        <v>6154</v>
      </c>
      <c r="G11147" s="66">
        <v>565.5</v>
      </c>
    </row>
    <row r="11148" spans="1:7" ht="22.5" x14ac:dyDescent="0.2">
      <c r="A11148" s="1" t="str">
        <f t="shared" si="184"/>
        <v>SINAPI-I 38405</v>
      </c>
      <c r="B11148" s="3" t="s">
        <v>6169</v>
      </c>
      <c r="C11148" s="3">
        <v>38405</v>
      </c>
      <c r="D11148" s="2" t="s">
        <v>11877</v>
      </c>
      <c r="E11148" s="3" t="s">
        <v>6154</v>
      </c>
      <c r="G11148" s="66">
        <v>587.26</v>
      </c>
    </row>
    <row r="11149" spans="1:7" ht="22.5" x14ac:dyDescent="0.2">
      <c r="A11149" s="1" t="str">
        <f t="shared" si="184"/>
        <v>SINAPI-I 38408</v>
      </c>
      <c r="B11149" s="3" t="s">
        <v>6169</v>
      </c>
      <c r="C11149" s="3">
        <v>38408</v>
      </c>
      <c r="D11149" s="2" t="s">
        <v>11878</v>
      </c>
      <c r="E11149" s="3" t="s">
        <v>6154</v>
      </c>
      <c r="G11149" s="66">
        <v>650.04</v>
      </c>
    </row>
    <row r="11150" spans="1:7" ht="22.5" x14ac:dyDescent="0.2">
      <c r="A11150" s="1" t="str">
        <f t="shared" si="184"/>
        <v>SINAPI-I 1525</v>
      </c>
      <c r="B11150" s="3" t="s">
        <v>6169</v>
      </c>
      <c r="C11150" s="3">
        <v>1525</v>
      </c>
      <c r="D11150" s="2" t="s">
        <v>11879</v>
      </c>
      <c r="E11150" s="3" t="s">
        <v>6154</v>
      </c>
      <c r="G11150" s="66">
        <v>631.47</v>
      </c>
    </row>
    <row r="11151" spans="1:7" ht="22.5" x14ac:dyDescent="0.2">
      <c r="A11151" s="1" t="str">
        <f t="shared" si="184"/>
        <v>SINAPI-I 34494</v>
      </c>
      <c r="B11151" s="3" t="s">
        <v>6169</v>
      </c>
      <c r="C11151" s="3">
        <v>34494</v>
      </c>
      <c r="D11151" s="2" t="s">
        <v>11880</v>
      </c>
      <c r="E11151" s="3" t="s">
        <v>6154</v>
      </c>
      <c r="G11151" s="66">
        <v>584.35</v>
      </c>
    </row>
    <row r="11152" spans="1:7" ht="22.5" x14ac:dyDescent="0.2">
      <c r="A11152" s="1" t="str">
        <f t="shared" si="184"/>
        <v>SINAPI-I 38406</v>
      </c>
      <c r="B11152" s="3" t="s">
        <v>6169</v>
      </c>
      <c r="C11152" s="3">
        <v>38406</v>
      </c>
      <c r="D11152" s="2" t="s">
        <v>11881</v>
      </c>
      <c r="E11152" s="3" t="s">
        <v>6154</v>
      </c>
      <c r="G11152" s="66">
        <v>620.11</v>
      </c>
    </row>
    <row r="11153" spans="1:7" ht="22.5" x14ac:dyDescent="0.2">
      <c r="A11153" s="1" t="str">
        <f t="shared" si="184"/>
        <v>SINAPI-I 38409</v>
      </c>
      <c r="B11153" s="3" t="s">
        <v>6169</v>
      </c>
      <c r="C11153" s="3">
        <v>38409</v>
      </c>
      <c r="D11153" s="2" t="s">
        <v>11882</v>
      </c>
      <c r="E11153" s="3" t="s">
        <v>6154</v>
      </c>
      <c r="G11153" s="66">
        <v>654.47</v>
      </c>
    </row>
    <row r="11154" spans="1:7" ht="22.5" x14ac:dyDescent="0.2">
      <c r="A11154" s="1" t="str">
        <f t="shared" si="184"/>
        <v>SINAPI-I 43360</v>
      </c>
      <c r="B11154" s="3" t="s">
        <v>6169</v>
      </c>
      <c r="C11154" s="3">
        <v>43360</v>
      </c>
      <c r="D11154" s="2" t="s">
        <v>11883</v>
      </c>
      <c r="E11154" s="3" t="s">
        <v>6154</v>
      </c>
      <c r="G11154" s="66">
        <v>682.43</v>
      </c>
    </row>
    <row r="11155" spans="1:7" ht="22.5" x14ac:dyDescent="0.2">
      <c r="A11155" s="1" t="str">
        <f t="shared" si="184"/>
        <v>SINAPI-I 11145</v>
      </c>
      <c r="B11155" s="3" t="s">
        <v>6169</v>
      </c>
      <c r="C11155" s="3">
        <v>11145</v>
      </c>
      <c r="D11155" s="2" t="s">
        <v>11884</v>
      </c>
      <c r="E11155" s="3" t="s">
        <v>6154</v>
      </c>
      <c r="G11155" s="66">
        <v>650.33000000000004</v>
      </c>
    </row>
    <row r="11156" spans="1:7" ht="22.5" x14ac:dyDescent="0.2">
      <c r="A11156" s="1" t="str">
        <f t="shared" si="184"/>
        <v>SINAPI-I 34495</v>
      </c>
      <c r="B11156" s="3" t="s">
        <v>6169</v>
      </c>
      <c r="C11156" s="3">
        <v>34495</v>
      </c>
      <c r="D11156" s="2" t="s">
        <v>11885</v>
      </c>
      <c r="E11156" s="3" t="s">
        <v>6154</v>
      </c>
      <c r="G11156" s="66">
        <v>603.20000000000005</v>
      </c>
    </row>
    <row r="11157" spans="1:7" ht="22.5" x14ac:dyDescent="0.2">
      <c r="A11157" s="1" t="str">
        <f t="shared" si="184"/>
        <v>SINAPI-I 34479</v>
      </c>
      <c r="B11157" s="3" t="s">
        <v>6169</v>
      </c>
      <c r="C11157" s="3">
        <v>34479</v>
      </c>
      <c r="D11157" s="2" t="s">
        <v>11886</v>
      </c>
      <c r="E11157" s="3" t="s">
        <v>6154</v>
      </c>
      <c r="G11157" s="66">
        <v>669.17</v>
      </c>
    </row>
    <row r="11158" spans="1:7" ht="22.5" x14ac:dyDescent="0.2">
      <c r="A11158" s="1" t="str">
        <f t="shared" si="184"/>
        <v>SINAPI-I 34496</v>
      </c>
      <c r="B11158" s="3" t="s">
        <v>6169</v>
      </c>
      <c r="C11158" s="3">
        <v>34496</v>
      </c>
      <c r="D11158" s="2" t="s">
        <v>11887</v>
      </c>
      <c r="E11158" s="3" t="s">
        <v>6154</v>
      </c>
      <c r="G11158" s="66">
        <v>629.24</v>
      </c>
    </row>
    <row r="11159" spans="1:7" ht="22.5" x14ac:dyDescent="0.2">
      <c r="A11159" s="1" t="str">
        <f t="shared" si="184"/>
        <v>SINAPI-I 34481</v>
      </c>
      <c r="B11159" s="3" t="s">
        <v>6169</v>
      </c>
      <c r="C11159" s="3">
        <v>34481</v>
      </c>
      <c r="D11159" s="2" t="s">
        <v>11888</v>
      </c>
      <c r="E11159" s="3" t="s">
        <v>6154</v>
      </c>
      <c r="G11159" s="66">
        <v>699.21</v>
      </c>
    </row>
    <row r="11160" spans="1:7" ht="22.5" x14ac:dyDescent="0.2">
      <c r="A11160" s="1" t="str">
        <f t="shared" si="184"/>
        <v>SINAPI-I 34483</v>
      </c>
      <c r="B11160" s="3" t="s">
        <v>6169</v>
      </c>
      <c r="C11160" s="3">
        <v>34483</v>
      </c>
      <c r="D11160" s="2" t="s">
        <v>11889</v>
      </c>
      <c r="E11160" s="3" t="s">
        <v>6154</v>
      </c>
      <c r="G11160" s="66">
        <v>747.05</v>
      </c>
    </row>
    <row r="11161" spans="1:7" ht="22.5" x14ac:dyDescent="0.2">
      <c r="A11161" s="1" t="str">
        <f t="shared" si="184"/>
        <v>SINAPI-I 34485</v>
      </c>
      <c r="B11161" s="3" t="s">
        <v>6169</v>
      </c>
      <c r="C11161" s="3">
        <v>34485</v>
      </c>
      <c r="D11161" s="2" t="s">
        <v>11890</v>
      </c>
      <c r="E11161" s="3" t="s">
        <v>6154</v>
      </c>
      <c r="G11161" s="66">
        <v>798.89</v>
      </c>
    </row>
    <row r="11162" spans="1:7" ht="22.5" x14ac:dyDescent="0.2">
      <c r="A11162" s="1" t="str">
        <f t="shared" si="184"/>
        <v>SINAPI-I 14041</v>
      </c>
      <c r="B11162" s="3" t="s">
        <v>6169</v>
      </c>
      <c r="C11162" s="3">
        <v>14041</v>
      </c>
      <c r="D11162" s="2" t="s">
        <v>11891</v>
      </c>
      <c r="E11162" s="3" t="s">
        <v>6154</v>
      </c>
      <c r="G11162" s="66">
        <v>519.30999999999995</v>
      </c>
    </row>
    <row r="11163" spans="1:7" ht="22.5" x14ac:dyDescent="0.2">
      <c r="A11163" s="1" t="str">
        <f t="shared" si="184"/>
        <v>SINAPI-I 1523</v>
      </c>
      <c r="B11163" s="3" t="s">
        <v>6169</v>
      </c>
      <c r="C11163" s="3">
        <v>1523</v>
      </c>
      <c r="D11163" s="2" t="s">
        <v>11892</v>
      </c>
      <c r="E11163" s="3" t="s">
        <v>6154</v>
      </c>
      <c r="G11163" s="66">
        <v>527.79999999999995</v>
      </c>
    </row>
    <row r="11164" spans="1:7" x14ac:dyDescent="0.2">
      <c r="A11164" s="1" t="str">
        <f t="shared" si="184"/>
        <v>SINAPI-I 14054</v>
      </c>
      <c r="B11164" s="3" t="s">
        <v>6169</v>
      </c>
      <c r="C11164" s="3">
        <v>14054</v>
      </c>
      <c r="D11164" s="2" t="s">
        <v>11893</v>
      </c>
      <c r="E11164" s="3" t="s">
        <v>6148</v>
      </c>
      <c r="G11164" s="66">
        <v>20.79</v>
      </c>
    </row>
    <row r="11165" spans="1:7" x14ac:dyDescent="0.2">
      <c r="A11165" s="1" t="str">
        <f t="shared" si="184"/>
        <v>SINAPI-I 14052</v>
      </c>
      <c r="B11165" s="3" t="s">
        <v>6169</v>
      </c>
      <c r="C11165" s="3">
        <v>14052</v>
      </c>
      <c r="D11165" s="2" t="s">
        <v>11894</v>
      </c>
      <c r="E11165" s="3" t="s">
        <v>6148</v>
      </c>
      <c r="G11165" s="66">
        <v>16</v>
      </c>
    </row>
    <row r="11166" spans="1:7" x14ac:dyDescent="0.2">
      <c r="A11166" s="1" t="str">
        <f t="shared" si="184"/>
        <v>SINAPI-I 14053</v>
      </c>
      <c r="B11166" s="3" t="s">
        <v>6169</v>
      </c>
      <c r="C11166" s="3">
        <v>14053</v>
      </c>
      <c r="D11166" s="2" t="s">
        <v>11895</v>
      </c>
      <c r="E11166" s="3" t="s">
        <v>6148</v>
      </c>
      <c r="G11166" s="66">
        <v>16.239999999999998</v>
      </c>
    </row>
    <row r="11167" spans="1:7" x14ac:dyDescent="0.2">
      <c r="A11167" s="1" t="str">
        <f t="shared" si="184"/>
        <v>SINAPI-I 2560</v>
      </c>
      <c r="B11167" s="3" t="s">
        <v>6169</v>
      </c>
      <c r="C11167" s="3">
        <v>2560</v>
      </c>
      <c r="D11167" s="2" t="s">
        <v>11896</v>
      </c>
      <c r="E11167" s="3" t="s">
        <v>6148</v>
      </c>
      <c r="G11167" s="66">
        <v>21.52</v>
      </c>
    </row>
    <row r="11168" spans="1:7" x14ac:dyDescent="0.2">
      <c r="A11168" s="1" t="str">
        <f t="shared" si="184"/>
        <v>SINAPI-I 2558</v>
      </c>
      <c r="B11168" s="3" t="s">
        <v>6169</v>
      </c>
      <c r="C11168" s="3">
        <v>2558</v>
      </c>
      <c r="D11168" s="2" t="s">
        <v>11897</v>
      </c>
      <c r="E11168" s="3" t="s">
        <v>6148</v>
      </c>
      <c r="G11168" s="66">
        <v>12.23</v>
      </c>
    </row>
    <row r="11169" spans="1:7" x14ac:dyDescent="0.2">
      <c r="A11169" s="1" t="str">
        <f t="shared" si="184"/>
        <v>SINAPI-I 2559</v>
      </c>
      <c r="B11169" s="3" t="s">
        <v>6169</v>
      </c>
      <c r="C11169" s="3">
        <v>2559</v>
      </c>
      <c r="D11169" s="2" t="s">
        <v>11898</v>
      </c>
      <c r="E11169" s="3" t="s">
        <v>6148</v>
      </c>
      <c r="G11169" s="66">
        <v>17.21</v>
      </c>
    </row>
    <row r="11170" spans="1:7" x14ac:dyDescent="0.2">
      <c r="A11170" s="1" t="str">
        <f t="shared" si="184"/>
        <v>SINAPI-I 2592</v>
      </c>
      <c r="B11170" s="3" t="s">
        <v>6169</v>
      </c>
      <c r="C11170" s="3">
        <v>2592</v>
      </c>
      <c r="D11170" s="2" t="s">
        <v>11899</v>
      </c>
      <c r="E11170" s="3" t="s">
        <v>6148</v>
      </c>
      <c r="G11170" s="66">
        <v>285.3</v>
      </c>
    </row>
    <row r="11171" spans="1:7" x14ac:dyDescent="0.2">
      <c r="A11171" s="1" t="str">
        <f t="shared" si="184"/>
        <v>SINAPI-I 2589</v>
      </c>
      <c r="B11171" s="3" t="s">
        <v>6169</v>
      </c>
      <c r="C11171" s="3">
        <v>2589</v>
      </c>
      <c r="D11171" s="2" t="s">
        <v>11900</v>
      </c>
      <c r="E11171" s="3" t="s">
        <v>6148</v>
      </c>
      <c r="G11171" s="66">
        <v>38.159999999999997</v>
      </c>
    </row>
    <row r="11172" spans="1:7" x14ac:dyDescent="0.2">
      <c r="A11172" s="1" t="str">
        <f t="shared" si="184"/>
        <v>SINAPI-I 2566</v>
      </c>
      <c r="B11172" s="3" t="s">
        <v>6169</v>
      </c>
      <c r="C11172" s="3">
        <v>2566</v>
      </c>
      <c r="D11172" s="2" t="s">
        <v>11901</v>
      </c>
      <c r="E11172" s="3" t="s">
        <v>6148</v>
      </c>
      <c r="G11172" s="66">
        <v>28.71</v>
      </c>
    </row>
    <row r="11173" spans="1:7" x14ac:dyDescent="0.2">
      <c r="A11173" s="1" t="str">
        <f t="shared" si="184"/>
        <v>SINAPI-I 2590</v>
      </c>
      <c r="B11173" s="3" t="s">
        <v>6169</v>
      </c>
      <c r="C11173" s="3">
        <v>2590</v>
      </c>
      <c r="D11173" s="2" t="s">
        <v>11902</v>
      </c>
      <c r="E11173" s="3" t="s">
        <v>6148</v>
      </c>
      <c r="G11173" s="66">
        <v>23.42</v>
      </c>
    </row>
    <row r="11174" spans="1:7" x14ac:dyDescent="0.2">
      <c r="A11174" s="1" t="str">
        <f t="shared" si="184"/>
        <v>SINAPI-I 2591</v>
      </c>
      <c r="B11174" s="3" t="s">
        <v>6169</v>
      </c>
      <c r="C11174" s="3">
        <v>2591</v>
      </c>
      <c r="D11174" s="2" t="s">
        <v>11903</v>
      </c>
      <c r="E11174" s="3" t="s">
        <v>6148</v>
      </c>
      <c r="G11174" s="66">
        <v>13.92</v>
      </c>
    </row>
    <row r="11175" spans="1:7" x14ac:dyDescent="0.2">
      <c r="A11175" s="1" t="str">
        <f t="shared" ref="A11175:A11238" si="185">CONCATENAR</f>
        <v>SINAPI-I 2567</v>
      </c>
      <c r="B11175" s="3" t="s">
        <v>6169</v>
      </c>
      <c r="C11175" s="3">
        <v>2567</v>
      </c>
      <c r="D11175" s="2" t="s">
        <v>11904</v>
      </c>
      <c r="E11175" s="3" t="s">
        <v>6148</v>
      </c>
      <c r="G11175" s="66">
        <v>55.98</v>
      </c>
    </row>
    <row r="11176" spans="1:7" x14ac:dyDescent="0.2">
      <c r="A11176" s="1" t="str">
        <f t="shared" si="185"/>
        <v>SINAPI-I 2568</v>
      </c>
      <c r="B11176" s="3" t="s">
        <v>6169</v>
      </c>
      <c r="C11176" s="3">
        <v>2568</v>
      </c>
      <c r="D11176" s="2" t="s">
        <v>11905</v>
      </c>
      <c r="E11176" s="3" t="s">
        <v>6148</v>
      </c>
      <c r="G11176" s="66">
        <v>155.44</v>
      </c>
    </row>
    <row r="11177" spans="1:7" x14ac:dyDescent="0.2">
      <c r="A11177" s="1" t="str">
        <f t="shared" si="185"/>
        <v>SINAPI-I 2565</v>
      </c>
      <c r="B11177" s="3" t="s">
        <v>6169</v>
      </c>
      <c r="C11177" s="3">
        <v>2565</v>
      </c>
      <c r="D11177" s="2" t="s">
        <v>11906</v>
      </c>
      <c r="E11177" s="3" t="s">
        <v>6148</v>
      </c>
      <c r="G11177" s="66">
        <v>13.94</v>
      </c>
    </row>
    <row r="11178" spans="1:7" x14ac:dyDescent="0.2">
      <c r="A11178" s="1" t="str">
        <f t="shared" si="185"/>
        <v>SINAPI-I 2594</v>
      </c>
      <c r="B11178" s="3" t="s">
        <v>6169</v>
      </c>
      <c r="C11178" s="3">
        <v>2594</v>
      </c>
      <c r="D11178" s="2" t="s">
        <v>11907</v>
      </c>
      <c r="E11178" s="3" t="s">
        <v>6148</v>
      </c>
      <c r="G11178" s="66">
        <v>258.95</v>
      </c>
    </row>
    <row r="11179" spans="1:7" x14ac:dyDescent="0.2">
      <c r="A11179" s="1" t="str">
        <f t="shared" si="185"/>
        <v>SINAPI-I 2587</v>
      </c>
      <c r="B11179" s="3" t="s">
        <v>6169</v>
      </c>
      <c r="C11179" s="3">
        <v>2587</v>
      </c>
      <c r="D11179" s="2" t="s">
        <v>11908</v>
      </c>
      <c r="E11179" s="3" t="s">
        <v>6148</v>
      </c>
      <c r="G11179" s="66">
        <v>44.13</v>
      </c>
    </row>
    <row r="11180" spans="1:7" x14ac:dyDescent="0.2">
      <c r="A11180" s="1" t="str">
        <f t="shared" si="185"/>
        <v>SINAPI-I 2588</v>
      </c>
      <c r="B11180" s="3" t="s">
        <v>6169</v>
      </c>
      <c r="C11180" s="3">
        <v>2588</v>
      </c>
      <c r="D11180" s="2" t="s">
        <v>11909</v>
      </c>
      <c r="E11180" s="3" t="s">
        <v>6148</v>
      </c>
      <c r="G11180" s="66">
        <v>35.06</v>
      </c>
    </row>
    <row r="11181" spans="1:7" x14ac:dyDescent="0.2">
      <c r="A11181" s="1" t="str">
        <f t="shared" si="185"/>
        <v>SINAPI-I 2570</v>
      </c>
      <c r="B11181" s="3" t="s">
        <v>6169</v>
      </c>
      <c r="C11181" s="3">
        <v>2570</v>
      </c>
      <c r="D11181" s="2" t="s">
        <v>11910</v>
      </c>
      <c r="E11181" s="3" t="s">
        <v>6148</v>
      </c>
      <c r="G11181" s="66">
        <v>22.64</v>
      </c>
    </row>
    <row r="11182" spans="1:7" x14ac:dyDescent="0.2">
      <c r="A11182" s="1" t="str">
        <f t="shared" si="185"/>
        <v>SINAPI-I 2569</v>
      </c>
      <c r="B11182" s="3" t="s">
        <v>6169</v>
      </c>
      <c r="C11182" s="3">
        <v>2569</v>
      </c>
      <c r="D11182" s="2" t="s">
        <v>11911</v>
      </c>
      <c r="E11182" s="3" t="s">
        <v>6148</v>
      </c>
      <c r="G11182" s="66">
        <v>13.51</v>
      </c>
    </row>
    <row r="11183" spans="1:7" x14ac:dyDescent="0.2">
      <c r="A11183" s="1" t="str">
        <f t="shared" si="185"/>
        <v>SINAPI-I 2571</v>
      </c>
      <c r="B11183" s="3" t="s">
        <v>6169</v>
      </c>
      <c r="C11183" s="3">
        <v>2571</v>
      </c>
      <c r="D11183" s="2" t="s">
        <v>11912</v>
      </c>
      <c r="E11183" s="3" t="s">
        <v>6148</v>
      </c>
      <c r="G11183" s="66">
        <v>67.22</v>
      </c>
    </row>
    <row r="11184" spans="1:7" x14ac:dyDescent="0.2">
      <c r="A11184" s="1" t="str">
        <f t="shared" si="185"/>
        <v>SINAPI-I 2572</v>
      </c>
      <c r="B11184" s="3" t="s">
        <v>6169</v>
      </c>
      <c r="C11184" s="3">
        <v>2572</v>
      </c>
      <c r="D11184" s="2" t="s">
        <v>11913</v>
      </c>
      <c r="E11184" s="3" t="s">
        <v>6148</v>
      </c>
      <c r="G11184" s="66">
        <v>198.78</v>
      </c>
    </row>
    <row r="11185" spans="1:7" x14ac:dyDescent="0.2">
      <c r="A11185" s="1" t="str">
        <f t="shared" si="185"/>
        <v>SINAPI-I 2593</v>
      </c>
      <c r="B11185" s="3" t="s">
        <v>6169</v>
      </c>
      <c r="C11185" s="3">
        <v>2593</v>
      </c>
      <c r="D11185" s="2" t="s">
        <v>11914</v>
      </c>
      <c r="E11185" s="3" t="s">
        <v>6148</v>
      </c>
      <c r="G11185" s="66">
        <v>14.4</v>
      </c>
    </row>
    <row r="11186" spans="1:7" x14ac:dyDescent="0.2">
      <c r="A11186" s="1" t="str">
        <f t="shared" si="185"/>
        <v>SINAPI-I 2595</v>
      </c>
      <c r="B11186" s="3" t="s">
        <v>6169</v>
      </c>
      <c r="C11186" s="3">
        <v>2595</v>
      </c>
      <c r="D11186" s="2" t="s">
        <v>11915</v>
      </c>
      <c r="E11186" s="3" t="s">
        <v>6148</v>
      </c>
      <c r="G11186" s="66">
        <v>310.14</v>
      </c>
    </row>
    <row r="11187" spans="1:7" x14ac:dyDescent="0.2">
      <c r="A11187" s="1" t="str">
        <f t="shared" si="185"/>
        <v>SINAPI-I 2576</v>
      </c>
      <c r="B11187" s="3" t="s">
        <v>6169</v>
      </c>
      <c r="C11187" s="3">
        <v>2576</v>
      </c>
      <c r="D11187" s="2" t="s">
        <v>11916</v>
      </c>
      <c r="E11187" s="3" t="s">
        <v>6148</v>
      </c>
      <c r="G11187" s="66">
        <v>52.87</v>
      </c>
    </row>
    <row r="11188" spans="1:7" x14ac:dyDescent="0.2">
      <c r="A11188" s="1" t="str">
        <f t="shared" si="185"/>
        <v>SINAPI-I 2575</v>
      </c>
      <c r="B11188" s="3" t="s">
        <v>6169</v>
      </c>
      <c r="C11188" s="3">
        <v>2575</v>
      </c>
      <c r="D11188" s="2" t="s">
        <v>11917</v>
      </c>
      <c r="E11188" s="3" t="s">
        <v>6148</v>
      </c>
      <c r="G11188" s="66">
        <v>39.74</v>
      </c>
    </row>
    <row r="11189" spans="1:7" x14ac:dyDescent="0.2">
      <c r="A11189" s="1" t="str">
        <f t="shared" si="185"/>
        <v>SINAPI-I 2586</v>
      </c>
      <c r="B11189" s="3" t="s">
        <v>6169</v>
      </c>
      <c r="C11189" s="3">
        <v>2586</v>
      </c>
      <c r="D11189" s="2" t="s">
        <v>11918</v>
      </c>
      <c r="E11189" s="3" t="s">
        <v>6148</v>
      </c>
      <c r="G11189" s="66">
        <v>26.75</v>
      </c>
    </row>
    <row r="11190" spans="1:7" x14ac:dyDescent="0.2">
      <c r="A11190" s="1" t="str">
        <f t="shared" si="185"/>
        <v>SINAPI-I 2573</v>
      </c>
      <c r="B11190" s="3" t="s">
        <v>6169</v>
      </c>
      <c r="C11190" s="3">
        <v>2573</v>
      </c>
      <c r="D11190" s="2" t="s">
        <v>11919</v>
      </c>
      <c r="E11190" s="3" t="s">
        <v>6148</v>
      </c>
      <c r="G11190" s="66">
        <v>16.5</v>
      </c>
    </row>
    <row r="11191" spans="1:7" x14ac:dyDescent="0.2">
      <c r="A11191" s="1" t="str">
        <f t="shared" si="185"/>
        <v>SINAPI-I 2577</v>
      </c>
      <c r="B11191" s="3" t="s">
        <v>6169</v>
      </c>
      <c r="C11191" s="3">
        <v>2577</v>
      </c>
      <c r="D11191" s="2" t="s">
        <v>11920</v>
      </c>
      <c r="E11191" s="3" t="s">
        <v>6148</v>
      </c>
      <c r="G11191" s="66">
        <v>71.64</v>
      </c>
    </row>
    <row r="11192" spans="1:7" x14ac:dyDescent="0.2">
      <c r="A11192" s="1" t="str">
        <f t="shared" si="185"/>
        <v>SINAPI-I 2578</v>
      </c>
      <c r="B11192" s="3" t="s">
        <v>6169</v>
      </c>
      <c r="C11192" s="3">
        <v>2578</v>
      </c>
      <c r="D11192" s="2" t="s">
        <v>11921</v>
      </c>
      <c r="E11192" s="3" t="s">
        <v>6148</v>
      </c>
      <c r="G11192" s="66">
        <v>223.66</v>
      </c>
    </row>
    <row r="11193" spans="1:7" x14ac:dyDescent="0.2">
      <c r="A11193" s="1" t="str">
        <f t="shared" si="185"/>
        <v>SINAPI-I 2574</v>
      </c>
      <c r="B11193" s="3" t="s">
        <v>6169</v>
      </c>
      <c r="C11193" s="3">
        <v>2574</v>
      </c>
      <c r="D11193" s="2" t="s">
        <v>11922</v>
      </c>
      <c r="E11193" s="3" t="s">
        <v>6148</v>
      </c>
      <c r="G11193" s="66">
        <v>16.61</v>
      </c>
    </row>
    <row r="11194" spans="1:7" x14ac:dyDescent="0.2">
      <c r="A11194" s="1" t="str">
        <f t="shared" si="185"/>
        <v>SINAPI-I 2585</v>
      </c>
      <c r="B11194" s="3" t="s">
        <v>6169</v>
      </c>
      <c r="C11194" s="3">
        <v>2585</v>
      </c>
      <c r="D11194" s="2" t="s">
        <v>11923</v>
      </c>
      <c r="E11194" s="3" t="s">
        <v>6148</v>
      </c>
      <c r="G11194" s="66">
        <v>306.92</v>
      </c>
    </row>
    <row r="11195" spans="1:7" x14ac:dyDescent="0.2">
      <c r="A11195" s="1" t="str">
        <f t="shared" si="185"/>
        <v>SINAPI-I 12008</v>
      </c>
      <c r="B11195" s="3" t="s">
        <v>6169</v>
      </c>
      <c r="C11195" s="3">
        <v>12008</v>
      </c>
      <c r="D11195" s="2" t="s">
        <v>11924</v>
      </c>
      <c r="E11195" s="3" t="s">
        <v>6148</v>
      </c>
      <c r="G11195" s="66">
        <v>164.67</v>
      </c>
    </row>
    <row r="11196" spans="1:7" x14ac:dyDescent="0.2">
      <c r="A11196" s="1" t="str">
        <f t="shared" si="185"/>
        <v>SINAPI-I 2582</v>
      </c>
      <c r="B11196" s="3" t="s">
        <v>6169</v>
      </c>
      <c r="C11196" s="3">
        <v>2582</v>
      </c>
      <c r="D11196" s="2" t="s">
        <v>11925</v>
      </c>
      <c r="E11196" s="3" t="s">
        <v>6148</v>
      </c>
      <c r="G11196" s="66">
        <v>49.04</v>
      </c>
    </row>
    <row r="11197" spans="1:7" x14ac:dyDescent="0.2">
      <c r="A11197" s="1" t="str">
        <f t="shared" si="185"/>
        <v>SINAPI-I 2597</v>
      </c>
      <c r="B11197" s="3" t="s">
        <v>6169</v>
      </c>
      <c r="C11197" s="3">
        <v>2597</v>
      </c>
      <c r="D11197" s="2" t="s">
        <v>11926</v>
      </c>
      <c r="E11197" s="3" t="s">
        <v>6148</v>
      </c>
      <c r="G11197" s="66">
        <v>42.03</v>
      </c>
    </row>
    <row r="11198" spans="1:7" x14ac:dyDescent="0.2">
      <c r="A11198" s="1" t="str">
        <f t="shared" si="185"/>
        <v>SINAPI-I 2581</v>
      </c>
      <c r="B11198" s="3" t="s">
        <v>6169</v>
      </c>
      <c r="C11198" s="3">
        <v>2581</v>
      </c>
      <c r="D11198" s="2" t="s">
        <v>11927</v>
      </c>
      <c r="E11198" s="3" t="s">
        <v>6148</v>
      </c>
      <c r="G11198" s="66">
        <v>25.6</v>
      </c>
    </row>
    <row r="11199" spans="1:7" x14ac:dyDescent="0.2">
      <c r="A11199" s="1" t="str">
        <f t="shared" si="185"/>
        <v>SINAPI-I 2579</v>
      </c>
      <c r="B11199" s="3" t="s">
        <v>6169</v>
      </c>
      <c r="C11199" s="3">
        <v>2579</v>
      </c>
      <c r="D11199" s="2" t="s">
        <v>11928</v>
      </c>
      <c r="E11199" s="3" t="s">
        <v>6148</v>
      </c>
      <c r="G11199" s="66">
        <v>20.010000000000002</v>
      </c>
    </row>
    <row r="11200" spans="1:7" x14ac:dyDescent="0.2">
      <c r="A11200" s="1" t="str">
        <f t="shared" si="185"/>
        <v>SINAPI-I 2596</v>
      </c>
      <c r="B11200" s="3" t="s">
        <v>6169</v>
      </c>
      <c r="C11200" s="3">
        <v>2596</v>
      </c>
      <c r="D11200" s="2" t="s">
        <v>11929</v>
      </c>
      <c r="E11200" s="3" t="s">
        <v>6148</v>
      </c>
      <c r="G11200" s="66">
        <v>75.72</v>
      </c>
    </row>
    <row r="11201" spans="1:7" x14ac:dyDescent="0.2">
      <c r="A11201" s="1" t="str">
        <f t="shared" si="185"/>
        <v>SINAPI-I 2583</v>
      </c>
      <c r="B11201" s="3" t="s">
        <v>6169</v>
      </c>
      <c r="C11201" s="3">
        <v>2583</v>
      </c>
      <c r="D11201" s="2" t="s">
        <v>11930</v>
      </c>
      <c r="E11201" s="3" t="s">
        <v>6148</v>
      </c>
      <c r="G11201" s="66">
        <v>184.18</v>
      </c>
    </row>
    <row r="11202" spans="1:7" x14ac:dyDescent="0.2">
      <c r="A11202" s="1" t="str">
        <f t="shared" si="185"/>
        <v>SINAPI-I 2580</v>
      </c>
      <c r="B11202" s="3" t="s">
        <v>6169</v>
      </c>
      <c r="C11202" s="3">
        <v>2580</v>
      </c>
      <c r="D11202" s="2" t="s">
        <v>11931</v>
      </c>
      <c r="E11202" s="3" t="s">
        <v>6148</v>
      </c>
      <c r="G11202" s="66">
        <v>21.93</v>
      </c>
    </row>
    <row r="11203" spans="1:7" x14ac:dyDescent="0.2">
      <c r="A11203" s="1" t="str">
        <f t="shared" si="185"/>
        <v>SINAPI-I 2584</v>
      </c>
      <c r="B11203" s="3" t="s">
        <v>6169</v>
      </c>
      <c r="C11203" s="3">
        <v>2584</v>
      </c>
      <c r="D11203" s="2" t="s">
        <v>11932</v>
      </c>
      <c r="E11203" s="3" t="s">
        <v>6148</v>
      </c>
      <c r="G11203" s="66">
        <v>306.61</v>
      </c>
    </row>
    <row r="11204" spans="1:7" x14ac:dyDescent="0.2">
      <c r="A11204" s="1" t="str">
        <f t="shared" si="185"/>
        <v>SINAPI-I 39329</v>
      </c>
      <c r="B11204" s="3" t="s">
        <v>6169</v>
      </c>
      <c r="C11204" s="3">
        <v>39329</v>
      </c>
      <c r="D11204" s="2" t="s">
        <v>11933</v>
      </c>
      <c r="E11204" s="3" t="s">
        <v>6148</v>
      </c>
      <c r="G11204" s="66">
        <v>12.72</v>
      </c>
    </row>
    <row r="11205" spans="1:7" x14ac:dyDescent="0.2">
      <c r="A11205" s="1" t="str">
        <f t="shared" si="185"/>
        <v>SINAPI-I 12010</v>
      </c>
      <c r="B11205" s="3" t="s">
        <v>6169</v>
      </c>
      <c r="C11205" s="3">
        <v>12010</v>
      </c>
      <c r="D11205" s="2" t="s">
        <v>11934</v>
      </c>
      <c r="E11205" s="3" t="s">
        <v>6148</v>
      </c>
      <c r="G11205" s="66">
        <v>12.16</v>
      </c>
    </row>
    <row r="11206" spans="1:7" x14ac:dyDescent="0.2">
      <c r="A11206" s="1" t="str">
        <f t="shared" si="185"/>
        <v>SINAPI-I 39332</v>
      </c>
      <c r="B11206" s="3" t="s">
        <v>6169</v>
      </c>
      <c r="C11206" s="3">
        <v>39332</v>
      </c>
      <c r="D11206" s="2" t="s">
        <v>11935</v>
      </c>
      <c r="E11206" s="3" t="s">
        <v>6148</v>
      </c>
      <c r="G11206" s="66">
        <v>14.95</v>
      </c>
    </row>
    <row r="11207" spans="1:7" x14ac:dyDescent="0.2">
      <c r="A11207" s="1" t="str">
        <f t="shared" si="185"/>
        <v>SINAPI-I 39330</v>
      </c>
      <c r="B11207" s="3" t="s">
        <v>6169</v>
      </c>
      <c r="C11207" s="3">
        <v>39330</v>
      </c>
      <c r="D11207" s="2" t="s">
        <v>11936</v>
      </c>
      <c r="E11207" s="3" t="s">
        <v>6148</v>
      </c>
      <c r="G11207" s="66">
        <v>13.38</v>
      </c>
    </row>
    <row r="11208" spans="1:7" x14ac:dyDescent="0.2">
      <c r="A11208" s="1" t="str">
        <f t="shared" si="185"/>
        <v>SINAPI-I 39331</v>
      </c>
      <c r="B11208" s="3" t="s">
        <v>6169</v>
      </c>
      <c r="C11208" s="3">
        <v>39331</v>
      </c>
      <c r="D11208" s="2" t="s">
        <v>11937</v>
      </c>
      <c r="E11208" s="3" t="s">
        <v>6148</v>
      </c>
      <c r="G11208" s="66">
        <v>11.9</v>
      </c>
    </row>
    <row r="11209" spans="1:7" x14ac:dyDescent="0.2">
      <c r="A11209" s="1" t="str">
        <f t="shared" si="185"/>
        <v>SINAPI-I 39335</v>
      </c>
      <c r="B11209" s="3" t="s">
        <v>6169</v>
      </c>
      <c r="C11209" s="3">
        <v>39335</v>
      </c>
      <c r="D11209" s="2" t="s">
        <v>11938</v>
      </c>
      <c r="E11209" s="3" t="s">
        <v>6148</v>
      </c>
      <c r="G11209" s="66">
        <v>13.43</v>
      </c>
    </row>
    <row r="11210" spans="1:7" x14ac:dyDescent="0.2">
      <c r="A11210" s="1" t="str">
        <f t="shared" si="185"/>
        <v>SINAPI-I 39333</v>
      </c>
      <c r="B11210" s="3" t="s">
        <v>6169</v>
      </c>
      <c r="C11210" s="3">
        <v>39333</v>
      </c>
      <c r="D11210" s="2" t="s">
        <v>11939</v>
      </c>
      <c r="E11210" s="3" t="s">
        <v>6148</v>
      </c>
      <c r="G11210" s="66">
        <v>11.6</v>
      </c>
    </row>
    <row r="11211" spans="1:7" x14ac:dyDescent="0.2">
      <c r="A11211" s="1" t="str">
        <f t="shared" si="185"/>
        <v>SINAPI-I 39334</v>
      </c>
      <c r="B11211" s="3" t="s">
        <v>6169</v>
      </c>
      <c r="C11211" s="3">
        <v>39334</v>
      </c>
      <c r="D11211" s="2" t="s">
        <v>11940</v>
      </c>
      <c r="E11211" s="3" t="s">
        <v>6148</v>
      </c>
      <c r="G11211" s="66">
        <v>10.67</v>
      </c>
    </row>
    <row r="11212" spans="1:7" x14ac:dyDescent="0.2">
      <c r="A11212" s="1" t="str">
        <f t="shared" si="185"/>
        <v>SINAPI-I 12015</v>
      </c>
      <c r="B11212" s="3" t="s">
        <v>6169</v>
      </c>
      <c r="C11212" s="3">
        <v>12015</v>
      </c>
      <c r="D11212" s="2" t="s">
        <v>11941</v>
      </c>
      <c r="E11212" s="3" t="s">
        <v>6148</v>
      </c>
      <c r="G11212" s="66">
        <v>15.6</v>
      </c>
    </row>
    <row r="11213" spans="1:7" x14ac:dyDescent="0.2">
      <c r="A11213" s="1" t="str">
        <f t="shared" si="185"/>
        <v>SINAPI-I 12016</v>
      </c>
      <c r="B11213" s="3" t="s">
        <v>6169</v>
      </c>
      <c r="C11213" s="3">
        <v>12016</v>
      </c>
      <c r="D11213" s="2" t="s">
        <v>11942</v>
      </c>
      <c r="E11213" s="3" t="s">
        <v>6148</v>
      </c>
      <c r="G11213" s="66">
        <v>13.4</v>
      </c>
    </row>
    <row r="11214" spans="1:7" x14ac:dyDescent="0.2">
      <c r="A11214" s="1" t="str">
        <f t="shared" si="185"/>
        <v>SINAPI-I 12019</v>
      </c>
      <c r="B11214" s="3" t="s">
        <v>6169</v>
      </c>
      <c r="C11214" s="3">
        <v>12019</v>
      </c>
      <c r="D11214" s="2" t="s">
        <v>11943</v>
      </c>
      <c r="E11214" s="3" t="s">
        <v>6148</v>
      </c>
      <c r="G11214" s="66">
        <v>15.6</v>
      </c>
    </row>
    <row r="11215" spans="1:7" x14ac:dyDescent="0.2">
      <c r="A11215" s="1" t="str">
        <f t="shared" si="185"/>
        <v>SINAPI-I 12020</v>
      </c>
      <c r="B11215" s="3" t="s">
        <v>6169</v>
      </c>
      <c r="C11215" s="3">
        <v>12020</v>
      </c>
      <c r="D11215" s="2" t="s">
        <v>11944</v>
      </c>
      <c r="E11215" s="3" t="s">
        <v>6148</v>
      </c>
      <c r="G11215" s="66">
        <v>13.4</v>
      </c>
    </row>
    <row r="11216" spans="1:7" x14ac:dyDescent="0.2">
      <c r="A11216" s="1" t="str">
        <f t="shared" si="185"/>
        <v>SINAPI-I 39338</v>
      </c>
      <c r="B11216" s="3" t="s">
        <v>6169</v>
      </c>
      <c r="C11216" s="3">
        <v>39338</v>
      </c>
      <c r="D11216" s="2" t="s">
        <v>11945</v>
      </c>
      <c r="E11216" s="3" t="s">
        <v>6148</v>
      </c>
      <c r="G11216" s="66">
        <v>14.95</v>
      </c>
    </row>
    <row r="11217" spans="1:7" x14ac:dyDescent="0.2">
      <c r="A11217" s="1" t="str">
        <f t="shared" si="185"/>
        <v>SINAPI-I 39336</v>
      </c>
      <c r="B11217" s="3" t="s">
        <v>6169</v>
      </c>
      <c r="C11217" s="3">
        <v>39336</v>
      </c>
      <c r="D11217" s="2" t="s">
        <v>11946</v>
      </c>
      <c r="E11217" s="3" t="s">
        <v>6148</v>
      </c>
      <c r="G11217" s="66">
        <v>13.38</v>
      </c>
    </row>
    <row r="11218" spans="1:7" x14ac:dyDescent="0.2">
      <c r="A11218" s="1" t="str">
        <f t="shared" si="185"/>
        <v>SINAPI-I 39337</v>
      </c>
      <c r="B11218" s="3" t="s">
        <v>6169</v>
      </c>
      <c r="C11218" s="3">
        <v>39337</v>
      </c>
      <c r="D11218" s="2" t="s">
        <v>11947</v>
      </c>
      <c r="E11218" s="3" t="s">
        <v>6148</v>
      </c>
      <c r="G11218" s="66">
        <v>11.9</v>
      </c>
    </row>
    <row r="11219" spans="1:7" x14ac:dyDescent="0.2">
      <c r="A11219" s="1" t="str">
        <f t="shared" si="185"/>
        <v>SINAPI-I 39341</v>
      </c>
      <c r="B11219" s="3" t="s">
        <v>6169</v>
      </c>
      <c r="C11219" s="3">
        <v>39341</v>
      </c>
      <c r="D11219" s="2" t="s">
        <v>11948</v>
      </c>
      <c r="E11219" s="3" t="s">
        <v>6148</v>
      </c>
      <c r="G11219" s="66">
        <v>19.489999999999998</v>
      </c>
    </row>
    <row r="11220" spans="1:7" x14ac:dyDescent="0.2">
      <c r="A11220" s="1" t="str">
        <f t="shared" si="185"/>
        <v>SINAPI-I 39340</v>
      </c>
      <c r="B11220" s="3" t="s">
        <v>6169</v>
      </c>
      <c r="C11220" s="3">
        <v>39340</v>
      </c>
      <c r="D11220" s="2" t="s">
        <v>11949</v>
      </c>
      <c r="E11220" s="3" t="s">
        <v>6148</v>
      </c>
      <c r="G11220" s="66">
        <v>14.31</v>
      </c>
    </row>
    <row r="11221" spans="1:7" x14ac:dyDescent="0.2">
      <c r="A11221" s="1" t="str">
        <f t="shared" si="185"/>
        <v>SINAPI-I 39342</v>
      </c>
      <c r="B11221" s="3" t="s">
        <v>6169</v>
      </c>
      <c r="C11221" s="3">
        <v>39342</v>
      </c>
      <c r="D11221" s="2" t="s">
        <v>11950</v>
      </c>
      <c r="E11221" s="3" t="s">
        <v>6148</v>
      </c>
      <c r="G11221" s="66">
        <v>19.489999999999998</v>
      </c>
    </row>
    <row r="11222" spans="1:7" x14ac:dyDescent="0.2">
      <c r="A11222" s="1" t="str">
        <f t="shared" si="185"/>
        <v>SINAPI-I 12025</v>
      </c>
      <c r="B11222" s="3" t="s">
        <v>6169</v>
      </c>
      <c r="C11222" s="3">
        <v>12025</v>
      </c>
      <c r="D11222" s="2" t="s">
        <v>11951</v>
      </c>
      <c r="E11222" s="3" t="s">
        <v>6148</v>
      </c>
      <c r="G11222" s="66">
        <v>14.78</v>
      </c>
    </row>
    <row r="11223" spans="1:7" x14ac:dyDescent="0.2">
      <c r="A11223" s="1" t="str">
        <f t="shared" si="185"/>
        <v>SINAPI-I 39345</v>
      </c>
      <c r="B11223" s="3" t="s">
        <v>6169</v>
      </c>
      <c r="C11223" s="3">
        <v>39345</v>
      </c>
      <c r="D11223" s="2" t="s">
        <v>11952</v>
      </c>
      <c r="E11223" s="3" t="s">
        <v>6148</v>
      </c>
      <c r="G11223" s="66">
        <v>22.27</v>
      </c>
    </row>
    <row r="11224" spans="1:7" x14ac:dyDescent="0.2">
      <c r="A11224" s="1" t="str">
        <f t="shared" si="185"/>
        <v>SINAPI-I 39343</v>
      </c>
      <c r="B11224" s="3" t="s">
        <v>6169</v>
      </c>
      <c r="C11224" s="3">
        <v>39343</v>
      </c>
      <c r="D11224" s="2" t="s">
        <v>11953</v>
      </c>
      <c r="E11224" s="3" t="s">
        <v>6148</v>
      </c>
      <c r="G11224" s="66">
        <v>16.46</v>
      </c>
    </row>
    <row r="11225" spans="1:7" x14ac:dyDescent="0.2">
      <c r="A11225" s="1" t="str">
        <f t="shared" si="185"/>
        <v>SINAPI-I 39344</v>
      </c>
      <c r="B11225" s="3" t="s">
        <v>6169</v>
      </c>
      <c r="C11225" s="3">
        <v>39344</v>
      </c>
      <c r="D11225" s="2" t="s">
        <v>11954</v>
      </c>
      <c r="E11225" s="3" t="s">
        <v>6148</v>
      </c>
      <c r="G11225" s="66">
        <v>15.91</v>
      </c>
    </row>
    <row r="11226" spans="1:7" x14ac:dyDescent="0.2">
      <c r="A11226" s="1" t="str">
        <f t="shared" si="185"/>
        <v>SINAPI-I 12623</v>
      </c>
      <c r="B11226" s="3" t="s">
        <v>6169</v>
      </c>
      <c r="C11226" s="3">
        <v>12623</v>
      </c>
      <c r="D11226" s="2" t="s">
        <v>11955</v>
      </c>
      <c r="E11226" s="3" t="s">
        <v>6147</v>
      </c>
      <c r="G11226" s="66">
        <v>43.77</v>
      </c>
    </row>
    <row r="11227" spans="1:7" x14ac:dyDescent="0.2">
      <c r="A11227" s="1" t="str">
        <f t="shared" si="185"/>
        <v>SINAPI-I 34498</v>
      </c>
      <c r="B11227" s="3" t="s">
        <v>6169</v>
      </c>
      <c r="C11227" s="3">
        <v>34498</v>
      </c>
      <c r="D11227" s="2" t="s">
        <v>11956</v>
      </c>
      <c r="E11227" s="3" t="s">
        <v>6148</v>
      </c>
      <c r="G11227" s="66">
        <v>98.11</v>
      </c>
    </row>
    <row r="11228" spans="1:7" x14ac:dyDescent="0.2">
      <c r="A11228" s="1" t="str">
        <f t="shared" si="185"/>
        <v>SINAPI-I 13244</v>
      </c>
      <c r="B11228" s="3" t="s">
        <v>6169</v>
      </c>
      <c r="C11228" s="3">
        <v>13244</v>
      </c>
      <c r="D11228" s="2" t="s">
        <v>11957</v>
      </c>
      <c r="E11228" s="3" t="s">
        <v>6148</v>
      </c>
      <c r="G11228" s="66">
        <v>41.3</v>
      </c>
    </row>
    <row r="11229" spans="1:7" x14ac:dyDescent="0.2">
      <c r="A11229" s="1" t="str">
        <f t="shared" si="185"/>
        <v>SINAPI-I 38998</v>
      </c>
      <c r="B11229" s="3" t="s">
        <v>6169</v>
      </c>
      <c r="C11229" s="3">
        <v>38998</v>
      </c>
      <c r="D11229" s="2" t="s">
        <v>11958</v>
      </c>
      <c r="E11229" s="3" t="s">
        <v>6148</v>
      </c>
    </row>
    <row r="11230" spans="1:7" x14ac:dyDescent="0.2">
      <c r="A11230" s="1" t="str">
        <f t="shared" si="185"/>
        <v>SINAPI-I 38999</v>
      </c>
      <c r="B11230" s="3" t="s">
        <v>6169</v>
      </c>
      <c r="C11230" s="3">
        <v>38999</v>
      </c>
      <c r="D11230" s="2" t="s">
        <v>11959</v>
      </c>
      <c r="E11230" s="3" t="s">
        <v>6148</v>
      </c>
    </row>
    <row r="11231" spans="1:7" x14ac:dyDescent="0.2">
      <c r="A11231" s="1" t="str">
        <f t="shared" si="185"/>
        <v>SINAPI-I 38996</v>
      </c>
      <c r="B11231" s="3" t="s">
        <v>6169</v>
      </c>
      <c r="C11231" s="3">
        <v>38996</v>
      </c>
      <c r="D11231" s="2" t="s">
        <v>11960</v>
      </c>
      <c r="E11231" s="3" t="s">
        <v>6148</v>
      </c>
    </row>
    <row r="11232" spans="1:7" x14ac:dyDescent="0.2">
      <c r="A11232" s="1" t="str">
        <f t="shared" si="185"/>
        <v>SINAPI-I 44173</v>
      </c>
      <c r="B11232" s="3" t="s">
        <v>6169</v>
      </c>
      <c r="C11232" s="3">
        <v>44173</v>
      </c>
      <c r="D11232" s="2" t="s">
        <v>11961</v>
      </c>
      <c r="E11232" s="3" t="s">
        <v>6148</v>
      </c>
    </row>
    <row r="11233" spans="1:7" x14ac:dyDescent="0.2">
      <c r="A11233" s="1" t="str">
        <f t="shared" si="185"/>
        <v>SINAPI-I 44174</v>
      </c>
      <c r="B11233" s="3" t="s">
        <v>6169</v>
      </c>
      <c r="C11233" s="3">
        <v>44174</v>
      </c>
      <c r="D11233" s="2" t="s">
        <v>11962</v>
      </c>
      <c r="E11233" s="3" t="s">
        <v>6148</v>
      </c>
    </row>
    <row r="11234" spans="1:7" x14ac:dyDescent="0.2">
      <c r="A11234" s="1" t="str">
        <f t="shared" si="185"/>
        <v>SINAPI-I 38997</v>
      </c>
      <c r="B11234" s="3" t="s">
        <v>6169</v>
      </c>
      <c r="C11234" s="3">
        <v>38997</v>
      </c>
      <c r="D11234" s="2" t="s">
        <v>11963</v>
      </c>
      <c r="E11234" s="3" t="s">
        <v>6148</v>
      </c>
    </row>
    <row r="11235" spans="1:7" x14ac:dyDescent="0.2">
      <c r="A11235" s="1" t="str">
        <f t="shared" si="185"/>
        <v>SINAPI-I 39600</v>
      </c>
      <c r="B11235" s="3" t="s">
        <v>6169</v>
      </c>
      <c r="C11235" s="3">
        <v>39600</v>
      </c>
      <c r="D11235" s="2" t="s">
        <v>11964</v>
      </c>
      <c r="E11235" s="3" t="s">
        <v>6148</v>
      </c>
      <c r="G11235" s="66">
        <v>13.74</v>
      </c>
    </row>
    <row r="11236" spans="1:7" x14ac:dyDescent="0.2">
      <c r="A11236" s="1" t="str">
        <f t="shared" si="185"/>
        <v>SINAPI-I 39601</v>
      </c>
      <c r="B11236" s="3" t="s">
        <v>6169</v>
      </c>
      <c r="C11236" s="3">
        <v>39601</v>
      </c>
      <c r="D11236" s="2" t="s">
        <v>11965</v>
      </c>
      <c r="E11236" s="3" t="s">
        <v>6148</v>
      </c>
      <c r="G11236" s="66">
        <v>29.14</v>
      </c>
    </row>
    <row r="11237" spans="1:7" x14ac:dyDescent="0.2">
      <c r="A11237" s="1" t="str">
        <f t="shared" si="185"/>
        <v>SINAPI-I 39862</v>
      </c>
      <c r="B11237" s="3" t="s">
        <v>6169</v>
      </c>
      <c r="C11237" s="3">
        <v>39862</v>
      </c>
      <c r="D11237" s="2" t="s">
        <v>11966</v>
      </c>
      <c r="E11237" s="3" t="s">
        <v>6148</v>
      </c>
    </row>
    <row r="11238" spans="1:7" x14ac:dyDescent="0.2">
      <c r="A11238" s="1" t="str">
        <f t="shared" si="185"/>
        <v>SINAPI-I 39863</v>
      </c>
      <c r="B11238" s="3" t="s">
        <v>6169</v>
      </c>
      <c r="C11238" s="3">
        <v>39863</v>
      </c>
      <c r="D11238" s="2" t="s">
        <v>11967</v>
      </c>
      <c r="E11238" s="3" t="s">
        <v>6148</v>
      </c>
    </row>
    <row r="11239" spans="1:7" x14ac:dyDescent="0.2">
      <c r="A11239" s="1" t="str">
        <f t="shared" ref="A11239:A11302" si="186">CONCATENAR</f>
        <v>SINAPI-I 39864</v>
      </c>
      <c r="B11239" s="3" t="s">
        <v>6169</v>
      </c>
      <c r="C11239" s="3">
        <v>39864</v>
      </c>
      <c r="D11239" s="2" t="s">
        <v>11968</v>
      </c>
      <c r="E11239" s="3" t="s">
        <v>6148</v>
      </c>
    </row>
    <row r="11240" spans="1:7" x14ac:dyDescent="0.2">
      <c r="A11240" s="1" t="str">
        <f t="shared" si="186"/>
        <v>SINAPI-I 39865</v>
      </c>
      <c r="B11240" s="3" t="s">
        <v>6169</v>
      </c>
      <c r="C11240" s="3">
        <v>39865</v>
      </c>
      <c r="D11240" s="2" t="s">
        <v>11969</v>
      </c>
      <c r="E11240" s="3" t="s">
        <v>6148</v>
      </c>
    </row>
    <row r="11241" spans="1:7" ht="22.5" x14ac:dyDescent="0.2">
      <c r="A11241" s="1" t="str">
        <f t="shared" si="186"/>
        <v>SINAPI-I 2517</v>
      </c>
      <c r="B11241" s="3" t="s">
        <v>6169</v>
      </c>
      <c r="C11241" s="3">
        <v>2517</v>
      </c>
      <c r="D11241" s="2" t="s">
        <v>11970</v>
      </c>
      <c r="E11241" s="3" t="s">
        <v>6148</v>
      </c>
      <c r="G11241" s="66">
        <v>30.55</v>
      </c>
    </row>
    <row r="11242" spans="1:7" ht="22.5" x14ac:dyDescent="0.2">
      <c r="A11242" s="1" t="str">
        <f t="shared" si="186"/>
        <v>SINAPI-I 2522</v>
      </c>
      <c r="B11242" s="3" t="s">
        <v>6169</v>
      </c>
      <c r="C11242" s="3">
        <v>2522</v>
      </c>
      <c r="D11242" s="2" t="s">
        <v>11971</v>
      </c>
      <c r="E11242" s="3" t="s">
        <v>6148</v>
      </c>
      <c r="G11242" s="66">
        <v>19.739999999999998</v>
      </c>
    </row>
    <row r="11243" spans="1:7" ht="22.5" x14ac:dyDescent="0.2">
      <c r="A11243" s="1" t="str">
        <f t="shared" si="186"/>
        <v>SINAPI-I 2516</v>
      </c>
      <c r="B11243" s="3" t="s">
        <v>6169</v>
      </c>
      <c r="C11243" s="3">
        <v>2516</v>
      </c>
      <c r="D11243" s="2" t="s">
        <v>11972</v>
      </c>
      <c r="E11243" s="3" t="s">
        <v>6148</v>
      </c>
      <c r="G11243" s="66">
        <v>15.85</v>
      </c>
    </row>
    <row r="11244" spans="1:7" ht="22.5" x14ac:dyDescent="0.2">
      <c r="A11244" s="1" t="str">
        <f t="shared" si="186"/>
        <v>SINAPI-I 2548</v>
      </c>
      <c r="B11244" s="3" t="s">
        <v>6169</v>
      </c>
      <c r="C11244" s="3">
        <v>2548</v>
      </c>
      <c r="D11244" s="2" t="s">
        <v>11973</v>
      </c>
      <c r="E11244" s="3" t="s">
        <v>6148</v>
      </c>
      <c r="G11244" s="66">
        <v>12.14</v>
      </c>
    </row>
    <row r="11245" spans="1:7" ht="22.5" x14ac:dyDescent="0.2">
      <c r="A11245" s="1" t="str">
        <f t="shared" si="186"/>
        <v>SINAPI-I 2518</v>
      </c>
      <c r="B11245" s="3" t="s">
        <v>6169</v>
      </c>
      <c r="C11245" s="3">
        <v>2518</v>
      </c>
      <c r="D11245" s="2" t="s">
        <v>11974</v>
      </c>
      <c r="E11245" s="3" t="s">
        <v>6148</v>
      </c>
      <c r="G11245" s="66">
        <v>145.41</v>
      </c>
    </row>
    <row r="11246" spans="1:7" ht="22.5" x14ac:dyDescent="0.2">
      <c r="A11246" s="1" t="str">
        <f t="shared" si="186"/>
        <v>SINAPI-I 2521</v>
      </c>
      <c r="B11246" s="3" t="s">
        <v>6169</v>
      </c>
      <c r="C11246" s="3">
        <v>2521</v>
      </c>
      <c r="D11246" s="2" t="s">
        <v>11975</v>
      </c>
      <c r="E11246" s="3" t="s">
        <v>6148</v>
      </c>
      <c r="G11246" s="66">
        <v>61.9</v>
      </c>
    </row>
    <row r="11247" spans="1:7" ht="22.5" x14ac:dyDescent="0.2">
      <c r="A11247" s="1" t="str">
        <f t="shared" si="186"/>
        <v>SINAPI-I 2519</v>
      </c>
      <c r="B11247" s="3" t="s">
        <v>6169</v>
      </c>
      <c r="C11247" s="3">
        <v>2519</v>
      </c>
      <c r="D11247" s="2" t="s">
        <v>11976</v>
      </c>
      <c r="E11247" s="3" t="s">
        <v>6148</v>
      </c>
      <c r="G11247" s="66">
        <v>175.33</v>
      </c>
    </row>
    <row r="11248" spans="1:7" ht="22.5" x14ac:dyDescent="0.2">
      <c r="A11248" s="1" t="str">
        <f t="shared" si="186"/>
        <v>SINAPI-I 2515</v>
      </c>
      <c r="B11248" s="3" t="s">
        <v>6169</v>
      </c>
      <c r="C11248" s="3">
        <v>2515</v>
      </c>
      <c r="D11248" s="2" t="s">
        <v>11977</v>
      </c>
      <c r="E11248" s="3" t="s">
        <v>6148</v>
      </c>
      <c r="G11248" s="66">
        <v>13.19</v>
      </c>
    </row>
    <row r="11249" spans="1:7" ht="22.5" x14ac:dyDescent="0.2">
      <c r="A11249" s="1" t="str">
        <f t="shared" si="186"/>
        <v>SINAPI-I 2520</v>
      </c>
      <c r="B11249" s="3" t="s">
        <v>6169</v>
      </c>
      <c r="C11249" s="3">
        <v>2520</v>
      </c>
      <c r="D11249" s="2" t="s">
        <v>11978</v>
      </c>
      <c r="E11249" s="3" t="s">
        <v>6148</v>
      </c>
      <c r="G11249" s="66">
        <v>322.70999999999998</v>
      </c>
    </row>
    <row r="11250" spans="1:7" x14ac:dyDescent="0.2">
      <c r="A11250" s="1" t="str">
        <f t="shared" si="186"/>
        <v>SINAPI-I 1602</v>
      </c>
      <c r="B11250" s="3" t="s">
        <v>6169</v>
      </c>
      <c r="C11250" s="3">
        <v>1602</v>
      </c>
      <c r="D11250" s="2" t="s">
        <v>11979</v>
      </c>
      <c r="E11250" s="3" t="s">
        <v>6148</v>
      </c>
      <c r="G11250" s="66">
        <v>68.489999999999995</v>
      </c>
    </row>
    <row r="11251" spans="1:7" x14ac:dyDescent="0.2">
      <c r="A11251" s="1" t="str">
        <f t="shared" si="186"/>
        <v>SINAPI-I 1601</v>
      </c>
      <c r="B11251" s="3" t="s">
        <v>6169</v>
      </c>
      <c r="C11251" s="3">
        <v>1601</v>
      </c>
      <c r="D11251" s="2" t="s">
        <v>11980</v>
      </c>
      <c r="E11251" s="3" t="s">
        <v>6148</v>
      </c>
      <c r="G11251" s="66">
        <v>61.04</v>
      </c>
    </row>
    <row r="11252" spans="1:7" x14ac:dyDescent="0.2">
      <c r="A11252" s="1" t="str">
        <f t="shared" si="186"/>
        <v>SINAPI-I 1600</v>
      </c>
      <c r="B11252" s="3" t="s">
        <v>6169</v>
      </c>
      <c r="C11252" s="3">
        <v>1600</v>
      </c>
      <c r="D11252" s="2" t="s">
        <v>11981</v>
      </c>
      <c r="E11252" s="3" t="s">
        <v>6148</v>
      </c>
      <c r="G11252" s="66">
        <v>26.66</v>
      </c>
    </row>
    <row r="11253" spans="1:7" x14ac:dyDescent="0.2">
      <c r="A11253" s="1" t="str">
        <f t="shared" si="186"/>
        <v>SINAPI-I 1598</v>
      </c>
      <c r="B11253" s="3" t="s">
        <v>6169</v>
      </c>
      <c r="C11253" s="3">
        <v>1598</v>
      </c>
      <c r="D11253" s="2" t="s">
        <v>11982</v>
      </c>
      <c r="E11253" s="3" t="s">
        <v>6148</v>
      </c>
      <c r="G11253" s="66">
        <v>18.07</v>
      </c>
    </row>
    <row r="11254" spans="1:7" x14ac:dyDescent="0.2">
      <c r="A11254" s="1" t="str">
        <f t="shared" si="186"/>
        <v>SINAPI-I 1603</v>
      </c>
      <c r="B11254" s="3" t="s">
        <v>6169</v>
      </c>
      <c r="C11254" s="3">
        <v>1603</v>
      </c>
      <c r="D11254" s="2" t="s">
        <v>11983</v>
      </c>
      <c r="E11254" s="3" t="s">
        <v>6148</v>
      </c>
      <c r="G11254" s="66">
        <v>103.41</v>
      </c>
    </row>
    <row r="11255" spans="1:7" x14ac:dyDescent="0.2">
      <c r="A11255" s="1" t="str">
        <f t="shared" si="186"/>
        <v>SINAPI-I 1599</v>
      </c>
      <c r="B11255" s="3" t="s">
        <v>6169</v>
      </c>
      <c r="C11255" s="3">
        <v>1599</v>
      </c>
      <c r="D11255" s="2" t="s">
        <v>11984</v>
      </c>
      <c r="E11255" s="3" t="s">
        <v>6148</v>
      </c>
      <c r="G11255" s="66">
        <v>20.96</v>
      </c>
    </row>
    <row r="11256" spans="1:7" x14ac:dyDescent="0.2">
      <c r="A11256" s="1" t="str">
        <f t="shared" si="186"/>
        <v>SINAPI-I 1597</v>
      </c>
      <c r="B11256" s="3" t="s">
        <v>6169</v>
      </c>
      <c r="C11256" s="3">
        <v>1597</v>
      </c>
      <c r="D11256" s="2" t="s">
        <v>11985</v>
      </c>
      <c r="E11256" s="3" t="s">
        <v>6148</v>
      </c>
      <c r="G11256" s="66">
        <v>16.98</v>
      </c>
    </row>
    <row r="11257" spans="1:7" x14ac:dyDescent="0.2">
      <c r="A11257" s="1" t="str">
        <f t="shared" si="186"/>
        <v>SINAPI-I 39602</v>
      </c>
      <c r="B11257" s="3" t="s">
        <v>6169</v>
      </c>
      <c r="C11257" s="3">
        <v>39602</v>
      </c>
      <c r="D11257" s="2" t="s">
        <v>11986</v>
      </c>
      <c r="E11257" s="3" t="s">
        <v>6148</v>
      </c>
      <c r="G11257" s="66">
        <v>1.45</v>
      </c>
    </row>
    <row r="11258" spans="1:7" x14ac:dyDescent="0.2">
      <c r="A11258" s="1" t="str">
        <f t="shared" si="186"/>
        <v>SINAPI-I 39603</v>
      </c>
      <c r="B11258" s="3" t="s">
        <v>6169</v>
      </c>
      <c r="C11258" s="3">
        <v>39603</v>
      </c>
      <c r="D11258" s="2" t="s">
        <v>11987</v>
      </c>
      <c r="E11258" s="3" t="s">
        <v>6148</v>
      </c>
      <c r="G11258" s="66">
        <v>3.1</v>
      </c>
    </row>
    <row r="11259" spans="1:7" ht="22.5" x14ac:dyDescent="0.2">
      <c r="A11259" s="1" t="str">
        <f t="shared" si="186"/>
        <v>SINAPI-I 11821</v>
      </c>
      <c r="B11259" s="3" t="s">
        <v>6169</v>
      </c>
      <c r="C11259" s="3">
        <v>11821</v>
      </c>
      <c r="D11259" s="2" t="s">
        <v>11988</v>
      </c>
      <c r="E11259" s="3" t="s">
        <v>6148</v>
      </c>
      <c r="G11259" s="66">
        <v>13.95</v>
      </c>
    </row>
    <row r="11260" spans="1:7" ht="22.5" x14ac:dyDescent="0.2">
      <c r="A11260" s="1" t="str">
        <f t="shared" si="186"/>
        <v>SINAPI-I 1562</v>
      </c>
      <c r="B11260" s="3" t="s">
        <v>6169</v>
      </c>
      <c r="C11260" s="3">
        <v>1562</v>
      </c>
      <c r="D11260" s="2" t="s">
        <v>11989</v>
      </c>
      <c r="E11260" s="3" t="s">
        <v>6148</v>
      </c>
      <c r="G11260" s="66">
        <v>22.85</v>
      </c>
    </row>
    <row r="11261" spans="1:7" ht="22.5" x14ac:dyDescent="0.2">
      <c r="A11261" s="1" t="str">
        <f t="shared" si="186"/>
        <v>SINAPI-I 1563</v>
      </c>
      <c r="B11261" s="3" t="s">
        <v>6169</v>
      </c>
      <c r="C11261" s="3">
        <v>1563</v>
      </c>
      <c r="D11261" s="2" t="s">
        <v>11990</v>
      </c>
      <c r="E11261" s="3" t="s">
        <v>6148</v>
      </c>
      <c r="G11261" s="66">
        <v>30.66</v>
      </c>
    </row>
    <row r="11262" spans="1:7" x14ac:dyDescent="0.2">
      <c r="A11262" s="1" t="str">
        <f t="shared" si="186"/>
        <v>SINAPI-I 11856</v>
      </c>
      <c r="B11262" s="3" t="s">
        <v>6169</v>
      </c>
      <c r="C11262" s="3">
        <v>11856</v>
      </c>
      <c r="D11262" s="2" t="s">
        <v>11991</v>
      </c>
      <c r="E11262" s="3" t="s">
        <v>6148</v>
      </c>
      <c r="G11262" s="66">
        <v>9.14</v>
      </c>
    </row>
    <row r="11263" spans="1:7" x14ac:dyDescent="0.2">
      <c r="A11263" s="1" t="str">
        <f t="shared" si="186"/>
        <v>SINAPI-I 11857</v>
      </c>
      <c r="B11263" s="3" t="s">
        <v>6169</v>
      </c>
      <c r="C11263" s="3">
        <v>11857</v>
      </c>
      <c r="D11263" s="2" t="s">
        <v>11992</v>
      </c>
      <c r="E11263" s="3" t="s">
        <v>6148</v>
      </c>
      <c r="G11263" s="66">
        <v>48.1</v>
      </c>
    </row>
    <row r="11264" spans="1:7" x14ac:dyDescent="0.2">
      <c r="A11264" s="1" t="str">
        <f t="shared" si="186"/>
        <v>SINAPI-I 11858</v>
      </c>
      <c r="B11264" s="3" t="s">
        <v>6169</v>
      </c>
      <c r="C11264" s="3">
        <v>11858</v>
      </c>
      <c r="D11264" s="2" t="s">
        <v>11993</v>
      </c>
      <c r="E11264" s="3" t="s">
        <v>6148</v>
      </c>
      <c r="G11264" s="66">
        <v>59.7</v>
      </c>
    </row>
    <row r="11265" spans="1:7" x14ac:dyDescent="0.2">
      <c r="A11265" s="1" t="str">
        <f t="shared" si="186"/>
        <v>SINAPI-I 1539</v>
      </c>
      <c r="B11265" s="3" t="s">
        <v>6169</v>
      </c>
      <c r="C11265" s="3">
        <v>1539</v>
      </c>
      <c r="D11265" s="2" t="s">
        <v>11994</v>
      </c>
      <c r="E11265" s="3" t="s">
        <v>6148</v>
      </c>
      <c r="G11265" s="66">
        <v>10.74</v>
      </c>
    </row>
    <row r="11266" spans="1:7" x14ac:dyDescent="0.2">
      <c r="A11266" s="1" t="str">
        <f t="shared" si="186"/>
        <v>SINAPI-I 11859</v>
      </c>
      <c r="B11266" s="3" t="s">
        <v>6169</v>
      </c>
      <c r="C11266" s="3">
        <v>11859</v>
      </c>
      <c r="D11266" s="2" t="s">
        <v>11995</v>
      </c>
      <c r="E11266" s="3" t="s">
        <v>6148</v>
      </c>
      <c r="G11266" s="66">
        <v>81.23</v>
      </c>
    </row>
    <row r="11267" spans="1:7" x14ac:dyDescent="0.2">
      <c r="A11267" s="1" t="str">
        <f t="shared" si="186"/>
        <v>SINAPI-I 1550</v>
      </c>
      <c r="B11267" s="3" t="s">
        <v>6169</v>
      </c>
      <c r="C11267" s="3">
        <v>1550</v>
      </c>
      <c r="D11267" s="2" t="s">
        <v>11996</v>
      </c>
      <c r="E11267" s="3" t="s">
        <v>6148</v>
      </c>
      <c r="G11267" s="66">
        <v>11.33</v>
      </c>
    </row>
    <row r="11268" spans="1:7" x14ac:dyDescent="0.2">
      <c r="A11268" s="1" t="str">
        <f t="shared" si="186"/>
        <v>SINAPI-I 11854</v>
      </c>
      <c r="B11268" s="3" t="s">
        <v>6169</v>
      </c>
      <c r="C11268" s="3">
        <v>11854</v>
      </c>
      <c r="D11268" s="2" t="s">
        <v>11997</v>
      </c>
      <c r="E11268" s="3" t="s">
        <v>6148</v>
      </c>
      <c r="G11268" s="66">
        <v>14.16</v>
      </c>
    </row>
    <row r="11269" spans="1:7" x14ac:dyDescent="0.2">
      <c r="A11269" s="1" t="str">
        <f t="shared" si="186"/>
        <v>SINAPI-I 11862</v>
      </c>
      <c r="B11269" s="3" t="s">
        <v>6169</v>
      </c>
      <c r="C11269" s="3">
        <v>11862</v>
      </c>
      <c r="D11269" s="2" t="s">
        <v>11998</v>
      </c>
      <c r="E11269" s="3" t="s">
        <v>6148</v>
      </c>
      <c r="G11269" s="66">
        <v>19.86</v>
      </c>
    </row>
    <row r="11270" spans="1:7" x14ac:dyDescent="0.2">
      <c r="A11270" s="1" t="str">
        <f t="shared" si="186"/>
        <v>SINAPI-I 11863</v>
      </c>
      <c r="B11270" s="3" t="s">
        <v>6169</v>
      </c>
      <c r="C11270" s="3">
        <v>11863</v>
      </c>
      <c r="D11270" s="2" t="s">
        <v>11999</v>
      </c>
      <c r="E11270" s="3" t="s">
        <v>6148</v>
      </c>
      <c r="G11270" s="66">
        <v>8.02</v>
      </c>
    </row>
    <row r="11271" spans="1:7" x14ac:dyDescent="0.2">
      <c r="A11271" s="1" t="str">
        <f t="shared" si="186"/>
        <v>SINAPI-I 11855</v>
      </c>
      <c r="B11271" s="3" t="s">
        <v>6169</v>
      </c>
      <c r="C11271" s="3">
        <v>11855</v>
      </c>
      <c r="D11271" s="2" t="s">
        <v>12000</v>
      </c>
      <c r="E11271" s="3" t="s">
        <v>6148</v>
      </c>
      <c r="G11271" s="66">
        <v>29.65</v>
      </c>
    </row>
    <row r="11272" spans="1:7" x14ac:dyDescent="0.2">
      <c r="A11272" s="1" t="str">
        <f t="shared" si="186"/>
        <v>SINAPI-I 11864</v>
      </c>
      <c r="B11272" s="3" t="s">
        <v>6169</v>
      </c>
      <c r="C11272" s="3">
        <v>11864</v>
      </c>
      <c r="D11272" s="2" t="s">
        <v>12001</v>
      </c>
      <c r="E11272" s="3" t="s">
        <v>6148</v>
      </c>
      <c r="G11272" s="66">
        <v>44.82</v>
      </c>
    </row>
    <row r="11273" spans="1:7" ht="22.5" x14ac:dyDescent="0.2">
      <c r="A11273" s="1" t="str">
        <f t="shared" si="186"/>
        <v>SINAPI-I 2527</v>
      </c>
      <c r="B11273" s="3" t="s">
        <v>6169</v>
      </c>
      <c r="C11273" s="3">
        <v>2527</v>
      </c>
      <c r="D11273" s="2" t="s">
        <v>12002</v>
      </c>
      <c r="E11273" s="3" t="s">
        <v>6148</v>
      </c>
      <c r="G11273" s="66">
        <v>10.93</v>
      </c>
    </row>
    <row r="11274" spans="1:7" ht="22.5" x14ac:dyDescent="0.2">
      <c r="A11274" s="1" t="str">
        <f t="shared" si="186"/>
        <v>SINAPI-I 2526</v>
      </c>
      <c r="B11274" s="3" t="s">
        <v>6169</v>
      </c>
      <c r="C11274" s="3">
        <v>2526</v>
      </c>
      <c r="D11274" s="2" t="s">
        <v>12003</v>
      </c>
      <c r="E11274" s="3" t="s">
        <v>6148</v>
      </c>
      <c r="G11274" s="66">
        <v>7</v>
      </c>
    </row>
    <row r="11275" spans="1:7" ht="22.5" x14ac:dyDescent="0.2">
      <c r="A11275" s="1" t="str">
        <f t="shared" si="186"/>
        <v>SINAPI-I 2483</v>
      </c>
      <c r="B11275" s="3" t="s">
        <v>6169</v>
      </c>
      <c r="C11275" s="3">
        <v>2483</v>
      </c>
      <c r="D11275" s="2" t="s">
        <v>12004</v>
      </c>
      <c r="E11275" s="3" t="s">
        <v>6148</v>
      </c>
      <c r="G11275" s="66">
        <v>4.99</v>
      </c>
    </row>
    <row r="11276" spans="1:7" ht="22.5" x14ac:dyDescent="0.2">
      <c r="A11276" s="1" t="str">
        <f t="shared" si="186"/>
        <v>SINAPI-I 2487</v>
      </c>
      <c r="B11276" s="3" t="s">
        <v>6169</v>
      </c>
      <c r="C11276" s="3">
        <v>2487</v>
      </c>
      <c r="D11276" s="2" t="s">
        <v>12005</v>
      </c>
      <c r="E11276" s="3" t="s">
        <v>6148</v>
      </c>
      <c r="G11276" s="66">
        <v>2.39</v>
      </c>
    </row>
    <row r="11277" spans="1:7" ht="22.5" x14ac:dyDescent="0.2">
      <c r="A11277" s="1" t="str">
        <f t="shared" si="186"/>
        <v>SINAPI-I 2528</v>
      </c>
      <c r="B11277" s="3" t="s">
        <v>6169</v>
      </c>
      <c r="C11277" s="3">
        <v>2528</v>
      </c>
      <c r="D11277" s="2" t="s">
        <v>12006</v>
      </c>
      <c r="E11277" s="3" t="s">
        <v>6148</v>
      </c>
      <c r="G11277" s="66">
        <v>27.51</v>
      </c>
    </row>
    <row r="11278" spans="1:7" ht="22.5" x14ac:dyDescent="0.2">
      <c r="A11278" s="1" t="str">
        <f t="shared" si="186"/>
        <v>SINAPI-I 2489</v>
      </c>
      <c r="B11278" s="3" t="s">
        <v>6169</v>
      </c>
      <c r="C11278" s="3">
        <v>2489</v>
      </c>
      <c r="D11278" s="2" t="s">
        <v>12007</v>
      </c>
      <c r="E11278" s="3" t="s">
        <v>6148</v>
      </c>
      <c r="G11278" s="66">
        <v>12.12</v>
      </c>
    </row>
    <row r="11279" spans="1:7" ht="22.5" x14ac:dyDescent="0.2">
      <c r="A11279" s="1" t="str">
        <f t="shared" si="186"/>
        <v>SINAPI-I 2484</v>
      </c>
      <c r="B11279" s="3" t="s">
        <v>6169</v>
      </c>
      <c r="C11279" s="3">
        <v>2484</v>
      </c>
      <c r="D11279" s="2" t="s">
        <v>12008</v>
      </c>
      <c r="E11279" s="3" t="s">
        <v>6148</v>
      </c>
      <c r="G11279" s="66">
        <v>39.96</v>
      </c>
    </row>
    <row r="11280" spans="1:7" ht="22.5" x14ac:dyDescent="0.2">
      <c r="A11280" s="1" t="str">
        <f t="shared" si="186"/>
        <v>SINAPI-I 2488</v>
      </c>
      <c r="B11280" s="3" t="s">
        <v>6169</v>
      </c>
      <c r="C11280" s="3">
        <v>2488</v>
      </c>
      <c r="D11280" s="2" t="s">
        <v>12009</v>
      </c>
      <c r="E11280" s="3" t="s">
        <v>6148</v>
      </c>
      <c r="G11280" s="66">
        <v>2.8</v>
      </c>
    </row>
    <row r="11281" spans="1:7" ht="22.5" x14ac:dyDescent="0.2">
      <c r="A11281" s="1" t="str">
        <f t="shared" si="186"/>
        <v>SINAPI-I 2485</v>
      </c>
      <c r="B11281" s="3" t="s">
        <v>6169</v>
      </c>
      <c r="C11281" s="3">
        <v>2485</v>
      </c>
      <c r="D11281" s="2" t="s">
        <v>12010</v>
      </c>
      <c r="E11281" s="3" t="s">
        <v>6148</v>
      </c>
      <c r="G11281" s="66">
        <v>62.64</v>
      </c>
    </row>
    <row r="11282" spans="1:7" x14ac:dyDescent="0.2">
      <c r="A11282" s="1" t="str">
        <f t="shared" si="186"/>
        <v>SINAPI-I 44247</v>
      </c>
      <c r="B11282" s="3" t="s">
        <v>6169</v>
      </c>
      <c r="C11282" s="3">
        <v>44247</v>
      </c>
      <c r="D11282" s="2" t="s">
        <v>12011</v>
      </c>
      <c r="E11282" s="3" t="s">
        <v>6148</v>
      </c>
      <c r="G11282" s="66">
        <v>1595.37</v>
      </c>
    </row>
    <row r="11283" spans="1:7" x14ac:dyDescent="0.2">
      <c r="A11283" s="1" t="str">
        <f t="shared" si="186"/>
        <v>SINAPI-I 38005</v>
      </c>
      <c r="B11283" s="3" t="s">
        <v>6169</v>
      </c>
      <c r="C11283" s="3">
        <v>38005</v>
      </c>
      <c r="D11283" s="2" t="s">
        <v>12012</v>
      </c>
      <c r="E11283" s="3" t="s">
        <v>6148</v>
      </c>
      <c r="G11283" s="66">
        <v>18.97</v>
      </c>
    </row>
    <row r="11284" spans="1:7" x14ac:dyDescent="0.2">
      <c r="A11284" s="1" t="str">
        <f t="shared" si="186"/>
        <v>SINAPI-I 38006</v>
      </c>
      <c r="B11284" s="3" t="s">
        <v>6169</v>
      </c>
      <c r="C11284" s="3">
        <v>38006</v>
      </c>
      <c r="D11284" s="2" t="s">
        <v>12013</v>
      </c>
      <c r="E11284" s="3" t="s">
        <v>6148</v>
      </c>
      <c r="G11284" s="66">
        <v>25.21</v>
      </c>
    </row>
    <row r="11285" spans="1:7" x14ac:dyDescent="0.2">
      <c r="A11285" s="1" t="str">
        <f t="shared" si="186"/>
        <v>SINAPI-I 38428</v>
      </c>
      <c r="B11285" s="3" t="s">
        <v>6169</v>
      </c>
      <c r="C11285" s="3">
        <v>38428</v>
      </c>
      <c r="D11285" s="2" t="s">
        <v>12014</v>
      </c>
      <c r="E11285" s="3" t="s">
        <v>6148</v>
      </c>
      <c r="G11285" s="66">
        <v>22.57</v>
      </c>
    </row>
    <row r="11286" spans="1:7" x14ac:dyDescent="0.2">
      <c r="A11286" s="1" t="str">
        <f t="shared" si="186"/>
        <v>SINAPI-I 38007</v>
      </c>
      <c r="B11286" s="3" t="s">
        <v>6169</v>
      </c>
      <c r="C11286" s="3">
        <v>38007</v>
      </c>
      <c r="D11286" s="2" t="s">
        <v>12015</v>
      </c>
      <c r="E11286" s="3" t="s">
        <v>6148</v>
      </c>
      <c r="G11286" s="66">
        <v>29.08</v>
      </c>
    </row>
    <row r="11287" spans="1:7" x14ac:dyDescent="0.2">
      <c r="A11287" s="1" t="str">
        <f t="shared" si="186"/>
        <v>SINAPI-I 38008</v>
      </c>
      <c r="B11287" s="3" t="s">
        <v>6169</v>
      </c>
      <c r="C11287" s="3">
        <v>38008</v>
      </c>
      <c r="D11287" s="2" t="s">
        <v>12016</v>
      </c>
      <c r="E11287" s="3" t="s">
        <v>6148</v>
      </c>
      <c r="G11287" s="66">
        <v>46.54</v>
      </c>
    </row>
    <row r="11288" spans="1:7" x14ac:dyDescent="0.2">
      <c r="A11288" s="1" t="str">
        <f t="shared" si="186"/>
        <v>SINAPI-I 38009</v>
      </c>
      <c r="B11288" s="3" t="s">
        <v>6169</v>
      </c>
      <c r="C11288" s="3">
        <v>38009</v>
      </c>
      <c r="D11288" s="2" t="s">
        <v>12017</v>
      </c>
      <c r="E11288" s="3" t="s">
        <v>6148</v>
      </c>
      <c r="G11288" s="66">
        <v>56.97</v>
      </c>
    </row>
    <row r="11289" spans="1:7" x14ac:dyDescent="0.2">
      <c r="A11289" s="1" t="str">
        <f t="shared" si="186"/>
        <v>SINAPI-I 44248</v>
      </c>
      <c r="B11289" s="3" t="s">
        <v>6169</v>
      </c>
      <c r="C11289" s="3">
        <v>44248</v>
      </c>
      <c r="D11289" s="2" t="s">
        <v>12018</v>
      </c>
      <c r="E11289" s="3" t="s">
        <v>6148</v>
      </c>
      <c r="G11289" s="66">
        <v>92.87</v>
      </c>
    </row>
    <row r="11290" spans="1:7" x14ac:dyDescent="0.2">
      <c r="A11290" s="1" t="str">
        <f t="shared" si="186"/>
        <v>SINAPI-I 44249</v>
      </c>
      <c r="B11290" s="3" t="s">
        <v>6169</v>
      </c>
      <c r="C11290" s="3">
        <v>44249</v>
      </c>
      <c r="D11290" s="2" t="s">
        <v>12019</v>
      </c>
      <c r="E11290" s="3" t="s">
        <v>6148</v>
      </c>
      <c r="G11290" s="66">
        <v>358.3</v>
      </c>
    </row>
    <row r="11291" spans="1:7" x14ac:dyDescent="0.2">
      <c r="A11291" s="1" t="str">
        <f t="shared" si="186"/>
        <v>SINAPI-I 44250</v>
      </c>
      <c r="B11291" s="3" t="s">
        <v>6169</v>
      </c>
      <c r="C11291" s="3">
        <v>44250</v>
      </c>
      <c r="D11291" s="2" t="s">
        <v>12020</v>
      </c>
      <c r="E11291" s="3" t="s">
        <v>6148</v>
      </c>
      <c r="G11291" s="66">
        <v>520.33000000000004</v>
      </c>
    </row>
    <row r="11292" spans="1:7" ht="22.5" x14ac:dyDescent="0.2">
      <c r="A11292" s="1" t="str">
        <f t="shared" si="186"/>
        <v>SINAPI-I 39279</v>
      </c>
      <c r="B11292" s="3" t="s">
        <v>6169</v>
      </c>
      <c r="C11292" s="3">
        <v>39279</v>
      </c>
      <c r="D11292" s="2" t="s">
        <v>12021</v>
      </c>
      <c r="E11292" s="3" t="s">
        <v>6148</v>
      </c>
    </row>
    <row r="11293" spans="1:7" ht="22.5" x14ac:dyDescent="0.2">
      <c r="A11293" s="1" t="str">
        <f t="shared" si="186"/>
        <v>SINAPI-I 39280</v>
      </c>
      <c r="B11293" s="3" t="s">
        <v>6169</v>
      </c>
      <c r="C11293" s="3">
        <v>39280</v>
      </c>
      <c r="D11293" s="2" t="s">
        <v>12022</v>
      </c>
      <c r="E11293" s="3" t="s">
        <v>6148</v>
      </c>
    </row>
    <row r="11294" spans="1:7" ht="22.5" x14ac:dyDescent="0.2">
      <c r="A11294" s="1" t="str">
        <f t="shared" si="186"/>
        <v>SINAPI-I 39281</v>
      </c>
      <c r="B11294" s="3" t="s">
        <v>6169</v>
      </c>
      <c r="C11294" s="3">
        <v>39281</v>
      </c>
      <c r="D11294" s="2" t="s">
        <v>12023</v>
      </c>
      <c r="E11294" s="3" t="s">
        <v>6148</v>
      </c>
    </row>
    <row r="11295" spans="1:7" ht="22.5" x14ac:dyDescent="0.2">
      <c r="A11295" s="1" t="str">
        <f t="shared" si="186"/>
        <v>SINAPI-I 39282</v>
      </c>
      <c r="B11295" s="3" t="s">
        <v>6169</v>
      </c>
      <c r="C11295" s="3">
        <v>39282</v>
      </c>
      <c r="D11295" s="2" t="s">
        <v>12024</v>
      </c>
      <c r="E11295" s="3" t="s">
        <v>6148</v>
      </c>
    </row>
    <row r="11296" spans="1:7" ht="22.5" x14ac:dyDescent="0.2">
      <c r="A11296" s="1" t="str">
        <f t="shared" si="186"/>
        <v>SINAPI-I 38844</v>
      </c>
      <c r="B11296" s="3" t="s">
        <v>6169</v>
      </c>
      <c r="C11296" s="3">
        <v>38844</v>
      </c>
      <c r="D11296" s="2" t="s">
        <v>12025</v>
      </c>
      <c r="E11296" s="3" t="s">
        <v>6148</v>
      </c>
    </row>
    <row r="11297" spans="1:7" ht="22.5" x14ac:dyDescent="0.2">
      <c r="A11297" s="1" t="str">
        <f t="shared" si="186"/>
        <v>SINAPI-I 38846</v>
      </c>
      <c r="B11297" s="3" t="s">
        <v>6169</v>
      </c>
      <c r="C11297" s="3">
        <v>38846</v>
      </c>
      <c r="D11297" s="2" t="s">
        <v>12026</v>
      </c>
      <c r="E11297" s="3" t="s">
        <v>6148</v>
      </c>
    </row>
    <row r="11298" spans="1:7" ht="22.5" x14ac:dyDescent="0.2">
      <c r="A11298" s="1" t="str">
        <f t="shared" si="186"/>
        <v>SINAPI-I 38847</v>
      </c>
      <c r="B11298" s="3" t="s">
        <v>6169</v>
      </c>
      <c r="C11298" s="3">
        <v>38847</v>
      </c>
      <c r="D11298" s="2" t="s">
        <v>12027</v>
      </c>
      <c r="E11298" s="3" t="s">
        <v>6148</v>
      </c>
    </row>
    <row r="11299" spans="1:7" ht="22.5" x14ac:dyDescent="0.2">
      <c r="A11299" s="1" t="str">
        <f t="shared" si="186"/>
        <v>SINAPI-I 38850</v>
      </c>
      <c r="B11299" s="3" t="s">
        <v>6169</v>
      </c>
      <c r="C11299" s="3">
        <v>38850</v>
      </c>
      <c r="D11299" s="2" t="s">
        <v>12028</v>
      </c>
      <c r="E11299" s="3" t="s">
        <v>6148</v>
      </c>
    </row>
    <row r="11300" spans="1:7" ht="22.5" x14ac:dyDescent="0.2">
      <c r="A11300" s="1" t="str">
        <f t="shared" si="186"/>
        <v>SINAPI-I 38848</v>
      </c>
      <c r="B11300" s="3" t="s">
        <v>6169</v>
      </c>
      <c r="C11300" s="3">
        <v>38848</v>
      </c>
      <c r="D11300" s="2" t="s">
        <v>12029</v>
      </c>
      <c r="E11300" s="3" t="s">
        <v>6148</v>
      </c>
    </row>
    <row r="11301" spans="1:7" ht="22.5" x14ac:dyDescent="0.2">
      <c r="A11301" s="1" t="str">
        <f t="shared" si="186"/>
        <v>SINAPI-I 38851</v>
      </c>
      <c r="B11301" s="3" t="s">
        <v>6169</v>
      </c>
      <c r="C11301" s="3">
        <v>38851</v>
      </c>
      <c r="D11301" s="2" t="s">
        <v>12030</v>
      </c>
      <c r="E11301" s="3" t="s">
        <v>6148</v>
      </c>
    </row>
    <row r="11302" spans="1:7" ht="22.5" x14ac:dyDescent="0.2">
      <c r="A11302" s="1" t="str">
        <f t="shared" si="186"/>
        <v>SINAPI-I 38854</v>
      </c>
      <c r="B11302" s="3" t="s">
        <v>6169</v>
      </c>
      <c r="C11302" s="3">
        <v>38854</v>
      </c>
      <c r="D11302" s="2" t="s">
        <v>12031</v>
      </c>
      <c r="E11302" s="3" t="s">
        <v>6148</v>
      </c>
    </row>
    <row r="11303" spans="1:7" ht="33.75" x14ac:dyDescent="0.2">
      <c r="A11303" s="1" t="str">
        <f t="shared" ref="A11303:A11366" si="187">CONCATENAR</f>
        <v>SINAPI-I 3104</v>
      </c>
      <c r="B11303" s="3" t="s">
        <v>6169</v>
      </c>
      <c r="C11303" s="3">
        <v>3104</v>
      </c>
      <c r="D11303" s="2" t="s">
        <v>12032</v>
      </c>
      <c r="E11303" s="3" t="s">
        <v>8396</v>
      </c>
      <c r="G11303" s="66">
        <v>146.24</v>
      </c>
    </row>
    <row r="11304" spans="1:7" ht="22.5" x14ac:dyDescent="0.2">
      <c r="A11304" s="1" t="str">
        <f t="shared" si="187"/>
        <v>SINAPI-I 1607</v>
      </c>
      <c r="B11304" s="3" t="s">
        <v>6169</v>
      </c>
      <c r="C11304" s="3">
        <v>1607</v>
      </c>
      <c r="D11304" s="2" t="s">
        <v>12033</v>
      </c>
      <c r="E11304" s="3" t="s">
        <v>8396</v>
      </c>
      <c r="G11304" s="66">
        <v>0.35</v>
      </c>
    </row>
    <row r="11305" spans="1:7" ht="22.5" x14ac:dyDescent="0.2">
      <c r="A11305" s="1" t="str">
        <f t="shared" si="187"/>
        <v>SINAPI-I 38169</v>
      </c>
      <c r="B11305" s="3" t="s">
        <v>6169</v>
      </c>
      <c r="C11305" s="3">
        <v>38169</v>
      </c>
      <c r="D11305" s="2" t="s">
        <v>12034</v>
      </c>
      <c r="E11305" s="3" t="s">
        <v>8396</v>
      </c>
      <c r="G11305" s="66">
        <v>81.81</v>
      </c>
    </row>
    <row r="11306" spans="1:7" ht="22.5" x14ac:dyDescent="0.2">
      <c r="A11306" s="1" t="str">
        <f t="shared" si="187"/>
        <v>SINAPI-I 6142</v>
      </c>
      <c r="B11306" s="3" t="s">
        <v>6169</v>
      </c>
      <c r="C11306" s="3">
        <v>6142</v>
      </c>
      <c r="D11306" s="2" t="s">
        <v>12035</v>
      </c>
      <c r="E11306" s="3" t="s">
        <v>6148</v>
      </c>
      <c r="G11306" s="66">
        <v>9.25</v>
      </c>
    </row>
    <row r="11307" spans="1:7" ht="22.5" x14ac:dyDescent="0.2">
      <c r="A11307" s="1" t="str">
        <f t="shared" si="187"/>
        <v>SINAPI-I 11686</v>
      </c>
      <c r="B11307" s="3" t="s">
        <v>6169</v>
      </c>
      <c r="C11307" s="3">
        <v>11686</v>
      </c>
      <c r="D11307" s="2" t="s">
        <v>12036</v>
      </c>
      <c r="E11307" s="3" t="s">
        <v>6148</v>
      </c>
      <c r="G11307" s="66">
        <v>12.84</v>
      </c>
    </row>
    <row r="11308" spans="1:7" x14ac:dyDescent="0.2">
      <c r="A11308" s="1" t="str">
        <f t="shared" si="187"/>
        <v>SINAPI-I 37598</v>
      </c>
      <c r="B11308" s="3" t="s">
        <v>6169</v>
      </c>
      <c r="C11308" s="3">
        <v>37598</v>
      </c>
      <c r="D11308" s="2" t="s">
        <v>12037</v>
      </c>
      <c r="E11308" s="3" t="s">
        <v>6148</v>
      </c>
    </row>
    <row r="11309" spans="1:7" ht="22.5" x14ac:dyDescent="0.2">
      <c r="A11309" s="1" t="str">
        <f t="shared" si="187"/>
        <v>SINAPI-I 25398</v>
      </c>
      <c r="B11309" s="3" t="s">
        <v>6169</v>
      </c>
      <c r="C11309" s="3">
        <v>25398</v>
      </c>
      <c r="D11309" s="2" t="s">
        <v>12038</v>
      </c>
      <c r="E11309" s="3" t="s">
        <v>6148</v>
      </c>
    </row>
    <row r="11310" spans="1:7" ht="22.5" x14ac:dyDescent="0.2">
      <c r="A11310" s="1" t="str">
        <f t="shared" si="187"/>
        <v>SINAPI-I 25399</v>
      </c>
      <c r="B11310" s="3" t="s">
        <v>6169</v>
      </c>
      <c r="C11310" s="3">
        <v>25399</v>
      </c>
      <c r="D11310" s="2" t="s">
        <v>12039</v>
      </c>
      <c r="E11310" s="3" t="s">
        <v>6148</v>
      </c>
    </row>
    <row r="11311" spans="1:7" ht="22.5" x14ac:dyDescent="0.2">
      <c r="A11311" s="1" t="str">
        <f t="shared" si="187"/>
        <v>SINAPI-I 43440</v>
      </c>
      <c r="B11311" s="3" t="s">
        <v>6169</v>
      </c>
      <c r="C11311" s="3">
        <v>43440</v>
      </c>
      <c r="D11311" s="2" t="s">
        <v>12040</v>
      </c>
      <c r="E11311" s="3" t="s">
        <v>6148</v>
      </c>
      <c r="G11311" s="66">
        <v>414</v>
      </c>
    </row>
    <row r="11312" spans="1:7" ht="22.5" x14ac:dyDescent="0.2">
      <c r="A11312" s="1" t="str">
        <f t="shared" si="187"/>
        <v>SINAPI-I 10667</v>
      </c>
      <c r="B11312" s="3" t="s">
        <v>6169</v>
      </c>
      <c r="C11312" s="3">
        <v>10667</v>
      </c>
      <c r="D11312" s="2" t="s">
        <v>12041</v>
      </c>
      <c r="E11312" s="3" t="s">
        <v>6148</v>
      </c>
      <c r="G11312" s="66">
        <v>23580</v>
      </c>
    </row>
    <row r="11313" spans="1:7" x14ac:dyDescent="0.2">
      <c r="A11313" s="1" t="str">
        <f t="shared" si="187"/>
        <v>SINAPI-I 1613</v>
      </c>
      <c r="B11313" s="3" t="s">
        <v>6169</v>
      </c>
      <c r="C11313" s="3">
        <v>1613</v>
      </c>
      <c r="D11313" s="2" t="s">
        <v>12042</v>
      </c>
      <c r="E11313" s="3" t="s">
        <v>6148</v>
      </c>
      <c r="G11313" s="66">
        <v>2218.64</v>
      </c>
    </row>
    <row r="11314" spans="1:7" x14ac:dyDescent="0.2">
      <c r="A11314" s="1" t="str">
        <f t="shared" si="187"/>
        <v>SINAPI-I 1626</v>
      </c>
      <c r="B11314" s="3" t="s">
        <v>6169</v>
      </c>
      <c r="C11314" s="3">
        <v>1626</v>
      </c>
      <c r="D11314" s="2" t="s">
        <v>12043</v>
      </c>
      <c r="E11314" s="3" t="s">
        <v>6148</v>
      </c>
      <c r="G11314" s="66">
        <v>3318.24</v>
      </c>
    </row>
    <row r="11315" spans="1:7" x14ac:dyDescent="0.2">
      <c r="A11315" s="1" t="str">
        <f t="shared" si="187"/>
        <v>SINAPI-I 1625</v>
      </c>
      <c r="B11315" s="3" t="s">
        <v>6169</v>
      </c>
      <c r="C11315" s="3">
        <v>1625</v>
      </c>
      <c r="D11315" s="2" t="s">
        <v>12044</v>
      </c>
      <c r="E11315" s="3" t="s">
        <v>6148</v>
      </c>
      <c r="G11315" s="66">
        <v>231.77</v>
      </c>
    </row>
    <row r="11316" spans="1:7" x14ac:dyDescent="0.2">
      <c r="A11316" s="1" t="str">
        <f t="shared" si="187"/>
        <v>SINAPI-I 1622</v>
      </c>
      <c r="B11316" s="3" t="s">
        <v>6169</v>
      </c>
      <c r="C11316" s="3">
        <v>1622</v>
      </c>
      <c r="D11316" s="2" t="s">
        <v>12045</v>
      </c>
      <c r="E11316" s="3" t="s">
        <v>6148</v>
      </c>
      <c r="G11316" s="66">
        <v>7487.91</v>
      </c>
    </row>
    <row r="11317" spans="1:7" x14ac:dyDescent="0.2">
      <c r="A11317" s="1" t="str">
        <f t="shared" si="187"/>
        <v>SINAPI-I 1620</v>
      </c>
      <c r="B11317" s="3" t="s">
        <v>6169</v>
      </c>
      <c r="C11317" s="3">
        <v>1620</v>
      </c>
      <c r="D11317" s="2" t="s">
        <v>12046</v>
      </c>
      <c r="E11317" s="3" t="s">
        <v>6148</v>
      </c>
      <c r="G11317" s="66">
        <v>488.22</v>
      </c>
    </row>
    <row r="11318" spans="1:7" x14ac:dyDescent="0.2">
      <c r="A11318" s="1" t="str">
        <f t="shared" si="187"/>
        <v>SINAPI-I 1629</v>
      </c>
      <c r="B11318" s="3" t="s">
        <v>6169</v>
      </c>
      <c r="C11318" s="3">
        <v>1629</v>
      </c>
      <c r="D11318" s="2" t="s">
        <v>12047</v>
      </c>
      <c r="E11318" s="3" t="s">
        <v>6148</v>
      </c>
      <c r="G11318" s="66">
        <v>18223.8</v>
      </c>
    </row>
    <row r="11319" spans="1:7" x14ac:dyDescent="0.2">
      <c r="A11319" s="1" t="str">
        <f t="shared" si="187"/>
        <v>SINAPI-I 1627</v>
      </c>
      <c r="B11319" s="3" t="s">
        <v>6169</v>
      </c>
      <c r="C11319" s="3">
        <v>1627</v>
      </c>
      <c r="D11319" s="2" t="s">
        <v>12048</v>
      </c>
      <c r="E11319" s="3" t="s">
        <v>6148</v>
      </c>
      <c r="G11319" s="66">
        <v>933.22</v>
      </c>
    </row>
    <row r="11320" spans="1:7" x14ac:dyDescent="0.2">
      <c r="A11320" s="1" t="str">
        <f t="shared" si="187"/>
        <v>SINAPI-I 1623</v>
      </c>
      <c r="B11320" s="3" t="s">
        <v>6169</v>
      </c>
      <c r="C11320" s="3">
        <v>1623</v>
      </c>
      <c r="D11320" s="2" t="s">
        <v>12049</v>
      </c>
      <c r="E11320" s="3" t="s">
        <v>6148</v>
      </c>
      <c r="G11320" s="66">
        <v>189.01</v>
      </c>
    </row>
    <row r="11321" spans="1:7" x14ac:dyDescent="0.2">
      <c r="A11321" s="1" t="str">
        <f t="shared" si="187"/>
        <v>SINAPI-I 1619</v>
      </c>
      <c r="B11321" s="3" t="s">
        <v>6169</v>
      </c>
      <c r="C11321" s="3">
        <v>1619</v>
      </c>
      <c r="D11321" s="2" t="s">
        <v>12050</v>
      </c>
      <c r="E11321" s="3" t="s">
        <v>6148</v>
      </c>
      <c r="G11321" s="66">
        <v>260</v>
      </c>
    </row>
    <row r="11322" spans="1:7" x14ac:dyDescent="0.2">
      <c r="A11322" s="1" t="str">
        <f t="shared" si="187"/>
        <v>SINAPI-I 1630</v>
      </c>
      <c r="B11322" s="3" t="s">
        <v>6169</v>
      </c>
      <c r="C11322" s="3">
        <v>1630</v>
      </c>
      <c r="D11322" s="2" t="s">
        <v>12051</v>
      </c>
      <c r="E11322" s="3" t="s">
        <v>6148</v>
      </c>
      <c r="G11322" s="66">
        <v>5724.67</v>
      </c>
    </row>
    <row r="11323" spans="1:7" x14ac:dyDescent="0.2">
      <c r="A11323" s="1" t="str">
        <f t="shared" si="187"/>
        <v>SINAPI-I 1616</v>
      </c>
      <c r="B11323" s="3" t="s">
        <v>6169</v>
      </c>
      <c r="C11323" s="3">
        <v>1616</v>
      </c>
      <c r="D11323" s="2" t="s">
        <v>12052</v>
      </c>
      <c r="E11323" s="3" t="s">
        <v>6148</v>
      </c>
      <c r="G11323" s="66">
        <v>8804.64</v>
      </c>
    </row>
    <row r="11324" spans="1:7" x14ac:dyDescent="0.2">
      <c r="A11324" s="1" t="str">
        <f t="shared" si="187"/>
        <v>SINAPI-I 1614</v>
      </c>
      <c r="B11324" s="3" t="s">
        <v>6169</v>
      </c>
      <c r="C11324" s="3">
        <v>1614</v>
      </c>
      <c r="D11324" s="2" t="s">
        <v>12053</v>
      </c>
      <c r="E11324" s="3" t="s">
        <v>6148</v>
      </c>
      <c r="G11324" s="66">
        <v>402.4</v>
      </c>
    </row>
    <row r="11325" spans="1:7" x14ac:dyDescent="0.2">
      <c r="A11325" s="1" t="str">
        <f t="shared" si="187"/>
        <v>SINAPI-I 1617</v>
      </c>
      <c r="B11325" s="3" t="s">
        <v>6169</v>
      </c>
      <c r="C11325" s="3">
        <v>1617</v>
      </c>
      <c r="D11325" s="2" t="s">
        <v>12054</v>
      </c>
      <c r="E11325" s="3" t="s">
        <v>6148</v>
      </c>
      <c r="G11325" s="66">
        <v>10510.83</v>
      </c>
    </row>
    <row r="11326" spans="1:7" x14ac:dyDescent="0.2">
      <c r="A11326" s="1" t="str">
        <f t="shared" si="187"/>
        <v>SINAPI-I 1621</v>
      </c>
      <c r="B11326" s="3" t="s">
        <v>6169</v>
      </c>
      <c r="C11326" s="3">
        <v>1621</v>
      </c>
      <c r="D11326" s="2" t="s">
        <v>12055</v>
      </c>
      <c r="E11326" s="3" t="s">
        <v>6148</v>
      </c>
      <c r="G11326" s="66">
        <v>719.69</v>
      </c>
    </row>
    <row r="11327" spans="1:7" x14ac:dyDescent="0.2">
      <c r="A11327" s="1" t="str">
        <f t="shared" si="187"/>
        <v>SINAPI-I 1624</v>
      </c>
      <c r="B11327" s="3" t="s">
        <v>6169</v>
      </c>
      <c r="C11327" s="3">
        <v>1624</v>
      </c>
      <c r="D11327" s="2" t="s">
        <v>12056</v>
      </c>
      <c r="E11327" s="3" t="s">
        <v>6148</v>
      </c>
      <c r="G11327" s="66">
        <v>25836.13</v>
      </c>
    </row>
    <row r="11328" spans="1:7" x14ac:dyDescent="0.2">
      <c r="A11328" s="1" t="str">
        <f t="shared" si="187"/>
        <v>SINAPI-I 1615</v>
      </c>
      <c r="B11328" s="3" t="s">
        <v>6169</v>
      </c>
      <c r="C11328" s="3">
        <v>1615</v>
      </c>
      <c r="D11328" s="2" t="s">
        <v>12057</v>
      </c>
      <c r="E11328" s="3" t="s">
        <v>6148</v>
      </c>
      <c r="G11328" s="66">
        <v>1351.46</v>
      </c>
    </row>
    <row r="11329" spans="1:7" x14ac:dyDescent="0.2">
      <c r="A11329" s="1" t="str">
        <f t="shared" si="187"/>
        <v>SINAPI-I 1612</v>
      </c>
      <c r="B11329" s="3" t="s">
        <v>6169</v>
      </c>
      <c r="C11329" s="3">
        <v>1612</v>
      </c>
      <c r="D11329" s="2" t="s">
        <v>12058</v>
      </c>
      <c r="E11329" s="3" t="s">
        <v>6148</v>
      </c>
      <c r="G11329" s="66">
        <v>178</v>
      </c>
    </row>
    <row r="11330" spans="1:7" x14ac:dyDescent="0.2">
      <c r="A11330" s="1" t="str">
        <f t="shared" si="187"/>
        <v>SINAPI-I 1618</v>
      </c>
      <c r="B11330" s="3" t="s">
        <v>6169</v>
      </c>
      <c r="C11330" s="3">
        <v>1618</v>
      </c>
      <c r="D11330" s="2" t="s">
        <v>12059</v>
      </c>
      <c r="E11330" s="3" t="s">
        <v>6148</v>
      </c>
      <c r="G11330" s="66">
        <v>1857.11</v>
      </c>
    </row>
    <row r="11331" spans="1:7" x14ac:dyDescent="0.2">
      <c r="A11331" s="1" t="str">
        <f t="shared" si="187"/>
        <v>SINAPI-I 14211</v>
      </c>
      <c r="B11331" s="3" t="s">
        <v>6169</v>
      </c>
      <c r="C11331" s="3">
        <v>14211</v>
      </c>
      <c r="D11331" s="2" t="s">
        <v>12060</v>
      </c>
      <c r="E11331" s="3" t="s">
        <v>6148</v>
      </c>
      <c r="G11331" s="66">
        <v>53.8</v>
      </c>
    </row>
    <row r="11332" spans="1:7" ht="22.5" x14ac:dyDescent="0.2">
      <c r="A11332" s="1" t="str">
        <f t="shared" si="187"/>
        <v>SINAPI-I 43657</v>
      </c>
      <c r="B11332" s="3" t="s">
        <v>6169</v>
      </c>
      <c r="C11332" s="3">
        <v>43657</v>
      </c>
      <c r="D11332" s="2" t="s">
        <v>12061</v>
      </c>
      <c r="E11332" s="3" t="s">
        <v>6147</v>
      </c>
      <c r="G11332" s="66">
        <v>5.41</v>
      </c>
    </row>
    <row r="11333" spans="1:7" x14ac:dyDescent="0.2">
      <c r="A11333" s="1" t="str">
        <f t="shared" si="187"/>
        <v>SINAPI-I 38200</v>
      </c>
      <c r="B11333" s="3" t="s">
        <v>6169</v>
      </c>
      <c r="C11333" s="3">
        <v>38200</v>
      </c>
      <c r="D11333" s="2" t="s">
        <v>12062</v>
      </c>
      <c r="E11333" s="3" t="s">
        <v>15508</v>
      </c>
      <c r="G11333" s="66">
        <v>574.08000000000004</v>
      </c>
    </row>
    <row r="11334" spans="1:7" x14ac:dyDescent="0.2">
      <c r="A11334" s="1" t="str">
        <f t="shared" si="187"/>
        <v>SINAPI-I 39269</v>
      </c>
      <c r="B11334" s="3" t="s">
        <v>6169</v>
      </c>
      <c r="C11334" s="3">
        <v>39269</v>
      </c>
      <c r="D11334" s="2" t="s">
        <v>12063</v>
      </c>
      <c r="E11334" s="3" t="s">
        <v>6147</v>
      </c>
      <c r="G11334" s="66">
        <v>1.35</v>
      </c>
    </row>
    <row r="11335" spans="1:7" x14ac:dyDescent="0.2">
      <c r="A11335" s="1" t="str">
        <f t="shared" si="187"/>
        <v>SINAPI-I 11889</v>
      </c>
      <c r="B11335" s="3" t="s">
        <v>6169</v>
      </c>
      <c r="C11335" s="3">
        <v>11889</v>
      </c>
      <c r="D11335" s="2" t="s">
        <v>12064</v>
      </c>
      <c r="E11335" s="3" t="s">
        <v>6147</v>
      </c>
      <c r="G11335" s="66">
        <v>1.86</v>
      </c>
    </row>
    <row r="11336" spans="1:7" x14ac:dyDescent="0.2">
      <c r="A11336" s="1" t="str">
        <f t="shared" si="187"/>
        <v>SINAPI-I 39270</v>
      </c>
      <c r="B11336" s="3" t="s">
        <v>6169</v>
      </c>
      <c r="C11336" s="3">
        <v>39270</v>
      </c>
      <c r="D11336" s="2" t="s">
        <v>12065</v>
      </c>
      <c r="E11336" s="3" t="s">
        <v>6147</v>
      </c>
      <c r="G11336" s="66">
        <v>2.41</v>
      </c>
    </row>
    <row r="11337" spans="1:7" x14ac:dyDescent="0.2">
      <c r="A11337" s="1" t="str">
        <f t="shared" si="187"/>
        <v>SINAPI-I 11890</v>
      </c>
      <c r="B11337" s="3" t="s">
        <v>6169</v>
      </c>
      <c r="C11337" s="3">
        <v>11890</v>
      </c>
      <c r="D11337" s="2" t="s">
        <v>12066</v>
      </c>
      <c r="E11337" s="3" t="s">
        <v>6147</v>
      </c>
      <c r="G11337" s="66">
        <v>3.29</v>
      </c>
    </row>
    <row r="11338" spans="1:7" x14ac:dyDescent="0.2">
      <c r="A11338" s="1" t="str">
        <f t="shared" si="187"/>
        <v>SINAPI-I 11891</v>
      </c>
      <c r="B11338" s="3" t="s">
        <v>6169</v>
      </c>
      <c r="C11338" s="3">
        <v>11891</v>
      </c>
      <c r="D11338" s="2" t="s">
        <v>12067</v>
      </c>
      <c r="E11338" s="3" t="s">
        <v>6147</v>
      </c>
      <c r="G11338" s="66">
        <v>5.33</v>
      </c>
    </row>
    <row r="11339" spans="1:7" x14ac:dyDescent="0.2">
      <c r="A11339" s="1" t="str">
        <f t="shared" si="187"/>
        <v>SINAPI-I 11892</v>
      </c>
      <c r="B11339" s="3" t="s">
        <v>6169</v>
      </c>
      <c r="C11339" s="3">
        <v>11892</v>
      </c>
      <c r="D11339" s="2" t="s">
        <v>12068</v>
      </c>
      <c r="E11339" s="3" t="s">
        <v>6147</v>
      </c>
      <c r="G11339" s="66">
        <v>8.7100000000000009</v>
      </c>
    </row>
    <row r="11340" spans="1:7" x14ac:dyDescent="0.2">
      <c r="A11340" s="1" t="str">
        <f t="shared" si="187"/>
        <v>SINAPI-I 37601</v>
      </c>
      <c r="B11340" s="3" t="s">
        <v>6169</v>
      </c>
      <c r="C11340" s="3">
        <v>37601</v>
      </c>
      <c r="D11340" s="2" t="s">
        <v>12069</v>
      </c>
      <c r="E11340" s="3" t="s">
        <v>6147</v>
      </c>
    </row>
    <row r="11341" spans="1:7" x14ac:dyDescent="0.2">
      <c r="A11341" s="1" t="str">
        <f t="shared" si="187"/>
        <v>SINAPI-I 1634</v>
      </c>
      <c r="B11341" s="3" t="s">
        <v>6169</v>
      </c>
      <c r="C11341" s="3">
        <v>1634</v>
      </c>
      <c r="D11341" s="2" t="s">
        <v>12070</v>
      </c>
      <c r="E11341" s="3" t="s">
        <v>6147</v>
      </c>
    </row>
    <row r="11342" spans="1:7" x14ac:dyDescent="0.2">
      <c r="A11342" s="1" t="str">
        <f t="shared" si="187"/>
        <v>SINAPI-I 44274</v>
      </c>
      <c r="B11342" s="3" t="s">
        <v>6169</v>
      </c>
      <c r="C11342" s="3">
        <v>44274</v>
      </c>
      <c r="D11342" s="2" t="s">
        <v>12071</v>
      </c>
      <c r="E11342" s="3" t="s">
        <v>6148</v>
      </c>
      <c r="G11342" s="66">
        <v>653.54</v>
      </c>
    </row>
    <row r="11343" spans="1:7" x14ac:dyDescent="0.2">
      <c r="A11343" s="1" t="str">
        <f t="shared" si="187"/>
        <v>SINAPI-I 5086</v>
      </c>
      <c r="B11343" s="3" t="s">
        <v>6169</v>
      </c>
      <c r="C11343" s="3">
        <v>5086</v>
      </c>
      <c r="D11343" s="2" t="s">
        <v>12072</v>
      </c>
      <c r="E11343" s="3" t="s">
        <v>6153</v>
      </c>
      <c r="G11343" s="66">
        <v>33.869999999999997</v>
      </c>
    </row>
    <row r="11344" spans="1:7" ht="22.5" x14ac:dyDescent="0.2">
      <c r="A11344" s="1" t="str">
        <f t="shared" si="187"/>
        <v>SINAPI-I 11280</v>
      </c>
      <c r="B11344" s="3" t="s">
        <v>6169</v>
      </c>
      <c r="C11344" s="3">
        <v>11280</v>
      </c>
      <c r="D11344" s="2" t="s">
        <v>12073</v>
      </c>
      <c r="E11344" s="3" t="s">
        <v>6148</v>
      </c>
      <c r="G11344" s="66">
        <v>11049.41</v>
      </c>
    </row>
    <row r="11345" spans="1:7" ht="22.5" x14ac:dyDescent="0.2">
      <c r="A11345" s="1" t="str">
        <f t="shared" si="187"/>
        <v>SINAPI-I 40519</v>
      </c>
      <c r="B11345" s="3" t="s">
        <v>6169</v>
      </c>
      <c r="C11345" s="3">
        <v>40519</v>
      </c>
      <c r="D11345" s="2" t="s">
        <v>12074</v>
      </c>
      <c r="E11345" s="3" t="s">
        <v>6148</v>
      </c>
      <c r="G11345" s="66">
        <v>91087.54</v>
      </c>
    </row>
    <row r="11346" spans="1:7" x14ac:dyDescent="0.2">
      <c r="A11346" s="1" t="str">
        <f t="shared" si="187"/>
        <v>SINAPI-I 3446</v>
      </c>
      <c r="B11346" s="3" t="s">
        <v>6169</v>
      </c>
      <c r="C11346" s="3">
        <v>3446</v>
      </c>
      <c r="D11346" s="2" t="s">
        <v>12075</v>
      </c>
      <c r="E11346" s="3" t="s">
        <v>6148</v>
      </c>
      <c r="G11346" s="66">
        <v>35.86</v>
      </c>
    </row>
    <row r="11347" spans="1:7" x14ac:dyDescent="0.2">
      <c r="A11347" s="1" t="str">
        <f t="shared" si="187"/>
        <v>SINAPI-I 3445</v>
      </c>
      <c r="B11347" s="3" t="s">
        <v>6169</v>
      </c>
      <c r="C11347" s="3">
        <v>3445</v>
      </c>
      <c r="D11347" s="2" t="s">
        <v>12076</v>
      </c>
      <c r="E11347" s="3" t="s">
        <v>6148</v>
      </c>
      <c r="G11347" s="66">
        <v>29.28</v>
      </c>
    </row>
    <row r="11348" spans="1:7" x14ac:dyDescent="0.2">
      <c r="A11348" s="1" t="str">
        <f t="shared" si="187"/>
        <v>SINAPI-I 3444</v>
      </c>
      <c r="B11348" s="3" t="s">
        <v>6169</v>
      </c>
      <c r="C11348" s="3">
        <v>3444</v>
      </c>
      <c r="D11348" s="2" t="s">
        <v>12077</v>
      </c>
      <c r="E11348" s="3" t="s">
        <v>6148</v>
      </c>
      <c r="G11348" s="66">
        <v>18.02</v>
      </c>
    </row>
    <row r="11349" spans="1:7" x14ac:dyDescent="0.2">
      <c r="A11349" s="1" t="str">
        <f t="shared" si="187"/>
        <v>SINAPI-I 3441</v>
      </c>
      <c r="B11349" s="3" t="s">
        <v>6169</v>
      </c>
      <c r="C11349" s="3">
        <v>3441</v>
      </c>
      <c r="D11349" s="2" t="s">
        <v>12078</v>
      </c>
      <c r="E11349" s="3" t="s">
        <v>6148</v>
      </c>
      <c r="G11349" s="66">
        <v>8.26</v>
      </c>
    </row>
    <row r="11350" spans="1:7" x14ac:dyDescent="0.2">
      <c r="A11350" s="1" t="str">
        <f t="shared" si="187"/>
        <v>SINAPI-I 12402</v>
      </c>
      <c r="B11350" s="3" t="s">
        <v>6169</v>
      </c>
      <c r="C11350" s="3">
        <v>12402</v>
      </c>
      <c r="D11350" s="2" t="s">
        <v>12079</v>
      </c>
      <c r="E11350" s="3" t="s">
        <v>6148</v>
      </c>
      <c r="G11350" s="66">
        <v>100.8</v>
      </c>
    </row>
    <row r="11351" spans="1:7" x14ac:dyDescent="0.2">
      <c r="A11351" s="1" t="str">
        <f t="shared" si="187"/>
        <v>SINAPI-I 3447</v>
      </c>
      <c r="B11351" s="3" t="s">
        <v>6169</v>
      </c>
      <c r="C11351" s="3">
        <v>3447</v>
      </c>
      <c r="D11351" s="2" t="s">
        <v>12080</v>
      </c>
      <c r="E11351" s="3" t="s">
        <v>6148</v>
      </c>
      <c r="G11351" s="66">
        <v>52.15</v>
      </c>
    </row>
    <row r="11352" spans="1:7" x14ac:dyDescent="0.2">
      <c r="A11352" s="1" t="str">
        <f t="shared" si="187"/>
        <v>SINAPI-I 3448</v>
      </c>
      <c r="B11352" s="3" t="s">
        <v>6169</v>
      </c>
      <c r="C11352" s="3">
        <v>3448</v>
      </c>
      <c r="D11352" s="2" t="s">
        <v>12081</v>
      </c>
      <c r="E11352" s="3" t="s">
        <v>6148</v>
      </c>
      <c r="G11352" s="66">
        <v>147.38</v>
      </c>
    </row>
    <row r="11353" spans="1:7" x14ac:dyDescent="0.2">
      <c r="A11353" s="1" t="str">
        <f t="shared" si="187"/>
        <v>SINAPI-I 3442</v>
      </c>
      <c r="B11353" s="3" t="s">
        <v>6169</v>
      </c>
      <c r="C11353" s="3">
        <v>3442</v>
      </c>
      <c r="D11353" s="2" t="s">
        <v>12082</v>
      </c>
      <c r="E11353" s="3" t="s">
        <v>6148</v>
      </c>
      <c r="G11353" s="66">
        <v>12.36</v>
      </c>
    </row>
    <row r="11354" spans="1:7" x14ac:dyDescent="0.2">
      <c r="A11354" s="1" t="str">
        <f t="shared" si="187"/>
        <v>SINAPI-I 3449</v>
      </c>
      <c r="B11354" s="3" t="s">
        <v>6169</v>
      </c>
      <c r="C11354" s="3">
        <v>3449</v>
      </c>
      <c r="D11354" s="2" t="s">
        <v>12083</v>
      </c>
      <c r="E11354" s="3" t="s">
        <v>6148</v>
      </c>
      <c r="G11354" s="66">
        <v>258.24</v>
      </c>
    </row>
    <row r="11355" spans="1:7" x14ac:dyDescent="0.2">
      <c r="A11355" s="1" t="str">
        <f t="shared" si="187"/>
        <v>SINAPI-I 37438</v>
      </c>
      <c r="B11355" s="3" t="s">
        <v>6169</v>
      </c>
      <c r="C11355" s="3">
        <v>37438</v>
      </c>
      <c r="D11355" s="2" t="s">
        <v>12084</v>
      </c>
      <c r="E11355" s="3" t="s">
        <v>6148</v>
      </c>
    </row>
    <row r="11356" spans="1:7" x14ac:dyDescent="0.2">
      <c r="A11356" s="1" t="str">
        <f t="shared" si="187"/>
        <v>SINAPI-I 37439</v>
      </c>
      <c r="B11356" s="3" t="s">
        <v>6169</v>
      </c>
      <c r="C11356" s="3">
        <v>37439</v>
      </c>
      <c r="D11356" s="2" t="s">
        <v>12085</v>
      </c>
      <c r="E11356" s="3" t="s">
        <v>6148</v>
      </c>
    </row>
    <row r="11357" spans="1:7" x14ac:dyDescent="0.2">
      <c r="A11357" s="1" t="str">
        <f t="shared" si="187"/>
        <v>SINAPI-I 37435</v>
      </c>
      <c r="B11357" s="3" t="s">
        <v>6169</v>
      </c>
      <c r="C11357" s="3">
        <v>37435</v>
      </c>
      <c r="D11357" s="2" t="s">
        <v>12086</v>
      </c>
      <c r="E11357" s="3" t="s">
        <v>6148</v>
      </c>
    </row>
    <row r="11358" spans="1:7" x14ac:dyDescent="0.2">
      <c r="A11358" s="1" t="str">
        <f t="shared" si="187"/>
        <v>SINAPI-I 37436</v>
      </c>
      <c r="B11358" s="3" t="s">
        <v>6169</v>
      </c>
      <c r="C11358" s="3">
        <v>37436</v>
      </c>
      <c r="D11358" s="2" t="s">
        <v>12087</v>
      </c>
      <c r="E11358" s="3" t="s">
        <v>6148</v>
      </c>
    </row>
    <row r="11359" spans="1:7" x14ac:dyDescent="0.2">
      <c r="A11359" s="1" t="str">
        <f t="shared" si="187"/>
        <v>SINAPI-I 37437</v>
      </c>
      <c r="B11359" s="3" t="s">
        <v>6169</v>
      </c>
      <c r="C11359" s="3">
        <v>37437</v>
      </c>
      <c r="D11359" s="2" t="s">
        <v>12088</v>
      </c>
      <c r="E11359" s="3" t="s">
        <v>6148</v>
      </c>
    </row>
    <row r="11360" spans="1:7" x14ac:dyDescent="0.2">
      <c r="A11360" s="1" t="str">
        <f t="shared" si="187"/>
        <v>SINAPI-I 3473</v>
      </c>
      <c r="B11360" s="3" t="s">
        <v>6169</v>
      </c>
      <c r="C11360" s="3">
        <v>3473</v>
      </c>
      <c r="D11360" s="2" t="s">
        <v>12089</v>
      </c>
      <c r="E11360" s="3" t="s">
        <v>6148</v>
      </c>
      <c r="G11360" s="66">
        <v>40.549999999999997</v>
      </c>
    </row>
    <row r="11361" spans="1:7" x14ac:dyDescent="0.2">
      <c r="A11361" s="1" t="str">
        <f t="shared" si="187"/>
        <v>SINAPI-I 3474</v>
      </c>
      <c r="B11361" s="3" t="s">
        <v>6169</v>
      </c>
      <c r="C11361" s="3">
        <v>3474</v>
      </c>
      <c r="D11361" s="2" t="s">
        <v>12090</v>
      </c>
      <c r="E11361" s="3" t="s">
        <v>6148</v>
      </c>
      <c r="G11361" s="66">
        <v>33.42</v>
      </c>
    </row>
    <row r="11362" spans="1:7" x14ac:dyDescent="0.2">
      <c r="A11362" s="1" t="str">
        <f t="shared" si="187"/>
        <v>SINAPI-I 3443</v>
      </c>
      <c r="B11362" s="3" t="s">
        <v>6169</v>
      </c>
      <c r="C11362" s="3">
        <v>3443</v>
      </c>
      <c r="D11362" s="2" t="s">
        <v>12091</v>
      </c>
      <c r="E11362" s="3" t="s">
        <v>6148</v>
      </c>
      <c r="G11362" s="66">
        <v>20.79</v>
      </c>
    </row>
    <row r="11363" spans="1:7" x14ac:dyDescent="0.2">
      <c r="A11363" s="1" t="str">
        <f t="shared" si="187"/>
        <v>SINAPI-I 3450</v>
      </c>
      <c r="B11363" s="3" t="s">
        <v>6169</v>
      </c>
      <c r="C11363" s="3">
        <v>3450</v>
      </c>
      <c r="D11363" s="2" t="s">
        <v>12092</v>
      </c>
      <c r="E11363" s="3" t="s">
        <v>6148</v>
      </c>
      <c r="G11363" s="66">
        <v>9.69</v>
      </c>
    </row>
    <row r="11364" spans="1:7" x14ac:dyDescent="0.2">
      <c r="A11364" s="1" t="str">
        <f t="shared" si="187"/>
        <v>SINAPI-I 3453</v>
      </c>
      <c r="B11364" s="3" t="s">
        <v>6169</v>
      </c>
      <c r="C11364" s="3">
        <v>3453</v>
      </c>
      <c r="D11364" s="2" t="s">
        <v>12093</v>
      </c>
      <c r="E11364" s="3" t="s">
        <v>6148</v>
      </c>
      <c r="G11364" s="66">
        <v>118.35</v>
      </c>
    </row>
    <row r="11365" spans="1:7" x14ac:dyDescent="0.2">
      <c r="A11365" s="1" t="str">
        <f t="shared" si="187"/>
        <v>SINAPI-I 3452</v>
      </c>
      <c r="B11365" s="3" t="s">
        <v>6169</v>
      </c>
      <c r="C11365" s="3">
        <v>3452</v>
      </c>
      <c r="D11365" s="2" t="s">
        <v>12094</v>
      </c>
      <c r="E11365" s="3" t="s">
        <v>6148</v>
      </c>
      <c r="G11365" s="66">
        <v>58.42</v>
      </c>
    </row>
    <row r="11366" spans="1:7" x14ac:dyDescent="0.2">
      <c r="A11366" s="1" t="str">
        <f t="shared" si="187"/>
        <v>SINAPI-I 3454</v>
      </c>
      <c r="B11366" s="3" t="s">
        <v>6169</v>
      </c>
      <c r="C11366" s="3">
        <v>3454</v>
      </c>
      <c r="D11366" s="2" t="s">
        <v>12095</v>
      </c>
      <c r="E11366" s="3" t="s">
        <v>6148</v>
      </c>
      <c r="G11366" s="66">
        <v>180.01</v>
      </c>
    </row>
    <row r="11367" spans="1:7" x14ac:dyDescent="0.2">
      <c r="A11367" s="1" t="str">
        <f t="shared" ref="A11367:A11430" si="188">CONCATENAR</f>
        <v>SINAPI-I 3451</v>
      </c>
      <c r="B11367" s="3" t="s">
        <v>6169</v>
      </c>
      <c r="C11367" s="3">
        <v>3451</v>
      </c>
      <c r="D11367" s="2" t="s">
        <v>12096</v>
      </c>
      <c r="E11367" s="3" t="s">
        <v>6148</v>
      </c>
      <c r="G11367" s="66">
        <v>11.59</v>
      </c>
    </row>
    <row r="11368" spans="1:7" x14ac:dyDescent="0.2">
      <c r="A11368" s="1" t="str">
        <f t="shared" si="188"/>
        <v>SINAPI-I 3458</v>
      </c>
      <c r="B11368" s="3" t="s">
        <v>6169</v>
      </c>
      <c r="C11368" s="3">
        <v>3458</v>
      </c>
      <c r="D11368" s="2" t="s">
        <v>12097</v>
      </c>
      <c r="E11368" s="3" t="s">
        <v>6148</v>
      </c>
      <c r="G11368" s="66">
        <v>32.5</v>
      </c>
    </row>
    <row r="11369" spans="1:7" x14ac:dyDescent="0.2">
      <c r="A11369" s="1" t="str">
        <f t="shared" si="188"/>
        <v>SINAPI-I 3457</v>
      </c>
      <c r="B11369" s="3" t="s">
        <v>6169</v>
      </c>
      <c r="C11369" s="3">
        <v>3457</v>
      </c>
      <c r="D11369" s="2" t="s">
        <v>12098</v>
      </c>
      <c r="E11369" s="3" t="s">
        <v>6148</v>
      </c>
      <c r="G11369" s="66">
        <v>24.4</v>
      </c>
    </row>
    <row r="11370" spans="1:7" x14ac:dyDescent="0.2">
      <c r="A11370" s="1" t="str">
        <f t="shared" si="188"/>
        <v>SINAPI-I 3472</v>
      </c>
      <c r="B11370" s="3" t="s">
        <v>6169</v>
      </c>
      <c r="C11370" s="3">
        <v>3472</v>
      </c>
      <c r="D11370" s="2" t="s">
        <v>12099</v>
      </c>
      <c r="E11370" s="3" t="s">
        <v>6148</v>
      </c>
      <c r="G11370" s="66">
        <v>15.57</v>
      </c>
    </row>
    <row r="11371" spans="1:7" x14ac:dyDescent="0.2">
      <c r="A11371" s="1" t="str">
        <f t="shared" si="188"/>
        <v>SINAPI-I 3455</v>
      </c>
      <c r="B11371" s="3" t="s">
        <v>6169</v>
      </c>
      <c r="C11371" s="3">
        <v>3455</v>
      </c>
      <c r="D11371" s="2" t="s">
        <v>12100</v>
      </c>
      <c r="E11371" s="3" t="s">
        <v>6148</v>
      </c>
      <c r="G11371" s="66">
        <v>6.93</v>
      </c>
    </row>
    <row r="11372" spans="1:7" x14ac:dyDescent="0.2">
      <c r="A11372" s="1" t="str">
        <f t="shared" si="188"/>
        <v>SINAPI-I 3470</v>
      </c>
      <c r="B11372" s="3" t="s">
        <v>6169</v>
      </c>
      <c r="C11372" s="3">
        <v>3470</v>
      </c>
      <c r="D11372" s="2" t="s">
        <v>12101</v>
      </c>
      <c r="E11372" s="3" t="s">
        <v>6148</v>
      </c>
      <c r="G11372" s="66">
        <v>90.75</v>
      </c>
    </row>
    <row r="11373" spans="1:7" x14ac:dyDescent="0.2">
      <c r="A11373" s="1" t="str">
        <f t="shared" si="188"/>
        <v>SINAPI-I 3471</v>
      </c>
      <c r="B11373" s="3" t="s">
        <v>6169</v>
      </c>
      <c r="C11373" s="3">
        <v>3471</v>
      </c>
      <c r="D11373" s="2" t="s">
        <v>12102</v>
      </c>
      <c r="E11373" s="3" t="s">
        <v>6148</v>
      </c>
      <c r="G11373" s="66">
        <v>49.87</v>
      </c>
    </row>
    <row r="11374" spans="1:7" x14ac:dyDescent="0.2">
      <c r="A11374" s="1" t="str">
        <f t="shared" si="188"/>
        <v>SINAPI-I 3459</v>
      </c>
      <c r="B11374" s="3" t="s">
        <v>6169</v>
      </c>
      <c r="C11374" s="3">
        <v>3459</v>
      </c>
      <c r="D11374" s="2" t="s">
        <v>12103</v>
      </c>
      <c r="E11374" s="3" t="s">
        <v>6148</v>
      </c>
      <c r="G11374" s="66">
        <v>128.01</v>
      </c>
    </row>
    <row r="11375" spans="1:7" x14ac:dyDescent="0.2">
      <c r="A11375" s="1" t="str">
        <f t="shared" si="188"/>
        <v>SINAPI-I 3456</v>
      </c>
      <c r="B11375" s="3" t="s">
        <v>6169</v>
      </c>
      <c r="C11375" s="3">
        <v>3456</v>
      </c>
      <c r="D11375" s="2" t="s">
        <v>12104</v>
      </c>
      <c r="E11375" s="3" t="s">
        <v>6148</v>
      </c>
      <c r="G11375" s="66">
        <v>10.37</v>
      </c>
    </row>
    <row r="11376" spans="1:7" x14ac:dyDescent="0.2">
      <c r="A11376" s="1" t="str">
        <f t="shared" si="188"/>
        <v>SINAPI-I 3469</v>
      </c>
      <c r="B11376" s="3" t="s">
        <v>6169</v>
      </c>
      <c r="C11376" s="3">
        <v>3469</v>
      </c>
      <c r="D11376" s="2" t="s">
        <v>12105</v>
      </c>
      <c r="E11376" s="3" t="s">
        <v>6148</v>
      </c>
      <c r="G11376" s="66">
        <v>243.44</v>
      </c>
    </row>
    <row r="11377" spans="1:7" x14ac:dyDescent="0.2">
      <c r="A11377" s="1" t="str">
        <f t="shared" si="188"/>
        <v>SINAPI-I 3460</v>
      </c>
      <c r="B11377" s="3" t="s">
        <v>6169</v>
      </c>
      <c r="C11377" s="3">
        <v>3460</v>
      </c>
      <c r="D11377" s="2" t="s">
        <v>12106</v>
      </c>
      <c r="E11377" s="3" t="s">
        <v>6148</v>
      </c>
      <c r="G11377" s="66">
        <v>355.21</v>
      </c>
    </row>
    <row r="11378" spans="1:7" x14ac:dyDescent="0.2">
      <c r="A11378" s="1" t="str">
        <f t="shared" si="188"/>
        <v>SINAPI-I 3461</v>
      </c>
      <c r="B11378" s="3" t="s">
        <v>6169</v>
      </c>
      <c r="C11378" s="3">
        <v>3461</v>
      </c>
      <c r="D11378" s="2" t="s">
        <v>12107</v>
      </c>
      <c r="E11378" s="3" t="s">
        <v>6148</v>
      </c>
      <c r="G11378" s="66">
        <v>907.89</v>
      </c>
    </row>
    <row r="11379" spans="1:7" x14ac:dyDescent="0.2">
      <c r="A11379" s="1" t="str">
        <f t="shared" si="188"/>
        <v>SINAPI-I 37433</v>
      </c>
      <c r="B11379" s="3" t="s">
        <v>6169</v>
      </c>
      <c r="C11379" s="3">
        <v>37433</v>
      </c>
      <c r="D11379" s="2" t="s">
        <v>12108</v>
      </c>
      <c r="E11379" s="3" t="s">
        <v>6148</v>
      </c>
    </row>
    <row r="11380" spans="1:7" x14ac:dyDescent="0.2">
      <c r="A11380" s="1" t="str">
        <f t="shared" si="188"/>
        <v>SINAPI-I 37430</v>
      </c>
      <c r="B11380" s="3" t="s">
        <v>6169</v>
      </c>
      <c r="C11380" s="3">
        <v>37430</v>
      </c>
      <c r="D11380" s="2" t="s">
        <v>12109</v>
      </c>
      <c r="E11380" s="3" t="s">
        <v>6148</v>
      </c>
    </row>
    <row r="11381" spans="1:7" x14ac:dyDescent="0.2">
      <c r="A11381" s="1" t="str">
        <f t="shared" si="188"/>
        <v>SINAPI-I 37434</v>
      </c>
      <c r="B11381" s="3" t="s">
        <v>6169</v>
      </c>
      <c r="C11381" s="3">
        <v>37434</v>
      </c>
      <c r="D11381" s="2" t="s">
        <v>12110</v>
      </c>
      <c r="E11381" s="3" t="s">
        <v>6148</v>
      </c>
    </row>
    <row r="11382" spans="1:7" x14ac:dyDescent="0.2">
      <c r="A11382" s="1" t="str">
        <f t="shared" si="188"/>
        <v>SINAPI-I 37431</v>
      </c>
      <c r="B11382" s="3" t="s">
        <v>6169</v>
      </c>
      <c r="C11382" s="3">
        <v>37431</v>
      </c>
      <c r="D11382" s="2" t="s">
        <v>12111</v>
      </c>
      <c r="E11382" s="3" t="s">
        <v>6148</v>
      </c>
    </row>
    <row r="11383" spans="1:7" x14ac:dyDescent="0.2">
      <c r="A11383" s="1" t="str">
        <f t="shared" si="188"/>
        <v>SINAPI-I 37432</v>
      </c>
      <c r="B11383" s="3" t="s">
        <v>6169</v>
      </c>
      <c r="C11383" s="3">
        <v>37432</v>
      </c>
      <c r="D11383" s="2" t="s">
        <v>12112</v>
      </c>
      <c r="E11383" s="3" t="s">
        <v>6148</v>
      </c>
    </row>
    <row r="11384" spans="1:7" x14ac:dyDescent="0.2">
      <c r="A11384" s="1" t="str">
        <f t="shared" si="188"/>
        <v>SINAPI-I 39869</v>
      </c>
      <c r="B11384" s="3" t="s">
        <v>6169</v>
      </c>
      <c r="C11384" s="3">
        <v>39869</v>
      </c>
      <c r="D11384" s="2" t="s">
        <v>12113</v>
      </c>
      <c r="E11384" s="3" t="s">
        <v>6148</v>
      </c>
    </row>
    <row r="11385" spans="1:7" x14ac:dyDescent="0.2">
      <c r="A11385" s="1" t="str">
        <f t="shared" si="188"/>
        <v>SINAPI-I 39870</v>
      </c>
      <c r="B11385" s="3" t="s">
        <v>6169</v>
      </c>
      <c r="C11385" s="3">
        <v>39870</v>
      </c>
      <c r="D11385" s="2" t="s">
        <v>12114</v>
      </c>
      <c r="E11385" s="3" t="s">
        <v>6148</v>
      </c>
    </row>
    <row r="11386" spans="1:7" x14ac:dyDescent="0.2">
      <c r="A11386" s="1" t="str">
        <f t="shared" si="188"/>
        <v>SINAPI-I 39871</v>
      </c>
      <c r="B11386" s="3" t="s">
        <v>6169</v>
      </c>
      <c r="C11386" s="3">
        <v>39871</v>
      </c>
      <c r="D11386" s="2" t="s">
        <v>12115</v>
      </c>
      <c r="E11386" s="3" t="s">
        <v>6148</v>
      </c>
    </row>
    <row r="11387" spans="1:7" x14ac:dyDescent="0.2">
      <c r="A11387" s="1" t="str">
        <f t="shared" si="188"/>
        <v>SINAPI-I 12722</v>
      </c>
      <c r="B11387" s="3" t="s">
        <v>6169</v>
      </c>
      <c r="C11387" s="3">
        <v>12722</v>
      </c>
      <c r="D11387" s="2" t="s">
        <v>12116</v>
      </c>
      <c r="E11387" s="3" t="s">
        <v>6148</v>
      </c>
    </row>
    <row r="11388" spans="1:7" x14ac:dyDescent="0.2">
      <c r="A11388" s="1" t="str">
        <f t="shared" si="188"/>
        <v>SINAPI-I 12714</v>
      </c>
      <c r="B11388" s="3" t="s">
        <v>6169</v>
      </c>
      <c r="C11388" s="3">
        <v>12714</v>
      </c>
      <c r="D11388" s="2" t="s">
        <v>12117</v>
      </c>
      <c r="E11388" s="3" t="s">
        <v>6148</v>
      </c>
    </row>
    <row r="11389" spans="1:7" x14ac:dyDescent="0.2">
      <c r="A11389" s="1" t="str">
        <f t="shared" si="188"/>
        <v>SINAPI-I 12715</v>
      </c>
      <c r="B11389" s="3" t="s">
        <v>6169</v>
      </c>
      <c r="C11389" s="3">
        <v>12715</v>
      </c>
      <c r="D11389" s="2" t="s">
        <v>12118</v>
      </c>
      <c r="E11389" s="3" t="s">
        <v>6148</v>
      </c>
    </row>
    <row r="11390" spans="1:7" x14ac:dyDescent="0.2">
      <c r="A11390" s="1" t="str">
        <f t="shared" si="188"/>
        <v>SINAPI-I 12716</v>
      </c>
      <c r="B11390" s="3" t="s">
        <v>6169</v>
      </c>
      <c r="C11390" s="3">
        <v>12716</v>
      </c>
      <c r="D11390" s="2" t="s">
        <v>12119</v>
      </c>
      <c r="E11390" s="3" t="s">
        <v>6148</v>
      </c>
    </row>
    <row r="11391" spans="1:7" x14ac:dyDescent="0.2">
      <c r="A11391" s="1" t="str">
        <f t="shared" si="188"/>
        <v>SINAPI-I 12717</v>
      </c>
      <c r="B11391" s="3" t="s">
        <v>6169</v>
      </c>
      <c r="C11391" s="3">
        <v>12717</v>
      </c>
      <c r="D11391" s="2" t="s">
        <v>12120</v>
      </c>
      <c r="E11391" s="3" t="s">
        <v>6148</v>
      </c>
    </row>
    <row r="11392" spans="1:7" x14ac:dyDescent="0.2">
      <c r="A11392" s="1" t="str">
        <f t="shared" si="188"/>
        <v>SINAPI-I 12718</v>
      </c>
      <c r="B11392" s="3" t="s">
        <v>6169</v>
      </c>
      <c r="C11392" s="3">
        <v>12718</v>
      </c>
      <c r="D11392" s="2" t="s">
        <v>12121</v>
      </c>
      <c r="E11392" s="3" t="s">
        <v>6148</v>
      </c>
    </row>
    <row r="11393" spans="1:7" x14ac:dyDescent="0.2">
      <c r="A11393" s="1" t="str">
        <f t="shared" si="188"/>
        <v>SINAPI-I 12719</v>
      </c>
      <c r="B11393" s="3" t="s">
        <v>6169</v>
      </c>
      <c r="C11393" s="3">
        <v>12719</v>
      </c>
      <c r="D11393" s="2" t="s">
        <v>12122</v>
      </c>
      <c r="E11393" s="3" t="s">
        <v>6148</v>
      </c>
    </row>
    <row r="11394" spans="1:7" x14ac:dyDescent="0.2">
      <c r="A11394" s="1" t="str">
        <f t="shared" si="188"/>
        <v>SINAPI-I 12720</v>
      </c>
      <c r="B11394" s="3" t="s">
        <v>6169</v>
      </c>
      <c r="C11394" s="3">
        <v>12720</v>
      </c>
      <c r="D11394" s="2" t="s">
        <v>12123</v>
      </c>
      <c r="E11394" s="3" t="s">
        <v>6148</v>
      </c>
    </row>
    <row r="11395" spans="1:7" x14ac:dyDescent="0.2">
      <c r="A11395" s="1" t="str">
        <f t="shared" si="188"/>
        <v>SINAPI-I 12721</v>
      </c>
      <c r="B11395" s="3" t="s">
        <v>6169</v>
      </c>
      <c r="C11395" s="3">
        <v>12721</v>
      </c>
      <c r="D11395" s="2" t="s">
        <v>12124</v>
      </c>
      <c r="E11395" s="3" t="s">
        <v>6148</v>
      </c>
    </row>
    <row r="11396" spans="1:7" x14ac:dyDescent="0.2">
      <c r="A11396" s="1" t="str">
        <f t="shared" si="188"/>
        <v>SINAPI-I 3468</v>
      </c>
      <c r="B11396" s="3" t="s">
        <v>6169</v>
      </c>
      <c r="C11396" s="3">
        <v>3468</v>
      </c>
      <c r="D11396" s="2" t="s">
        <v>12125</v>
      </c>
      <c r="E11396" s="3" t="s">
        <v>6148</v>
      </c>
      <c r="G11396" s="66">
        <v>42.42</v>
      </c>
    </row>
    <row r="11397" spans="1:7" x14ac:dyDescent="0.2">
      <c r="A11397" s="1" t="str">
        <f t="shared" si="188"/>
        <v>SINAPI-I 3465</v>
      </c>
      <c r="B11397" s="3" t="s">
        <v>6169</v>
      </c>
      <c r="C11397" s="3">
        <v>3465</v>
      </c>
      <c r="D11397" s="2" t="s">
        <v>12126</v>
      </c>
      <c r="E11397" s="3" t="s">
        <v>6148</v>
      </c>
      <c r="G11397" s="66">
        <v>42.41</v>
      </c>
    </row>
    <row r="11398" spans="1:7" x14ac:dyDescent="0.2">
      <c r="A11398" s="1" t="str">
        <f t="shared" si="188"/>
        <v>SINAPI-I 12403</v>
      </c>
      <c r="B11398" s="3" t="s">
        <v>6169</v>
      </c>
      <c r="C11398" s="3">
        <v>12403</v>
      </c>
      <c r="D11398" s="2" t="s">
        <v>12127</v>
      </c>
      <c r="E11398" s="3" t="s">
        <v>6148</v>
      </c>
      <c r="G11398" s="66">
        <v>30.23</v>
      </c>
    </row>
    <row r="11399" spans="1:7" x14ac:dyDescent="0.2">
      <c r="A11399" s="1" t="str">
        <f t="shared" si="188"/>
        <v>SINAPI-I 3463</v>
      </c>
      <c r="B11399" s="3" t="s">
        <v>6169</v>
      </c>
      <c r="C11399" s="3">
        <v>3463</v>
      </c>
      <c r="D11399" s="2" t="s">
        <v>12128</v>
      </c>
      <c r="E11399" s="3" t="s">
        <v>6148</v>
      </c>
      <c r="G11399" s="66">
        <v>17.66</v>
      </c>
    </row>
    <row r="11400" spans="1:7" x14ac:dyDescent="0.2">
      <c r="A11400" s="1" t="str">
        <f t="shared" si="188"/>
        <v>SINAPI-I 3464</v>
      </c>
      <c r="B11400" s="3" t="s">
        <v>6169</v>
      </c>
      <c r="C11400" s="3">
        <v>3464</v>
      </c>
      <c r="D11400" s="2" t="s">
        <v>12129</v>
      </c>
      <c r="E11400" s="3" t="s">
        <v>6148</v>
      </c>
      <c r="G11400" s="66">
        <v>17.66</v>
      </c>
    </row>
    <row r="11401" spans="1:7" x14ac:dyDescent="0.2">
      <c r="A11401" s="1" t="str">
        <f t="shared" si="188"/>
        <v>SINAPI-I 3466</v>
      </c>
      <c r="B11401" s="3" t="s">
        <v>6169</v>
      </c>
      <c r="C11401" s="3">
        <v>3466</v>
      </c>
      <c r="D11401" s="2" t="s">
        <v>12130</v>
      </c>
      <c r="E11401" s="3" t="s">
        <v>6148</v>
      </c>
      <c r="G11401" s="66">
        <v>107.71</v>
      </c>
    </row>
    <row r="11402" spans="1:7" x14ac:dyDescent="0.2">
      <c r="A11402" s="1" t="str">
        <f t="shared" si="188"/>
        <v>SINAPI-I 3467</v>
      </c>
      <c r="B11402" s="3" t="s">
        <v>6169</v>
      </c>
      <c r="C11402" s="3">
        <v>3467</v>
      </c>
      <c r="D11402" s="2" t="s">
        <v>12131</v>
      </c>
      <c r="E11402" s="3" t="s">
        <v>6148</v>
      </c>
      <c r="G11402" s="66">
        <v>60.83</v>
      </c>
    </row>
    <row r="11403" spans="1:7" x14ac:dyDescent="0.2">
      <c r="A11403" s="1" t="str">
        <f t="shared" si="188"/>
        <v>SINAPI-I 3462</v>
      </c>
      <c r="B11403" s="3" t="s">
        <v>6169</v>
      </c>
      <c r="C11403" s="3">
        <v>3462</v>
      </c>
      <c r="D11403" s="2" t="s">
        <v>12132</v>
      </c>
      <c r="E11403" s="3" t="s">
        <v>6148</v>
      </c>
      <c r="G11403" s="66">
        <v>11.65</v>
      </c>
    </row>
    <row r="11404" spans="1:7" ht="22.5" x14ac:dyDescent="0.2">
      <c r="A11404" s="1" t="str">
        <f t="shared" si="188"/>
        <v>SINAPI-I 37416</v>
      </c>
      <c r="B11404" s="3" t="s">
        <v>6169</v>
      </c>
      <c r="C11404" s="3">
        <v>37416</v>
      </c>
      <c r="D11404" s="2" t="s">
        <v>12133</v>
      </c>
      <c r="E11404" s="3" t="s">
        <v>6148</v>
      </c>
      <c r="G11404" s="66">
        <v>4.01</v>
      </c>
    </row>
    <row r="11405" spans="1:7" ht="22.5" x14ac:dyDescent="0.2">
      <c r="A11405" s="1" t="str">
        <f t="shared" si="188"/>
        <v>SINAPI-I 37417</v>
      </c>
      <c r="B11405" s="3" t="s">
        <v>6169</v>
      </c>
      <c r="C11405" s="3">
        <v>37417</v>
      </c>
      <c r="D11405" s="2" t="s">
        <v>12134</v>
      </c>
      <c r="E11405" s="3" t="s">
        <v>6148</v>
      </c>
      <c r="G11405" s="66">
        <v>5.76</v>
      </c>
    </row>
    <row r="11406" spans="1:7" ht="22.5" x14ac:dyDescent="0.2">
      <c r="A11406" s="1" t="str">
        <f t="shared" si="188"/>
        <v>SINAPI-I 37413</v>
      </c>
      <c r="B11406" s="3" t="s">
        <v>6169</v>
      </c>
      <c r="C11406" s="3">
        <v>37413</v>
      </c>
      <c r="D11406" s="2" t="s">
        <v>12135</v>
      </c>
      <c r="E11406" s="3" t="s">
        <v>6148</v>
      </c>
      <c r="G11406" s="66">
        <v>4.28</v>
      </c>
    </row>
    <row r="11407" spans="1:7" ht="22.5" x14ac:dyDescent="0.2">
      <c r="A11407" s="1" t="str">
        <f t="shared" si="188"/>
        <v>SINAPI-I 37414</v>
      </c>
      <c r="B11407" s="3" t="s">
        <v>6169</v>
      </c>
      <c r="C11407" s="3">
        <v>37414</v>
      </c>
      <c r="D11407" s="2" t="s">
        <v>12136</v>
      </c>
      <c r="E11407" s="3" t="s">
        <v>6148</v>
      </c>
      <c r="G11407" s="66">
        <v>4.8600000000000003</v>
      </c>
    </row>
    <row r="11408" spans="1:7" ht="22.5" x14ac:dyDescent="0.2">
      <c r="A11408" s="1" t="str">
        <f t="shared" si="188"/>
        <v>SINAPI-I 37415</v>
      </c>
      <c r="B11408" s="3" t="s">
        <v>6169</v>
      </c>
      <c r="C11408" s="3">
        <v>37415</v>
      </c>
      <c r="D11408" s="2" t="s">
        <v>12137</v>
      </c>
      <c r="E11408" s="3" t="s">
        <v>6148</v>
      </c>
      <c r="G11408" s="66">
        <v>8.84</v>
      </c>
    </row>
    <row r="11409" spans="1:7" ht="22.5" x14ac:dyDescent="0.2">
      <c r="A11409" s="1" t="str">
        <f t="shared" si="188"/>
        <v>SINAPI-I 43590</v>
      </c>
      <c r="B11409" s="3" t="s">
        <v>6169</v>
      </c>
      <c r="C11409" s="3">
        <v>43590</v>
      </c>
      <c r="D11409" s="2" t="s">
        <v>12138</v>
      </c>
      <c r="E11409" s="3" t="s">
        <v>6148</v>
      </c>
      <c r="G11409" s="66">
        <v>157.44999999999999</v>
      </c>
    </row>
    <row r="11410" spans="1:7" ht="22.5" x14ac:dyDescent="0.2">
      <c r="A11410" s="1" t="str">
        <f t="shared" si="188"/>
        <v>SINAPI-I 43589</v>
      </c>
      <c r="B11410" s="3" t="s">
        <v>6169</v>
      </c>
      <c r="C11410" s="3">
        <v>43589</v>
      </c>
      <c r="D11410" s="2" t="s">
        <v>12139</v>
      </c>
      <c r="E11410" s="3" t="s">
        <v>6148</v>
      </c>
      <c r="G11410" s="66">
        <v>28.48</v>
      </c>
    </row>
    <row r="11411" spans="1:7" x14ac:dyDescent="0.2">
      <c r="A11411" s="1" t="str">
        <f t="shared" si="188"/>
        <v>SINAPI-I 34519</v>
      </c>
      <c r="B11411" s="3" t="s">
        <v>6169</v>
      </c>
      <c r="C11411" s="3">
        <v>34519</v>
      </c>
      <c r="D11411" s="2" t="s">
        <v>12140</v>
      </c>
      <c r="E11411" s="3" t="s">
        <v>6148</v>
      </c>
      <c r="G11411" s="66">
        <v>124.57</v>
      </c>
    </row>
    <row r="11412" spans="1:7" x14ac:dyDescent="0.2">
      <c r="A11412" s="1" t="str">
        <f t="shared" si="188"/>
        <v>SINAPI-I 1649</v>
      </c>
      <c r="B11412" s="3" t="s">
        <v>6169</v>
      </c>
      <c r="C11412" s="3">
        <v>1649</v>
      </c>
      <c r="D11412" s="2" t="s">
        <v>12141</v>
      </c>
      <c r="E11412" s="3" t="s">
        <v>6148</v>
      </c>
      <c r="G11412" s="66">
        <v>76.64</v>
      </c>
    </row>
    <row r="11413" spans="1:7" x14ac:dyDescent="0.2">
      <c r="A11413" s="1" t="str">
        <f t="shared" si="188"/>
        <v>SINAPI-I 1653</v>
      </c>
      <c r="B11413" s="3" t="s">
        <v>6169</v>
      </c>
      <c r="C11413" s="3">
        <v>1653</v>
      </c>
      <c r="D11413" s="2" t="s">
        <v>12142</v>
      </c>
      <c r="E11413" s="3" t="s">
        <v>6148</v>
      </c>
      <c r="G11413" s="66">
        <v>60.03</v>
      </c>
    </row>
    <row r="11414" spans="1:7" x14ac:dyDescent="0.2">
      <c r="A11414" s="1" t="str">
        <f t="shared" si="188"/>
        <v>SINAPI-I 1648</v>
      </c>
      <c r="B11414" s="3" t="s">
        <v>6169</v>
      </c>
      <c r="C11414" s="3">
        <v>1648</v>
      </c>
      <c r="D11414" s="2" t="s">
        <v>12143</v>
      </c>
      <c r="E11414" s="3" t="s">
        <v>6148</v>
      </c>
      <c r="G11414" s="66">
        <v>41.28</v>
      </c>
    </row>
    <row r="11415" spans="1:7" x14ac:dyDescent="0.2">
      <c r="A11415" s="1" t="str">
        <f t="shared" si="188"/>
        <v>SINAPI-I 1647</v>
      </c>
      <c r="B11415" s="3" t="s">
        <v>6169</v>
      </c>
      <c r="C11415" s="3">
        <v>1647</v>
      </c>
      <c r="D11415" s="2" t="s">
        <v>12144</v>
      </c>
      <c r="E11415" s="3" t="s">
        <v>6148</v>
      </c>
      <c r="G11415" s="66">
        <v>21.5</v>
      </c>
    </row>
    <row r="11416" spans="1:7" x14ac:dyDescent="0.2">
      <c r="A11416" s="1" t="str">
        <f t="shared" si="188"/>
        <v>SINAPI-I 1651</v>
      </c>
      <c r="B11416" s="3" t="s">
        <v>6169</v>
      </c>
      <c r="C11416" s="3">
        <v>1651</v>
      </c>
      <c r="D11416" s="2" t="s">
        <v>12145</v>
      </c>
      <c r="E11416" s="3" t="s">
        <v>6148</v>
      </c>
      <c r="G11416" s="66">
        <v>191.5</v>
      </c>
    </row>
    <row r="11417" spans="1:7" x14ac:dyDescent="0.2">
      <c r="A11417" s="1" t="str">
        <f t="shared" si="188"/>
        <v>SINAPI-I 1650</v>
      </c>
      <c r="B11417" s="3" t="s">
        <v>6169</v>
      </c>
      <c r="C11417" s="3">
        <v>1650</v>
      </c>
      <c r="D11417" s="2" t="s">
        <v>12146</v>
      </c>
      <c r="E11417" s="3" t="s">
        <v>6148</v>
      </c>
      <c r="G11417" s="66">
        <v>105.85</v>
      </c>
    </row>
    <row r="11418" spans="1:7" x14ac:dyDescent="0.2">
      <c r="A11418" s="1" t="str">
        <f t="shared" si="188"/>
        <v>SINAPI-I 1652</v>
      </c>
      <c r="B11418" s="3" t="s">
        <v>6169</v>
      </c>
      <c r="C11418" s="3">
        <v>1652</v>
      </c>
      <c r="D11418" s="2" t="s">
        <v>12147</v>
      </c>
      <c r="E11418" s="3" t="s">
        <v>6148</v>
      </c>
      <c r="G11418" s="66">
        <v>274.85000000000002</v>
      </c>
    </row>
    <row r="11419" spans="1:7" x14ac:dyDescent="0.2">
      <c r="A11419" s="1" t="str">
        <f t="shared" si="188"/>
        <v>SINAPI-I 1654</v>
      </c>
      <c r="B11419" s="3" t="s">
        <v>6169</v>
      </c>
      <c r="C11419" s="3">
        <v>1654</v>
      </c>
      <c r="D11419" s="2" t="s">
        <v>12148</v>
      </c>
      <c r="E11419" s="3" t="s">
        <v>6148</v>
      </c>
      <c r="G11419" s="66">
        <v>29.51</v>
      </c>
    </row>
    <row r="11420" spans="1:7" x14ac:dyDescent="0.2">
      <c r="A11420" s="1" t="str">
        <f t="shared" si="188"/>
        <v>SINAPI-I 10510</v>
      </c>
      <c r="B11420" s="3" t="s">
        <v>6169</v>
      </c>
      <c r="C11420" s="3">
        <v>10510</v>
      </c>
      <c r="D11420" s="2" t="s">
        <v>12149</v>
      </c>
      <c r="E11420" s="3" t="s">
        <v>6148</v>
      </c>
      <c r="G11420" s="66">
        <v>125.48</v>
      </c>
    </row>
    <row r="11421" spans="1:7" x14ac:dyDescent="0.2">
      <c r="A11421" s="1" t="str">
        <f t="shared" si="188"/>
        <v>SINAPI-I 1744</v>
      </c>
      <c r="B11421" s="3" t="s">
        <v>6169</v>
      </c>
      <c r="C11421" s="3">
        <v>1744</v>
      </c>
      <c r="D11421" s="2" t="s">
        <v>12150</v>
      </c>
      <c r="E11421" s="3" t="s">
        <v>6148</v>
      </c>
      <c r="G11421" s="66">
        <v>141.16999999999999</v>
      </c>
    </row>
    <row r="11422" spans="1:7" x14ac:dyDescent="0.2">
      <c r="A11422" s="1" t="str">
        <f t="shared" si="188"/>
        <v>SINAPI-I 1743</v>
      </c>
      <c r="B11422" s="3" t="s">
        <v>6169</v>
      </c>
      <c r="C11422" s="3">
        <v>1743</v>
      </c>
      <c r="D11422" s="2" t="s">
        <v>12151</v>
      </c>
      <c r="E11422" s="3" t="s">
        <v>6148</v>
      </c>
      <c r="G11422" s="66">
        <v>185.38</v>
      </c>
    </row>
    <row r="11423" spans="1:7" x14ac:dyDescent="0.2">
      <c r="A11423" s="1" t="str">
        <f t="shared" si="188"/>
        <v>SINAPI-I 1747</v>
      </c>
      <c r="B11423" s="3" t="s">
        <v>6169</v>
      </c>
      <c r="C11423" s="3">
        <v>1747</v>
      </c>
      <c r="D11423" s="2" t="s">
        <v>12152</v>
      </c>
      <c r="E11423" s="3" t="s">
        <v>6148</v>
      </c>
      <c r="G11423" s="66">
        <v>203.81</v>
      </c>
    </row>
    <row r="11424" spans="1:7" ht="22.5" x14ac:dyDescent="0.2">
      <c r="A11424" s="1" t="str">
        <f t="shared" si="188"/>
        <v>SINAPI-I 39640</v>
      </c>
      <c r="B11424" s="3" t="s">
        <v>6169</v>
      </c>
      <c r="C11424" s="3">
        <v>39640</v>
      </c>
      <c r="D11424" s="2" t="s">
        <v>12153</v>
      </c>
      <c r="E11424" s="3" t="s">
        <v>6148</v>
      </c>
      <c r="G11424" s="66">
        <v>10.48</v>
      </c>
    </row>
    <row r="11425" spans="1:7" ht="22.5" x14ac:dyDescent="0.2">
      <c r="A11425" s="1" t="str">
        <f t="shared" si="188"/>
        <v>SINAPI-I 7216</v>
      </c>
      <c r="B11425" s="3" t="s">
        <v>6169</v>
      </c>
      <c r="C11425" s="3">
        <v>7216</v>
      </c>
      <c r="D11425" s="2" t="s">
        <v>12154</v>
      </c>
      <c r="E11425" s="3" t="s">
        <v>6148</v>
      </c>
      <c r="G11425" s="66">
        <v>56.29</v>
      </c>
    </row>
    <row r="11426" spans="1:7" ht="22.5" x14ac:dyDescent="0.2">
      <c r="A11426" s="1" t="str">
        <f t="shared" si="188"/>
        <v>SINAPI-I 20235</v>
      </c>
      <c r="B11426" s="3" t="s">
        <v>6169</v>
      </c>
      <c r="C11426" s="3">
        <v>20235</v>
      </c>
      <c r="D11426" s="2" t="s">
        <v>12155</v>
      </c>
      <c r="E11426" s="3" t="s">
        <v>6148</v>
      </c>
      <c r="G11426" s="66">
        <v>45.26</v>
      </c>
    </row>
    <row r="11427" spans="1:7" x14ac:dyDescent="0.2">
      <c r="A11427" s="1" t="str">
        <f t="shared" si="188"/>
        <v>SINAPI-I 7181</v>
      </c>
      <c r="B11427" s="3" t="s">
        <v>6169</v>
      </c>
      <c r="C11427" s="3">
        <v>7181</v>
      </c>
      <c r="D11427" s="2" t="s">
        <v>12156</v>
      </c>
      <c r="E11427" s="3" t="s">
        <v>6148</v>
      </c>
      <c r="G11427" s="66">
        <v>7.51</v>
      </c>
    </row>
    <row r="11428" spans="1:7" x14ac:dyDescent="0.2">
      <c r="A11428" s="1" t="str">
        <f t="shared" si="188"/>
        <v>SINAPI-I 40742</v>
      </c>
      <c r="B11428" s="3" t="s">
        <v>6169</v>
      </c>
      <c r="C11428" s="3">
        <v>40742</v>
      </c>
      <c r="D11428" s="2" t="s">
        <v>12157</v>
      </c>
      <c r="E11428" s="3" t="s">
        <v>6148</v>
      </c>
      <c r="G11428" s="66">
        <v>12.08</v>
      </c>
    </row>
    <row r="11429" spans="1:7" ht="22.5" x14ac:dyDescent="0.2">
      <c r="A11429" s="1" t="str">
        <f t="shared" si="188"/>
        <v>SINAPI-I 7214</v>
      </c>
      <c r="B11429" s="3" t="s">
        <v>6169</v>
      </c>
      <c r="C11429" s="3">
        <v>7214</v>
      </c>
      <c r="D11429" s="2" t="s">
        <v>12158</v>
      </c>
      <c r="E11429" s="3" t="s">
        <v>6148</v>
      </c>
      <c r="G11429" s="66">
        <v>54.97</v>
      </c>
    </row>
    <row r="11430" spans="1:7" ht="22.5" x14ac:dyDescent="0.2">
      <c r="A11430" s="1" t="str">
        <f t="shared" si="188"/>
        <v>SINAPI-I 7219</v>
      </c>
      <c r="B11430" s="3" t="s">
        <v>6169</v>
      </c>
      <c r="C11430" s="3">
        <v>7219</v>
      </c>
      <c r="D11430" s="2" t="s">
        <v>12159</v>
      </c>
      <c r="E11430" s="3" t="s">
        <v>6148</v>
      </c>
      <c r="G11430" s="66">
        <v>48.76</v>
      </c>
    </row>
    <row r="11431" spans="1:7" ht="22.5" x14ac:dyDescent="0.2">
      <c r="A11431" s="1" t="str">
        <f t="shared" ref="A11431:A11494" si="189">CONCATENAR</f>
        <v>SINAPI-I 2628</v>
      </c>
      <c r="B11431" s="3" t="s">
        <v>6169</v>
      </c>
      <c r="C11431" s="3">
        <v>2628</v>
      </c>
      <c r="D11431" s="2" t="s">
        <v>12160</v>
      </c>
      <c r="E11431" s="3" t="s">
        <v>6148</v>
      </c>
      <c r="G11431" s="66">
        <v>266.38</v>
      </c>
    </row>
    <row r="11432" spans="1:7" ht="22.5" x14ac:dyDescent="0.2">
      <c r="A11432" s="1" t="str">
        <f t="shared" si="189"/>
        <v>SINAPI-I 2622</v>
      </c>
      <c r="B11432" s="3" t="s">
        <v>6169</v>
      </c>
      <c r="C11432" s="3">
        <v>2622</v>
      </c>
      <c r="D11432" s="2" t="s">
        <v>12161</v>
      </c>
      <c r="E11432" s="3" t="s">
        <v>6148</v>
      </c>
      <c r="G11432" s="66">
        <v>6.32</v>
      </c>
    </row>
    <row r="11433" spans="1:7" ht="22.5" x14ac:dyDescent="0.2">
      <c r="A11433" s="1" t="str">
        <f t="shared" si="189"/>
        <v>SINAPI-I 2623</v>
      </c>
      <c r="B11433" s="3" t="s">
        <v>6169</v>
      </c>
      <c r="C11433" s="3">
        <v>2623</v>
      </c>
      <c r="D11433" s="2" t="s">
        <v>12162</v>
      </c>
      <c r="E11433" s="3" t="s">
        <v>6148</v>
      </c>
      <c r="G11433" s="66">
        <v>7.61</v>
      </c>
    </row>
    <row r="11434" spans="1:7" ht="22.5" x14ac:dyDescent="0.2">
      <c r="A11434" s="1" t="str">
        <f t="shared" si="189"/>
        <v>SINAPI-I 2624</v>
      </c>
      <c r="B11434" s="3" t="s">
        <v>6169</v>
      </c>
      <c r="C11434" s="3">
        <v>2624</v>
      </c>
      <c r="D11434" s="2" t="s">
        <v>12163</v>
      </c>
      <c r="E11434" s="3" t="s">
        <v>6148</v>
      </c>
      <c r="G11434" s="66">
        <v>12.11</v>
      </c>
    </row>
    <row r="11435" spans="1:7" ht="22.5" x14ac:dyDescent="0.2">
      <c r="A11435" s="1" t="str">
        <f t="shared" si="189"/>
        <v>SINAPI-I 2625</v>
      </c>
      <c r="B11435" s="3" t="s">
        <v>6169</v>
      </c>
      <c r="C11435" s="3">
        <v>2625</v>
      </c>
      <c r="D11435" s="2" t="s">
        <v>12164</v>
      </c>
      <c r="E11435" s="3" t="s">
        <v>6148</v>
      </c>
      <c r="G11435" s="66">
        <v>25.56</v>
      </c>
    </row>
    <row r="11436" spans="1:7" ht="22.5" x14ac:dyDescent="0.2">
      <c r="A11436" s="1" t="str">
        <f t="shared" si="189"/>
        <v>SINAPI-I 2626</v>
      </c>
      <c r="B11436" s="3" t="s">
        <v>6169</v>
      </c>
      <c r="C11436" s="3">
        <v>2626</v>
      </c>
      <c r="D11436" s="2" t="s">
        <v>12165</v>
      </c>
      <c r="E11436" s="3" t="s">
        <v>6148</v>
      </c>
      <c r="G11436" s="66">
        <v>37.450000000000003</v>
      </c>
    </row>
    <row r="11437" spans="1:7" x14ac:dyDescent="0.2">
      <c r="A11437" s="1" t="str">
        <f t="shared" si="189"/>
        <v>SINAPI-I 2630</v>
      </c>
      <c r="B11437" s="3" t="s">
        <v>6169</v>
      </c>
      <c r="C11437" s="3">
        <v>2630</v>
      </c>
      <c r="D11437" s="2" t="s">
        <v>12166</v>
      </c>
      <c r="E11437" s="3" t="s">
        <v>6148</v>
      </c>
      <c r="G11437" s="66">
        <v>56.96</v>
      </c>
    </row>
    <row r="11438" spans="1:7" ht="22.5" x14ac:dyDescent="0.2">
      <c r="A11438" s="1" t="str">
        <f t="shared" si="189"/>
        <v>SINAPI-I 2627</v>
      </c>
      <c r="B11438" s="3" t="s">
        <v>6169</v>
      </c>
      <c r="C11438" s="3">
        <v>2627</v>
      </c>
      <c r="D11438" s="2" t="s">
        <v>12167</v>
      </c>
      <c r="E11438" s="3" t="s">
        <v>6148</v>
      </c>
      <c r="G11438" s="66">
        <v>100.33</v>
      </c>
    </row>
    <row r="11439" spans="1:7" x14ac:dyDescent="0.2">
      <c r="A11439" s="1" t="str">
        <f t="shared" si="189"/>
        <v>SINAPI-I 2629</v>
      </c>
      <c r="B11439" s="3" t="s">
        <v>6169</v>
      </c>
      <c r="C11439" s="3">
        <v>2629</v>
      </c>
      <c r="D11439" s="2" t="s">
        <v>12168</v>
      </c>
      <c r="E11439" s="3" t="s">
        <v>6148</v>
      </c>
      <c r="G11439" s="66">
        <v>135.71</v>
      </c>
    </row>
    <row r="11440" spans="1:7" x14ac:dyDescent="0.2">
      <c r="A11440" s="1" t="str">
        <f t="shared" si="189"/>
        <v>SINAPI-I 1880</v>
      </c>
      <c r="B11440" s="3" t="s">
        <v>6169</v>
      </c>
      <c r="C11440" s="3">
        <v>1880</v>
      </c>
      <c r="D11440" s="2" t="s">
        <v>12169</v>
      </c>
      <c r="E11440" s="3" t="s">
        <v>6148</v>
      </c>
      <c r="G11440" s="66">
        <v>3.98</v>
      </c>
    </row>
    <row r="11441" spans="1:7" x14ac:dyDescent="0.2">
      <c r="A11441" s="1" t="str">
        <f t="shared" si="189"/>
        <v>SINAPI-I 39274</v>
      </c>
      <c r="B11441" s="3" t="s">
        <v>6169</v>
      </c>
      <c r="C11441" s="3">
        <v>39274</v>
      </c>
      <c r="D11441" s="2" t="s">
        <v>12170</v>
      </c>
      <c r="E11441" s="3" t="s">
        <v>6148</v>
      </c>
      <c r="G11441" s="66">
        <v>3.08</v>
      </c>
    </row>
    <row r="11442" spans="1:7" x14ac:dyDescent="0.2">
      <c r="A11442" s="1" t="str">
        <f t="shared" si="189"/>
        <v>SINAPI-I 12033</v>
      </c>
      <c r="B11442" s="3" t="s">
        <v>6169</v>
      </c>
      <c r="C11442" s="3">
        <v>12033</v>
      </c>
      <c r="D11442" s="2" t="s">
        <v>12171</v>
      </c>
      <c r="E11442" s="3" t="s">
        <v>6148</v>
      </c>
      <c r="G11442" s="66">
        <v>12.7</v>
      </c>
    </row>
    <row r="11443" spans="1:7" x14ac:dyDescent="0.2">
      <c r="A11443" s="1" t="str">
        <f t="shared" si="189"/>
        <v>SINAPI-I 40408</v>
      </c>
      <c r="B11443" s="3" t="s">
        <v>6169</v>
      </c>
      <c r="C11443" s="3">
        <v>40408</v>
      </c>
      <c r="D11443" s="2" t="s">
        <v>12172</v>
      </c>
      <c r="E11443" s="3" t="s">
        <v>6148</v>
      </c>
      <c r="G11443" s="66">
        <v>8.34</v>
      </c>
    </row>
    <row r="11444" spans="1:7" x14ac:dyDescent="0.2">
      <c r="A11444" s="1" t="str">
        <f t="shared" si="189"/>
        <v>SINAPI-I 39276</v>
      </c>
      <c r="B11444" s="3" t="s">
        <v>6169</v>
      </c>
      <c r="C11444" s="3">
        <v>39276</v>
      </c>
      <c r="D11444" s="2" t="s">
        <v>12173</v>
      </c>
      <c r="E11444" s="3" t="s">
        <v>6148</v>
      </c>
      <c r="G11444" s="66">
        <v>7.52</v>
      </c>
    </row>
    <row r="11445" spans="1:7" x14ac:dyDescent="0.2">
      <c r="A11445" s="1" t="str">
        <f t="shared" si="189"/>
        <v>SINAPI-I 40409</v>
      </c>
      <c r="B11445" s="3" t="s">
        <v>6169</v>
      </c>
      <c r="C11445" s="3">
        <v>40409</v>
      </c>
      <c r="D11445" s="2" t="s">
        <v>12174</v>
      </c>
      <c r="E11445" s="3" t="s">
        <v>6148</v>
      </c>
      <c r="G11445" s="66">
        <v>2.95</v>
      </c>
    </row>
    <row r="11446" spans="1:7" x14ac:dyDescent="0.2">
      <c r="A11446" s="1" t="str">
        <f t="shared" si="189"/>
        <v>SINAPI-I 39277</v>
      </c>
      <c r="B11446" s="3" t="s">
        <v>6169</v>
      </c>
      <c r="C11446" s="3">
        <v>39277</v>
      </c>
      <c r="D11446" s="2" t="s">
        <v>12175</v>
      </c>
      <c r="E11446" s="3" t="s">
        <v>6148</v>
      </c>
      <c r="G11446" s="66">
        <v>20.3</v>
      </c>
    </row>
    <row r="11447" spans="1:7" x14ac:dyDescent="0.2">
      <c r="A11447" s="1" t="str">
        <f t="shared" si="189"/>
        <v>SINAPI-I 12034</v>
      </c>
      <c r="B11447" s="3" t="s">
        <v>6169</v>
      </c>
      <c r="C11447" s="3">
        <v>12034</v>
      </c>
      <c r="D11447" s="2" t="s">
        <v>12176</v>
      </c>
      <c r="E11447" s="3" t="s">
        <v>6148</v>
      </c>
      <c r="G11447" s="66">
        <v>5.75</v>
      </c>
    </row>
    <row r="11448" spans="1:7" x14ac:dyDescent="0.2">
      <c r="A11448" s="1" t="str">
        <f t="shared" si="189"/>
        <v>SINAPI-I 39879</v>
      </c>
      <c r="B11448" s="3" t="s">
        <v>6169</v>
      </c>
      <c r="C11448" s="3">
        <v>39879</v>
      </c>
      <c r="D11448" s="2" t="s">
        <v>12177</v>
      </c>
      <c r="E11448" s="3" t="s">
        <v>6148</v>
      </c>
    </row>
    <row r="11449" spans="1:7" x14ac:dyDescent="0.2">
      <c r="A11449" s="1" t="str">
        <f t="shared" si="189"/>
        <v>SINAPI-I 39880</v>
      </c>
      <c r="B11449" s="3" t="s">
        <v>6169</v>
      </c>
      <c r="C11449" s="3">
        <v>39880</v>
      </c>
      <c r="D11449" s="2" t="s">
        <v>12178</v>
      </c>
      <c r="E11449" s="3" t="s">
        <v>6148</v>
      </c>
    </row>
    <row r="11450" spans="1:7" x14ac:dyDescent="0.2">
      <c r="A11450" s="1" t="str">
        <f t="shared" si="189"/>
        <v>SINAPI-I 39881</v>
      </c>
      <c r="B11450" s="3" t="s">
        <v>6169</v>
      </c>
      <c r="C11450" s="3">
        <v>39881</v>
      </c>
      <c r="D11450" s="2" t="s">
        <v>12179</v>
      </c>
      <c r="E11450" s="3" t="s">
        <v>6148</v>
      </c>
    </row>
    <row r="11451" spans="1:7" x14ac:dyDescent="0.2">
      <c r="A11451" s="1" t="str">
        <f t="shared" si="189"/>
        <v>SINAPI-I 39882</v>
      </c>
      <c r="B11451" s="3" t="s">
        <v>6169</v>
      </c>
      <c r="C11451" s="3">
        <v>39882</v>
      </c>
      <c r="D11451" s="2" t="s">
        <v>12180</v>
      </c>
      <c r="E11451" s="3" t="s">
        <v>6148</v>
      </c>
    </row>
    <row r="11452" spans="1:7" x14ac:dyDescent="0.2">
      <c r="A11452" s="1" t="str">
        <f t="shared" si="189"/>
        <v>SINAPI-I 39883</v>
      </c>
      <c r="B11452" s="3" t="s">
        <v>6169</v>
      </c>
      <c r="C11452" s="3">
        <v>39883</v>
      </c>
      <c r="D11452" s="2" t="s">
        <v>12181</v>
      </c>
      <c r="E11452" s="3" t="s">
        <v>6148</v>
      </c>
    </row>
    <row r="11453" spans="1:7" x14ac:dyDescent="0.2">
      <c r="A11453" s="1" t="str">
        <f t="shared" si="189"/>
        <v>SINAPI-I 39884</v>
      </c>
      <c r="B11453" s="3" t="s">
        <v>6169</v>
      </c>
      <c r="C11453" s="3">
        <v>39884</v>
      </c>
      <c r="D11453" s="2" t="s">
        <v>12182</v>
      </c>
      <c r="E11453" s="3" t="s">
        <v>6148</v>
      </c>
    </row>
    <row r="11454" spans="1:7" x14ac:dyDescent="0.2">
      <c r="A11454" s="1" t="str">
        <f t="shared" si="189"/>
        <v>SINAPI-I 39885</v>
      </c>
      <c r="B11454" s="3" t="s">
        <v>6169</v>
      </c>
      <c r="C11454" s="3">
        <v>39885</v>
      </c>
      <c r="D11454" s="2" t="s">
        <v>12183</v>
      </c>
      <c r="E11454" s="3" t="s">
        <v>6148</v>
      </c>
    </row>
    <row r="11455" spans="1:7" x14ac:dyDescent="0.2">
      <c r="A11455" s="1" t="str">
        <f t="shared" si="189"/>
        <v>SINAPI-I 1777</v>
      </c>
      <c r="B11455" s="3" t="s">
        <v>6169</v>
      </c>
      <c r="C11455" s="3">
        <v>1777</v>
      </c>
      <c r="D11455" s="2" t="s">
        <v>12184</v>
      </c>
      <c r="E11455" s="3" t="s">
        <v>6148</v>
      </c>
      <c r="G11455" s="66">
        <v>82.64</v>
      </c>
    </row>
    <row r="11456" spans="1:7" x14ac:dyDescent="0.2">
      <c r="A11456" s="1" t="str">
        <f t="shared" si="189"/>
        <v>SINAPI-I 1819</v>
      </c>
      <c r="B11456" s="3" t="s">
        <v>6169</v>
      </c>
      <c r="C11456" s="3">
        <v>1819</v>
      </c>
      <c r="D11456" s="2" t="s">
        <v>12185</v>
      </c>
      <c r="E11456" s="3" t="s">
        <v>6148</v>
      </c>
      <c r="G11456" s="66">
        <v>60.12</v>
      </c>
    </row>
    <row r="11457" spans="1:7" x14ac:dyDescent="0.2">
      <c r="A11457" s="1" t="str">
        <f t="shared" si="189"/>
        <v>SINAPI-I 1776</v>
      </c>
      <c r="B11457" s="3" t="s">
        <v>6169</v>
      </c>
      <c r="C11457" s="3">
        <v>1776</v>
      </c>
      <c r="D11457" s="2" t="s">
        <v>12186</v>
      </c>
      <c r="E11457" s="3" t="s">
        <v>6148</v>
      </c>
      <c r="G11457" s="66">
        <v>48.92</v>
      </c>
    </row>
    <row r="11458" spans="1:7" x14ac:dyDescent="0.2">
      <c r="A11458" s="1" t="str">
        <f t="shared" si="189"/>
        <v>SINAPI-I 1775</v>
      </c>
      <c r="B11458" s="3" t="s">
        <v>6169</v>
      </c>
      <c r="C11458" s="3">
        <v>1775</v>
      </c>
      <c r="D11458" s="2" t="s">
        <v>12187</v>
      </c>
      <c r="E11458" s="3" t="s">
        <v>6148</v>
      </c>
      <c r="G11458" s="66">
        <v>17.98</v>
      </c>
    </row>
    <row r="11459" spans="1:7" x14ac:dyDescent="0.2">
      <c r="A11459" s="1" t="str">
        <f t="shared" si="189"/>
        <v>SINAPI-I 1778</v>
      </c>
      <c r="B11459" s="3" t="s">
        <v>6169</v>
      </c>
      <c r="C11459" s="3">
        <v>1778</v>
      </c>
      <c r="D11459" s="2" t="s">
        <v>12188</v>
      </c>
      <c r="E11459" s="3" t="s">
        <v>6148</v>
      </c>
      <c r="G11459" s="66">
        <v>200.03</v>
      </c>
    </row>
    <row r="11460" spans="1:7" x14ac:dyDescent="0.2">
      <c r="A11460" s="1" t="str">
        <f t="shared" si="189"/>
        <v>SINAPI-I 1818</v>
      </c>
      <c r="B11460" s="3" t="s">
        <v>6169</v>
      </c>
      <c r="C11460" s="3">
        <v>1818</v>
      </c>
      <c r="D11460" s="2" t="s">
        <v>12189</v>
      </c>
      <c r="E11460" s="3" t="s">
        <v>6148</v>
      </c>
      <c r="G11460" s="66">
        <v>132.78</v>
      </c>
    </row>
    <row r="11461" spans="1:7" x14ac:dyDescent="0.2">
      <c r="A11461" s="1" t="str">
        <f t="shared" si="189"/>
        <v>SINAPI-I 1779</v>
      </c>
      <c r="B11461" s="3" t="s">
        <v>6169</v>
      </c>
      <c r="C11461" s="3">
        <v>1779</v>
      </c>
      <c r="D11461" s="2" t="s">
        <v>12190</v>
      </c>
      <c r="E11461" s="3" t="s">
        <v>6148</v>
      </c>
      <c r="G11461" s="66">
        <v>290.92</v>
      </c>
    </row>
    <row r="11462" spans="1:7" x14ac:dyDescent="0.2">
      <c r="A11462" s="1" t="str">
        <f t="shared" si="189"/>
        <v>SINAPI-I 1820</v>
      </c>
      <c r="B11462" s="3" t="s">
        <v>6169</v>
      </c>
      <c r="C11462" s="3">
        <v>1820</v>
      </c>
      <c r="D11462" s="2" t="s">
        <v>12191</v>
      </c>
      <c r="E11462" s="3" t="s">
        <v>6148</v>
      </c>
      <c r="G11462" s="66">
        <v>25.96</v>
      </c>
    </row>
    <row r="11463" spans="1:7" x14ac:dyDescent="0.2">
      <c r="A11463" s="1" t="str">
        <f t="shared" si="189"/>
        <v>SINAPI-I 1780</v>
      </c>
      <c r="B11463" s="3" t="s">
        <v>6169</v>
      </c>
      <c r="C11463" s="3">
        <v>1780</v>
      </c>
      <c r="D11463" s="2" t="s">
        <v>12192</v>
      </c>
      <c r="E11463" s="3" t="s">
        <v>6148</v>
      </c>
      <c r="G11463" s="66">
        <v>599.74</v>
      </c>
    </row>
    <row r="11464" spans="1:7" x14ac:dyDescent="0.2">
      <c r="A11464" s="1" t="str">
        <f t="shared" si="189"/>
        <v>SINAPI-I 1783</v>
      </c>
      <c r="B11464" s="3" t="s">
        <v>6169</v>
      </c>
      <c r="C11464" s="3">
        <v>1783</v>
      </c>
      <c r="D11464" s="2" t="s">
        <v>12193</v>
      </c>
      <c r="E11464" s="3" t="s">
        <v>6148</v>
      </c>
      <c r="G11464" s="66">
        <v>63.41</v>
      </c>
    </row>
    <row r="11465" spans="1:7" x14ac:dyDescent="0.2">
      <c r="A11465" s="1" t="str">
        <f t="shared" si="189"/>
        <v>SINAPI-I 1782</v>
      </c>
      <c r="B11465" s="3" t="s">
        <v>6169</v>
      </c>
      <c r="C11465" s="3">
        <v>1782</v>
      </c>
      <c r="D11465" s="2" t="s">
        <v>12194</v>
      </c>
      <c r="E11465" s="3" t="s">
        <v>6148</v>
      </c>
      <c r="G11465" s="66">
        <v>50.14</v>
      </c>
    </row>
    <row r="11466" spans="1:7" x14ac:dyDescent="0.2">
      <c r="A11466" s="1" t="str">
        <f t="shared" si="189"/>
        <v>SINAPI-I 1781</v>
      </c>
      <c r="B11466" s="3" t="s">
        <v>6169</v>
      </c>
      <c r="C11466" s="3">
        <v>1781</v>
      </c>
      <c r="D11466" s="2" t="s">
        <v>12195</v>
      </c>
      <c r="E11466" s="3" t="s">
        <v>6148</v>
      </c>
      <c r="G11466" s="66">
        <v>32.67</v>
      </c>
    </row>
    <row r="11467" spans="1:7" x14ac:dyDescent="0.2">
      <c r="A11467" s="1" t="str">
        <f t="shared" si="189"/>
        <v>SINAPI-I 1817</v>
      </c>
      <c r="B11467" s="3" t="s">
        <v>6169</v>
      </c>
      <c r="C11467" s="3">
        <v>1817</v>
      </c>
      <c r="D11467" s="2" t="s">
        <v>12196</v>
      </c>
      <c r="E11467" s="3" t="s">
        <v>6148</v>
      </c>
      <c r="G11467" s="66">
        <v>14.94</v>
      </c>
    </row>
    <row r="11468" spans="1:7" x14ac:dyDescent="0.2">
      <c r="A11468" s="1" t="str">
        <f t="shared" si="189"/>
        <v>SINAPI-I 1784</v>
      </c>
      <c r="B11468" s="3" t="s">
        <v>6169</v>
      </c>
      <c r="C11468" s="3">
        <v>1784</v>
      </c>
      <c r="D11468" s="2" t="s">
        <v>12197</v>
      </c>
      <c r="E11468" s="3" t="s">
        <v>6148</v>
      </c>
      <c r="G11468" s="66">
        <v>179.06</v>
      </c>
    </row>
    <row r="11469" spans="1:7" x14ac:dyDescent="0.2">
      <c r="A11469" s="1" t="str">
        <f t="shared" si="189"/>
        <v>SINAPI-I 1810</v>
      </c>
      <c r="B11469" s="3" t="s">
        <v>6169</v>
      </c>
      <c r="C11469" s="3">
        <v>1810</v>
      </c>
      <c r="D11469" s="2" t="s">
        <v>12198</v>
      </c>
      <c r="E11469" s="3" t="s">
        <v>6148</v>
      </c>
      <c r="G11469" s="66">
        <v>99.31</v>
      </c>
    </row>
    <row r="11470" spans="1:7" x14ac:dyDescent="0.2">
      <c r="A11470" s="1" t="str">
        <f t="shared" si="189"/>
        <v>SINAPI-I 1812</v>
      </c>
      <c r="B11470" s="3" t="s">
        <v>6169</v>
      </c>
      <c r="C11470" s="3">
        <v>1812</v>
      </c>
      <c r="D11470" s="2" t="s">
        <v>12199</v>
      </c>
      <c r="E11470" s="3" t="s">
        <v>6148</v>
      </c>
      <c r="G11470" s="66">
        <v>250.71</v>
      </c>
    </row>
    <row r="11471" spans="1:7" x14ac:dyDescent="0.2">
      <c r="A11471" s="1" t="str">
        <f t="shared" si="189"/>
        <v>SINAPI-I 1811</v>
      </c>
      <c r="B11471" s="3" t="s">
        <v>6169</v>
      </c>
      <c r="C11471" s="3">
        <v>1811</v>
      </c>
      <c r="D11471" s="2" t="s">
        <v>12200</v>
      </c>
      <c r="E11471" s="3" t="s">
        <v>6148</v>
      </c>
      <c r="G11471" s="66">
        <v>21.48</v>
      </c>
    </row>
    <row r="11472" spans="1:7" x14ac:dyDescent="0.2">
      <c r="A11472" s="1" t="str">
        <f t="shared" si="189"/>
        <v>SINAPI-I 40386</v>
      </c>
      <c r="B11472" s="3" t="s">
        <v>6169</v>
      </c>
      <c r="C11472" s="3">
        <v>40386</v>
      </c>
      <c r="D11472" s="2" t="s">
        <v>12201</v>
      </c>
      <c r="E11472" s="3" t="s">
        <v>6148</v>
      </c>
    </row>
    <row r="11473" spans="1:7" x14ac:dyDescent="0.2">
      <c r="A11473" s="1" t="str">
        <f t="shared" si="189"/>
        <v>SINAPI-I 40384</v>
      </c>
      <c r="B11473" s="3" t="s">
        <v>6169</v>
      </c>
      <c r="C11473" s="3">
        <v>40384</v>
      </c>
      <c r="D11473" s="2" t="s">
        <v>12202</v>
      </c>
      <c r="E11473" s="3" t="s">
        <v>6148</v>
      </c>
    </row>
    <row r="11474" spans="1:7" x14ac:dyDescent="0.2">
      <c r="A11474" s="1" t="str">
        <f t="shared" si="189"/>
        <v>SINAPI-I 40423</v>
      </c>
      <c r="B11474" s="3" t="s">
        <v>6169</v>
      </c>
      <c r="C11474" s="3">
        <v>40423</v>
      </c>
      <c r="D11474" s="2" t="s">
        <v>12203</v>
      </c>
      <c r="E11474" s="3" t="s">
        <v>6148</v>
      </c>
    </row>
    <row r="11475" spans="1:7" x14ac:dyDescent="0.2">
      <c r="A11475" s="1" t="str">
        <f t="shared" si="189"/>
        <v>SINAPI-I 40379</v>
      </c>
      <c r="B11475" s="3" t="s">
        <v>6169</v>
      </c>
      <c r="C11475" s="3">
        <v>40379</v>
      </c>
      <c r="D11475" s="2" t="s">
        <v>12204</v>
      </c>
      <c r="E11475" s="3" t="s">
        <v>6148</v>
      </c>
    </row>
    <row r="11476" spans="1:7" x14ac:dyDescent="0.2">
      <c r="A11476" s="1" t="str">
        <f t="shared" si="189"/>
        <v>SINAPI-I 40389</v>
      </c>
      <c r="B11476" s="3" t="s">
        <v>6169</v>
      </c>
      <c r="C11476" s="3">
        <v>40389</v>
      </c>
      <c r="D11476" s="2" t="s">
        <v>12205</v>
      </c>
      <c r="E11476" s="3" t="s">
        <v>6148</v>
      </c>
    </row>
    <row r="11477" spans="1:7" x14ac:dyDescent="0.2">
      <c r="A11477" s="1" t="str">
        <f t="shared" si="189"/>
        <v>SINAPI-I 40388</v>
      </c>
      <c r="B11477" s="3" t="s">
        <v>6169</v>
      </c>
      <c r="C11477" s="3">
        <v>40388</v>
      </c>
      <c r="D11477" s="2" t="s">
        <v>12206</v>
      </c>
      <c r="E11477" s="3" t="s">
        <v>6148</v>
      </c>
    </row>
    <row r="11478" spans="1:7" x14ac:dyDescent="0.2">
      <c r="A11478" s="1" t="str">
        <f t="shared" si="189"/>
        <v>SINAPI-I 40391</v>
      </c>
      <c r="B11478" s="3" t="s">
        <v>6169</v>
      </c>
      <c r="C11478" s="3">
        <v>40391</v>
      </c>
      <c r="D11478" s="2" t="s">
        <v>12207</v>
      </c>
      <c r="E11478" s="3" t="s">
        <v>6148</v>
      </c>
    </row>
    <row r="11479" spans="1:7" x14ac:dyDescent="0.2">
      <c r="A11479" s="1" t="str">
        <f t="shared" si="189"/>
        <v>SINAPI-I 40381</v>
      </c>
      <c r="B11479" s="3" t="s">
        <v>6169</v>
      </c>
      <c r="C11479" s="3">
        <v>40381</v>
      </c>
      <c r="D11479" s="2" t="s">
        <v>12208</v>
      </c>
      <c r="E11479" s="3" t="s">
        <v>6148</v>
      </c>
    </row>
    <row r="11480" spans="1:7" ht="22.5" x14ac:dyDescent="0.2">
      <c r="A11480" s="1" t="str">
        <f t="shared" si="189"/>
        <v>SINAPI-I 2609</v>
      </c>
      <c r="B11480" s="3" t="s">
        <v>6169</v>
      </c>
      <c r="C11480" s="3">
        <v>2609</v>
      </c>
      <c r="D11480" s="2" t="s">
        <v>12209</v>
      </c>
      <c r="E11480" s="3" t="s">
        <v>6148</v>
      </c>
      <c r="G11480" s="66">
        <v>5.94</v>
      </c>
    </row>
    <row r="11481" spans="1:7" ht="22.5" x14ac:dyDescent="0.2">
      <c r="A11481" s="1" t="str">
        <f t="shared" si="189"/>
        <v>SINAPI-I 2634</v>
      </c>
      <c r="B11481" s="3" t="s">
        <v>6169</v>
      </c>
      <c r="C11481" s="3">
        <v>2634</v>
      </c>
      <c r="D11481" s="2" t="s">
        <v>12210</v>
      </c>
      <c r="E11481" s="3" t="s">
        <v>6148</v>
      </c>
      <c r="G11481" s="66">
        <v>7.8</v>
      </c>
    </row>
    <row r="11482" spans="1:7" ht="22.5" x14ac:dyDescent="0.2">
      <c r="A11482" s="1" t="str">
        <f t="shared" si="189"/>
        <v>SINAPI-I 2611</v>
      </c>
      <c r="B11482" s="3" t="s">
        <v>6169</v>
      </c>
      <c r="C11482" s="3">
        <v>2611</v>
      </c>
      <c r="D11482" s="2" t="s">
        <v>12211</v>
      </c>
      <c r="E11482" s="3" t="s">
        <v>6148</v>
      </c>
      <c r="G11482" s="66">
        <v>22</v>
      </c>
    </row>
    <row r="11483" spans="1:7" x14ac:dyDescent="0.2">
      <c r="A11483" s="1" t="str">
        <f t="shared" si="189"/>
        <v>SINAPI-I 40414</v>
      </c>
      <c r="B11483" s="3" t="s">
        <v>6169</v>
      </c>
      <c r="C11483" s="3">
        <v>40414</v>
      </c>
      <c r="D11483" s="2" t="s">
        <v>12212</v>
      </c>
      <c r="E11483" s="3" t="s">
        <v>6148</v>
      </c>
    </row>
    <row r="11484" spans="1:7" x14ac:dyDescent="0.2">
      <c r="A11484" s="1" t="str">
        <f t="shared" si="189"/>
        <v>SINAPI-I 40416</v>
      </c>
      <c r="B11484" s="3" t="s">
        <v>6169</v>
      </c>
      <c r="C11484" s="3">
        <v>40416</v>
      </c>
      <c r="D11484" s="2" t="s">
        <v>12213</v>
      </c>
      <c r="E11484" s="3" t="s">
        <v>6148</v>
      </c>
    </row>
    <row r="11485" spans="1:7" x14ac:dyDescent="0.2">
      <c r="A11485" s="1" t="str">
        <f t="shared" si="189"/>
        <v>SINAPI-I 40418</v>
      </c>
      <c r="B11485" s="3" t="s">
        <v>6169</v>
      </c>
      <c r="C11485" s="3">
        <v>40418</v>
      </c>
      <c r="D11485" s="2" t="s">
        <v>12214</v>
      </c>
      <c r="E11485" s="3" t="s">
        <v>6148</v>
      </c>
    </row>
    <row r="11486" spans="1:7" x14ac:dyDescent="0.2">
      <c r="A11486" s="1" t="str">
        <f t="shared" si="189"/>
        <v>SINAPI-I 34359</v>
      </c>
      <c r="B11486" s="3" t="s">
        <v>6169</v>
      </c>
      <c r="C11486" s="3">
        <v>34359</v>
      </c>
      <c r="D11486" s="2" t="s">
        <v>12215</v>
      </c>
      <c r="E11486" s="3" t="s">
        <v>6148</v>
      </c>
      <c r="G11486" s="66">
        <v>16.84</v>
      </c>
    </row>
    <row r="11487" spans="1:7" x14ac:dyDescent="0.2">
      <c r="A11487" s="1" t="str">
        <f t="shared" si="189"/>
        <v>SINAPI-I 1789</v>
      </c>
      <c r="B11487" s="3" t="s">
        <v>6169</v>
      </c>
      <c r="C11487" s="3">
        <v>1789</v>
      </c>
      <c r="D11487" s="2" t="s">
        <v>12216</v>
      </c>
      <c r="E11487" s="3" t="s">
        <v>6148</v>
      </c>
      <c r="G11487" s="66">
        <v>79.31</v>
      </c>
    </row>
    <row r="11488" spans="1:7" x14ac:dyDescent="0.2">
      <c r="A11488" s="1" t="str">
        <f t="shared" si="189"/>
        <v>SINAPI-I 1788</v>
      </c>
      <c r="B11488" s="3" t="s">
        <v>6169</v>
      </c>
      <c r="C11488" s="3">
        <v>1788</v>
      </c>
      <c r="D11488" s="2" t="s">
        <v>12217</v>
      </c>
      <c r="E11488" s="3" t="s">
        <v>6148</v>
      </c>
      <c r="G11488" s="66">
        <v>63.58</v>
      </c>
    </row>
    <row r="11489" spans="1:7" x14ac:dyDescent="0.2">
      <c r="A11489" s="1" t="str">
        <f t="shared" si="189"/>
        <v>SINAPI-I 1787</v>
      </c>
      <c r="B11489" s="3" t="s">
        <v>6169</v>
      </c>
      <c r="C11489" s="3">
        <v>1787</v>
      </c>
      <c r="D11489" s="2" t="s">
        <v>12218</v>
      </c>
      <c r="E11489" s="3" t="s">
        <v>6148</v>
      </c>
      <c r="G11489" s="66">
        <v>37.799999999999997</v>
      </c>
    </row>
    <row r="11490" spans="1:7" x14ac:dyDescent="0.2">
      <c r="A11490" s="1" t="str">
        <f t="shared" si="189"/>
        <v>SINAPI-I 1786</v>
      </c>
      <c r="B11490" s="3" t="s">
        <v>6169</v>
      </c>
      <c r="C11490" s="3">
        <v>1786</v>
      </c>
      <c r="D11490" s="2" t="s">
        <v>12219</v>
      </c>
      <c r="E11490" s="3" t="s">
        <v>6148</v>
      </c>
      <c r="G11490" s="66">
        <v>15.78</v>
      </c>
    </row>
    <row r="11491" spans="1:7" x14ac:dyDescent="0.2">
      <c r="A11491" s="1" t="str">
        <f t="shared" si="189"/>
        <v>SINAPI-I 1791</v>
      </c>
      <c r="B11491" s="3" t="s">
        <v>6169</v>
      </c>
      <c r="C11491" s="3">
        <v>1791</v>
      </c>
      <c r="D11491" s="2" t="s">
        <v>12220</v>
      </c>
      <c r="E11491" s="3" t="s">
        <v>6148</v>
      </c>
      <c r="G11491" s="66">
        <v>229.22</v>
      </c>
    </row>
    <row r="11492" spans="1:7" x14ac:dyDescent="0.2">
      <c r="A11492" s="1" t="str">
        <f t="shared" si="189"/>
        <v>SINAPI-I 1790</v>
      </c>
      <c r="B11492" s="3" t="s">
        <v>6169</v>
      </c>
      <c r="C11492" s="3">
        <v>1790</v>
      </c>
      <c r="D11492" s="2" t="s">
        <v>12221</v>
      </c>
      <c r="E11492" s="3" t="s">
        <v>6148</v>
      </c>
      <c r="G11492" s="66">
        <v>132.09</v>
      </c>
    </row>
    <row r="11493" spans="1:7" x14ac:dyDescent="0.2">
      <c r="A11493" s="1" t="str">
        <f t="shared" si="189"/>
        <v>SINAPI-I 1792</v>
      </c>
      <c r="B11493" s="3" t="s">
        <v>6169</v>
      </c>
      <c r="C11493" s="3">
        <v>1792</v>
      </c>
      <c r="D11493" s="2" t="s">
        <v>12222</v>
      </c>
      <c r="E11493" s="3" t="s">
        <v>6148</v>
      </c>
      <c r="G11493" s="66">
        <v>309.42</v>
      </c>
    </row>
    <row r="11494" spans="1:7" x14ac:dyDescent="0.2">
      <c r="A11494" s="1" t="str">
        <f t="shared" si="189"/>
        <v>SINAPI-I 1813</v>
      </c>
      <c r="B11494" s="3" t="s">
        <v>6169</v>
      </c>
      <c r="C11494" s="3">
        <v>1813</v>
      </c>
      <c r="D11494" s="2" t="s">
        <v>12223</v>
      </c>
      <c r="E11494" s="3" t="s">
        <v>6148</v>
      </c>
      <c r="G11494" s="66">
        <v>25.05</v>
      </c>
    </row>
    <row r="11495" spans="1:7" x14ac:dyDescent="0.2">
      <c r="A11495" s="1" t="str">
        <f t="shared" ref="A11495:A11558" si="190">CONCATENAR</f>
        <v>SINAPI-I 1793</v>
      </c>
      <c r="B11495" s="3" t="s">
        <v>6169</v>
      </c>
      <c r="C11495" s="3">
        <v>1793</v>
      </c>
      <c r="D11495" s="2" t="s">
        <v>12224</v>
      </c>
      <c r="E11495" s="3" t="s">
        <v>6148</v>
      </c>
      <c r="G11495" s="66">
        <v>625.23</v>
      </c>
    </row>
    <row r="11496" spans="1:7" x14ac:dyDescent="0.2">
      <c r="A11496" s="1" t="str">
        <f t="shared" si="190"/>
        <v>SINAPI-I 1797</v>
      </c>
      <c r="B11496" s="3" t="s">
        <v>6169</v>
      </c>
      <c r="C11496" s="3">
        <v>1797</v>
      </c>
      <c r="D11496" s="2" t="s">
        <v>12225</v>
      </c>
      <c r="E11496" s="3" t="s">
        <v>6148</v>
      </c>
      <c r="G11496" s="66">
        <v>90.06</v>
      </c>
    </row>
    <row r="11497" spans="1:7" x14ac:dyDescent="0.2">
      <c r="A11497" s="1" t="str">
        <f t="shared" si="190"/>
        <v>SINAPI-I 1796</v>
      </c>
      <c r="B11497" s="3" t="s">
        <v>6169</v>
      </c>
      <c r="C11497" s="3">
        <v>1796</v>
      </c>
      <c r="D11497" s="2" t="s">
        <v>12226</v>
      </c>
      <c r="E11497" s="3" t="s">
        <v>6148</v>
      </c>
      <c r="G11497" s="66">
        <v>69.08</v>
      </c>
    </row>
    <row r="11498" spans="1:7" x14ac:dyDescent="0.2">
      <c r="A11498" s="1" t="str">
        <f t="shared" si="190"/>
        <v>SINAPI-I 1816</v>
      </c>
      <c r="B11498" s="3" t="s">
        <v>6169</v>
      </c>
      <c r="C11498" s="3">
        <v>1816</v>
      </c>
      <c r="D11498" s="2" t="s">
        <v>12227</v>
      </c>
      <c r="E11498" s="3" t="s">
        <v>6148</v>
      </c>
      <c r="G11498" s="66">
        <v>37.18</v>
      </c>
    </row>
    <row r="11499" spans="1:7" x14ac:dyDescent="0.2">
      <c r="A11499" s="1" t="str">
        <f t="shared" si="190"/>
        <v>SINAPI-I 1794</v>
      </c>
      <c r="B11499" s="3" t="s">
        <v>6169</v>
      </c>
      <c r="C11499" s="3">
        <v>1794</v>
      </c>
      <c r="D11499" s="2" t="s">
        <v>12228</v>
      </c>
      <c r="E11499" s="3" t="s">
        <v>6148</v>
      </c>
      <c r="G11499" s="66">
        <v>16.489999999999998</v>
      </c>
    </row>
    <row r="11500" spans="1:7" x14ac:dyDescent="0.2">
      <c r="A11500" s="1" t="str">
        <f t="shared" si="190"/>
        <v>SINAPI-I 1815</v>
      </c>
      <c r="B11500" s="3" t="s">
        <v>6169</v>
      </c>
      <c r="C11500" s="3">
        <v>1815</v>
      </c>
      <c r="D11500" s="2" t="s">
        <v>12229</v>
      </c>
      <c r="E11500" s="3" t="s">
        <v>6148</v>
      </c>
      <c r="G11500" s="66">
        <v>285.55</v>
      </c>
    </row>
    <row r="11501" spans="1:7" x14ac:dyDescent="0.2">
      <c r="A11501" s="1" t="str">
        <f t="shared" si="190"/>
        <v>SINAPI-I 1798</v>
      </c>
      <c r="B11501" s="3" t="s">
        <v>6169</v>
      </c>
      <c r="C11501" s="3">
        <v>1798</v>
      </c>
      <c r="D11501" s="2" t="s">
        <v>12230</v>
      </c>
      <c r="E11501" s="3" t="s">
        <v>6148</v>
      </c>
      <c r="G11501" s="66">
        <v>127.77</v>
      </c>
    </row>
    <row r="11502" spans="1:7" x14ac:dyDescent="0.2">
      <c r="A11502" s="1" t="str">
        <f t="shared" si="190"/>
        <v>SINAPI-I 1799</v>
      </c>
      <c r="B11502" s="3" t="s">
        <v>6169</v>
      </c>
      <c r="C11502" s="3">
        <v>1799</v>
      </c>
      <c r="D11502" s="2" t="s">
        <v>12231</v>
      </c>
      <c r="E11502" s="3" t="s">
        <v>6148</v>
      </c>
      <c r="G11502" s="66">
        <v>371.91</v>
      </c>
    </row>
    <row r="11503" spans="1:7" x14ac:dyDescent="0.2">
      <c r="A11503" s="1" t="str">
        <f t="shared" si="190"/>
        <v>SINAPI-I 1795</v>
      </c>
      <c r="B11503" s="3" t="s">
        <v>6169</v>
      </c>
      <c r="C11503" s="3">
        <v>1795</v>
      </c>
      <c r="D11503" s="2" t="s">
        <v>12232</v>
      </c>
      <c r="E11503" s="3" t="s">
        <v>6148</v>
      </c>
      <c r="G11503" s="66">
        <v>22.84</v>
      </c>
    </row>
    <row r="11504" spans="1:7" x14ac:dyDescent="0.2">
      <c r="A11504" s="1" t="str">
        <f t="shared" si="190"/>
        <v>SINAPI-I 1800</v>
      </c>
      <c r="B11504" s="3" t="s">
        <v>6169</v>
      </c>
      <c r="C11504" s="3">
        <v>1800</v>
      </c>
      <c r="D11504" s="2" t="s">
        <v>12233</v>
      </c>
      <c r="E11504" s="3" t="s">
        <v>6148</v>
      </c>
      <c r="G11504" s="66">
        <v>710.03</v>
      </c>
    </row>
    <row r="11505" spans="1:7" x14ac:dyDescent="0.2">
      <c r="A11505" s="1" t="str">
        <f t="shared" si="190"/>
        <v>SINAPI-I 1802</v>
      </c>
      <c r="B11505" s="3" t="s">
        <v>6169</v>
      </c>
      <c r="C11505" s="3">
        <v>1802</v>
      </c>
      <c r="D11505" s="2" t="s">
        <v>12234</v>
      </c>
      <c r="E11505" s="3" t="s">
        <v>6148</v>
      </c>
      <c r="G11505" s="66">
        <v>1776.08</v>
      </c>
    </row>
    <row r="11506" spans="1:7" x14ac:dyDescent="0.2">
      <c r="A11506" s="1" t="str">
        <f t="shared" si="190"/>
        <v>SINAPI-I 1809</v>
      </c>
      <c r="B11506" s="3" t="s">
        <v>6169</v>
      </c>
      <c r="C11506" s="3">
        <v>1809</v>
      </c>
      <c r="D11506" s="2" t="s">
        <v>12235</v>
      </c>
      <c r="E11506" s="3" t="s">
        <v>6148</v>
      </c>
      <c r="G11506" s="66">
        <v>74.36</v>
      </c>
    </row>
    <row r="11507" spans="1:7" x14ac:dyDescent="0.2">
      <c r="A11507" s="1" t="str">
        <f t="shared" si="190"/>
        <v>SINAPI-I 1814</v>
      </c>
      <c r="B11507" s="3" t="s">
        <v>6169</v>
      </c>
      <c r="C11507" s="3">
        <v>1814</v>
      </c>
      <c r="D11507" s="2" t="s">
        <v>12236</v>
      </c>
      <c r="E11507" s="3" t="s">
        <v>6148</v>
      </c>
      <c r="G11507" s="66">
        <v>61.09</v>
      </c>
    </row>
    <row r="11508" spans="1:7" x14ac:dyDescent="0.2">
      <c r="A11508" s="1" t="str">
        <f t="shared" si="190"/>
        <v>SINAPI-I 1805</v>
      </c>
      <c r="B11508" s="3" t="s">
        <v>6169</v>
      </c>
      <c r="C11508" s="3">
        <v>1805</v>
      </c>
      <c r="D11508" s="2" t="s">
        <v>12237</v>
      </c>
      <c r="E11508" s="3" t="s">
        <v>6148</v>
      </c>
      <c r="G11508" s="66">
        <v>35.450000000000003</v>
      </c>
    </row>
    <row r="11509" spans="1:7" x14ac:dyDescent="0.2">
      <c r="A11509" s="1" t="str">
        <f t="shared" si="190"/>
        <v>SINAPI-I 1803</v>
      </c>
      <c r="B11509" s="3" t="s">
        <v>6169</v>
      </c>
      <c r="C11509" s="3">
        <v>1803</v>
      </c>
      <c r="D11509" s="2" t="s">
        <v>12238</v>
      </c>
      <c r="E11509" s="3" t="s">
        <v>6148</v>
      </c>
      <c r="G11509" s="66">
        <v>15.44</v>
      </c>
    </row>
    <row r="11510" spans="1:7" x14ac:dyDescent="0.2">
      <c r="A11510" s="1" t="str">
        <f t="shared" si="190"/>
        <v>SINAPI-I 1821</v>
      </c>
      <c r="B11510" s="3" t="s">
        <v>6169</v>
      </c>
      <c r="C11510" s="3">
        <v>1821</v>
      </c>
      <c r="D11510" s="2" t="s">
        <v>12239</v>
      </c>
      <c r="E11510" s="3" t="s">
        <v>6148</v>
      </c>
      <c r="G11510" s="66">
        <v>209.43</v>
      </c>
    </row>
    <row r="11511" spans="1:7" x14ac:dyDescent="0.2">
      <c r="A11511" s="1" t="str">
        <f t="shared" si="190"/>
        <v>SINAPI-I 1806</v>
      </c>
      <c r="B11511" s="3" t="s">
        <v>6169</v>
      </c>
      <c r="C11511" s="3">
        <v>1806</v>
      </c>
      <c r="D11511" s="2" t="s">
        <v>12240</v>
      </c>
      <c r="E11511" s="3" t="s">
        <v>6148</v>
      </c>
      <c r="G11511" s="66">
        <v>124.65</v>
      </c>
    </row>
    <row r="11512" spans="1:7" x14ac:dyDescent="0.2">
      <c r="A11512" s="1" t="str">
        <f t="shared" si="190"/>
        <v>SINAPI-I 1807</v>
      </c>
      <c r="B11512" s="3" t="s">
        <v>6169</v>
      </c>
      <c r="C11512" s="3">
        <v>1807</v>
      </c>
      <c r="D11512" s="2" t="s">
        <v>12241</v>
      </c>
      <c r="E11512" s="3" t="s">
        <v>6148</v>
      </c>
      <c r="G11512" s="66">
        <v>299.52</v>
      </c>
    </row>
    <row r="11513" spans="1:7" x14ac:dyDescent="0.2">
      <c r="A11513" s="1" t="str">
        <f t="shared" si="190"/>
        <v>SINAPI-I 1804</v>
      </c>
      <c r="B11513" s="3" t="s">
        <v>6169</v>
      </c>
      <c r="C11513" s="3">
        <v>1804</v>
      </c>
      <c r="D11513" s="2" t="s">
        <v>12242</v>
      </c>
      <c r="E11513" s="3" t="s">
        <v>6148</v>
      </c>
      <c r="G11513" s="66">
        <v>21.97</v>
      </c>
    </row>
    <row r="11514" spans="1:7" x14ac:dyDescent="0.2">
      <c r="A11514" s="1" t="str">
        <f t="shared" si="190"/>
        <v>SINAPI-I 1808</v>
      </c>
      <c r="B11514" s="3" t="s">
        <v>6169</v>
      </c>
      <c r="C11514" s="3">
        <v>1808</v>
      </c>
      <c r="D11514" s="2" t="s">
        <v>12243</v>
      </c>
      <c r="E11514" s="3" t="s">
        <v>6148</v>
      </c>
      <c r="G11514" s="66">
        <v>600.48</v>
      </c>
    </row>
    <row r="11515" spans="1:7" x14ac:dyDescent="0.2">
      <c r="A11515" s="1" t="str">
        <f t="shared" si="190"/>
        <v>SINAPI-I 40385</v>
      </c>
      <c r="B11515" s="3" t="s">
        <v>6169</v>
      </c>
      <c r="C11515" s="3">
        <v>40385</v>
      </c>
      <c r="D11515" s="2" t="s">
        <v>12244</v>
      </c>
      <c r="E11515" s="3" t="s">
        <v>6148</v>
      </c>
    </row>
    <row r="11516" spans="1:7" x14ac:dyDescent="0.2">
      <c r="A11516" s="1" t="str">
        <f t="shared" si="190"/>
        <v>SINAPI-I 40383</v>
      </c>
      <c r="B11516" s="3" t="s">
        <v>6169</v>
      </c>
      <c r="C11516" s="3">
        <v>40383</v>
      </c>
      <c r="D11516" s="2" t="s">
        <v>12245</v>
      </c>
      <c r="E11516" s="3" t="s">
        <v>6148</v>
      </c>
    </row>
    <row r="11517" spans="1:7" x14ac:dyDescent="0.2">
      <c r="A11517" s="1" t="str">
        <f t="shared" si="190"/>
        <v>SINAPI-I 40382</v>
      </c>
      <c r="B11517" s="3" t="s">
        <v>6169</v>
      </c>
      <c r="C11517" s="3">
        <v>40382</v>
      </c>
      <c r="D11517" s="2" t="s">
        <v>12246</v>
      </c>
      <c r="E11517" s="3" t="s">
        <v>6148</v>
      </c>
    </row>
    <row r="11518" spans="1:7" x14ac:dyDescent="0.2">
      <c r="A11518" s="1" t="str">
        <f t="shared" si="190"/>
        <v>SINAPI-I 40378</v>
      </c>
      <c r="B11518" s="3" t="s">
        <v>6169</v>
      </c>
      <c r="C11518" s="3">
        <v>40378</v>
      </c>
      <c r="D11518" s="2" t="s">
        <v>12247</v>
      </c>
      <c r="E11518" s="3" t="s">
        <v>6148</v>
      </c>
    </row>
    <row r="11519" spans="1:7" x14ac:dyDescent="0.2">
      <c r="A11519" s="1" t="str">
        <f t="shared" si="190"/>
        <v>SINAPI-I 40422</v>
      </c>
      <c r="B11519" s="3" t="s">
        <v>6169</v>
      </c>
      <c r="C11519" s="3">
        <v>40422</v>
      </c>
      <c r="D11519" s="2" t="s">
        <v>12248</v>
      </c>
      <c r="E11519" s="3" t="s">
        <v>6148</v>
      </c>
    </row>
    <row r="11520" spans="1:7" x14ac:dyDescent="0.2">
      <c r="A11520" s="1" t="str">
        <f t="shared" si="190"/>
        <v>SINAPI-I 40387</v>
      </c>
      <c r="B11520" s="3" t="s">
        <v>6169</v>
      </c>
      <c r="C11520" s="3">
        <v>40387</v>
      </c>
      <c r="D11520" s="2" t="s">
        <v>12249</v>
      </c>
      <c r="E11520" s="3" t="s">
        <v>6148</v>
      </c>
    </row>
    <row r="11521" spans="1:7" x14ac:dyDescent="0.2">
      <c r="A11521" s="1" t="str">
        <f t="shared" si="190"/>
        <v>SINAPI-I 40390</v>
      </c>
      <c r="B11521" s="3" t="s">
        <v>6169</v>
      </c>
      <c r="C11521" s="3">
        <v>40390</v>
      </c>
      <c r="D11521" s="2" t="s">
        <v>12250</v>
      </c>
      <c r="E11521" s="3" t="s">
        <v>6148</v>
      </c>
    </row>
    <row r="11522" spans="1:7" x14ac:dyDescent="0.2">
      <c r="A11522" s="1" t="str">
        <f t="shared" si="190"/>
        <v>SINAPI-I 40380</v>
      </c>
      <c r="B11522" s="3" t="s">
        <v>6169</v>
      </c>
      <c r="C11522" s="3">
        <v>40380</v>
      </c>
      <c r="D11522" s="2" t="s">
        <v>12251</v>
      </c>
      <c r="E11522" s="3" t="s">
        <v>6148</v>
      </c>
    </row>
    <row r="11523" spans="1:7" x14ac:dyDescent="0.2">
      <c r="A11523" s="1" t="str">
        <f t="shared" si="190"/>
        <v>SINAPI-I 2621</v>
      </c>
      <c r="B11523" s="3" t="s">
        <v>6169</v>
      </c>
      <c r="C11523" s="3">
        <v>2621</v>
      </c>
      <c r="D11523" s="2" t="s">
        <v>12252</v>
      </c>
      <c r="E11523" s="3" t="s">
        <v>6148</v>
      </c>
      <c r="G11523" s="66">
        <v>188.21</v>
      </c>
    </row>
    <row r="11524" spans="1:7" ht="22.5" x14ac:dyDescent="0.2">
      <c r="A11524" s="1" t="str">
        <f t="shared" si="190"/>
        <v>SINAPI-I 2616</v>
      </c>
      <c r="B11524" s="3" t="s">
        <v>6169</v>
      </c>
      <c r="C11524" s="3">
        <v>2616</v>
      </c>
      <c r="D11524" s="2" t="s">
        <v>12253</v>
      </c>
      <c r="E11524" s="3" t="s">
        <v>6148</v>
      </c>
      <c r="G11524" s="66">
        <v>5.32</v>
      </c>
    </row>
    <row r="11525" spans="1:7" ht="22.5" x14ac:dyDescent="0.2">
      <c r="A11525" s="1" t="str">
        <f t="shared" si="190"/>
        <v>SINAPI-I 2633</v>
      </c>
      <c r="B11525" s="3" t="s">
        <v>6169</v>
      </c>
      <c r="C11525" s="3">
        <v>2633</v>
      </c>
      <c r="D11525" s="2" t="s">
        <v>12254</v>
      </c>
      <c r="E11525" s="3" t="s">
        <v>6148</v>
      </c>
      <c r="G11525" s="66">
        <v>6.02</v>
      </c>
    </row>
    <row r="11526" spans="1:7" ht="22.5" x14ac:dyDescent="0.2">
      <c r="A11526" s="1" t="str">
        <f t="shared" si="190"/>
        <v>SINAPI-I 2617</v>
      </c>
      <c r="B11526" s="3" t="s">
        <v>6169</v>
      </c>
      <c r="C11526" s="3">
        <v>2617</v>
      </c>
      <c r="D11526" s="2" t="s">
        <v>12255</v>
      </c>
      <c r="E11526" s="3" t="s">
        <v>6148</v>
      </c>
      <c r="G11526" s="66">
        <v>8.19</v>
      </c>
    </row>
    <row r="11527" spans="1:7" ht="22.5" x14ac:dyDescent="0.2">
      <c r="A11527" s="1" t="str">
        <f t="shared" si="190"/>
        <v>SINAPI-I 2618</v>
      </c>
      <c r="B11527" s="3" t="s">
        <v>6169</v>
      </c>
      <c r="C11527" s="3">
        <v>2618</v>
      </c>
      <c r="D11527" s="2" t="s">
        <v>12256</v>
      </c>
      <c r="E11527" s="3" t="s">
        <v>6148</v>
      </c>
      <c r="G11527" s="66">
        <v>18.64</v>
      </c>
    </row>
    <row r="11528" spans="1:7" ht="22.5" x14ac:dyDescent="0.2">
      <c r="A11528" s="1" t="str">
        <f t="shared" si="190"/>
        <v>SINAPI-I 2632</v>
      </c>
      <c r="B11528" s="3" t="s">
        <v>6169</v>
      </c>
      <c r="C11528" s="3">
        <v>2632</v>
      </c>
      <c r="D11528" s="2" t="s">
        <v>12257</v>
      </c>
      <c r="E11528" s="3" t="s">
        <v>6148</v>
      </c>
      <c r="G11528" s="66">
        <v>22.74</v>
      </c>
    </row>
    <row r="11529" spans="1:7" x14ac:dyDescent="0.2">
      <c r="A11529" s="1" t="str">
        <f t="shared" si="190"/>
        <v>SINAPI-I 2631</v>
      </c>
      <c r="B11529" s="3" t="s">
        <v>6169</v>
      </c>
      <c r="C11529" s="3">
        <v>2631</v>
      </c>
      <c r="D11529" s="2" t="s">
        <v>12258</v>
      </c>
      <c r="E11529" s="3" t="s">
        <v>6148</v>
      </c>
      <c r="G11529" s="66">
        <v>33.380000000000003</v>
      </c>
    </row>
    <row r="11530" spans="1:7" ht="22.5" x14ac:dyDescent="0.2">
      <c r="A11530" s="1" t="str">
        <f t="shared" si="190"/>
        <v>SINAPI-I 2619</v>
      </c>
      <c r="B11530" s="3" t="s">
        <v>6169</v>
      </c>
      <c r="C11530" s="3">
        <v>2619</v>
      </c>
      <c r="D11530" s="2" t="s">
        <v>12259</v>
      </c>
      <c r="E11530" s="3" t="s">
        <v>6148</v>
      </c>
      <c r="G11530" s="66">
        <v>84.52</v>
      </c>
    </row>
    <row r="11531" spans="1:7" x14ac:dyDescent="0.2">
      <c r="A11531" s="1" t="str">
        <f t="shared" si="190"/>
        <v>SINAPI-I 2620</v>
      </c>
      <c r="B11531" s="3" t="s">
        <v>6169</v>
      </c>
      <c r="C11531" s="3">
        <v>2620</v>
      </c>
      <c r="D11531" s="2" t="s">
        <v>12260</v>
      </c>
      <c r="E11531" s="3" t="s">
        <v>6148</v>
      </c>
      <c r="G11531" s="66">
        <v>110.97</v>
      </c>
    </row>
    <row r="11532" spans="1:7" x14ac:dyDescent="0.2">
      <c r="A11532" s="1" t="str">
        <f t="shared" si="190"/>
        <v>SINAPI-I 40413</v>
      </c>
      <c r="B11532" s="3" t="s">
        <v>6169</v>
      </c>
      <c r="C11532" s="3">
        <v>40413</v>
      </c>
      <c r="D11532" s="2" t="s">
        <v>12261</v>
      </c>
      <c r="E11532" s="3" t="s">
        <v>6148</v>
      </c>
    </row>
    <row r="11533" spans="1:7" x14ac:dyDescent="0.2">
      <c r="A11533" s="1" t="str">
        <f t="shared" si="190"/>
        <v>SINAPI-I 40415</v>
      </c>
      <c r="B11533" s="3" t="s">
        <v>6169</v>
      </c>
      <c r="C11533" s="3">
        <v>40415</v>
      </c>
      <c r="D11533" s="2" t="s">
        <v>12262</v>
      </c>
      <c r="E11533" s="3" t="s">
        <v>6148</v>
      </c>
    </row>
    <row r="11534" spans="1:7" x14ac:dyDescent="0.2">
      <c r="A11534" s="1" t="str">
        <f t="shared" si="190"/>
        <v>SINAPI-I 40417</v>
      </c>
      <c r="B11534" s="3" t="s">
        <v>6169</v>
      </c>
      <c r="C11534" s="3">
        <v>40417</v>
      </c>
      <c r="D11534" s="2" t="s">
        <v>12263</v>
      </c>
      <c r="E11534" s="3" t="s">
        <v>6148</v>
      </c>
    </row>
    <row r="11535" spans="1:7" x14ac:dyDescent="0.2">
      <c r="A11535" s="1" t="str">
        <f t="shared" si="190"/>
        <v>SINAPI-I 39273</v>
      </c>
      <c r="B11535" s="3" t="s">
        <v>6169</v>
      </c>
      <c r="C11535" s="3">
        <v>39273</v>
      </c>
      <c r="D11535" s="2" t="s">
        <v>12264</v>
      </c>
      <c r="E11535" s="3" t="s">
        <v>6148</v>
      </c>
      <c r="G11535" s="66">
        <v>4.34</v>
      </c>
    </row>
    <row r="11536" spans="1:7" x14ac:dyDescent="0.2">
      <c r="A11536" s="1" t="str">
        <f t="shared" si="190"/>
        <v>SINAPI-I 39271</v>
      </c>
      <c r="B11536" s="3" t="s">
        <v>6169</v>
      </c>
      <c r="C11536" s="3">
        <v>39271</v>
      </c>
      <c r="D11536" s="2" t="s">
        <v>12265</v>
      </c>
      <c r="E11536" s="3" t="s">
        <v>6148</v>
      </c>
      <c r="G11536" s="66">
        <v>2.56</v>
      </c>
    </row>
    <row r="11537" spans="1:7" x14ac:dyDescent="0.2">
      <c r="A11537" s="1" t="str">
        <f t="shared" si="190"/>
        <v>SINAPI-I 39272</v>
      </c>
      <c r="B11537" s="3" t="s">
        <v>6169</v>
      </c>
      <c r="C11537" s="3">
        <v>39272</v>
      </c>
      <c r="D11537" s="2" t="s">
        <v>12266</v>
      </c>
      <c r="E11537" s="3" t="s">
        <v>6148</v>
      </c>
      <c r="G11537" s="66">
        <v>3.14</v>
      </c>
    </row>
    <row r="11538" spans="1:7" x14ac:dyDescent="0.2">
      <c r="A11538" s="1" t="str">
        <f t="shared" si="190"/>
        <v>SINAPI-I 1875</v>
      </c>
      <c r="B11538" s="3" t="s">
        <v>6169</v>
      </c>
      <c r="C11538" s="3">
        <v>1875</v>
      </c>
      <c r="D11538" s="2" t="s">
        <v>12267</v>
      </c>
      <c r="E11538" s="3" t="s">
        <v>6148</v>
      </c>
      <c r="G11538" s="66">
        <v>6.94</v>
      </c>
    </row>
    <row r="11539" spans="1:7" x14ac:dyDescent="0.2">
      <c r="A11539" s="1" t="str">
        <f t="shared" si="190"/>
        <v>SINAPI-I 1874</v>
      </c>
      <c r="B11539" s="3" t="s">
        <v>6169</v>
      </c>
      <c r="C11539" s="3">
        <v>1874</v>
      </c>
      <c r="D11539" s="2" t="s">
        <v>12268</v>
      </c>
      <c r="E11539" s="3" t="s">
        <v>6148</v>
      </c>
      <c r="G11539" s="66">
        <v>5.73</v>
      </c>
    </row>
    <row r="11540" spans="1:7" x14ac:dyDescent="0.2">
      <c r="A11540" s="1" t="str">
        <f t="shared" si="190"/>
        <v>SINAPI-I 1884</v>
      </c>
      <c r="B11540" s="3" t="s">
        <v>6169</v>
      </c>
      <c r="C11540" s="3">
        <v>1884</v>
      </c>
      <c r="D11540" s="2" t="s">
        <v>12269</v>
      </c>
      <c r="E11540" s="3" t="s">
        <v>6148</v>
      </c>
      <c r="G11540" s="66">
        <v>5.08</v>
      </c>
    </row>
    <row r="11541" spans="1:7" x14ac:dyDescent="0.2">
      <c r="A11541" s="1" t="str">
        <f t="shared" si="190"/>
        <v>SINAPI-I 1870</v>
      </c>
      <c r="B11541" s="3" t="s">
        <v>6169</v>
      </c>
      <c r="C11541" s="3">
        <v>1870</v>
      </c>
      <c r="D11541" s="2" t="s">
        <v>12270</v>
      </c>
      <c r="E11541" s="3" t="s">
        <v>6148</v>
      </c>
      <c r="G11541" s="66">
        <v>3.31</v>
      </c>
    </row>
    <row r="11542" spans="1:7" x14ac:dyDescent="0.2">
      <c r="A11542" s="1" t="str">
        <f t="shared" si="190"/>
        <v>SINAPI-I 1887</v>
      </c>
      <c r="B11542" s="3" t="s">
        <v>6169</v>
      </c>
      <c r="C11542" s="3">
        <v>1887</v>
      </c>
      <c r="D11542" s="2" t="s">
        <v>12271</v>
      </c>
      <c r="E11542" s="3" t="s">
        <v>6148</v>
      </c>
      <c r="G11542" s="66">
        <v>28.78</v>
      </c>
    </row>
    <row r="11543" spans="1:7" x14ac:dyDescent="0.2">
      <c r="A11543" s="1" t="str">
        <f t="shared" si="190"/>
        <v>SINAPI-I 1876</v>
      </c>
      <c r="B11543" s="3" t="s">
        <v>6169</v>
      </c>
      <c r="C11543" s="3">
        <v>1876</v>
      </c>
      <c r="D11543" s="2" t="s">
        <v>12272</v>
      </c>
      <c r="E11543" s="3" t="s">
        <v>6148</v>
      </c>
      <c r="G11543" s="66">
        <v>11.28</v>
      </c>
    </row>
    <row r="11544" spans="1:7" x14ac:dyDescent="0.2">
      <c r="A11544" s="1" t="str">
        <f t="shared" si="190"/>
        <v>SINAPI-I 1877</v>
      </c>
      <c r="B11544" s="3" t="s">
        <v>6169</v>
      </c>
      <c r="C11544" s="3">
        <v>1877</v>
      </c>
      <c r="D11544" s="2" t="s">
        <v>12273</v>
      </c>
      <c r="E11544" s="3" t="s">
        <v>6148</v>
      </c>
      <c r="G11544" s="66">
        <v>28.82</v>
      </c>
    </row>
    <row r="11545" spans="1:7" x14ac:dyDescent="0.2">
      <c r="A11545" s="1" t="str">
        <f t="shared" si="190"/>
        <v>SINAPI-I 1879</v>
      </c>
      <c r="B11545" s="3" t="s">
        <v>6169</v>
      </c>
      <c r="C11545" s="3">
        <v>1879</v>
      </c>
      <c r="D11545" s="2" t="s">
        <v>12274</v>
      </c>
      <c r="E11545" s="3" t="s">
        <v>6148</v>
      </c>
      <c r="G11545" s="66">
        <v>3.35</v>
      </c>
    </row>
    <row r="11546" spans="1:7" x14ac:dyDescent="0.2">
      <c r="A11546" s="1" t="str">
        <f t="shared" si="190"/>
        <v>SINAPI-I 1878</v>
      </c>
      <c r="B11546" s="3" t="s">
        <v>6169</v>
      </c>
      <c r="C11546" s="3">
        <v>1878</v>
      </c>
      <c r="D11546" s="2" t="s">
        <v>12275</v>
      </c>
      <c r="E11546" s="3" t="s">
        <v>6148</v>
      </c>
      <c r="G11546" s="66">
        <v>57.9</v>
      </c>
    </row>
    <row r="11547" spans="1:7" x14ac:dyDescent="0.2">
      <c r="A11547" s="1" t="str">
        <f t="shared" si="190"/>
        <v>SINAPI-I 37971</v>
      </c>
      <c r="B11547" s="3" t="s">
        <v>6169</v>
      </c>
      <c r="C11547" s="3">
        <v>37971</v>
      </c>
      <c r="D11547" s="2" t="s">
        <v>12276</v>
      </c>
      <c r="E11547" s="3" t="s">
        <v>6148</v>
      </c>
      <c r="G11547" s="66">
        <v>5.15</v>
      </c>
    </row>
    <row r="11548" spans="1:7" x14ac:dyDescent="0.2">
      <c r="A11548" s="1" t="str">
        <f t="shared" si="190"/>
        <v>SINAPI-I 37972</v>
      </c>
      <c r="B11548" s="3" t="s">
        <v>6169</v>
      </c>
      <c r="C11548" s="3">
        <v>37972</v>
      </c>
      <c r="D11548" s="2" t="s">
        <v>12277</v>
      </c>
      <c r="E11548" s="3" t="s">
        <v>6148</v>
      </c>
      <c r="G11548" s="66">
        <v>7.31</v>
      </c>
    </row>
    <row r="11549" spans="1:7" x14ac:dyDescent="0.2">
      <c r="A11549" s="1" t="str">
        <f t="shared" si="190"/>
        <v>SINAPI-I 37973</v>
      </c>
      <c r="B11549" s="3" t="s">
        <v>6169</v>
      </c>
      <c r="C11549" s="3">
        <v>37973</v>
      </c>
      <c r="D11549" s="2" t="s">
        <v>12278</v>
      </c>
      <c r="E11549" s="3" t="s">
        <v>6148</v>
      </c>
      <c r="G11549" s="66">
        <v>13.74</v>
      </c>
    </row>
    <row r="11550" spans="1:7" x14ac:dyDescent="0.2">
      <c r="A11550" s="1" t="str">
        <f t="shared" si="190"/>
        <v>SINAPI-I 1926</v>
      </c>
      <c r="B11550" s="3" t="s">
        <v>6169</v>
      </c>
      <c r="C11550" s="3">
        <v>1926</v>
      </c>
      <c r="D11550" s="2" t="s">
        <v>12279</v>
      </c>
      <c r="E11550" s="3" t="s">
        <v>6148</v>
      </c>
      <c r="G11550" s="66">
        <v>2.06</v>
      </c>
    </row>
    <row r="11551" spans="1:7" x14ac:dyDescent="0.2">
      <c r="A11551" s="1" t="str">
        <f t="shared" si="190"/>
        <v>SINAPI-I 1927</v>
      </c>
      <c r="B11551" s="3" t="s">
        <v>6169</v>
      </c>
      <c r="C11551" s="3">
        <v>1927</v>
      </c>
      <c r="D11551" s="2" t="s">
        <v>12280</v>
      </c>
      <c r="E11551" s="3" t="s">
        <v>6148</v>
      </c>
      <c r="G11551" s="66">
        <v>2.31</v>
      </c>
    </row>
    <row r="11552" spans="1:7" x14ac:dyDescent="0.2">
      <c r="A11552" s="1" t="str">
        <f t="shared" si="190"/>
        <v>SINAPI-I 1923</v>
      </c>
      <c r="B11552" s="3" t="s">
        <v>6169</v>
      </c>
      <c r="C11552" s="3">
        <v>1923</v>
      </c>
      <c r="D11552" s="2" t="s">
        <v>12281</v>
      </c>
      <c r="E11552" s="3" t="s">
        <v>6148</v>
      </c>
      <c r="G11552" s="66">
        <v>4.22</v>
      </c>
    </row>
    <row r="11553" spans="1:7" x14ac:dyDescent="0.2">
      <c r="A11553" s="1" t="str">
        <f t="shared" si="190"/>
        <v>SINAPI-I 1929</v>
      </c>
      <c r="B11553" s="3" t="s">
        <v>6169</v>
      </c>
      <c r="C11553" s="3">
        <v>1929</v>
      </c>
      <c r="D11553" s="2" t="s">
        <v>12282</v>
      </c>
      <c r="E11553" s="3" t="s">
        <v>6148</v>
      </c>
      <c r="G11553" s="66">
        <v>5.1100000000000003</v>
      </c>
    </row>
    <row r="11554" spans="1:7" x14ac:dyDescent="0.2">
      <c r="A11554" s="1" t="str">
        <f t="shared" si="190"/>
        <v>SINAPI-I 1930</v>
      </c>
      <c r="B11554" s="3" t="s">
        <v>6169</v>
      </c>
      <c r="C11554" s="3">
        <v>1930</v>
      </c>
      <c r="D11554" s="2" t="s">
        <v>12283</v>
      </c>
      <c r="E11554" s="3" t="s">
        <v>6148</v>
      </c>
      <c r="G11554" s="66">
        <v>8.75</v>
      </c>
    </row>
    <row r="11555" spans="1:7" x14ac:dyDescent="0.2">
      <c r="A11555" s="1" t="str">
        <f t="shared" si="190"/>
        <v>SINAPI-I 1924</v>
      </c>
      <c r="B11555" s="3" t="s">
        <v>6169</v>
      </c>
      <c r="C11555" s="3">
        <v>1924</v>
      </c>
      <c r="D11555" s="2" t="s">
        <v>12284</v>
      </c>
      <c r="E11555" s="3" t="s">
        <v>6148</v>
      </c>
      <c r="G11555" s="66">
        <v>14.13</v>
      </c>
    </row>
    <row r="11556" spans="1:7" x14ac:dyDescent="0.2">
      <c r="A11556" s="1" t="str">
        <f t="shared" si="190"/>
        <v>SINAPI-I 1922</v>
      </c>
      <c r="B11556" s="3" t="s">
        <v>6169</v>
      </c>
      <c r="C11556" s="3">
        <v>1922</v>
      </c>
      <c r="D11556" s="2" t="s">
        <v>12285</v>
      </c>
      <c r="E11556" s="3" t="s">
        <v>6148</v>
      </c>
      <c r="G11556" s="66">
        <v>29.22</v>
      </c>
    </row>
    <row r="11557" spans="1:7" x14ac:dyDescent="0.2">
      <c r="A11557" s="1" t="str">
        <f t="shared" si="190"/>
        <v>SINAPI-I 1953</v>
      </c>
      <c r="B11557" s="3" t="s">
        <v>6169</v>
      </c>
      <c r="C11557" s="3">
        <v>1953</v>
      </c>
      <c r="D11557" s="2" t="s">
        <v>12286</v>
      </c>
      <c r="E11557" s="3" t="s">
        <v>6148</v>
      </c>
      <c r="G11557" s="66">
        <v>35.67</v>
      </c>
    </row>
    <row r="11558" spans="1:7" x14ac:dyDescent="0.2">
      <c r="A11558" s="1" t="str">
        <f t="shared" si="190"/>
        <v>SINAPI-I 1962</v>
      </c>
      <c r="B11558" s="3" t="s">
        <v>6169</v>
      </c>
      <c r="C11558" s="3">
        <v>1962</v>
      </c>
      <c r="D11558" s="2" t="s">
        <v>12287</v>
      </c>
      <c r="E11558" s="3" t="s">
        <v>6148</v>
      </c>
      <c r="G11558" s="66">
        <v>173.29</v>
      </c>
    </row>
    <row r="11559" spans="1:7" x14ac:dyDescent="0.2">
      <c r="A11559" s="1" t="str">
        <f t="shared" ref="A11559:A11622" si="191">CONCATENAR</f>
        <v>SINAPI-I 1955</v>
      </c>
      <c r="B11559" s="3" t="s">
        <v>6169</v>
      </c>
      <c r="C11559" s="3">
        <v>1955</v>
      </c>
      <c r="D11559" s="2" t="s">
        <v>12288</v>
      </c>
      <c r="E11559" s="3" t="s">
        <v>6148</v>
      </c>
      <c r="G11559" s="66">
        <v>1.99</v>
      </c>
    </row>
    <row r="11560" spans="1:7" x14ac:dyDescent="0.2">
      <c r="A11560" s="1" t="str">
        <f t="shared" si="191"/>
        <v>SINAPI-I 1956</v>
      </c>
      <c r="B11560" s="3" t="s">
        <v>6169</v>
      </c>
      <c r="C11560" s="3">
        <v>1956</v>
      </c>
      <c r="D11560" s="2" t="s">
        <v>12289</v>
      </c>
      <c r="E11560" s="3" t="s">
        <v>6148</v>
      </c>
      <c r="G11560" s="66">
        <v>2.82</v>
      </c>
    </row>
    <row r="11561" spans="1:7" x14ac:dyDescent="0.2">
      <c r="A11561" s="1" t="str">
        <f t="shared" si="191"/>
        <v>SINAPI-I 1957</v>
      </c>
      <c r="B11561" s="3" t="s">
        <v>6169</v>
      </c>
      <c r="C11561" s="3">
        <v>1957</v>
      </c>
      <c r="D11561" s="2" t="s">
        <v>12290</v>
      </c>
      <c r="E11561" s="3" t="s">
        <v>6148</v>
      </c>
      <c r="G11561" s="66">
        <v>6.09</v>
      </c>
    </row>
    <row r="11562" spans="1:7" x14ac:dyDescent="0.2">
      <c r="A11562" s="1" t="str">
        <f t="shared" si="191"/>
        <v>SINAPI-I 1958</v>
      </c>
      <c r="B11562" s="3" t="s">
        <v>6169</v>
      </c>
      <c r="C11562" s="3">
        <v>1958</v>
      </c>
      <c r="D11562" s="2" t="s">
        <v>12291</v>
      </c>
      <c r="E11562" s="3" t="s">
        <v>6148</v>
      </c>
      <c r="G11562" s="66">
        <v>11.35</v>
      </c>
    </row>
    <row r="11563" spans="1:7" x14ac:dyDescent="0.2">
      <c r="A11563" s="1" t="str">
        <f t="shared" si="191"/>
        <v>SINAPI-I 1959</v>
      </c>
      <c r="B11563" s="3" t="s">
        <v>6169</v>
      </c>
      <c r="C11563" s="3">
        <v>1959</v>
      </c>
      <c r="D11563" s="2" t="s">
        <v>12292</v>
      </c>
      <c r="E11563" s="3" t="s">
        <v>6148</v>
      </c>
      <c r="G11563" s="66">
        <v>12.31</v>
      </c>
    </row>
    <row r="11564" spans="1:7" x14ac:dyDescent="0.2">
      <c r="A11564" s="1" t="str">
        <f t="shared" si="191"/>
        <v>SINAPI-I 1925</v>
      </c>
      <c r="B11564" s="3" t="s">
        <v>6169</v>
      </c>
      <c r="C11564" s="3">
        <v>1925</v>
      </c>
      <c r="D11564" s="2" t="s">
        <v>12293</v>
      </c>
      <c r="E11564" s="3" t="s">
        <v>6148</v>
      </c>
      <c r="G11564" s="66">
        <v>32.18</v>
      </c>
    </row>
    <row r="11565" spans="1:7" x14ac:dyDescent="0.2">
      <c r="A11565" s="1" t="str">
        <f t="shared" si="191"/>
        <v>SINAPI-I 1960</v>
      </c>
      <c r="B11565" s="3" t="s">
        <v>6169</v>
      </c>
      <c r="C11565" s="3">
        <v>1960</v>
      </c>
      <c r="D11565" s="2" t="s">
        <v>12294</v>
      </c>
      <c r="E11565" s="3" t="s">
        <v>6148</v>
      </c>
      <c r="G11565" s="66">
        <v>49.41</v>
      </c>
    </row>
    <row r="11566" spans="1:7" x14ac:dyDescent="0.2">
      <c r="A11566" s="1" t="str">
        <f t="shared" si="191"/>
        <v>SINAPI-I 1961</v>
      </c>
      <c r="B11566" s="3" t="s">
        <v>6169</v>
      </c>
      <c r="C11566" s="3">
        <v>1961</v>
      </c>
      <c r="D11566" s="2" t="s">
        <v>12295</v>
      </c>
      <c r="E11566" s="3" t="s">
        <v>6148</v>
      </c>
      <c r="G11566" s="66">
        <v>63.3</v>
      </c>
    </row>
    <row r="11567" spans="1:7" x14ac:dyDescent="0.2">
      <c r="A11567" s="1" t="str">
        <f t="shared" si="191"/>
        <v>SINAPI-I 38423</v>
      </c>
      <c r="B11567" s="3" t="s">
        <v>6169</v>
      </c>
      <c r="C11567" s="3">
        <v>38423</v>
      </c>
      <c r="D11567" s="2" t="s">
        <v>12296</v>
      </c>
      <c r="E11567" s="3" t="s">
        <v>6148</v>
      </c>
      <c r="G11567" s="66">
        <v>35.26</v>
      </c>
    </row>
    <row r="11568" spans="1:7" x14ac:dyDescent="0.2">
      <c r="A11568" s="1" t="str">
        <f t="shared" si="191"/>
        <v>SINAPI-I 39866</v>
      </c>
      <c r="B11568" s="3" t="s">
        <v>6169</v>
      </c>
      <c r="C11568" s="3">
        <v>39866</v>
      </c>
      <c r="D11568" s="2" t="s">
        <v>12297</v>
      </c>
      <c r="E11568" s="3" t="s">
        <v>6148</v>
      </c>
    </row>
    <row r="11569" spans="1:7" x14ac:dyDescent="0.2">
      <c r="A11569" s="1" t="str">
        <f t="shared" si="191"/>
        <v>SINAPI-I 39867</v>
      </c>
      <c r="B11569" s="3" t="s">
        <v>6169</v>
      </c>
      <c r="C11569" s="3">
        <v>39867</v>
      </c>
      <c r="D11569" s="2" t="s">
        <v>12298</v>
      </c>
      <c r="E11569" s="3" t="s">
        <v>6148</v>
      </c>
    </row>
    <row r="11570" spans="1:7" x14ac:dyDescent="0.2">
      <c r="A11570" s="1" t="str">
        <f t="shared" si="191"/>
        <v>SINAPI-I 39868</v>
      </c>
      <c r="B11570" s="3" t="s">
        <v>6169</v>
      </c>
      <c r="C11570" s="3">
        <v>39868</v>
      </c>
      <c r="D11570" s="2" t="s">
        <v>12299</v>
      </c>
      <c r="E11570" s="3" t="s">
        <v>6148</v>
      </c>
    </row>
    <row r="11571" spans="1:7" x14ac:dyDescent="0.2">
      <c r="A11571" s="1" t="str">
        <f t="shared" si="191"/>
        <v>SINAPI-I 37999</v>
      </c>
      <c r="B11571" s="3" t="s">
        <v>6169</v>
      </c>
      <c r="C11571" s="3">
        <v>37999</v>
      </c>
      <c r="D11571" s="2" t="s">
        <v>12300</v>
      </c>
      <c r="E11571" s="3" t="s">
        <v>6148</v>
      </c>
      <c r="G11571" s="66">
        <v>8.69</v>
      </c>
    </row>
    <row r="11572" spans="1:7" x14ac:dyDescent="0.2">
      <c r="A11572" s="1" t="str">
        <f t="shared" si="191"/>
        <v>SINAPI-I 38000</v>
      </c>
      <c r="B11572" s="3" t="s">
        <v>6169</v>
      </c>
      <c r="C11572" s="3">
        <v>38000</v>
      </c>
      <c r="D11572" s="2" t="s">
        <v>12301</v>
      </c>
      <c r="E11572" s="3" t="s">
        <v>6148</v>
      </c>
      <c r="G11572" s="66">
        <v>10.15</v>
      </c>
    </row>
    <row r="11573" spans="1:7" x14ac:dyDescent="0.2">
      <c r="A11573" s="1" t="str">
        <f t="shared" si="191"/>
        <v>SINAPI-I 38129</v>
      </c>
      <c r="B11573" s="3" t="s">
        <v>6169</v>
      </c>
      <c r="C11573" s="3">
        <v>38129</v>
      </c>
      <c r="D11573" s="2" t="s">
        <v>12302</v>
      </c>
      <c r="E11573" s="3" t="s">
        <v>6148</v>
      </c>
      <c r="G11573" s="66">
        <v>4.6500000000000004</v>
      </c>
    </row>
    <row r="11574" spans="1:7" x14ac:dyDescent="0.2">
      <c r="A11574" s="1" t="str">
        <f t="shared" si="191"/>
        <v>SINAPI-I 38025</v>
      </c>
      <c r="B11574" s="3" t="s">
        <v>6169</v>
      </c>
      <c r="C11574" s="3">
        <v>38025</v>
      </c>
      <c r="D11574" s="2" t="s">
        <v>12303</v>
      </c>
      <c r="E11574" s="3" t="s">
        <v>6148</v>
      </c>
      <c r="G11574" s="66">
        <v>6.31</v>
      </c>
    </row>
    <row r="11575" spans="1:7" x14ac:dyDescent="0.2">
      <c r="A11575" s="1" t="str">
        <f t="shared" si="191"/>
        <v>SINAPI-I 38026</v>
      </c>
      <c r="B11575" s="3" t="s">
        <v>6169</v>
      </c>
      <c r="C11575" s="3">
        <v>38026</v>
      </c>
      <c r="D11575" s="2" t="s">
        <v>12304</v>
      </c>
      <c r="E11575" s="3" t="s">
        <v>6148</v>
      </c>
      <c r="G11575" s="66">
        <v>15.57</v>
      </c>
    </row>
    <row r="11576" spans="1:7" x14ac:dyDescent="0.2">
      <c r="A11576" s="1" t="str">
        <f t="shared" si="191"/>
        <v>SINAPI-I 1858</v>
      </c>
      <c r="B11576" s="3" t="s">
        <v>6169</v>
      </c>
      <c r="C11576" s="3">
        <v>1858</v>
      </c>
      <c r="D11576" s="2" t="s">
        <v>12305</v>
      </c>
      <c r="E11576" s="3" t="s">
        <v>6148</v>
      </c>
      <c r="G11576" s="66">
        <v>54.64</v>
      </c>
    </row>
    <row r="11577" spans="1:7" x14ac:dyDescent="0.2">
      <c r="A11577" s="1" t="str">
        <f t="shared" si="191"/>
        <v>SINAPI-I 1844</v>
      </c>
      <c r="B11577" s="3" t="s">
        <v>6169</v>
      </c>
      <c r="C11577" s="3">
        <v>1844</v>
      </c>
      <c r="D11577" s="2" t="s">
        <v>12306</v>
      </c>
      <c r="E11577" s="3" t="s">
        <v>6148</v>
      </c>
      <c r="G11577" s="66">
        <v>125.14</v>
      </c>
    </row>
    <row r="11578" spans="1:7" x14ac:dyDescent="0.2">
      <c r="A11578" s="1" t="str">
        <f t="shared" si="191"/>
        <v>SINAPI-I 1863</v>
      </c>
      <c r="B11578" s="3" t="s">
        <v>6169</v>
      </c>
      <c r="C11578" s="3">
        <v>1863</v>
      </c>
      <c r="D11578" s="2" t="s">
        <v>12307</v>
      </c>
      <c r="E11578" s="3" t="s">
        <v>6148</v>
      </c>
      <c r="G11578" s="66">
        <v>58.15</v>
      </c>
    </row>
    <row r="11579" spans="1:7" x14ac:dyDescent="0.2">
      <c r="A11579" s="1" t="str">
        <f t="shared" si="191"/>
        <v>SINAPI-I 1865</v>
      </c>
      <c r="B11579" s="3" t="s">
        <v>6169</v>
      </c>
      <c r="C11579" s="3">
        <v>1865</v>
      </c>
      <c r="D11579" s="2" t="s">
        <v>12308</v>
      </c>
      <c r="E11579" s="3" t="s">
        <v>6148</v>
      </c>
      <c r="G11579" s="66">
        <v>151.5</v>
      </c>
    </row>
    <row r="11580" spans="1:7" x14ac:dyDescent="0.2">
      <c r="A11580" s="1" t="str">
        <f t="shared" si="191"/>
        <v>SINAPI-I 36355</v>
      </c>
      <c r="B11580" s="3" t="s">
        <v>6169</v>
      </c>
      <c r="C11580" s="3">
        <v>36355</v>
      </c>
      <c r="D11580" s="2" t="s">
        <v>12309</v>
      </c>
      <c r="E11580" s="3" t="s">
        <v>6148</v>
      </c>
    </row>
    <row r="11581" spans="1:7" x14ac:dyDescent="0.2">
      <c r="A11581" s="1" t="str">
        <f t="shared" si="191"/>
        <v>SINAPI-I 36356</v>
      </c>
      <c r="B11581" s="3" t="s">
        <v>6169</v>
      </c>
      <c r="C11581" s="3">
        <v>36356</v>
      </c>
      <c r="D11581" s="2" t="s">
        <v>12310</v>
      </c>
      <c r="E11581" s="3" t="s">
        <v>6148</v>
      </c>
    </row>
    <row r="11582" spans="1:7" x14ac:dyDescent="0.2">
      <c r="A11582" s="1" t="str">
        <f t="shared" si="191"/>
        <v>SINAPI-I 1940</v>
      </c>
      <c r="B11582" s="3" t="s">
        <v>6169</v>
      </c>
      <c r="C11582" s="3">
        <v>1940</v>
      </c>
      <c r="D11582" s="2" t="s">
        <v>12311</v>
      </c>
      <c r="E11582" s="3" t="s">
        <v>6148</v>
      </c>
      <c r="G11582" s="66">
        <v>31.44</v>
      </c>
    </row>
    <row r="11583" spans="1:7" x14ac:dyDescent="0.2">
      <c r="A11583" s="1" t="str">
        <f t="shared" si="191"/>
        <v>SINAPI-I 1939</v>
      </c>
      <c r="B11583" s="3" t="s">
        <v>6169</v>
      </c>
      <c r="C11583" s="3">
        <v>1939</v>
      </c>
      <c r="D11583" s="2" t="s">
        <v>12312</v>
      </c>
      <c r="E11583" s="3" t="s">
        <v>6148</v>
      </c>
      <c r="G11583" s="66">
        <v>8.6199999999999992</v>
      </c>
    </row>
    <row r="11584" spans="1:7" x14ac:dyDescent="0.2">
      <c r="A11584" s="1" t="str">
        <f t="shared" si="191"/>
        <v>SINAPI-I 1937</v>
      </c>
      <c r="B11584" s="3" t="s">
        <v>6169</v>
      </c>
      <c r="C11584" s="3">
        <v>1937</v>
      </c>
      <c r="D11584" s="2" t="s">
        <v>12313</v>
      </c>
      <c r="E11584" s="3" t="s">
        <v>6148</v>
      </c>
      <c r="G11584" s="66">
        <v>5.31</v>
      </c>
    </row>
    <row r="11585" spans="1:7" x14ac:dyDescent="0.2">
      <c r="A11585" s="1" t="str">
        <f t="shared" si="191"/>
        <v>SINAPI-I 1938</v>
      </c>
      <c r="B11585" s="3" t="s">
        <v>6169</v>
      </c>
      <c r="C11585" s="3">
        <v>1938</v>
      </c>
      <c r="D11585" s="2" t="s">
        <v>12314</v>
      </c>
      <c r="E11585" s="3" t="s">
        <v>6148</v>
      </c>
      <c r="G11585" s="66">
        <v>6.03</v>
      </c>
    </row>
    <row r="11586" spans="1:7" x14ac:dyDescent="0.2">
      <c r="A11586" s="1" t="str">
        <f t="shared" si="191"/>
        <v>SINAPI-I 1966</v>
      </c>
      <c r="B11586" s="3" t="s">
        <v>6169</v>
      </c>
      <c r="C11586" s="3">
        <v>1966</v>
      </c>
      <c r="D11586" s="2" t="s">
        <v>12315</v>
      </c>
      <c r="E11586" s="3" t="s">
        <v>6148</v>
      </c>
      <c r="G11586" s="66">
        <v>23.19</v>
      </c>
    </row>
    <row r="11587" spans="1:7" x14ac:dyDescent="0.2">
      <c r="A11587" s="1" t="str">
        <f t="shared" si="191"/>
        <v>SINAPI-I 1933</v>
      </c>
      <c r="B11587" s="3" t="s">
        <v>6169</v>
      </c>
      <c r="C11587" s="3">
        <v>1933</v>
      </c>
      <c r="D11587" s="2" t="s">
        <v>12316</v>
      </c>
      <c r="E11587" s="3" t="s">
        <v>6148</v>
      </c>
      <c r="G11587" s="66">
        <v>5</v>
      </c>
    </row>
    <row r="11588" spans="1:7" x14ac:dyDescent="0.2">
      <c r="A11588" s="1" t="str">
        <f t="shared" si="191"/>
        <v>SINAPI-I 1932</v>
      </c>
      <c r="B11588" s="3" t="s">
        <v>6169</v>
      </c>
      <c r="C11588" s="3">
        <v>1932</v>
      </c>
      <c r="D11588" s="2" t="s">
        <v>12317</v>
      </c>
      <c r="E11588" s="3" t="s">
        <v>6148</v>
      </c>
      <c r="G11588" s="66">
        <v>11.44</v>
      </c>
    </row>
    <row r="11589" spans="1:7" x14ac:dyDescent="0.2">
      <c r="A11589" s="1" t="str">
        <f t="shared" si="191"/>
        <v>SINAPI-I 1951</v>
      </c>
      <c r="B11589" s="3" t="s">
        <v>6169</v>
      </c>
      <c r="C11589" s="3">
        <v>1951</v>
      </c>
      <c r="D11589" s="2" t="s">
        <v>12318</v>
      </c>
      <c r="E11589" s="3" t="s">
        <v>6148</v>
      </c>
      <c r="G11589" s="66">
        <v>23.86</v>
      </c>
    </row>
    <row r="11590" spans="1:7" x14ac:dyDescent="0.2">
      <c r="A11590" s="1" t="str">
        <f t="shared" si="191"/>
        <v>SINAPI-I 1970</v>
      </c>
      <c r="B11590" s="3" t="s">
        <v>6169</v>
      </c>
      <c r="C11590" s="3">
        <v>1970</v>
      </c>
      <c r="D11590" s="2" t="s">
        <v>12319</v>
      </c>
      <c r="E11590" s="3" t="s">
        <v>6148</v>
      </c>
      <c r="G11590" s="66">
        <v>57.96</v>
      </c>
    </row>
    <row r="11591" spans="1:7" x14ac:dyDescent="0.2">
      <c r="A11591" s="1" t="str">
        <f t="shared" si="191"/>
        <v>SINAPI-I 1967</v>
      </c>
      <c r="B11591" s="3" t="s">
        <v>6169</v>
      </c>
      <c r="C11591" s="3">
        <v>1967</v>
      </c>
      <c r="D11591" s="2" t="s">
        <v>12320</v>
      </c>
      <c r="E11591" s="3" t="s">
        <v>6148</v>
      </c>
      <c r="G11591" s="66">
        <v>6.88</v>
      </c>
    </row>
    <row r="11592" spans="1:7" x14ac:dyDescent="0.2">
      <c r="A11592" s="1" t="str">
        <f t="shared" si="191"/>
        <v>SINAPI-I 1968</v>
      </c>
      <c r="B11592" s="3" t="s">
        <v>6169</v>
      </c>
      <c r="C11592" s="3">
        <v>1968</v>
      </c>
      <c r="D11592" s="2" t="s">
        <v>12321</v>
      </c>
      <c r="E11592" s="3" t="s">
        <v>6148</v>
      </c>
      <c r="G11592" s="66">
        <v>13.6</v>
      </c>
    </row>
    <row r="11593" spans="1:7" x14ac:dyDescent="0.2">
      <c r="A11593" s="1" t="str">
        <f t="shared" si="191"/>
        <v>SINAPI-I 1969</v>
      </c>
      <c r="B11593" s="3" t="s">
        <v>6169</v>
      </c>
      <c r="C11593" s="3">
        <v>1969</v>
      </c>
      <c r="D11593" s="2" t="s">
        <v>12322</v>
      </c>
      <c r="E11593" s="3" t="s">
        <v>6148</v>
      </c>
      <c r="G11593" s="66">
        <v>44.28</v>
      </c>
    </row>
    <row r="11594" spans="1:7" x14ac:dyDescent="0.2">
      <c r="A11594" s="1" t="str">
        <f t="shared" si="191"/>
        <v>SINAPI-I 1827</v>
      </c>
      <c r="B11594" s="3" t="s">
        <v>6169</v>
      </c>
      <c r="C11594" s="3">
        <v>1827</v>
      </c>
      <c r="D11594" s="2" t="s">
        <v>12323</v>
      </c>
      <c r="E11594" s="3" t="s">
        <v>6148</v>
      </c>
      <c r="G11594" s="66">
        <v>143.13999999999999</v>
      </c>
    </row>
    <row r="11595" spans="1:7" x14ac:dyDescent="0.2">
      <c r="A11595" s="1" t="str">
        <f t="shared" si="191"/>
        <v>SINAPI-I 1831</v>
      </c>
      <c r="B11595" s="3" t="s">
        <v>6169</v>
      </c>
      <c r="C11595" s="3">
        <v>1831</v>
      </c>
      <c r="D11595" s="2" t="s">
        <v>12324</v>
      </c>
      <c r="E11595" s="3" t="s">
        <v>6148</v>
      </c>
      <c r="G11595" s="66">
        <v>31.25</v>
      </c>
    </row>
    <row r="11596" spans="1:7" x14ac:dyDescent="0.2">
      <c r="A11596" s="1" t="str">
        <f t="shared" si="191"/>
        <v>SINAPI-I 1825</v>
      </c>
      <c r="B11596" s="3" t="s">
        <v>6169</v>
      </c>
      <c r="C11596" s="3">
        <v>1825</v>
      </c>
      <c r="D11596" s="2" t="s">
        <v>12325</v>
      </c>
      <c r="E11596" s="3" t="s">
        <v>6148</v>
      </c>
      <c r="G11596" s="66">
        <v>77.12</v>
      </c>
    </row>
    <row r="11597" spans="1:7" x14ac:dyDescent="0.2">
      <c r="A11597" s="1" t="str">
        <f t="shared" si="191"/>
        <v>SINAPI-I 1828</v>
      </c>
      <c r="B11597" s="3" t="s">
        <v>6169</v>
      </c>
      <c r="C11597" s="3">
        <v>1828</v>
      </c>
      <c r="D11597" s="2" t="s">
        <v>12326</v>
      </c>
      <c r="E11597" s="3" t="s">
        <v>6148</v>
      </c>
      <c r="G11597" s="66">
        <v>174.68</v>
      </c>
    </row>
    <row r="11598" spans="1:7" x14ac:dyDescent="0.2">
      <c r="A11598" s="1" t="str">
        <f t="shared" si="191"/>
        <v>SINAPI-I 1845</v>
      </c>
      <c r="B11598" s="3" t="s">
        <v>6169</v>
      </c>
      <c r="C11598" s="3">
        <v>1845</v>
      </c>
      <c r="D11598" s="2" t="s">
        <v>12327</v>
      </c>
      <c r="E11598" s="3" t="s">
        <v>6148</v>
      </c>
      <c r="G11598" s="66">
        <v>39.159999999999997</v>
      </c>
    </row>
    <row r="11599" spans="1:7" x14ac:dyDescent="0.2">
      <c r="A11599" s="1" t="str">
        <f t="shared" si="191"/>
        <v>SINAPI-I 1824</v>
      </c>
      <c r="B11599" s="3" t="s">
        <v>6169</v>
      </c>
      <c r="C11599" s="3">
        <v>1824</v>
      </c>
      <c r="D11599" s="2" t="s">
        <v>12328</v>
      </c>
      <c r="E11599" s="3" t="s">
        <v>6148</v>
      </c>
      <c r="G11599" s="66">
        <v>92.45</v>
      </c>
    </row>
    <row r="11600" spans="1:7" x14ac:dyDescent="0.2">
      <c r="A11600" s="1" t="str">
        <f t="shared" si="191"/>
        <v>SINAPI-I 42693</v>
      </c>
      <c r="B11600" s="3" t="s">
        <v>6169</v>
      </c>
      <c r="C11600" s="3">
        <v>42693</v>
      </c>
      <c r="D11600" s="2" t="s">
        <v>12329</v>
      </c>
      <c r="E11600" s="3" t="s">
        <v>6148</v>
      </c>
      <c r="G11600" s="66">
        <v>425.6</v>
      </c>
    </row>
    <row r="11601" spans="1:7" x14ac:dyDescent="0.2">
      <c r="A11601" s="1" t="str">
        <f t="shared" si="191"/>
        <v>SINAPI-I 42695</v>
      </c>
      <c r="B11601" s="3" t="s">
        <v>6169</v>
      </c>
      <c r="C11601" s="3">
        <v>42695</v>
      </c>
      <c r="D11601" s="2" t="s">
        <v>12330</v>
      </c>
      <c r="E11601" s="3" t="s">
        <v>6148</v>
      </c>
      <c r="G11601" s="66">
        <v>297.35000000000002</v>
      </c>
    </row>
    <row r="11602" spans="1:7" x14ac:dyDescent="0.2">
      <c r="A11602" s="1" t="str">
        <f t="shared" si="191"/>
        <v>SINAPI-I 42694</v>
      </c>
      <c r="B11602" s="3" t="s">
        <v>6169</v>
      </c>
      <c r="C11602" s="3">
        <v>42694</v>
      </c>
      <c r="D11602" s="2" t="s">
        <v>12331</v>
      </c>
      <c r="E11602" s="3" t="s">
        <v>6148</v>
      </c>
      <c r="G11602" s="66">
        <v>569.54</v>
      </c>
    </row>
    <row r="11603" spans="1:7" x14ac:dyDescent="0.2">
      <c r="A11603" s="1" t="str">
        <f t="shared" si="191"/>
        <v>SINAPI-I 20097</v>
      </c>
      <c r="B11603" s="3" t="s">
        <v>6169</v>
      </c>
      <c r="C11603" s="3">
        <v>20097</v>
      </c>
      <c r="D11603" s="2" t="s">
        <v>12332</v>
      </c>
      <c r="E11603" s="3" t="s">
        <v>6148</v>
      </c>
      <c r="G11603" s="66">
        <v>24.69</v>
      </c>
    </row>
    <row r="11604" spans="1:7" x14ac:dyDescent="0.2">
      <c r="A11604" s="1" t="str">
        <f t="shared" si="191"/>
        <v>SINAPI-I 20098</v>
      </c>
      <c r="B11604" s="3" t="s">
        <v>6169</v>
      </c>
      <c r="C11604" s="3">
        <v>20098</v>
      </c>
      <c r="D11604" s="2" t="s">
        <v>12333</v>
      </c>
      <c r="E11604" s="3" t="s">
        <v>6148</v>
      </c>
      <c r="G11604" s="66">
        <v>100.93</v>
      </c>
    </row>
    <row r="11605" spans="1:7" x14ac:dyDescent="0.2">
      <c r="A11605" s="1" t="str">
        <f t="shared" si="191"/>
        <v>SINAPI-I 20096</v>
      </c>
      <c r="B11605" s="3" t="s">
        <v>6169</v>
      </c>
      <c r="C11605" s="3">
        <v>20096</v>
      </c>
      <c r="D11605" s="2" t="s">
        <v>12334</v>
      </c>
      <c r="E11605" s="3" t="s">
        <v>6148</v>
      </c>
      <c r="G11605" s="66">
        <v>25.56</v>
      </c>
    </row>
    <row r="11606" spans="1:7" x14ac:dyDescent="0.2">
      <c r="A11606" s="1" t="str">
        <f t="shared" si="191"/>
        <v>SINAPI-I 44472</v>
      </c>
      <c r="B11606" s="3" t="s">
        <v>6169</v>
      </c>
      <c r="C11606" s="3">
        <v>44472</v>
      </c>
      <c r="D11606" s="2" t="s">
        <v>12335</v>
      </c>
      <c r="E11606" s="3" t="s">
        <v>6148</v>
      </c>
    </row>
    <row r="11607" spans="1:7" x14ac:dyDescent="0.2">
      <c r="A11607" s="1" t="str">
        <f t="shared" si="191"/>
        <v>SINAPI-I 38369</v>
      </c>
      <c r="B11607" s="3" t="s">
        <v>6169</v>
      </c>
      <c r="C11607" s="3">
        <v>38369</v>
      </c>
      <c r="D11607" s="2" t="s">
        <v>12336</v>
      </c>
      <c r="E11607" s="3" t="s">
        <v>6148</v>
      </c>
      <c r="G11607" s="66">
        <v>23.71</v>
      </c>
    </row>
    <row r="11608" spans="1:7" x14ac:dyDescent="0.2">
      <c r="A11608" s="1" t="str">
        <f t="shared" si="191"/>
        <v>SINAPI-I 38370</v>
      </c>
      <c r="B11608" s="3" t="s">
        <v>6169</v>
      </c>
      <c r="C11608" s="3">
        <v>38370</v>
      </c>
      <c r="D11608" s="2" t="s">
        <v>12337</v>
      </c>
      <c r="E11608" s="3" t="s">
        <v>6148</v>
      </c>
      <c r="G11608" s="66">
        <v>23.71</v>
      </c>
    </row>
    <row r="11609" spans="1:7" x14ac:dyDescent="0.2">
      <c r="A11609" s="1" t="str">
        <f t="shared" si="191"/>
        <v>SINAPI-I 38372</v>
      </c>
      <c r="B11609" s="3" t="s">
        <v>6169</v>
      </c>
      <c r="C11609" s="3">
        <v>38372</v>
      </c>
      <c r="D11609" s="2" t="s">
        <v>12338</v>
      </c>
      <c r="E11609" s="3" t="s">
        <v>6148</v>
      </c>
      <c r="G11609" s="66">
        <v>28.5</v>
      </c>
    </row>
    <row r="11610" spans="1:7" x14ac:dyDescent="0.2">
      <c r="A11610" s="1" t="str">
        <f t="shared" si="191"/>
        <v>SINAPI-I 2358</v>
      </c>
      <c r="B11610" s="3" t="s">
        <v>6169</v>
      </c>
      <c r="C11610" s="3">
        <v>2358</v>
      </c>
      <c r="D11610" s="2" t="s">
        <v>12339</v>
      </c>
      <c r="E11610" s="3" t="s">
        <v>6152</v>
      </c>
      <c r="G11610" s="66">
        <v>45.69</v>
      </c>
    </row>
    <row r="11611" spans="1:7" x14ac:dyDescent="0.2">
      <c r="A11611" s="1" t="str">
        <f t="shared" si="191"/>
        <v>SINAPI-I 40807</v>
      </c>
      <c r="B11611" s="3" t="s">
        <v>6169</v>
      </c>
      <c r="C11611" s="3">
        <v>40807</v>
      </c>
      <c r="D11611" s="2" t="s">
        <v>12340</v>
      </c>
      <c r="E11611" s="3" t="s">
        <v>6164</v>
      </c>
      <c r="G11611" s="66">
        <v>8069.15</v>
      </c>
    </row>
    <row r="11612" spans="1:7" x14ac:dyDescent="0.2">
      <c r="A11612" s="1" t="str">
        <f t="shared" si="191"/>
        <v>SINAPI-I 44330</v>
      </c>
      <c r="B11612" s="3" t="s">
        <v>6169</v>
      </c>
      <c r="C11612" s="3">
        <v>44330</v>
      </c>
      <c r="D11612" s="2" t="s">
        <v>12341</v>
      </c>
      <c r="E11612" s="3" t="s">
        <v>6161</v>
      </c>
      <c r="G11612" s="66">
        <v>14.27</v>
      </c>
    </row>
    <row r="11613" spans="1:7" x14ac:dyDescent="0.2">
      <c r="A11613" s="1" t="str">
        <f t="shared" si="191"/>
        <v>SINAPI-I 43144</v>
      </c>
      <c r="B11613" s="3" t="s">
        <v>6169</v>
      </c>
      <c r="C11613" s="3">
        <v>43144</v>
      </c>
      <c r="D11613" s="2" t="s">
        <v>12342</v>
      </c>
      <c r="E11613" s="3" t="s">
        <v>6153</v>
      </c>
      <c r="G11613" s="66">
        <v>33.65</v>
      </c>
    </row>
    <row r="11614" spans="1:7" x14ac:dyDescent="0.2">
      <c r="A11614" s="1" t="str">
        <f t="shared" si="191"/>
        <v>SINAPI-I 39397</v>
      </c>
      <c r="B11614" s="3" t="s">
        <v>6169</v>
      </c>
      <c r="C11614" s="3">
        <v>39397</v>
      </c>
      <c r="D11614" s="2" t="s">
        <v>12343</v>
      </c>
      <c r="E11614" s="3" t="s">
        <v>6161</v>
      </c>
      <c r="G11614" s="66">
        <v>15.34</v>
      </c>
    </row>
    <row r="11615" spans="1:7" x14ac:dyDescent="0.2">
      <c r="A11615" s="1" t="str">
        <f t="shared" si="191"/>
        <v>SINAPI-I 2692</v>
      </c>
      <c r="B11615" s="3" t="s">
        <v>6169</v>
      </c>
      <c r="C11615" s="3">
        <v>2692</v>
      </c>
      <c r="D11615" s="2" t="s">
        <v>12344</v>
      </c>
      <c r="E11615" s="3" t="s">
        <v>6161</v>
      </c>
      <c r="G11615" s="66">
        <v>6.19</v>
      </c>
    </row>
    <row r="11616" spans="1:7" x14ac:dyDescent="0.2">
      <c r="A11616" s="1" t="str">
        <f t="shared" si="191"/>
        <v>SINAPI-I 44329</v>
      </c>
      <c r="B11616" s="3" t="s">
        <v>6169</v>
      </c>
      <c r="C11616" s="3">
        <v>44329</v>
      </c>
      <c r="D11616" s="2" t="s">
        <v>12345</v>
      </c>
      <c r="E11616" s="3" t="s">
        <v>6161</v>
      </c>
      <c r="G11616" s="66">
        <v>18.7</v>
      </c>
    </row>
    <row r="11617" spans="1:7" x14ac:dyDescent="0.2">
      <c r="A11617" s="1" t="str">
        <f t="shared" si="191"/>
        <v>SINAPI-I 5318</v>
      </c>
      <c r="B11617" s="3" t="s">
        <v>6169</v>
      </c>
      <c r="C11617" s="3">
        <v>5318</v>
      </c>
      <c r="D11617" s="2" t="s">
        <v>12346</v>
      </c>
      <c r="E11617" s="3" t="s">
        <v>6161</v>
      </c>
      <c r="G11617" s="66">
        <v>30.24</v>
      </c>
    </row>
    <row r="11618" spans="1:7" x14ac:dyDescent="0.2">
      <c r="A11618" s="1" t="str">
        <f t="shared" si="191"/>
        <v>SINAPI-I 5330</v>
      </c>
      <c r="B11618" s="3" t="s">
        <v>6169</v>
      </c>
      <c r="C11618" s="3">
        <v>5330</v>
      </c>
      <c r="D11618" s="2" t="s">
        <v>12347</v>
      </c>
      <c r="E11618" s="3" t="s">
        <v>6161</v>
      </c>
      <c r="G11618" s="66">
        <v>68.930000000000007</v>
      </c>
    </row>
    <row r="11619" spans="1:7" x14ac:dyDescent="0.2">
      <c r="A11619" s="1" t="str">
        <f t="shared" si="191"/>
        <v>SINAPI-I 44532</v>
      </c>
      <c r="B11619" s="3" t="s">
        <v>6169</v>
      </c>
      <c r="C11619" s="3">
        <v>44532</v>
      </c>
      <c r="D11619" s="2" t="s">
        <v>12348</v>
      </c>
      <c r="E11619" s="3" t="s">
        <v>6148</v>
      </c>
      <c r="G11619" s="66">
        <v>25.95</v>
      </c>
    </row>
    <row r="11620" spans="1:7" x14ac:dyDescent="0.2">
      <c r="A11620" s="1" t="str">
        <f t="shared" si="191"/>
        <v>SINAPI-I 44531</v>
      </c>
      <c r="B11620" s="3" t="s">
        <v>6169</v>
      </c>
      <c r="C11620" s="3">
        <v>44531</v>
      </c>
      <c r="D11620" s="2" t="s">
        <v>12349</v>
      </c>
      <c r="E11620" s="3" t="s">
        <v>6148</v>
      </c>
      <c r="G11620" s="66">
        <v>82.47</v>
      </c>
    </row>
    <row r="11621" spans="1:7" ht="22.5" x14ac:dyDescent="0.2">
      <c r="A11621" s="1" t="str">
        <f t="shared" si="191"/>
        <v>SINAPI-I 13887</v>
      </c>
      <c r="B11621" s="3" t="s">
        <v>6169</v>
      </c>
      <c r="C11621" s="3">
        <v>13887</v>
      </c>
      <c r="D11621" s="2" t="s">
        <v>12350</v>
      </c>
      <c r="E11621" s="3" t="s">
        <v>6148</v>
      </c>
      <c r="G11621" s="66">
        <v>473.51</v>
      </c>
    </row>
    <row r="11622" spans="1:7" x14ac:dyDescent="0.2">
      <c r="A11622" s="1" t="str">
        <f t="shared" si="191"/>
        <v>SINAPI-I 38140</v>
      </c>
      <c r="B11622" s="3" t="s">
        <v>6169</v>
      </c>
      <c r="C11622" s="3">
        <v>38140</v>
      </c>
      <c r="D11622" s="2" t="s">
        <v>12351</v>
      </c>
      <c r="E11622" s="3" t="s">
        <v>6148</v>
      </c>
      <c r="G11622" s="66">
        <v>20</v>
      </c>
    </row>
    <row r="11623" spans="1:7" x14ac:dyDescent="0.2">
      <c r="A11623" s="1" t="str">
        <f t="shared" ref="A11623:A11686" si="192">CONCATENAR</f>
        <v>SINAPI-I 44495</v>
      </c>
      <c r="B11623" s="3" t="s">
        <v>6169</v>
      </c>
      <c r="C11623" s="3">
        <v>44495</v>
      </c>
      <c r="D11623" s="2" t="s">
        <v>12352</v>
      </c>
      <c r="E11623" s="3" t="s">
        <v>6148</v>
      </c>
      <c r="G11623" s="66">
        <v>21.08</v>
      </c>
    </row>
    <row r="11624" spans="1:7" x14ac:dyDescent="0.2">
      <c r="A11624" s="1" t="str">
        <f t="shared" si="192"/>
        <v>SINAPI-I 44533</v>
      </c>
      <c r="B11624" s="3" t="s">
        <v>6169</v>
      </c>
      <c r="C11624" s="3">
        <v>44533</v>
      </c>
      <c r="D11624" s="2" t="s">
        <v>12353</v>
      </c>
      <c r="E11624" s="3" t="s">
        <v>6148</v>
      </c>
      <c r="G11624" s="66">
        <v>19.899999999999999</v>
      </c>
    </row>
    <row r="11625" spans="1:7" x14ac:dyDescent="0.2">
      <c r="A11625" s="1" t="str">
        <f t="shared" si="192"/>
        <v>SINAPI-I 44534</v>
      </c>
      <c r="B11625" s="3" t="s">
        <v>6169</v>
      </c>
      <c r="C11625" s="3">
        <v>44534</v>
      </c>
      <c r="D11625" s="2" t="s">
        <v>12354</v>
      </c>
      <c r="E11625" s="3" t="s">
        <v>6148</v>
      </c>
      <c r="G11625" s="66">
        <v>5.19</v>
      </c>
    </row>
    <row r="11626" spans="1:7" x14ac:dyDescent="0.2">
      <c r="A11626" s="1" t="str">
        <f t="shared" si="192"/>
        <v>SINAPI-I 34729</v>
      </c>
      <c r="B11626" s="3" t="s">
        <v>6169</v>
      </c>
      <c r="C11626" s="3">
        <v>34729</v>
      </c>
      <c r="D11626" s="2" t="s">
        <v>12355</v>
      </c>
      <c r="E11626" s="3" t="s">
        <v>6148</v>
      </c>
      <c r="G11626" s="66">
        <v>1528.09</v>
      </c>
    </row>
    <row r="11627" spans="1:7" x14ac:dyDescent="0.2">
      <c r="A11627" s="1" t="str">
        <f t="shared" si="192"/>
        <v>SINAPI-I 34734</v>
      </c>
      <c r="B11627" s="3" t="s">
        <v>6169</v>
      </c>
      <c r="C11627" s="3">
        <v>34734</v>
      </c>
      <c r="D11627" s="2" t="s">
        <v>12356</v>
      </c>
      <c r="E11627" s="3" t="s">
        <v>6148</v>
      </c>
      <c r="G11627" s="66">
        <v>2365.9699999999998</v>
      </c>
    </row>
    <row r="11628" spans="1:7" x14ac:dyDescent="0.2">
      <c r="A11628" s="1" t="str">
        <f t="shared" si="192"/>
        <v>SINAPI-I 34738</v>
      </c>
      <c r="B11628" s="3" t="s">
        <v>6169</v>
      </c>
      <c r="C11628" s="3">
        <v>34738</v>
      </c>
      <c r="D11628" s="2" t="s">
        <v>12357</v>
      </c>
      <c r="E11628" s="3" t="s">
        <v>6148</v>
      </c>
      <c r="G11628" s="66">
        <v>5527.65</v>
      </c>
    </row>
    <row r="11629" spans="1:7" x14ac:dyDescent="0.2">
      <c r="A11629" s="1" t="str">
        <f t="shared" si="192"/>
        <v>SINAPI-I 34623</v>
      </c>
      <c r="B11629" s="3" t="s">
        <v>6169</v>
      </c>
      <c r="C11629" s="3">
        <v>34623</v>
      </c>
      <c r="D11629" s="2" t="s">
        <v>12358</v>
      </c>
      <c r="E11629" s="3" t="s">
        <v>6148</v>
      </c>
      <c r="G11629" s="66">
        <v>66.239999999999995</v>
      </c>
    </row>
    <row r="11630" spans="1:7" x14ac:dyDescent="0.2">
      <c r="A11630" s="1" t="str">
        <f t="shared" si="192"/>
        <v>SINAPI-I 34616</v>
      </c>
      <c r="B11630" s="3" t="s">
        <v>6169</v>
      </c>
      <c r="C11630" s="3">
        <v>34616</v>
      </c>
      <c r="D11630" s="2" t="s">
        <v>12359</v>
      </c>
      <c r="E11630" s="3" t="s">
        <v>6148</v>
      </c>
      <c r="G11630" s="66">
        <v>67.27</v>
      </c>
    </row>
    <row r="11631" spans="1:7" x14ac:dyDescent="0.2">
      <c r="A11631" s="1" t="str">
        <f t="shared" si="192"/>
        <v>SINAPI-I 34628</v>
      </c>
      <c r="B11631" s="3" t="s">
        <v>6169</v>
      </c>
      <c r="C11631" s="3">
        <v>34628</v>
      </c>
      <c r="D11631" s="2" t="s">
        <v>12360</v>
      </c>
      <c r="E11631" s="3" t="s">
        <v>6148</v>
      </c>
      <c r="G11631" s="66">
        <v>94.88</v>
      </c>
    </row>
    <row r="11632" spans="1:7" x14ac:dyDescent="0.2">
      <c r="A11632" s="1" t="str">
        <f t="shared" si="192"/>
        <v>SINAPI-I 34686</v>
      </c>
      <c r="B11632" s="3" t="s">
        <v>6169</v>
      </c>
      <c r="C11632" s="3">
        <v>34686</v>
      </c>
      <c r="D11632" s="2" t="s">
        <v>12361</v>
      </c>
      <c r="E11632" s="3" t="s">
        <v>6148</v>
      </c>
      <c r="G11632" s="66">
        <v>17.399999999999999</v>
      </c>
    </row>
    <row r="11633" spans="1:7" x14ac:dyDescent="0.2">
      <c r="A11633" s="1" t="str">
        <f t="shared" si="192"/>
        <v>SINAPI-I 34653</v>
      </c>
      <c r="B11633" s="3" t="s">
        <v>6169</v>
      </c>
      <c r="C11633" s="3">
        <v>34653</v>
      </c>
      <c r="D11633" s="2" t="s">
        <v>12362</v>
      </c>
      <c r="E11633" s="3" t="s">
        <v>6148</v>
      </c>
      <c r="G11633" s="66">
        <v>11.73</v>
      </c>
    </row>
    <row r="11634" spans="1:7" x14ac:dyDescent="0.2">
      <c r="A11634" s="1" t="str">
        <f t="shared" si="192"/>
        <v>SINAPI-I 34688</v>
      </c>
      <c r="B11634" s="3" t="s">
        <v>6169</v>
      </c>
      <c r="C11634" s="3">
        <v>34688</v>
      </c>
      <c r="D11634" s="2" t="s">
        <v>12363</v>
      </c>
      <c r="E11634" s="3" t="s">
        <v>6148</v>
      </c>
      <c r="G11634" s="66">
        <v>21.27</v>
      </c>
    </row>
    <row r="11635" spans="1:7" x14ac:dyDescent="0.2">
      <c r="A11635" s="1" t="str">
        <f t="shared" si="192"/>
        <v>SINAPI-I 34709</v>
      </c>
      <c r="B11635" s="3" t="s">
        <v>6169</v>
      </c>
      <c r="C11635" s="3">
        <v>34709</v>
      </c>
      <c r="D11635" s="2" t="s">
        <v>12364</v>
      </c>
      <c r="E11635" s="3" t="s">
        <v>6148</v>
      </c>
      <c r="G11635" s="66">
        <v>82.42</v>
      </c>
    </row>
    <row r="11636" spans="1:7" x14ac:dyDescent="0.2">
      <c r="A11636" s="1" t="str">
        <f t="shared" si="192"/>
        <v>SINAPI-I 34714</v>
      </c>
      <c r="B11636" s="3" t="s">
        <v>6169</v>
      </c>
      <c r="C11636" s="3">
        <v>34714</v>
      </c>
      <c r="D11636" s="2" t="s">
        <v>12365</v>
      </c>
      <c r="E11636" s="3" t="s">
        <v>6148</v>
      </c>
      <c r="G11636" s="66">
        <v>98.44</v>
      </c>
    </row>
    <row r="11637" spans="1:7" x14ac:dyDescent="0.2">
      <c r="A11637" s="1" t="str">
        <f t="shared" si="192"/>
        <v>SINAPI-I 2391</v>
      </c>
      <c r="B11637" s="3" t="s">
        <v>6169</v>
      </c>
      <c r="C11637" s="3">
        <v>2391</v>
      </c>
      <c r="D11637" s="2" t="s">
        <v>12366</v>
      </c>
      <c r="E11637" s="3" t="s">
        <v>6148</v>
      </c>
      <c r="G11637" s="66">
        <v>449.58</v>
      </c>
    </row>
    <row r="11638" spans="1:7" x14ac:dyDescent="0.2">
      <c r="A11638" s="1" t="str">
        <f t="shared" si="192"/>
        <v>SINAPI-I 2374</v>
      </c>
      <c r="B11638" s="3" t="s">
        <v>6169</v>
      </c>
      <c r="C11638" s="3">
        <v>2374</v>
      </c>
      <c r="D11638" s="2" t="s">
        <v>12367</v>
      </c>
      <c r="E11638" s="3" t="s">
        <v>6148</v>
      </c>
      <c r="G11638" s="66">
        <v>510.03</v>
      </c>
    </row>
    <row r="11639" spans="1:7" x14ac:dyDescent="0.2">
      <c r="A11639" s="1" t="str">
        <f t="shared" si="192"/>
        <v>SINAPI-I 2377</v>
      </c>
      <c r="B11639" s="3" t="s">
        <v>6169</v>
      </c>
      <c r="C11639" s="3">
        <v>2377</v>
      </c>
      <c r="D11639" s="2" t="s">
        <v>12368</v>
      </c>
      <c r="E11639" s="3" t="s">
        <v>6148</v>
      </c>
      <c r="G11639" s="66">
        <v>715.78</v>
      </c>
    </row>
    <row r="11640" spans="1:7" x14ac:dyDescent="0.2">
      <c r="A11640" s="1" t="str">
        <f t="shared" si="192"/>
        <v>SINAPI-I 2393</v>
      </c>
      <c r="B11640" s="3" t="s">
        <v>6169</v>
      </c>
      <c r="C11640" s="3">
        <v>2393</v>
      </c>
      <c r="D11640" s="2" t="s">
        <v>12369</v>
      </c>
      <c r="E11640" s="3" t="s">
        <v>6148</v>
      </c>
      <c r="G11640" s="66">
        <v>1198.67</v>
      </c>
    </row>
    <row r="11641" spans="1:7" x14ac:dyDescent="0.2">
      <c r="A11641" s="1" t="str">
        <f t="shared" si="192"/>
        <v>SINAPI-I 34705</v>
      </c>
      <c r="B11641" s="3" t="s">
        <v>6169</v>
      </c>
      <c r="C11641" s="3">
        <v>34705</v>
      </c>
      <c r="D11641" s="2" t="s">
        <v>12370</v>
      </c>
      <c r="E11641" s="3" t="s">
        <v>6148</v>
      </c>
      <c r="G11641" s="66">
        <v>1048.4100000000001</v>
      </c>
    </row>
    <row r="11642" spans="1:7" x14ac:dyDescent="0.2">
      <c r="A11642" s="1" t="str">
        <f t="shared" si="192"/>
        <v>SINAPI-I 34707</v>
      </c>
      <c r="B11642" s="3" t="s">
        <v>6169</v>
      </c>
      <c r="C11642" s="3">
        <v>34707</v>
      </c>
      <c r="D11642" s="2" t="s">
        <v>12371</v>
      </c>
      <c r="E11642" s="3" t="s">
        <v>6148</v>
      </c>
      <c r="G11642" s="66">
        <v>1942.72</v>
      </c>
    </row>
    <row r="11643" spans="1:7" x14ac:dyDescent="0.2">
      <c r="A11643" s="1" t="str">
        <f t="shared" si="192"/>
        <v>SINAPI-I 34544</v>
      </c>
      <c r="B11643" s="3" t="s">
        <v>6169</v>
      </c>
      <c r="C11643" s="3">
        <v>34544</v>
      </c>
      <c r="D11643" s="2" t="s">
        <v>12372</v>
      </c>
      <c r="E11643" s="3" t="s">
        <v>6148</v>
      </c>
      <c r="G11643" s="66">
        <v>1942.52</v>
      </c>
    </row>
    <row r="11644" spans="1:7" x14ac:dyDescent="0.2">
      <c r="A11644" s="1" t="str">
        <f t="shared" si="192"/>
        <v>SINAPI-I 2378</v>
      </c>
      <c r="B11644" s="3" t="s">
        <v>6169</v>
      </c>
      <c r="C11644" s="3">
        <v>2378</v>
      </c>
      <c r="D11644" s="2" t="s">
        <v>12373</v>
      </c>
      <c r="E11644" s="3" t="s">
        <v>6148</v>
      </c>
      <c r="G11644" s="66">
        <v>1646.53</v>
      </c>
    </row>
    <row r="11645" spans="1:7" x14ac:dyDescent="0.2">
      <c r="A11645" s="1" t="str">
        <f t="shared" si="192"/>
        <v>SINAPI-I 2379</v>
      </c>
      <c r="B11645" s="3" t="s">
        <v>6169</v>
      </c>
      <c r="C11645" s="3">
        <v>2379</v>
      </c>
      <c r="D11645" s="2" t="s">
        <v>12374</v>
      </c>
      <c r="E11645" s="3" t="s">
        <v>6148</v>
      </c>
      <c r="G11645" s="66">
        <v>1646.53</v>
      </c>
    </row>
    <row r="11646" spans="1:7" x14ac:dyDescent="0.2">
      <c r="A11646" s="1" t="str">
        <f t="shared" si="192"/>
        <v>SINAPI-I 2376</v>
      </c>
      <c r="B11646" s="3" t="s">
        <v>6169</v>
      </c>
      <c r="C11646" s="3">
        <v>2376</v>
      </c>
      <c r="D11646" s="2" t="s">
        <v>12375</v>
      </c>
      <c r="E11646" s="3" t="s">
        <v>6148</v>
      </c>
      <c r="G11646" s="66">
        <v>2711.83</v>
      </c>
    </row>
    <row r="11647" spans="1:7" x14ac:dyDescent="0.2">
      <c r="A11647" s="1" t="str">
        <f t="shared" si="192"/>
        <v>SINAPI-I 2394</v>
      </c>
      <c r="B11647" s="3" t="s">
        <v>6169</v>
      </c>
      <c r="C11647" s="3">
        <v>2394</v>
      </c>
      <c r="D11647" s="2" t="s">
        <v>12376</v>
      </c>
      <c r="E11647" s="3" t="s">
        <v>6148</v>
      </c>
      <c r="G11647" s="66">
        <v>5797.4</v>
      </c>
    </row>
    <row r="11648" spans="1:7" x14ac:dyDescent="0.2">
      <c r="A11648" s="1" t="str">
        <f t="shared" si="192"/>
        <v>SINAPI-I 2388</v>
      </c>
      <c r="B11648" s="3" t="s">
        <v>6169</v>
      </c>
      <c r="C11648" s="3">
        <v>2388</v>
      </c>
      <c r="D11648" s="2" t="s">
        <v>12377</v>
      </c>
      <c r="E11648" s="3" t="s">
        <v>6148</v>
      </c>
      <c r="G11648" s="66">
        <v>81.8</v>
      </c>
    </row>
    <row r="11649" spans="1:7" x14ac:dyDescent="0.2">
      <c r="A11649" s="1" t="str">
        <f t="shared" si="192"/>
        <v>SINAPI-I 34606</v>
      </c>
      <c r="B11649" s="3" t="s">
        <v>6169</v>
      </c>
      <c r="C11649" s="3">
        <v>34606</v>
      </c>
      <c r="D11649" s="2" t="s">
        <v>12378</v>
      </c>
      <c r="E11649" s="3" t="s">
        <v>6148</v>
      </c>
      <c r="G11649" s="66">
        <v>125.48</v>
      </c>
    </row>
    <row r="11650" spans="1:7" x14ac:dyDescent="0.2">
      <c r="A11650" s="1" t="str">
        <f t="shared" si="192"/>
        <v>SINAPI-I 2370</v>
      </c>
      <c r="B11650" s="3" t="s">
        <v>6169</v>
      </c>
      <c r="C11650" s="3">
        <v>2370</v>
      </c>
      <c r="D11650" s="2" t="s">
        <v>12379</v>
      </c>
      <c r="E11650" s="3" t="s">
        <v>6148</v>
      </c>
      <c r="G11650" s="66">
        <v>15.2</v>
      </c>
    </row>
    <row r="11651" spans="1:7" x14ac:dyDescent="0.2">
      <c r="A11651" s="1" t="str">
        <f t="shared" si="192"/>
        <v>SINAPI-I 2386</v>
      </c>
      <c r="B11651" s="3" t="s">
        <v>6169</v>
      </c>
      <c r="C11651" s="3">
        <v>2386</v>
      </c>
      <c r="D11651" s="2" t="s">
        <v>12380</v>
      </c>
      <c r="E11651" s="3" t="s">
        <v>6148</v>
      </c>
      <c r="G11651" s="66">
        <v>25.5</v>
      </c>
    </row>
    <row r="11652" spans="1:7" x14ac:dyDescent="0.2">
      <c r="A11652" s="1" t="str">
        <f t="shared" si="192"/>
        <v>SINAPI-I 34689</v>
      </c>
      <c r="B11652" s="3" t="s">
        <v>6169</v>
      </c>
      <c r="C11652" s="3">
        <v>34689</v>
      </c>
      <c r="D11652" s="2" t="s">
        <v>12381</v>
      </c>
      <c r="E11652" s="3" t="s">
        <v>6148</v>
      </c>
      <c r="G11652" s="66">
        <v>39.950000000000003</v>
      </c>
    </row>
    <row r="11653" spans="1:7" x14ac:dyDescent="0.2">
      <c r="A11653" s="1" t="str">
        <f t="shared" si="192"/>
        <v>SINAPI-I 2392</v>
      </c>
      <c r="B11653" s="3" t="s">
        <v>6169</v>
      </c>
      <c r="C11653" s="3">
        <v>2392</v>
      </c>
      <c r="D11653" s="2" t="s">
        <v>12382</v>
      </c>
      <c r="E11653" s="3" t="s">
        <v>6148</v>
      </c>
      <c r="G11653" s="66">
        <v>102.03</v>
      </c>
    </row>
    <row r="11654" spans="1:7" x14ac:dyDescent="0.2">
      <c r="A11654" s="1" t="str">
        <f t="shared" si="192"/>
        <v>SINAPI-I 2373</v>
      </c>
      <c r="B11654" s="3" t="s">
        <v>6169</v>
      </c>
      <c r="C11654" s="3">
        <v>2373</v>
      </c>
      <c r="D11654" s="2" t="s">
        <v>12383</v>
      </c>
      <c r="E11654" s="3" t="s">
        <v>6148</v>
      </c>
      <c r="G11654" s="66">
        <v>143.76</v>
      </c>
    </row>
    <row r="11655" spans="1:7" x14ac:dyDescent="0.2">
      <c r="A11655" s="1" t="str">
        <f t="shared" si="192"/>
        <v>SINAPI-I 39465</v>
      </c>
      <c r="B11655" s="3" t="s">
        <v>6169</v>
      </c>
      <c r="C11655" s="3">
        <v>39465</v>
      </c>
      <c r="D11655" s="2" t="s">
        <v>12384</v>
      </c>
      <c r="E11655" s="3" t="s">
        <v>6148</v>
      </c>
      <c r="G11655" s="66">
        <v>87.82</v>
      </c>
    </row>
    <row r="11656" spans="1:7" x14ac:dyDescent="0.2">
      <c r="A11656" s="1" t="str">
        <f t="shared" si="192"/>
        <v>SINAPI-I 39466</v>
      </c>
      <c r="B11656" s="3" t="s">
        <v>6169</v>
      </c>
      <c r="C11656" s="3">
        <v>39466</v>
      </c>
      <c r="D11656" s="2" t="s">
        <v>12385</v>
      </c>
      <c r="E11656" s="3" t="s">
        <v>6148</v>
      </c>
      <c r="G11656" s="66">
        <v>98.8</v>
      </c>
    </row>
    <row r="11657" spans="1:7" x14ac:dyDescent="0.2">
      <c r="A11657" s="1" t="str">
        <f t="shared" si="192"/>
        <v>SINAPI-I 39467</v>
      </c>
      <c r="B11657" s="3" t="s">
        <v>6169</v>
      </c>
      <c r="C11657" s="3">
        <v>39467</v>
      </c>
      <c r="D11657" s="2" t="s">
        <v>12386</v>
      </c>
      <c r="E11657" s="3" t="s">
        <v>6148</v>
      </c>
      <c r="G11657" s="66">
        <v>126.37</v>
      </c>
    </row>
    <row r="11658" spans="1:7" x14ac:dyDescent="0.2">
      <c r="A11658" s="1" t="str">
        <f t="shared" si="192"/>
        <v>SINAPI-I 39468</v>
      </c>
      <c r="B11658" s="3" t="s">
        <v>6169</v>
      </c>
      <c r="C11658" s="3">
        <v>39468</v>
      </c>
      <c r="D11658" s="2" t="s">
        <v>12387</v>
      </c>
      <c r="E11658" s="3" t="s">
        <v>6148</v>
      </c>
      <c r="G11658" s="66">
        <v>224.63</v>
      </c>
    </row>
    <row r="11659" spans="1:7" x14ac:dyDescent="0.2">
      <c r="A11659" s="1" t="str">
        <f t="shared" si="192"/>
        <v>SINAPI-I 39469</v>
      </c>
      <c r="B11659" s="3" t="s">
        <v>6169</v>
      </c>
      <c r="C11659" s="3">
        <v>39469</v>
      </c>
      <c r="D11659" s="2" t="s">
        <v>12388</v>
      </c>
      <c r="E11659" s="3" t="s">
        <v>6148</v>
      </c>
      <c r="G11659" s="66">
        <v>91.5</v>
      </c>
    </row>
    <row r="11660" spans="1:7" x14ac:dyDescent="0.2">
      <c r="A11660" s="1" t="str">
        <f t="shared" si="192"/>
        <v>SINAPI-I 39470</v>
      </c>
      <c r="B11660" s="3" t="s">
        <v>6169</v>
      </c>
      <c r="C11660" s="3">
        <v>39470</v>
      </c>
      <c r="D11660" s="2" t="s">
        <v>12389</v>
      </c>
      <c r="E11660" s="3" t="s">
        <v>6148</v>
      </c>
      <c r="G11660" s="66">
        <v>112.42</v>
      </c>
    </row>
    <row r="11661" spans="1:7" x14ac:dyDescent="0.2">
      <c r="A11661" s="1" t="str">
        <f t="shared" si="192"/>
        <v>SINAPI-I 39471</v>
      </c>
      <c r="B11661" s="3" t="s">
        <v>6169</v>
      </c>
      <c r="C11661" s="3">
        <v>39471</v>
      </c>
      <c r="D11661" s="2" t="s">
        <v>12390</v>
      </c>
      <c r="E11661" s="3" t="s">
        <v>6148</v>
      </c>
      <c r="G11661" s="66">
        <v>135.11000000000001</v>
      </c>
    </row>
    <row r="11662" spans="1:7" x14ac:dyDescent="0.2">
      <c r="A11662" s="1" t="str">
        <f t="shared" si="192"/>
        <v>SINAPI-I 39472</v>
      </c>
      <c r="B11662" s="3" t="s">
        <v>6169</v>
      </c>
      <c r="C11662" s="3">
        <v>39472</v>
      </c>
      <c r="D11662" s="2" t="s">
        <v>12391</v>
      </c>
      <c r="E11662" s="3" t="s">
        <v>6148</v>
      </c>
      <c r="G11662" s="66">
        <v>234.75</v>
      </c>
    </row>
    <row r="11663" spans="1:7" x14ac:dyDescent="0.2">
      <c r="A11663" s="1" t="str">
        <f t="shared" si="192"/>
        <v>SINAPI-I 39473</v>
      </c>
      <c r="B11663" s="3" t="s">
        <v>6169</v>
      </c>
      <c r="C11663" s="3">
        <v>39473</v>
      </c>
      <c r="D11663" s="2" t="s">
        <v>12392</v>
      </c>
      <c r="E11663" s="3" t="s">
        <v>6148</v>
      </c>
      <c r="G11663" s="66">
        <v>151.65</v>
      </c>
    </row>
    <row r="11664" spans="1:7" x14ac:dyDescent="0.2">
      <c r="A11664" s="1" t="str">
        <f t="shared" si="192"/>
        <v>SINAPI-I 39474</v>
      </c>
      <c r="B11664" s="3" t="s">
        <v>6169</v>
      </c>
      <c r="C11664" s="3">
        <v>39474</v>
      </c>
      <c r="D11664" s="2" t="s">
        <v>12393</v>
      </c>
      <c r="E11664" s="3" t="s">
        <v>6148</v>
      </c>
      <c r="G11664" s="66">
        <v>161.66</v>
      </c>
    </row>
    <row r="11665" spans="1:7" x14ac:dyDescent="0.2">
      <c r="A11665" s="1" t="str">
        <f t="shared" si="192"/>
        <v>SINAPI-I 39475</v>
      </c>
      <c r="B11665" s="3" t="s">
        <v>6169</v>
      </c>
      <c r="C11665" s="3">
        <v>39475</v>
      </c>
      <c r="D11665" s="2" t="s">
        <v>12394</v>
      </c>
      <c r="E11665" s="3" t="s">
        <v>6148</v>
      </c>
      <c r="G11665" s="66">
        <v>183.43</v>
      </c>
    </row>
    <row r="11666" spans="1:7" x14ac:dyDescent="0.2">
      <c r="A11666" s="1" t="str">
        <f t="shared" si="192"/>
        <v>SINAPI-I 39476</v>
      </c>
      <c r="B11666" s="3" t="s">
        <v>6169</v>
      </c>
      <c r="C11666" s="3">
        <v>39476</v>
      </c>
      <c r="D11666" s="2" t="s">
        <v>12395</v>
      </c>
      <c r="E11666" s="3" t="s">
        <v>6148</v>
      </c>
      <c r="G11666" s="66">
        <v>345.29</v>
      </c>
    </row>
    <row r="11667" spans="1:7" x14ac:dyDescent="0.2">
      <c r="A11667" s="1" t="str">
        <f t="shared" si="192"/>
        <v>SINAPI-I 39477</v>
      </c>
      <c r="B11667" s="3" t="s">
        <v>6169</v>
      </c>
      <c r="C11667" s="3">
        <v>39477</v>
      </c>
      <c r="D11667" s="2" t="s">
        <v>12396</v>
      </c>
      <c r="E11667" s="3" t="s">
        <v>6148</v>
      </c>
      <c r="G11667" s="66">
        <v>169.18</v>
      </c>
    </row>
    <row r="11668" spans="1:7" x14ac:dyDescent="0.2">
      <c r="A11668" s="1" t="str">
        <f t="shared" si="192"/>
        <v>SINAPI-I 39478</v>
      </c>
      <c r="B11668" s="3" t="s">
        <v>6169</v>
      </c>
      <c r="C11668" s="3">
        <v>39478</v>
      </c>
      <c r="D11668" s="2" t="s">
        <v>12397</v>
      </c>
      <c r="E11668" s="3" t="s">
        <v>6148</v>
      </c>
      <c r="G11668" s="66">
        <v>174.42</v>
      </c>
    </row>
    <row r="11669" spans="1:7" x14ac:dyDescent="0.2">
      <c r="A11669" s="1" t="str">
        <f t="shared" si="192"/>
        <v>SINAPI-I 39479</v>
      </c>
      <c r="B11669" s="3" t="s">
        <v>6169</v>
      </c>
      <c r="C11669" s="3">
        <v>39479</v>
      </c>
      <c r="D11669" s="2" t="s">
        <v>12398</v>
      </c>
      <c r="E11669" s="3" t="s">
        <v>6148</v>
      </c>
      <c r="G11669" s="66">
        <v>205.5</v>
      </c>
    </row>
    <row r="11670" spans="1:7" x14ac:dyDescent="0.2">
      <c r="A11670" s="1" t="str">
        <f t="shared" si="192"/>
        <v>SINAPI-I 39480</v>
      </c>
      <c r="B11670" s="3" t="s">
        <v>6169</v>
      </c>
      <c r="C11670" s="3">
        <v>39480</v>
      </c>
      <c r="D11670" s="2" t="s">
        <v>12399</v>
      </c>
      <c r="E11670" s="3" t="s">
        <v>6148</v>
      </c>
      <c r="G11670" s="66">
        <v>424.04</v>
      </c>
    </row>
    <row r="11671" spans="1:7" x14ac:dyDescent="0.2">
      <c r="A11671" s="1" t="str">
        <f t="shared" si="192"/>
        <v>SINAPI-I 39459</v>
      </c>
      <c r="B11671" s="3" t="s">
        <v>6169</v>
      </c>
      <c r="C11671" s="3">
        <v>39459</v>
      </c>
      <c r="D11671" s="2" t="s">
        <v>12400</v>
      </c>
      <c r="E11671" s="3" t="s">
        <v>6148</v>
      </c>
      <c r="G11671" s="66">
        <v>359.91</v>
      </c>
    </row>
    <row r="11672" spans="1:7" x14ac:dyDescent="0.2">
      <c r="A11672" s="1" t="str">
        <f t="shared" si="192"/>
        <v>SINAPI-I 39445</v>
      </c>
      <c r="B11672" s="3" t="s">
        <v>6169</v>
      </c>
      <c r="C11672" s="3">
        <v>39445</v>
      </c>
      <c r="D11672" s="2" t="s">
        <v>12401</v>
      </c>
      <c r="E11672" s="3" t="s">
        <v>6148</v>
      </c>
      <c r="G11672" s="66">
        <v>180.71</v>
      </c>
    </row>
    <row r="11673" spans="1:7" x14ac:dyDescent="0.2">
      <c r="A11673" s="1" t="str">
        <f t="shared" si="192"/>
        <v>SINAPI-I 39446</v>
      </c>
      <c r="B11673" s="3" t="s">
        <v>6169</v>
      </c>
      <c r="C11673" s="3">
        <v>39446</v>
      </c>
      <c r="D11673" s="2" t="s">
        <v>12402</v>
      </c>
      <c r="E11673" s="3" t="s">
        <v>6148</v>
      </c>
      <c r="G11673" s="66">
        <v>183.92</v>
      </c>
    </row>
    <row r="11674" spans="1:7" x14ac:dyDescent="0.2">
      <c r="A11674" s="1" t="str">
        <f t="shared" si="192"/>
        <v>SINAPI-I 39447</v>
      </c>
      <c r="B11674" s="3" t="s">
        <v>6169</v>
      </c>
      <c r="C11674" s="3">
        <v>39447</v>
      </c>
      <c r="D11674" s="2" t="s">
        <v>12403</v>
      </c>
      <c r="E11674" s="3" t="s">
        <v>6148</v>
      </c>
      <c r="G11674" s="66">
        <v>196.68</v>
      </c>
    </row>
    <row r="11675" spans="1:7" x14ac:dyDescent="0.2">
      <c r="A11675" s="1" t="str">
        <f t="shared" si="192"/>
        <v>SINAPI-I 39448</v>
      </c>
      <c r="B11675" s="3" t="s">
        <v>6169</v>
      </c>
      <c r="C11675" s="3">
        <v>39448</v>
      </c>
      <c r="D11675" s="2" t="s">
        <v>12404</v>
      </c>
      <c r="E11675" s="3" t="s">
        <v>6148</v>
      </c>
      <c r="G11675" s="66">
        <v>335.38</v>
      </c>
    </row>
    <row r="11676" spans="1:7" x14ac:dyDescent="0.2">
      <c r="A11676" s="1" t="str">
        <f t="shared" si="192"/>
        <v>SINAPI-I 39450</v>
      </c>
      <c r="B11676" s="3" t="s">
        <v>6169</v>
      </c>
      <c r="C11676" s="3">
        <v>39450</v>
      </c>
      <c r="D11676" s="2" t="s">
        <v>12405</v>
      </c>
      <c r="E11676" s="3" t="s">
        <v>6148</v>
      </c>
      <c r="G11676" s="66">
        <v>204.62</v>
      </c>
    </row>
    <row r="11677" spans="1:7" x14ac:dyDescent="0.2">
      <c r="A11677" s="1" t="str">
        <f t="shared" si="192"/>
        <v>SINAPI-I 39451</v>
      </c>
      <c r="B11677" s="3" t="s">
        <v>6169</v>
      </c>
      <c r="C11677" s="3">
        <v>39451</v>
      </c>
      <c r="D11677" s="2" t="s">
        <v>12406</v>
      </c>
      <c r="E11677" s="3" t="s">
        <v>6148</v>
      </c>
      <c r="G11677" s="66">
        <v>223.18</v>
      </c>
    </row>
    <row r="11678" spans="1:7" x14ac:dyDescent="0.2">
      <c r="A11678" s="1" t="str">
        <f t="shared" si="192"/>
        <v>SINAPI-I 39452</v>
      </c>
      <c r="B11678" s="3" t="s">
        <v>6169</v>
      </c>
      <c r="C11678" s="3">
        <v>39452</v>
      </c>
      <c r="D11678" s="2" t="s">
        <v>12407</v>
      </c>
      <c r="E11678" s="3" t="s">
        <v>6148</v>
      </c>
      <c r="G11678" s="66">
        <v>224.52</v>
      </c>
    </row>
    <row r="11679" spans="1:7" x14ac:dyDescent="0.2">
      <c r="A11679" s="1" t="str">
        <f t="shared" si="192"/>
        <v>SINAPI-I 39523</v>
      </c>
      <c r="B11679" s="3" t="s">
        <v>6169</v>
      </c>
      <c r="C11679" s="3">
        <v>39523</v>
      </c>
      <c r="D11679" s="2" t="s">
        <v>12408</v>
      </c>
      <c r="E11679" s="3" t="s">
        <v>6148</v>
      </c>
      <c r="G11679" s="66">
        <v>375.72</v>
      </c>
    </row>
    <row r="11680" spans="1:7" x14ac:dyDescent="0.2">
      <c r="A11680" s="1" t="str">
        <f t="shared" si="192"/>
        <v>SINAPI-I 39449</v>
      </c>
      <c r="B11680" s="3" t="s">
        <v>6169</v>
      </c>
      <c r="C11680" s="3">
        <v>39449</v>
      </c>
      <c r="D11680" s="2" t="s">
        <v>12409</v>
      </c>
      <c r="E11680" s="3" t="s">
        <v>6148</v>
      </c>
      <c r="G11680" s="66">
        <v>416.09</v>
      </c>
    </row>
    <row r="11681" spans="1:7" x14ac:dyDescent="0.2">
      <c r="A11681" s="1" t="str">
        <f t="shared" si="192"/>
        <v>SINAPI-I 39455</v>
      </c>
      <c r="B11681" s="3" t="s">
        <v>6169</v>
      </c>
      <c r="C11681" s="3">
        <v>39455</v>
      </c>
      <c r="D11681" s="2" t="s">
        <v>12410</v>
      </c>
      <c r="E11681" s="3" t="s">
        <v>6148</v>
      </c>
      <c r="G11681" s="66">
        <v>205.89</v>
      </c>
    </row>
    <row r="11682" spans="1:7" x14ac:dyDescent="0.2">
      <c r="A11682" s="1" t="str">
        <f t="shared" si="192"/>
        <v>SINAPI-I 39456</v>
      </c>
      <c r="B11682" s="3" t="s">
        <v>6169</v>
      </c>
      <c r="C11682" s="3">
        <v>39456</v>
      </c>
      <c r="D11682" s="2" t="s">
        <v>12411</v>
      </c>
      <c r="E11682" s="3" t="s">
        <v>6148</v>
      </c>
      <c r="G11682" s="66">
        <v>206.04</v>
      </c>
    </row>
    <row r="11683" spans="1:7" x14ac:dyDescent="0.2">
      <c r="A11683" s="1" t="str">
        <f t="shared" si="192"/>
        <v>SINAPI-I 39457</v>
      </c>
      <c r="B11683" s="3" t="s">
        <v>6169</v>
      </c>
      <c r="C11683" s="3">
        <v>39457</v>
      </c>
      <c r="D11683" s="2" t="s">
        <v>12412</v>
      </c>
      <c r="E11683" s="3" t="s">
        <v>6148</v>
      </c>
      <c r="G11683" s="66">
        <v>224.62</v>
      </c>
    </row>
    <row r="11684" spans="1:7" x14ac:dyDescent="0.2">
      <c r="A11684" s="1" t="str">
        <f t="shared" si="192"/>
        <v>SINAPI-I 39458</v>
      </c>
      <c r="B11684" s="3" t="s">
        <v>6169</v>
      </c>
      <c r="C11684" s="3">
        <v>39458</v>
      </c>
      <c r="D11684" s="2" t="s">
        <v>12413</v>
      </c>
      <c r="E11684" s="3" t="s">
        <v>6148</v>
      </c>
      <c r="G11684" s="66">
        <v>419.15</v>
      </c>
    </row>
    <row r="11685" spans="1:7" x14ac:dyDescent="0.2">
      <c r="A11685" s="1" t="str">
        <f t="shared" si="192"/>
        <v>SINAPI-I 39464</v>
      </c>
      <c r="B11685" s="3" t="s">
        <v>6169</v>
      </c>
      <c r="C11685" s="3">
        <v>39464</v>
      </c>
      <c r="D11685" s="2" t="s">
        <v>12414</v>
      </c>
      <c r="E11685" s="3" t="s">
        <v>6148</v>
      </c>
      <c r="G11685" s="66">
        <v>674.03</v>
      </c>
    </row>
    <row r="11686" spans="1:7" x14ac:dyDescent="0.2">
      <c r="A11686" s="1" t="str">
        <f t="shared" si="192"/>
        <v>SINAPI-I 39460</v>
      </c>
      <c r="B11686" s="3" t="s">
        <v>6169</v>
      </c>
      <c r="C11686" s="3">
        <v>39460</v>
      </c>
      <c r="D11686" s="2" t="s">
        <v>12415</v>
      </c>
      <c r="E11686" s="3" t="s">
        <v>6148</v>
      </c>
      <c r="G11686" s="66">
        <v>255.64</v>
      </c>
    </row>
    <row r="11687" spans="1:7" x14ac:dyDescent="0.2">
      <c r="A11687" s="1" t="str">
        <f t="shared" ref="A11687:A11750" si="193">CONCATENAR</f>
        <v>SINAPI-I 39461</v>
      </c>
      <c r="B11687" s="3" t="s">
        <v>6169</v>
      </c>
      <c r="C11687" s="3">
        <v>39461</v>
      </c>
      <c r="D11687" s="2" t="s">
        <v>12416</v>
      </c>
      <c r="E11687" s="3" t="s">
        <v>6148</v>
      </c>
      <c r="G11687" s="66">
        <v>299.55</v>
      </c>
    </row>
    <row r="11688" spans="1:7" x14ac:dyDescent="0.2">
      <c r="A11688" s="1" t="str">
        <f t="shared" si="193"/>
        <v>SINAPI-I 39462</v>
      </c>
      <c r="B11688" s="3" t="s">
        <v>6169</v>
      </c>
      <c r="C11688" s="3">
        <v>39462</v>
      </c>
      <c r="D11688" s="2" t="s">
        <v>12417</v>
      </c>
      <c r="E11688" s="3" t="s">
        <v>6148</v>
      </c>
      <c r="G11688" s="66">
        <v>288.69</v>
      </c>
    </row>
    <row r="11689" spans="1:7" x14ac:dyDescent="0.2">
      <c r="A11689" s="1" t="str">
        <f t="shared" si="193"/>
        <v>SINAPI-I 39463</v>
      </c>
      <c r="B11689" s="3" t="s">
        <v>6169</v>
      </c>
      <c r="C11689" s="3">
        <v>39463</v>
      </c>
      <c r="D11689" s="2" t="s">
        <v>12418</v>
      </c>
      <c r="E11689" s="3" t="s">
        <v>6148</v>
      </c>
      <c r="G11689" s="66">
        <v>668.8</v>
      </c>
    </row>
    <row r="11690" spans="1:7" x14ac:dyDescent="0.2">
      <c r="A11690" s="1" t="str">
        <f t="shared" si="193"/>
        <v>SINAPI-I 26039</v>
      </c>
      <c r="B11690" s="3" t="s">
        <v>6169</v>
      </c>
      <c r="C11690" s="3">
        <v>26039</v>
      </c>
      <c r="D11690" s="2" t="s">
        <v>12419</v>
      </c>
      <c r="E11690" s="3" t="s">
        <v>6148</v>
      </c>
    </row>
    <row r="11691" spans="1:7" x14ac:dyDescent="0.2">
      <c r="A11691" s="1" t="str">
        <f t="shared" si="193"/>
        <v>SINAPI-I 2401</v>
      </c>
      <c r="B11691" s="3" t="s">
        <v>6169</v>
      </c>
      <c r="C11691" s="3">
        <v>2401</v>
      </c>
      <c r="D11691" s="2" t="s">
        <v>12420</v>
      </c>
      <c r="E11691" s="3" t="s">
        <v>6148</v>
      </c>
    </row>
    <row r="11692" spans="1:7" ht="22.5" x14ac:dyDescent="0.2">
      <c r="A11692" s="1" t="str">
        <f t="shared" si="193"/>
        <v>SINAPI-I 38870</v>
      </c>
      <c r="B11692" s="3" t="s">
        <v>6169</v>
      </c>
      <c r="C11692" s="3">
        <v>38870</v>
      </c>
      <c r="D11692" s="2" t="s">
        <v>12421</v>
      </c>
      <c r="E11692" s="3" t="s">
        <v>6148</v>
      </c>
    </row>
    <row r="11693" spans="1:7" ht="22.5" x14ac:dyDescent="0.2">
      <c r="A11693" s="1" t="str">
        <f t="shared" si="193"/>
        <v>SINAPI-I 38869</v>
      </c>
      <c r="B11693" s="3" t="s">
        <v>6169</v>
      </c>
      <c r="C11693" s="3">
        <v>38869</v>
      </c>
      <c r="D11693" s="2" t="s">
        <v>12422</v>
      </c>
      <c r="E11693" s="3" t="s">
        <v>6148</v>
      </c>
    </row>
    <row r="11694" spans="1:7" ht="22.5" x14ac:dyDescent="0.2">
      <c r="A11694" s="1" t="str">
        <f t="shared" si="193"/>
        <v>SINAPI-I 38872</v>
      </c>
      <c r="B11694" s="3" t="s">
        <v>6169</v>
      </c>
      <c r="C11694" s="3">
        <v>38872</v>
      </c>
      <c r="D11694" s="2" t="s">
        <v>12423</v>
      </c>
      <c r="E11694" s="3" t="s">
        <v>6148</v>
      </c>
    </row>
    <row r="11695" spans="1:7" ht="22.5" x14ac:dyDescent="0.2">
      <c r="A11695" s="1" t="str">
        <f t="shared" si="193"/>
        <v>SINAPI-I 38871</v>
      </c>
      <c r="B11695" s="3" t="s">
        <v>6169</v>
      </c>
      <c r="C11695" s="3">
        <v>38871</v>
      </c>
      <c r="D11695" s="2" t="s">
        <v>12424</v>
      </c>
      <c r="E11695" s="3" t="s">
        <v>6148</v>
      </c>
    </row>
    <row r="11696" spans="1:7" ht="22.5" x14ac:dyDescent="0.2">
      <c r="A11696" s="1" t="str">
        <f t="shared" si="193"/>
        <v>SINAPI-I 39283</v>
      </c>
      <c r="B11696" s="3" t="s">
        <v>6169</v>
      </c>
      <c r="C11696" s="3">
        <v>39283</v>
      </c>
      <c r="D11696" s="2" t="s">
        <v>12425</v>
      </c>
      <c r="E11696" s="3" t="s">
        <v>6148</v>
      </c>
    </row>
    <row r="11697" spans="1:7" ht="22.5" x14ac:dyDescent="0.2">
      <c r="A11697" s="1" t="str">
        <f t="shared" si="193"/>
        <v>SINAPI-I 39285</v>
      </c>
      <c r="B11697" s="3" t="s">
        <v>6169</v>
      </c>
      <c r="C11697" s="3">
        <v>39285</v>
      </c>
      <c r="D11697" s="2" t="s">
        <v>12426</v>
      </c>
      <c r="E11697" s="3" t="s">
        <v>6148</v>
      </c>
    </row>
    <row r="11698" spans="1:7" ht="22.5" x14ac:dyDescent="0.2">
      <c r="A11698" s="1" t="str">
        <f t="shared" si="193"/>
        <v>SINAPI-I 39286</v>
      </c>
      <c r="B11698" s="3" t="s">
        <v>6169</v>
      </c>
      <c r="C11698" s="3">
        <v>39286</v>
      </c>
      <c r="D11698" s="2" t="s">
        <v>12427</v>
      </c>
      <c r="E11698" s="3" t="s">
        <v>6148</v>
      </c>
    </row>
    <row r="11699" spans="1:7" ht="22.5" x14ac:dyDescent="0.2">
      <c r="A11699" s="1" t="str">
        <f t="shared" si="193"/>
        <v>SINAPI-I 39288</v>
      </c>
      <c r="B11699" s="3" t="s">
        <v>6169</v>
      </c>
      <c r="C11699" s="3">
        <v>39288</v>
      </c>
      <c r="D11699" s="2" t="s">
        <v>12428</v>
      </c>
      <c r="E11699" s="3" t="s">
        <v>6148</v>
      </c>
    </row>
    <row r="11700" spans="1:7" ht="22.5" x14ac:dyDescent="0.2">
      <c r="A11700" s="1" t="str">
        <f t="shared" si="193"/>
        <v>SINAPI-I 44476</v>
      </c>
      <c r="B11700" s="3" t="s">
        <v>6169</v>
      </c>
      <c r="C11700" s="3">
        <v>44476</v>
      </c>
      <c r="D11700" s="2" t="s">
        <v>12429</v>
      </c>
      <c r="E11700" s="3" t="s">
        <v>6149</v>
      </c>
      <c r="G11700" s="66">
        <v>505.23</v>
      </c>
    </row>
    <row r="11701" spans="1:7" x14ac:dyDescent="0.2">
      <c r="A11701" s="1" t="str">
        <f t="shared" si="193"/>
        <v>SINAPI-I 10629</v>
      </c>
      <c r="B11701" s="3" t="s">
        <v>6169</v>
      </c>
      <c r="C11701" s="3">
        <v>10629</v>
      </c>
      <c r="D11701" s="2" t="s">
        <v>12430</v>
      </c>
      <c r="E11701" s="3" t="s">
        <v>6149</v>
      </c>
      <c r="G11701" s="66">
        <v>520.51</v>
      </c>
    </row>
    <row r="11702" spans="1:7" x14ac:dyDescent="0.2">
      <c r="A11702" s="1" t="str">
        <f t="shared" si="193"/>
        <v>SINAPI-I 10698</v>
      </c>
      <c r="B11702" s="3" t="s">
        <v>6169</v>
      </c>
      <c r="C11702" s="3">
        <v>10698</v>
      </c>
      <c r="D11702" s="2" t="s">
        <v>12431</v>
      </c>
      <c r="E11702" s="3" t="s">
        <v>6149</v>
      </c>
      <c r="G11702" s="66">
        <v>208.52</v>
      </c>
    </row>
    <row r="11703" spans="1:7" ht="22.5" x14ac:dyDescent="0.2">
      <c r="A11703" s="1" t="str">
        <f t="shared" si="193"/>
        <v>SINAPI-I 40521</v>
      </c>
      <c r="B11703" s="3" t="s">
        <v>6169</v>
      </c>
      <c r="C11703" s="3">
        <v>40521</v>
      </c>
      <c r="D11703" s="2" t="s">
        <v>12432</v>
      </c>
      <c r="E11703" s="3" t="s">
        <v>6148</v>
      </c>
      <c r="G11703" s="66">
        <v>96538.15</v>
      </c>
    </row>
    <row r="11704" spans="1:7" ht="22.5" x14ac:dyDescent="0.2">
      <c r="A11704" s="1" t="str">
        <f t="shared" si="193"/>
        <v>SINAPI-I 2432</v>
      </c>
      <c r="B11704" s="3" t="s">
        <v>6169</v>
      </c>
      <c r="C11704" s="3">
        <v>2432</v>
      </c>
      <c r="D11704" s="2" t="s">
        <v>12433</v>
      </c>
      <c r="E11704" s="3" t="s">
        <v>6148</v>
      </c>
      <c r="G11704" s="66">
        <v>22.89</v>
      </c>
    </row>
    <row r="11705" spans="1:7" ht="22.5" x14ac:dyDescent="0.2">
      <c r="A11705" s="1" t="str">
        <f t="shared" si="193"/>
        <v>SINAPI-I 2418</v>
      </c>
      <c r="B11705" s="3" t="s">
        <v>6169</v>
      </c>
      <c r="C11705" s="3">
        <v>2418</v>
      </c>
      <c r="D11705" s="2" t="s">
        <v>12434</v>
      </c>
      <c r="E11705" s="3" t="s">
        <v>6148</v>
      </c>
      <c r="G11705" s="66">
        <v>10.62</v>
      </c>
    </row>
    <row r="11706" spans="1:7" ht="22.5" x14ac:dyDescent="0.2">
      <c r="A11706" s="1" t="str">
        <f t="shared" si="193"/>
        <v>SINAPI-I 2433</v>
      </c>
      <c r="B11706" s="3" t="s">
        <v>6169</v>
      </c>
      <c r="C11706" s="3">
        <v>2433</v>
      </c>
      <c r="D11706" s="2" t="s">
        <v>12435</v>
      </c>
      <c r="E11706" s="3" t="s">
        <v>6148</v>
      </c>
      <c r="G11706" s="66">
        <v>7.75</v>
      </c>
    </row>
    <row r="11707" spans="1:7" ht="22.5" x14ac:dyDescent="0.2">
      <c r="A11707" s="1" t="str">
        <f t="shared" si="193"/>
        <v>SINAPI-I 2420</v>
      </c>
      <c r="B11707" s="3" t="s">
        <v>6169</v>
      </c>
      <c r="C11707" s="3">
        <v>2420</v>
      </c>
      <c r="D11707" s="2" t="s">
        <v>12436</v>
      </c>
      <c r="E11707" s="3" t="s">
        <v>6148</v>
      </c>
      <c r="G11707" s="66">
        <v>13.32</v>
      </c>
    </row>
    <row r="11708" spans="1:7" x14ac:dyDescent="0.2">
      <c r="A11708" s="1" t="str">
        <f t="shared" si="193"/>
        <v>SINAPI-I 11447</v>
      </c>
      <c r="B11708" s="3" t="s">
        <v>6169</v>
      </c>
      <c r="C11708" s="3">
        <v>11447</v>
      </c>
      <c r="D11708" s="2" t="s">
        <v>12437</v>
      </c>
      <c r="E11708" s="3" t="s">
        <v>6148</v>
      </c>
      <c r="G11708" s="66">
        <v>26.32</v>
      </c>
    </row>
    <row r="11709" spans="1:7" x14ac:dyDescent="0.2">
      <c r="A11709" s="1" t="str">
        <f t="shared" si="193"/>
        <v>SINAPI-I 11451</v>
      </c>
      <c r="B11709" s="3" t="s">
        <v>6169</v>
      </c>
      <c r="C11709" s="3">
        <v>11451</v>
      </c>
      <c r="D11709" s="2" t="s">
        <v>12438</v>
      </c>
      <c r="E11709" s="3" t="s">
        <v>6148</v>
      </c>
      <c r="G11709" s="66">
        <v>70.569999999999993</v>
      </c>
    </row>
    <row r="11710" spans="1:7" ht="22.5" x14ac:dyDescent="0.2">
      <c r="A11710" s="1" t="str">
        <f t="shared" si="193"/>
        <v>SINAPI-I 11116</v>
      </c>
      <c r="B11710" s="3" t="s">
        <v>6169</v>
      </c>
      <c r="C11710" s="3">
        <v>11116</v>
      </c>
      <c r="D11710" s="2" t="s">
        <v>12439</v>
      </c>
      <c r="E11710" s="3" t="s">
        <v>6148</v>
      </c>
      <c r="G11710" s="66">
        <v>781.66</v>
      </c>
    </row>
    <row r="11711" spans="1:7" x14ac:dyDescent="0.2">
      <c r="A11711" s="1" t="str">
        <f t="shared" si="193"/>
        <v>SINAPI-I 38411</v>
      </c>
      <c r="B11711" s="3" t="s">
        <v>6169</v>
      </c>
      <c r="C11711" s="3">
        <v>38411</v>
      </c>
      <c r="D11711" s="2" t="s">
        <v>12440</v>
      </c>
      <c r="E11711" s="3" t="s">
        <v>6148</v>
      </c>
      <c r="G11711" s="66">
        <v>2120.0500000000002</v>
      </c>
    </row>
    <row r="11712" spans="1:7" x14ac:dyDescent="0.2">
      <c r="A11712" s="1" t="str">
        <f t="shared" si="193"/>
        <v>SINAPI-I 38189</v>
      </c>
      <c r="B11712" s="3" t="s">
        <v>6169</v>
      </c>
      <c r="C11712" s="3">
        <v>38189</v>
      </c>
      <c r="D11712" s="2" t="s">
        <v>12441</v>
      </c>
      <c r="E11712" s="3" t="s">
        <v>6148</v>
      </c>
      <c r="G11712" s="66">
        <v>179.44</v>
      </c>
    </row>
    <row r="11713" spans="1:7" x14ac:dyDescent="0.2">
      <c r="A11713" s="1" t="str">
        <f t="shared" si="193"/>
        <v>SINAPI-I 38190</v>
      </c>
      <c r="B11713" s="3" t="s">
        <v>6169</v>
      </c>
      <c r="C11713" s="3">
        <v>38190</v>
      </c>
      <c r="D11713" s="2" t="s">
        <v>12442</v>
      </c>
      <c r="E11713" s="3" t="s">
        <v>6148</v>
      </c>
      <c r="G11713" s="66">
        <v>378.04</v>
      </c>
    </row>
    <row r="11714" spans="1:7" x14ac:dyDescent="0.2">
      <c r="A11714" s="1" t="str">
        <f t="shared" si="193"/>
        <v>SINAPI-I 7608</v>
      </c>
      <c r="B11714" s="3" t="s">
        <v>6169</v>
      </c>
      <c r="C11714" s="3">
        <v>7608</v>
      </c>
      <c r="D11714" s="2" t="s">
        <v>12443</v>
      </c>
      <c r="E11714" s="3" t="s">
        <v>6148</v>
      </c>
      <c r="G11714" s="66">
        <v>10.99</v>
      </c>
    </row>
    <row r="11715" spans="1:7" x14ac:dyDescent="0.2">
      <c r="A11715" s="1" t="str">
        <f t="shared" si="193"/>
        <v>SINAPI-I 1370</v>
      </c>
      <c r="B11715" s="3" t="s">
        <v>6169</v>
      </c>
      <c r="C11715" s="3">
        <v>1370</v>
      </c>
      <c r="D11715" s="2" t="s">
        <v>12444</v>
      </c>
      <c r="E11715" s="3" t="s">
        <v>6148</v>
      </c>
      <c r="G11715" s="66">
        <v>116.16</v>
      </c>
    </row>
    <row r="11716" spans="1:7" x14ac:dyDescent="0.2">
      <c r="A11716" s="1" t="str">
        <f t="shared" si="193"/>
        <v>SINAPI-I 36516</v>
      </c>
      <c r="B11716" s="3" t="s">
        <v>6169</v>
      </c>
      <c r="C11716" s="3">
        <v>36516</v>
      </c>
      <c r="D11716" s="2" t="s">
        <v>12445</v>
      </c>
      <c r="E11716" s="3" t="s">
        <v>6148</v>
      </c>
      <c r="G11716" s="66">
        <v>153130.81</v>
      </c>
    </row>
    <row r="11717" spans="1:7" x14ac:dyDescent="0.2">
      <c r="A11717" s="1" t="str">
        <f t="shared" si="193"/>
        <v>SINAPI-I 34777</v>
      </c>
      <c r="B11717" s="3" t="s">
        <v>6169</v>
      </c>
      <c r="C11717" s="3">
        <v>34777</v>
      </c>
      <c r="D11717" s="2" t="s">
        <v>12446</v>
      </c>
      <c r="E11717" s="3" t="s">
        <v>6148</v>
      </c>
      <c r="G11717" s="66">
        <v>2.92</v>
      </c>
    </row>
    <row r="11718" spans="1:7" x14ac:dyDescent="0.2">
      <c r="A11718" s="1" t="str">
        <f t="shared" si="193"/>
        <v>SINAPI-I 7272</v>
      </c>
      <c r="B11718" s="3" t="s">
        <v>6169</v>
      </c>
      <c r="C11718" s="3">
        <v>7272</v>
      </c>
      <c r="D11718" s="2" t="s">
        <v>12447</v>
      </c>
      <c r="E11718" s="3" t="s">
        <v>6148</v>
      </c>
      <c r="G11718" s="66">
        <v>2.19</v>
      </c>
    </row>
    <row r="11719" spans="1:7" x14ac:dyDescent="0.2">
      <c r="A11719" s="1" t="str">
        <f t="shared" si="193"/>
        <v>SINAPI-I 10605</v>
      </c>
      <c r="B11719" s="3" t="s">
        <v>6169</v>
      </c>
      <c r="C11719" s="3">
        <v>10605</v>
      </c>
      <c r="D11719" s="2" t="s">
        <v>12448</v>
      </c>
      <c r="E11719" s="3" t="s">
        <v>6148</v>
      </c>
      <c r="G11719" s="66">
        <v>5.65</v>
      </c>
    </row>
    <row r="11720" spans="1:7" x14ac:dyDescent="0.2">
      <c r="A11720" s="1" t="str">
        <f t="shared" si="193"/>
        <v>SINAPI-I 10604</v>
      </c>
      <c r="B11720" s="3" t="s">
        <v>6169</v>
      </c>
      <c r="C11720" s="3">
        <v>10604</v>
      </c>
      <c r="D11720" s="2" t="s">
        <v>12449</v>
      </c>
      <c r="E11720" s="3" t="s">
        <v>6148</v>
      </c>
      <c r="G11720" s="66">
        <v>13.18</v>
      </c>
    </row>
    <row r="11721" spans="1:7" x14ac:dyDescent="0.2">
      <c r="A11721" s="1" t="str">
        <f t="shared" si="193"/>
        <v>SINAPI-I 672</v>
      </c>
      <c r="B11721" s="3" t="s">
        <v>6169</v>
      </c>
      <c r="C11721" s="3">
        <v>672</v>
      </c>
      <c r="D11721" s="2" t="s">
        <v>12450</v>
      </c>
      <c r="E11721" s="3" t="s">
        <v>6148</v>
      </c>
      <c r="G11721" s="66">
        <v>18.12</v>
      </c>
    </row>
    <row r="11722" spans="1:7" x14ac:dyDescent="0.2">
      <c r="A11722" s="1" t="str">
        <f t="shared" si="193"/>
        <v>SINAPI-I 668</v>
      </c>
      <c r="B11722" s="3" t="s">
        <v>6169</v>
      </c>
      <c r="C11722" s="3">
        <v>668</v>
      </c>
      <c r="D11722" s="2" t="s">
        <v>12451</v>
      </c>
      <c r="E11722" s="3" t="s">
        <v>6148</v>
      </c>
      <c r="G11722" s="66">
        <v>21.88</v>
      </c>
    </row>
    <row r="11723" spans="1:7" x14ac:dyDescent="0.2">
      <c r="A11723" s="1" t="str">
        <f t="shared" si="193"/>
        <v>SINAPI-I 10578</v>
      </c>
      <c r="B11723" s="3" t="s">
        <v>6169</v>
      </c>
      <c r="C11723" s="3">
        <v>10578</v>
      </c>
      <c r="D11723" s="2" t="s">
        <v>12452</v>
      </c>
      <c r="E11723" s="3" t="s">
        <v>6148</v>
      </c>
      <c r="G11723" s="66">
        <v>25.48</v>
      </c>
    </row>
    <row r="11724" spans="1:7" x14ac:dyDescent="0.2">
      <c r="A11724" s="1" t="str">
        <f t="shared" si="193"/>
        <v>SINAPI-I 666</v>
      </c>
      <c r="B11724" s="3" t="s">
        <v>6169</v>
      </c>
      <c r="C11724" s="3">
        <v>666</v>
      </c>
      <c r="D11724" s="2" t="s">
        <v>12453</v>
      </c>
      <c r="E11724" s="3" t="s">
        <v>6148</v>
      </c>
      <c r="G11724" s="66">
        <v>28.34</v>
      </c>
    </row>
    <row r="11725" spans="1:7" x14ac:dyDescent="0.2">
      <c r="A11725" s="1" t="str">
        <f t="shared" si="193"/>
        <v>SINAPI-I 665</v>
      </c>
      <c r="B11725" s="3" t="s">
        <v>6169</v>
      </c>
      <c r="C11725" s="3">
        <v>665</v>
      </c>
      <c r="D11725" s="2" t="s">
        <v>12454</v>
      </c>
      <c r="E11725" s="3" t="s">
        <v>6148</v>
      </c>
      <c r="G11725" s="66">
        <v>37.9</v>
      </c>
    </row>
    <row r="11726" spans="1:7" x14ac:dyDescent="0.2">
      <c r="A11726" s="1" t="str">
        <f t="shared" si="193"/>
        <v>SINAPI-I 10577</v>
      </c>
      <c r="B11726" s="3" t="s">
        <v>6169</v>
      </c>
      <c r="C11726" s="3">
        <v>10577</v>
      </c>
      <c r="D11726" s="2" t="s">
        <v>12455</v>
      </c>
      <c r="E11726" s="3" t="s">
        <v>6148</v>
      </c>
      <c r="G11726" s="66">
        <v>33.61</v>
      </c>
    </row>
    <row r="11727" spans="1:7" x14ac:dyDescent="0.2">
      <c r="A11727" s="1" t="str">
        <f t="shared" si="193"/>
        <v>SINAPI-I 10583</v>
      </c>
      <c r="B11727" s="3" t="s">
        <v>6169</v>
      </c>
      <c r="C11727" s="3">
        <v>10583</v>
      </c>
      <c r="D11727" s="2" t="s">
        <v>12456</v>
      </c>
      <c r="E11727" s="3" t="s">
        <v>6148</v>
      </c>
      <c r="G11727" s="66">
        <v>17.46</v>
      </c>
    </row>
    <row r="11728" spans="1:7" x14ac:dyDescent="0.2">
      <c r="A11728" s="1" t="str">
        <f t="shared" si="193"/>
        <v>SINAPI-I 10579</v>
      </c>
      <c r="B11728" s="3" t="s">
        <v>6169</v>
      </c>
      <c r="C11728" s="3">
        <v>10579</v>
      </c>
      <c r="D11728" s="2" t="s">
        <v>12457</v>
      </c>
      <c r="E11728" s="3" t="s">
        <v>6148</v>
      </c>
      <c r="G11728" s="66">
        <v>30.44</v>
      </c>
    </row>
    <row r="11729" spans="1:7" x14ac:dyDescent="0.2">
      <c r="A11729" s="1" t="str">
        <f t="shared" si="193"/>
        <v>SINAPI-I 10582</v>
      </c>
      <c r="B11729" s="3" t="s">
        <v>6169</v>
      </c>
      <c r="C11729" s="3">
        <v>10582</v>
      </c>
      <c r="D11729" s="2" t="s">
        <v>12458</v>
      </c>
      <c r="E11729" s="3" t="s">
        <v>6148</v>
      </c>
      <c r="G11729" s="66">
        <v>15.38</v>
      </c>
    </row>
    <row r="11730" spans="1:7" x14ac:dyDescent="0.2">
      <c r="A11730" s="1" t="str">
        <f t="shared" si="193"/>
        <v>SINAPI-I 2436</v>
      </c>
      <c r="B11730" s="3" t="s">
        <v>6169</v>
      </c>
      <c r="C11730" s="3">
        <v>2436</v>
      </c>
      <c r="D11730" s="2" t="s">
        <v>12459</v>
      </c>
      <c r="E11730" s="3" t="s">
        <v>6152</v>
      </c>
      <c r="G11730" s="66">
        <v>24.12</v>
      </c>
    </row>
    <row r="11731" spans="1:7" x14ac:dyDescent="0.2">
      <c r="A11731" s="1" t="str">
        <f t="shared" si="193"/>
        <v>SINAPI-I 40918</v>
      </c>
      <c r="B11731" s="3" t="s">
        <v>6169</v>
      </c>
      <c r="C11731" s="3">
        <v>40918</v>
      </c>
      <c r="D11731" s="2" t="s">
        <v>12460</v>
      </c>
      <c r="E11731" s="3" t="s">
        <v>6164</v>
      </c>
      <c r="G11731" s="66">
        <v>4258.84</v>
      </c>
    </row>
    <row r="11732" spans="1:7" x14ac:dyDescent="0.2">
      <c r="A11732" s="1" t="str">
        <f t="shared" si="193"/>
        <v>SINAPI-I 10998</v>
      </c>
      <c r="B11732" s="3" t="s">
        <v>6169</v>
      </c>
      <c r="C11732" s="3">
        <v>10998</v>
      </c>
      <c r="D11732" s="2" t="s">
        <v>12461</v>
      </c>
      <c r="E11732" s="3" t="s">
        <v>6153</v>
      </c>
      <c r="G11732" s="66">
        <v>70.69</v>
      </c>
    </row>
    <row r="11733" spans="1:7" x14ac:dyDescent="0.2">
      <c r="A11733" s="1" t="str">
        <f t="shared" si="193"/>
        <v>SINAPI-I 11002</v>
      </c>
      <c r="B11733" s="3" t="s">
        <v>6169</v>
      </c>
      <c r="C11733" s="3">
        <v>11002</v>
      </c>
      <c r="D11733" s="2" t="s">
        <v>12462</v>
      </c>
      <c r="E11733" s="3" t="s">
        <v>6153</v>
      </c>
      <c r="G11733" s="66">
        <v>64.760000000000005</v>
      </c>
    </row>
    <row r="11734" spans="1:7" x14ac:dyDescent="0.2">
      <c r="A11734" s="1" t="str">
        <f t="shared" si="193"/>
        <v>SINAPI-I 10999</v>
      </c>
      <c r="B11734" s="3" t="s">
        <v>6169</v>
      </c>
      <c r="C11734" s="3">
        <v>10999</v>
      </c>
      <c r="D11734" s="2" t="s">
        <v>12463</v>
      </c>
      <c r="E11734" s="3" t="s">
        <v>6153</v>
      </c>
      <c r="G11734" s="66">
        <v>62.22</v>
      </c>
    </row>
    <row r="11735" spans="1:7" x14ac:dyDescent="0.2">
      <c r="A11735" s="1" t="str">
        <f t="shared" si="193"/>
        <v>SINAPI-I 10997</v>
      </c>
      <c r="B11735" s="3" t="s">
        <v>6169</v>
      </c>
      <c r="C11735" s="3">
        <v>10997</v>
      </c>
      <c r="D11735" s="2" t="s">
        <v>12464</v>
      </c>
      <c r="E11735" s="3" t="s">
        <v>6153</v>
      </c>
      <c r="G11735" s="66">
        <v>67.44</v>
      </c>
    </row>
    <row r="11736" spans="1:7" x14ac:dyDescent="0.2">
      <c r="A11736" s="1" t="str">
        <f t="shared" si="193"/>
        <v>SINAPI-I 2685</v>
      </c>
      <c r="B11736" s="3" t="s">
        <v>6169</v>
      </c>
      <c r="C11736" s="3">
        <v>2685</v>
      </c>
      <c r="D11736" s="2" t="s">
        <v>12465</v>
      </c>
      <c r="E11736" s="3" t="s">
        <v>6147</v>
      </c>
      <c r="G11736" s="66">
        <v>8.91</v>
      </c>
    </row>
    <row r="11737" spans="1:7" x14ac:dyDescent="0.2">
      <c r="A11737" s="1" t="str">
        <f t="shared" si="193"/>
        <v>SINAPI-I 2680</v>
      </c>
      <c r="B11737" s="3" t="s">
        <v>6169</v>
      </c>
      <c r="C11737" s="3">
        <v>2680</v>
      </c>
      <c r="D11737" s="2" t="s">
        <v>12466</v>
      </c>
      <c r="E11737" s="3" t="s">
        <v>6147</v>
      </c>
      <c r="G11737" s="66">
        <v>13.04</v>
      </c>
    </row>
    <row r="11738" spans="1:7" x14ac:dyDescent="0.2">
      <c r="A11738" s="1" t="str">
        <f t="shared" si="193"/>
        <v>SINAPI-I 2684</v>
      </c>
      <c r="B11738" s="3" t="s">
        <v>6169</v>
      </c>
      <c r="C11738" s="3">
        <v>2684</v>
      </c>
      <c r="D11738" s="2" t="s">
        <v>12467</v>
      </c>
      <c r="E11738" s="3" t="s">
        <v>6147</v>
      </c>
      <c r="G11738" s="66">
        <v>11.86</v>
      </c>
    </row>
    <row r="11739" spans="1:7" x14ac:dyDescent="0.2">
      <c r="A11739" s="1" t="str">
        <f t="shared" si="193"/>
        <v>SINAPI-I 2673</v>
      </c>
      <c r="B11739" s="3" t="s">
        <v>6169</v>
      </c>
      <c r="C11739" s="3">
        <v>2673</v>
      </c>
      <c r="D11739" s="2" t="s">
        <v>12468</v>
      </c>
      <c r="E11739" s="3" t="s">
        <v>6147</v>
      </c>
      <c r="G11739" s="66">
        <v>4.58</v>
      </c>
    </row>
    <row r="11740" spans="1:7" x14ac:dyDescent="0.2">
      <c r="A11740" s="1" t="str">
        <f t="shared" si="193"/>
        <v>SINAPI-I 2681</v>
      </c>
      <c r="B11740" s="3" t="s">
        <v>6169</v>
      </c>
      <c r="C11740" s="3">
        <v>2681</v>
      </c>
      <c r="D11740" s="2" t="s">
        <v>12469</v>
      </c>
      <c r="E11740" s="3" t="s">
        <v>6147</v>
      </c>
      <c r="G11740" s="66">
        <v>21.31</v>
      </c>
    </row>
    <row r="11741" spans="1:7" x14ac:dyDescent="0.2">
      <c r="A11741" s="1" t="str">
        <f t="shared" si="193"/>
        <v>SINAPI-I 2682</v>
      </c>
      <c r="B11741" s="3" t="s">
        <v>6169</v>
      </c>
      <c r="C11741" s="3">
        <v>2682</v>
      </c>
      <c r="D11741" s="2" t="s">
        <v>12470</v>
      </c>
      <c r="E11741" s="3" t="s">
        <v>6147</v>
      </c>
      <c r="G11741" s="66">
        <v>31.09</v>
      </c>
    </row>
    <row r="11742" spans="1:7" x14ac:dyDescent="0.2">
      <c r="A11742" s="1" t="str">
        <f t="shared" si="193"/>
        <v>SINAPI-I 2686</v>
      </c>
      <c r="B11742" s="3" t="s">
        <v>6169</v>
      </c>
      <c r="C11742" s="3">
        <v>2686</v>
      </c>
      <c r="D11742" s="2" t="s">
        <v>12471</v>
      </c>
      <c r="E11742" s="3" t="s">
        <v>6147</v>
      </c>
      <c r="G11742" s="66">
        <v>38.99</v>
      </c>
    </row>
    <row r="11743" spans="1:7" x14ac:dyDescent="0.2">
      <c r="A11743" s="1" t="str">
        <f t="shared" si="193"/>
        <v>SINAPI-I 2674</v>
      </c>
      <c r="B11743" s="3" t="s">
        <v>6169</v>
      </c>
      <c r="C11743" s="3">
        <v>2674</v>
      </c>
      <c r="D11743" s="2" t="s">
        <v>12472</v>
      </c>
      <c r="E11743" s="3" t="s">
        <v>6147</v>
      </c>
      <c r="G11743" s="66">
        <v>5.7</v>
      </c>
    </row>
    <row r="11744" spans="1:7" x14ac:dyDescent="0.2">
      <c r="A11744" s="1" t="str">
        <f t="shared" si="193"/>
        <v>SINAPI-I 2683</v>
      </c>
      <c r="B11744" s="3" t="s">
        <v>6169</v>
      </c>
      <c r="C11744" s="3">
        <v>2683</v>
      </c>
      <c r="D11744" s="2" t="s">
        <v>12473</v>
      </c>
      <c r="E11744" s="3" t="s">
        <v>6147</v>
      </c>
      <c r="G11744" s="66">
        <v>61.44</v>
      </c>
    </row>
    <row r="11745" spans="1:7" x14ac:dyDescent="0.2">
      <c r="A11745" s="1" t="str">
        <f t="shared" si="193"/>
        <v>SINAPI-I 2676</v>
      </c>
      <c r="B11745" s="3" t="s">
        <v>6169</v>
      </c>
      <c r="C11745" s="3">
        <v>2676</v>
      </c>
      <c r="D11745" s="2" t="s">
        <v>12474</v>
      </c>
      <c r="E11745" s="3" t="s">
        <v>6147</v>
      </c>
      <c r="G11745" s="66">
        <v>2.66</v>
      </c>
    </row>
    <row r="11746" spans="1:7" x14ac:dyDescent="0.2">
      <c r="A11746" s="1" t="str">
        <f t="shared" si="193"/>
        <v>SINAPI-I 2678</v>
      </c>
      <c r="B11746" s="3" t="s">
        <v>6169</v>
      </c>
      <c r="C11746" s="3">
        <v>2678</v>
      </c>
      <c r="D11746" s="2" t="s">
        <v>12475</v>
      </c>
      <c r="E11746" s="3" t="s">
        <v>6147</v>
      </c>
      <c r="G11746" s="66">
        <v>3.33</v>
      </c>
    </row>
    <row r="11747" spans="1:7" x14ac:dyDescent="0.2">
      <c r="A11747" s="1" t="str">
        <f t="shared" si="193"/>
        <v>SINAPI-I 2679</v>
      </c>
      <c r="B11747" s="3" t="s">
        <v>6169</v>
      </c>
      <c r="C11747" s="3">
        <v>2679</v>
      </c>
      <c r="D11747" s="2" t="s">
        <v>12476</v>
      </c>
      <c r="E11747" s="3" t="s">
        <v>6147</v>
      </c>
      <c r="G11747" s="66">
        <v>5.14</v>
      </c>
    </row>
    <row r="11748" spans="1:7" x14ac:dyDescent="0.2">
      <c r="A11748" s="1" t="str">
        <f t="shared" si="193"/>
        <v>SINAPI-I 12070</v>
      </c>
      <c r="B11748" s="3" t="s">
        <v>6169</v>
      </c>
      <c r="C11748" s="3">
        <v>12070</v>
      </c>
      <c r="D11748" s="2" t="s">
        <v>12477</v>
      </c>
      <c r="E11748" s="3" t="s">
        <v>6147</v>
      </c>
      <c r="G11748" s="66">
        <v>7.16</v>
      </c>
    </row>
    <row r="11749" spans="1:7" x14ac:dyDescent="0.2">
      <c r="A11749" s="1" t="str">
        <f t="shared" si="193"/>
        <v>SINAPI-I 2675</v>
      </c>
      <c r="B11749" s="3" t="s">
        <v>6169</v>
      </c>
      <c r="C11749" s="3">
        <v>2675</v>
      </c>
      <c r="D11749" s="2" t="s">
        <v>12478</v>
      </c>
      <c r="E11749" s="3" t="s">
        <v>6147</v>
      </c>
      <c r="G11749" s="66">
        <v>9.3000000000000007</v>
      </c>
    </row>
    <row r="11750" spans="1:7" x14ac:dyDescent="0.2">
      <c r="A11750" s="1" t="str">
        <f t="shared" si="193"/>
        <v>SINAPI-I 12067</v>
      </c>
      <c r="B11750" s="3" t="s">
        <v>6169</v>
      </c>
      <c r="C11750" s="3">
        <v>12067</v>
      </c>
      <c r="D11750" s="2" t="s">
        <v>12479</v>
      </c>
      <c r="E11750" s="3" t="s">
        <v>6147</v>
      </c>
      <c r="G11750" s="66">
        <v>12.62</v>
      </c>
    </row>
    <row r="11751" spans="1:7" x14ac:dyDescent="0.2">
      <c r="A11751" s="1" t="str">
        <f t="shared" ref="A11751:A11814" si="194">CONCATENAR</f>
        <v>SINAPI-I 21128</v>
      </c>
      <c r="B11751" s="3" t="s">
        <v>6169</v>
      </c>
      <c r="C11751" s="3">
        <v>21128</v>
      </c>
      <c r="D11751" s="2" t="s">
        <v>12480</v>
      </c>
      <c r="E11751" s="3" t="s">
        <v>6147</v>
      </c>
      <c r="G11751" s="66">
        <v>12.33</v>
      </c>
    </row>
    <row r="11752" spans="1:7" x14ac:dyDescent="0.2">
      <c r="A11752" s="1" t="str">
        <f t="shared" si="194"/>
        <v>SINAPI-I 40400</v>
      </c>
      <c r="B11752" s="3" t="s">
        <v>6169</v>
      </c>
      <c r="C11752" s="3">
        <v>40400</v>
      </c>
      <c r="D11752" s="2" t="s">
        <v>12481</v>
      </c>
      <c r="E11752" s="3" t="s">
        <v>6147</v>
      </c>
      <c r="G11752" s="66">
        <v>1.62</v>
      </c>
    </row>
    <row r="11753" spans="1:7" x14ac:dyDescent="0.2">
      <c r="A11753" s="1" t="str">
        <f t="shared" si="194"/>
        <v>SINAPI-I 40401</v>
      </c>
      <c r="B11753" s="3" t="s">
        <v>6169</v>
      </c>
      <c r="C11753" s="3">
        <v>40401</v>
      </c>
      <c r="D11753" s="2" t="s">
        <v>12482</v>
      </c>
      <c r="E11753" s="3" t="s">
        <v>6147</v>
      </c>
      <c r="G11753" s="66">
        <v>2.39</v>
      </c>
    </row>
    <row r="11754" spans="1:7" x14ac:dyDescent="0.2">
      <c r="A11754" s="1" t="str">
        <f t="shared" si="194"/>
        <v>SINAPI-I 40402</v>
      </c>
      <c r="B11754" s="3" t="s">
        <v>6169</v>
      </c>
      <c r="C11754" s="3">
        <v>40402</v>
      </c>
      <c r="D11754" s="2" t="s">
        <v>12483</v>
      </c>
      <c r="E11754" s="3" t="s">
        <v>6147</v>
      </c>
      <c r="G11754" s="66">
        <v>3.06</v>
      </c>
    </row>
    <row r="11755" spans="1:7" ht="22.5" x14ac:dyDescent="0.2">
      <c r="A11755" s="1" t="str">
        <f t="shared" si="194"/>
        <v>SINAPI-I 21137</v>
      </c>
      <c r="B11755" s="3" t="s">
        <v>6169</v>
      </c>
      <c r="C11755" s="3">
        <v>21137</v>
      </c>
      <c r="D11755" s="2" t="s">
        <v>12484</v>
      </c>
      <c r="E11755" s="3" t="s">
        <v>6147</v>
      </c>
      <c r="G11755" s="66">
        <v>12.62</v>
      </c>
    </row>
    <row r="11756" spans="1:7" ht="22.5" x14ac:dyDescent="0.2">
      <c r="A11756" s="1" t="str">
        <f t="shared" si="194"/>
        <v>SINAPI-I 2504</v>
      </c>
      <c r="B11756" s="3" t="s">
        <v>6169</v>
      </c>
      <c r="C11756" s="3">
        <v>2504</v>
      </c>
      <c r="D11756" s="2" t="s">
        <v>12485</v>
      </c>
      <c r="E11756" s="3" t="s">
        <v>6147</v>
      </c>
      <c r="G11756" s="66">
        <v>13.68</v>
      </c>
    </row>
    <row r="11757" spans="1:7" ht="22.5" x14ac:dyDescent="0.2">
      <c r="A11757" s="1" t="str">
        <f t="shared" si="194"/>
        <v>SINAPI-I 2501</v>
      </c>
      <c r="B11757" s="3" t="s">
        <v>6169</v>
      </c>
      <c r="C11757" s="3">
        <v>2501</v>
      </c>
      <c r="D11757" s="2" t="s">
        <v>12486</v>
      </c>
      <c r="E11757" s="3" t="s">
        <v>6147</v>
      </c>
      <c r="G11757" s="66">
        <v>17.940000000000001</v>
      </c>
    </row>
    <row r="11758" spans="1:7" ht="22.5" x14ac:dyDescent="0.2">
      <c r="A11758" s="1" t="str">
        <f t="shared" si="194"/>
        <v>SINAPI-I 2502</v>
      </c>
      <c r="B11758" s="3" t="s">
        <v>6169</v>
      </c>
      <c r="C11758" s="3">
        <v>2502</v>
      </c>
      <c r="D11758" s="2" t="s">
        <v>12487</v>
      </c>
      <c r="E11758" s="3" t="s">
        <v>6147</v>
      </c>
      <c r="G11758" s="66">
        <v>27.07</v>
      </c>
    </row>
    <row r="11759" spans="1:7" ht="22.5" x14ac:dyDescent="0.2">
      <c r="A11759" s="1" t="str">
        <f t="shared" si="194"/>
        <v>SINAPI-I 2503</v>
      </c>
      <c r="B11759" s="3" t="s">
        <v>6169</v>
      </c>
      <c r="C11759" s="3">
        <v>2503</v>
      </c>
      <c r="D11759" s="2" t="s">
        <v>12488</v>
      </c>
      <c r="E11759" s="3" t="s">
        <v>6147</v>
      </c>
      <c r="G11759" s="66">
        <v>34.840000000000003</v>
      </c>
    </row>
    <row r="11760" spans="1:7" ht="22.5" x14ac:dyDescent="0.2">
      <c r="A11760" s="1" t="str">
        <f t="shared" si="194"/>
        <v>SINAPI-I 2500</v>
      </c>
      <c r="B11760" s="3" t="s">
        <v>6169</v>
      </c>
      <c r="C11760" s="3">
        <v>2500</v>
      </c>
      <c r="D11760" s="2" t="s">
        <v>12489</v>
      </c>
      <c r="E11760" s="3" t="s">
        <v>6147</v>
      </c>
      <c r="G11760" s="66">
        <v>46.41</v>
      </c>
    </row>
    <row r="11761" spans="1:7" ht="22.5" x14ac:dyDescent="0.2">
      <c r="A11761" s="1" t="str">
        <f t="shared" si="194"/>
        <v>SINAPI-I 2505</v>
      </c>
      <c r="B11761" s="3" t="s">
        <v>6169</v>
      </c>
      <c r="C11761" s="3">
        <v>2505</v>
      </c>
      <c r="D11761" s="2" t="s">
        <v>12490</v>
      </c>
      <c r="E11761" s="3" t="s">
        <v>6147</v>
      </c>
      <c r="G11761" s="66">
        <v>72.319999999999993</v>
      </c>
    </row>
    <row r="11762" spans="1:7" x14ac:dyDescent="0.2">
      <c r="A11762" s="1" t="str">
        <f t="shared" si="194"/>
        <v>SINAPI-I 12056</v>
      </c>
      <c r="B11762" s="3" t="s">
        <v>6169</v>
      </c>
      <c r="C11762" s="3">
        <v>12056</v>
      </c>
      <c r="D11762" s="2" t="s">
        <v>12491</v>
      </c>
      <c r="E11762" s="3" t="s">
        <v>6147</v>
      </c>
      <c r="G11762" s="66">
        <v>29.22</v>
      </c>
    </row>
    <row r="11763" spans="1:7" x14ac:dyDescent="0.2">
      <c r="A11763" s="1" t="str">
        <f t="shared" si="194"/>
        <v>SINAPI-I 12057</v>
      </c>
      <c r="B11763" s="3" t="s">
        <v>6169</v>
      </c>
      <c r="C11763" s="3">
        <v>12057</v>
      </c>
      <c r="D11763" s="2" t="s">
        <v>12492</v>
      </c>
      <c r="E11763" s="3" t="s">
        <v>6147</v>
      </c>
      <c r="G11763" s="66">
        <v>24.82</v>
      </c>
    </row>
    <row r="11764" spans="1:7" x14ac:dyDescent="0.2">
      <c r="A11764" s="1" t="str">
        <f t="shared" si="194"/>
        <v>SINAPI-I 12058</v>
      </c>
      <c r="B11764" s="3" t="s">
        <v>6169</v>
      </c>
      <c r="C11764" s="3">
        <v>12058</v>
      </c>
      <c r="D11764" s="2" t="s">
        <v>12493</v>
      </c>
      <c r="E11764" s="3" t="s">
        <v>6147</v>
      </c>
      <c r="G11764" s="66">
        <v>15.47</v>
      </c>
    </row>
    <row r="11765" spans="1:7" x14ac:dyDescent="0.2">
      <c r="A11765" s="1" t="str">
        <f t="shared" si="194"/>
        <v>SINAPI-I 12059</v>
      </c>
      <c r="B11765" s="3" t="s">
        <v>6169</v>
      </c>
      <c r="C11765" s="3">
        <v>12059</v>
      </c>
      <c r="D11765" s="2" t="s">
        <v>12494</v>
      </c>
      <c r="E11765" s="3" t="s">
        <v>6147</v>
      </c>
      <c r="G11765" s="66">
        <v>8.7100000000000009</v>
      </c>
    </row>
    <row r="11766" spans="1:7" x14ac:dyDescent="0.2">
      <c r="A11766" s="1" t="str">
        <f t="shared" si="194"/>
        <v>SINAPI-I 12060</v>
      </c>
      <c r="B11766" s="3" t="s">
        <v>6169</v>
      </c>
      <c r="C11766" s="3">
        <v>12060</v>
      </c>
      <c r="D11766" s="2" t="s">
        <v>12495</v>
      </c>
      <c r="E11766" s="3" t="s">
        <v>6147</v>
      </c>
      <c r="G11766" s="66">
        <v>64.489999999999995</v>
      </c>
    </row>
    <row r="11767" spans="1:7" x14ac:dyDescent="0.2">
      <c r="A11767" s="1" t="str">
        <f t="shared" si="194"/>
        <v>SINAPI-I 12061</v>
      </c>
      <c r="B11767" s="3" t="s">
        <v>6169</v>
      </c>
      <c r="C11767" s="3">
        <v>12061</v>
      </c>
      <c r="D11767" s="2" t="s">
        <v>12496</v>
      </c>
      <c r="E11767" s="3" t="s">
        <v>6147</v>
      </c>
      <c r="G11767" s="66">
        <v>39.380000000000003</v>
      </c>
    </row>
    <row r="11768" spans="1:7" x14ac:dyDescent="0.2">
      <c r="A11768" s="1" t="str">
        <f t="shared" si="194"/>
        <v>SINAPI-I 12062</v>
      </c>
      <c r="B11768" s="3" t="s">
        <v>6169</v>
      </c>
      <c r="C11768" s="3">
        <v>12062</v>
      </c>
      <c r="D11768" s="2" t="s">
        <v>12497</v>
      </c>
      <c r="E11768" s="3" t="s">
        <v>6147</v>
      </c>
      <c r="G11768" s="66">
        <v>72.62</v>
      </c>
    </row>
    <row r="11769" spans="1:7" x14ac:dyDescent="0.2">
      <c r="A11769" s="1" t="str">
        <f t="shared" si="194"/>
        <v>SINAPI-I 2687</v>
      </c>
      <c r="B11769" s="3" t="s">
        <v>6169</v>
      </c>
      <c r="C11769" s="3">
        <v>2687</v>
      </c>
      <c r="D11769" s="2" t="s">
        <v>12498</v>
      </c>
      <c r="E11769" s="3" t="s">
        <v>6147</v>
      </c>
      <c r="G11769" s="66">
        <v>2.3199999999999998</v>
      </c>
    </row>
    <row r="11770" spans="1:7" x14ac:dyDescent="0.2">
      <c r="A11770" s="1" t="str">
        <f t="shared" si="194"/>
        <v>SINAPI-I 2689</v>
      </c>
      <c r="B11770" s="3" t="s">
        <v>6169</v>
      </c>
      <c r="C11770" s="3">
        <v>2689</v>
      </c>
      <c r="D11770" s="2" t="s">
        <v>12499</v>
      </c>
      <c r="E11770" s="3" t="s">
        <v>6147</v>
      </c>
      <c r="G11770" s="66">
        <v>2.77</v>
      </c>
    </row>
    <row r="11771" spans="1:7" x14ac:dyDescent="0.2">
      <c r="A11771" s="1" t="str">
        <f t="shared" si="194"/>
        <v>SINAPI-I 2688</v>
      </c>
      <c r="B11771" s="3" t="s">
        <v>6169</v>
      </c>
      <c r="C11771" s="3">
        <v>2688</v>
      </c>
      <c r="D11771" s="2" t="s">
        <v>12500</v>
      </c>
      <c r="E11771" s="3" t="s">
        <v>6147</v>
      </c>
      <c r="G11771" s="66">
        <v>3</v>
      </c>
    </row>
    <row r="11772" spans="1:7" x14ac:dyDescent="0.2">
      <c r="A11772" s="1" t="str">
        <f t="shared" si="194"/>
        <v>SINAPI-I 2690</v>
      </c>
      <c r="B11772" s="3" t="s">
        <v>6169</v>
      </c>
      <c r="C11772" s="3">
        <v>2690</v>
      </c>
      <c r="D11772" s="2" t="s">
        <v>12501</v>
      </c>
      <c r="E11772" s="3" t="s">
        <v>6147</v>
      </c>
      <c r="G11772" s="66">
        <v>5.13</v>
      </c>
    </row>
    <row r="11773" spans="1:7" x14ac:dyDescent="0.2">
      <c r="A11773" s="1" t="str">
        <f t="shared" si="194"/>
        <v>SINAPI-I 39243</v>
      </c>
      <c r="B11773" s="3" t="s">
        <v>6169</v>
      </c>
      <c r="C11773" s="3">
        <v>39243</v>
      </c>
      <c r="D11773" s="2" t="s">
        <v>12502</v>
      </c>
      <c r="E11773" s="3" t="s">
        <v>6147</v>
      </c>
      <c r="G11773" s="66">
        <v>3.38</v>
      </c>
    </row>
    <row r="11774" spans="1:7" x14ac:dyDescent="0.2">
      <c r="A11774" s="1" t="str">
        <f t="shared" si="194"/>
        <v>SINAPI-I 39244</v>
      </c>
      <c r="B11774" s="3" t="s">
        <v>6169</v>
      </c>
      <c r="C11774" s="3">
        <v>39244</v>
      </c>
      <c r="D11774" s="2" t="s">
        <v>12503</v>
      </c>
      <c r="E11774" s="3" t="s">
        <v>6147</v>
      </c>
      <c r="G11774" s="66">
        <v>4.57</v>
      </c>
    </row>
    <row r="11775" spans="1:7" x14ac:dyDescent="0.2">
      <c r="A11775" s="1" t="str">
        <f t="shared" si="194"/>
        <v>SINAPI-I 39245</v>
      </c>
      <c r="B11775" s="3" t="s">
        <v>6169</v>
      </c>
      <c r="C11775" s="3">
        <v>39245</v>
      </c>
      <c r="D11775" s="2" t="s">
        <v>12504</v>
      </c>
      <c r="E11775" s="3" t="s">
        <v>6147</v>
      </c>
      <c r="G11775" s="66">
        <v>8.7899999999999991</v>
      </c>
    </row>
    <row r="11776" spans="1:7" x14ac:dyDescent="0.2">
      <c r="A11776" s="1" t="str">
        <f t="shared" si="194"/>
        <v>SINAPI-I 39255</v>
      </c>
      <c r="B11776" s="3" t="s">
        <v>6169</v>
      </c>
      <c r="C11776" s="3">
        <v>39255</v>
      </c>
      <c r="D11776" s="2" t="s">
        <v>12505</v>
      </c>
      <c r="E11776" s="3" t="s">
        <v>6147</v>
      </c>
      <c r="G11776" s="66">
        <v>24.34</v>
      </c>
    </row>
    <row r="11777" spans="1:7" x14ac:dyDescent="0.2">
      <c r="A11777" s="1" t="str">
        <f t="shared" si="194"/>
        <v>SINAPI-I 39254</v>
      </c>
      <c r="B11777" s="3" t="s">
        <v>6169</v>
      </c>
      <c r="C11777" s="3">
        <v>39254</v>
      </c>
      <c r="D11777" s="2" t="s">
        <v>12506</v>
      </c>
      <c r="E11777" s="3" t="s">
        <v>6147</v>
      </c>
      <c r="G11777" s="66">
        <v>13.15</v>
      </c>
    </row>
    <row r="11778" spans="1:7" x14ac:dyDescent="0.2">
      <c r="A11778" s="1" t="str">
        <f t="shared" si="194"/>
        <v>SINAPI-I 39253</v>
      </c>
      <c r="B11778" s="3" t="s">
        <v>6169</v>
      </c>
      <c r="C11778" s="3">
        <v>39253</v>
      </c>
      <c r="D11778" s="2" t="s">
        <v>12507</v>
      </c>
      <c r="E11778" s="3" t="s">
        <v>6147</v>
      </c>
      <c r="G11778" s="66">
        <v>16.760000000000002</v>
      </c>
    </row>
    <row r="11779" spans="1:7" ht="22.5" x14ac:dyDescent="0.2">
      <c r="A11779" s="1" t="str">
        <f t="shared" si="194"/>
        <v>SINAPI-I 39246</v>
      </c>
      <c r="B11779" s="3" t="s">
        <v>6169</v>
      </c>
      <c r="C11779" s="3">
        <v>39246</v>
      </c>
      <c r="D11779" s="2" t="s">
        <v>12508</v>
      </c>
      <c r="E11779" s="3" t="s">
        <v>6147</v>
      </c>
      <c r="G11779" s="66">
        <v>4.1500000000000004</v>
      </c>
    </row>
    <row r="11780" spans="1:7" ht="22.5" x14ac:dyDescent="0.2">
      <c r="A11780" s="1" t="str">
        <f t="shared" si="194"/>
        <v>SINAPI-I 39247</v>
      </c>
      <c r="B11780" s="3" t="s">
        <v>6169</v>
      </c>
      <c r="C11780" s="3">
        <v>39247</v>
      </c>
      <c r="D11780" s="2" t="s">
        <v>12509</v>
      </c>
      <c r="E11780" s="3" t="s">
        <v>6147</v>
      </c>
      <c r="G11780" s="66">
        <v>3.62</v>
      </c>
    </row>
    <row r="11781" spans="1:7" ht="22.5" x14ac:dyDescent="0.2">
      <c r="A11781" s="1" t="str">
        <f t="shared" si="194"/>
        <v>SINAPI-I 2446</v>
      </c>
      <c r="B11781" s="3" t="s">
        <v>6169</v>
      </c>
      <c r="C11781" s="3">
        <v>2446</v>
      </c>
      <c r="D11781" s="2" t="s">
        <v>12510</v>
      </c>
      <c r="E11781" s="3" t="s">
        <v>6147</v>
      </c>
      <c r="G11781" s="66">
        <v>5.96</v>
      </c>
    </row>
    <row r="11782" spans="1:7" ht="22.5" x14ac:dyDescent="0.2">
      <c r="A11782" s="1" t="str">
        <f t="shared" si="194"/>
        <v>SINAPI-I 2442</v>
      </c>
      <c r="B11782" s="3" t="s">
        <v>6169</v>
      </c>
      <c r="C11782" s="3">
        <v>2442</v>
      </c>
      <c r="D11782" s="2" t="s">
        <v>12511</v>
      </c>
      <c r="E11782" s="3" t="s">
        <v>6147</v>
      </c>
      <c r="G11782" s="66">
        <v>8.35</v>
      </c>
    </row>
    <row r="11783" spans="1:7" ht="22.5" x14ac:dyDescent="0.2">
      <c r="A11783" s="1" t="str">
        <f t="shared" si="194"/>
        <v>SINAPI-I 39248</v>
      </c>
      <c r="B11783" s="3" t="s">
        <v>6169</v>
      </c>
      <c r="C11783" s="3">
        <v>39248</v>
      </c>
      <c r="D11783" s="2" t="s">
        <v>12512</v>
      </c>
      <c r="E11783" s="3" t="s">
        <v>6147</v>
      </c>
      <c r="G11783" s="66">
        <v>11.63</v>
      </c>
    </row>
    <row r="11784" spans="1:7" x14ac:dyDescent="0.2">
      <c r="A11784" s="1" t="str">
        <f t="shared" si="194"/>
        <v>SINAPI-I 2438</v>
      </c>
      <c r="B11784" s="3" t="s">
        <v>6169</v>
      </c>
      <c r="C11784" s="3">
        <v>2438</v>
      </c>
      <c r="D11784" s="2" t="s">
        <v>12513</v>
      </c>
      <c r="E11784" s="3" t="s">
        <v>6152</v>
      </c>
      <c r="G11784" s="66">
        <v>37.69</v>
      </c>
    </row>
    <row r="11785" spans="1:7" x14ac:dyDescent="0.2">
      <c r="A11785" s="1" t="str">
        <f t="shared" si="194"/>
        <v>SINAPI-I 40922</v>
      </c>
      <c r="B11785" s="3" t="s">
        <v>6169</v>
      </c>
      <c r="C11785" s="3">
        <v>40922</v>
      </c>
      <c r="D11785" s="2" t="s">
        <v>12514</v>
      </c>
      <c r="E11785" s="3" t="s">
        <v>6164</v>
      </c>
      <c r="G11785" s="66">
        <v>6655.58</v>
      </c>
    </row>
    <row r="11786" spans="1:7" ht="22.5" x14ac:dyDescent="0.2">
      <c r="A11786" s="1" t="str">
        <f t="shared" si="194"/>
        <v>SINAPI-I 36486</v>
      </c>
      <c r="B11786" s="3" t="s">
        <v>6169</v>
      </c>
      <c r="C11786" s="3">
        <v>36486</v>
      </c>
      <c r="D11786" s="2" t="s">
        <v>12515</v>
      </c>
      <c r="E11786" s="3" t="s">
        <v>6148</v>
      </c>
    </row>
    <row r="11787" spans="1:7" ht="22.5" x14ac:dyDescent="0.2">
      <c r="A11787" s="1" t="str">
        <f t="shared" si="194"/>
        <v>SINAPI-I 37777</v>
      </c>
      <c r="B11787" s="3" t="s">
        <v>6169</v>
      </c>
      <c r="C11787" s="3">
        <v>37777</v>
      </c>
      <c r="D11787" s="2" t="s">
        <v>12516</v>
      </c>
      <c r="E11787" s="3" t="s">
        <v>6148</v>
      </c>
    </row>
    <row r="11788" spans="1:7" x14ac:dyDescent="0.2">
      <c r="A11788" s="1" t="str">
        <f t="shared" si="194"/>
        <v>SINAPI-I 12624</v>
      </c>
      <c r="B11788" s="3" t="s">
        <v>6169</v>
      </c>
      <c r="C11788" s="3">
        <v>12624</v>
      </c>
      <c r="D11788" s="2" t="s">
        <v>12517</v>
      </c>
      <c r="E11788" s="3" t="s">
        <v>6148</v>
      </c>
      <c r="G11788" s="66">
        <v>31.88</v>
      </c>
    </row>
    <row r="11789" spans="1:7" x14ac:dyDescent="0.2">
      <c r="A11789" s="1" t="str">
        <f t="shared" si="194"/>
        <v>SINAPI-I 517</v>
      </c>
      <c r="B11789" s="3" t="s">
        <v>6169</v>
      </c>
      <c r="C11789" s="3">
        <v>517</v>
      </c>
      <c r="D11789" s="2" t="s">
        <v>12518</v>
      </c>
      <c r="E11789" s="3" t="s">
        <v>6161</v>
      </c>
      <c r="G11789" s="66">
        <v>8.6999999999999993</v>
      </c>
    </row>
    <row r="11790" spans="1:7" x14ac:dyDescent="0.2">
      <c r="A11790" s="1" t="str">
        <f t="shared" si="194"/>
        <v>SINAPI-I 37534</v>
      </c>
      <c r="B11790" s="3" t="s">
        <v>6169</v>
      </c>
      <c r="C11790" s="3">
        <v>37534</v>
      </c>
      <c r="D11790" s="2" t="s">
        <v>12519</v>
      </c>
      <c r="E11790" s="3" t="s">
        <v>6153</v>
      </c>
    </row>
    <row r="11791" spans="1:7" x14ac:dyDescent="0.2">
      <c r="A11791" s="1" t="str">
        <f t="shared" si="194"/>
        <v>SINAPI-I 37535</v>
      </c>
      <c r="B11791" s="3" t="s">
        <v>6169</v>
      </c>
      <c r="C11791" s="3">
        <v>37535</v>
      </c>
      <c r="D11791" s="2" t="s">
        <v>12520</v>
      </c>
      <c r="E11791" s="3" t="s">
        <v>6153</v>
      </c>
    </row>
    <row r="11792" spans="1:7" x14ac:dyDescent="0.2">
      <c r="A11792" s="1" t="str">
        <f t="shared" si="194"/>
        <v>SINAPI-I 37533</v>
      </c>
      <c r="B11792" s="3" t="s">
        <v>6169</v>
      </c>
      <c r="C11792" s="3">
        <v>37533</v>
      </c>
      <c r="D11792" s="2" t="s">
        <v>12521</v>
      </c>
      <c r="E11792" s="3" t="s">
        <v>6153</v>
      </c>
    </row>
    <row r="11793" spans="1:7" x14ac:dyDescent="0.2">
      <c r="A11793" s="1" t="str">
        <f t="shared" si="194"/>
        <v>SINAPI-I 37537</v>
      </c>
      <c r="B11793" s="3" t="s">
        <v>6169</v>
      </c>
      <c r="C11793" s="3">
        <v>37537</v>
      </c>
      <c r="D11793" s="2" t="s">
        <v>12522</v>
      </c>
      <c r="E11793" s="3" t="s">
        <v>6153</v>
      </c>
    </row>
    <row r="11794" spans="1:7" x14ac:dyDescent="0.2">
      <c r="A11794" s="1" t="str">
        <f t="shared" si="194"/>
        <v>SINAPI-I 37536</v>
      </c>
      <c r="B11794" s="3" t="s">
        <v>6169</v>
      </c>
      <c r="C11794" s="3">
        <v>37536</v>
      </c>
      <c r="D11794" s="2" t="s">
        <v>12523</v>
      </c>
      <c r="E11794" s="3" t="s">
        <v>6153</v>
      </c>
    </row>
    <row r="11795" spans="1:7" x14ac:dyDescent="0.2">
      <c r="A11795" s="1" t="str">
        <f t="shared" si="194"/>
        <v>SINAPI-I 37532</v>
      </c>
      <c r="B11795" s="3" t="s">
        <v>6169</v>
      </c>
      <c r="C11795" s="3">
        <v>37532</v>
      </c>
      <c r="D11795" s="2" t="s">
        <v>12524</v>
      </c>
      <c r="E11795" s="3" t="s">
        <v>6153</v>
      </c>
    </row>
    <row r="11796" spans="1:7" x14ac:dyDescent="0.2">
      <c r="A11796" s="1" t="str">
        <f t="shared" si="194"/>
        <v>SINAPI-I 2696</v>
      </c>
      <c r="B11796" s="3" t="s">
        <v>6169</v>
      </c>
      <c r="C11796" s="3">
        <v>2696</v>
      </c>
      <c r="D11796" s="2" t="s">
        <v>12525</v>
      </c>
      <c r="E11796" s="3" t="s">
        <v>6152</v>
      </c>
      <c r="G11796" s="66">
        <v>24.12</v>
      </c>
    </row>
    <row r="11797" spans="1:7" x14ac:dyDescent="0.2">
      <c r="A11797" s="1" t="str">
        <f t="shared" si="194"/>
        <v>SINAPI-I 40928</v>
      </c>
      <c r="B11797" s="3" t="s">
        <v>6169</v>
      </c>
      <c r="C11797" s="3">
        <v>40928</v>
      </c>
      <c r="D11797" s="2" t="s">
        <v>12526</v>
      </c>
      <c r="E11797" s="3" t="s">
        <v>6164</v>
      </c>
      <c r="G11797" s="66">
        <v>4258.84</v>
      </c>
    </row>
    <row r="11798" spans="1:7" x14ac:dyDescent="0.2">
      <c r="A11798" s="1" t="str">
        <f t="shared" si="194"/>
        <v>SINAPI-I 4083</v>
      </c>
      <c r="B11798" s="3" t="s">
        <v>6169</v>
      </c>
      <c r="C11798" s="3">
        <v>4083</v>
      </c>
      <c r="D11798" s="2" t="s">
        <v>12527</v>
      </c>
      <c r="E11798" s="3" t="s">
        <v>6152</v>
      </c>
      <c r="G11798" s="66">
        <v>56.1</v>
      </c>
    </row>
    <row r="11799" spans="1:7" x14ac:dyDescent="0.2">
      <c r="A11799" s="1" t="str">
        <f t="shared" si="194"/>
        <v>SINAPI-I 40818</v>
      </c>
      <c r="B11799" s="3" t="s">
        <v>6169</v>
      </c>
      <c r="C11799" s="3">
        <v>40818</v>
      </c>
      <c r="D11799" s="2" t="s">
        <v>12528</v>
      </c>
      <c r="E11799" s="3" t="s">
        <v>6164</v>
      </c>
      <c r="G11799" s="66">
        <v>9902.8700000000008</v>
      </c>
    </row>
    <row r="11800" spans="1:7" x14ac:dyDescent="0.2">
      <c r="A11800" s="1" t="str">
        <f t="shared" si="194"/>
        <v>SINAPI-I 43146</v>
      </c>
      <c r="B11800" s="3" t="s">
        <v>6169</v>
      </c>
      <c r="C11800" s="3">
        <v>43146</v>
      </c>
      <c r="D11800" s="2" t="s">
        <v>12529</v>
      </c>
      <c r="E11800" s="3" t="s">
        <v>6153</v>
      </c>
      <c r="G11800" s="66">
        <v>7.92</v>
      </c>
    </row>
    <row r="11801" spans="1:7" x14ac:dyDescent="0.2">
      <c r="A11801" s="1" t="str">
        <f t="shared" si="194"/>
        <v>SINAPI-I 2705</v>
      </c>
      <c r="B11801" s="3" t="s">
        <v>6169</v>
      </c>
      <c r="C11801" s="3">
        <v>2705</v>
      </c>
      <c r="D11801" s="2" t="s">
        <v>12530</v>
      </c>
      <c r="E11801" s="3" t="s">
        <v>15509</v>
      </c>
      <c r="G11801" s="66">
        <v>1</v>
      </c>
    </row>
    <row r="11802" spans="1:7" ht="22.5" x14ac:dyDescent="0.2">
      <c r="A11802" s="1" t="str">
        <f t="shared" si="194"/>
        <v>SINAPI-I 14250</v>
      </c>
      <c r="B11802" s="3" t="s">
        <v>6169</v>
      </c>
      <c r="C11802" s="3">
        <v>14250</v>
      </c>
      <c r="D11802" s="2" t="s">
        <v>12531</v>
      </c>
      <c r="E11802" s="3" t="s">
        <v>15509</v>
      </c>
      <c r="G11802" s="66">
        <v>1.02</v>
      </c>
    </row>
    <row r="11803" spans="1:7" x14ac:dyDescent="0.2">
      <c r="A11803" s="1" t="str">
        <f t="shared" si="194"/>
        <v>SINAPI-I 11683</v>
      </c>
      <c r="B11803" s="3" t="s">
        <v>6169</v>
      </c>
      <c r="C11803" s="3">
        <v>11683</v>
      </c>
      <c r="D11803" s="2" t="s">
        <v>12532</v>
      </c>
      <c r="E11803" s="3" t="s">
        <v>6148</v>
      </c>
      <c r="G11803" s="66">
        <v>55.92</v>
      </c>
    </row>
    <row r="11804" spans="1:7" x14ac:dyDescent="0.2">
      <c r="A11804" s="1" t="str">
        <f t="shared" si="194"/>
        <v>SINAPI-I 11684</v>
      </c>
      <c r="B11804" s="3" t="s">
        <v>6169</v>
      </c>
      <c r="C11804" s="3">
        <v>11684</v>
      </c>
      <c r="D11804" s="2" t="s">
        <v>12533</v>
      </c>
      <c r="E11804" s="3" t="s">
        <v>6148</v>
      </c>
      <c r="G11804" s="66">
        <v>61.21</v>
      </c>
    </row>
    <row r="11805" spans="1:7" x14ac:dyDescent="0.2">
      <c r="A11805" s="1" t="str">
        <f t="shared" si="194"/>
        <v>SINAPI-I 6141</v>
      </c>
      <c r="B11805" s="3" t="s">
        <v>6169</v>
      </c>
      <c r="C11805" s="3">
        <v>6141</v>
      </c>
      <c r="D11805" s="2" t="s">
        <v>12534</v>
      </c>
      <c r="E11805" s="3" t="s">
        <v>6148</v>
      </c>
      <c r="G11805" s="66">
        <v>5.87</v>
      </c>
    </row>
    <row r="11806" spans="1:7" x14ac:dyDescent="0.2">
      <c r="A11806" s="1" t="str">
        <f t="shared" si="194"/>
        <v>SINAPI-I 11681</v>
      </c>
      <c r="B11806" s="3" t="s">
        <v>6169</v>
      </c>
      <c r="C11806" s="3">
        <v>11681</v>
      </c>
      <c r="D11806" s="2" t="s">
        <v>12535</v>
      </c>
      <c r="E11806" s="3" t="s">
        <v>6148</v>
      </c>
      <c r="G11806" s="66">
        <v>7.41</v>
      </c>
    </row>
    <row r="11807" spans="1:7" x14ac:dyDescent="0.2">
      <c r="A11807" s="1" t="str">
        <f t="shared" si="194"/>
        <v>SINAPI-I 2706</v>
      </c>
      <c r="B11807" s="3" t="s">
        <v>6169</v>
      </c>
      <c r="C11807" s="3">
        <v>2706</v>
      </c>
      <c r="D11807" s="2" t="s">
        <v>12536</v>
      </c>
      <c r="E11807" s="3" t="s">
        <v>6152</v>
      </c>
      <c r="G11807" s="66">
        <v>127.14</v>
      </c>
    </row>
    <row r="11808" spans="1:7" x14ac:dyDescent="0.2">
      <c r="A11808" s="1" t="str">
        <f t="shared" si="194"/>
        <v>SINAPI-I 40811</v>
      </c>
      <c r="B11808" s="3" t="s">
        <v>6169</v>
      </c>
      <c r="C11808" s="3">
        <v>40811</v>
      </c>
      <c r="D11808" s="2" t="s">
        <v>12537</v>
      </c>
      <c r="E11808" s="3" t="s">
        <v>6164</v>
      </c>
      <c r="G11808" s="66">
        <v>22442.18</v>
      </c>
    </row>
    <row r="11809" spans="1:7" x14ac:dyDescent="0.2">
      <c r="A11809" s="1" t="str">
        <f t="shared" si="194"/>
        <v>SINAPI-I 2707</v>
      </c>
      <c r="B11809" s="3" t="s">
        <v>6169</v>
      </c>
      <c r="C11809" s="3">
        <v>2707</v>
      </c>
      <c r="D11809" s="2" t="s">
        <v>12538</v>
      </c>
      <c r="E11809" s="3" t="s">
        <v>6152</v>
      </c>
      <c r="G11809" s="66">
        <v>131.52000000000001</v>
      </c>
    </row>
    <row r="11810" spans="1:7" x14ac:dyDescent="0.2">
      <c r="A11810" s="1" t="str">
        <f t="shared" si="194"/>
        <v>SINAPI-I 40813</v>
      </c>
      <c r="B11810" s="3" t="s">
        <v>6169</v>
      </c>
      <c r="C11810" s="3">
        <v>40813</v>
      </c>
      <c r="D11810" s="2" t="s">
        <v>12539</v>
      </c>
      <c r="E11810" s="3" t="s">
        <v>6164</v>
      </c>
      <c r="G11810" s="66">
        <v>23215.55</v>
      </c>
    </row>
    <row r="11811" spans="1:7" x14ac:dyDescent="0.2">
      <c r="A11811" s="1" t="str">
        <f t="shared" si="194"/>
        <v>SINAPI-I 2708</v>
      </c>
      <c r="B11811" s="3" t="s">
        <v>6169</v>
      </c>
      <c r="C11811" s="3">
        <v>2708</v>
      </c>
      <c r="D11811" s="2" t="s">
        <v>12540</v>
      </c>
      <c r="E11811" s="3" t="s">
        <v>6152</v>
      </c>
      <c r="G11811" s="66">
        <v>164.52</v>
      </c>
    </row>
    <row r="11812" spans="1:7" x14ac:dyDescent="0.2">
      <c r="A11812" s="1" t="str">
        <f t="shared" si="194"/>
        <v>SINAPI-I 40814</v>
      </c>
      <c r="B11812" s="3" t="s">
        <v>6169</v>
      </c>
      <c r="C11812" s="3">
        <v>40814</v>
      </c>
      <c r="D11812" s="2" t="s">
        <v>12541</v>
      </c>
      <c r="E11812" s="3" t="s">
        <v>6164</v>
      </c>
      <c r="G11812" s="66">
        <v>29042.53</v>
      </c>
    </row>
    <row r="11813" spans="1:7" x14ac:dyDescent="0.2">
      <c r="A11813" s="1" t="str">
        <f t="shared" si="194"/>
        <v>SINAPI-I 38403</v>
      </c>
      <c r="B11813" s="3" t="s">
        <v>6169</v>
      </c>
      <c r="C11813" s="3">
        <v>38403</v>
      </c>
      <c r="D11813" s="2" t="s">
        <v>12542</v>
      </c>
      <c r="E11813" s="3" t="s">
        <v>6148</v>
      </c>
      <c r="G11813" s="66">
        <v>58.69</v>
      </c>
    </row>
    <row r="11814" spans="1:7" x14ac:dyDescent="0.2">
      <c r="A11814" s="1" t="str">
        <f t="shared" si="194"/>
        <v>SINAPI-I 43482</v>
      </c>
      <c r="B11814" s="3" t="s">
        <v>6169</v>
      </c>
      <c r="C11814" s="3">
        <v>43482</v>
      </c>
      <c r="D11814" s="2" t="s">
        <v>12543</v>
      </c>
      <c r="E11814" s="3" t="s">
        <v>6152</v>
      </c>
      <c r="G11814" s="66">
        <v>0.81</v>
      </c>
    </row>
    <row r="11815" spans="1:7" x14ac:dyDescent="0.2">
      <c r="A11815" s="1" t="str">
        <f t="shared" ref="A11815:A11878" si="195">CONCATENAR</f>
        <v>SINAPI-I 43494</v>
      </c>
      <c r="B11815" s="3" t="s">
        <v>6169</v>
      </c>
      <c r="C11815" s="3">
        <v>43494</v>
      </c>
      <c r="D11815" s="2" t="s">
        <v>12544</v>
      </c>
      <c r="E11815" s="3" t="s">
        <v>6164</v>
      </c>
      <c r="G11815" s="66">
        <v>153.54</v>
      </c>
    </row>
    <row r="11816" spans="1:7" x14ac:dyDescent="0.2">
      <c r="A11816" s="1" t="str">
        <f t="shared" si="195"/>
        <v>SINAPI-I 43483</v>
      </c>
      <c r="B11816" s="3" t="s">
        <v>6169</v>
      </c>
      <c r="C11816" s="3">
        <v>43483</v>
      </c>
      <c r="D11816" s="2" t="s">
        <v>12545</v>
      </c>
      <c r="E11816" s="3" t="s">
        <v>6152</v>
      </c>
      <c r="G11816" s="66">
        <v>1.43</v>
      </c>
    </row>
    <row r="11817" spans="1:7" x14ac:dyDescent="0.2">
      <c r="A11817" s="1" t="str">
        <f t="shared" si="195"/>
        <v>SINAPI-I 43495</v>
      </c>
      <c r="B11817" s="3" t="s">
        <v>6169</v>
      </c>
      <c r="C11817" s="3">
        <v>43495</v>
      </c>
      <c r="D11817" s="2" t="s">
        <v>12546</v>
      </c>
      <c r="E11817" s="3" t="s">
        <v>6164</v>
      </c>
      <c r="G11817" s="66">
        <v>270.51</v>
      </c>
    </row>
    <row r="11818" spans="1:7" x14ac:dyDescent="0.2">
      <c r="A11818" s="1" t="str">
        <f t="shared" si="195"/>
        <v>SINAPI-I 43484</v>
      </c>
      <c r="B11818" s="3" t="s">
        <v>6169</v>
      </c>
      <c r="C11818" s="3">
        <v>43484</v>
      </c>
      <c r="D11818" s="2" t="s">
        <v>12547</v>
      </c>
      <c r="E11818" s="3" t="s">
        <v>6152</v>
      </c>
      <c r="G11818" s="66">
        <v>1.26</v>
      </c>
    </row>
    <row r="11819" spans="1:7" x14ac:dyDescent="0.2">
      <c r="A11819" s="1" t="str">
        <f t="shared" si="195"/>
        <v>SINAPI-I 43496</v>
      </c>
      <c r="B11819" s="3" t="s">
        <v>6169</v>
      </c>
      <c r="C11819" s="3">
        <v>43496</v>
      </c>
      <c r="D11819" s="2" t="s">
        <v>12548</v>
      </c>
      <c r="E11819" s="3" t="s">
        <v>6164</v>
      </c>
      <c r="G11819" s="66">
        <v>238.02</v>
      </c>
    </row>
    <row r="11820" spans="1:7" x14ac:dyDescent="0.2">
      <c r="A11820" s="1" t="str">
        <f t="shared" si="195"/>
        <v>SINAPI-I 43485</v>
      </c>
      <c r="B11820" s="3" t="s">
        <v>6169</v>
      </c>
      <c r="C11820" s="3">
        <v>43485</v>
      </c>
      <c r="D11820" s="2" t="s">
        <v>12549</v>
      </c>
      <c r="E11820" s="3" t="s">
        <v>6152</v>
      </c>
      <c r="G11820" s="66">
        <v>1.1299999999999999</v>
      </c>
    </row>
    <row r="11821" spans="1:7" x14ac:dyDescent="0.2">
      <c r="A11821" s="1" t="str">
        <f t="shared" si="195"/>
        <v>SINAPI-I 43497</v>
      </c>
      <c r="B11821" s="3" t="s">
        <v>6169</v>
      </c>
      <c r="C11821" s="3">
        <v>43497</v>
      </c>
      <c r="D11821" s="2" t="s">
        <v>12550</v>
      </c>
      <c r="E11821" s="3" t="s">
        <v>6164</v>
      </c>
      <c r="G11821" s="66">
        <v>212.45</v>
      </c>
    </row>
    <row r="11822" spans="1:7" x14ac:dyDescent="0.2">
      <c r="A11822" s="1" t="str">
        <f t="shared" si="195"/>
        <v>SINAPI-I 43487</v>
      </c>
      <c r="B11822" s="3" t="s">
        <v>6169</v>
      </c>
      <c r="C11822" s="3">
        <v>43487</v>
      </c>
      <c r="D11822" s="2" t="s">
        <v>12551</v>
      </c>
      <c r="E11822" s="3" t="s">
        <v>6152</v>
      </c>
      <c r="G11822" s="66">
        <v>1.28</v>
      </c>
    </row>
    <row r="11823" spans="1:7" x14ac:dyDescent="0.2">
      <c r="A11823" s="1" t="str">
        <f t="shared" si="195"/>
        <v>SINAPI-I 43499</v>
      </c>
      <c r="B11823" s="3" t="s">
        <v>6169</v>
      </c>
      <c r="C11823" s="3">
        <v>43499</v>
      </c>
      <c r="D11823" s="2" t="s">
        <v>12552</v>
      </c>
      <c r="E11823" s="3" t="s">
        <v>6164</v>
      </c>
      <c r="G11823" s="66">
        <v>241.99</v>
      </c>
    </row>
    <row r="11824" spans="1:7" x14ac:dyDescent="0.2">
      <c r="A11824" s="1" t="str">
        <f t="shared" si="195"/>
        <v>SINAPI-I 43486</v>
      </c>
      <c r="B11824" s="3" t="s">
        <v>6169</v>
      </c>
      <c r="C11824" s="3">
        <v>43486</v>
      </c>
      <c r="D11824" s="2" t="s">
        <v>12553</v>
      </c>
      <c r="E11824" s="3" t="s">
        <v>6152</v>
      </c>
      <c r="G11824" s="66">
        <v>0.77</v>
      </c>
    </row>
    <row r="11825" spans="1:7" x14ac:dyDescent="0.2">
      <c r="A11825" s="1" t="str">
        <f t="shared" si="195"/>
        <v>SINAPI-I 43498</v>
      </c>
      <c r="B11825" s="3" t="s">
        <v>6169</v>
      </c>
      <c r="C11825" s="3">
        <v>43498</v>
      </c>
      <c r="D11825" s="2" t="s">
        <v>12554</v>
      </c>
      <c r="E11825" s="3" t="s">
        <v>6164</v>
      </c>
      <c r="G11825" s="66">
        <v>146</v>
      </c>
    </row>
    <row r="11826" spans="1:7" x14ac:dyDescent="0.2">
      <c r="A11826" s="1" t="str">
        <f t="shared" si="195"/>
        <v>SINAPI-I 43488</v>
      </c>
      <c r="B11826" s="3" t="s">
        <v>6169</v>
      </c>
      <c r="C11826" s="3">
        <v>43488</v>
      </c>
      <c r="D11826" s="2" t="s">
        <v>12555</v>
      </c>
      <c r="E11826" s="3" t="s">
        <v>6152</v>
      </c>
      <c r="G11826" s="66">
        <v>0.89</v>
      </c>
    </row>
    <row r="11827" spans="1:7" x14ac:dyDescent="0.2">
      <c r="A11827" s="1" t="str">
        <f t="shared" si="195"/>
        <v>SINAPI-I 43500</v>
      </c>
      <c r="B11827" s="3" t="s">
        <v>6169</v>
      </c>
      <c r="C11827" s="3">
        <v>43500</v>
      </c>
      <c r="D11827" s="2" t="s">
        <v>12556</v>
      </c>
      <c r="E11827" s="3" t="s">
        <v>6164</v>
      </c>
      <c r="G11827" s="66">
        <v>167.95</v>
      </c>
    </row>
    <row r="11828" spans="1:7" x14ac:dyDescent="0.2">
      <c r="A11828" s="1" t="str">
        <f t="shared" si="195"/>
        <v>SINAPI-I 43489</v>
      </c>
      <c r="B11828" s="3" t="s">
        <v>6169</v>
      </c>
      <c r="C11828" s="3">
        <v>43489</v>
      </c>
      <c r="D11828" s="2" t="s">
        <v>12557</v>
      </c>
      <c r="E11828" s="3" t="s">
        <v>6152</v>
      </c>
      <c r="G11828" s="66">
        <v>1.31</v>
      </c>
    </row>
    <row r="11829" spans="1:7" x14ac:dyDescent="0.2">
      <c r="A11829" s="1" t="str">
        <f t="shared" si="195"/>
        <v>SINAPI-I 43501</v>
      </c>
      <c r="B11829" s="3" t="s">
        <v>6169</v>
      </c>
      <c r="C11829" s="3">
        <v>43501</v>
      </c>
      <c r="D11829" s="2" t="s">
        <v>12558</v>
      </c>
      <c r="E11829" s="3" t="s">
        <v>6164</v>
      </c>
      <c r="G11829" s="66">
        <v>247.11</v>
      </c>
    </row>
    <row r="11830" spans="1:7" x14ac:dyDescent="0.2">
      <c r="A11830" s="1" t="str">
        <f t="shared" si="195"/>
        <v>SINAPI-I 43490</v>
      </c>
      <c r="B11830" s="3" t="s">
        <v>6169</v>
      </c>
      <c r="C11830" s="3">
        <v>43490</v>
      </c>
      <c r="D11830" s="2" t="s">
        <v>12559</v>
      </c>
      <c r="E11830" s="3" t="s">
        <v>6152</v>
      </c>
      <c r="G11830" s="66">
        <v>1.85</v>
      </c>
    </row>
    <row r="11831" spans="1:7" x14ac:dyDescent="0.2">
      <c r="A11831" s="1" t="str">
        <f t="shared" si="195"/>
        <v>SINAPI-I 43502</v>
      </c>
      <c r="B11831" s="3" t="s">
        <v>6169</v>
      </c>
      <c r="C11831" s="3">
        <v>43502</v>
      </c>
      <c r="D11831" s="2" t="s">
        <v>12560</v>
      </c>
      <c r="E11831" s="3" t="s">
        <v>6164</v>
      </c>
      <c r="G11831" s="66">
        <v>348.39</v>
      </c>
    </row>
    <row r="11832" spans="1:7" x14ac:dyDescent="0.2">
      <c r="A11832" s="1" t="str">
        <f t="shared" si="195"/>
        <v>SINAPI-I 43491</v>
      </c>
      <c r="B11832" s="3" t="s">
        <v>6169</v>
      </c>
      <c r="C11832" s="3">
        <v>43491</v>
      </c>
      <c r="D11832" s="2" t="s">
        <v>12561</v>
      </c>
      <c r="E11832" s="3" t="s">
        <v>6152</v>
      </c>
      <c r="G11832" s="66">
        <v>1.39</v>
      </c>
    </row>
    <row r="11833" spans="1:7" x14ac:dyDescent="0.2">
      <c r="A11833" s="1" t="str">
        <f t="shared" si="195"/>
        <v>SINAPI-I 43503</v>
      </c>
      <c r="B11833" s="3" t="s">
        <v>6169</v>
      </c>
      <c r="C11833" s="3">
        <v>43503</v>
      </c>
      <c r="D11833" s="2" t="s">
        <v>12562</v>
      </c>
      <c r="E11833" s="3" t="s">
        <v>6164</v>
      </c>
      <c r="G11833" s="66">
        <v>261.93</v>
      </c>
    </row>
    <row r="11834" spans="1:7" x14ac:dyDescent="0.2">
      <c r="A11834" s="1" t="str">
        <f t="shared" si="195"/>
        <v>SINAPI-I 43492</v>
      </c>
      <c r="B11834" s="3" t="s">
        <v>6169</v>
      </c>
      <c r="C11834" s="3">
        <v>43492</v>
      </c>
      <c r="D11834" s="2" t="s">
        <v>12563</v>
      </c>
      <c r="E11834" s="3" t="s">
        <v>6152</v>
      </c>
      <c r="G11834" s="66">
        <v>1.82</v>
      </c>
    </row>
    <row r="11835" spans="1:7" x14ac:dyDescent="0.2">
      <c r="A11835" s="1" t="str">
        <f t="shared" si="195"/>
        <v>SINAPI-I 43504</v>
      </c>
      <c r="B11835" s="3" t="s">
        <v>6169</v>
      </c>
      <c r="C11835" s="3">
        <v>43504</v>
      </c>
      <c r="D11835" s="2" t="s">
        <v>12564</v>
      </c>
      <c r="E11835" s="3" t="s">
        <v>6164</v>
      </c>
      <c r="G11835" s="66">
        <v>342.83</v>
      </c>
    </row>
    <row r="11836" spans="1:7" x14ac:dyDescent="0.2">
      <c r="A11836" s="1" t="str">
        <f t="shared" si="195"/>
        <v>SINAPI-I 43493</v>
      </c>
      <c r="B11836" s="3" t="s">
        <v>6169</v>
      </c>
      <c r="C11836" s="3">
        <v>43493</v>
      </c>
      <c r="D11836" s="2" t="s">
        <v>12565</v>
      </c>
      <c r="E11836" s="3" t="s">
        <v>6152</v>
      </c>
      <c r="G11836" s="66">
        <v>0.74</v>
      </c>
    </row>
    <row r="11837" spans="1:7" x14ac:dyDescent="0.2">
      <c r="A11837" s="1" t="str">
        <f t="shared" si="195"/>
        <v>SINAPI-I 43505</v>
      </c>
      <c r="B11837" s="3" t="s">
        <v>6169</v>
      </c>
      <c r="C11837" s="3">
        <v>43505</v>
      </c>
      <c r="D11837" s="2" t="s">
        <v>12566</v>
      </c>
      <c r="E11837" s="3" t="s">
        <v>6164</v>
      </c>
      <c r="G11837" s="66">
        <v>138.97999999999999</v>
      </c>
    </row>
    <row r="11838" spans="1:7" ht="22.5" x14ac:dyDescent="0.2">
      <c r="A11838" s="1" t="str">
        <f t="shared" si="195"/>
        <v>SINAPI-I 37774</v>
      </c>
      <c r="B11838" s="3" t="s">
        <v>6169</v>
      </c>
      <c r="C11838" s="3">
        <v>37774</v>
      </c>
      <c r="D11838" s="2" t="s">
        <v>12567</v>
      </c>
      <c r="E11838" s="3" t="s">
        <v>6148</v>
      </c>
    </row>
    <row r="11839" spans="1:7" ht="33.75" x14ac:dyDescent="0.2">
      <c r="A11839" s="1" t="str">
        <f t="shared" si="195"/>
        <v>SINAPI-I 38629</v>
      </c>
      <c r="B11839" s="3" t="s">
        <v>6169</v>
      </c>
      <c r="C11839" s="3">
        <v>38629</v>
      </c>
      <c r="D11839" s="2" t="s">
        <v>12568</v>
      </c>
      <c r="E11839" s="3" t="s">
        <v>6148</v>
      </c>
      <c r="G11839" s="66">
        <v>2955468.75</v>
      </c>
    </row>
    <row r="11840" spans="1:7" ht="33.75" x14ac:dyDescent="0.2">
      <c r="A11840" s="1" t="str">
        <f t="shared" si="195"/>
        <v>SINAPI-I 38630</v>
      </c>
      <c r="B11840" s="3" t="s">
        <v>6169</v>
      </c>
      <c r="C11840" s="3">
        <v>38630</v>
      </c>
      <c r="D11840" s="2" t="s">
        <v>12569</v>
      </c>
      <c r="E11840" s="3" t="s">
        <v>6148</v>
      </c>
      <c r="G11840" s="66">
        <v>1985468.75</v>
      </c>
    </row>
    <row r="11841" spans="1:7" ht="22.5" x14ac:dyDescent="0.2">
      <c r="A11841" s="1" t="str">
        <f t="shared" si="195"/>
        <v>SINAPI-I 38476</v>
      </c>
      <c r="B11841" s="3" t="s">
        <v>6169</v>
      </c>
      <c r="C11841" s="3">
        <v>38476</v>
      </c>
      <c r="D11841" s="2" t="s">
        <v>12570</v>
      </c>
      <c r="E11841" s="3" t="s">
        <v>6148</v>
      </c>
      <c r="G11841" s="66">
        <v>441.07</v>
      </c>
    </row>
    <row r="11842" spans="1:7" ht="22.5" x14ac:dyDescent="0.2">
      <c r="A11842" s="1" t="str">
        <f t="shared" si="195"/>
        <v>SINAPI-I 38477</v>
      </c>
      <c r="B11842" s="3" t="s">
        <v>6169</v>
      </c>
      <c r="C11842" s="3">
        <v>38477</v>
      </c>
      <c r="D11842" s="2" t="s">
        <v>12571</v>
      </c>
      <c r="E11842" s="3" t="s">
        <v>6148</v>
      </c>
      <c r="G11842" s="66">
        <v>1249.1099999999999</v>
      </c>
    </row>
    <row r="11843" spans="1:7" ht="22.5" x14ac:dyDescent="0.2">
      <c r="A11843" s="1" t="str">
        <f t="shared" si="195"/>
        <v>SINAPI-I 45112</v>
      </c>
      <c r="B11843" s="3" t="s">
        <v>6169</v>
      </c>
      <c r="C11843" s="3">
        <v>45112</v>
      </c>
      <c r="D11843" s="2" t="s">
        <v>12572</v>
      </c>
      <c r="E11843" s="3" t="s">
        <v>6148</v>
      </c>
      <c r="G11843" s="66">
        <v>1029643.86</v>
      </c>
    </row>
    <row r="11844" spans="1:7" ht="22.5" x14ac:dyDescent="0.2">
      <c r="A11844" s="1" t="str">
        <f t="shared" si="195"/>
        <v>SINAPI-I 14525</v>
      </c>
      <c r="B11844" s="3" t="s">
        <v>6169</v>
      </c>
      <c r="C11844" s="3">
        <v>14525</v>
      </c>
      <c r="D11844" s="2" t="s">
        <v>12573</v>
      </c>
      <c r="E11844" s="3" t="s">
        <v>6148</v>
      </c>
      <c r="G11844" s="66">
        <v>895177.2</v>
      </c>
    </row>
    <row r="11845" spans="1:7" ht="22.5" x14ac:dyDescent="0.2">
      <c r="A11845" s="1" t="str">
        <f t="shared" si="195"/>
        <v>SINAPI-I 36408</v>
      </c>
      <c r="B11845" s="3" t="s">
        <v>6169</v>
      </c>
      <c r="C11845" s="3">
        <v>36408</v>
      </c>
      <c r="D11845" s="2" t="s">
        <v>12574</v>
      </c>
      <c r="E11845" s="3" t="s">
        <v>6148</v>
      </c>
      <c r="G11845" s="66">
        <v>1092838.45</v>
      </c>
    </row>
    <row r="11846" spans="1:7" ht="22.5" x14ac:dyDescent="0.2">
      <c r="A11846" s="1" t="str">
        <f t="shared" si="195"/>
        <v>SINAPI-I 2723</v>
      </c>
      <c r="B11846" s="3" t="s">
        <v>6169</v>
      </c>
      <c r="C11846" s="3">
        <v>2723</v>
      </c>
      <c r="D11846" s="2" t="s">
        <v>12575</v>
      </c>
      <c r="E11846" s="3" t="s">
        <v>6148</v>
      </c>
      <c r="G11846" s="66">
        <v>665205.97</v>
      </c>
    </row>
    <row r="11847" spans="1:7" x14ac:dyDescent="0.2">
      <c r="A11847" s="1" t="str">
        <f t="shared" si="195"/>
        <v>SINAPI-I 10685</v>
      </c>
      <c r="B11847" s="3" t="s">
        <v>6169</v>
      </c>
      <c r="C11847" s="3">
        <v>10685</v>
      </c>
      <c r="D11847" s="2" t="s">
        <v>12576</v>
      </c>
      <c r="E11847" s="3" t="s">
        <v>6148</v>
      </c>
      <c r="G11847" s="66">
        <v>791120</v>
      </c>
    </row>
    <row r="11848" spans="1:7" ht="22.5" x14ac:dyDescent="0.2">
      <c r="A11848" s="1" t="str">
        <f t="shared" si="195"/>
        <v>SINAPI-I 40636</v>
      </c>
      <c r="B11848" s="3" t="s">
        <v>6169</v>
      </c>
      <c r="C11848" s="3">
        <v>40636</v>
      </c>
      <c r="D11848" s="2" t="s">
        <v>12577</v>
      </c>
      <c r="E11848" s="3" t="s">
        <v>6148</v>
      </c>
      <c r="G11848" s="66">
        <v>1095502.3899999999</v>
      </c>
    </row>
    <row r="11849" spans="1:7" x14ac:dyDescent="0.2">
      <c r="A11849" s="1" t="str">
        <f t="shared" si="195"/>
        <v>SINAPI-I 4111</v>
      </c>
      <c r="B11849" s="3" t="s">
        <v>6169</v>
      </c>
      <c r="C11849" s="3">
        <v>4111</v>
      </c>
      <c r="D11849" s="2" t="s">
        <v>12578</v>
      </c>
      <c r="E11849" s="3" t="s">
        <v>6148</v>
      </c>
      <c r="G11849" s="66">
        <v>79.8</v>
      </c>
    </row>
    <row r="11850" spans="1:7" x14ac:dyDescent="0.2">
      <c r="A11850" s="1" t="str">
        <f t="shared" si="195"/>
        <v>SINAPI-I 44538</v>
      </c>
      <c r="B11850" s="3" t="s">
        <v>6169</v>
      </c>
      <c r="C11850" s="3">
        <v>44538</v>
      </c>
      <c r="D11850" s="2" t="s">
        <v>12579</v>
      </c>
      <c r="E11850" s="3" t="s">
        <v>6148</v>
      </c>
      <c r="G11850" s="66">
        <v>47.92</v>
      </c>
    </row>
    <row r="11851" spans="1:7" x14ac:dyDescent="0.2">
      <c r="A11851" s="1" t="str">
        <f t="shared" si="195"/>
        <v>SINAPI-I 12</v>
      </c>
      <c r="B11851" s="3" t="s">
        <v>6169</v>
      </c>
      <c r="C11851" s="3">
        <v>12</v>
      </c>
      <c r="D11851" s="2" t="s">
        <v>12580</v>
      </c>
      <c r="E11851" s="3" t="s">
        <v>6148</v>
      </c>
      <c r="G11851" s="66">
        <v>14.4</v>
      </c>
    </row>
    <row r="11852" spans="1:7" x14ac:dyDescent="0.2">
      <c r="A11852" s="1" t="str">
        <f t="shared" si="195"/>
        <v>SINAPI-I 37554</v>
      </c>
      <c r="B11852" s="3" t="s">
        <v>6169</v>
      </c>
      <c r="C11852" s="3">
        <v>37554</v>
      </c>
      <c r="D11852" s="2" t="s">
        <v>12581</v>
      </c>
      <c r="E11852" s="3" t="s">
        <v>6148</v>
      </c>
      <c r="G11852" s="66">
        <v>170.28</v>
      </c>
    </row>
    <row r="11853" spans="1:7" x14ac:dyDescent="0.2">
      <c r="A11853" s="1" t="str">
        <f t="shared" si="195"/>
        <v>SINAPI-I 37555</v>
      </c>
      <c r="B11853" s="3" t="s">
        <v>6169</v>
      </c>
      <c r="C11853" s="3">
        <v>37555</v>
      </c>
      <c r="D11853" s="2" t="s">
        <v>12582</v>
      </c>
      <c r="E11853" s="3" t="s">
        <v>6148</v>
      </c>
      <c r="G11853" s="66">
        <v>207.14</v>
      </c>
    </row>
    <row r="11854" spans="1:7" ht="22.5" x14ac:dyDescent="0.2">
      <c r="A11854" s="1" t="str">
        <f t="shared" si="195"/>
        <v>SINAPI-I 10902</v>
      </c>
      <c r="B11854" s="3" t="s">
        <v>6169</v>
      </c>
      <c r="C11854" s="3">
        <v>10902</v>
      </c>
      <c r="D11854" s="2" t="s">
        <v>12583</v>
      </c>
      <c r="E11854" s="3" t="s">
        <v>6148</v>
      </c>
      <c r="G11854" s="66">
        <v>51.97</v>
      </c>
    </row>
    <row r="11855" spans="1:7" ht="22.5" x14ac:dyDescent="0.2">
      <c r="A11855" s="1" t="str">
        <f t="shared" si="195"/>
        <v>SINAPI-I 20965</v>
      </c>
      <c r="B11855" s="3" t="s">
        <v>6169</v>
      </c>
      <c r="C11855" s="3">
        <v>20965</v>
      </c>
      <c r="D11855" s="2" t="s">
        <v>12584</v>
      </c>
      <c r="E11855" s="3" t="s">
        <v>6148</v>
      </c>
      <c r="G11855" s="66">
        <v>52.46</v>
      </c>
    </row>
    <row r="11856" spans="1:7" ht="22.5" x14ac:dyDescent="0.2">
      <c r="A11856" s="1" t="str">
        <f t="shared" si="195"/>
        <v>SINAPI-I 20966</v>
      </c>
      <c r="B11856" s="3" t="s">
        <v>6169</v>
      </c>
      <c r="C11856" s="3">
        <v>20966</v>
      </c>
      <c r="D11856" s="2" t="s">
        <v>12585</v>
      </c>
      <c r="E11856" s="3" t="s">
        <v>6148</v>
      </c>
      <c r="G11856" s="66">
        <v>56.48</v>
      </c>
    </row>
    <row r="11857" spans="1:7" ht="22.5" x14ac:dyDescent="0.2">
      <c r="A11857" s="1" t="str">
        <f t="shared" si="195"/>
        <v>SINAPI-I 10903</v>
      </c>
      <c r="B11857" s="3" t="s">
        <v>6169</v>
      </c>
      <c r="C11857" s="3">
        <v>10903</v>
      </c>
      <c r="D11857" s="2" t="s">
        <v>12586</v>
      </c>
      <c r="E11857" s="3" t="s">
        <v>6148</v>
      </c>
      <c r="G11857" s="66">
        <v>85.61</v>
      </c>
    </row>
    <row r="11858" spans="1:7" ht="22.5" x14ac:dyDescent="0.2">
      <c r="A11858" s="1" t="str">
        <f t="shared" si="195"/>
        <v>SINAPI-I 20967</v>
      </c>
      <c r="B11858" s="3" t="s">
        <v>6169</v>
      </c>
      <c r="C11858" s="3">
        <v>20967</v>
      </c>
      <c r="D11858" s="2" t="s">
        <v>12587</v>
      </c>
      <c r="E11858" s="3" t="s">
        <v>6148</v>
      </c>
      <c r="G11858" s="66">
        <v>85.61</v>
      </c>
    </row>
    <row r="11859" spans="1:7" ht="22.5" x14ac:dyDescent="0.2">
      <c r="A11859" s="1" t="str">
        <f t="shared" si="195"/>
        <v>SINAPI-I 20968</v>
      </c>
      <c r="B11859" s="3" t="s">
        <v>6169</v>
      </c>
      <c r="C11859" s="3">
        <v>20968</v>
      </c>
      <c r="D11859" s="2" t="s">
        <v>12588</v>
      </c>
      <c r="E11859" s="3" t="s">
        <v>6148</v>
      </c>
      <c r="G11859" s="66">
        <v>93.9</v>
      </c>
    </row>
    <row r="11860" spans="1:7" x14ac:dyDescent="0.2">
      <c r="A11860" s="1" t="str">
        <f t="shared" si="195"/>
        <v>SINAPI-I 11359</v>
      </c>
      <c r="B11860" s="3" t="s">
        <v>6169</v>
      </c>
      <c r="C11860" s="3">
        <v>11359</v>
      </c>
      <c r="D11860" s="2" t="s">
        <v>12589</v>
      </c>
      <c r="E11860" s="3" t="s">
        <v>6148</v>
      </c>
      <c r="G11860" s="66">
        <v>799.78</v>
      </c>
    </row>
    <row r="11861" spans="1:7" ht="22.5" x14ac:dyDescent="0.2">
      <c r="A11861" s="1" t="str">
        <f t="shared" si="195"/>
        <v>SINAPI-I 39017</v>
      </c>
      <c r="B11861" s="3" t="s">
        <v>6169</v>
      </c>
      <c r="C11861" s="3">
        <v>39017</v>
      </c>
      <c r="D11861" s="2" t="s">
        <v>12590</v>
      </c>
      <c r="E11861" s="3" t="s">
        <v>6148</v>
      </c>
      <c r="G11861" s="66">
        <v>0.21</v>
      </c>
    </row>
    <row r="11862" spans="1:7" ht="22.5" x14ac:dyDescent="0.2">
      <c r="A11862" s="1" t="str">
        <f t="shared" si="195"/>
        <v>SINAPI-I 39315</v>
      </c>
      <c r="B11862" s="3" t="s">
        <v>6169</v>
      </c>
      <c r="C11862" s="3">
        <v>39315</v>
      </c>
      <c r="D11862" s="2" t="s">
        <v>12591</v>
      </c>
      <c r="E11862" s="3" t="s">
        <v>6148</v>
      </c>
      <c r="G11862" s="66">
        <v>0.35</v>
      </c>
    </row>
    <row r="11863" spans="1:7" x14ac:dyDescent="0.2">
      <c r="A11863" s="1" t="str">
        <f t="shared" si="195"/>
        <v>SINAPI-I 39016</v>
      </c>
      <c r="B11863" s="3" t="s">
        <v>6169</v>
      </c>
      <c r="C11863" s="3">
        <v>39016</v>
      </c>
      <c r="D11863" s="2" t="s">
        <v>12592</v>
      </c>
      <c r="E11863" s="3" t="s">
        <v>6148</v>
      </c>
      <c r="G11863" s="66">
        <v>0.35</v>
      </c>
    </row>
    <row r="11864" spans="1:7" ht="22.5" x14ac:dyDescent="0.2">
      <c r="A11864" s="1" t="str">
        <f t="shared" si="195"/>
        <v>SINAPI-I 39481</v>
      </c>
      <c r="B11864" s="3" t="s">
        <v>6169</v>
      </c>
      <c r="C11864" s="3">
        <v>39481</v>
      </c>
      <c r="D11864" s="2" t="s">
        <v>12593</v>
      </c>
      <c r="E11864" s="3" t="s">
        <v>6148</v>
      </c>
      <c r="G11864" s="66">
        <v>1.7</v>
      </c>
    </row>
    <row r="11865" spans="1:7" ht="22.5" x14ac:dyDescent="0.2">
      <c r="A11865" s="1" t="str">
        <f t="shared" si="195"/>
        <v>SINAPI-I 39013</v>
      </c>
      <c r="B11865" s="3" t="s">
        <v>6169</v>
      </c>
      <c r="C11865" s="3">
        <v>39013</v>
      </c>
      <c r="D11865" s="2" t="s">
        <v>12594</v>
      </c>
      <c r="E11865" s="3" t="s">
        <v>6148</v>
      </c>
      <c r="G11865" s="66">
        <v>1.45</v>
      </c>
    </row>
    <row r="11866" spans="1:7" ht="22.5" x14ac:dyDescent="0.2">
      <c r="A11866" s="1" t="str">
        <f t="shared" si="195"/>
        <v>SINAPI-I 44919</v>
      </c>
      <c r="B11866" s="3" t="s">
        <v>6169</v>
      </c>
      <c r="C11866" s="3">
        <v>44919</v>
      </c>
      <c r="D11866" s="2" t="s">
        <v>12595</v>
      </c>
      <c r="E11866" s="3" t="s">
        <v>6148</v>
      </c>
      <c r="G11866" s="66">
        <v>2.71</v>
      </c>
    </row>
    <row r="11867" spans="1:7" x14ac:dyDescent="0.2">
      <c r="A11867" s="1" t="str">
        <f t="shared" si="195"/>
        <v>SINAPI-I 40433</v>
      </c>
      <c r="B11867" s="3" t="s">
        <v>6169</v>
      </c>
      <c r="C11867" s="3">
        <v>40433</v>
      </c>
      <c r="D11867" s="2" t="s">
        <v>12596</v>
      </c>
      <c r="E11867" s="3" t="s">
        <v>6148</v>
      </c>
      <c r="G11867" s="66">
        <v>1.5</v>
      </c>
    </row>
    <row r="11868" spans="1:7" ht="22.5" x14ac:dyDescent="0.2">
      <c r="A11868" s="1" t="str">
        <f t="shared" si="195"/>
        <v>SINAPI-I 20219</v>
      </c>
      <c r="B11868" s="3" t="s">
        <v>6169</v>
      </c>
      <c r="C11868" s="3">
        <v>20219</v>
      </c>
      <c r="D11868" s="2" t="s">
        <v>12597</v>
      </c>
      <c r="E11868" s="3" t="s">
        <v>6148</v>
      </c>
    </row>
    <row r="11869" spans="1:7" ht="22.5" x14ac:dyDescent="0.2">
      <c r="A11869" s="1" t="str">
        <f t="shared" si="195"/>
        <v>SINAPI-I 36484</v>
      </c>
      <c r="B11869" s="3" t="s">
        <v>6169</v>
      </c>
      <c r="C11869" s="3">
        <v>36484</v>
      </c>
      <c r="D11869" s="2" t="s">
        <v>12598</v>
      </c>
      <c r="E11869" s="3" t="s">
        <v>6148</v>
      </c>
    </row>
    <row r="11870" spans="1:7" x14ac:dyDescent="0.2">
      <c r="A11870" s="1" t="str">
        <f t="shared" si="195"/>
        <v>SINAPI-I 38368</v>
      </c>
      <c r="B11870" s="3" t="s">
        <v>6169</v>
      </c>
      <c r="C11870" s="3">
        <v>38368</v>
      </c>
      <c r="D11870" s="2" t="s">
        <v>12599</v>
      </c>
      <c r="E11870" s="3" t="s">
        <v>6148</v>
      </c>
      <c r="G11870" s="66">
        <v>11.08</v>
      </c>
    </row>
    <row r="11871" spans="1:7" x14ac:dyDescent="0.2">
      <c r="A11871" s="1" t="str">
        <f t="shared" si="195"/>
        <v>SINAPI-I 38367</v>
      </c>
      <c r="B11871" s="3" t="s">
        <v>6169</v>
      </c>
      <c r="C11871" s="3">
        <v>38367</v>
      </c>
      <c r="D11871" s="2" t="s">
        <v>12600</v>
      </c>
      <c r="E11871" s="3" t="s">
        <v>6148</v>
      </c>
      <c r="G11871" s="66">
        <v>23.7</v>
      </c>
    </row>
    <row r="11872" spans="1:7" x14ac:dyDescent="0.2">
      <c r="A11872" s="1" t="str">
        <f t="shared" si="195"/>
        <v>SINAPI-I 38091</v>
      </c>
      <c r="B11872" s="3" t="s">
        <v>6169</v>
      </c>
      <c r="C11872" s="3">
        <v>38091</v>
      </c>
      <c r="D11872" s="2" t="s">
        <v>12601</v>
      </c>
      <c r="E11872" s="3" t="s">
        <v>6148</v>
      </c>
      <c r="G11872" s="66">
        <v>2.2400000000000002</v>
      </c>
    </row>
    <row r="11873" spans="1:7" x14ac:dyDescent="0.2">
      <c r="A11873" s="1" t="str">
        <f t="shared" si="195"/>
        <v>SINAPI-I 38095</v>
      </c>
      <c r="B11873" s="3" t="s">
        <v>6169</v>
      </c>
      <c r="C11873" s="3">
        <v>38095</v>
      </c>
      <c r="D11873" s="2" t="s">
        <v>12602</v>
      </c>
      <c r="E11873" s="3" t="s">
        <v>6148</v>
      </c>
      <c r="G11873" s="66">
        <v>4.74</v>
      </c>
    </row>
    <row r="11874" spans="1:7" x14ac:dyDescent="0.2">
      <c r="A11874" s="1" t="str">
        <f t="shared" si="195"/>
        <v>SINAPI-I 38092</v>
      </c>
      <c r="B11874" s="3" t="s">
        <v>6169</v>
      </c>
      <c r="C11874" s="3">
        <v>38092</v>
      </c>
      <c r="D11874" s="2" t="s">
        <v>12603</v>
      </c>
      <c r="E11874" s="3" t="s">
        <v>6148</v>
      </c>
      <c r="G11874" s="66">
        <v>2.12</v>
      </c>
    </row>
    <row r="11875" spans="1:7" x14ac:dyDescent="0.2">
      <c r="A11875" s="1" t="str">
        <f t="shared" si="195"/>
        <v>SINAPI-I 38093</v>
      </c>
      <c r="B11875" s="3" t="s">
        <v>6169</v>
      </c>
      <c r="C11875" s="3">
        <v>38093</v>
      </c>
      <c r="D11875" s="2" t="s">
        <v>12604</v>
      </c>
      <c r="E11875" s="3" t="s">
        <v>6148</v>
      </c>
      <c r="G11875" s="66">
        <v>2.2000000000000002</v>
      </c>
    </row>
    <row r="11876" spans="1:7" x14ac:dyDescent="0.2">
      <c r="A11876" s="1" t="str">
        <f t="shared" si="195"/>
        <v>SINAPI-I 38096</v>
      </c>
      <c r="B11876" s="3" t="s">
        <v>6169</v>
      </c>
      <c r="C11876" s="3">
        <v>38096</v>
      </c>
      <c r="D11876" s="2" t="s">
        <v>12605</v>
      </c>
      <c r="E11876" s="3" t="s">
        <v>6148</v>
      </c>
      <c r="G11876" s="66">
        <v>5.0999999999999996</v>
      </c>
    </row>
    <row r="11877" spans="1:7" x14ac:dyDescent="0.2">
      <c r="A11877" s="1" t="str">
        <f t="shared" si="195"/>
        <v>SINAPI-I 38094</v>
      </c>
      <c r="B11877" s="3" t="s">
        <v>6169</v>
      </c>
      <c r="C11877" s="3">
        <v>38094</v>
      </c>
      <c r="D11877" s="2" t="s">
        <v>12606</v>
      </c>
      <c r="E11877" s="3" t="s">
        <v>6148</v>
      </c>
      <c r="G11877" s="66">
        <v>2.69</v>
      </c>
    </row>
    <row r="11878" spans="1:7" x14ac:dyDescent="0.2">
      <c r="A11878" s="1" t="str">
        <f t="shared" si="195"/>
        <v>SINAPI-I 38097</v>
      </c>
      <c r="B11878" s="3" t="s">
        <v>6169</v>
      </c>
      <c r="C11878" s="3">
        <v>38097</v>
      </c>
      <c r="D11878" s="2" t="s">
        <v>12607</v>
      </c>
      <c r="E11878" s="3" t="s">
        <v>6148</v>
      </c>
      <c r="G11878" s="66">
        <v>5.47</v>
      </c>
    </row>
    <row r="11879" spans="1:7" x14ac:dyDescent="0.2">
      <c r="A11879" s="1" t="str">
        <f t="shared" ref="A11879:A11942" si="196">CONCATENAR</f>
        <v>SINAPI-I 38098</v>
      </c>
      <c r="B11879" s="3" t="s">
        <v>6169</v>
      </c>
      <c r="C11879" s="3">
        <v>38098</v>
      </c>
      <c r="D11879" s="2" t="s">
        <v>12608</v>
      </c>
      <c r="E11879" s="3" t="s">
        <v>6148</v>
      </c>
      <c r="G11879" s="66">
        <v>5.47</v>
      </c>
    </row>
    <row r="11880" spans="1:7" x14ac:dyDescent="0.2">
      <c r="A11880" s="1" t="str">
        <f t="shared" si="196"/>
        <v>SINAPI-I 11186</v>
      </c>
      <c r="B11880" s="3" t="s">
        <v>6169</v>
      </c>
      <c r="C11880" s="3">
        <v>11186</v>
      </c>
      <c r="D11880" s="2" t="s">
        <v>12609</v>
      </c>
      <c r="E11880" s="3" t="s">
        <v>6149</v>
      </c>
      <c r="G11880" s="66">
        <v>285.23</v>
      </c>
    </row>
    <row r="11881" spans="1:7" ht="22.5" x14ac:dyDescent="0.2">
      <c r="A11881" s="1" t="str">
        <f t="shared" si="196"/>
        <v>SINAPI-I 11558</v>
      </c>
      <c r="B11881" s="3" t="s">
        <v>6169</v>
      </c>
      <c r="C11881" s="3">
        <v>11558</v>
      </c>
      <c r="D11881" s="2" t="s">
        <v>12610</v>
      </c>
      <c r="E11881" s="3" t="s">
        <v>15506</v>
      </c>
      <c r="G11881" s="66">
        <v>14.84</v>
      </c>
    </row>
    <row r="11882" spans="1:7" ht="22.5" x14ac:dyDescent="0.2">
      <c r="A11882" s="1" t="str">
        <f t="shared" si="196"/>
        <v>SINAPI-I 11557</v>
      </c>
      <c r="B11882" s="3" t="s">
        <v>6169</v>
      </c>
      <c r="C11882" s="3">
        <v>11557</v>
      </c>
      <c r="D11882" s="2" t="s">
        <v>12611</v>
      </c>
      <c r="E11882" s="3" t="s">
        <v>15506</v>
      </c>
      <c r="G11882" s="66">
        <v>37.56</v>
      </c>
    </row>
    <row r="11883" spans="1:7" x14ac:dyDescent="0.2">
      <c r="A11883" s="1" t="str">
        <f t="shared" si="196"/>
        <v>SINAPI-I 2759</v>
      </c>
      <c r="B11883" s="3" t="s">
        <v>6169</v>
      </c>
      <c r="C11883" s="3">
        <v>2759</v>
      </c>
      <c r="D11883" s="2" t="s">
        <v>12612</v>
      </c>
      <c r="E11883" s="3" t="s">
        <v>6148</v>
      </c>
    </row>
    <row r="11884" spans="1:7" x14ac:dyDescent="0.2">
      <c r="A11884" s="1" t="str">
        <f t="shared" si="196"/>
        <v>SINAPI-I 38124</v>
      </c>
      <c r="B11884" s="3" t="s">
        <v>6169</v>
      </c>
      <c r="C11884" s="3">
        <v>38124</v>
      </c>
      <c r="D11884" s="2" t="s">
        <v>12613</v>
      </c>
      <c r="E11884" s="3" t="s">
        <v>6148</v>
      </c>
      <c r="G11884" s="66">
        <v>28.48</v>
      </c>
    </row>
    <row r="11885" spans="1:7" x14ac:dyDescent="0.2">
      <c r="A11885" s="1" t="str">
        <f t="shared" si="196"/>
        <v>SINAPI-I 38380</v>
      </c>
      <c r="B11885" s="3" t="s">
        <v>6169</v>
      </c>
      <c r="C11885" s="3">
        <v>38380</v>
      </c>
      <c r="D11885" s="2" t="s">
        <v>12614</v>
      </c>
      <c r="E11885" s="3" t="s">
        <v>6148</v>
      </c>
      <c r="G11885" s="66">
        <v>37.65</v>
      </c>
    </row>
    <row r="11886" spans="1:7" ht="22.5" x14ac:dyDescent="0.2">
      <c r="A11886" s="1" t="str">
        <f t="shared" si="196"/>
        <v>SINAPI-I 42429</v>
      </c>
      <c r="B11886" s="3" t="s">
        <v>6169</v>
      </c>
      <c r="C11886" s="3">
        <v>42429</v>
      </c>
      <c r="D11886" s="2" t="s">
        <v>12615</v>
      </c>
      <c r="E11886" s="3" t="s">
        <v>6148</v>
      </c>
    </row>
    <row r="11887" spans="1:7" x14ac:dyDescent="0.2">
      <c r="A11887" s="1" t="str">
        <f t="shared" si="196"/>
        <v>SINAPI-I 39616</v>
      </c>
      <c r="B11887" s="3" t="s">
        <v>6169</v>
      </c>
      <c r="C11887" s="3">
        <v>39616</v>
      </c>
      <c r="D11887" s="2" t="s">
        <v>12616</v>
      </c>
      <c r="E11887" s="3" t="s">
        <v>6148</v>
      </c>
      <c r="G11887" s="66">
        <v>455.37</v>
      </c>
    </row>
    <row r="11888" spans="1:7" x14ac:dyDescent="0.2">
      <c r="A11888" s="1" t="str">
        <f t="shared" si="196"/>
        <v>SINAPI-I 39618</v>
      </c>
      <c r="B11888" s="3" t="s">
        <v>6169</v>
      </c>
      <c r="C11888" s="3">
        <v>39618</v>
      </c>
      <c r="D11888" s="2" t="s">
        <v>12617</v>
      </c>
      <c r="E11888" s="3" t="s">
        <v>6148</v>
      </c>
      <c r="G11888" s="66">
        <v>825.96</v>
      </c>
    </row>
    <row r="11889" spans="1:7" x14ac:dyDescent="0.2">
      <c r="A11889" s="1" t="str">
        <f t="shared" si="196"/>
        <v>SINAPI-I 39619</v>
      </c>
      <c r="B11889" s="3" t="s">
        <v>6169</v>
      </c>
      <c r="C11889" s="3">
        <v>39619</v>
      </c>
      <c r="D11889" s="2" t="s">
        <v>12618</v>
      </c>
      <c r="E11889" s="3" t="s">
        <v>6148</v>
      </c>
      <c r="G11889" s="66">
        <v>1131.23</v>
      </c>
    </row>
    <row r="11890" spans="1:7" x14ac:dyDescent="0.2">
      <c r="A11890" s="1" t="str">
        <f t="shared" si="196"/>
        <v>SINAPI-I 39613</v>
      </c>
      <c r="B11890" s="3" t="s">
        <v>6169</v>
      </c>
      <c r="C11890" s="3">
        <v>39613</v>
      </c>
      <c r="D11890" s="2" t="s">
        <v>12619</v>
      </c>
      <c r="E11890" s="3" t="s">
        <v>6148</v>
      </c>
      <c r="G11890" s="66">
        <v>180.88</v>
      </c>
    </row>
    <row r="11891" spans="1:7" x14ac:dyDescent="0.2">
      <c r="A11891" s="1" t="str">
        <f t="shared" si="196"/>
        <v>SINAPI-I 39614</v>
      </c>
      <c r="B11891" s="3" t="s">
        <v>6169</v>
      </c>
      <c r="C11891" s="3">
        <v>39614</v>
      </c>
      <c r="D11891" s="2" t="s">
        <v>12620</v>
      </c>
      <c r="E11891" s="3" t="s">
        <v>6148</v>
      </c>
      <c r="G11891" s="66">
        <v>263.89</v>
      </c>
    </row>
    <row r="11892" spans="1:7" ht="22.5" x14ac:dyDescent="0.2">
      <c r="A11892" s="1" t="str">
        <f t="shared" si="196"/>
        <v>SINAPI-I 38538</v>
      </c>
      <c r="B11892" s="3" t="s">
        <v>6169</v>
      </c>
      <c r="C11892" s="3">
        <v>38538</v>
      </c>
      <c r="D11892" s="2" t="s">
        <v>12621</v>
      </c>
      <c r="E11892" s="3" t="s">
        <v>6147</v>
      </c>
    </row>
    <row r="11893" spans="1:7" ht="22.5" x14ac:dyDescent="0.2">
      <c r="A11893" s="1" t="str">
        <f t="shared" si="196"/>
        <v>SINAPI-I 38539</v>
      </c>
      <c r="B11893" s="3" t="s">
        <v>6169</v>
      </c>
      <c r="C11893" s="3">
        <v>38539</v>
      </c>
      <c r="D11893" s="2" t="s">
        <v>12622</v>
      </c>
      <c r="E11893" s="3" t="s">
        <v>6147</v>
      </c>
    </row>
    <row r="11894" spans="1:7" ht="22.5" x14ac:dyDescent="0.2">
      <c r="A11894" s="1" t="str">
        <f t="shared" si="196"/>
        <v>SINAPI-I 38540</v>
      </c>
      <c r="B11894" s="3" t="s">
        <v>6169</v>
      </c>
      <c r="C11894" s="3">
        <v>38540</v>
      </c>
      <c r="D11894" s="2" t="s">
        <v>12623</v>
      </c>
      <c r="E11894" s="3" t="s">
        <v>6147</v>
      </c>
    </row>
    <row r="11895" spans="1:7" x14ac:dyDescent="0.2">
      <c r="A11895" s="1" t="str">
        <f t="shared" si="196"/>
        <v>SINAPI-I 38384</v>
      </c>
      <c r="B11895" s="3" t="s">
        <v>6169</v>
      </c>
      <c r="C11895" s="3">
        <v>38384</v>
      </c>
      <c r="D11895" s="2" t="s">
        <v>12624</v>
      </c>
      <c r="E11895" s="3" t="s">
        <v>6148</v>
      </c>
      <c r="G11895" s="66">
        <v>28.72</v>
      </c>
    </row>
    <row r="11896" spans="1:7" x14ac:dyDescent="0.2">
      <c r="A11896" s="1" t="str">
        <f t="shared" si="196"/>
        <v>SINAPI-I 13</v>
      </c>
      <c r="B11896" s="3" t="s">
        <v>6169</v>
      </c>
      <c r="C11896" s="3">
        <v>13</v>
      </c>
      <c r="D11896" s="2" t="s">
        <v>12625</v>
      </c>
      <c r="E11896" s="3" t="s">
        <v>6153</v>
      </c>
      <c r="G11896" s="66">
        <v>22.17</v>
      </c>
    </row>
    <row r="11897" spans="1:7" x14ac:dyDescent="0.2">
      <c r="A11897" s="1" t="str">
        <f t="shared" si="196"/>
        <v>SINAPI-I 2762</v>
      </c>
      <c r="B11897" s="3" t="s">
        <v>6169</v>
      </c>
      <c r="C11897" s="3">
        <v>2762</v>
      </c>
      <c r="D11897" s="2" t="s">
        <v>12626</v>
      </c>
      <c r="E11897" s="3" t="s">
        <v>6147</v>
      </c>
    </row>
    <row r="11898" spans="1:7" ht="22.5" x14ac:dyDescent="0.2">
      <c r="A11898" s="1" t="str">
        <f t="shared" si="196"/>
        <v>SINAPI-I 21142</v>
      </c>
      <c r="B11898" s="3" t="s">
        <v>6169</v>
      </c>
      <c r="C11898" s="3">
        <v>21142</v>
      </c>
      <c r="D11898" s="2" t="s">
        <v>12627</v>
      </c>
      <c r="E11898" s="3" t="s">
        <v>6148</v>
      </c>
      <c r="G11898" s="66">
        <v>43.6</v>
      </c>
    </row>
    <row r="11899" spans="1:7" x14ac:dyDescent="0.2">
      <c r="A11899" s="1" t="str">
        <f t="shared" si="196"/>
        <v>SINAPI-I 4223</v>
      </c>
      <c r="B11899" s="3" t="s">
        <v>6169</v>
      </c>
      <c r="C11899" s="3">
        <v>4223</v>
      </c>
      <c r="D11899" s="2" t="s">
        <v>12628</v>
      </c>
      <c r="E11899" s="3" t="s">
        <v>6161</v>
      </c>
      <c r="G11899" s="66">
        <v>4.42</v>
      </c>
    </row>
    <row r="11900" spans="1:7" x14ac:dyDescent="0.2">
      <c r="A11900" s="1" t="str">
        <f t="shared" si="196"/>
        <v>SINAPI-I 37372</v>
      </c>
      <c r="B11900" s="3" t="s">
        <v>6169</v>
      </c>
      <c r="C11900" s="3">
        <v>37372</v>
      </c>
      <c r="D11900" s="2" t="s">
        <v>12629</v>
      </c>
      <c r="E11900" s="3" t="s">
        <v>6152</v>
      </c>
      <c r="G11900" s="66">
        <v>1.43</v>
      </c>
    </row>
    <row r="11901" spans="1:7" x14ac:dyDescent="0.2">
      <c r="A11901" s="1" t="str">
        <f t="shared" si="196"/>
        <v>SINAPI-I 40863</v>
      </c>
      <c r="B11901" s="3" t="s">
        <v>6169</v>
      </c>
      <c r="C11901" s="3">
        <v>40863</v>
      </c>
      <c r="D11901" s="2" t="s">
        <v>12630</v>
      </c>
      <c r="E11901" s="3" t="s">
        <v>6164</v>
      </c>
      <c r="G11901" s="66">
        <v>270.51</v>
      </c>
    </row>
    <row r="11902" spans="1:7" x14ac:dyDescent="0.2">
      <c r="A11902" s="1" t="str">
        <f t="shared" si="196"/>
        <v>SINAPI-I 38475</v>
      </c>
      <c r="B11902" s="3" t="s">
        <v>6169</v>
      </c>
      <c r="C11902" s="3">
        <v>38475</v>
      </c>
      <c r="D11902" s="2" t="s">
        <v>12631</v>
      </c>
      <c r="E11902" s="3" t="s">
        <v>6148</v>
      </c>
      <c r="G11902" s="66">
        <v>24.5</v>
      </c>
    </row>
    <row r="11903" spans="1:7" x14ac:dyDescent="0.2">
      <c r="A11903" s="1" t="str">
        <f t="shared" si="196"/>
        <v>SINAPI-I 38474</v>
      </c>
      <c r="B11903" s="3" t="s">
        <v>6169</v>
      </c>
      <c r="C11903" s="3">
        <v>38474</v>
      </c>
      <c r="D11903" s="2" t="s">
        <v>12632</v>
      </c>
      <c r="E11903" s="3" t="s">
        <v>6148</v>
      </c>
      <c r="G11903" s="66">
        <v>30.29</v>
      </c>
    </row>
    <row r="11904" spans="1:7" x14ac:dyDescent="0.2">
      <c r="A11904" s="1" t="str">
        <f t="shared" si="196"/>
        <v>SINAPI-I 10886</v>
      </c>
      <c r="B11904" s="3" t="s">
        <v>6169</v>
      </c>
      <c r="C11904" s="3">
        <v>10886</v>
      </c>
      <c r="D11904" s="2" t="s">
        <v>12633</v>
      </c>
      <c r="E11904" s="3" t="s">
        <v>6148</v>
      </c>
      <c r="G11904" s="66">
        <v>151.37</v>
      </c>
    </row>
    <row r="11905" spans="1:7" x14ac:dyDescent="0.2">
      <c r="A11905" s="1" t="str">
        <f t="shared" si="196"/>
        <v>SINAPI-I 10888</v>
      </c>
      <c r="B11905" s="3" t="s">
        <v>6169</v>
      </c>
      <c r="C11905" s="3">
        <v>10888</v>
      </c>
      <c r="D11905" s="2" t="s">
        <v>12634</v>
      </c>
      <c r="E11905" s="3" t="s">
        <v>6148</v>
      </c>
      <c r="G11905" s="66">
        <v>479.07</v>
      </c>
    </row>
    <row r="11906" spans="1:7" x14ac:dyDescent="0.2">
      <c r="A11906" s="1" t="str">
        <f t="shared" si="196"/>
        <v>SINAPI-I 10889</v>
      </c>
      <c r="B11906" s="3" t="s">
        <v>6169</v>
      </c>
      <c r="C11906" s="3">
        <v>10889</v>
      </c>
      <c r="D11906" s="2" t="s">
        <v>12635</v>
      </c>
      <c r="E11906" s="3" t="s">
        <v>6148</v>
      </c>
      <c r="G11906" s="66">
        <v>519</v>
      </c>
    </row>
    <row r="11907" spans="1:7" x14ac:dyDescent="0.2">
      <c r="A11907" s="1" t="str">
        <f t="shared" si="196"/>
        <v>SINAPI-I 10890</v>
      </c>
      <c r="B11907" s="3" t="s">
        <v>6169</v>
      </c>
      <c r="C11907" s="3">
        <v>10890</v>
      </c>
      <c r="D11907" s="2" t="s">
        <v>12636</v>
      </c>
      <c r="E11907" s="3" t="s">
        <v>6148</v>
      </c>
      <c r="G11907" s="66">
        <v>239.53</v>
      </c>
    </row>
    <row r="11908" spans="1:7" x14ac:dyDescent="0.2">
      <c r="A11908" s="1" t="str">
        <f t="shared" si="196"/>
        <v>SINAPI-I 10891</v>
      </c>
      <c r="B11908" s="3" t="s">
        <v>6169</v>
      </c>
      <c r="C11908" s="3">
        <v>10891</v>
      </c>
      <c r="D11908" s="2" t="s">
        <v>12637</v>
      </c>
      <c r="E11908" s="3" t="s">
        <v>6148</v>
      </c>
      <c r="G11908" s="66">
        <v>146.38</v>
      </c>
    </row>
    <row r="11909" spans="1:7" x14ac:dyDescent="0.2">
      <c r="A11909" s="1" t="str">
        <f t="shared" si="196"/>
        <v>SINAPI-I 10892</v>
      </c>
      <c r="B11909" s="3" t="s">
        <v>6169</v>
      </c>
      <c r="C11909" s="3">
        <v>10892</v>
      </c>
      <c r="D11909" s="2" t="s">
        <v>12638</v>
      </c>
      <c r="E11909" s="3" t="s">
        <v>6148</v>
      </c>
      <c r="G11909" s="66">
        <v>173</v>
      </c>
    </row>
    <row r="11910" spans="1:7" x14ac:dyDescent="0.2">
      <c r="A11910" s="1" t="str">
        <f t="shared" si="196"/>
        <v>SINAPI-I 20977</v>
      </c>
      <c r="B11910" s="3" t="s">
        <v>6169</v>
      </c>
      <c r="C11910" s="3">
        <v>20977</v>
      </c>
      <c r="D11910" s="2" t="s">
        <v>12639</v>
      </c>
      <c r="E11910" s="3" t="s">
        <v>6148</v>
      </c>
      <c r="G11910" s="66">
        <v>206.26</v>
      </c>
    </row>
    <row r="11911" spans="1:7" x14ac:dyDescent="0.2">
      <c r="A11911" s="1" t="str">
        <f t="shared" si="196"/>
        <v>SINAPI-I 3073</v>
      </c>
      <c r="B11911" s="3" t="s">
        <v>6169</v>
      </c>
      <c r="C11911" s="3">
        <v>3073</v>
      </c>
      <c r="D11911" s="2" t="s">
        <v>12640</v>
      </c>
      <c r="E11911" s="3" t="s">
        <v>6148</v>
      </c>
      <c r="G11911" s="66">
        <v>210.53</v>
      </c>
    </row>
    <row r="11912" spans="1:7" x14ac:dyDescent="0.2">
      <c r="A11912" s="1" t="str">
        <f t="shared" si="196"/>
        <v>SINAPI-I 3074</v>
      </c>
      <c r="B11912" s="3" t="s">
        <v>6169</v>
      </c>
      <c r="C11912" s="3">
        <v>3074</v>
      </c>
      <c r="D11912" s="2" t="s">
        <v>12641</v>
      </c>
      <c r="E11912" s="3" t="s">
        <v>6148</v>
      </c>
      <c r="G11912" s="66">
        <v>132.91</v>
      </c>
    </row>
    <row r="11913" spans="1:7" x14ac:dyDescent="0.2">
      <c r="A11913" s="1" t="str">
        <f t="shared" si="196"/>
        <v>SINAPI-I 3076</v>
      </c>
      <c r="B11913" s="3" t="s">
        <v>6169</v>
      </c>
      <c r="C11913" s="3">
        <v>3076</v>
      </c>
      <c r="D11913" s="2" t="s">
        <v>12642</v>
      </c>
      <c r="E11913" s="3" t="s">
        <v>6148</v>
      </c>
      <c r="G11913" s="66">
        <v>173.08</v>
      </c>
    </row>
    <row r="11914" spans="1:7" x14ac:dyDescent="0.2">
      <c r="A11914" s="1" t="str">
        <f t="shared" si="196"/>
        <v>SINAPI-I 3075</v>
      </c>
      <c r="B11914" s="3" t="s">
        <v>6169</v>
      </c>
      <c r="C11914" s="3">
        <v>3075</v>
      </c>
      <c r="D11914" s="2" t="s">
        <v>12643</v>
      </c>
      <c r="E11914" s="3" t="s">
        <v>6148</v>
      </c>
      <c r="G11914" s="66">
        <v>109.38</v>
      </c>
    </row>
    <row r="11915" spans="1:7" x14ac:dyDescent="0.2">
      <c r="A11915" s="1" t="str">
        <f t="shared" si="196"/>
        <v>SINAPI-I 10781</v>
      </c>
      <c r="B11915" s="3" t="s">
        <v>6169</v>
      </c>
      <c r="C11915" s="3">
        <v>10781</v>
      </c>
      <c r="D11915" s="2" t="s">
        <v>12644</v>
      </c>
      <c r="E11915" s="3" t="s">
        <v>6148</v>
      </c>
      <c r="G11915" s="66">
        <v>14.83</v>
      </c>
    </row>
    <row r="11916" spans="1:7" ht="22.5" x14ac:dyDescent="0.2">
      <c r="A11916" s="1" t="str">
        <f t="shared" si="196"/>
        <v>SINAPI-I 11480</v>
      </c>
      <c r="B11916" s="3" t="s">
        <v>6169</v>
      </c>
      <c r="C11916" s="3">
        <v>11480</v>
      </c>
      <c r="D11916" s="2" t="s">
        <v>12645</v>
      </c>
      <c r="E11916" s="3" t="s">
        <v>8396</v>
      </c>
      <c r="G11916" s="66">
        <v>117.35</v>
      </c>
    </row>
    <row r="11917" spans="1:7" ht="22.5" x14ac:dyDescent="0.2">
      <c r="A11917" s="1" t="str">
        <f t="shared" si="196"/>
        <v>SINAPI-I 43612</v>
      </c>
      <c r="B11917" s="3" t="s">
        <v>6169</v>
      </c>
      <c r="C11917" s="3">
        <v>43612</v>
      </c>
      <c r="D11917" s="2" t="s">
        <v>12646</v>
      </c>
      <c r="E11917" s="3" t="s">
        <v>8396</v>
      </c>
      <c r="G11917" s="66">
        <v>92.37</v>
      </c>
    </row>
    <row r="11918" spans="1:7" ht="22.5" x14ac:dyDescent="0.2">
      <c r="A11918" s="1" t="str">
        <f t="shared" si="196"/>
        <v>SINAPI-I 43613</v>
      </c>
      <c r="B11918" s="3" t="s">
        <v>6169</v>
      </c>
      <c r="C11918" s="3">
        <v>43613</v>
      </c>
      <c r="D11918" s="2" t="s">
        <v>12647</v>
      </c>
      <c r="E11918" s="3" t="s">
        <v>8396</v>
      </c>
      <c r="G11918" s="66">
        <v>76.47</v>
      </c>
    </row>
    <row r="11919" spans="1:7" ht="33.75" x14ac:dyDescent="0.2">
      <c r="A11919" s="1" t="str">
        <f t="shared" si="196"/>
        <v>SINAPI-I 11469</v>
      </c>
      <c r="B11919" s="3" t="s">
        <v>6169</v>
      </c>
      <c r="C11919" s="3">
        <v>11469</v>
      </c>
      <c r="D11919" s="2" t="s">
        <v>12648</v>
      </c>
      <c r="E11919" s="3" t="s">
        <v>6148</v>
      </c>
      <c r="G11919" s="66">
        <v>12.53</v>
      </c>
    </row>
    <row r="11920" spans="1:7" ht="22.5" x14ac:dyDescent="0.2">
      <c r="A11920" s="1" t="str">
        <f t="shared" si="196"/>
        <v>SINAPI-I 11468</v>
      </c>
      <c r="B11920" s="3" t="s">
        <v>6169</v>
      </c>
      <c r="C11920" s="3">
        <v>11468</v>
      </c>
      <c r="D11920" s="2" t="s">
        <v>12649</v>
      </c>
      <c r="E11920" s="3" t="s">
        <v>6148</v>
      </c>
      <c r="G11920" s="66">
        <v>12.53</v>
      </c>
    </row>
    <row r="11921" spans="1:7" ht="22.5" x14ac:dyDescent="0.2">
      <c r="A11921" s="1" t="str">
        <f t="shared" si="196"/>
        <v>SINAPI-I 11484</v>
      </c>
      <c r="B11921" s="3" t="s">
        <v>6169</v>
      </c>
      <c r="C11921" s="3">
        <v>11484</v>
      </c>
      <c r="D11921" s="2" t="s">
        <v>12650</v>
      </c>
      <c r="E11921" s="3" t="s">
        <v>6148</v>
      </c>
      <c r="G11921" s="66">
        <v>55.06</v>
      </c>
    </row>
    <row r="11922" spans="1:7" ht="22.5" x14ac:dyDescent="0.2">
      <c r="A11922" s="1" t="str">
        <f t="shared" si="196"/>
        <v>SINAPI-I 38155</v>
      </c>
      <c r="B11922" s="3" t="s">
        <v>6169</v>
      </c>
      <c r="C11922" s="3">
        <v>38155</v>
      </c>
      <c r="D11922" s="2" t="s">
        <v>12651</v>
      </c>
      <c r="E11922" s="3" t="s">
        <v>6148</v>
      </c>
      <c r="G11922" s="66">
        <v>85.48</v>
      </c>
    </row>
    <row r="11923" spans="1:7" ht="22.5" x14ac:dyDescent="0.2">
      <c r="A11923" s="1" t="str">
        <f t="shared" si="196"/>
        <v>SINAPI-I 11467</v>
      </c>
      <c r="B11923" s="3" t="s">
        <v>6169</v>
      </c>
      <c r="C11923" s="3">
        <v>11467</v>
      </c>
      <c r="D11923" s="2" t="s">
        <v>12652</v>
      </c>
      <c r="E11923" s="3" t="s">
        <v>6148</v>
      </c>
      <c r="G11923" s="66">
        <v>19.53</v>
      </c>
    </row>
    <row r="11924" spans="1:7" ht="33.75" x14ac:dyDescent="0.2">
      <c r="A11924" s="1" t="str">
        <f t="shared" si="196"/>
        <v>SINAPI-I 38153</v>
      </c>
      <c r="B11924" s="3" t="s">
        <v>6169</v>
      </c>
      <c r="C11924" s="3">
        <v>38153</v>
      </c>
      <c r="D11924" s="2" t="s">
        <v>12653</v>
      </c>
      <c r="E11924" s="3" t="s">
        <v>8396</v>
      </c>
      <c r="G11924" s="66">
        <v>49.89</v>
      </c>
    </row>
    <row r="11925" spans="1:7" ht="33.75" x14ac:dyDescent="0.2">
      <c r="A11925" s="1" t="str">
        <f t="shared" si="196"/>
        <v>SINAPI-I 43607</v>
      </c>
      <c r="B11925" s="3" t="s">
        <v>6169</v>
      </c>
      <c r="C11925" s="3">
        <v>43607</v>
      </c>
      <c r="D11925" s="2" t="s">
        <v>12654</v>
      </c>
      <c r="E11925" s="3" t="s">
        <v>8396</v>
      </c>
      <c r="G11925" s="66">
        <v>94.37</v>
      </c>
    </row>
    <row r="11926" spans="1:7" ht="33.75" x14ac:dyDescent="0.2">
      <c r="A11926" s="1" t="str">
        <f t="shared" si="196"/>
        <v>SINAPI-I 3080</v>
      </c>
      <c r="B11926" s="3" t="s">
        <v>6169</v>
      </c>
      <c r="C11926" s="3">
        <v>3080</v>
      </c>
      <c r="D11926" s="2" t="s">
        <v>12655</v>
      </c>
      <c r="E11926" s="3" t="s">
        <v>8396</v>
      </c>
      <c r="G11926" s="66">
        <v>63.45</v>
      </c>
    </row>
    <row r="11927" spans="1:7" ht="33.75" x14ac:dyDescent="0.2">
      <c r="A11927" s="1" t="str">
        <f t="shared" si="196"/>
        <v>SINAPI-I 3081</v>
      </c>
      <c r="B11927" s="3" t="s">
        <v>6169</v>
      </c>
      <c r="C11927" s="3">
        <v>3081</v>
      </c>
      <c r="D11927" s="2" t="s">
        <v>12656</v>
      </c>
      <c r="E11927" s="3" t="s">
        <v>8396</v>
      </c>
      <c r="G11927" s="66">
        <v>125.53</v>
      </c>
    </row>
    <row r="11928" spans="1:7" ht="33.75" x14ac:dyDescent="0.2">
      <c r="A11928" s="1" t="str">
        <f t="shared" si="196"/>
        <v>SINAPI-I 3090</v>
      </c>
      <c r="B11928" s="3" t="s">
        <v>6169</v>
      </c>
      <c r="C11928" s="3">
        <v>3090</v>
      </c>
      <c r="D11928" s="2" t="s">
        <v>12657</v>
      </c>
      <c r="E11928" s="3" t="s">
        <v>8396</v>
      </c>
      <c r="G11928" s="66">
        <v>56.63</v>
      </c>
    </row>
    <row r="11929" spans="1:7" ht="33.75" x14ac:dyDescent="0.2">
      <c r="A11929" s="1" t="str">
        <f t="shared" si="196"/>
        <v>SINAPI-I 43611</v>
      </c>
      <c r="B11929" s="3" t="s">
        <v>6169</v>
      </c>
      <c r="C11929" s="3">
        <v>43611</v>
      </c>
      <c r="D11929" s="2" t="s">
        <v>12658</v>
      </c>
      <c r="E11929" s="3" t="s">
        <v>8396</v>
      </c>
      <c r="G11929" s="66">
        <v>93.97</v>
      </c>
    </row>
    <row r="11930" spans="1:7" ht="22.5" x14ac:dyDescent="0.2">
      <c r="A11930" s="1" t="str">
        <f t="shared" si="196"/>
        <v>SINAPI-I 3103</v>
      </c>
      <c r="B11930" s="3" t="s">
        <v>6169</v>
      </c>
      <c r="C11930" s="3">
        <v>3103</v>
      </c>
      <c r="D11930" s="2" t="s">
        <v>12659</v>
      </c>
      <c r="E11930" s="3" t="s">
        <v>6148</v>
      </c>
      <c r="G11930" s="66">
        <v>46.95</v>
      </c>
    </row>
    <row r="11931" spans="1:7" ht="33.75" x14ac:dyDescent="0.2">
      <c r="A11931" s="1" t="str">
        <f t="shared" si="196"/>
        <v>SINAPI-I 3097</v>
      </c>
      <c r="B11931" s="3" t="s">
        <v>6169</v>
      </c>
      <c r="C11931" s="3">
        <v>3097</v>
      </c>
      <c r="D11931" s="2" t="s">
        <v>12660</v>
      </c>
      <c r="E11931" s="3" t="s">
        <v>8396</v>
      </c>
      <c r="G11931" s="66">
        <v>71.040000000000006</v>
      </c>
    </row>
    <row r="11932" spans="1:7" ht="33.75" x14ac:dyDescent="0.2">
      <c r="A11932" s="1" t="str">
        <f t="shared" si="196"/>
        <v>SINAPI-I 3099</v>
      </c>
      <c r="B11932" s="3" t="s">
        <v>6169</v>
      </c>
      <c r="C11932" s="3">
        <v>3099</v>
      </c>
      <c r="D11932" s="2" t="s">
        <v>12661</v>
      </c>
      <c r="E11932" s="3" t="s">
        <v>8396</v>
      </c>
      <c r="G11932" s="66">
        <v>113.75</v>
      </c>
    </row>
    <row r="11933" spans="1:7" ht="33.75" x14ac:dyDescent="0.2">
      <c r="A11933" s="1" t="str">
        <f t="shared" si="196"/>
        <v>SINAPI-I 38151</v>
      </c>
      <c r="B11933" s="3" t="s">
        <v>6169</v>
      </c>
      <c r="C11933" s="3">
        <v>38151</v>
      </c>
      <c r="D11933" s="2" t="s">
        <v>12662</v>
      </c>
      <c r="E11933" s="3" t="s">
        <v>8396</v>
      </c>
      <c r="G11933" s="66">
        <v>82.46</v>
      </c>
    </row>
    <row r="11934" spans="1:7" ht="33.75" x14ac:dyDescent="0.2">
      <c r="A11934" s="1" t="str">
        <f t="shared" si="196"/>
        <v>SINAPI-I 38152</v>
      </c>
      <c r="B11934" s="3" t="s">
        <v>6169</v>
      </c>
      <c r="C11934" s="3">
        <v>38152</v>
      </c>
      <c r="D11934" s="2" t="s">
        <v>12663</v>
      </c>
      <c r="E11934" s="3" t="s">
        <v>8396</v>
      </c>
      <c r="G11934" s="66">
        <v>133.03</v>
      </c>
    </row>
    <row r="11935" spans="1:7" ht="33.75" x14ac:dyDescent="0.2">
      <c r="A11935" s="1" t="str">
        <f t="shared" si="196"/>
        <v>SINAPI-I 43610</v>
      </c>
      <c r="B11935" s="3" t="s">
        <v>6169</v>
      </c>
      <c r="C11935" s="3">
        <v>43610</v>
      </c>
      <c r="D11935" s="2" t="s">
        <v>12664</v>
      </c>
      <c r="E11935" s="3" t="s">
        <v>8396</v>
      </c>
      <c r="G11935" s="66">
        <v>70.489999999999995</v>
      </c>
    </row>
    <row r="11936" spans="1:7" ht="33.75" x14ac:dyDescent="0.2">
      <c r="A11936" s="1" t="str">
        <f t="shared" si="196"/>
        <v>SINAPI-I 3093</v>
      </c>
      <c r="B11936" s="3" t="s">
        <v>6169</v>
      </c>
      <c r="C11936" s="3">
        <v>3093</v>
      </c>
      <c r="D11936" s="2" t="s">
        <v>12665</v>
      </c>
      <c r="E11936" s="3" t="s">
        <v>8396</v>
      </c>
      <c r="G11936" s="66">
        <v>113.75</v>
      </c>
    </row>
    <row r="11937" spans="1:7" ht="22.5" x14ac:dyDescent="0.2">
      <c r="A11937" s="1" t="str">
        <f t="shared" si="196"/>
        <v>SINAPI-I 38165</v>
      </c>
      <c r="B11937" s="3" t="s">
        <v>6169</v>
      </c>
      <c r="C11937" s="3">
        <v>38165</v>
      </c>
      <c r="D11937" s="2" t="s">
        <v>12666</v>
      </c>
      <c r="E11937" s="3" t="s">
        <v>8396</v>
      </c>
      <c r="G11937" s="66">
        <v>71.38</v>
      </c>
    </row>
    <row r="11938" spans="1:7" x14ac:dyDescent="0.2">
      <c r="A11938" s="1" t="str">
        <f t="shared" si="196"/>
        <v>SINAPI-I 38177</v>
      </c>
      <c r="B11938" s="3" t="s">
        <v>6169</v>
      </c>
      <c r="C11938" s="3">
        <v>38177</v>
      </c>
      <c r="D11938" s="2" t="s">
        <v>12667</v>
      </c>
      <c r="E11938" s="3" t="s">
        <v>6148</v>
      </c>
      <c r="G11938" s="66">
        <v>21.21</v>
      </c>
    </row>
    <row r="11939" spans="1:7" x14ac:dyDescent="0.2">
      <c r="A11939" s="1" t="str">
        <f t="shared" si="196"/>
        <v>SINAPI-I 11458</v>
      </c>
      <c r="B11939" s="3" t="s">
        <v>6169</v>
      </c>
      <c r="C11939" s="3">
        <v>11458</v>
      </c>
      <c r="D11939" s="2" t="s">
        <v>12668</v>
      </c>
      <c r="E11939" s="3" t="s">
        <v>6148</v>
      </c>
      <c r="G11939" s="66">
        <v>25.32</v>
      </c>
    </row>
    <row r="11940" spans="1:7" ht="33.75" x14ac:dyDescent="0.2">
      <c r="A11940" s="1" t="str">
        <f t="shared" si="196"/>
        <v>SINAPI-I 3108</v>
      </c>
      <c r="B11940" s="3" t="s">
        <v>6169</v>
      </c>
      <c r="C11940" s="3">
        <v>3108</v>
      </c>
      <c r="D11940" s="2" t="s">
        <v>12669</v>
      </c>
      <c r="E11940" s="3" t="s">
        <v>6148</v>
      </c>
      <c r="G11940" s="66">
        <v>107.65</v>
      </c>
    </row>
    <row r="11941" spans="1:7" ht="33.75" x14ac:dyDescent="0.2">
      <c r="A11941" s="1" t="str">
        <f t="shared" si="196"/>
        <v>SINAPI-I 3105</v>
      </c>
      <c r="B11941" s="3" t="s">
        <v>6169</v>
      </c>
      <c r="C11941" s="3">
        <v>3105</v>
      </c>
      <c r="D11941" s="2" t="s">
        <v>12670</v>
      </c>
      <c r="E11941" s="3" t="s">
        <v>6148</v>
      </c>
      <c r="G11941" s="66">
        <v>140.80000000000001</v>
      </c>
    </row>
    <row r="11942" spans="1:7" ht="22.5" x14ac:dyDescent="0.2">
      <c r="A11942" s="1" t="str">
        <f t="shared" si="196"/>
        <v>SINAPI-I 38178</v>
      </c>
      <c r="B11942" s="3" t="s">
        <v>6169</v>
      </c>
      <c r="C11942" s="3">
        <v>38178</v>
      </c>
      <c r="D11942" s="2" t="s">
        <v>12671</v>
      </c>
      <c r="E11942" s="3" t="s">
        <v>6148</v>
      </c>
      <c r="G11942" s="66">
        <v>23.34</v>
      </c>
    </row>
    <row r="11943" spans="1:7" ht="22.5" x14ac:dyDescent="0.2">
      <c r="A11943" s="1" t="str">
        <f t="shared" ref="A11943:A12006" si="197">CONCATENAR</f>
        <v>SINAPI-I 43575</v>
      </c>
      <c r="B11943" s="3" t="s">
        <v>6169</v>
      </c>
      <c r="C11943" s="3">
        <v>43575</v>
      </c>
      <c r="D11943" s="2" t="s">
        <v>12672</v>
      </c>
      <c r="E11943" s="3" t="s">
        <v>6148</v>
      </c>
      <c r="G11943" s="66">
        <v>50.57</v>
      </c>
    </row>
    <row r="11944" spans="1:7" ht="22.5" x14ac:dyDescent="0.2">
      <c r="A11944" s="1" t="str">
        <f t="shared" si="197"/>
        <v>SINAPI-I 43577</v>
      </c>
      <c r="B11944" s="3" t="s">
        <v>6169</v>
      </c>
      <c r="C11944" s="3">
        <v>43577</v>
      </c>
      <c r="D11944" s="2" t="s">
        <v>12673</v>
      </c>
      <c r="E11944" s="3" t="s">
        <v>6148</v>
      </c>
      <c r="G11944" s="66">
        <v>87.92</v>
      </c>
    </row>
    <row r="11945" spans="1:7" x14ac:dyDescent="0.2">
      <c r="A11945" s="1" t="str">
        <f t="shared" si="197"/>
        <v>SINAPI-I 43458</v>
      </c>
      <c r="B11945" s="3" t="s">
        <v>6169</v>
      </c>
      <c r="C11945" s="3">
        <v>43458</v>
      </c>
      <c r="D11945" s="2" t="s">
        <v>12674</v>
      </c>
      <c r="E11945" s="3" t="s">
        <v>6152</v>
      </c>
      <c r="G11945" s="66">
        <v>0.06</v>
      </c>
    </row>
    <row r="11946" spans="1:7" x14ac:dyDescent="0.2">
      <c r="A11946" s="1" t="str">
        <f t="shared" si="197"/>
        <v>SINAPI-I 43470</v>
      </c>
      <c r="B11946" s="3" t="s">
        <v>6169</v>
      </c>
      <c r="C11946" s="3">
        <v>43470</v>
      </c>
      <c r="D11946" s="2" t="s">
        <v>12675</v>
      </c>
      <c r="E11946" s="3" t="s">
        <v>6164</v>
      </c>
      <c r="G11946" s="66">
        <v>11.14</v>
      </c>
    </row>
    <row r="11947" spans="1:7" x14ac:dyDescent="0.2">
      <c r="A11947" s="1" t="str">
        <f t="shared" si="197"/>
        <v>SINAPI-I 43459</v>
      </c>
      <c r="B11947" s="3" t="s">
        <v>6169</v>
      </c>
      <c r="C11947" s="3">
        <v>43459</v>
      </c>
      <c r="D11947" s="2" t="s">
        <v>12676</v>
      </c>
      <c r="E11947" s="3" t="s">
        <v>6152</v>
      </c>
      <c r="G11947" s="66">
        <v>0.44</v>
      </c>
    </row>
    <row r="11948" spans="1:7" x14ac:dyDescent="0.2">
      <c r="A11948" s="1" t="str">
        <f t="shared" si="197"/>
        <v>SINAPI-I 43471</v>
      </c>
      <c r="B11948" s="3" t="s">
        <v>6169</v>
      </c>
      <c r="C11948" s="3">
        <v>43471</v>
      </c>
      <c r="D11948" s="2" t="s">
        <v>12677</v>
      </c>
      <c r="E11948" s="3" t="s">
        <v>6164</v>
      </c>
      <c r="G11948" s="66">
        <v>82.31</v>
      </c>
    </row>
    <row r="11949" spans="1:7" x14ac:dyDescent="0.2">
      <c r="A11949" s="1" t="str">
        <f t="shared" si="197"/>
        <v>SINAPI-I 43460</v>
      </c>
      <c r="B11949" s="3" t="s">
        <v>6169</v>
      </c>
      <c r="C11949" s="3">
        <v>43460</v>
      </c>
      <c r="D11949" s="2" t="s">
        <v>12678</v>
      </c>
      <c r="E11949" s="3" t="s">
        <v>6152</v>
      </c>
      <c r="G11949" s="66">
        <v>0.86</v>
      </c>
    </row>
    <row r="11950" spans="1:7" x14ac:dyDescent="0.2">
      <c r="A11950" s="1" t="str">
        <f t="shared" si="197"/>
        <v>SINAPI-I 43472</v>
      </c>
      <c r="B11950" s="3" t="s">
        <v>6169</v>
      </c>
      <c r="C11950" s="3">
        <v>43472</v>
      </c>
      <c r="D11950" s="2" t="s">
        <v>12679</v>
      </c>
      <c r="E11950" s="3" t="s">
        <v>6164</v>
      </c>
      <c r="G11950" s="66">
        <v>161.72999999999999</v>
      </c>
    </row>
    <row r="11951" spans="1:7" x14ac:dyDescent="0.2">
      <c r="A11951" s="1" t="str">
        <f t="shared" si="197"/>
        <v>SINAPI-I 43461</v>
      </c>
      <c r="B11951" s="3" t="s">
        <v>6169</v>
      </c>
      <c r="C11951" s="3">
        <v>43461</v>
      </c>
      <c r="D11951" s="2" t="s">
        <v>12680</v>
      </c>
      <c r="E11951" s="3" t="s">
        <v>6152</v>
      </c>
      <c r="G11951" s="66">
        <v>0.31</v>
      </c>
    </row>
    <row r="11952" spans="1:7" x14ac:dyDescent="0.2">
      <c r="A11952" s="1" t="str">
        <f t="shared" si="197"/>
        <v>SINAPI-I 43473</v>
      </c>
      <c r="B11952" s="3" t="s">
        <v>6169</v>
      </c>
      <c r="C11952" s="3">
        <v>43473</v>
      </c>
      <c r="D11952" s="2" t="s">
        <v>12681</v>
      </c>
      <c r="E11952" s="3" t="s">
        <v>6164</v>
      </c>
      <c r="G11952" s="66">
        <v>59.01</v>
      </c>
    </row>
    <row r="11953" spans="1:7" x14ac:dyDescent="0.2">
      <c r="A11953" s="1" t="str">
        <f t="shared" si="197"/>
        <v>SINAPI-I 43463</v>
      </c>
      <c r="B11953" s="3" t="s">
        <v>6169</v>
      </c>
      <c r="C11953" s="3">
        <v>43463</v>
      </c>
      <c r="D11953" s="2" t="s">
        <v>12682</v>
      </c>
      <c r="E11953" s="3" t="s">
        <v>6152</v>
      </c>
      <c r="G11953" s="66">
        <v>0.08</v>
      </c>
    </row>
    <row r="11954" spans="1:7" x14ac:dyDescent="0.2">
      <c r="A11954" s="1" t="str">
        <f t="shared" si="197"/>
        <v>SINAPI-I 43475</v>
      </c>
      <c r="B11954" s="3" t="s">
        <v>6169</v>
      </c>
      <c r="C11954" s="3">
        <v>43475</v>
      </c>
      <c r="D11954" s="2" t="s">
        <v>12683</v>
      </c>
      <c r="E11954" s="3" t="s">
        <v>6164</v>
      </c>
      <c r="G11954" s="66">
        <v>15.46</v>
      </c>
    </row>
    <row r="11955" spans="1:7" x14ac:dyDescent="0.2">
      <c r="A11955" s="1" t="str">
        <f t="shared" si="197"/>
        <v>SINAPI-I 43462</v>
      </c>
      <c r="B11955" s="3" t="s">
        <v>6169</v>
      </c>
      <c r="C11955" s="3">
        <v>43462</v>
      </c>
      <c r="D11955" s="2" t="s">
        <v>12684</v>
      </c>
      <c r="E11955" s="3" t="s">
        <v>6152</v>
      </c>
      <c r="G11955" s="66">
        <v>0.01</v>
      </c>
    </row>
    <row r="11956" spans="1:7" x14ac:dyDescent="0.2">
      <c r="A11956" s="1" t="str">
        <f t="shared" si="197"/>
        <v>SINAPI-I 43474</v>
      </c>
      <c r="B11956" s="3" t="s">
        <v>6169</v>
      </c>
      <c r="C11956" s="3">
        <v>43474</v>
      </c>
      <c r="D11956" s="2" t="s">
        <v>12685</v>
      </c>
      <c r="E11956" s="3" t="s">
        <v>6164</v>
      </c>
      <c r="G11956" s="66">
        <v>2.35</v>
      </c>
    </row>
    <row r="11957" spans="1:7" x14ac:dyDescent="0.2">
      <c r="A11957" s="1" t="str">
        <f t="shared" si="197"/>
        <v>SINAPI-I 43464</v>
      </c>
      <c r="B11957" s="3" t="s">
        <v>6169</v>
      </c>
      <c r="C11957" s="3">
        <v>43464</v>
      </c>
      <c r="D11957" s="2" t="s">
        <v>12686</v>
      </c>
      <c r="E11957" s="3" t="s">
        <v>6152</v>
      </c>
      <c r="G11957" s="66">
        <v>0.01</v>
      </c>
    </row>
    <row r="11958" spans="1:7" x14ac:dyDescent="0.2">
      <c r="A11958" s="1" t="str">
        <f t="shared" si="197"/>
        <v>SINAPI-I 43476</v>
      </c>
      <c r="B11958" s="3" t="s">
        <v>6169</v>
      </c>
      <c r="C11958" s="3">
        <v>43476</v>
      </c>
      <c r="D11958" s="2" t="s">
        <v>12687</v>
      </c>
      <c r="E11958" s="3" t="s">
        <v>6164</v>
      </c>
      <c r="G11958" s="66">
        <v>0.01</v>
      </c>
    </row>
    <row r="11959" spans="1:7" x14ac:dyDescent="0.2">
      <c r="A11959" s="1" t="str">
        <f t="shared" si="197"/>
        <v>SINAPI-I 43465</v>
      </c>
      <c r="B11959" s="3" t="s">
        <v>6169</v>
      </c>
      <c r="C11959" s="3">
        <v>43465</v>
      </c>
      <c r="D11959" s="2" t="s">
        <v>12688</v>
      </c>
      <c r="E11959" s="3" t="s">
        <v>6152</v>
      </c>
      <c r="G11959" s="66">
        <v>0.78</v>
      </c>
    </row>
    <row r="11960" spans="1:7" x14ac:dyDescent="0.2">
      <c r="A11960" s="1" t="str">
        <f t="shared" si="197"/>
        <v>SINAPI-I 43477</v>
      </c>
      <c r="B11960" s="3" t="s">
        <v>6169</v>
      </c>
      <c r="C11960" s="3">
        <v>43477</v>
      </c>
      <c r="D11960" s="2" t="s">
        <v>12689</v>
      </c>
      <c r="E11960" s="3" t="s">
        <v>6164</v>
      </c>
      <c r="G11960" s="66">
        <v>147.87</v>
      </c>
    </row>
    <row r="11961" spans="1:7" x14ac:dyDescent="0.2">
      <c r="A11961" s="1" t="str">
        <f t="shared" si="197"/>
        <v>SINAPI-I 43466</v>
      </c>
      <c r="B11961" s="3" t="s">
        <v>6169</v>
      </c>
      <c r="C11961" s="3">
        <v>43466</v>
      </c>
      <c r="D11961" s="2" t="s">
        <v>12690</v>
      </c>
      <c r="E11961" s="3" t="s">
        <v>6152</v>
      </c>
      <c r="G11961" s="66">
        <v>2.0499999999999998</v>
      </c>
    </row>
    <row r="11962" spans="1:7" x14ac:dyDescent="0.2">
      <c r="A11962" s="1" t="str">
        <f t="shared" si="197"/>
        <v>SINAPI-I 43478</v>
      </c>
      <c r="B11962" s="3" t="s">
        <v>6169</v>
      </c>
      <c r="C11962" s="3">
        <v>43478</v>
      </c>
      <c r="D11962" s="2" t="s">
        <v>12691</v>
      </c>
      <c r="E11962" s="3" t="s">
        <v>6164</v>
      </c>
      <c r="G11962" s="66">
        <v>387.36</v>
      </c>
    </row>
    <row r="11963" spans="1:7" x14ac:dyDescent="0.2">
      <c r="A11963" s="1" t="str">
        <f t="shared" si="197"/>
        <v>SINAPI-I 43467</v>
      </c>
      <c r="B11963" s="3" t="s">
        <v>6169</v>
      </c>
      <c r="C11963" s="3">
        <v>43467</v>
      </c>
      <c r="D11963" s="2" t="s">
        <v>12692</v>
      </c>
      <c r="E11963" s="3" t="s">
        <v>6152</v>
      </c>
      <c r="G11963" s="66">
        <v>0.61</v>
      </c>
    </row>
    <row r="11964" spans="1:7" x14ac:dyDescent="0.2">
      <c r="A11964" s="1" t="str">
        <f t="shared" si="197"/>
        <v>SINAPI-I 43479</v>
      </c>
      <c r="B11964" s="3" t="s">
        <v>6169</v>
      </c>
      <c r="C11964" s="3">
        <v>43479</v>
      </c>
      <c r="D11964" s="2" t="s">
        <v>12693</v>
      </c>
      <c r="E11964" s="3" t="s">
        <v>6164</v>
      </c>
      <c r="G11964" s="66">
        <v>114.77</v>
      </c>
    </row>
    <row r="11965" spans="1:7" x14ac:dyDescent="0.2">
      <c r="A11965" s="1" t="str">
        <f t="shared" si="197"/>
        <v>SINAPI-I 43468</v>
      </c>
      <c r="B11965" s="3" t="s">
        <v>6169</v>
      </c>
      <c r="C11965" s="3">
        <v>43468</v>
      </c>
      <c r="D11965" s="2" t="s">
        <v>12694</v>
      </c>
      <c r="E11965" s="3" t="s">
        <v>6152</v>
      </c>
      <c r="G11965" s="66">
        <v>1.21</v>
      </c>
    </row>
    <row r="11966" spans="1:7" x14ac:dyDescent="0.2">
      <c r="A11966" s="1" t="str">
        <f t="shared" si="197"/>
        <v>SINAPI-I 43480</v>
      </c>
      <c r="B11966" s="3" t="s">
        <v>6169</v>
      </c>
      <c r="C11966" s="3">
        <v>43480</v>
      </c>
      <c r="D11966" s="2" t="s">
        <v>12695</v>
      </c>
      <c r="E11966" s="3" t="s">
        <v>6164</v>
      </c>
      <c r="G11966" s="66">
        <v>228.92</v>
      </c>
    </row>
    <row r="11967" spans="1:7" x14ac:dyDescent="0.2">
      <c r="A11967" s="1" t="str">
        <f t="shared" si="197"/>
        <v>SINAPI-I 43469</v>
      </c>
      <c r="B11967" s="3" t="s">
        <v>6169</v>
      </c>
      <c r="C11967" s="3">
        <v>43469</v>
      </c>
      <c r="D11967" s="2" t="s">
        <v>12696</v>
      </c>
      <c r="E11967" s="3" t="s">
        <v>6152</v>
      </c>
      <c r="G11967" s="66">
        <v>0.05</v>
      </c>
    </row>
    <row r="11968" spans="1:7" x14ac:dyDescent="0.2">
      <c r="A11968" s="1" t="str">
        <f t="shared" si="197"/>
        <v>SINAPI-I 43481</v>
      </c>
      <c r="B11968" s="3" t="s">
        <v>6169</v>
      </c>
      <c r="C11968" s="3">
        <v>43481</v>
      </c>
      <c r="D11968" s="2" t="s">
        <v>12697</v>
      </c>
      <c r="E11968" s="3" t="s">
        <v>6164</v>
      </c>
      <c r="G11968" s="66">
        <v>9.89</v>
      </c>
    </row>
    <row r="11969" spans="1:7" ht="22.5" x14ac:dyDescent="0.2">
      <c r="A11969" s="1" t="str">
        <f t="shared" si="197"/>
        <v>SINAPI-I 3119</v>
      </c>
      <c r="B11969" s="3" t="s">
        <v>6169</v>
      </c>
      <c r="C11969" s="3">
        <v>3119</v>
      </c>
      <c r="D11969" s="2" t="s">
        <v>12698</v>
      </c>
      <c r="E11969" s="3" t="s">
        <v>6148</v>
      </c>
      <c r="G11969" s="66">
        <v>2.74</v>
      </c>
    </row>
    <row r="11970" spans="1:7" ht="22.5" x14ac:dyDescent="0.2">
      <c r="A11970" s="1" t="str">
        <f t="shared" si="197"/>
        <v>SINAPI-I 3122</v>
      </c>
      <c r="B11970" s="3" t="s">
        <v>6169</v>
      </c>
      <c r="C11970" s="3">
        <v>3122</v>
      </c>
      <c r="D11970" s="2" t="s">
        <v>12699</v>
      </c>
      <c r="E11970" s="3" t="s">
        <v>6148</v>
      </c>
      <c r="G11970" s="66">
        <v>5.58</v>
      </c>
    </row>
    <row r="11971" spans="1:7" ht="22.5" x14ac:dyDescent="0.2">
      <c r="A11971" s="1" t="str">
        <f t="shared" si="197"/>
        <v>SINAPI-I 3121</v>
      </c>
      <c r="B11971" s="3" t="s">
        <v>6169</v>
      </c>
      <c r="C11971" s="3">
        <v>3121</v>
      </c>
      <c r="D11971" s="2" t="s">
        <v>12700</v>
      </c>
      <c r="E11971" s="3" t="s">
        <v>6148</v>
      </c>
      <c r="G11971" s="66">
        <v>6.32</v>
      </c>
    </row>
    <row r="11972" spans="1:7" ht="22.5" x14ac:dyDescent="0.2">
      <c r="A11972" s="1" t="str">
        <f t="shared" si="197"/>
        <v>SINAPI-I 3120</v>
      </c>
      <c r="B11972" s="3" t="s">
        <v>6169</v>
      </c>
      <c r="C11972" s="3">
        <v>3120</v>
      </c>
      <c r="D11972" s="2" t="s">
        <v>12701</v>
      </c>
      <c r="E11972" s="3" t="s">
        <v>6148</v>
      </c>
      <c r="G11972" s="66">
        <v>11.98</v>
      </c>
    </row>
    <row r="11973" spans="1:7" ht="22.5" x14ac:dyDescent="0.2">
      <c r="A11973" s="1" t="str">
        <f t="shared" si="197"/>
        <v>SINAPI-I 11455</v>
      </c>
      <c r="B11973" s="3" t="s">
        <v>6169</v>
      </c>
      <c r="C11973" s="3">
        <v>11455</v>
      </c>
      <c r="D11973" s="2" t="s">
        <v>12702</v>
      </c>
      <c r="E11973" s="3" t="s">
        <v>6148</v>
      </c>
      <c r="G11973" s="66">
        <v>17.34</v>
      </c>
    </row>
    <row r="11974" spans="1:7" ht="22.5" x14ac:dyDescent="0.2">
      <c r="A11974" s="1" t="str">
        <f t="shared" si="197"/>
        <v>SINAPI-I 11456</v>
      </c>
      <c r="B11974" s="3" t="s">
        <v>6169</v>
      </c>
      <c r="C11974" s="3">
        <v>11456</v>
      </c>
      <c r="D11974" s="2" t="s">
        <v>12703</v>
      </c>
      <c r="E11974" s="3" t="s">
        <v>6148</v>
      </c>
      <c r="G11974" s="66">
        <v>20.72</v>
      </c>
    </row>
    <row r="11975" spans="1:7" ht="33.75" x14ac:dyDescent="0.2">
      <c r="A11975" s="1" t="str">
        <f t="shared" si="197"/>
        <v>SINAPI-I 3107</v>
      </c>
      <c r="B11975" s="3" t="s">
        <v>6169</v>
      </c>
      <c r="C11975" s="3">
        <v>3107</v>
      </c>
      <c r="D11975" s="2" t="s">
        <v>12704</v>
      </c>
      <c r="E11975" s="3" t="s">
        <v>6148</v>
      </c>
      <c r="G11975" s="66">
        <v>8.74</v>
      </c>
    </row>
    <row r="11976" spans="1:7" ht="33.75" x14ac:dyDescent="0.2">
      <c r="A11976" s="1" t="str">
        <f t="shared" si="197"/>
        <v>SINAPI-I 43583</v>
      </c>
      <c r="B11976" s="3" t="s">
        <v>6169</v>
      </c>
      <c r="C11976" s="3">
        <v>43583</v>
      </c>
      <c r="D11976" s="2" t="s">
        <v>12705</v>
      </c>
      <c r="E11976" s="3" t="s">
        <v>6148</v>
      </c>
      <c r="G11976" s="66">
        <v>9.86</v>
      </c>
    </row>
    <row r="11977" spans="1:7" ht="33.75" x14ac:dyDescent="0.2">
      <c r="A11977" s="1" t="str">
        <f t="shared" si="197"/>
        <v>SINAPI-I 43586</v>
      </c>
      <c r="B11977" s="3" t="s">
        <v>6169</v>
      </c>
      <c r="C11977" s="3">
        <v>43586</v>
      </c>
      <c r="D11977" s="2" t="s">
        <v>12706</v>
      </c>
      <c r="E11977" s="3" t="s">
        <v>6148</v>
      </c>
      <c r="G11977" s="66">
        <v>10.1</v>
      </c>
    </row>
    <row r="11978" spans="1:7" ht="33.75" x14ac:dyDescent="0.2">
      <c r="A11978" s="1" t="str">
        <f t="shared" si="197"/>
        <v>SINAPI-I 11461</v>
      </c>
      <c r="B11978" s="3" t="s">
        <v>6169</v>
      </c>
      <c r="C11978" s="3">
        <v>11461</v>
      </c>
      <c r="D11978" s="2" t="s">
        <v>12707</v>
      </c>
      <c r="E11978" s="3" t="s">
        <v>6148</v>
      </c>
      <c r="G11978" s="66">
        <v>11.01</v>
      </c>
    </row>
    <row r="11979" spans="1:7" ht="33.75" x14ac:dyDescent="0.2">
      <c r="A11979" s="1" t="str">
        <f t="shared" si="197"/>
        <v>SINAPI-I 43587</v>
      </c>
      <c r="B11979" s="3" t="s">
        <v>6169</v>
      </c>
      <c r="C11979" s="3">
        <v>43587</v>
      </c>
      <c r="D11979" s="2" t="s">
        <v>12708</v>
      </c>
      <c r="E11979" s="3" t="s">
        <v>6148</v>
      </c>
      <c r="G11979" s="66">
        <v>12.7</v>
      </c>
    </row>
    <row r="11980" spans="1:7" ht="33.75" x14ac:dyDescent="0.2">
      <c r="A11980" s="1" t="str">
        <f t="shared" si="197"/>
        <v>SINAPI-I 3106</v>
      </c>
      <c r="B11980" s="3" t="s">
        <v>6169</v>
      </c>
      <c r="C11980" s="3">
        <v>3106</v>
      </c>
      <c r="D11980" s="2" t="s">
        <v>12709</v>
      </c>
      <c r="E11980" s="3" t="s">
        <v>6148</v>
      </c>
      <c r="G11980" s="66">
        <v>16.12</v>
      </c>
    </row>
    <row r="11981" spans="1:7" x14ac:dyDescent="0.2">
      <c r="A11981" s="1" t="str">
        <f t="shared" si="197"/>
        <v>SINAPI-I 44539</v>
      </c>
      <c r="B11981" s="3" t="s">
        <v>6169</v>
      </c>
      <c r="C11981" s="3">
        <v>44539</v>
      </c>
      <c r="D11981" s="2" t="s">
        <v>12710</v>
      </c>
      <c r="E11981" s="3" t="s">
        <v>6153</v>
      </c>
      <c r="G11981" s="66">
        <v>3</v>
      </c>
    </row>
    <row r="11982" spans="1:7" x14ac:dyDescent="0.2">
      <c r="A11982" s="1" t="str">
        <f t="shared" si="197"/>
        <v>SINAPI-I 3123</v>
      </c>
      <c r="B11982" s="3" t="s">
        <v>6169</v>
      </c>
      <c r="C11982" s="3">
        <v>3123</v>
      </c>
      <c r="D11982" s="2" t="s">
        <v>12711</v>
      </c>
      <c r="E11982" s="3" t="s">
        <v>6153</v>
      </c>
      <c r="G11982" s="66">
        <v>2.8</v>
      </c>
    </row>
    <row r="11983" spans="1:7" x14ac:dyDescent="0.2">
      <c r="A11983" s="1" t="str">
        <f t="shared" si="197"/>
        <v>SINAPI-I 38125</v>
      </c>
      <c r="B11983" s="3" t="s">
        <v>6169</v>
      </c>
      <c r="C11983" s="3">
        <v>38125</v>
      </c>
      <c r="D11983" s="2" t="s">
        <v>12712</v>
      </c>
      <c r="E11983" s="3" t="s">
        <v>6153</v>
      </c>
      <c r="G11983" s="66">
        <v>1.5</v>
      </c>
    </row>
    <row r="11984" spans="1:7" ht="22.5" x14ac:dyDescent="0.2">
      <c r="A11984" s="1" t="str">
        <f t="shared" si="197"/>
        <v>SINAPI-I 39014</v>
      </c>
      <c r="B11984" s="3" t="s">
        <v>6169</v>
      </c>
      <c r="C11984" s="3">
        <v>39014</v>
      </c>
      <c r="D11984" s="2" t="s">
        <v>12713</v>
      </c>
      <c r="E11984" s="3" t="s">
        <v>6153</v>
      </c>
      <c r="G11984" s="66">
        <v>8.66</v>
      </c>
    </row>
    <row r="11985" spans="1:7" x14ac:dyDescent="0.2">
      <c r="A11985" s="1" t="str">
        <f t="shared" si="197"/>
        <v>SINAPI-I 39365</v>
      </c>
      <c r="B11985" s="3" t="s">
        <v>6169</v>
      </c>
      <c r="C11985" s="3">
        <v>39365</v>
      </c>
      <c r="D11985" s="2" t="s">
        <v>12714</v>
      </c>
      <c r="E11985" s="3" t="s">
        <v>6148</v>
      </c>
      <c r="G11985" s="66">
        <v>2102.7399999999998</v>
      </c>
    </row>
    <row r="11986" spans="1:7" x14ac:dyDescent="0.2">
      <c r="A11986" s="1" t="str">
        <f t="shared" si="197"/>
        <v>SINAPI-I 39366</v>
      </c>
      <c r="B11986" s="3" t="s">
        <v>6169</v>
      </c>
      <c r="C11986" s="3">
        <v>39366</v>
      </c>
      <c r="D11986" s="2" t="s">
        <v>12715</v>
      </c>
      <c r="E11986" s="3" t="s">
        <v>6148</v>
      </c>
      <c r="G11986" s="66">
        <v>3190.21</v>
      </c>
    </row>
    <row r="11987" spans="1:7" x14ac:dyDescent="0.2">
      <c r="A11987" s="1" t="str">
        <f t="shared" si="197"/>
        <v>SINAPI-I 39367</v>
      </c>
      <c r="B11987" s="3" t="s">
        <v>6169</v>
      </c>
      <c r="C11987" s="3">
        <v>39367</v>
      </c>
      <c r="D11987" s="2" t="s">
        <v>12716</v>
      </c>
      <c r="E11987" s="3" t="s">
        <v>6148</v>
      </c>
      <c r="G11987" s="66">
        <v>5466.21</v>
      </c>
    </row>
    <row r="11988" spans="1:7" x14ac:dyDescent="0.2">
      <c r="A11988" s="1" t="str">
        <f t="shared" si="197"/>
        <v>SINAPI-I 37394</v>
      </c>
      <c r="B11988" s="3" t="s">
        <v>6169</v>
      </c>
      <c r="C11988" s="3">
        <v>37394</v>
      </c>
      <c r="D11988" s="2" t="s">
        <v>12717</v>
      </c>
      <c r="E11988" s="3" t="s">
        <v>15510</v>
      </c>
      <c r="G11988" s="66">
        <v>93.28</v>
      </c>
    </row>
    <row r="11989" spans="1:7" x14ac:dyDescent="0.2">
      <c r="A11989" s="1" t="str">
        <f t="shared" si="197"/>
        <v>SINAPI-I 14146</v>
      </c>
      <c r="B11989" s="3" t="s">
        <v>6169</v>
      </c>
      <c r="C11989" s="3">
        <v>14146</v>
      </c>
      <c r="D11989" s="2" t="s">
        <v>12718</v>
      </c>
      <c r="E11989" s="3" t="s">
        <v>15510</v>
      </c>
      <c r="G11989" s="66">
        <v>150</v>
      </c>
    </row>
    <row r="11990" spans="1:7" x14ac:dyDescent="0.2">
      <c r="A11990" s="1" t="str">
        <f t="shared" si="197"/>
        <v>SINAPI-I 938</v>
      </c>
      <c r="B11990" s="3" t="s">
        <v>6169</v>
      </c>
      <c r="C11990" s="3">
        <v>938</v>
      </c>
      <c r="D11990" s="2" t="s">
        <v>12719</v>
      </c>
      <c r="E11990" s="3" t="s">
        <v>6147</v>
      </c>
      <c r="G11990" s="66">
        <v>1.56</v>
      </c>
    </row>
    <row r="11991" spans="1:7" x14ac:dyDescent="0.2">
      <c r="A11991" s="1" t="str">
        <f t="shared" si="197"/>
        <v>SINAPI-I 937</v>
      </c>
      <c r="B11991" s="3" t="s">
        <v>6169</v>
      </c>
      <c r="C11991" s="3">
        <v>937</v>
      </c>
      <c r="D11991" s="2" t="s">
        <v>12720</v>
      </c>
      <c r="E11991" s="3" t="s">
        <v>6147</v>
      </c>
      <c r="G11991" s="66">
        <v>9.08</v>
      </c>
    </row>
    <row r="11992" spans="1:7" x14ac:dyDescent="0.2">
      <c r="A11992" s="1" t="str">
        <f t="shared" si="197"/>
        <v>SINAPI-I 939</v>
      </c>
      <c r="B11992" s="3" t="s">
        <v>6169</v>
      </c>
      <c r="C11992" s="3">
        <v>939</v>
      </c>
      <c r="D11992" s="2" t="s">
        <v>12721</v>
      </c>
      <c r="E11992" s="3" t="s">
        <v>6147</v>
      </c>
      <c r="G11992" s="66">
        <v>2.52</v>
      </c>
    </row>
    <row r="11993" spans="1:7" x14ac:dyDescent="0.2">
      <c r="A11993" s="1" t="str">
        <f t="shared" si="197"/>
        <v>SINAPI-I 944</v>
      </c>
      <c r="B11993" s="3" t="s">
        <v>6169</v>
      </c>
      <c r="C11993" s="3">
        <v>944</v>
      </c>
      <c r="D11993" s="2" t="s">
        <v>12722</v>
      </c>
      <c r="E11993" s="3" t="s">
        <v>6147</v>
      </c>
      <c r="G11993" s="66">
        <v>3.98</v>
      </c>
    </row>
    <row r="11994" spans="1:7" x14ac:dyDescent="0.2">
      <c r="A11994" s="1" t="str">
        <f t="shared" si="197"/>
        <v>SINAPI-I 940</v>
      </c>
      <c r="B11994" s="3" t="s">
        <v>6169</v>
      </c>
      <c r="C11994" s="3">
        <v>940</v>
      </c>
      <c r="D11994" s="2" t="s">
        <v>12723</v>
      </c>
      <c r="E11994" s="3" t="s">
        <v>6147</v>
      </c>
      <c r="G11994" s="66">
        <v>5.74</v>
      </c>
    </row>
    <row r="11995" spans="1:7" x14ac:dyDescent="0.2">
      <c r="A11995" s="1" t="str">
        <f t="shared" si="197"/>
        <v>SINAPI-I 44397</v>
      </c>
      <c r="B11995" s="3" t="s">
        <v>6169</v>
      </c>
      <c r="C11995" s="3">
        <v>44397</v>
      </c>
      <c r="D11995" s="2" t="s">
        <v>12724</v>
      </c>
      <c r="E11995" s="3" t="s">
        <v>6147</v>
      </c>
      <c r="G11995" s="66">
        <v>3.99</v>
      </c>
    </row>
    <row r="11996" spans="1:7" x14ac:dyDescent="0.2">
      <c r="A11996" s="1" t="str">
        <f t="shared" si="197"/>
        <v>SINAPI-I 406</v>
      </c>
      <c r="B11996" s="3" t="s">
        <v>6169</v>
      </c>
      <c r="C11996" s="3">
        <v>406</v>
      </c>
      <c r="D11996" s="2" t="s">
        <v>12725</v>
      </c>
      <c r="E11996" s="3" t="s">
        <v>6148</v>
      </c>
      <c r="G11996" s="66">
        <v>88.07</v>
      </c>
    </row>
    <row r="11997" spans="1:7" x14ac:dyDescent="0.2">
      <c r="A11997" s="1" t="str">
        <f t="shared" si="197"/>
        <v>SINAPI-I 42529</v>
      </c>
      <c r="B11997" s="3" t="s">
        <v>6169</v>
      </c>
      <c r="C11997" s="3">
        <v>42529</v>
      </c>
      <c r="D11997" s="2" t="s">
        <v>12726</v>
      </c>
      <c r="E11997" s="3" t="s">
        <v>6147</v>
      </c>
      <c r="G11997" s="66">
        <v>1.21</v>
      </c>
    </row>
    <row r="11998" spans="1:7" ht="22.5" x14ac:dyDescent="0.2">
      <c r="A11998" s="1" t="str">
        <f t="shared" si="197"/>
        <v>SINAPI-I 39634</v>
      </c>
      <c r="B11998" s="3" t="s">
        <v>6169</v>
      </c>
      <c r="C11998" s="3">
        <v>39634</v>
      </c>
      <c r="D11998" s="2" t="s">
        <v>12727</v>
      </c>
      <c r="E11998" s="3" t="s">
        <v>6147</v>
      </c>
      <c r="G11998" s="66">
        <v>7.79</v>
      </c>
    </row>
    <row r="11999" spans="1:7" x14ac:dyDescent="0.2">
      <c r="A11999" s="1" t="str">
        <f t="shared" si="197"/>
        <v>SINAPI-I 39701</v>
      </c>
      <c r="B11999" s="3" t="s">
        <v>6169</v>
      </c>
      <c r="C11999" s="3">
        <v>39701</v>
      </c>
      <c r="D11999" s="2" t="s">
        <v>12728</v>
      </c>
      <c r="E11999" s="3" t="s">
        <v>6148</v>
      </c>
      <c r="G11999" s="66">
        <v>89.82</v>
      </c>
    </row>
    <row r="12000" spans="1:7" x14ac:dyDescent="0.2">
      <c r="A12000" s="1" t="str">
        <f t="shared" si="197"/>
        <v>SINAPI-I 12815</v>
      </c>
      <c r="B12000" s="3" t="s">
        <v>6169</v>
      </c>
      <c r="C12000" s="3">
        <v>12815</v>
      </c>
      <c r="D12000" s="2" t="s">
        <v>12729</v>
      </c>
      <c r="E12000" s="3" t="s">
        <v>6148</v>
      </c>
      <c r="G12000" s="66">
        <v>12.64</v>
      </c>
    </row>
    <row r="12001" spans="1:7" x14ac:dyDescent="0.2">
      <c r="A12001" s="1" t="str">
        <f t="shared" si="197"/>
        <v>SINAPI-I 39431</v>
      </c>
      <c r="B12001" s="3" t="s">
        <v>6169</v>
      </c>
      <c r="C12001" s="3">
        <v>39431</v>
      </c>
      <c r="D12001" s="2" t="s">
        <v>12730</v>
      </c>
      <c r="E12001" s="3" t="s">
        <v>6147</v>
      </c>
      <c r="G12001" s="66">
        <v>0.33</v>
      </c>
    </row>
    <row r="12002" spans="1:7" x14ac:dyDescent="0.2">
      <c r="A12002" s="1" t="str">
        <f t="shared" si="197"/>
        <v>SINAPI-I 39432</v>
      </c>
      <c r="B12002" s="3" t="s">
        <v>6169</v>
      </c>
      <c r="C12002" s="3">
        <v>39432</v>
      </c>
      <c r="D12002" s="2" t="s">
        <v>12731</v>
      </c>
      <c r="E12002" s="3" t="s">
        <v>6147</v>
      </c>
      <c r="G12002" s="66">
        <v>2.91</v>
      </c>
    </row>
    <row r="12003" spans="1:7" x14ac:dyDescent="0.2">
      <c r="A12003" s="1" t="str">
        <f t="shared" si="197"/>
        <v>SINAPI-I 20111</v>
      </c>
      <c r="B12003" s="3" t="s">
        <v>6169</v>
      </c>
      <c r="C12003" s="3">
        <v>20111</v>
      </c>
      <c r="D12003" s="2" t="s">
        <v>12732</v>
      </c>
      <c r="E12003" s="3" t="s">
        <v>6148</v>
      </c>
      <c r="G12003" s="66">
        <v>8.6999999999999993</v>
      </c>
    </row>
    <row r="12004" spans="1:7" x14ac:dyDescent="0.2">
      <c r="A12004" s="1" t="str">
        <f t="shared" si="197"/>
        <v>SINAPI-I 21127</v>
      </c>
      <c r="B12004" s="3" t="s">
        <v>6169</v>
      </c>
      <c r="C12004" s="3">
        <v>21127</v>
      </c>
      <c r="D12004" s="2" t="s">
        <v>12733</v>
      </c>
      <c r="E12004" s="3" t="s">
        <v>6148</v>
      </c>
      <c r="G12004" s="66">
        <v>3.29</v>
      </c>
    </row>
    <row r="12005" spans="1:7" x14ac:dyDescent="0.2">
      <c r="A12005" s="1" t="str">
        <f t="shared" si="197"/>
        <v>SINAPI-I 404</v>
      </c>
      <c r="B12005" s="3" t="s">
        <v>6169</v>
      </c>
      <c r="C12005" s="3">
        <v>404</v>
      </c>
      <c r="D12005" s="2" t="s">
        <v>12734</v>
      </c>
      <c r="E12005" s="3" t="s">
        <v>6147</v>
      </c>
      <c r="G12005" s="66">
        <v>1.18</v>
      </c>
    </row>
    <row r="12006" spans="1:7" x14ac:dyDescent="0.2">
      <c r="A12006" s="1" t="str">
        <f t="shared" si="197"/>
        <v>SINAPI-I 14151</v>
      </c>
      <c r="B12006" s="3" t="s">
        <v>6169</v>
      </c>
      <c r="C12006" s="3">
        <v>14151</v>
      </c>
      <c r="D12006" s="2" t="s">
        <v>12735</v>
      </c>
      <c r="E12006" s="3" t="s">
        <v>6148</v>
      </c>
      <c r="G12006" s="66">
        <v>107.81</v>
      </c>
    </row>
    <row r="12007" spans="1:7" x14ac:dyDescent="0.2">
      <c r="A12007" s="1" t="str">
        <f t="shared" ref="A12007:A12070" si="198">CONCATENAR</f>
        <v>SINAPI-I 14153</v>
      </c>
      <c r="B12007" s="3" t="s">
        <v>6169</v>
      </c>
      <c r="C12007" s="3">
        <v>14153</v>
      </c>
      <c r="D12007" s="2" t="s">
        <v>12736</v>
      </c>
      <c r="E12007" s="3" t="s">
        <v>6148</v>
      </c>
      <c r="G12007" s="66">
        <v>121.87</v>
      </c>
    </row>
    <row r="12008" spans="1:7" x14ac:dyDescent="0.2">
      <c r="A12008" s="1" t="str">
        <f t="shared" si="198"/>
        <v>SINAPI-I 14152</v>
      </c>
      <c r="B12008" s="3" t="s">
        <v>6169</v>
      </c>
      <c r="C12008" s="3">
        <v>14152</v>
      </c>
      <c r="D12008" s="2" t="s">
        <v>12737</v>
      </c>
      <c r="E12008" s="3" t="s">
        <v>6148</v>
      </c>
      <c r="G12008" s="66">
        <v>93.56</v>
      </c>
    </row>
    <row r="12009" spans="1:7" x14ac:dyDescent="0.2">
      <c r="A12009" s="1" t="str">
        <f t="shared" si="198"/>
        <v>SINAPI-I 14154</v>
      </c>
      <c r="B12009" s="3" t="s">
        <v>6169</v>
      </c>
      <c r="C12009" s="3">
        <v>14154</v>
      </c>
      <c r="D12009" s="2" t="s">
        <v>12738</v>
      </c>
      <c r="E12009" s="3" t="s">
        <v>6148</v>
      </c>
      <c r="G12009" s="66">
        <v>327.45999999999998</v>
      </c>
    </row>
    <row r="12010" spans="1:7" x14ac:dyDescent="0.2">
      <c r="A12010" s="1" t="str">
        <f t="shared" si="198"/>
        <v>SINAPI-I 3143</v>
      </c>
      <c r="B12010" s="3" t="s">
        <v>6169</v>
      </c>
      <c r="C12010" s="3">
        <v>3143</v>
      </c>
      <c r="D12010" s="2" t="s">
        <v>12739</v>
      </c>
      <c r="E12010" s="3" t="s">
        <v>6148</v>
      </c>
      <c r="G12010" s="66">
        <v>9.1</v>
      </c>
    </row>
    <row r="12011" spans="1:7" x14ac:dyDescent="0.2">
      <c r="A12011" s="1" t="str">
        <f t="shared" si="198"/>
        <v>SINAPI-I 3146</v>
      </c>
      <c r="B12011" s="3" t="s">
        <v>6169</v>
      </c>
      <c r="C12011" s="3">
        <v>3146</v>
      </c>
      <c r="D12011" s="2" t="s">
        <v>12740</v>
      </c>
      <c r="E12011" s="3" t="s">
        <v>6148</v>
      </c>
      <c r="G12011" s="66">
        <v>4</v>
      </c>
    </row>
    <row r="12012" spans="1:7" x14ac:dyDescent="0.2">
      <c r="A12012" s="1" t="str">
        <f t="shared" si="198"/>
        <v>SINAPI-I 3148</v>
      </c>
      <c r="B12012" s="3" t="s">
        <v>6169</v>
      </c>
      <c r="C12012" s="3">
        <v>3148</v>
      </c>
      <c r="D12012" s="2" t="s">
        <v>12741</v>
      </c>
      <c r="E12012" s="3" t="s">
        <v>6148</v>
      </c>
      <c r="G12012" s="66">
        <v>14.75</v>
      </c>
    </row>
    <row r="12013" spans="1:7" x14ac:dyDescent="0.2">
      <c r="A12013" s="1" t="str">
        <f t="shared" si="198"/>
        <v>SINAPI-I 4310</v>
      </c>
      <c r="B12013" s="3" t="s">
        <v>6169</v>
      </c>
      <c r="C12013" s="3">
        <v>4310</v>
      </c>
      <c r="D12013" s="2" t="s">
        <v>12742</v>
      </c>
      <c r="E12013" s="3" t="s">
        <v>6148</v>
      </c>
      <c r="G12013" s="66">
        <v>4.16</v>
      </c>
    </row>
    <row r="12014" spans="1:7" x14ac:dyDescent="0.2">
      <c r="A12014" s="1" t="str">
        <f t="shared" si="198"/>
        <v>SINAPI-I 4311</v>
      </c>
      <c r="B12014" s="3" t="s">
        <v>6169</v>
      </c>
      <c r="C12014" s="3">
        <v>4311</v>
      </c>
      <c r="D12014" s="2" t="s">
        <v>12743</v>
      </c>
      <c r="E12014" s="3" t="s">
        <v>6148</v>
      </c>
      <c r="G12014" s="66">
        <v>2.93</v>
      </c>
    </row>
    <row r="12015" spans="1:7" x14ac:dyDescent="0.2">
      <c r="A12015" s="1" t="str">
        <f t="shared" si="198"/>
        <v>SINAPI-I 4312</v>
      </c>
      <c r="B12015" s="3" t="s">
        <v>6169</v>
      </c>
      <c r="C12015" s="3">
        <v>4312</v>
      </c>
      <c r="D12015" s="2" t="s">
        <v>12744</v>
      </c>
      <c r="E12015" s="3" t="s">
        <v>6148</v>
      </c>
      <c r="G12015" s="66">
        <v>4.1100000000000003</v>
      </c>
    </row>
    <row r="12016" spans="1:7" x14ac:dyDescent="0.2">
      <c r="A12016" s="1" t="str">
        <f t="shared" si="198"/>
        <v>SINAPI-I 13261</v>
      </c>
      <c r="B12016" s="3" t="s">
        <v>6169</v>
      </c>
      <c r="C12016" s="3">
        <v>13261</v>
      </c>
      <c r="D12016" s="2" t="s">
        <v>12745</v>
      </c>
      <c r="E12016" s="3" t="s">
        <v>6148</v>
      </c>
      <c r="G12016" s="66">
        <v>3.41</v>
      </c>
    </row>
    <row r="12017" spans="1:7" x14ac:dyDescent="0.2">
      <c r="A12017" s="1" t="str">
        <f t="shared" si="198"/>
        <v>SINAPI-I 3272</v>
      </c>
      <c r="B12017" s="3" t="s">
        <v>6169</v>
      </c>
      <c r="C12017" s="3">
        <v>3272</v>
      </c>
      <c r="D12017" s="2" t="s">
        <v>12746</v>
      </c>
      <c r="E12017" s="3" t="s">
        <v>6148</v>
      </c>
      <c r="G12017" s="66">
        <v>52.84</v>
      </c>
    </row>
    <row r="12018" spans="1:7" x14ac:dyDescent="0.2">
      <c r="A12018" s="1" t="str">
        <f t="shared" si="198"/>
        <v>SINAPI-I 3265</v>
      </c>
      <c r="B12018" s="3" t="s">
        <v>6169</v>
      </c>
      <c r="C12018" s="3">
        <v>3265</v>
      </c>
      <c r="D12018" s="2" t="s">
        <v>12747</v>
      </c>
      <c r="E12018" s="3" t="s">
        <v>6148</v>
      </c>
      <c r="G12018" s="66">
        <v>41.98</v>
      </c>
    </row>
    <row r="12019" spans="1:7" x14ac:dyDescent="0.2">
      <c r="A12019" s="1" t="str">
        <f t="shared" si="198"/>
        <v>SINAPI-I 3264</v>
      </c>
      <c r="B12019" s="3" t="s">
        <v>6169</v>
      </c>
      <c r="C12019" s="3">
        <v>3264</v>
      </c>
      <c r="D12019" s="2" t="s">
        <v>12748</v>
      </c>
      <c r="E12019" s="3" t="s">
        <v>6148</v>
      </c>
      <c r="G12019" s="66">
        <v>30.19</v>
      </c>
    </row>
    <row r="12020" spans="1:7" x14ac:dyDescent="0.2">
      <c r="A12020" s="1" t="str">
        <f t="shared" si="198"/>
        <v>SINAPI-I 3262</v>
      </c>
      <c r="B12020" s="3" t="s">
        <v>6169</v>
      </c>
      <c r="C12020" s="3">
        <v>3262</v>
      </c>
      <c r="D12020" s="2" t="s">
        <v>12749</v>
      </c>
      <c r="E12020" s="3" t="s">
        <v>6148</v>
      </c>
      <c r="G12020" s="66">
        <v>18.38</v>
      </c>
    </row>
    <row r="12021" spans="1:7" x14ac:dyDescent="0.2">
      <c r="A12021" s="1" t="str">
        <f t="shared" si="198"/>
        <v>SINAPI-I 3267</v>
      </c>
      <c r="B12021" s="3" t="s">
        <v>6169</v>
      </c>
      <c r="C12021" s="3">
        <v>3267</v>
      </c>
      <c r="D12021" s="2" t="s">
        <v>12750</v>
      </c>
      <c r="E12021" s="3" t="s">
        <v>6148</v>
      </c>
      <c r="G12021" s="66">
        <v>98.6</v>
      </c>
    </row>
    <row r="12022" spans="1:7" x14ac:dyDescent="0.2">
      <c r="A12022" s="1" t="str">
        <f t="shared" si="198"/>
        <v>SINAPI-I 3266</v>
      </c>
      <c r="B12022" s="3" t="s">
        <v>6169</v>
      </c>
      <c r="C12022" s="3">
        <v>3266</v>
      </c>
      <c r="D12022" s="2" t="s">
        <v>12751</v>
      </c>
      <c r="E12022" s="3" t="s">
        <v>6148</v>
      </c>
      <c r="G12022" s="66">
        <v>62.73</v>
      </c>
    </row>
    <row r="12023" spans="1:7" x14ac:dyDescent="0.2">
      <c r="A12023" s="1" t="str">
        <f t="shared" si="198"/>
        <v>SINAPI-I 3268</v>
      </c>
      <c r="B12023" s="3" t="s">
        <v>6169</v>
      </c>
      <c r="C12023" s="3">
        <v>3268</v>
      </c>
      <c r="D12023" s="2" t="s">
        <v>12752</v>
      </c>
      <c r="E12023" s="3" t="s">
        <v>6148</v>
      </c>
      <c r="G12023" s="66">
        <v>133.31</v>
      </c>
    </row>
    <row r="12024" spans="1:7" x14ac:dyDescent="0.2">
      <c r="A12024" s="1" t="str">
        <f t="shared" si="198"/>
        <v>SINAPI-I 3263</v>
      </c>
      <c r="B12024" s="3" t="s">
        <v>6169</v>
      </c>
      <c r="C12024" s="3">
        <v>3263</v>
      </c>
      <c r="D12024" s="2" t="s">
        <v>12753</v>
      </c>
      <c r="E12024" s="3" t="s">
        <v>6148</v>
      </c>
      <c r="G12024" s="66">
        <v>25.1</v>
      </c>
    </row>
    <row r="12025" spans="1:7" x14ac:dyDescent="0.2">
      <c r="A12025" s="1" t="str">
        <f t="shared" si="198"/>
        <v>SINAPI-I 3271</v>
      </c>
      <c r="B12025" s="3" t="s">
        <v>6169</v>
      </c>
      <c r="C12025" s="3">
        <v>3271</v>
      </c>
      <c r="D12025" s="2" t="s">
        <v>12754</v>
      </c>
      <c r="E12025" s="3" t="s">
        <v>6148</v>
      </c>
      <c r="G12025" s="66">
        <v>197.08</v>
      </c>
    </row>
    <row r="12026" spans="1:7" x14ac:dyDescent="0.2">
      <c r="A12026" s="1" t="str">
        <f t="shared" si="198"/>
        <v>SINAPI-I 3270</v>
      </c>
      <c r="B12026" s="3" t="s">
        <v>6169</v>
      </c>
      <c r="C12026" s="3">
        <v>3270</v>
      </c>
      <c r="D12026" s="2" t="s">
        <v>12755</v>
      </c>
      <c r="E12026" s="3" t="s">
        <v>6148</v>
      </c>
      <c r="G12026" s="66">
        <v>331.11</v>
      </c>
    </row>
    <row r="12027" spans="1:7" ht="22.5" x14ac:dyDescent="0.2">
      <c r="A12027" s="1" t="str">
        <f t="shared" si="198"/>
        <v>SINAPI-I 3275</v>
      </c>
      <c r="B12027" s="3" t="s">
        <v>6169</v>
      </c>
      <c r="C12027" s="3">
        <v>3275</v>
      </c>
      <c r="D12027" s="2" t="s">
        <v>12756</v>
      </c>
      <c r="E12027" s="3" t="s">
        <v>6149</v>
      </c>
      <c r="G12027" s="66">
        <v>114.83</v>
      </c>
    </row>
    <row r="12028" spans="1:7" ht="22.5" x14ac:dyDescent="0.2">
      <c r="A12028" s="1" t="str">
        <f t="shared" si="198"/>
        <v>SINAPI-I 39512</v>
      </c>
      <c r="B12028" s="3" t="s">
        <v>6169</v>
      </c>
      <c r="C12028" s="3">
        <v>39512</v>
      </c>
      <c r="D12028" s="2" t="s">
        <v>12757</v>
      </c>
      <c r="E12028" s="3" t="s">
        <v>6149</v>
      </c>
    </row>
    <row r="12029" spans="1:7" ht="22.5" x14ac:dyDescent="0.2">
      <c r="A12029" s="1" t="str">
        <f t="shared" si="198"/>
        <v>SINAPI-I 39511</v>
      </c>
      <c r="B12029" s="3" t="s">
        <v>6169</v>
      </c>
      <c r="C12029" s="3">
        <v>39511</v>
      </c>
      <c r="D12029" s="2" t="s">
        <v>12758</v>
      </c>
      <c r="E12029" s="3" t="s">
        <v>6149</v>
      </c>
    </row>
    <row r="12030" spans="1:7" ht="22.5" x14ac:dyDescent="0.2">
      <c r="A12030" s="1" t="str">
        <f t="shared" si="198"/>
        <v>SINAPI-I 39513</v>
      </c>
      <c r="B12030" s="3" t="s">
        <v>6169</v>
      </c>
      <c r="C12030" s="3">
        <v>39513</v>
      </c>
      <c r="D12030" s="2" t="s">
        <v>12759</v>
      </c>
      <c r="E12030" s="3" t="s">
        <v>6149</v>
      </c>
    </row>
    <row r="12031" spans="1:7" ht="22.5" x14ac:dyDescent="0.2">
      <c r="A12031" s="1" t="str">
        <f t="shared" si="198"/>
        <v>SINAPI-I 3286</v>
      </c>
      <c r="B12031" s="3" t="s">
        <v>6169</v>
      </c>
      <c r="C12031" s="3">
        <v>3286</v>
      </c>
      <c r="D12031" s="2" t="s">
        <v>12760</v>
      </c>
      <c r="E12031" s="3" t="s">
        <v>6149</v>
      </c>
      <c r="G12031" s="66">
        <v>140.29</v>
      </c>
    </row>
    <row r="12032" spans="1:7" ht="22.5" x14ac:dyDescent="0.2">
      <c r="A12032" s="1" t="str">
        <f t="shared" si="198"/>
        <v>SINAPI-I 3287</v>
      </c>
      <c r="B12032" s="3" t="s">
        <v>6169</v>
      </c>
      <c r="C12032" s="3">
        <v>3287</v>
      </c>
      <c r="D12032" s="2" t="s">
        <v>12761</v>
      </c>
      <c r="E12032" s="3" t="s">
        <v>6149</v>
      </c>
      <c r="G12032" s="66">
        <v>212</v>
      </c>
    </row>
    <row r="12033" spans="1:7" ht="22.5" x14ac:dyDescent="0.2">
      <c r="A12033" s="1" t="str">
        <f t="shared" si="198"/>
        <v>SINAPI-I 3283</v>
      </c>
      <c r="B12033" s="3" t="s">
        <v>6169</v>
      </c>
      <c r="C12033" s="3">
        <v>3283</v>
      </c>
      <c r="D12033" s="2" t="s">
        <v>12762</v>
      </c>
      <c r="E12033" s="3" t="s">
        <v>6149</v>
      </c>
      <c r="G12033" s="66">
        <v>44.53</v>
      </c>
    </row>
    <row r="12034" spans="1:7" ht="22.5" x14ac:dyDescent="0.2">
      <c r="A12034" s="1" t="str">
        <f t="shared" si="198"/>
        <v>SINAPI-I 11587</v>
      </c>
      <c r="B12034" s="3" t="s">
        <v>6169</v>
      </c>
      <c r="C12034" s="3">
        <v>11587</v>
      </c>
      <c r="D12034" s="2" t="s">
        <v>12763</v>
      </c>
      <c r="E12034" s="3" t="s">
        <v>6149</v>
      </c>
      <c r="G12034" s="66">
        <v>78.739999999999995</v>
      </c>
    </row>
    <row r="12035" spans="1:7" ht="22.5" x14ac:dyDescent="0.2">
      <c r="A12035" s="1" t="str">
        <f t="shared" si="198"/>
        <v>SINAPI-I 36225</v>
      </c>
      <c r="B12035" s="3" t="s">
        <v>6169</v>
      </c>
      <c r="C12035" s="3">
        <v>36225</v>
      </c>
      <c r="D12035" s="2" t="s">
        <v>12764</v>
      </c>
      <c r="E12035" s="3" t="s">
        <v>6149</v>
      </c>
      <c r="G12035" s="66">
        <v>31.98</v>
      </c>
    </row>
    <row r="12036" spans="1:7" ht="22.5" x14ac:dyDescent="0.2">
      <c r="A12036" s="1" t="str">
        <f t="shared" si="198"/>
        <v>SINAPI-I 36230</v>
      </c>
      <c r="B12036" s="3" t="s">
        <v>6169</v>
      </c>
      <c r="C12036" s="3">
        <v>36230</v>
      </c>
      <c r="D12036" s="2" t="s">
        <v>12765</v>
      </c>
      <c r="E12036" s="3" t="s">
        <v>6149</v>
      </c>
      <c r="G12036" s="66">
        <v>23.5</v>
      </c>
    </row>
    <row r="12037" spans="1:7" ht="22.5" x14ac:dyDescent="0.2">
      <c r="A12037" s="1" t="str">
        <f t="shared" si="198"/>
        <v>SINAPI-I 36238</v>
      </c>
      <c r="B12037" s="3" t="s">
        <v>6169</v>
      </c>
      <c r="C12037" s="3">
        <v>36238</v>
      </c>
      <c r="D12037" s="2" t="s">
        <v>12766</v>
      </c>
      <c r="E12037" s="3" t="s">
        <v>6149</v>
      </c>
      <c r="G12037" s="66">
        <v>22.96</v>
      </c>
    </row>
    <row r="12038" spans="1:7" ht="22.5" x14ac:dyDescent="0.2">
      <c r="A12038" s="1" t="str">
        <f t="shared" si="198"/>
        <v>SINAPI-I 39363</v>
      </c>
      <c r="B12038" s="3" t="s">
        <v>6169</v>
      </c>
      <c r="C12038" s="3">
        <v>39363</v>
      </c>
      <c r="D12038" s="2" t="s">
        <v>12767</v>
      </c>
      <c r="E12038" s="3" t="s">
        <v>6148</v>
      </c>
      <c r="G12038" s="66">
        <v>6198.17</v>
      </c>
    </row>
    <row r="12039" spans="1:7" ht="22.5" x14ac:dyDescent="0.2">
      <c r="A12039" s="1" t="str">
        <f t="shared" si="198"/>
        <v>SINAPI-I 39361</v>
      </c>
      <c r="B12039" s="3" t="s">
        <v>6169</v>
      </c>
      <c r="C12039" s="3">
        <v>39361</v>
      </c>
      <c r="D12039" s="2" t="s">
        <v>12768</v>
      </c>
      <c r="E12039" s="3" t="s">
        <v>6148</v>
      </c>
      <c r="G12039" s="66">
        <v>1893.58</v>
      </c>
    </row>
    <row r="12040" spans="1:7" ht="22.5" x14ac:dyDescent="0.2">
      <c r="A12040" s="1" t="str">
        <f t="shared" si="198"/>
        <v>SINAPI-I 39362</v>
      </c>
      <c r="B12040" s="3" t="s">
        <v>6169</v>
      </c>
      <c r="C12040" s="3">
        <v>39362</v>
      </c>
      <c r="D12040" s="2" t="s">
        <v>12769</v>
      </c>
      <c r="E12040" s="3" t="s">
        <v>6148</v>
      </c>
      <c r="G12040" s="66">
        <v>3345.11</v>
      </c>
    </row>
    <row r="12041" spans="1:7" ht="22.5" x14ac:dyDescent="0.2">
      <c r="A12041" s="1" t="str">
        <f t="shared" si="198"/>
        <v>SINAPI-I 39364</v>
      </c>
      <c r="B12041" s="3" t="s">
        <v>6169</v>
      </c>
      <c r="C12041" s="3">
        <v>39364</v>
      </c>
      <c r="D12041" s="2" t="s">
        <v>12770</v>
      </c>
      <c r="E12041" s="3" t="s">
        <v>6148</v>
      </c>
      <c r="G12041" s="66">
        <v>13073.58</v>
      </c>
    </row>
    <row r="12042" spans="1:7" x14ac:dyDescent="0.2">
      <c r="A12042" s="1" t="str">
        <f t="shared" si="198"/>
        <v>SINAPI-I 14576</v>
      </c>
      <c r="B12042" s="3" t="s">
        <v>6169</v>
      </c>
      <c r="C12042" s="3">
        <v>14576</v>
      </c>
      <c r="D12042" s="2" t="s">
        <v>12771</v>
      </c>
      <c r="E12042" s="3" t="s">
        <v>6148</v>
      </c>
    </row>
    <row r="12043" spans="1:7" x14ac:dyDescent="0.2">
      <c r="A12043" s="1" t="str">
        <f t="shared" si="198"/>
        <v>SINAPI-I 13877</v>
      </c>
      <c r="B12043" s="3" t="s">
        <v>6169</v>
      </c>
      <c r="C12043" s="3">
        <v>13877</v>
      </c>
      <c r="D12043" s="2" t="s">
        <v>12772</v>
      </c>
      <c r="E12043" s="3" t="s">
        <v>6148</v>
      </c>
    </row>
    <row r="12044" spans="1:7" x14ac:dyDescent="0.2">
      <c r="A12044" s="1" t="str">
        <f t="shared" si="198"/>
        <v>SINAPI-I 7307</v>
      </c>
      <c r="B12044" s="3" t="s">
        <v>6169</v>
      </c>
      <c r="C12044" s="3">
        <v>7307</v>
      </c>
      <c r="D12044" s="2" t="s">
        <v>12773</v>
      </c>
      <c r="E12044" s="3" t="s">
        <v>6161</v>
      </c>
      <c r="G12044" s="66">
        <v>50.91</v>
      </c>
    </row>
    <row r="12045" spans="1:7" x14ac:dyDescent="0.2">
      <c r="A12045" s="1" t="str">
        <f t="shared" si="198"/>
        <v>SINAPI-I 38122</v>
      </c>
      <c r="B12045" s="3" t="s">
        <v>6169</v>
      </c>
      <c r="C12045" s="3">
        <v>38122</v>
      </c>
      <c r="D12045" s="2" t="s">
        <v>12774</v>
      </c>
      <c r="E12045" s="3" t="s">
        <v>6161</v>
      </c>
      <c r="G12045" s="66">
        <v>20.85</v>
      </c>
    </row>
    <row r="12046" spans="1:7" x14ac:dyDescent="0.2">
      <c r="A12046" s="1" t="str">
        <f t="shared" si="198"/>
        <v>SINAPI-I 43653</v>
      </c>
      <c r="B12046" s="3" t="s">
        <v>6169</v>
      </c>
      <c r="C12046" s="3">
        <v>43653</v>
      </c>
      <c r="D12046" s="2" t="s">
        <v>12775</v>
      </c>
      <c r="E12046" s="3" t="s">
        <v>6161</v>
      </c>
      <c r="G12046" s="66">
        <v>36.1</v>
      </c>
    </row>
    <row r="12047" spans="1:7" ht="22.5" x14ac:dyDescent="0.2">
      <c r="A12047" s="1" t="str">
        <f t="shared" si="198"/>
        <v>SINAPI-I 12344</v>
      </c>
      <c r="B12047" s="3" t="s">
        <v>6169</v>
      </c>
      <c r="C12047" s="3">
        <v>12344</v>
      </c>
      <c r="D12047" s="2" t="s">
        <v>12776</v>
      </c>
      <c r="E12047" s="3" t="s">
        <v>6148</v>
      </c>
    </row>
    <row r="12048" spans="1:7" ht="22.5" x14ac:dyDescent="0.2">
      <c r="A12048" s="1" t="str">
        <f t="shared" si="198"/>
        <v>SINAPI-I 12343</v>
      </c>
      <c r="B12048" s="3" t="s">
        <v>6169</v>
      </c>
      <c r="C12048" s="3">
        <v>12343</v>
      </c>
      <c r="D12048" s="2" t="s">
        <v>12777</v>
      </c>
      <c r="E12048" s="3" t="s">
        <v>6148</v>
      </c>
    </row>
    <row r="12049" spans="1:7" ht="22.5" x14ac:dyDescent="0.2">
      <c r="A12049" s="1" t="str">
        <f t="shared" si="198"/>
        <v>SINAPI-I 3295</v>
      </c>
      <c r="B12049" s="3" t="s">
        <v>6169</v>
      </c>
      <c r="C12049" s="3">
        <v>3295</v>
      </c>
      <c r="D12049" s="2" t="s">
        <v>12778</v>
      </c>
      <c r="E12049" s="3" t="s">
        <v>6148</v>
      </c>
    </row>
    <row r="12050" spans="1:7" x14ac:dyDescent="0.2">
      <c r="A12050" s="1" t="str">
        <f t="shared" si="198"/>
        <v>SINAPI-I 3302</v>
      </c>
      <c r="B12050" s="3" t="s">
        <v>6169</v>
      </c>
      <c r="C12050" s="3">
        <v>3302</v>
      </c>
      <c r="D12050" s="2" t="s">
        <v>12779</v>
      </c>
      <c r="E12050" s="3" t="s">
        <v>6148</v>
      </c>
    </row>
    <row r="12051" spans="1:7" x14ac:dyDescent="0.2">
      <c r="A12051" s="1" t="str">
        <f t="shared" si="198"/>
        <v>SINAPI-I 3297</v>
      </c>
      <c r="B12051" s="3" t="s">
        <v>6169</v>
      </c>
      <c r="C12051" s="3">
        <v>3297</v>
      </c>
      <c r="D12051" s="2" t="s">
        <v>12780</v>
      </c>
      <c r="E12051" s="3" t="s">
        <v>6148</v>
      </c>
    </row>
    <row r="12052" spans="1:7" x14ac:dyDescent="0.2">
      <c r="A12052" s="1" t="str">
        <f t="shared" si="198"/>
        <v>SINAPI-I 3294</v>
      </c>
      <c r="B12052" s="3" t="s">
        <v>6169</v>
      </c>
      <c r="C12052" s="3">
        <v>3294</v>
      </c>
      <c r="D12052" s="2" t="s">
        <v>12781</v>
      </c>
      <c r="E12052" s="3" t="s">
        <v>6148</v>
      </c>
    </row>
    <row r="12053" spans="1:7" x14ac:dyDescent="0.2">
      <c r="A12053" s="1" t="str">
        <f t="shared" si="198"/>
        <v>SINAPI-I 3292</v>
      </c>
      <c r="B12053" s="3" t="s">
        <v>6169</v>
      </c>
      <c r="C12053" s="3">
        <v>3292</v>
      </c>
      <c r="D12053" s="2" t="s">
        <v>12782</v>
      </c>
      <c r="E12053" s="3" t="s">
        <v>6148</v>
      </c>
    </row>
    <row r="12054" spans="1:7" x14ac:dyDescent="0.2">
      <c r="A12054" s="1" t="str">
        <f t="shared" si="198"/>
        <v>SINAPI-I 3298</v>
      </c>
      <c r="B12054" s="3" t="s">
        <v>6169</v>
      </c>
      <c r="C12054" s="3">
        <v>3298</v>
      </c>
      <c r="D12054" s="2" t="s">
        <v>12783</v>
      </c>
      <c r="E12054" s="3" t="s">
        <v>6148</v>
      </c>
    </row>
    <row r="12055" spans="1:7" ht="22.5" x14ac:dyDescent="0.2">
      <c r="A12055" s="1" t="str">
        <f t="shared" si="198"/>
        <v>SINAPI-I 34802</v>
      </c>
      <c r="B12055" s="3" t="s">
        <v>6169</v>
      </c>
      <c r="C12055" s="3">
        <v>34802</v>
      </c>
      <c r="D12055" s="2" t="s">
        <v>12784</v>
      </c>
      <c r="E12055" s="3" t="s">
        <v>6148</v>
      </c>
      <c r="G12055" s="66">
        <v>1282.7</v>
      </c>
    </row>
    <row r="12056" spans="1:7" ht="22.5" x14ac:dyDescent="0.2">
      <c r="A12056" s="1" t="str">
        <f t="shared" si="198"/>
        <v>SINAPI-I 11588</v>
      </c>
      <c r="B12056" s="3" t="s">
        <v>6169</v>
      </c>
      <c r="C12056" s="3">
        <v>11588</v>
      </c>
      <c r="D12056" s="2" t="s">
        <v>12785</v>
      </c>
      <c r="E12056" s="3" t="s">
        <v>6148</v>
      </c>
      <c r="G12056" s="66">
        <v>1383.82</v>
      </c>
    </row>
    <row r="12057" spans="1:7" ht="22.5" x14ac:dyDescent="0.2">
      <c r="A12057" s="1" t="str">
        <f t="shared" si="198"/>
        <v>SINAPI-I 34383</v>
      </c>
      <c r="B12057" s="3" t="s">
        <v>6169</v>
      </c>
      <c r="C12057" s="3">
        <v>34383</v>
      </c>
      <c r="D12057" s="2" t="s">
        <v>12786</v>
      </c>
      <c r="E12057" s="3" t="s">
        <v>6148</v>
      </c>
      <c r="G12057" s="66">
        <v>1522.3</v>
      </c>
    </row>
    <row r="12058" spans="1:7" ht="22.5" x14ac:dyDescent="0.2">
      <c r="A12058" s="1" t="str">
        <f t="shared" si="198"/>
        <v>SINAPI-I 40451</v>
      </c>
      <c r="B12058" s="3" t="s">
        <v>6169</v>
      </c>
      <c r="C12058" s="3">
        <v>40451</v>
      </c>
      <c r="D12058" s="2" t="s">
        <v>12787</v>
      </c>
      <c r="E12058" s="3" t="s">
        <v>6149</v>
      </c>
      <c r="G12058" s="66">
        <v>123.05</v>
      </c>
    </row>
    <row r="12059" spans="1:7" ht="22.5" x14ac:dyDescent="0.2">
      <c r="A12059" s="1" t="str">
        <f t="shared" si="198"/>
        <v>SINAPI-I 40453</v>
      </c>
      <c r="B12059" s="3" t="s">
        <v>6169</v>
      </c>
      <c r="C12059" s="3">
        <v>40453</v>
      </c>
      <c r="D12059" s="2" t="s">
        <v>12788</v>
      </c>
      <c r="E12059" s="3" t="s">
        <v>6149</v>
      </c>
      <c r="G12059" s="66">
        <v>133.13999999999999</v>
      </c>
    </row>
    <row r="12060" spans="1:7" ht="22.5" x14ac:dyDescent="0.2">
      <c r="A12060" s="1" t="str">
        <f t="shared" si="198"/>
        <v>SINAPI-I 40452</v>
      </c>
      <c r="B12060" s="3" t="s">
        <v>6169</v>
      </c>
      <c r="C12060" s="3">
        <v>40452</v>
      </c>
      <c r="D12060" s="2" t="s">
        <v>12789</v>
      </c>
      <c r="E12060" s="3" t="s">
        <v>6149</v>
      </c>
      <c r="G12060" s="66">
        <v>146.04</v>
      </c>
    </row>
    <row r="12061" spans="1:7" ht="22.5" x14ac:dyDescent="0.2">
      <c r="A12061" s="1" t="str">
        <f t="shared" si="198"/>
        <v>SINAPI-I 11594</v>
      </c>
      <c r="B12061" s="3" t="s">
        <v>6169</v>
      </c>
      <c r="C12061" s="3">
        <v>11594</v>
      </c>
      <c r="D12061" s="2" t="s">
        <v>12790</v>
      </c>
      <c r="E12061" s="3" t="s">
        <v>6148</v>
      </c>
      <c r="G12061" s="66">
        <v>441.06</v>
      </c>
    </row>
    <row r="12062" spans="1:7" x14ac:dyDescent="0.2">
      <c r="A12062" s="1" t="str">
        <f t="shared" si="198"/>
        <v>SINAPI-I 3311</v>
      </c>
      <c r="B12062" s="3" t="s">
        <v>6169</v>
      </c>
      <c r="C12062" s="3">
        <v>3311</v>
      </c>
      <c r="D12062" s="2" t="s">
        <v>12791</v>
      </c>
      <c r="E12062" s="3" t="s">
        <v>6154</v>
      </c>
      <c r="G12062" s="66">
        <v>441.06</v>
      </c>
    </row>
    <row r="12063" spans="1:7" x14ac:dyDescent="0.2">
      <c r="A12063" s="1" t="str">
        <f t="shared" si="198"/>
        <v>SINAPI-I 11599</v>
      </c>
      <c r="B12063" s="3" t="s">
        <v>6169</v>
      </c>
      <c r="C12063" s="3">
        <v>11599</v>
      </c>
      <c r="D12063" s="2" t="s">
        <v>12792</v>
      </c>
      <c r="E12063" s="3" t="s">
        <v>6148</v>
      </c>
      <c r="G12063" s="66">
        <v>586.55999999999995</v>
      </c>
    </row>
    <row r="12064" spans="1:7" ht="22.5" x14ac:dyDescent="0.2">
      <c r="A12064" s="1" t="str">
        <f t="shared" si="198"/>
        <v>SINAPI-I 11593</v>
      </c>
      <c r="B12064" s="3" t="s">
        <v>6169</v>
      </c>
      <c r="C12064" s="3">
        <v>11593</v>
      </c>
      <c r="D12064" s="2" t="s">
        <v>12793</v>
      </c>
      <c r="E12064" s="3" t="s">
        <v>6148</v>
      </c>
      <c r="G12064" s="66">
        <v>822.32</v>
      </c>
    </row>
    <row r="12065" spans="1:7" x14ac:dyDescent="0.2">
      <c r="A12065" s="1" t="str">
        <f t="shared" si="198"/>
        <v>SINAPI-I 3314</v>
      </c>
      <c r="B12065" s="3" t="s">
        <v>6169</v>
      </c>
      <c r="C12065" s="3">
        <v>3314</v>
      </c>
      <c r="D12065" s="2" t="s">
        <v>12794</v>
      </c>
      <c r="E12065" s="3" t="s">
        <v>6154</v>
      </c>
      <c r="G12065" s="66">
        <v>588.13</v>
      </c>
    </row>
    <row r="12066" spans="1:7" x14ac:dyDescent="0.2">
      <c r="A12066" s="1" t="str">
        <f t="shared" si="198"/>
        <v>SINAPI-I 11597</v>
      </c>
      <c r="B12066" s="3" t="s">
        <v>6169</v>
      </c>
      <c r="C12066" s="3">
        <v>11597</v>
      </c>
      <c r="D12066" s="2" t="s">
        <v>12795</v>
      </c>
      <c r="E12066" s="3" t="s">
        <v>6148</v>
      </c>
      <c r="G12066" s="66">
        <v>683.92</v>
      </c>
    </row>
    <row r="12067" spans="1:7" x14ac:dyDescent="0.2">
      <c r="A12067" s="1" t="str">
        <f t="shared" si="198"/>
        <v>SINAPI-I 3309</v>
      </c>
      <c r="B12067" s="3" t="s">
        <v>6169</v>
      </c>
      <c r="C12067" s="3">
        <v>3309</v>
      </c>
      <c r="D12067" s="2" t="s">
        <v>12796</v>
      </c>
      <c r="E12067" s="3" t="s">
        <v>6154</v>
      </c>
      <c r="G12067" s="66">
        <v>467.06</v>
      </c>
    </row>
    <row r="12068" spans="1:7" ht="22.5" x14ac:dyDescent="0.2">
      <c r="A12068" s="1" t="str">
        <f t="shared" si="198"/>
        <v>SINAPI-I 40440</v>
      </c>
      <c r="B12068" s="3" t="s">
        <v>6169</v>
      </c>
      <c r="C12068" s="3">
        <v>40440</v>
      </c>
      <c r="D12068" s="2" t="s">
        <v>12797</v>
      </c>
      <c r="E12068" s="3" t="s">
        <v>6154</v>
      </c>
      <c r="G12068" s="66">
        <v>612.6</v>
      </c>
    </row>
    <row r="12069" spans="1:7" ht="22.5" x14ac:dyDescent="0.2">
      <c r="A12069" s="1" t="str">
        <f t="shared" si="198"/>
        <v>SINAPI-I 40441</v>
      </c>
      <c r="B12069" s="3" t="s">
        <v>6169</v>
      </c>
      <c r="C12069" s="3">
        <v>40441</v>
      </c>
      <c r="D12069" s="2" t="s">
        <v>12798</v>
      </c>
      <c r="E12069" s="3" t="s">
        <v>6154</v>
      </c>
      <c r="G12069" s="66">
        <v>391.11</v>
      </c>
    </row>
    <row r="12070" spans="1:7" ht="22.5" x14ac:dyDescent="0.2">
      <c r="A12070" s="1" t="str">
        <f t="shared" si="198"/>
        <v>SINAPI-I 34612</v>
      </c>
      <c r="B12070" s="3" t="s">
        <v>6169</v>
      </c>
      <c r="C12070" s="3">
        <v>34612</v>
      </c>
      <c r="D12070" s="2" t="s">
        <v>12799</v>
      </c>
      <c r="E12070" s="3" t="s">
        <v>6148</v>
      </c>
      <c r="G12070" s="66">
        <v>845.89</v>
      </c>
    </row>
    <row r="12071" spans="1:7" ht="22.5" x14ac:dyDescent="0.2">
      <c r="A12071" s="1" t="str">
        <f t="shared" ref="A12071:A12134" si="199">CONCATENAR</f>
        <v>SINAPI-I 34635</v>
      </c>
      <c r="B12071" s="3" t="s">
        <v>6169</v>
      </c>
      <c r="C12071" s="3">
        <v>34635</v>
      </c>
      <c r="D12071" s="2" t="s">
        <v>12800</v>
      </c>
      <c r="E12071" s="3" t="s">
        <v>6148</v>
      </c>
      <c r="G12071" s="66">
        <v>1087.78</v>
      </c>
    </row>
    <row r="12072" spans="1:7" ht="22.5" x14ac:dyDescent="0.2">
      <c r="A12072" s="1" t="str">
        <f t="shared" si="199"/>
        <v>SINAPI-I 34633</v>
      </c>
      <c r="B12072" s="3" t="s">
        <v>6169</v>
      </c>
      <c r="C12072" s="3">
        <v>34633</v>
      </c>
      <c r="D12072" s="2" t="s">
        <v>12801</v>
      </c>
      <c r="E12072" s="3" t="s">
        <v>6148</v>
      </c>
      <c r="G12072" s="66">
        <v>1199.02</v>
      </c>
    </row>
    <row r="12073" spans="1:7" ht="22.5" x14ac:dyDescent="0.2">
      <c r="A12073" s="1" t="str">
        <f t="shared" si="199"/>
        <v>SINAPI-I 40449</v>
      </c>
      <c r="B12073" s="3" t="s">
        <v>6169</v>
      </c>
      <c r="C12073" s="3">
        <v>40449</v>
      </c>
      <c r="D12073" s="2" t="s">
        <v>12802</v>
      </c>
      <c r="E12073" s="3" t="s">
        <v>6154</v>
      </c>
      <c r="G12073" s="66">
        <v>328.79</v>
      </c>
    </row>
    <row r="12074" spans="1:7" ht="22.5" x14ac:dyDescent="0.2">
      <c r="A12074" s="1" t="str">
        <f t="shared" si="199"/>
        <v>SINAPI-I 11592</v>
      </c>
      <c r="B12074" s="3" t="s">
        <v>6169</v>
      </c>
      <c r="C12074" s="3">
        <v>11592</v>
      </c>
      <c r="D12074" s="2" t="s">
        <v>12803</v>
      </c>
      <c r="E12074" s="3" t="s">
        <v>6148</v>
      </c>
      <c r="G12074" s="66">
        <v>588.13</v>
      </c>
    </row>
    <row r="12075" spans="1:7" ht="22.5" x14ac:dyDescent="0.2">
      <c r="A12075" s="1" t="str">
        <f t="shared" si="199"/>
        <v>SINAPI-I 34800</v>
      </c>
      <c r="B12075" s="3" t="s">
        <v>6169</v>
      </c>
      <c r="C12075" s="3">
        <v>34800</v>
      </c>
      <c r="D12075" s="2" t="s">
        <v>12804</v>
      </c>
      <c r="E12075" s="3" t="s">
        <v>6154</v>
      </c>
      <c r="G12075" s="66">
        <v>411.16</v>
      </c>
    </row>
    <row r="12076" spans="1:7" x14ac:dyDescent="0.2">
      <c r="A12076" s="1" t="str">
        <f t="shared" si="199"/>
        <v>SINAPI-I 11596</v>
      </c>
      <c r="B12076" s="3" t="s">
        <v>6169</v>
      </c>
      <c r="C12076" s="3">
        <v>11596</v>
      </c>
      <c r="D12076" s="2" t="s">
        <v>12805</v>
      </c>
      <c r="E12076" s="3" t="s">
        <v>6148</v>
      </c>
      <c r="G12076" s="66">
        <v>467.06</v>
      </c>
    </row>
    <row r="12077" spans="1:7" x14ac:dyDescent="0.2">
      <c r="A12077" s="1" t="str">
        <f t="shared" si="199"/>
        <v>SINAPI-I 40438</v>
      </c>
      <c r="B12077" s="3" t="s">
        <v>6169</v>
      </c>
      <c r="C12077" s="3">
        <v>40438</v>
      </c>
      <c r="D12077" s="2" t="s">
        <v>12806</v>
      </c>
      <c r="E12077" s="3" t="s">
        <v>6154</v>
      </c>
      <c r="G12077" s="66">
        <v>273.92</v>
      </c>
    </row>
    <row r="12078" spans="1:7" x14ac:dyDescent="0.2">
      <c r="A12078" s="1" t="str">
        <f t="shared" si="199"/>
        <v>SINAPI-I 40436</v>
      </c>
      <c r="B12078" s="3" t="s">
        <v>6169</v>
      </c>
      <c r="C12078" s="3">
        <v>40436</v>
      </c>
      <c r="D12078" s="2" t="s">
        <v>12807</v>
      </c>
      <c r="E12078" s="3" t="s">
        <v>6154</v>
      </c>
      <c r="G12078" s="66">
        <v>341.56</v>
      </c>
    </row>
    <row r="12079" spans="1:7" ht="22.5" x14ac:dyDescent="0.2">
      <c r="A12079" s="1" t="str">
        <f t="shared" si="199"/>
        <v>SINAPI-I 4315</v>
      </c>
      <c r="B12079" s="3" t="s">
        <v>6169</v>
      </c>
      <c r="C12079" s="3">
        <v>4315</v>
      </c>
      <c r="D12079" s="2" t="s">
        <v>12808</v>
      </c>
      <c r="E12079" s="3" t="s">
        <v>6148</v>
      </c>
      <c r="G12079" s="66">
        <v>3.02</v>
      </c>
    </row>
    <row r="12080" spans="1:7" x14ac:dyDescent="0.2">
      <c r="A12080" s="1" t="str">
        <f t="shared" si="199"/>
        <v>SINAPI-I 402</v>
      </c>
      <c r="B12080" s="3" t="s">
        <v>6169</v>
      </c>
      <c r="C12080" s="3">
        <v>402</v>
      </c>
      <c r="D12080" s="2" t="s">
        <v>12809</v>
      </c>
      <c r="E12080" s="3" t="s">
        <v>6148</v>
      </c>
    </row>
    <row r="12081" spans="1:7" x14ac:dyDescent="0.2">
      <c r="A12081" s="1" t="str">
        <f t="shared" si="199"/>
        <v>SINAPI-I 4226</v>
      </c>
      <c r="B12081" s="3" t="s">
        <v>6169</v>
      </c>
      <c r="C12081" s="3">
        <v>4226</v>
      </c>
      <c r="D12081" s="2" t="s">
        <v>12810</v>
      </c>
      <c r="E12081" s="3" t="s">
        <v>6153</v>
      </c>
      <c r="G12081" s="66">
        <v>8.08</v>
      </c>
    </row>
    <row r="12082" spans="1:7" x14ac:dyDescent="0.2">
      <c r="A12082" s="1" t="str">
        <f t="shared" si="199"/>
        <v>SINAPI-I 4222</v>
      </c>
      <c r="B12082" s="3" t="s">
        <v>6169</v>
      </c>
      <c r="C12082" s="3">
        <v>4222</v>
      </c>
      <c r="D12082" s="2" t="s">
        <v>12811</v>
      </c>
      <c r="E12082" s="3" t="s">
        <v>6161</v>
      </c>
      <c r="G12082" s="66">
        <v>6.22</v>
      </c>
    </row>
    <row r="12083" spans="1:7" ht="22.5" x14ac:dyDescent="0.2">
      <c r="A12083" s="1" t="str">
        <f t="shared" si="199"/>
        <v>SINAPI-I 34804</v>
      </c>
      <c r="B12083" s="3" t="s">
        <v>6169</v>
      </c>
      <c r="C12083" s="3">
        <v>34804</v>
      </c>
      <c r="D12083" s="2" t="s">
        <v>12812</v>
      </c>
      <c r="E12083" s="3" t="s">
        <v>6149</v>
      </c>
      <c r="G12083" s="66">
        <v>49.65</v>
      </c>
    </row>
    <row r="12084" spans="1:7" x14ac:dyDescent="0.2">
      <c r="A12084" s="1" t="str">
        <f t="shared" si="199"/>
        <v>SINAPI-I 4013</v>
      </c>
      <c r="B12084" s="3" t="s">
        <v>6169</v>
      </c>
      <c r="C12084" s="3">
        <v>4013</v>
      </c>
      <c r="D12084" s="2" t="s">
        <v>12813</v>
      </c>
      <c r="E12084" s="3" t="s">
        <v>6149</v>
      </c>
      <c r="G12084" s="66">
        <v>6.33</v>
      </c>
    </row>
    <row r="12085" spans="1:7" x14ac:dyDescent="0.2">
      <c r="A12085" s="1" t="str">
        <f t="shared" si="199"/>
        <v>SINAPI-I 4011</v>
      </c>
      <c r="B12085" s="3" t="s">
        <v>6169</v>
      </c>
      <c r="C12085" s="3">
        <v>4011</v>
      </c>
      <c r="D12085" s="2" t="s">
        <v>12814</v>
      </c>
      <c r="E12085" s="3" t="s">
        <v>6149</v>
      </c>
      <c r="G12085" s="66">
        <v>7.07</v>
      </c>
    </row>
    <row r="12086" spans="1:7" x14ac:dyDescent="0.2">
      <c r="A12086" s="1" t="str">
        <f t="shared" si="199"/>
        <v>SINAPI-I 4021</v>
      </c>
      <c r="B12086" s="3" t="s">
        <v>6169</v>
      </c>
      <c r="C12086" s="3">
        <v>4021</v>
      </c>
      <c r="D12086" s="2" t="s">
        <v>12815</v>
      </c>
      <c r="E12086" s="3" t="s">
        <v>6149</v>
      </c>
      <c r="G12086" s="66">
        <v>8.82</v>
      </c>
    </row>
    <row r="12087" spans="1:7" x14ac:dyDescent="0.2">
      <c r="A12087" s="1" t="str">
        <f t="shared" si="199"/>
        <v>SINAPI-I 4019</v>
      </c>
      <c r="B12087" s="3" t="s">
        <v>6169</v>
      </c>
      <c r="C12087" s="3">
        <v>4019</v>
      </c>
      <c r="D12087" s="2" t="s">
        <v>12816</v>
      </c>
      <c r="E12087" s="3" t="s">
        <v>6149</v>
      </c>
      <c r="G12087" s="66">
        <v>10.59</v>
      </c>
    </row>
    <row r="12088" spans="1:7" x14ac:dyDescent="0.2">
      <c r="A12088" s="1" t="str">
        <f t="shared" si="199"/>
        <v>SINAPI-I 4012</v>
      </c>
      <c r="B12088" s="3" t="s">
        <v>6169</v>
      </c>
      <c r="C12088" s="3">
        <v>4012</v>
      </c>
      <c r="D12088" s="2" t="s">
        <v>12817</v>
      </c>
      <c r="E12088" s="3" t="s">
        <v>6149</v>
      </c>
      <c r="G12088" s="66">
        <v>14.19</v>
      </c>
    </row>
    <row r="12089" spans="1:7" x14ac:dyDescent="0.2">
      <c r="A12089" s="1" t="str">
        <f t="shared" si="199"/>
        <v>SINAPI-I 4020</v>
      </c>
      <c r="B12089" s="3" t="s">
        <v>6169</v>
      </c>
      <c r="C12089" s="3">
        <v>4020</v>
      </c>
      <c r="D12089" s="2" t="s">
        <v>12818</v>
      </c>
      <c r="E12089" s="3" t="s">
        <v>6149</v>
      </c>
      <c r="G12089" s="66">
        <v>17.78</v>
      </c>
    </row>
    <row r="12090" spans="1:7" x14ac:dyDescent="0.2">
      <c r="A12090" s="1" t="str">
        <f t="shared" si="199"/>
        <v>SINAPI-I 4018</v>
      </c>
      <c r="B12090" s="3" t="s">
        <v>6169</v>
      </c>
      <c r="C12090" s="3">
        <v>4018</v>
      </c>
      <c r="D12090" s="2" t="s">
        <v>12819</v>
      </c>
      <c r="E12090" s="3" t="s">
        <v>6149</v>
      </c>
      <c r="G12090" s="66">
        <v>21.29</v>
      </c>
    </row>
    <row r="12091" spans="1:7" x14ac:dyDescent="0.2">
      <c r="A12091" s="1" t="str">
        <f t="shared" si="199"/>
        <v>SINAPI-I 36498</v>
      </c>
      <c r="B12091" s="3" t="s">
        <v>6169</v>
      </c>
      <c r="C12091" s="3">
        <v>36498</v>
      </c>
      <c r="D12091" s="2" t="s">
        <v>12820</v>
      </c>
      <c r="E12091" s="3" t="s">
        <v>6148</v>
      </c>
    </row>
    <row r="12092" spans="1:7" x14ac:dyDescent="0.2">
      <c r="A12092" s="1" t="str">
        <f t="shared" si="199"/>
        <v>SINAPI-I 12872</v>
      </c>
      <c r="B12092" s="3" t="s">
        <v>6169</v>
      </c>
      <c r="C12092" s="3">
        <v>12872</v>
      </c>
      <c r="D12092" s="2" t="s">
        <v>12821</v>
      </c>
      <c r="E12092" s="3" t="s">
        <v>6152</v>
      </c>
      <c r="G12092" s="66">
        <v>24.84</v>
      </c>
    </row>
    <row r="12093" spans="1:7" x14ac:dyDescent="0.2">
      <c r="A12093" s="1" t="str">
        <f t="shared" si="199"/>
        <v>SINAPI-I 41075</v>
      </c>
      <c r="B12093" s="3" t="s">
        <v>6169</v>
      </c>
      <c r="C12093" s="3">
        <v>41075</v>
      </c>
      <c r="D12093" s="2" t="s">
        <v>12822</v>
      </c>
      <c r="E12093" s="3" t="s">
        <v>6164</v>
      </c>
      <c r="G12093" s="66">
        <v>4385.7299999999996</v>
      </c>
    </row>
    <row r="12094" spans="1:7" x14ac:dyDescent="0.2">
      <c r="A12094" s="1" t="str">
        <f t="shared" si="199"/>
        <v>SINAPI-I 44324</v>
      </c>
      <c r="B12094" s="3" t="s">
        <v>6169</v>
      </c>
      <c r="C12094" s="3">
        <v>44324</v>
      </c>
      <c r="D12094" s="2" t="s">
        <v>12823</v>
      </c>
      <c r="E12094" s="3" t="s">
        <v>6153</v>
      </c>
      <c r="G12094" s="66">
        <v>2.88</v>
      </c>
    </row>
    <row r="12095" spans="1:7" x14ac:dyDescent="0.2">
      <c r="A12095" s="1" t="str">
        <f t="shared" si="199"/>
        <v>SINAPI-I 3315</v>
      </c>
      <c r="B12095" s="3" t="s">
        <v>6169</v>
      </c>
      <c r="C12095" s="3">
        <v>3315</v>
      </c>
      <c r="D12095" s="2" t="s">
        <v>12824</v>
      </c>
      <c r="E12095" s="3" t="s">
        <v>6153</v>
      </c>
      <c r="G12095" s="66">
        <v>0.83</v>
      </c>
    </row>
    <row r="12096" spans="1:7" x14ac:dyDescent="0.2">
      <c r="A12096" s="1" t="str">
        <f t="shared" si="199"/>
        <v>SINAPI-I 36870</v>
      </c>
      <c r="B12096" s="3" t="s">
        <v>6169</v>
      </c>
      <c r="C12096" s="3">
        <v>36870</v>
      </c>
      <c r="D12096" s="2" t="s">
        <v>12825</v>
      </c>
      <c r="E12096" s="3" t="s">
        <v>6153</v>
      </c>
      <c r="G12096" s="66">
        <v>0.64</v>
      </c>
    </row>
    <row r="12097" spans="1:7" ht="22.5" x14ac:dyDescent="0.2">
      <c r="A12097" s="1" t="str">
        <f t="shared" si="199"/>
        <v>SINAPI-I 5092</v>
      </c>
      <c r="B12097" s="3" t="s">
        <v>6169</v>
      </c>
      <c r="C12097" s="3">
        <v>5092</v>
      </c>
      <c r="D12097" s="2" t="s">
        <v>12826</v>
      </c>
      <c r="E12097" s="3" t="s">
        <v>15506</v>
      </c>
      <c r="G12097" s="66">
        <v>18.16</v>
      </c>
    </row>
    <row r="12098" spans="1:7" x14ac:dyDescent="0.2">
      <c r="A12098" s="1" t="str">
        <f t="shared" si="199"/>
        <v>SINAPI-I 11462</v>
      </c>
      <c r="B12098" s="3" t="s">
        <v>6169</v>
      </c>
      <c r="C12098" s="3">
        <v>11462</v>
      </c>
      <c r="D12098" s="2" t="s">
        <v>12827</v>
      </c>
      <c r="E12098" s="3" t="s">
        <v>15506</v>
      </c>
      <c r="G12098" s="66">
        <v>18.57</v>
      </c>
    </row>
    <row r="12099" spans="1:7" ht="22.5" x14ac:dyDescent="0.2">
      <c r="A12099" s="1" t="str">
        <f t="shared" si="199"/>
        <v>SINAPI-I 36529</v>
      </c>
      <c r="B12099" s="3" t="s">
        <v>6169</v>
      </c>
      <c r="C12099" s="3">
        <v>36529</v>
      </c>
      <c r="D12099" s="2" t="s">
        <v>12828</v>
      </c>
      <c r="E12099" s="3" t="s">
        <v>6148</v>
      </c>
    </row>
    <row r="12100" spans="1:7" x14ac:dyDescent="0.2">
      <c r="A12100" s="1" t="str">
        <f t="shared" si="199"/>
        <v>SINAPI-I 3318</v>
      </c>
      <c r="B12100" s="3" t="s">
        <v>6169</v>
      </c>
      <c r="C12100" s="3">
        <v>3318</v>
      </c>
      <c r="D12100" s="2" t="s">
        <v>12829</v>
      </c>
      <c r="E12100" s="3" t="s">
        <v>6148</v>
      </c>
    </row>
    <row r="12101" spans="1:7" x14ac:dyDescent="0.2">
      <c r="A12101" s="1" t="str">
        <f t="shared" si="199"/>
        <v>SINAPI-I 3324</v>
      </c>
      <c r="B12101" s="3" t="s">
        <v>6169</v>
      </c>
      <c r="C12101" s="3">
        <v>3324</v>
      </c>
      <c r="D12101" s="2" t="s">
        <v>12830</v>
      </c>
      <c r="E12101" s="3" t="s">
        <v>6149</v>
      </c>
      <c r="G12101" s="66">
        <v>8.74</v>
      </c>
    </row>
    <row r="12102" spans="1:7" x14ac:dyDescent="0.2">
      <c r="A12102" s="1" t="str">
        <f t="shared" si="199"/>
        <v>SINAPI-I 3322</v>
      </c>
      <c r="B12102" s="3" t="s">
        <v>6169</v>
      </c>
      <c r="C12102" s="3">
        <v>3322</v>
      </c>
      <c r="D12102" s="2" t="s">
        <v>12831</v>
      </c>
      <c r="E12102" s="3" t="s">
        <v>6149</v>
      </c>
      <c r="G12102" s="66">
        <v>12.25</v>
      </c>
    </row>
    <row r="12103" spans="1:7" x14ac:dyDescent="0.2">
      <c r="A12103" s="1" t="str">
        <f t="shared" si="199"/>
        <v>SINAPI-I 5076</v>
      </c>
      <c r="B12103" s="3" t="s">
        <v>6169</v>
      </c>
      <c r="C12103" s="3">
        <v>5076</v>
      </c>
      <c r="D12103" s="2" t="s">
        <v>12832</v>
      </c>
      <c r="E12103" s="3" t="s">
        <v>6153</v>
      </c>
      <c r="G12103" s="66">
        <v>18.43</v>
      </c>
    </row>
    <row r="12104" spans="1:7" x14ac:dyDescent="0.2">
      <c r="A12104" s="1" t="str">
        <f t="shared" si="199"/>
        <v>SINAPI-I 5077</v>
      </c>
      <c r="B12104" s="3" t="s">
        <v>6169</v>
      </c>
      <c r="C12104" s="3">
        <v>5077</v>
      </c>
      <c r="D12104" s="2" t="s">
        <v>12833</v>
      </c>
      <c r="E12104" s="3" t="s">
        <v>6153</v>
      </c>
      <c r="G12104" s="66">
        <v>20.37</v>
      </c>
    </row>
    <row r="12105" spans="1:7" ht="22.5" x14ac:dyDescent="0.2">
      <c r="A12105" s="1" t="str">
        <f t="shared" si="199"/>
        <v>SINAPI-I 11837</v>
      </c>
      <c r="B12105" s="3" t="s">
        <v>6169</v>
      </c>
      <c r="C12105" s="3">
        <v>11837</v>
      </c>
      <c r="D12105" s="2" t="s">
        <v>12834</v>
      </c>
      <c r="E12105" s="3" t="s">
        <v>6148</v>
      </c>
      <c r="G12105" s="66">
        <v>104.77</v>
      </c>
    </row>
    <row r="12106" spans="1:7" x14ac:dyDescent="0.2">
      <c r="A12106" s="1" t="str">
        <f t="shared" si="199"/>
        <v>SINAPI-I 415</v>
      </c>
      <c r="B12106" s="3" t="s">
        <v>6169</v>
      </c>
      <c r="C12106" s="3">
        <v>415</v>
      </c>
      <c r="D12106" s="2" t="s">
        <v>12835</v>
      </c>
      <c r="E12106" s="3" t="s">
        <v>6148</v>
      </c>
      <c r="G12106" s="66">
        <v>42.96</v>
      </c>
    </row>
    <row r="12107" spans="1:7" x14ac:dyDescent="0.2">
      <c r="A12107" s="1" t="str">
        <f t="shared" si="199"/>
        <v>SINAPI-I 38055</v>
      </c>
      <c r="B12107" s="3" t="s">
        <v>6169</v>
      </c>
      <c r="C12107" s="3">
        <v>38055</v>
      </c>
      <c r="D12107" s="2" t="s">
        <v>12836</v>
      </c>
      <c r="E12107" s="3" t="s">
        <v>6148</v>
      </c>
      <c r="G12107" s="66">
        <v>9.5</v>
      </c>
    </row>
    <row r="12108" spans="1:7" x14ac:dyDescent="0.2">
      <c r="A12108" s="1" t="str">
        <f t="shared" si="199"/>
        <v>SINAPI-I 416</v>
      </c>
      <c r="B12108" s="3" t="s">
        <v>6169</v>
      </c>
      <c r="C12108" s="3">
        <v>416</v>
      </c>
      <c r="D12108" s="2" t="s">
        <v>12837</v>
      </c>
      <c r="E12108" s="3" t="s">
        <v>6148</v>
      </c>
      <c r="G12108" s="66">
        <v>15.73</v>
      </c>
    </row>
    <row r="12109" spans="1:7" x14ac:dyDescent="0.2">
      <c r="A12109" s="1" t="str">
        <f t="shared" si="199"/>
        <v>SINAPI-I 425</v>
      </c>
      <c r="B12109" s="3" t="s">
        <v>6169</v>
      </c>
      <c r="C12109" s="3">
        <v>425</v>
      </c>
      <c r="D12109" s="2" t="s">
        <v>12838</v>
      </c>
      <c r="E12109" s="3" t="s">
        <v>6148</v>
      </c>
      <c r="G12109" s="66">
        <v>9.75</v>
      </c>
    </row>
    <row r="12110" spans="1:7" x14ac:dyDescent="0.2">
      <c r="A12110" s="1" t="str">
        <f t="shared" si="199"/>
        <v>SINAPI-I 426</v>
      </c>
      <c r="B12110" s="3" t="s">
        <v>6169</v>
      </c>
      <c r="C12110" s="3">
        <v>426</v>
      </c>
      <c r="D12110" s="2" t="s">
        <v>12839</v>
      </c>
      <c r="E12110" s="3" t="s">
        <v>6148</v>
      </c>
      <c r="G12110" s="66">
        <v>53.69</v>
      </c>
    </row>
    <row r="12111" spans="1:7" x14ac:dyDescent="0.2">
      <c r="A12111" s="1" t="str">
        <f t="shared" si="199"/>
        <v>SINAPI-I 38056</v>
      </c>
      <c r="B12111" s="3" t="s">
        <v>6169</v>
      </c>
      <c r="C12111" s="3">
        <v>38056</v>
      </c>
      <c r="D12111" s="2" t="s">
        <v>12840</v>
      </c>
      <c r="E12111" s="3" t="s">
        <v>6148</v>
      </c>
      <c r="G12111" s="66">
        <v>52.43</v>
      </c>
    </row>
    <row r="12112" spans="1:7" x14ac:dyDescent="0.2">
      <c r="A12112" s="1" t="str">
        <f t="shared" si="199"/>
        <v>SINAPI-I 1564</v>
      </c>
      <c r="B12112" s="3" t="s">
        <v>6169</v>
      </c>
      <c r="C12112" s="3">
        <v>1564</v>
      </c>
      <c r="D12112" s="2" t="s">
        <v>12841</v>
      </c>
      <c r="E12112" s="3" t="s">
        <v>6148</v>
      </c>
      <c r="G12112" s="66">
        <v>20.010000000000002</v>
      </c>
    </row>
    <row r="12113" spans="1:7" x14ac:dyDescent="0.2">
      <c r="A12113" s="1" t="str">
        <f t="shared" si="199"/>
        <v>SINAPI-I 11032</v>
      </c>
      <c r="B12113" s="3" t="s">
        <v>6169</v>
      </c>
      <c r="C12113" s="3">
        <v>11032</v>
      </c>
      <c r="D12113" s="2" t="s">
        <v>12842</v>
      </c>
      <c r="E12113" s="3" t="s">
        <v>6148</v>
      </c>
      <c r="G12113" s="66">
        <v>17.03</v>
      </c>
    </row>
    <row r="12114" spans="1:7" x14ac:dyDescent="0.2">
      <c r="A12114" s="1" t="str">
        <f t="shared" si="199"/>
        <v>SINAPI-I 36786</v>
      </c>
      <c r="B12114" s="3" t="s">
        <v>6169</v>
      </c>
      <c r="C12114" s="3">
        <v>36786</v>
      </c>
      <c r="D12114" s="2" t="s">
        <v>12843</v>
      </c>
      <c r="E12114" s="3" t="s">
        <v>6166</v>
      </c>
    </row>
    <row r="12115" spans="1:7" x14ac:dyDescent="0.2">
      <c r="A12115" s="1" t="str">
        <f t="shared" si="199"/>
        <v>SINAPI-I 36785</v>
      </c>
      <c r="B12115" s="3" t="s">
        <v>6169</v>
      </c>
      <c r="C12115" s="3">
        <v>36785</v>
      </c>
      <c r="D12115" s="2" t="s">
        <v>12844</v>
      </c>
      <c r="E12115" s="3" t="s">
        <v>6166</v>
      </c>
    </row>
    <row r="12116" spans="1:7" x14ac:dyDescent="0.2">
      <c r="A12116" s="1" t="str">
        <f t="shared" si="199"/>
        <v>SINAPI-I 36782</v>
      </c>
      <c r="B12116" s="3" t="s">
        <v>6169</v>
      </c>
      <c r="C12116" s="3">
        <v>36782</v>
      </c>
      <c r="D12116" s="2" t="s">
        <v>12845</v>
      </c>
      <c r="E12116" s="3" t="s">
        <v>6166</v>
      </c>
    </row>
    <row r="12117" spans="1:7" x14ac:dyDescent="0.2">
      <c r="A12117" s="1" t="str">
        <f t="shared" si="199"/>
        <v>SINAPI-I 44481</v>
      </c>
      <c r="B12117" s="3" t="s">
        <v>6169</v>
      </c>
      <c r="C12117" s="3">
        <v>44481</v>
      </c>
      <c r="D12117" s="2" t="s">
        <v>12846</v>
      </c>
      <c r="E12117" s="3" t="s">
        <v>6166</v>
      </c>
    </row>
    <row r="12118" spans="1:7" ht="22.5" x14ac:dyDescent="0.2">
      <c r="A12118" s="1" t="str">
        <f t="shared" si="199"/>
        <v>SINAPI-I 4824</v>
      </c>
      <c r="B12118" s="3" t="s">
        <v>6169</v>
      </c>
      <c r="C12118" s="3">
        <v>4824</v>
      </c>
      <c r="D12118" s="2" t="s">
        <v>12847</v>
      </c>
      <c r="E12118" s="3" t="s">
        <v>6153</v>
      </c>
      <c r="G12118" s="66">
        <v>0.48</v>
      </c>
    </row>
    <row r="12119" spans="1:7" ht="22.5" x14ac:dyDescent="0.2">
      <c r="A12119" s="1" t="str">
        <f t="shared" si="199"/>
        <v>SINAPI-I 11795</v>
      </c>
      <c r="B12119" s="3" t="s">
        <v>6169</v>
      </c>
      <c r="C12119" s="3">
        <v>11795</v>
      </c>
      <c r="D12119" s="2" t="s">
        <v>12848</v>
      </c>
      <c r="E12119" s="3" t="s">
        <v>6149</v>
      </c>
      <c r="G12119" s="66">
        <v>455.84</v>
      </c>
    </row>
    <row r="12120" spans="1:7" x14ac:dyDescent="0.2">
      <c r="A12120" s="1" t="str">
        <f t="shared" si="199"/>
        <v>SINAPI-I 134</v>
      </c>
      <c r="B12120" s="3" t="s">
        <v>6169</v>
      </c>
      <c r="C12120" s="3">
        <v>134</v>
      </c>
      <c r="D12120" s="2" t="s">
        <v>12849</v>
      </c>
      <c r="E12120" s="3" t="s">
        <v>6153</v>
      </c>
      <c r="G12120" s="66">
        <v>1.51</v>
      </c>
    </row>
    <row r="12121" spans="1:7" ht="22.5" x14ac:dyDescent="0.2">
      <c r="A12121" s="1" t="str">
        <f t="shared" si="199"/>
        <v>SINAPI-I 4229</v>
      </c>
      <c r="B12121" s="3" t="s">
        <v>6169</v>
      </c>
      <c r="C12121" s="3">
        <v>4229</v>
      </c>
      <c r="D12121" s="2" t="s">
        <v>12850</v>
      </c>
      <c r="E12121" s="3" t="s">
        <v>6153</v>
      </c>
      <c r="G12121" s="66">
        <v>46.7</v>
      </c>
    </row>
    <row r="12122" spans="1:7" x14ac:dyDescent="0.2">
      <c r="A12122" s="1" t="str">
        <f t="shared" si="199"/>
        <v>SINAPI-I 11731</v>
      </c>
      <c r="B12122" s="3" t="s">
        <v>6169</v>
      </c>
      <c r="C12122" s="3">
        <v>11731</v>
      </c>
      <c r="D12122" s="2" t="s">
        <v>12851</v>
      </c>
      <c r="E12122" s="3" t="s">
        <v>6148</v>
      </c>
      <c r="G12122" s="66">
        <v>9.18</v>
      </c>
    </row>
    <row r="12123" spans="1:7" x14ac:dyDescent="0.2">
      <c r="A12123" s="1" t="str">
        <f t="shared" si="199"/>
        <v>SINAPI-I 11732</v>
      </c>
      <c r="B12123" s="3" t="s">
        <v>6169</v>
      </c>
      <c r="C12123" s="3">
        <v>11732</v>
      </c>
      <c r="D12123" s="2" t="s">
        <v>12852</v>
      </c>
      <c r="E12123" s="3" t="s">
        <v>6148</v>
      </c>
      <c r="G12123" s="66">
        <v>24.06</v>
      </c>
    </row>
    <row r="12124" spans="1:7" x14ac:dyDescent="0.2">
      <c r="A12124" s="1" t="str">
        <f t="shared" si="199"/>
        <v>SINAPI-I 11244</v>
      </c>
      <c r="B12124" s="3" t="s">
        <v>6169</v>
      </c>
      <c r="C12124" s="3">
        <v>11244</v>
      </c>
      <c r="D12124" s="2" t="s">
        <v>12853</v>
      </c>
      <c r="E12124" s="3" t="s">
        <v>6148</v>
      </c>
      <c r="G12124" s="66">
        <v>197.33</v>
      </c>
    </row>
    <row r="12125" spans="1:7" x14ac:dyDescent="0.2">
      <c r="A12125" s="1" t="str">
        <f t="shared" si="199"/>
        <v>SINAPI-I 11235</v>
      </c>
      <c r="B12125" s="3" t="s">
        <v>6169</v>
      </c>
      <c r="C12125" s="3">
        <v>11235</v>
      </c>
      <c r="D12125" s="2" t="s">
        <v>12854</v>
      </c>
      <c r="E12125" s="3" t="s">
        <v>6148</v>
      </c>
      <c r="G12125" s="66">
        <v>150.58000000000001</v>
      </c>
    </row>
    <row r="12126" spans="1:7" x14ac:dyDescent="0.2">
      <c r="A12126" s="1" t="str">
        <f t="shared" si="199"/>
        <v>SINAPI-I 11236</v>
      </c>
      <c r="B12126" s="3" t="s">
        <v>6169</v>
      </c>
      <c r="C12126" s="3">
        <v>11236</v>
      </c>
      <c r="D12126" s="2" t="s">
        <v>12855</v>
      </c>
      <c r="E12126" s="3" t="s">
        <v>6148</v>
      </c>
      <c r="G12126" s="66">
        <v>191.36</v>
      </c>
    </row>
    <row r="12127" spans="1:7" ht="22.5" x14ac:dyDescent="0.2">
      <c r="A12127" s="1" t="str">
        <f t="shared" si="199"/>
        <v>SINAPI-I 11245</v>
      </c>
      <c r="B12127" s="3" t="s">
        <v>6169</v>
      </c>
      <c r="C12127" s="3">
        <v>11245</v>
      </c>
      <c r="D12127" s="2" t="s">
        <v>12856</v>
      </c>
      <c r="E12127" s="3" t="s">
        <v>6148</v>
      </c>
      <c r="G12127" s="66">
        <v>272.93</v>
      </c>
    </row>
    <row r="12128" spans="1:7" x14ac:dyDescent="0.2">
      <c r="A12128" s="1" t="str">
        <f t="shared" si="199"/>
        <v>SINAPI-I 36494</v>
      </c>
      <c r="B12128" s="3" t="s">
        <v>6169</v>
      </c>
      <c r="C12128" s="3">
        <v>36494</v>
      </c>
      <c r="D12128" s="2" t="s">
        <v>12857</v>
      </c>
      <c r="E12128" s="3" t="s">
        <v>6148</v>
      </c>
    </row>
    <row r="12129" spans="1:5" x14ac:dyDescent="0.2">
      <c r="A12129" s="1" t="str">
        <f t="shared" si="199"/>
        <v>SINAPI-I 36493</v>
      </c>
      <c r="B12129" s="3" t="s">
        <v>6169</v>
      </c>
      <c r="C12129" s="3">
        <v>36493</v>
      </c>
      <c r="D12129" s="2" t="s">
        <v>12858</v>
      </c>
      <c r="E12129" s="3" t="s">
        <v>6148</v>
      </c>
    </row>
    <row r="12130" spans="1:5" x14ac:dyDescent="0.2">
      <c r="A12130" s="1" t="str">
        <f t="shared" si="199"/>
        <v>SINAPI-I 36492</v>
      </c>
      <c r="B12130" s="3" t="s">
        <v>6169</v>
      </c>
      <c r="C12130" s="3">
        <v>36492</v>
      </c>
      <c r="D12130" s="2" t="s">
        <v>12859</v>
      </c>
      <c r="E12130" s="3" t="s">
        <v>6148</v>
      </c>
    </row>
    <row r="12131" spans="1:5" x14ac:dyDescent="0.2">
      <c r="A12131" s="1" t="str">
        <f t="shared" si="199"/>
        <v>SINAPI-I 36499</v>
      </c>
      <c r="B12131" s="3" t="s">
        <v>6169</v>
      </c>
      <c r="C12131" s="3">
        <v>36499</v>
      </c>
      <c r="D12131" s="2" t="s">
        <v>12860</v>
      </c>
      <c r="E12131" s="3" t="s">
        <v>6148</v>
      </c>
    </row>
    <row r="12132" spans="1:5" ht="22.5" x14ac:dyDescent="0.2">
      <c r="A12132" s="1" t="str">
        <f t="shared" si="199"/>
        <v>SINAPI-I 13533</v>
      </c>
      <c r="B12132" s="3" t="s">
        <v>6169</v>
      </c>
      <c r="C12132" s="3">
        <v>13533</v>
      </c>
      <c r="D12132" s="2" t="s">
        <v>12861</v>
      </c>
      <c r="E12132" s="3" t="s">
        <v>6148</v>
      </c>
    </row>
    <row r="12133" spans="1:5" ht="22.5" x14ac:dyDescent="0.2">
      <c r="A12133" s="1" t="str">
        <f t="shared" si="199"/>
        <v>SINAPI-I 13333</v>
      </c>
      <c r="B12133" s="3" t="s">
        <v>6169</v>
      </c>
      <c r="C12133" s="3">
        <v>13333</v>
      </c>
      <c r="D12133" s="2" t="s">
        <v>12862</v>
      </c>
      <c r="E12133" s="3" t="s">
        <v>6148</v>
      </c>
    </row>
    <row r="12134" spans="1:5" ht="22.5" x14ac:dyDescent="0.2">
      <c r="A12134" s="1" t="str">
        <f t="shared" si="199"/>
        <v>SINAPI-I 39585</v>
      </c>
      <c r="B12134" s="3" t="s">
        <v>6169</v>
      </c>
      <c r="C12134" s="3">
        <v>39585</v>
      </c>
      <c r="D12134" s="2" t="s">
        <v>12863</v>
      </c>
      <c r="E12134" s="3" t="s">
        <v>6148</v>
      </c>
    </row>
    <row r="12135" spans="1:5" ht="22.5" x14ac:dyDescent="0.2">
      <c r="A12135" s="1" t="str">
        <f t="shared" ref="A12135:A12198" si="200">CONCATENAR</f>
        <v>SINAPI-I 39586</v>
      </c>
      <c r="B12135" s="3" t="s">
        <v>6169</v>
      </c>
      <c r="C12135" s="3">
        <v>39586</v>
      </c>
      <c r="D12135" s="2" t="s">
        <v>12864</v>
      </c>
      <c r="E12135" s="3" t="s">
        <v>6148</v>
      </c>
    </row>
    <row r="12136" spans="1:5" ht="22.5" x14ac:dyDescent="0.2">
      <c r="A12136" s="1" t="str">
        <f t="shared" si="200"/>
        <v>SINAPI-I 39587</v>
      </c>
      <c r="B12136" s="3" t="s">
        <v>6169</v>
      </c>
      <c r="C12136" s="3">
        <v>39587</v>
      </c>
      <c r="D12136" s="2" t="s">
        <v>12865</v>
      </c>
      <c r="E12136" s="3" t="s">
        <v>6148</v>
      </c>
    </row>
    <row r="12137" spans="1:5" ht="22.5" x14ac:dyDescent="0.2">
      <c r="A12137" s="1" t="str">
        <f t="shared" si="200"/>
        <v>SINAPI-I 39588</v>
      </c>
      <c r="B12137" s="3" t="s">
        <v>6169</v>
      </c>
      <c r="C12137" s="3">
        <v>39588</v>
      </c>
      <c r="D12137" s="2" t="s">
        <v>12866</v>
      </c>
      <c r="E12137" s="3" t="s">
        <v>6148</v>
      </c>
    </row>
    <row r="12138" spans="1:5" ht="22.5" x14ac:dyDescent="0.2">
      <c r="A12138" s="1" t="str">
        <f t="shared" si="200"/>
        <v>SINAPI-I 39584</v>
      </c>
      <c r="B12138" s="3" t="s">
        <v>6169</v>
      </c>
      <c r="C12138" s="3">
        <v>39584</v>
      </c>
      <c r="D12138" s="2" t="s">
        <v>12867</v>
      </c>
      <c r="E12138" s="3" t="s">
        <v>6148</v>
      </c>
    </row>
    <row r="12139" spans="1:5" ht="22.5" x14ac:dyDescent="0.2">
      <c r="A12139" s="1" t="str">
        <f t="shared" si="200"/>
        <v>SINAPI-I 39590</v>
      </c>
      <c r="B12139" s="3" t="s">
        <v>6169</v>
      </c>
      <c r="C12139" s="3">
        <v>39590</v>
      </c>
      <c r="D12139" s="2" t="s">
        <v>12868</v>
      </c>
      <c r="E12139" s="3" t="s">
        <v>6148</v>
      </c>
    </row>
    <row r="12140" spans="1:5" ht="22.5" x14ac:dyDescent="0.2">
      <c r="A12140" s="1" t="str">
        <f t="shared" si="200"/>
        <v>SINAPI-I 39592</v>
      </c>
      <c r="B12140" s="3" t="s">
        <v>6169</v>
      </c>
      <c r="C12140" s="3">
        <v>39592</v>
      </c>
      <c r="D12140" s="2" t="s">
        <v>12869</v>
      </c>
      <c r="E12140" s="3" t="s">
        <v>6148</v>
      </c>
    </row>
    <row r="12141" spans="1:5" ht="22.5" x14ac:dyDescent="0.2">
      <c r="A12141" s="1" t="str">
        <f t="shared" si="200"/>
        <v>SINAPI-I 39593</v>
      </c>
      <c r="B12141" s="3" t="s">
        <v>6169</v>
      </c>
      <c r="C12141" s="3">
        <v>39593</v>
      </c>
      <c r="D12141" s="2" t="s">
        <v>12870</v>
      </c>
      <c r="E12141" s="3" t="s">
        <v>6148</v>
      </c>
    </row>
    <row r="12142" spans="1:5" ht="22.5" x14ac:dyDescent="0.2">
      <c r="A12142" s="1" t="str">
        <f t="shared" si="200"/>
        <v>SINAPI-I 14254</v>
      </c>
      <c r="B12142" s="3" t="s">
        <v>6169</v>
      </c>
      <c r="C12142" s="3">
        <v>14254</v>
      </c>
      <c r="D12142" s="2" t="s">
        <v>12871</v>
      </c>
      <c r="E12142" s="3" t="s">
        <v>6148</v>
      </c>
    </row>
    <row r="12143" spans="1:5" x14ac:dyDescent="0.2">
      <c r="A12143" s="1" t="str">
        <f t="shared" si="200"/>
        <v>SINAPI-I 44494</v>
      </c>
      <c r="B12143" s="3" t="s">
        <v>6169</v>
      </c>
      <c r="C12143" s="3">
        <v>44494</v>
      </c>
      <c r="D12143" s="2" t="s">
        <v>12872</v>
      </c>
      <c r="E12143" s="3" t="s">
        <v>6148</v>
      </c>
    </row>
    <row r="12144" spans="1:5" x14ac:dyDescent="0.2">
      <c r="A12144" s="1" t="str">
        <f t="shared" si="200"/>
        <v>SINAPI-I 25019</v>
      </c>
      <c r="B12144" s="3" t="s">
        <v>6169</v>
      </c>
      <c r="C12144" s="3">
        <v>25019</v>
      </c>
      <c r="D12144" s="2" t="s">
        <v>12873</v>
      </c>
      <c r="E12144" s="3" t="s">
        <v>6148</v>
      </c>
    </row>
    <row r="12145" spans="1:7" x14ac:dyDescent="0.2">
      <c r="A12145" s="1" t="str">
        <f t="shared" si="200"/>
        <v>SINAPI-I 36501</v>
      </c>
      <c r="B12145" s="3" t="s">
        <v>6169</v>
      </c>
      <c r="C12145" s="3">
        <v>36501</v>
      </c>
      <c r="D12145" s="2" t="s">
        <v>12874</v>
      </c>
      <c r="E12145" s="3" t="s">
        <v>6148</v>
      </c>
    </row>
    <row r="12146" spans="1:7" x14ac:dyDescent="0.2">
      <c r="A12146" s="1" t="str">
        <f t="shared" si="200"/>
        <v>SINAPI-I 44493</v>
      </c>
      <c r="B12146" s="3" t="s">
        <v>6169</v>
      </c>
      <c r="C12146" s="3">
        <v>44493</v>
      </c>
      <c r="D12146" s="2" t="s">
        <v>12875</v>
      </c>
      <c r="E12146" s="3" t="s">
        <v>6148</v>
      </c>
    </row>
    <row r="12147" spans="1:7" x14ac:dyDescent="0.2">
      <c r="A12147" s="1" t="str">
        <f t="shared" si="200"/>
        <v>SINAPI-I 36500</v>
      </c>
      <c r="B12147" s="3" t="s">
        <v>6169</v>
      </c>
      <c r="C12147" s="3">
        <v>36500</v>
      </c>
      <c r="D12147" s="2" t="s">
        <v>12876</v>
      </c>
      <c r="E12147" s="3" t="s">
        <v>6148</v>
      </c>
    </row>
    <row r="12148" spans="1:7" ht="22.5" x14ac:dyDescent="0.2">
      <c r="A12148" s="1" t="str">
        <f t="shared" si="200"/>
        <v>SINAPI-I 20017</v>
      </c>
      <c r="B12148" s="3" t="s">
        <v>6169</v>
      </c>
      <c r="C12148" s="3">
        <v>20017</v>
      </c>
      <c r="D12148" s="2" t="s">
        <v>12877</v>
      </c>
      <c r="E12148" s="3" t="s">
        <v>6147</v>
      </c>
      <c r="G12148" s="66">
        <v>7.7</v>
      </c>
    </row>
    <row r="12149" spans="1:7" ht="22.5" x14ac:dyDescent="0.2">
      <c r="A12149" s="1" t="str">
        <f t="shared" si="200"/>
        <v>SINAPI-I 20007</v>
      </c>
      <c r="B12149" s="3" t="s">
        <v>6169</v>
      </c>
      <c r="C12149" s="3">
        <v>20007</v>
      </c>
      <c r="D12149" s="2" t="s">
        <v>12878</v>
      </c>
      <c r="E12149" s="3" t="s">
        <v>6147</v>
      </c>
      <c r="G12149" s="66">
        <v>4.5999999999999996</v>
      </c>
    </row>
    <row r="12150" spans="1:7" x14ac:dyDescent="0.2">
      <c r="A12150" s="1" t="str">
        <f t="shared" si="200"/>
        <v>SINAPI-I 39831</v>
      </c>
      <c r="B12150" s="3" t="s">
        <v>6169</v>
      </c>
      <c r="C12150" s="3">
        <v>39831</v>
      </c>
      <c r="D12150" s="2" t="s">
        <v>12879</v>
      </c>
      <c r="E12150" s="3" t="s">
        <v>15507</v>
      </c>
      <c r="G12150" s="66">
        <v>334.16</v>
      </c>
    </row>
    <row r="12151" spans="1:7" ht="22.5" x14ac:dyDescent="0.2">
      <c r="A12151" s="1" t="str">
        <f t="shared" si="200"/>
        <v>SINAPI-I 36888</v>
      </c>
      <c r="B12151" s="3" t="s">
        <v>6169</v>
      </c>
      <c r="C12151" s="3">
        <v>36888</v>
      </c>
      <c r="D12151" s="2" t="s">
        <v>12880</v>
      </c>
      <c r="E12151" s="3" t="s">
        <v>6147</v>
      </c>
      <c r="G12151" s="66">
        <v>20.65</v>
      </c>
    </row>
    <row r="12152" spans="1:7" ht="22.5" x14ac:dyDescent="0.2">
      <c r="A12152" s="1" t="str">
        <f t="shared" si="200"/>
        <v>SINAPI-I 39836</v>
      </c>
      <c r="B12152" s="3" t="s">
        <v>6169</v>
      </c>
      <c r="C12152" s="3">
        <v>39836</v>
      </c>
      <c r="D12152" s="2" t="s">
        <v>12881</v>
      </c>
      <c r="E12152" s="3" t="s">
        <v>15507</v>
      </c>
      <c r="G12152" s="66">
        <v>293.62</v>
      </c>
    </row>
    <row r="12153" spans="1:7" x14ac:dyDescent="0.2">
      <c r="A12153" s="1" t="str">
        <f t="shared" si="200"/>
        <v>SINAPI-I 39830</v>
      </c>
      <c r="B12153" s="3" t="s">
        <v>6169</v>
      </c>
      <c r="C12153" s="3">
        <v>39830</v>
      </c>
      <c r="D12153" s="2" t="s">
        <v>12882</v>
      </c>
      <c r="E12153" s="3" t="s">
        <v>15507</v>
      </c>
      <c r="G12153" s="66">
        <v>334.87</v>
      </c>
    </row>
    <row r="12154" spans="1:7" x14ac:dyDescent="0.2">
      <c r="A12154" s="1" t="str">
        <f t="shared" si="200"/>
        <v>SINAPI-I 36497</v>
      </c>
      <c r="B12154" s="3" t="s">
        <v>6169</v>
      </c>
      <c r="C12154" s="3">
        <v>36497</v>
      </c>
      <c r="D12154" s="2" t="s">
        <v>12883</v>
      </c>
      <c r="E12154" s="3" t="s">
        <v>6148</v>
      </c>
      <c r="G12154" s="66">
        <v>2185.84</v>
      </c>
    </row>
    <row r="12155" spans="1:7" x14ac:dyDescent="0.2">
      <c r="A12155" s="1" t="str">
        <f t="shared" si="200"/>
        <v>SINAPI-I 40527</v>
      </c>
      <c r="B12155" s="3" t="s">
        <v>6169</v>
      </c>
      <c r="C12155" s="3">
        <v>40527</v>
      </c>
      <c r="D12155" s="2" t="s">
        <v>12884</v>
      </c>
      <c r="E12155" s="3" t="s">
        <v>6148</v>
      </c>
      <c r="G12155" s="66">
        <v>1914.7</v>
      </c>
    </row>
    <row r="12156" spans="1:7" x14ac:dyDescent="0.2">
      <c r="A12156" s="1" t="str">
        <f t="shared" si="200"/>
        <v>SINAPI-I 36487</v>
      </c>
      <c r="B12156" s="3" t="s">
        <v>6169</v>
      </c>
      <c r="C12156" s="3">
        <v>36487</v>
      </c>
      <c r="D12156" s="2" t="s">
        <v>12885</v>
      </c>
      <c r="E12156" s="3" t="s">
        <v>6148</v>
      </c>
      <c r="G12156" s="66">
        <v>3805.88</v>
      </c>
    </row>
    <row r="12157" spans="1:7" ht="22.5" x14ac:dyDescent="0.2">
      <c r="A12157" s="1" t="str">
        <f t="shared" si="200"/>
        <v>SINAPI-I 44475</v>
      </c>
      <c r="B12157" s="3" t="s">
        <v>6169</v>
      </c>
      <c r="C12157" s="3">
        <v>44475</v>
      </c>
      <c r="D12157" s="2" t="s">
        <v>12886</v>
      </c>
      <c r="E12157" s="3" t="s">
        <v>6148</v>
      </c>
    </row>
    <row r="12158" spans="1:7" ht="22.5" x14ac:dyDescent="0.2">
      <c r="A12158" s="1" t="str">
        <f t="shared" si="200"/>
        <v>SINAPI-I 44474</v>
      </c>
      <c r="B12158" s="3" t="s">
        <v>6169</v>
      </c>
      <c r="C12158" s="3">
        <v>44474</v>
      </c>
      <c r="D12158" s="2" t="s">
        <v>12887</v>
      </c>
      <c r="E12158" s="3" t="s">
        <v>6148</v>
      </c>
    </row>
    <row r="12159" spans="1:7" ht="22.5" x14ac:dyDescent="0.2">
      <c r="A12159" s="1" t="str">
        <f t="shared" si="200"/>
        <v>SINAPI-I 44490</v>
      </c>
      <c r="B12159" s="3" t="s">
        <v>6169</v>
      </c>
      <c r="C12159" s="3">
        <v>44490</v>
      </c>
      <c r="D12159" s="2" t="s">
        <v>12888</v>
      </c>
      <c r="E12159" s="3" t="s">
        <v>6148</v>
      </c>
    </row>
    <row r="12160" spans="1:7" ht="33.75" x14ac:dyDescent="0.2">
      <c r="A12160" s="1" t="str">
        <f t="shared" si="200"/>
        <v>SINAPI-I 37776</v>
      </c>
      <c r="B12160" s="3" t="s">
        <v>6169</v>
      </c>
      <c r="C12160" s="3">
        <v>37776</v>
      </c>
      <c r="D12160" s="2" t="s">
        <v>12889</v>
      </c>
      <c r="E12160" s="3" t="s">
        <v>6148</v>
      </c>
    </row>
    <row r="12161" spans="1:7" ht="33.75" x14ac:dyDescent="0.2">
      <c r="A12161" s="1" t="str">
        <f t="shared" si="200"/>
        <v>SINAPI-I 37775</v>
      </c>
      <c r="B12161" s="3" t="s">
        <v>6169</v>
      </c>
      <c r="C12161" s="3">
        <v>37775</v>
      </c>
      <c r="D12161" s="2" t="s">
        <v>12890</v>
      </c>
      <c r="E12161" s="3" t="s">
        <v>6148</v>
      </c>
    </row>
    <row r="12162" spans="1:7" ht="33.75" x14ac:dyDescent="0.2">
      <c r="A12162" s="1" t="str">
        <f t="shared" si="200"/>
        <v>SINAPI-I 36491</v>
      </c>
      <c r="B12162" s="3" t="s">
        <v>6169</v>
      </c>
      <c r="C12162" s="3">
        <v>36491</v>
      </c>
      <c r="D12162" s="2" t="s">
        <v>12891</v>
      </c>
      <c r="E12162" s="3" t="s">
        <v>6148</v>
      </c>
    </row>
    <row r="12163" spans="1:7" ht="33.75" x14ac:dyDescent="0.2">
      <c r="A12163" s="1" t="str">
        <f t="shared" si="200"/>
        <v>SINAPI-I 10712</v>
      </c>
      <c r="B12163" s="3" t="s">
        <v>6169</v>
      </c>
      <c r="C12163" s="3">
        <v>10712</v>
      </c>
      <c r="D12163" s="2" t="s">
        <v>12892</v>
      </c>
      <c r="E12163" s="3" t="s">
        <v>6148</v>
      </c>
    </row>
    <row r="12164" spans="1:7" ht="33.75" x14ac:dyDescent="0.2">
      <c r="A12164" s="1" t="str">
        <f t="shared" si="200"/>
        <v>SINAPI-I 3363</v>
      </c>
      <c r="B12164" s="3" t="s">
        <v>6169</v>
      </c>
      <c r="C12164" s="3">
        <v>3363</v>
      </c>
      <c r="D12164" s="2" t="s">
        <v>12893</v>
      </c>
      <c r="E12164" s="3" t="s">
        <v>6148</v>
      </c>
    </row>
    <row r="12165" spans="1:7" ht="33.75" x14ac:dyDescent="0.2">
      <c r="A12165" s="1" t="str">
        <f t="shared" si="200"/>
        <v>SINAPI-I 3365</v>
      </c>
      <c r="B12165" s="3" t="s">
        <v>6169</v>
      </c>
      <c r="C12165" s="3">
        <v>3365</v>
      </c>
      <c r="D12165" s="2" t="s">
        <v>12894</v>
      </c>
      <c r="E12165" s="3" t="s">
        <v>6148</v>
      </c>
    </row>
    <row r="12166" spans="1:7" x14ac:dyDescent="0.2">
      <c r="A12166" s="1" t="str">
        <f t="shared" si="200"/>
        <v>SINAPI-I 7569</v>
      </c>
      <c r="B12166" s="3" t="s">
        <v>6169</v>
      </c>
      <c r="C12166" s="3">
        <v>7569</v>
      </c>
      <c r="D12166" s="2" t="s">
        <v>12895</v>
      </c>
      <c r="E12166" s="3" t="s">
        <v>6148</v>
      </c>
    </row>
    <row r="12167" spans="1:7" ht="22.5" x14ac:dyDescent="0.2">
      <c r="A12167" s="1" t="str">
        <f t="shared" si="200"/>
        <v>SINAPI-I 3378</v>
      </c>
      <c r="B12167" s="3" t="s">
        <v>6169</v>
      </c>
      <c r="C12167" s="3">
        <v>3378</v>
      </c>
      <c r="D12167" s="2" t="s">
        <v>12896</v>
      </c>
      <c r="E12167" s="3" t="s">
        <v>6148</v>
      </c>
      <c r="G12167" s="66">
        <v>152.07</v>
      </c>
    </row>
    <row r="12168" spans="1:7" ht="22.5" x14ac:dyDescent="0.2">
      <c r="A12168" s="1" t="str">
        <f t="shared" si="200"/>
        <v>SINAPI-I 3380</v>
      </c>
      <c r="B12168" s="3" t="s">
        <v>6169</v>
      </c>
      <c r="C12168" s="3">
        <v>3380</v>
      </c>
      <c r="D12168" s="2" t="s">
        <v>12897</v>
      </c>
      <c r="E12168" s="3" t="s">
        <v>6148</v>
      </c>
      <c r="G12168" s="66">
        <v>106.45</v>
      </c>
    </row>
    <row r="12169" spans="1:7" ht="22.5" x14ac:dyDescent="0.2">
      <c r="A12169" s="1" t="str">
        <f t="shared" si="200"/>
        <v>SINAPI-I 3379</v>
      </c>
      <c r="B12169" s="3" t="s">
        <v>6169</v>
      </c>
      <c r="C12169" s="3">
        <v>3379</v>
      </c>
      <c r="D12169" s="2" t="s">
        <v>12898</v>
      </c>
      <c r="E12169" s="3" t="s">
        <v>6148</v>
      </c>
      <c r="G12169" s="66">
        <v>102.77</v>
      </c>
    </row>
    <row r="12170" spans="1:7" ht="22.5" x14ac:dyDescent="0.2">
      <c r="A12170" s="1" t="str">
        <f t="shared" si="200"/>
        <v>SINAPI-I 11991</v>
      </c>
      <c r="B12170" s="3" t="s">
        <v>6169</v>
      </c>
      <c r="C12170" s="3">
        <v>11991</v>
      </c>
      <c r="D12170" s="2" t="s">
        <v>12899</v>
      </c>
      <c r="E12170" s="3" t="s">
        <v>6148</v>
      </c>
      <c r="G12170" s="66">
        <v>119.33</v>
      </c>
    </row>
    <row r="12171" spans="1:7" x14ac:dyDescent="0.2">
      <c r="A12171" s="1" t="str">
        <f t="shared" si="200"/>
        <v>SINAPI-I 44305</v>
      </c>
      <c r="B12171" s="3" t="s">
        <v>6169</v>
      </c>
      <c r="C12171" s="3">
        <v>44305</v>
      </c>
      <c r="D12171" s="2" t="s">
        <v>12900</v>
      </c>
      <c r="E12171" s="3" t="s">
        <v>6148</v>
      </c>
      <c r="G12171" s="66">
        <v>1778.99</v>
      </c>
    </row>
    <row r="12172" spans="1:7" ht="22.5" x14ac:dyDescent="0.2">
      <c r="A12172" s="1" t="str">
        <f t="shared" si="200"/>
        <v>SINAPI-I 34349</v>
      </c>
      <c r="B12172" s="3" t="s">
        <v>6169</v>
      </c>
      <c r="C12172" s="3">
        <v>34349</v>
      </c>
      <c r="D12172" s="2" t="s">
        <v>12901</v>
      </c>
      <c r="E12172" s="3" t="s">
        <v>6148</v>
      </c>
      <c r="G12172" s="66">
        <v>28.21</v>
      </c>
    </row>
    <row r="12173" spans="1:7" ht="22.5" x14ac:dyDescent="0.2">
      <c r="A12173" s="1" t="str">
        <f t="shared" si="200"/>
        <v>SINAPI-I 11029</v>
      </c>
      <c r="B12173" s="3" t="s">
        <v>6169</v>
      </c>
      <c r="C12173" s="3">
        <v>11029</v>
      </c>
      <c r="D12173" s="2" t="s">
        <v>12902</v>
      </c>
      <c r="E12173" s="3" t="s">
        <v>8396</v>
      </c>
      <c r="G12173" s="66">
        <v>2.61</v>
      </c>
    </row>
    <row r="12174" spans="1:7" ht="22.5" x14ac:dyDescent="0.2">
      <c r="A12174" s="1" t="str">
        <f t="shared" si="200"/>
        <v>SINAPI-I 4316</v>
      </c>
      <c r="B12174" s="3" t="s">
        <v>6169</v>
      </c>
      <c r="C12174" s="3">
        <v>4316</v>
      </c>
      <c r="D12174" s="2" t="s">
        <v>12903</v>
      </c>
      <c r="E12174" s="3" t="s">
        <v>6148</v>
      </c>
      <c r="G12174" s="66">
        <v>2.64</v>
      </c>
    </row>
    <row r="12175" spans="1:7" ht="22.5" x14ac:dyDescent="0.2">
      <c r="A12175" s="1" t="str">
        <f t="shared" si="200"/>
        <v>SINAPI-I 4313</v>
      </c>
      <c r="B12175" s="3" t="s">
        <v>6169</v>
      </c>
      <c r="C12175" s="3">
        <v>4313</v>
      </c>
      <c r="D12175" s="2" t="s">
        <v>12904</v>
      </c>
      <c r="E12175" s="3" t="s">
        <v>8396</v>
      </c>
      <c r="G12175" s="66">
        <v>3.78</v>
      </c>
    </row>
    <row r="12176" spans="1:7" ht="22.5" x14ac:dyDescent="0.2">
      <c r="A12176" s="1" t="str">
        <f t="shared" si="200"/>
        <v>SINAPI-I 4317</v>
      </c>
      <c r="B12176" s="3" t="s">
        <v>6169</v>
      </c>
      <c r="C12176" s="3">
        <v>4317</v>
      </c>
      <c r="D12176" s="2" t="s">
        <v>12905</v>
      </c>
      <c r="E12176" s="3" t="s">
        <v>6148</v>
      </c>
      <c r="G12176" s="66">
        <v>4.3099999999999996</v>
      </c>
    </row>
    <row r="12177" spans="1:7" ht="22.5" x14ac:dyDescent="0.2">
      <c r="A12177" s="1" t="str">
        <f t="shared" si="200"/>
        <v>SINAPI-I 4314</v>
      </c>
      <c r="B12177" s="3" t="s">
        <v>6169</v>
      </c>
      <c r="C12177" s="3">
        <v>4314</v>
      </c>
      <c r="D12177" s="2" t="s">
        <v>12906</v>
      </c>
      <c r="E12177" s="3" t="s">
        <v>8396</v>
      </c>
      <c r="G12177" s="66">
        <v>5.05</v>
      </c>
    </row>
    <row r="12178" spans="1:7" ht="22.5" x14ac:dyDescent="0.2">
      <c r="A12178" s="1" t="str">
        <f t="shared" si="200"/>
        <v>SINAPI-I 10921</v>
      </c>
      <c r="B12178" s="3" t="s">
        <v>6169</v>
      </c>
      <c r="C12178" s="3">
        <v>10921</v>
      </c>
      <c r="D12178" s="2" t="s">
        <v>12907</v>
      </c>
      <c r="E12178" s="3" t="s">
        <v>6148</v>
      </c>
    </row>
    <row r="12179" spans="1:7" ht="22.5" x14ac:dyDescent="0.2">
      <c r="A12179" s="1" t="str">
        <f t="shared" si="200"/>
        <v>SINAPI-I 10922</v>
      </c>
      <c r="B12179" s="3" t="s">
        <v>6169</v>
      </c>
      <c r="C12179" s="3">
        <v>10922</v>
      </c>
      <c r="D12179" s="2" t="s">
        <v>12908</v>
      </c>
      <c r="E12179" s="3" t="s">
        <v>6148</v>
      </c>
    </row>
    <row r="12180" spans="1:7" x14ac:dyDescent="0.2">
      <c r="A12180" s="1" t="str">
        <f t="shared" si="200"/>
        <v>SINAPI-I 10923</v>
      </c>
      <c r="B12180" s="3" t="s">
        <v>6169</v>
      </c>
      <c r="C12180" s="3">
        <v>10923</v>
      </c>
      <c r="D12180" s="2" t="s">
        <v>12909</v>
      </c>
      <c r="E12180" s="3" t="s">
        <v>6148</v>
      </c>
    </row>
    <row r="12181" spans="1:7" x14ac:dyDescent="0.2">
      <c r="A12181" s="1" t="str">
        <f t="shared" si="200"/>
        <v>SINAPI-I 10924</v>
      </c>
      <c r="B12181" s="3" t="s">
        <v>6169</v>
      </c>
      <c r="C12181" s="3">
        <v>10924</v>
      </c>
      <c r="D12181" s="2" t="s">
        <v>12910</v>
      </c>
      <c r="E12181" s="3" t="s">
        <v>6148</v>
      </c>
    </row>
    <row r="12182" spans="1:7" ht="22.5" x14ac:dyDescent="0.2">
      <c r="A12182" s="1" t="str">
        <f t="shared" si="200"/>
        <v>SINAPI-I 37772</v>
      </c>
      <c r="B12182" s="3" t="s">
        <v>6169</v>
      </c>
      <c r="C12182" s="3">
        <v>37772</v>
      </c>
      <c r="D12182" s="2" t="s">
        <v>12911</v>
      </c>
      <c r="E12182" s="3" t="s">
        <v>6148</v>
      </c>
    </row>
    <row r="12183" spans="1:7" ht="33.75" x14ac:dyDescent="0.2">
      <c r="A12183" s="1" t="str">
        <f t="shared" si="200"/>
        <v>SINAPI-I 37771</v>
      </c>
      <c r="B12183" s="3" t="s">
        <v>6169</v>
      </c>
      <c r="C12183" s="3">
        <v>37771</v>
      </c>
      <c r="D12183" s="2" t="s">
        <v>12912</v>
      </c>
      <c r="E12183" s="3" t="s">
        <v>6148</v>
      </c>
    </row>
    <row r="12184" spans="1:7" ht="22.5" x14ac:dyDescent="0.2">
      <c r="A12184" s="1" t="str">
        <f t="shared" si="200"/>
        <v>SINAPI-I 12772</v>
      </c>
      <c r="B12184" s="3" t="s">
        <v>6169</v>
      </c>
      <c r="C12184" s="3">
        <v>12772</v>
      </c>
      <c r="D12184" s="2" t="s">
        <v>12913</v>
      </c>
      <c r="E12184" s="3" t="s">
        <v>6148</v>
      </c>
      <c r="G12184" s="66">
        <v>1245.94</v>
      </c>
    </row>
    <row r="12185" spans="1:7" ht="22.5" x14ac:dyDescent="0.2">
      <c r="A12185" s="1" t="str">
        <f t="shared" si="200"/>
        <v>SINAPI-I 12770</v>
      </c>
      <c r="B12185" s="3" t="s">
        <v>6169</v>
      </c>
      <c r="C12185" s="3">
        <v>12770</v>
      </c>
      <c r="D12185" s="2" t="s">
        <v>12914</v>
      </c>
      <c r="E12185" s="3" t="s">
        <v>6148</v>
      </c>
      <c r="G12185" s="66">
        <v>749.67</v>
      </c>
    </row>
    <row r="12186" spans="1:7" ht="22.5" x14ac:dyDescent="0.2">
      <c r="A12186" s="1" t="str">
        <f t="shared" si="200"/>
        <v>SINAPI-I 12775</v>
      </c>
      <c r="B12186" s="3" t="s">
        <v>6169</v>
      </c>
      <c r="C12186" s="3">
        <v>12775</v>
      </c>
      <c r="D12186" s="2" t="s">
        <v>12915</v>
      </c>
      <c r="E12186" s="3" t="s">
        <v>6148</v>
      </c>
      <c r="G12186" s="66">
        <v>549.04999999999995</v>
      </c>
    </row>
    <row r="12187" spans="1:7" ht="22.5" x14ac:dyDescent="0.2">
      <c r="A12187" s="1" t="str">
        <f t="shared" si="200"/>
        <v>SINAPI-I 12768</v>
      </c>
      <c r="B12187" s="3" t="s">
        <v>6169</v>
      </c>
      <c r="C12187" s="3">
        <v>12768</v>
      </c>
      <c r="D12187" s="2" t="s">
        <v>12916</v>
      </c>
      <c r="E12187" s="3" t="s">
        <v>6148</v>
      </c>
      <c r="G12187" s="66">
        <v>1752.76</v>
      </c>
    </row>
    <row r="12188" spans="1:7" ht="22.5" x14ac:dyDescent="0.2">
      <c r="A12188" s="1" t="str">
        <f t="shared" si="200"/>
        <v>SINAPI-I 12769</v>
      </c>
      <c r="B12188" s="3" t="s">
        <v>6169</v>
      </c>
      <c r="C12188" s="3">
        <v>12769</v>
      </c>
      <c r="D12188" s="2" t="s">
        <v>12917</v>
      </c>
      <c r="E12188" s="3" t="s">
        <v>6148</v>
      </c>
      <c r="G12188" s="66">
        <v>143.6</v>
      </c>
    </row>
    <row r="12189" spans="1:7" ht="22.5" x14ac:dyDescent="0.2">
      <c r="A12189" s="1" t="str">
        <f t="shared" si="200"/>
        <v>SINAPI-I 12773</v>
      </c>
      <c r="B12189" s="3" t="s">
        <v>6169</v>
      </c>
      <c r="C12189" s="3">
        <v>12773</v>
      </c>
      <c r="D12189" s="2" t="s">
        <v>12918</v>
      </c>
      <c r="E12189" s="3" t="s">
        <v>6148</v>
      </c>
      <c r="G12189" s="66">
        <v>154.15</v>
      </c>
    </row>
    <row r="12190" spans="1:7" ht="22.5" x14ac:dyDescent="0.2">
      <c r="A12190" s="1" t="str">
        <f t="shared" si="200"/>
        <v>SINAPI-I 12774</v>
      </c>
      <c r="B12190" s="3" t="s">
        <v>6169</v>
      </c>
      <c r="C12190" s="3">
        <v>12774</v>
      </c>
      <c r="D12190" s="2" t="s">
        <v>12919</v>
      </c>
      <c r="E12190" s="3" t="s">
        <v>6148</v>
      </c>
      <c r="G12190" s="66">
        <v>190.05</v>
      </c>
    </row>
    <row r="12191" spans="1:7" ht="22.5" x14ac:dyDescent="0.2">
      <c r="A12191" s="1" t="str">
        <f t="shared" si="200"/>
        <v>SINAPI-I 12776</v>
      </c>
      <c r="B12191" s="3" t="s">
        <v>6169</v>
      </c>
      <c r="C12191" s="3">
        <v>12776</v>
      </c>
      <c r="D12191" s="2" t="s">
        <v>12920</v>
      </c>
      <c r="E12191" s="3" t="s">
        <v>6148</v>
      </c>
      <c r="G12191" s="66">
        <v>2829.76</v>
      </c>
    </row>
    <row r="12192" spans="1:7" ht="22.5" x14ac:dyDescent="0.2">
      <c r="A12192" s="1" t="str">
        <f t="shared" si="200"/>
        <v>SINAPI-I 12777</v>
      </c>
      <c r="B12192" s="3" t="s">
        <v>6169</v>
      </c>
      <c r="C12192" s="3">
        <v>12777</v>
      </c>
      <c r="D12192" s="2" t="s">
        <v>12921</v>
      </c>
      <c r="E12192" s="3" t="s">
        <v>6148</v>
      </c>
      <c r="G12192" s="66">
        <v>3695.58</v>
      </c>
    </row>
    <row r="12193" spans="1:7" x14ac:dyDescent="0.2">
      <c r="A12193" s="1" t="str">
        <f t="shared" si="200"/>
        <v>SINAPI-I 12873</v>
      </c>
      <c r="B12193" s="3" t="s">
        <v>6169</v>
      </c>
      <c r="C12193" s="3">
        <v>12873</v>
      </c>
      <c r="D12193" s="2" t="s">
        <v>12922</v>
      </c>
      <c r="E12193" s="3" t="s">
        <v>6152</v>
      </c>
      <c r="G12193" s="66">
        <v>24.12</v>
      </c>
    </row>
    <row r="12194" spans="1:7" x14ac:dyDescent="0.2">
      <c r="A12194" s="1" t="str">
        <f t="shared" si="200"/>
        <v>SINAPI-I 41076</v>
      </c>
      <c r="B12194" s="3" t="s">
        <v>6169</v>
      </c>
      <c r="C12194" s="3">
        <v>41076</v>
      </c>
      <c r="D12194" s="2" t="s">
        <v>12923</v>
      </c>
      <c r="E12194" s="3" t="s">
        <v>6164</v>
      </c>
      <c r="G12194" s="66">
        <v>4258.84</v>
      </c>
    </row>
    <row r="12195" spans="1:7" x14ac:dyDescent="0.2">
      <c r="A12195" s="1" t="str">
        <f t="shared" si="200"/>
        <v>SINAPI-I 140</v>
      </c>
      <c r="B12195" s="3" t="s">
        <v>6169</v>
      </c>
      <c r="C12195" s="3">
        <v>140</v>
      </c>
      <c r="D12195" s="2" t="s">
        <v>12924</v>
      </c>
      <c r="E12195" s="3" t="s">
        <v>6153</v>
      </c>
      <c r="G12195" s="66">
        <v>16.93</v>
      </c>
    </row>
    <row r="12196" spans="1:7" ht="22.5" x14ac:dyDescent="0.2">
      <c r="A12196" s="1" t="str">
        <f t="shared" si="200"/>
        <v>SINAPI-I 151</v>
      </c>
      <c r="B12196" s="3" t="s">
        <v>6169</v>
      </c>
      <c r="C12196" s="3">
        <v>151</v>
      </c>
      <c r="D12196" s="2" t="s">
        <v>12925</v>
      </c>
      <c r="E12196" s="3" t="s">
        <v>6161</v>
      </c>
      <c r="G12196" s="66">
        <v>24.98</v>
      </c>
    </row>
    <row r="12197" spans="1:7" x14ac:dyDescent="0.2">
      <c r="A12197" s="1" t="str">
        <f t="shared" si="200"/>
        <v>SINAPI-I 7340</v>
      </c>
      <c r="B12197" s="3" t="s">
        <v>6169</v>
      </c>
      <c r="C12197" s="3">
        <v>7340</v>
      </c>
      <c r="D12197" s="2" t="s">
        <v>12926</v>
      </c>
      <c r="E12197" s="3" t="s">
        <v>6161</v>
      </c>
      <c r="G12197" s="66">
        <v>27.09</v>
      </c>
    </row>
    <row r="12198" spans="1:7" x14ac:dyDescent="0.2">
      <c r="A12198" s="1" t="str">
        <f t="shared" si="200"/>
        <v>SINAPI-I 40929</v>
      </c>
      <c r="B12198" s="3" t="s">
        <v>6169</v>
      </c>
      <c r="C12198" s="3">
        <v>40929</v>
      </c>
      <c r="D12198" s="2" t="s">
        <v>12927</v>
      </c>
      <c r="E12198" s="3" t="s">
        <v>6164</v>
      </c>
      <c r="G12198" s="66">
        <v>3474.37</v>
      </c>
    </row>
    <row r="12199" spans="1:7" x14ac:dyDescent="0.2">
      <c r="A12199" s="1" t="str">
        <f t="shared" ref="A12199:A12262" si="201">CONCATENAR</f>
        <v>SINAPI-I 2701</v>
      </c>
      <c r="B12199" s="3" t="s">
        <v>6169</v>
      </c>
      <c r="C12199" s="3">
        <v>2701</v>
      </c>
      <c r="D12199" s="2" t="s">
        <v>12928</v>
      </c>
      <c r="E12199" s="3" t="s">
        <v>6152</v>
      </c>
      <c r="G12199" s="66">
        <v>19.66</v>
      </c>
    </row>
    <row r="12200" spans="1:7" x14ac:dyDescent="0.2">
      <c r="A12200" s="1" t="str">
        <f t="shared" si="201"/>
        <v>SINAPI-I 38064</v>
      </c>
      <c r="B12200" s="3" t="s">
        <v>6169</v>
      </c>
      <c r="C12200" s="3">
        <v>38064</v>
      </c>
      <c r="D12200" s="2" t="s">
        <v>12929</v>
      </c>
      <c r="E12200" s="3" t="s">
        <v>6148</v>
      </c>
      <c r="G12200" s="66">
        <v>18.41</v>
      </c>
    </row>
    <row r="12201" spans="1:7" x14ac:dyDescent="0.2">
      <c r="A12201" s="1" t="str">
        <f t="shared" si="201"/>
        <v>SINAPI-I 38114</v>
      </c>
      <c r="B12201" s="3" t="s">
        <v>6169</v>
      </c>
      <c r="C12201" s="3">
        <v>38114</v>
      </c>
      <c r="D12201" s="2" t="s">
        <v>12930</v>
      </c>
      <c r="E12201" s="3" t="s">
        <v>6148</v>
      </c>
      <c r="G12201" s="66">
        <v>16.47</v>
      </c>
    </row>
    <row r="12202" spans="1:7" x14ac:dyDescent="0.2">
      <c r="A12202" s="1" t="str">
        <f t="shared" si="201"/>
        <v>SINAPI-I 38115</v>
      </c>
      <c r="B12202" s="3" t="s">
        <v>6169</v>
      </c>
      <c r="C12202" s="3">
        <v>38115</v>
      </c>
      <c r="D12202" s="2" t="s">
        <v>12931</v>
      </c>
      <c r="E12202" s="3" t="s">
        <v>6148</v>
      </c>
      <c r="G12202" s="66">
        <v>17.579999999999998</v>
      </c>
    </row>
    <row r="12203" spans="1:7" ht="22.5" x14ac:dyDescent="0.2">
      <c r="A12203" s="1" t="str">
        <f t="shared" si="201"/>
        <v>SINAPI-I 38065</v>
      </c>
      <c r="B12203" s="3" t="s">
        <v>6169</v>
      </c>
      <c r="C12203" s="3">
        <v>38065</v>
      </c>
      <c r="D12203" s="2" t="s">
        <v>12932</v>
      </c>
      <c r="E12203" s="3" t="s">
        <v>6148</v>
      </c>
      <c r="G12203" s="66">
        <v>26.12</v>
      </c>
    </row>
    <row r="12204" spans="1:7" ht="22.5" x14ac:dyDescent="0.2">
      <c r="A12204" s="1" t="str">
        <f t="shared" si="201"/>
        <v>SINAPI-I 38078</v>
      </c>
      <c r="B12204" s="3" t="s">
        <v>6169</v>
      </c>
      <c r="C12204" s="3">
        <v>38078</v>
      </c>
      <c r="D12204" s="2" t="s">
        <v>12933</v>
      </c>
      <c r="E12204" s="3" t="s">
        <v>6148</v>
      </c>
      <c r="G12204" s="66">
        <v>15.24</v>
      </c>
    </row>
    <row r="12205" spans="1:7" x14ac:dyDescent="0.2">
      <c r="A12205" s="1" t="str">
        <f t="shared" si="201"/>
        <v>SINAPI-I 38113</v>
      </c>
      <c r="B12205" s="3" t="s">
        <v>6169</v>
      </c>
      <c r="C12205" s="3">
        <v>38113</v>
      </c>
      <c r="D12205" s="2" t="s">
        <v>12934</v>
      </c>
      <c r="E12205" s="3" t="s">
        <v>6148</v>
      </c>
      <c r="G12205" s="66">
        <v>8.2799999999999994</v>
      </c>
    </row>
    <row r="12206" spans="1:7" x14ac:dyDescent="0.2">
      <c r="A12206" s="1" t="str">
        <f t="shared" si="201"/>
        <v>SINAPI-I 38063</v>
      </c>
      <c r="B12206" s="3" t="s">
        <v>6169</v>
      </c>
      <c r="C12206" s="3">
        <v>38063</v>
      </c>
      <c r="D12206" s="2" t="s">
        <v>12935</v>
      </c>
      <c r="E12206" s="3" t="s">
        <v>6148</v>
      </c>
      <c r="G12206" s="66">
        <v>8.8800000000000008</v>
      </c>
    </row>
    <row r="12207" spans="1:7" ht="22.5" x14ac:dyDescent="0.2">
      <c r="A12207" s="1" t="str">
        <f t="shared" si="201"/>
        <v>SINAPI-I 38073</v>
      </c>
      <c r="B12207" s="3" t="s">
        <v>6169</v>
      </c>
      <c r="C12207" s="3">
        <v>38073</v>
      </c>
      <c r="D12207" s="2" t="s">
        <v>12936</v>
      </c>
      <c r="E12207" s="3" t="s">
        <v>6148</v>
      </c>
      <c r="G12207" s="66">
        <v>21.55</v>
      </c>
    </row>
    <row r="12208" spans="1:7" ht="22.5" x14ac:dyDescent="0.2">
      <c r="A12208" s="1" t="str">
        <f t="shared" si="201"/>
        <v>SINAPI-I 38080</v>
      </c>
      <c r="B12208" s="3" t="s">
        <v>6169</v>
      </c>
      <c r="C12208" s="3">
        <v>38080</v>
      </c>
      <c r="D12208" s="2" t="s">
        <v>12937</v>
      </c>
      <c r="E12208" s="3" t="s">
        <v>6148</v>
      </c>
      <c r="G12208" s="66">
        <v>26.47</v>
      </c>
    </row>
    <row r="12209" spans="1:7" ht="22.5" x14ac:dyDescent="0.2">
      <c r="A12209" s="1" t="str">
        <f t="shared" si="201"/>
        <v>SINAPI-I 38069</v>
      </c>
      <c r="B12209" s="3" t="s">
        <v>6169</v>
      </c>
      <c r="C12209" s="3">
        <v>38069</v>
      </c>
      <c r="D12209" s="2" t="s">
        <v>12938</v>
      </c>
      <c r="E12209" s="3" t="s">
        <v>6148</v>
      </c>
      <c r="G12209" s="66">
        <v>14.48</v>
      </c>
    </row>
    <row r="12210" spans="1:7" ht="22.5" x14ac:dyDescent="0.2">
      <c r="A12210" s="1" t="str">
        <f t="shared" si="201"/>
        <v>SINAPI-I 38077</v>
      </c>
      <c r="B12210" s="3" t="s">
        <v>6169</v>
      </c>
      <c r="C12210" s="3">
        <v>38077</v>
      </c>
      <c r="D12210" s="2" t="s">
        <v>12939</v>
      </c>
      <c r="E12210" s="3" t="s">
        <v>6148</v>
      </c>
      <c r="G12210" s="66">
        <v>14.15</v>
      </c>
    </row>
    <row r="12211" spans="1:7" x14ac:dyDescent="0.2">
      <c r="A12211" s="1" t="str">
        <f t="shared" si="201"/>
        <v>SINAPI-I 38112</v>
      </c>
      <c r="B12211" s="3" t="s">
        <v>6169</v>
      </c>
      <c r="C12211" s="3">
        <v>38112</v>
      </c>
      <c r="D12211" s="2" t="s">
        <v>12940</v>
      </c>
      <c r="E12211" s="3" t="s">
        <v>6148</v>
      </c>
      <c r="G12211" s="66">
        <v>6.35</v>
      </c>
    </row>
    <row r="12212" spans="1:7" x14ac:dyDescent="0.2">
      <c r="A12212" s="1" t="str">
        <f t="shared" si="201"/>
        <v>SINAPI-I 38062</v>
      </c>
      <c r="B12212" s="3" t="s">
        <v>6169</v>
      </c>
      <c r="C12212" s="3">
        <v>38062</v>
      </c>
      <c r="D12212" s="2" t="s">
        <v>12941</v>
      </c>
      <c r="E12212" s="3" t="s">
        <v>6148</v>
      </c>
      <c r="G12212" s="66">
        <v>6.52</v>
      </c>
    </row>
    <row r="12213" spans="1:7" x14ac:dyDescent="0.2">
      <c r="A12213" s="1" t="str">
        <f t="shared" si="201"/>
        <v>SINAPI-I 12129</v>
      </c>
      <c r="B12213" s="3" t="s">
        <v>6169</v>
      </c>
      <c r="C12213" s="3">
        <v>12129</v>
      </c>
      <c r="D12213" s="2" t="s">
        <v>12942</v>
      </c>
      <c r="E12213" s="3" t="s">
        <v>6148</v>
      </c>
      <c r="G12213" s="66">
        <v>11.53</v>
      </c>
    </row>
    <row r="12214" spans="1:7" x14ac:dyDescent="0.2">
      <c r="A12214" s="1" t="str">
        <f t="shared" si="201"/>
        <v>SINAPI-I 12128</v>
      </c>
      <c r="B12214" s="3" t="s">
        <v>6169</v>
      </c>
      <c r="C12214" s="3">
        <v>12128</v>
      </c>
      <c r="D12214" s="2" t="s">
        <v>12943</v>
      </c>
      <c r="E12214" s="3" t="s">
        <v>6148</v>
      </c>
      <c r="G12214" s="66">
        <v>8.7200000000000006</v>
      </c>
    </row>
    <row r="12215" spans="1:7" ht="22.5" x14ac:dyDescent="0.2">
      <c r="A12215" s="1" t="str">
        <f t="shared" si="201"/>
        <v>SINAPI-I 38081</v>
      </c>
      <c r="B12215" s="3" t="s">
        <v>6169</v>
      </c>
      <c r="C12215" s="3">
        <v>38081</v>
      </c>
      <c r="D12215" s="2" t="s">
        <v>12944</v>
      </c>
      <c r="E12215" s="3" t="s">
        <v>6148</v>
      </c>
      <c r="G12215" s="66">
        <v>22.45</v>
      </c>
    </row>
    <row r="12216" spans="1:7" ht="22.5" x14ac:dyDescent="0.2">
      <c r="A12216" s="1" t="str">
        <f t="shared" si="201"/>
        <v>SINAPI-I 38070</v>
      </c>
      <c r="B12216" s="3" t="s">
        <v>6169</v>
      </c>
      <c r="C12216" s="3">
        <v>38070</v>
      </c>
      <c r="D12216" s="2" t="s">
        <v>12945</v>
      </c>
      <c r="E12216" s="3" t="s">
        <v>6148</v>
      </c>
      <c r="G12216" s="66">
        <v>15.47</v>
      </c>
    </row>
    <row r="12217" spans="1:7" ht="22.5" x14ac:dyDescent="0.2">
      <c r="A12217" s="1" t="str">
        <f t="shared" si="201"/>
        <v>SINAPI-I 38074</v>
      </c>
      <c r="B12217" s="3" t="s">
        <v>6169</v>
      </c>
      <c r="C12217" s="3">
        <v>38074</v>
      </c>
      <c r="D12217" s="2" t="s">
        <v>12946</v>
      </c>
      <c r="E12217" s="3" t="s">
        <v>6148</v>
      </c>
      <c r="G12217" s="66">
        <v>23.52</v>
      </c>
    </row>
    <row r="12218" spans="1:7" ht="22.5" x14ac:dyDescent="0.2">
      <c r="A12218" s="1" t="str">
        <f t="shared" si="201"/>
        <v>SINAPI-I 38072</v>
      </c>
      <c r="B12218" s="3" t="s">
        <v>6169</v>
      </c>
      <c r="C12218" s="3">
        <v>38072</v>
      </c>
      <c r="D12218" s="2" t="s">
        <v>12947</v>
      </c>
      <c r="E12218" s="3" t="s">
        <v>6148</v>
      </c>
      <c r="G12218" s="66">
        <v>19.399999999999999</v>
      </c>
    </row>
    <row r="12219" spans="1:7" ht="22.5" x14ac:dyDescent="0.2">
      <c r="A12219" s="1" t="str">
        <f t="shared" si="201"/>
        <v>SINAPI-I 38079</v>
      </c>
      <c r="B12219" s="3" t="s">
        <v>6169</v>
      </c>
      <c r="C12219" s="3">
        <v>38079</v>
      </c>
      <c r="D12219" s="2" t="s">
        <v>12948</v>
      </c>
      <c r="E12219" s="3" t="s">
        <v>6148</v>
      </c>
      <c r="G12219" s="66">
        <v>20.190000000000001</v>
      </c>
    </row>
    <row r="12220" spans="1:7" ht="22.5" x14ac:dyDescent="0.2">
      <c r="A12220" s="1" t="str">
        <f t="shared" si="201"/>
        <v>SINAPI-I 38068</v>
      </c>
      <c r="B12220" s="3" t="s">
        <v>6169</v>
      </c>
      <c r="C12220" s="3">
        <v>38068</v>
      </c>
      <c r="D12220" s="2" t="s">
        <v>12949</v>
      </c>
      <c r="E12220" s="3" t="s">
        <v>6148</v>
      </c>
      <c r="G12220" s="66">
        <v>13.39</v>
      </c>
    </row>
    <row r="12221" spans="1:7" ht="22.5" x14ac:dyDescent="0.2">
      <c r="A12221" s="1" t="str">
        <f t="shared" si="201"/>
        <v>SINAPI-I 38071</v>
      </c>
      <c r="B12221" s="3" t="s">
        <v>6169</v>
      </c>
      <c r="C12221" s="3">
        <v>38071</v>
      </c>
      <c r="D12221" s="2" t="s">
        <v>12950</v>
      </c>
      <c r="E12221" s="3" t="s">
        <v>6148</v>
      </c>
      <c r="G12221" s="66">
        <v>16.010000000000002</v>
      </c>
    </row>
    <row r="12222" spans="1:7" ht="22.5" x14ac:dyDescent="0.2">
      <c r="A12222" s="1" t="str">
        <f t="shared" si="201"/>
        <v>SINAPI-I 38412</v>
      </c>
      <c r="B12222" s="3" t="s">
        <v>6169</v>
      </c>
      <c r="C12222" s="3">
        <v>38412</v>
      </c>
      <c r="D12222" s="2" t="s">
        <v>12951</v>
      </c>
      <c r="E12222" s="3" t="s">
        <v>6148</v>
      </c>
      <c r="G12222" s="66">
        <v>1148</v>
      </c>
    </row>
    <row r="12223" spans="1:7" x14ac:dyDescent="0.2">
      <c r="A12223" s="1" t="str">
        <f t="shared" si="201"/>
        <v>SINAPI-I 3405</v>
      </c>
      <c r="B12223" s="3" t="s">
        <v>6169</v>
      </c>
      <c r="C12223" s="3">
        <v>3405</v>
      </c>
      <c r="D12223" s="2" t="s">
        <v>12952</v>
      </c>
      <c r="E12223" s="3" t="s">
        <v>6148</v>
      </c>
      <c r="G12223" s="66">
        <v>96.54</v>
      </c>
    </row>
    <row r="12224" spans="1:7" x14ac:dyDescent="0.2">
      <c r="A12224" s="1" t="str">
        <f t="shared" si="201"/>
        <v>SINAPI-I 3394</v>
      </c>
      <c r="B12224" s="3" t="s">
        <v>6169</v>
      </c>
      <c r="C12224" s="3">
        <v>3394</v>
      </c>
      <c r="D12224" s="2" t="s">
        <v>12953</v>
      </c>
      <c r="E12224" s="3" t="s">
        <v>6148</v>
      </c>
      <c r="G12224" s="66">
        <v>509.6</v>
      </c>
    </row>
    <row r="12225" spans="1:7" x14ac:dyDescent="0.2">
      <c r="A12225" s="1" t="str">
        <f t="shared" si="201"/>
        <v>SINAPI-I 3393</v>
      </c>
      <c r="B12225" s="3" t="s">
        <v>6169</v>
      </c>
      <c r="C12225" s="3">
        <v>3393</v>
      </c>
      <c r="D12225" s="2" t="s">
        <v>12954</v>
      </c>
      <c r="E12225" s="3" t="s">
        <v>6148</v>
      </c>
      <c r="G12225" s="66">
        <v>867.65</v>
      </c>
    </row>
    <row r="12226" spans="1:7" x14ac:dyDescent="0.2">
      <c r="A12226" s="1" t="str">
        <f t="shared" si="201"/>
        <v>SINAPI-I 3406</v>
      </c>
      <c r="B12226" s="3" t="s">
        <v>6169</v>
      </c>
      <c r="C12226" s="3">
        <v>3406</v>
      </c>
      <c r="D12226" s="2" t="s">
        <v>12955</v>
      </c>
      <c r="E12226" s="3" t="s">
        <v>6148</v>
      </c>
      <c r="G12226" s="66">
        <v>29.55</v>
      </c>
    </row>
    <row r="12227" spans="1:7" x14ac:dyDescent="0.2">
      <c r="A12227" s="1" t="str">
        <f t="shared" si="201"/>
        <v>SINAPI-I 3395</v>
      </c>
      <c r="B12227" s="3" t="s">
        <v>6169</v>
      </c>
      <c r="C12227" s="3">
        <v>3395</v>
      </c>
      <c r="D12227" s="2" t="s">
        <v>12956</v>
      </c>
      <c r="E12227" s="3" t="s">
        <v>6148</v>
      </c>
      <c r="G12227" s="66">
        <v>124.65</v>
      </c>
    </row>
    <row r="12228" spans="1:7" x14ac:dyDescent="0.2">
      <c r="A12228" s="1" t="str">
        <f t="shared" si="201"/>
        <v>SINAPI-I 3398</v>
      </c>
      <c r="B12228" s="3" t="s">
        <v>6169</v>
      </c>
      <c r="C12228" s="3">
        <v>3398</v>
      </c>
      <c r="D12228" s="2" t="s">
        <v>12957</v>
      </c>
      <c r="E12228" s="3" t="s">
        <v>6148</v>
      </c>
      <c r="G12228" s="66">
        <v>5.92</v>
      </c>
    </row>
    <row r="12229" spans="1:7" ht="33.75" x14ac:dyDescent="0.2">
      <c r="A12229" s="1" t="str">
        <f t="shared" si="201"/>
        <v>SINAPI-I 40662</v>
      </c>
      <c r="B12229" s="3" t="s">
        <v>6169</v>
      </c>
      <c r="C12229" s="3">
        <v>40662</v>
      </c>
      <c r="D12229" s="2" t="s">
        <v>12958</v>
      </c>
      <c r="E12229" s="3" t="s">
        <v>6148</v>
      </c>
      <c r="G12229" s="66">
        <v>248.76</v>
      </c>
    </row>
    <row r="12230" spans="1:7" ht="33.75" x14ac:dyDescent="0.2">
      <c r="A12230" s="1" t="str">
        <f t="shared" si="201"/>
        <v>SINAPI-I 3437</v>
      </c>
      <c r="B12230" s="3" t="s">
        <v>6169</v>
      </c>
      <c r="C12230" s="3">
        <v>3437</v>
      </c>
      <c r="D12230" s="2" t="s">
        <v>12959</v>
      </c>
      <c r="E12230" s="3" t="s">
        <v>6149</v>
      </c>
      <c r="G12230" s="66">
        <v>691.01</v>
      </c>
    </row>
    <row r="12231" spans="1:7" x14ac:dyDescent="0.2">
      <c r="A12231" s="1" t="str">
        <f t="shared" si="201"/>
        <v>SINAPI-I 11190</v>
      </c>
      <c r="B12231" s="3" t="s">
        <v>6169</v>
      </c>
      <c r="C12231" s="3">
        <v>11190</v>
      </c>
      <c r="D12231" s="2" t="s">
        <v>12960</v>
      </c>
      <c r="E12231" s="3" t="s">
        <v>6148</v>
      </c>
    </row>
    <row r="12232" spans="1:7" ht="22.5" x14ac:dyDescent="0.2">
      <c r="A12232" s="1" t="str">
        <f t="shared" si="201"/>
        <v>SINAPI-I 34377</v>
      </c>
      <c r="B12232" s="3" t="s">
        <v>6169</v>
      </c>
      <c r="C12232" s="3">
        <v>34377</v>
      </c>
      <c r="D12232" s="2" t="s">
        <v>12961</v>
      </c>
      <c r="E12232" s="3" t="s">
        <v>6148</v>
      </c>
      <c r="G12232" s="66">
        <v>145.43</v>
      </c>
    </row>
    <row r="12233" spans="1:7" ht="45" x14ac:dyDescent="0.2">
      <c r="A12233" s="1" t="str">
        <f t="shared" si="201"/>
        <v>SINAPI-I 40659</v>
      </c>
      <c r="B12233" s="3" t="s">
        <v>6169</v>
      </c>
      <c r="C12233" s="3">
        <v>40659</v>
      </c>
      <c r="D12233" s="2" t="s">
        <v>12962</v>
      </c>
      <c r="E12233" s="3" t="s">
        <v>6149</v>
      </c>
      <c r="G12233" s="66">
        <v>977.68</v>
      </c>
    </row>
    <row r="12234" spans="1:7" ht="33.75" x14ac:dyDescent="0.2">
      <c r="A12234" s="1" t="str">
        <f t="shared" si="201"/>
        <v>SINAPI-I 40660</v>
      </c>
      <c r="B12234" s="3" t="s">
        <v>6169</v>
      </c>
      <c r="C12234" s="3">
        <v>40660</v>
      </c>
      <c r="D12234" s="2" t="s">
        <v>12963</v>
      </c>
      <c r="E12234" s="3" t="s">
        <v>6149</v>
      </c>
      <c r="G12234" s="66">
        <v>1239.0999999999999</v>
      </c>
    </row>
    <row r="12235" spans="1:7" ht="33.75" x14ac:dyDescent="0.2">
      <c r="A12235" s="1" t="str">
        <f t="shared" si="201"/>
        <v>SINAPI-I 40661</v>
      </c>
      <c r="B12235" s="3" t="s">
        <v>6169</v>
      </c>
      <c r="C12235" s="3">
        <v>40661</v>
      </c>
      <c r="D12235" s="2" t="s">
        <v>12964</v>
      </c>
      <c r="E12235" s="3" t="s">
        <v>6149</v>
      </c>
      <c r="G12235" s="66">
        <v>761.83</v>
      </c>
    </row>
    <row r="12236" spans="1:7" ht="33.75" x14ac:dyDescent="0.2">
      <c r="A12236" s="1" t="str">
        <f t="shared" si="201"/>
        <v>SINAPI-I 3428</v>
      </c>
      <c r="B12236" s="3" t="s">
        <v>6169</v>
      </c>
      <c r="C12236" s="3">
        <v>3428</v>
      </c>
      <c r="D12236" s="2" t="s">
        <v>12965</v>
      </c>
      <c r="E12236" s="3" t="s">
        <v>6149</v>
      </c>
      <c r="G12236" s="66">
        <v>1025</v>
      </c>
    </row>
    <row r="12237" spans="1:7" ht="33.75" x14ac:dyDescent="0.2">
      <c r="A12237" s="1" t="str">
        <f t="shared" si="201"/>
        <v>SINAPI-I 3429</v>
      </c>
      <c r="B12237" s="3" t="s">
        <v>6169</v>
      </c>
      <c r="C12237" s="3">
        <v>3429</v>
      </c>
      <c r="D12237" s="2" t="s">
        <v>12966</v>
      </c>
      <c r="E12237" s="3" t="s">
        <v>6149</v>
      </c>
      <c r="G12237" s="66">
        <v>585.63</v>
      </c>
    </row>
    <row r="12238" spans="1:7" ht="22.5" x14ac:dyDescent="0.2">
      <c r="A12238" s="1" t="str">
        <f t="shared" si="201"/>
        <v>SINAPI-I 11199</v>
      </c>
      <c r="B12238" s="3" t="s">
        <v>6169</v>
      </c>
      <c r="C12238" s="3">
        <v>11199</v>
      </c>
      <c r="D12238" s="2" t="s">
        <v>12967</v>
      </c>
      <c r="E12238" s="3" t="s">
        <v>6148</v>
      </c>
    </row>
    <row r="12239" spans="1:7" ht="22.5" x14ac:dyDescent="0.2">
      <c r="A12239" s="1" t="str">
        <f t="shared" si="201"/>
        <v>SINAPI-I 36896</v>
      </c>
      <c r="B12239" s="3" t="s">
        <v>6169</v>
      </c>
      <c r="C12239" s="3">
        <v>36896</v>
      </c>
      <c r="D12239" s="2" t="s">
        <v>12968</v>
      </c>
      <c r="E12239" s="3" t="s">
        <v>6148</v>
      </c>
      <c r="G12239" s="66">
        <v>281.68</v>
      </c>
    </row>
    <row r="12240" spans="1:7" ht="22.5" x14ac:dyDescent="0.2">
      <c r="A12240" s="1" t="str">
        <f t="shared" si="201"/>
        <v>SINAPI-I 34367</v>
      </c>
      <c r="B12240" s="3" t="s">
        <v>6169</v>
      </c>
      <c r="C12240" s="3">
        <v>34367</v>
      </c>
      <c r="D12240" s="2" t="s">
        <v>12969</v>
      </c>
      <c r="E12240" s="3" t="s">
        <v>6148</v>
      </c>
      <c r="G12240" s="66">
        <v>363.04</v>
      </c>
    </row>
    <row r="12241" spans="1:7" ht="22.5" x14ac:dyDescent="0.2">
      <c r="A12241" s="1" t="str">
        <f t="shared" si="201"/>
        <v>SINAPI-I 36897</v>
      </c>
      <c r="B12241" s="3" t="s">
        <v>6169</v>
      </c>
      <c r="C12241" s="3">
        <v>36897</v>
      </c>
      <c r="D12241" s="2" t="s">
        <v>12970</v>
      </c>
      <c r="E12241" s="3" t="s">
        <v>6148</v>
      </c>
      <c r="G12241" s="66">
        <v>439.55</v>
      </c>
    </row>
    <row r="12242" spans="1:7" ht="22.5" x14ac:dyDescent="0.2">
      <c r="A12242" s="1" t="str">
        <f t="shared" si="201"/>
        <v>SINAPI-I 34369</v>
      </c>
      <c r="B12242" s="3" t="s">
        <v>6169</v>
      </c>
      <c r="C12242" s="3">
        <v>34369</v>
      </c>
      <c r="D12242" s="2" t="s">
        <v>12971</v>
      </c>
      <c r="E12242" s="3" t="s">
        <v>6148</v>
      </c>
      <c r="G12242" s="66">
        <v>505.84</v>
      </c>
    </row>
    <row r="12243" spans="1:7" ht="22.5" x14ac:dyDescent="0.2">
      <c r="A12243" s="1" t="str">
        <f t="shared" si="201"/>
        <v>SINAPI-I 34364</v>
      </c>
      <c r="B12243" s="3" t="s">
        <v>6169</v>
      </c>
      <c r="C12243" s="3">
        <v>34364</v>
      </c>
      <c r="D12243" s="2" t="s">
        <v>12972</v>
      </c>
      <c r="E12243" s="3" t="s">
        <v>6148</v>
      </c>
      <c r="G12243" s="66">
        <v>477.2</v>
      </c>
    </row>
    <row r="12244" spans="1:7" ht="33.75" x14ac:dyDescent="0.2">
      <c r="A12244" s="1" t="str">
        <f t="shared" si="201"/>
        <v>SINAPI-I 3421</v>
      </c>
      <c r="B12244" s="3" t="s">
        <v>6169</v>
      </c>
      <c r="C12244" s="3">
        <v>3421</v>
      </c>
      <c r="D12244" s="2" t="s">
        <v>12973</v>
      </c>
      <c r="E12244" s="3" t="s">
        <v>6149</v>
      </c>
      <c r="G12244" s="66">
        <v>767.66</v>
      </c>
    </row>
    <row r="12245" spans="1:7" ht="22.5" x14ac:dyDescent="0.2">
      <c r="A12245" s="1" t="str">
        <f t="shared" si="201"/>
        <v>SINAPI-I 599</v>
      </c>
      <c r="B12245" s="3" t="s">
        <v>6169</v>
      </c>
      <c r="C12245" s="3">
        <v>599</v>
      </c>
      <c r="D12245" s="2" t="s">
        <v>12974</v>
      </c>
      <c r="E12245" s="3" t="s">
        <v>6149</v>
      </c>
      <c r="G12245" s="66">
        <v>513.72</v>
      </c>
    </row>
    <row r="12246" spans="1:7" ht="33.75" x14ac:dyDescent="0.2">
      <c r="A12246" s="1" t="str">
        <f t="shared" si="201"/>
        <v>SINAPI-I 44053</v>
      </c>
      <c r="B12246" s="3" t="s">
        <v>6169</v>
      </c>
      <c r="C12246" s="3">
        <v>44053</v>
      </c>
      <c r="D12246" s="2" t="s">
        <v>12975</v>
      </c>
      <c r="E12246" s="3" t="s">
        <v>6148</v>
      </c>
      <c r="G12246" s="66">
        <v>1140.22</v>
      </c>
    </row>
    <row r="12247" spans="1:7" ht="33.75" x14ac:dyDescent="0.2">
      <c r="A12247" s="1" t="str">
        <f t="shared" si="201"/>
        <v>SINAPI-I 3423</v>
      </c>
      <c r="B12247" s="3" t="s">
        <v>6169</v>
      </c>
      <c r="C12247" s="3">
        <v>3423</v>
      </c>
      <c r="D12247" s="2" t="s">
        <v>12976</v>
      </c>
      <c r="E12247" s="3" t="s">
        <v>6149</v>
      </c>
      <c r="G12247" s="66">
        <v>1082.58</v>
      </c>
    </row>
    <row r="12248" spans="1:7" ht="22.5" x14ac:dyDescent="0.2">
      <c r="A12248" s="1" t="str">
        <f t="shared" si="201"/>
        <v>SINAPI-I 34797</v>
      </c>
      <c r="B12248" s="3" t="s">
        <v>6169</v>
      </c>
      <c r="C12248" s="3">
        <v>34797</v>
      </c>
      <c r="D12248" s="2" t="s">
        <v>12977</v>
      </c>
      <c r="E12248" s="3" t="s">
        <v>6148</v>
      </c>
    </row>
    <row r="12249" spans="1:7" ht="22.5" x14ac:dyDescent="0.2">
      <c r="A12249" s="1" t="str">
        <f t="shared" si="201"/>
        <v>SINAPI-I 34381</v>
      </c>
      <c r="B12249" s="3" t="s">
        <v>6169</v>
      </c>
      <c r="C12249" s="3">
        <v>34381</v>
      </c>
      <c r="D12249" s="2" t="s">
        <v>12978</v>
      </c>
      <c r="E12249" s="3" t="s">
        <v>6148</v>
      </c>
      <c r="G12249" s="66">
        <v>207.43</v>
      </c>
    </row>
    <row r="12250" spans="1:7" ht="22.5" x14ac:dyDescent="0.2">
      <c r="A12250" s="1" t="str">
        <f t="shared" si="201"/>
        <v>SINAPI-I 44054</v>
      </c>
      <c r="B12250" s="3" t="s">
        <v>6169</v>
      </c>
      <c r="C12250" s="3">
        <v>44054</v>
      </c>
      <c r="D12250" s="2" t="s">
        <v>12979</v>
      </c>
      <c r="E12250" s="3" t="s">
        <v>6148</v>
      </c>
      <c r="G12250" s="66">
        <v>409.04</v>
      </c>
    </row>
    <row r="12251" spans="1:7" ht="33.75" x14ac:dyDescent="0.2">
      <c r="A12251" s="1" t="str">
        <f t="shared" si="201"/>
        <v>SINAPI-I 44399</v>
      </c>
      <c r="B12251" s="3" t="s">
        <v>6169</v>
      </c>
      <c r="C12251" s="3">
        <v>44399</v>
      </c>
      <c r="D12251" s="2" t="s">
        <v>12980</v>
      </c>
      <c r="E12251" s="3" t="s">
        <v>6148</v>
      </c>
      <c r="G12251" s="66">
        <v>558.88</v>
      </c>
    </row>
    <row r="12252" spans="1:7" x14ac:dyDescent="0.2">
      <c r="A12252" s="1" t="str">
        <f t="shared" si="201"/>
        <v>SINAPI-I 44503</v>
      </c>
      <c r="B12252" s="3" t="s">
        <v>6169</v>
      </c>
      <c r="C12252" s="3">
        <v>44503</v>
      </c>
      <c r="D12252" s="2" t="s">
        <v>12981</v>
      </c>
      <c r="E12252" s="3" t="s">
        <v>6152</v>
      </c>
      <c r="G12252" s="66">
        <v>19.79</v>
      </c>
    </row>
    <row r="12253" spans="1:7" x14ac:dyDescent="0.2">
      <c r="A12253" s="1" t="str">
        <f t="shared" si="201"/>
        <v>SINAPI-I 41077</v>
      </c>
      <c r="B12253" s="3" t="s">
        <v>6169</v>
      </c>
      <c r="C12253" s="3">
        <v>41077</v>
      </c>
      <c r="D12253" s="2" t="s">
        <v>12982</v>
      </c>
      <c r="E12253" s="3" t="s">
        <v>6164</v>
      </c>
      <c r="G12253" s="66">
        <v>3494.54</v>
      </c>
    </row>
    <row r="12254" spans="1:7" x14ac:dyDescent="0.2">
      <c r="A12254" s="1" t="str">
        <f t="shared" si="201"/>
        <v>SINAPI-I 37963</v>
      </c>
      <c r="B12254" s="3" t="s">
        <v>6169</v>
      </c>
      <c r="C12254" s="3">
        <v>37963</v>
      </c>
      <c r="D12254" s="2" t="s">
        <v>12983</v>
      </c>
      <c r="E12254" s="3" t="s">
        <v>6148</v>
      </c>
      <c r="G12254" s="66">
        <v>4.5</v>
      </c>
    </row>
    <row r="12255" spans="1:7" x14ac:dyDescent="0.2">
      <c r="A12255" s="1" t="str">
        <f t="shared" si="201"/>
        <v>SINAPI-I 37964</v>
      </c>
      <c r="B12255" s="3" t="s">
        <v>6169</v>
      </c>
      <c r="C12255" s="3">
        <v>37964</v>
      </c>
      <c r="D12255" s="2" t="s">
        <v>12984</v>
      </c>
      <c r="E12255" s="3" t="s">
        <v>6148</v>
      </c>
      <c r="G12255" s="66">
        <v>6.02</v>
      </c>
    </row>
    <row r="12256" spans="1:7" x14ac:dyDescent="0.2">
      <c r="A12256" s="1" t="str">
        <f t="shared" si="201"/>
        <v>SINAPI-I 37965</v>
      </c>
      <c r="B12256" s="3" t="s">
        <v>6169</v>
      </c>
      <c r="C12256" s="3">
        <v>37965</v>
      </c>
      <c r="D12256" s="2" t="s">
        <v>12985</v>
      </c>
      <c r="E12256" s="3" t="s">
        <v>6148</v>
      </c>
      <c r="G12256" s="66">
        <v>8.68</v>
      </c>
    </row>
    <row r="12257" spans="1:7" x14ac:dyDescent="0.2">
      <c r="A12257" s="1" t="str">
        <f t="shared" si="201"/>
        <v>SINAPI-I 37966</v>
      </c>
      <c r="B12257" s="3" t="s">
        <v>6169</v>
      </c>
      <c r="C12257" s="3">
        <v>37966</v>
      </c>
      <c r="D12257" s="2" t="s">
        <v>12986</v>
      </c>
      <c r="E12257" s="3" t="s">
        <v>6148</v>
      </c>
      <c r="G12257" s="66">
        <v>15.24</v>
      </c>
    </row>
    <row r="12258" spans="1:7" x14ac:dyDescent="0.2">
      <c r="A12258" s="1" t="str">
        <f t="shared" si="201"/>
        <v>SINAPI-I 37967</v>
      </c>
      <c r="B12258" s="3" t="s">
        <v>6169</v>
      </c>
      <c r="C12258" s="3">
        <v>37967</v>
      </c>
      <c r="D12258" s="2" t="s">
        <v>12987</v>
      </c>
      <c r="E12258" s="3" t="s">
        <v>6148</v>
      </c>
      <c r="G12258" s="66">
        <v>25.61</v>
      </c>
    </row>
    <row r="12259" spans="1:7" x14ac:dyDescent="0.2">
      <c r="A12259" s="1" t="str">
        <f t="shared" si="201"/>
        <v>SINAPI-I 37968</v>
      </c>
      <c r="B12259" s="3" t="s">
        <v>6169</v>
      </c>
      <c r="C12259" s="3">
        <v>37968</v>
      </c>
      <c r="D12259" s="2" t="s">
        <v>12988</v>
      </c>
      <c r="E12259" s="3" t="s">
        <v>6148</v>
      </c>
      <c r="G12259" s="66">
        <v>54.39</v>
      </c>
    </row>
    <row r="12260" spans="1:7" x14ac:dyDescent="0.2">
      <c r="A12260" s="1" t="str">
        <f t="shared" si="201"/>
        <v>SINAPI-I 37969</v>
      </c>
      <c r="B12260" s="3" t="s">
        <v>6169</v>
      </c>
      <c r="C12260" s="3">
        <v>37969</v>
      </c>
      <c r="D12260" s="2" t="s">
        <v>12989</v>
      </c>
      <c r="E12260" s="3" t="s">
        <v>6148</v>
      </c>
      <c r="G12260" s="66">
        <v>137.43</v>
      </c>
    </row>
    <row r="12261" spans="1:7" x14ac:dyDescent="0.2">
      <c r="A12261" s="1" t="str">
        <f t="shared" si="201"/>
        <v>SINAPI-I 37970</v>
      </c>
      <c r="B12261" s="3" t="s">
        <v>6169</v>
      </c>
      <c r="C12261" s="3">
        <v>37970</v>
      </c>
      <c r="D12261" s="2" t="s">
        <v>12990</v>
      </c>
      <c r="E12261" s="3" t="s">
        <v>6148</v>
      </c>
      <c r="G12261" s="66">
        <v>198.83</v>
      </c>
    </row>
    <row r="12262" spans="1:7" x14ac:dyDescent="0.2">
      <c r="A12262" s="1" t="str">
        <f t="shared" si="201"/>
        <v>SINAPI-I 44251</v>
      </c>
      <c r="B12262" s="3" t="s">
        <v>6169</v>
      </c>
      <c r="C12262" s="3">
        <v>44251</v>
      </c>
      <c r="D12262" s="2" t="s">
        <v>12991</v>
      </c>
      <c r="E12262" s="3" t="s">
        <v>6148</v>
      </c>
      <c r="G12262" s="66">
        <v>229.66</v>
      </c>
    </row>
    <row r="12263" spans="1:7" x14ac:dyDescent="0.2">
      <c r="A12263" s="1" t="str">
        <f t="shared" ref="A12263:A12326" si="202">CONCATENAR</f>
        <v>SINAPI-I 21118</v>
      </c>
      <c r="B12263" s="3" t="s">
        <v>6169</v>
      </c>
      <c r="C12263" s="3">
        <v>21118</v>
      </c>
      <c r="D12263" s="2" t="s">
        <v>12992</v>
      </c>
      <c r="E12263" s="3" t="s">
        <v>6148</v>
      </c>
      <c r="G12263" s="66">
        <v>3.58</v>
      </c>
    </row>
    <row r="12264" spans="1:7" x14ac:dyDescent="0.2">
      <c r="A12264" s="1" t="str">
        <f t="shared" si="202"/>
        <v>SINAPI-I 37956</v>
      </c>
      <c r="B12264" s="3" t="s">
        <v>6169</v>
      </c>
      <c r="C12264" s="3">
        <v>37956</v>
      </c>
      <c r="D12264" s="2" t="s">
        <v>12993</v>
      </c>
      <c r="E12264" s="3" t="s">
        <v>6148</v>
      </c>
      <c r="G12264" s="66">
        <v>4.3899999999999997</v>
      </c>
    </row>
    <row r="12265" spans="1:7" x14ac:dyDescent="0.2">
      <c r="A12265" s="1" t="str">
        <f t="shared" si="202"/>
        <v>SINAPI-I 37957</v>
      </c>
      <c r="B12265" s="3" t="s">
        <v>6169</v>
      </c>
      <c r="C12265" s="3">
        <v>37957</v>
      </c>
      <c r="D12265" s="2" t="s">
        <v>12994</v>
      </c>
      <c r="E12265" s="3" t="s">
        <v>6148</v>
      </c>
      <c r="G12265" s="66">
        <v>9.35</v>
      </c>
    </row>
    <row r="12266" spans="1:7" x14ac:dyDescent="0.2">
      <c r="A12266" s="1" t="str">
        <f t="shared" si="202"/>
        <v>SINAPI-I 37958</v>
      </c>
      <c r="B12266" s="3" t="s">
        <v>6169</v>
      </c>
      <c r="C12266" s="3">
        <v>37958</v>
      </c>
      <c r="D12266" s="2" t="s">
        <v>12995</v>
      </c>
      <c r="E12266" s="3" t="s">
        <v>6148</v>
      </c>
      <c r="G12266" s="66">
        <v>16.899999999999999</v>
      </c>
    </row>
    <row r="12267" spans="1:7" x14ac:dyDescent="0.2">
      <c r="A12267" s="1" t="str">
        <f t="shared" si="202"/>
        <v>SINAPI-I 37959</v>
      </c>
      <c r="B12267" s="3" t="s">
        <v>6169</v>
      </c>
      <c r="C12267" s="3">
        <v>37959</v>
      </c>
      <c r="D12267" s="2" t="s">
        <v>12996</v>
      </c>
      <c r="E12267" s="3" t="s">
        <v>6148</v>
      </c>
      <c r="G12267" s="66">
        <v>26.02</v>
      </c>
    </row>
    <row r="12268" spans="1:7" x14ac:dyDescent="0.2">
      <c r="A12268" s="1" t="str">
        <f t="shared" si="202"/>
        <v>SINAPI-I 37960</v>
      </c>
      <c r="B12268" s="3" t="s">
        <v>6169</v>
      </c>
      <c r="C12268" s="3">
        <v>37960</v>
      </c>
      <c r="D12268" s="2" t="s">
        <v>12997</v>
      </c>
      <c r="E12268" s="3" t="s">
        <v>6148</v>
      </c>
      <c r="G12268" s="66">
        <v>66.5</v>
      </c>
    </row>
    <row r="12269" spans="1:7" x14ac:dyDescent="0.2">
      <c r="A12269" s="1" t="str">
        <f t="shared" si="202"/>
        <v>SINAPI-I 37961</v>
      </c>
      <c r="B12269" s="3" t="s">
        <v>6169</v>
      </c>
      <c r="C12269" s="3">
        <v>37961</v>
      </c>
      <c r="D12269" s="2" t="s">
        <v>12998</v>
      </c>
      <c r="E12269" s="3" t="s">
        <v>6148</v>
      </c>
      <c r="G12269" s="66">
        <v>142.91</v>
      </c>
    </row>
    <row r="12270" spans="1:7" x14ac:dyDescent="0.2">
      <c r="A12270" s="1" t="str">
        <f t="shared" si="202"/>
        <v>SINAPI-I 37962</v>
      </c>
      <c r="B12270" s="3" t="s">
        <v>6169</v>
      </c>
      <c r="C12270" s="3">
        <v>37962</v>
      </c>
      <c r="D12270" s="2" t="s">
        <v>12999</v>
      </c>
      <c r="E12270" s="3" t="s">
        <v>6148</v>
      </c>
      <c r="G12270" s="66">
        <v>164.75</v>
      </c>
    </row>
    <row r="12271" spans="1:7" x14ac:dyDescent="0.2">
      <c r="A12271" s="1" t="str">
        <f t="shared" si="202"/>
        <v>SINAPI-I 3533</v>
      </c>
      <c r="B12271" s="3" t="s">
        <v>6169</v>
      </c>
      <c r="C12271" s="3">
        <v>3533</v>
      </c>
      <c r="D12271" s="2" t="s">
        <v>13000</v>
      </c>
      <c r="E12271" s="3" t="s">
        <v>6148</v>
      </c>
      <c r="G12271" s="66">
        <v>2.58</v>
      </c>
    </row>
    <row r="12272" spans="1:7" x14ac:dyDescent="0.2">
      <c r="A12272" s="1" t="str">
        <f t="shared" si="202"/>
        <v>SINAPI-I 3538</v>
      </c>
      <c r="B12272" s="3" t="s">
        <v>6169</v>
      </c>
      <c r="C12272" s="3">
        <v>3538</v>
      </c>
      <c r="D12272" s="2" t="s">
        <v>13001</v>
      </c>
      <c r="E12272" s="3" t="s">
        <v>6148</v>
      </c>
      <c r="G12272" s="66">
        <v>4.8899999999999997</v>
      </c>
    </row>
    <row r="12273" spans="1:7" x14ac:dyDescent="0.2">
      <c r="A12273" s="1" t="str">
        <f t="shared" si="202"/>
        <v>SINAPI-I 3498</v>
      </c>
      <c r="B12273" s="3" t="s">
        <v>6169</v>
      </c>
      <c r="C12273" s="3">
        <v>3498</v>
      </c>
      <c r="D12273" s="2" t="s">
        <v>13002</v>
      </c>
      <c r="E12273" s="3" t="s">
        <v>6148</v>
      </c>
      <c r="G12273" s="66">
        <v>4.74</v>
      </c>
    </row>
    <row r="12274" spans="1:7" x14ac:dyDescent="0.2">
      <c r="A12274" s="1" t="str">
        <f t="shared" si="202"/>
        <v>SINAPI-I 3496</v>
      </c>
      <c r="B12274" s="3" t="s">
        <v>6169</v>
      </c>
      <c r="C12274" s="3">
        <v>3496</v>
      </c>
      <c r="D12274" s="2" t="s">
        <v>13003</v>
      </c>
      <c r="E12274" s="3" t="s">
        <v>6148</v>
      </c>
      <c r="G12274" s="66">
        <v>3.17</v>
      </c>
    </row>
    <row r="12275" spans="1:7" x14ac:dyDescent="0.2">
      <c r="A12275" s="1" t="str">
        <f t="shared" si="202"/>
        <v>SINAPI-I 38429</v>
      </c>
      <c r="B12275" s="3" t="s">
        <v>6169</v>
      </c>
      <c r="C12275" s="3">
        <v>38429</v>
      </c>
      <c r="D12275" s="2" t="s">
        <v>13004</v>
      </c>
      <c r="E12275" s="3" t="s">
        <v>6148</v>
      </c>
      <c r="G12275" s="66">
        <v>12.17</v>
      </c>
    </row>
    <row r="12276" spans="1:7" x14ac:dyDescent="0.2">
      <c r="A12276" s="1" t="str">
        <f t="shared" si="202"/>
        <v>SINAPI-I 38431</v>
      </c>
      <c r="B12276" s="3" t="s">
        <v>6169</v>
      </c>
      <c r="C12276" s="3">
        <v>38431</v>
      </c>
      <c r="D12276" s="2" t="s">
        <v>13005</v>
      </c>
      <c r="E12276" s="3" t="s">
        <v>6148</v>
      </c>
      <c r="G12276" s="66">
        <v>15.26</v>
      </c>
    </row>
    <row r="12277" spans="1:7" x14ac:dyDescent="0.2">
      <c r="A12277" s="1" t="str">
        <f t="shared" si="202"/>
        <v>SINAPI-I 38430</v>
      </c>
      <c r="B12277" s="3" t="s">
        <v>6169</v>
      </c>
      <c r="C12277" s="3">
        <v>38430</v>
      </c>
      <c r="D12277" s="2" t="s">
        <v>13006</v>
      </c>
      <c r="E12277" s="3" t="s">
        <v>6148</v>
      </c>
      <c r="G12277" s="66">
        <v>23.66</v>
      </c>
    </row>
    <row r="12278" spans="1:7" x14ac:dyDescent="0.2">
      <c r="A12278" s="1" t="str">
        <f t="shared" si="202"/>
        <v>SINAPI-I 36348</v>
      </c>
      <c r="B12278" s="3" t="s">
        <v>6169</v>
      </c>
      <c r="C12278" s="3">
        <v>36348</v>
      </c>
      <c r="D12278" s="2" t="s">
        <v>13007</v>
      </c>
      <c r="E12278" s="3" t="s">
        <v>6148</v>
      </c>
    </row>
    <row r="12279" spans="1:7" x14ac:dyDescent="0.2">
      <c r="A12279" s="1" t="str">
        <f t="shared" si="202"/>
        <v>SINAPI-I 36349</v>
      </c>
      <c r="B12279" s="3" t="s">
        <v>6169</v>
      </c>
      <c r="C12279" s="3">
        <v>36349</v>
      </c>
      <c r="D12279" s="2" t="s">
        <v>13008</v>
      </c>
      <c r="E12279" s="3" t="s">
        <v>6148</v>
      </c>
    </row>
    <row r="12280" spans="1:7" x14ac:dyDescent="0.2">
      <c r="A12280" s="1" t="str">
        <f t="shared" si="202"/>
        <v>SINAPI-I 38987</v>
      </c>
      <c r="B12280" s="3" t="s">
        <v>6169</v>
      </c>
      <c r="C12280" s="3">
        <v>38987</v>
      </c>
      <c r="D12280" s="2" t="s">
        <v>13009</v>
      </c>
      <c r="E12280" s="3" t="s">
        <v>6148</v>
      </c>
    </row>
    <row r="12281" spans="1:7" x14ac:dyDescent="0.2">
      <c r="A12281" s="1" t="str">
        <f t="shared" si="202"/>
        <v>SINAPI-I 38988</v>
      </c>
      <c r="B12281" s="3" t="s">
        <v>6169</v>
      </c>
      <c r="C12281" s="3">
        <v>38988</v>
      </c>
      <c r="D12281" s="2" t="s">
        <v>13010</v>
      </c>
      <c r="E12281" s="3" t="s">
        <v>6148</v>
      </c>
    </row>
    <row r="12282" spans="1:7" x14ac:dyDescent="0.2">
      <c r="A12282" s="1" t="str">
        <f t="shared" si="202"/>
        <v>SINAPI-I 38989</v>
      </c>
      <c r="B12282" s="3" t="s">
        <v>6169</v>
      </c>
      <c r="C12282" s="3">
        <v>38989</v>
      </c>
      <c r="D12282" s="2" t="s">
        <v>13011</v>
      </c>
      <c r="E12282" s="3" t="s">
        <v>6148</v>
      </c>
    </row>
    <row r="12283" spans="1:7" x14ac:dyDescent="0.2">
      <c r="A12283" s="1" t="str">
        <f t="shared" si="202"/>
        <v>SINAPI-I 38990</v>
      </c>
      <c r="B12283" s="3" t="s">
        <v>6169</v>
      </c>
      <c r="C12283" s="3">
        <v>38990</v>
      </c>
      <c r="D12283" s="2" t="s">
        <v>13012</v>
      </c>
      <c r="E12283" s="3" t="s">
        <v>6148</v>
      </c>
    </row>
    <row r="12284" spans="1:7" x14ac:dyDescent="0.2">
      <c r="A12284" s="1" t="str">
        <f t="shared" si="202"/>
        <v>SINAPI-I 38991</v>
      </c>
      <c r="B12284" s="3" t="s">
        <v>6169</v>
      </c>
      <c r="C12284" s="3">
        <v>38991</v>
      </c>
      <c r="D12284" s="2" t="s">
        <v>13013</v>
      </c>
      <c r="E12284" s="3" t="s">
        <v>6148</v>
      </c>
    </row>
    <row r="12285" spans="1:7" x14ac:dyDescent="0.2">
      <c r="A12285" s="1" t="str">
        <f t="shared" si="202"/>
        <v>SINAPI-I 38433</v>
      </c>
      <c r="B12285" s="3" t="s">
        <v>6169</v>
      </c>
      <c r="C12285" s="3">
        <v>38433</v>
      </c>
      <c r="D12285" s="2" t="s">
        <v>13014</v>
      </c>
      <c r="E12285" s="3" t="s">
        <v>6148</v>
      </c>
    </row>
    <row r="12286" spans="1:7" x14ac:dyDescent="0.2">
      <c r="A12286" s="1" t="str">
        <f t="shared" si="202"/>
        <v>SINAPI-I 38440</v>
      </c>
      <c r="B12286" s="3" t="s">
        <v>6169</v>
      </c>
      <c r="C12286" s="3">
        <v>38440</v>
      </c>
      <c r="D12286" s="2" t="s">
        <v>13015</v>
      </c>
      <c r="E12286" s="3" t="s">
        <v>6148</v>
      </c>
    </row>
    <row r="12287" spans="1:7" x14ac:dyDescent="0.2">
      <c r="A12287" s="1" t="str">
        <f t="shared" si="202"/>
        <v>SINAPI-I 36359</v>
      </c>
      <c r="B12287" s="3" t="s">
        <v>6169</v>
      </c>
      <c r="C12287" s="3">
        <v>36359</v>
      </c>
      <c r="D12287" s="2" t="s">
        <v>13016</v>
      </c>
      <c r="E12287" s="3" t="s">
        <v>6148</v>
      </c>
    </row>
    <row r="12288" spans="1:7" x14ac:dyDescent="0.2">
      <c r="A12288" s="1" t="str">
        <f t="shared" si="202"/>
        <v>SINAPI-I 36360</v>
      </c>
      <c r="B12288" s="3" t="s">
        <v>6169</v>
      </c>
      <c r="C12288" s="3">
        <v>36360</v>
      </c>
      <c r="D12288" s="2" t="s">
        <v>13017</v>
      </c>
      <c r="E12288" s="3" t="s">
        <v>6148</v>
      </c>
    </row>
    <row r="12289" spans="1:7" x14ac:dyDescent="0.2">
      <c r="A12289" s="1" t="str">
        <f t="shared" si="202"/>
        <v>SINAPI-I 38434</v>
      </c>
      <c r="B12289" s="3" t="s">
        <v>6169</v>
      </c>
      <c r="C12289" s="3">
        <v>38434</v>
      </c>
      <c r="D12289" s="2" t="s">
        <v>13018</v>
      </c>
      <c r="E12289" s="3" t="s">
        <v>6148</v>
      </c>
    </row>
    <row r="12290" spans="1:7" x14ac:dyDescent="0.2">
      <c r="A12290" s="1" t="str">
        <f t="shared" si="202"/>
        <v>SINAPI-I 38435</v>
      </c>
      <c r="B12290" s="3" t="s">
        <v>6169</v>
      </c>
      <c r="C12290" s="3">
        <v>38435</v>
      </c>
      <c r="D12290" s="2" t="s">
        <v>13019</v>
      </c>
      <c r="E12290" s="3" t="s">
        <v>6148</v>
      </c>
    </row>
    <row r="12291" spans="1:7" x14ac:dyDescent="0.2">
      <c r="A12291" s="1" t="str">
        <f t="shared" si="202"/>
        <v>SINAPI-I 38436</v>
      </c>
      <c r="B12291" s="3" t="s">
        <v>6169</v>
      </c>
      <c r="C12291" s="3">
        <v>38436</v>
      </c>
      <c r="D12291" s="2" t="s">
        <v>13020</v>
      </c>
      <c r="E12291" s="3" t="s">
        <v>6148</v>
      </c>
    </row>
    <row r="12292" spans="1:7" x14ac:dyDescent="0.2">
      <c r="A12292" s="1" t="str">
        <f t="shared" si="202"/>
        <v>SINAPI-I 38437</v>
      </c>
      <c r="B12292" s="3" t="s">
        <v>6169</v>
      </c>
      <c r="C12292" s="3">
        <v>38437</v>
      </c>
      <c r="D12292" s="2" t="s">
        <v>13021</v>
      </c>
      <c r="E12292" s="3" t="s">
        <v>6148</v>
      </c>
    </row>
    <row r="12293" spans="1:7" x14ac:dyDescent="0.2">
      <c r="A12293" s="1" t="str">
        <f t="shared" si="202"/>
        <v>SINAPI-I 38438</v>
      </c>
      <c r="B12293" s="3" t="s">
        <v>6169</v>
      </c>
      <c r="C12293" s="3">
        <v>38438</v>
      </c>
      <c r="D12293" s="2" t="s">
        <v>13022</v>
      </c>
      <c r="E12293" s="3" t="s">
        <v>6148</v>
      </c>
    </row>
    <row r="12294" spans="1:7" x14ac:dyDescent="0.2">
      <c r="A12294" s="1" t="str">
        <f t="shared" si="202"/>
        <v>SINAPI-I 38439</v>
      </c>
      <c r="B12294" s="3" t="s">
        <v>6169</v>
      </c>
      <c r="C12294" s="3">
        <v>38439</v>
      </c>
      <c r="D12294" s="2" t="s">
        <v>13023</v>
      </c>
      <c r="E12294" s="3" t="s">
        <v>6148</v>
      </c>
    </row>
    <row r="12295" spans="1:7" x14ac:dyDescent="0.2">
      <c r="A12295" s="1" t="str">
        <f t="shared" si="202"/>
        <v>SINAPI-I 10836</v>
      </c>
      <c r="B12295" s="3" t="s">
        <v>6169</v>
      </c>
      <c r="C12295" s="3">
        <v>10836</v>
      </c>
      <c r="D12295" s="2" t="s">
        <v>13024</v>
      </c>
      <c r="E12295" s="3" t="s">
        <v>6148</v>
      </c>
      <c r="G12295" s="66">
        <v>20.190000000000001</v>
      </c>
    </row>
    <row r="12296" spans="1:7" x14ac:dyDescent="0.2">
      <c r="A12296" s="1" t="str">
        <f t="shared" si="202"/>
        <v>SINAPI-I 3510</v>
      </c>
      <c r="B12296" s="3" t="s">
        <v>6169</v>
      </c>
      <c r="C12296" s="3">
        <v>3510</v>
      </c>
      <c r="D12296" s="2" t="s">
        <v>13025</v>
      </c>
      <c r="E12296" s="3" t="s">
        <v>6148</v>
      </c>
      <c r="G12296" s="66">
        <v>11.9</v>
      </c>
    </row>
    <row r="12297" spans="1:7" x14ac:dyDescent="0.2">
      <c r="A12297" s="1" t="str">
        <f t="shared" si="202"/>
        <v>SINAPI-I 10835</v>
      </c>
      <c r="B12297" s="3" t="s">
        <v>6169</v>
      </c>
      <c r="C12297" s="3">
        <v>10835</v>
      </c>
      <c r="D12297" s="2" t="s">
        <v>13026</v>
      </c>
      <c r="E12297" s="3" t="s">
        <v>6148</v>
      </c>
      <c r="G12297" s="66">
        <v>5.64</v>
      </c>
    </row>
    <row r="12298" spans="1:7" x14ac:dyDescent="0.2">
      <c r="A12298" s="1" t="str">
        <f t="shared" si="202"/>
        <v>SINAPI-I 3485</v>
      </c>
      <c r="B12298" s="3" t="s">
        <v>6169</v>
      </c>
      <c r="C12298" s="3">
        <v>3485</v>
      </c>
      <c r="D12298" s="2" t="s">
        <v>13027</v>
      </c>
      <c r="E12298" s="3" t="s">
        <v>6148</v>
      </c>
      <c r="G12298" s="66">
        <v>12.51</v>
      </c>
    </row>
    <row r="12299" spans="1:7" x14ac:dyDescent="0.2">
      <c r="A12299" s="1" t="str">
        <f t="shared" si="202"/>
        <v>SINAPI-I 3475</v>
      </c>
      <c r="B12299" s="3" t="s">
        <v>6169</v>
      </c>
      <c r="C12299" s="3">
        <v>3475</v>
      </c>
      <c r="D12299" s="2" t="s">
        <v>13028</v>
      </c>
      <c r="E12299" s="3" t="s">
        <v>6148</v>
      </c>
      <c r="G12299" s="66">
        <v>4.5199999999999996</v>
      </c>
    </row>
    <row r="12300" spans="1:7" x14ac:dyDescent="0.2">
      <c r="A12300" s="1" t="str">
        <f t="shared" si="202"/>
        <v>SINAPI-I 3534</v>
      </c>
      <c r="B12300" s="3" t="s">
        <v>6169</v>
      </c>
      <c r="C12300" s="3">
        <v>3534</v>
      </c>
      <c r="D12300" s="2" t="s">
        <v>13029</v>
      </c>
      <c r="E12300" s="3" t="s">
        <v>6148</v>
      </c>
      <c r="G12300" s="66">
        <v>7.17</v>
      </c>
    </row>
    <row r="12301" spans="1:7" x14ac:dyDescent="0.2">
      <c r="A12301" s="1" t="str">
        <f t="shared" si="202"/>
        <v>SINAPI-I 3482</v>
      </c>
      <c r="B12301" s="3" t="s">
        <v>6169</v>
      </c>
      <c r="C12301" s="3">
        <v>3482</v>
      </c>
      <c r="D12301" s="2" t="s">
        <v>13030</v>
      </c>
      <c r="E12301" s="3" t="s">
        <v>6148</v>
      </c>
      <c r="G12301" s="66">
        <v>5.13</v>
      </c>
    </row>
    <row r="12302" spans="1:7" x14ac:dyDescent="0.2">
      <c r="A12302" s="1" t="str">
        <f t="shared" si="202"/>
        <v>SINAPI-I 3543</v>
      </c>
      <c r="B12302" s="3" t="s">
        <v>6169</v>
      </c>
      <c r="C12302" s="3">
        <v>3543</v>
      </c>
      <c r="D12302" s="2" t="s">
        <v>13031</v>
      </c>
      <c r="E12302" s="3" t="s">
        <v>6148</v>
      </c>
      <c r="G12302" s="66">
        <v>1.66</v>
      </c>
    </row>
    <row r="12303" spans="1:7" x14ac:dyDescent="0.2">
      <c r="A12303" s="1" t="str">
        <f t="shared" si="202"/>
        <v>SINAPI-I 3505</v>
      </c>
      <c r="B12303" s="3" t="s">
        <v>6169</v>
      </c>
      <c r="C12303" s="3">
        <v>3505</v>
      </c>
      <c r="D12303" s="2" t="s">
        <v>13032</v>
      </c>
      <c r="E12303" s="3" t="s">
        <v>6148</v>
      </c>
      <c r="G12303" s="66">
        <v>2.4700000000000002</v>
      </c>
    </row>
    <row r="12304" spans="1:7" x14ac:dyDescent="0.2">
      <c r="A12304" s="1" t="str">
        <f t="shared" si="202"/>
        <v>SINAPI-I 3521</v>
      </c>
      <c r="B12304" s="3" t="s">
        <v>6169</v>
      </c>
      <c r="C12304" s="3">
        <v>3521</v>
      </c>
      <c r="D12304" s="2" t="s">
        <v>13033</v>
      </c>
      <c r="E12304" s="3" t="s">
        <v>6148</v>
      </c>
      <c r="G12304" s="66">
        <v>1.86</v>
      </c>
    </row>
    <row r="12305" spans="1:7" x14ac:dyDescent="0.2">
      <c r="A12305" s="1" t="str">
        <f t="shared" si="202"/>
        <v>SINAPI-I 3531</v>
      </c>
      <c r="B12305" s="3" t="s">
        <v>6169</v>
      </c>
      <c r="C12305" s="3">
        <v>3531</v>
      </c>
      <c r="D12305" s="2" t="s">
        <v>13034</v>
      </c>
      <c r="E12305" s="3" t="s">
        <v>6148</v>
      </c>
      <c r="G12305" s="66">
        <v>3.55</v>
      </c>
    </row>
    <row r="12306" spans="1:7" x14ac:dyDescent="0.2">
      <c r="A12306" s="1" t="str">
        <f t="shared" si="202"/>
        <v>SINAPI-I 3522</v>
      </c>
      <c r="B12306" s="3" t="s">
        <v>6169</v>
      </c>
      <c r="C12306" s="3">
        <v>3522</v>
      </c>
      <c r="D12306" s="2" t="s">
        <v>13035</v>
      </c>
      <c r="E12306" s="3" t="s">
        <v>6148</v>
      </c>
      <c r="G12306" s="66">
        <v>2.29</v>
      </c>
    </row>
    <row r="12307" spans="1:7" x14ac:dyDescent="0.2">
      <c r="A12307" s="1" t="str">
        <f t="shared" si="202"/>
        <v>SINAPI-I 3527</v>
      </c>
      <c r="B12307" s="3" t="s">
        <v>6169</v>
      </c>
      <c r="C12307" s="3">
        <v>3527</v>
      </c>
      <c r="D12307" s="2" t="s">
        <v>13036</v>
      </c>
      <c r="E12307" s="3" t="s">
        <v>6148</v>
      </c>
      <c r="G12307" s="66">
        <v>12.05</v>
      </c>
    </row>
    <row r="12308" spans="1:7" x14ac:dyDescent="0.2">
      <c r="A12308" s="1" t="str">
        <f t="shared" si="202"/>
        <v>SINAPI-I 3530</v>
      </c>
      <c r="B12308" s="3" t="s">
        <v>6169</v>
      </c>
      <c r="C12308" s="3">
        <v>3530</v>
      </c>
      <c r="D12308" s="2" t="s">
        <v>13037</v>
      </c>
      <c r="E12308" s="3" t="s">
        <v>6148</v>
      </c>
      <c r="G12308" s="66">
        <v>195.21</v>
      </c>
    </row>
    <row r="12309" spans="1:7" x14ac:dyDescent="0.2">
      <c r="A12309" s="1" t="str">
        <f t="shared" si="202"/>
        <v>SINAPI-I 3542</v>
      </c>
      <c r="B12309" s="3" t="s">
        <v>6169</v>
      </c>
      <c r="C12309" s="3">
        <v>3542</v>
      </c>
      <c r="D12309" s="2" t="s">
        <v>13038</v>
      </c>
      <c r="E12309" s="3" t="s">
        <v>6148</v>
      </c>
      <c r="G12309" s="66">
        <v>0.56000000000000005</v>
      </c>
    </row>
    <row r="12310" spans="1:7" x14ac:dyDescent="0.2">
      <c r="A12310" s="1" t="str">
        <f t="shared" si="202"/>
        <v>SINAPI-I 3529</v>
      </c>
      <c r="B12310" s="3" t="s">
        <v>6169</v>
      </c>
      <c r="C12310" s="3">
        <v>3529</v>
      </c>
      <c r="D12310" s="2" t="s">
        <v>13039</v>
      </c>
      <c r="E12310" s="3" t="s">
        <v>6148</v>
      </c>
      <c r="G12310" s="66">
        <v>0.69</v>
      </c>
    </row>
    <row r="12311" spans="1:7" x14ac:dyDescent="0.2">
      <c r="A12311" s="1" t="str">
        <f t="shared" si="202"/>
        <v>SINAPI-I 3536</v>
      </c>
      <c r="B12311" s="3" t="s">
        <v>6169</v>
      </c>
      <c r="C12311" s="3">
        <v>3536</v>
      </c>
      <c r="D12311" s="2" t="s">
        <v>13040</v>
      </c>
      <c r="E12311" s="3" t="s">
        <v>6148</v>
      </c>
      <c r="G12311" s="66">
        <v>2.29</v>
      </c>
    </row>
    <row r="12312" spans="1:7" x14ac:dyDescent="0.2">
      <c r="A12312" s="1" t="str">
        <f t="shared" si="202"/>
        <v>SINAPI-I 3535</v>
      </c>
      <c r="B12312" s="3" t="s">
        <v>6169</v>
      </c>
      <c r="C12312" s="3">
        <v>3535</v>
      </c>
      <c r="D12312" s="2" t="s">
        <v>13041</v>
      </c>
      <c r="E12312" s="3" t="s">
        <v>6148</v>
      </c>
      <c r="G12312" s="66">
        <v>5.57</v>
      </c>
    </row>
    <row r="12313" spans="1:7" x14ac:dyDescent="0.2">
      <c r="A12313" s="1" t="str">
        <f t="shared" si="202"/>
        <v>SINAPI-I 3540</v>
      </c>
      <c r="B12313" s="3" t="s">
        <v>6169</v>
      </c>
      <c r="C12313" s="3">
        <v>3540</v>
      </c>
      <c r="D12313" s="2" t="s">
        <v>13042</v>
      </c>
      <c r="E12313" s="3" t="s">
        <v>6148</v>
      </c>
      <c r="G12313" s="66">
        <v>4.71</v>
      </c>
    </row>
    <row r="12314" spans="1:7" x14ac:dyDescent="0.2">
      <c r="A12314" s="1" t="str">
        <f t="shared" si="202"/>
        <v>SINAPI-I 3539</v>
      </c>
      <c r="B12314" s="3" t="s">
        <v>6169</v>
      </c>
      <c r="C12314" s="3">
        <v>3539</v>
      </c>
      <c r="D12314" s="2" t="s">
        <v>13043</v>
      </c>
      <c r="E12314" s="3" t="s">
        <v>6148</v>
      </c>
      <c r="G12314" s="66">
        <v>27.32</v>
      </c>
    </row>
    <row r="12315" spans="1:7" x14ac:dyDescent="0.2">
      <c r="A12315" s="1" t="str">
        <f t="shared" si="202"/>
        <v>SINAPI-I 3513</v>
      </c>
      <c r="B12315" s="3" t="s">
        <v>6169</v>
      </c>
      <c r="C12315" s="3">
        <v>3513</v>
      </c>
      <c r="D12315" s="2" t="s">
        <v>13044</v>
      </c>
      <c r="E12315" s="3" t="s">
        <v>6148</v>
      </c>
      <c r="G12315" s="66">
        <v>96.34</v>
      </c>
    </row>
    <row r="12316" spans="1:7" x14ac:dyDescent="0.2">
      <c r="A12316" s="1" t="str">
        <f t="shared" si="202"/>
        <v>SINAPI-I 3516</v>
      </c>
      <c r="B12316" s="3" t="s">
        <v>6169</v>
      </c>
      <c r="C12316" s="3">
        <v>3516</v>
      </c>
      <c r="D12316" s="2" t="s">
        <v>13045</v>
      </c>
      <c r="E12316" s="3" t="s">
        <v>6148</v>
      </c>
      <c r="G12316" s="66">
        <v>2.33</v>
      </c>
    </row>
    <row r="12317" spans="1:7" x14ac:dyDescent="0.2">
      <c r="A12317" s="1" t="str">
        <f t="shared" si="202"/>
        <v>SINAPI-I 3517</v>
      </c>
      <c r="B12317" s="3" t="s">
        <v>6169</v>
      </c>
      <c r="C12317" s="3">
        <v>3517</v>
      </c>
      <c r="D12317" s="2" t="s">
        <v>13046</v>
      </c>
      <c r="E12317" s="3" t="s">
        <v>6148</v>
      </c>
      <c r="G12317" s="66">
        <v>2.1</v>
      </c>
    </row>
    <row r="12318" spans="1:7" x14ac:dyDescent="0.2">
      <c r="A12318" s="1" t="str">
        <f t="shared" si="202"/>
        <v>SINAPI-I 3515</v>
      </c>
      <c r="B12318" s="3" t="s">
        <v>6169</v>
      </c>
      <c r="C12318" s="3">
        <v>3515</v>
      </c>
      <c r="D12318" s="2" t="s">
        <v>13047</v>
      </c>
      <c r="E12318" s="3" t="s">
        <v>6148</v>
      </c>
      <c r="G12318" s="66">
        <v>6.15</v>
      </c>
    </row>
    <row r="12319" spans="1:7" x14ac:dyDescent="0.2">
      <c r="A12319" s="1" t="str">
        <f t="shared" si="202"/>
        <v>SINAPI-I 20147</v>
      </c>
      <c r="B12319" s="3" t="s">
        <v>6169</v>
      </c>
      <c r="C12319" s="3">
        <v>20147</v>
      </c>
      <c r="D12319" s="2" t="s">
        <v>13048</v>
      </c>
      <c r="E12319" s="3" t="s">
        <v>6148</v>
      </c>
      <c r="G12319" s="66">
        <v>5.05</v>
      </c>
    </row>
    <row r="12320" spans="1:7" x14ac:dyDescent="0.2">
      <c r="A12320" s="1" t="str">
        <f t="shared" si="202"/>
        <v>SINAPI-I 3524</v>
      </c>
      <c r="B12320" s="3" t="s">
        <v>6169</v>
      </c>
      <c r="C12320" s="3">
        <v>3524</v>
      </c>
      <c r="D12320" s="2" t="s">
        <v>13049</v>
      </c>
      <c r="E12320" s="3" t="s">
        <v>6148</v>
      </c>
      <c r="G12320" s="66">
        <v>7.61</v>
      </c>
    </row>
    <row r="12321" spans="1:7" x14ac:dyDescent="0.2">
      <c r="A12321" s="1" t="str">
        <f t="shared" si="202"/>
        <v>SINAPI-I 3532</v>
      </c>
      <c r="B12321" s="3" t="s">
        <v>6169</v>
      </c>
      <c r="C12321" s="3">
        <v>3532</v>
      </c>
      <c r="D12321" s="2" t="s">
        <v>13050</v>
      </c>
      <c r="E12321" s="3" t="s">
        <v>6148</v>
      </c>
      <c r="G12321" s="66">
        <v>17.579999999999998</v>
      </c>
    </row>
    <row r="12322" spans="1:7" x14ac:dyDescent="0.2">
      <c r="A12322" s="1" t="str">
        <f t="shared" si="202"/>
        <v>SINAPI-I 3528</v>
      </c>
      <c r="B12322" s="3" t="s">
        <v>6169</v>
      </c>
      <c r="C12322" s="3">
        <v>3528</v>
      </c>
      <c r="D12322" s="2" t="s">
        <v>13051</v>
      </c>
      <c r="E12322" s="3" t="s">
        <v>6148</v>
      </c>
      <c r="G12322" s="66">
        <v>9.09</v>
      </c>
    </row>
    <row r="12323" spans="1:7" x14ac:dyDescent="0.2">
      <c r="A12323" s="1" t="str">
        <f t="shared" si="202"/>
        <v>SINAPI-I 37952</v>
      </c>
      <c r="B12323" s="3" t="s">
        <v>6169</v>
      </c>
      <c r="C12323" s="3">
        <v>37952</v>
      </c>
      <c r="D12323" s="2" t="s">
        <v>13052</v>
      </c>
      <c r="E12323" s="3" t="s">
        <v>6148</v>
      </c>
      <c r="G12323" s="66">
        <v>65.150000000000006</v>
      </c>
    </row>
    <row r="12324" spans="1:7" x14ac:dyDescent="0.2">
      <c r="A12324" s="1" t="str">
        <f t="shared" si="202"/>
        <v>SINAPI-I 37951</v>
      </c>
      <c r="B12324" s="3" t="s">
        <v>6169</v>
      </c>
      <c r="C12324" s="3">
        <v>37951</v>
      </c>
      <c r="D12324" s="2" t="s">
        <v>13053</v>
      </c>
      <c r="E12324" s="3" t="s">
        <v>6148</v>
      </c>
      <c r="G12324" s="66">
        <v>2.4500000000000002</v>
      </c>
    </row>
    <row r="12325" spans="1:7" x14ac:dyDescent="0.2">
      <c r="A12325" s="1" t="str">
        <f t="shared" si="202"/>
        <v>SINAPI-I 3518</v>
      </c>
      <c r="B12325" s="3" t="s">
        <v>6169</v>
      </c>
      <c r="C12325" s="3">
        <v>3518</v>
      </c>
      <c r="D12325" s="2" t="s">
        <v>13054</v>
      </c>
      <c r="E12325" s="3" t="s">
        <v>6148</v>
      </c>
      <c r="G12325" s="66">
        <v>3.77</v>
      </c>
    </row>
    <row r="12326" spans="1:7" x14ac:dyDescent="0.2">
      <c r="A12326" s="1" t="str">
        <f t="shared" si="202"/>
        <v>SINAPI-I 3519</v>
      </c>
      <c r="B12326" s="3" t="s">
        <v>6169</v>
      </c>
      <c r="C12326" s="3">
        <v>3519</v>
      </c>
      <c r="D12326" s="2" t="s">
        <v>13055</v>
      </c>
      <c r="E12326" s="3" t="s">
        <v>6148</v>
      </c>
      <c r="G12326" s="66">
        <v>7.88</v>
      </c>
    </row>
    <row r="12327" spans="1:7" x14ac:dyDescent="0.2">
      <c r="A12327" s="1" t="str">
        <f t="shared" ref="A12327:A12390" si="203">CONCATENAR</f>
        <v>SINAPI-I 3520</v>
      </c>
      <c r="B12327" s="3" t="s">
        <v>6169</v>
      </c>
      <c r="C12327" s="3">
        <v>3520</v>
      </c>
      <c r="D12327" s="2" t="s">
        <v>13056</v>
      </c>
      <c r="E12327" s="3" t="s">
        <v>6148</v>
      </c>
      <c r="G12327" s="66">
        <v>8.26</v>
      </c>
    </row>
    <row r="12328" spans="1:7" x14ac:dyDescent="0.2">
      <c r="A12328" s="1" t="str">
        <f t="shared" si="203"/>
        <v>SINAPI-I 37950</v>
      </c>
      <c r="B12328" s="3" t="s">
        <v>6169</v>
      </c>
      <c r="C12328" s="3">
        <v>37950</v>
      </c>
      <c r="D12328" s="2" t="s">
        <v>13057</v>
      </c>
      <c r="E12328" s="3" t="s">
        <v>6148</v>
      </c>
      <c r="G12328" s="66">
        <v>59.98</v>
      </c>
    </row>
    <row r="12329" spans="1:7" x14ac:dyDescent="0.2">
      <c r="A12329" s="1" t="str">
        <f t="shared" si="203"/>
        <v>SINAPI-I 37949</v>
      </c>
      <c r="B12329" s="3" t="s">
        <v>6169</v>
      </c>
      <c r="C12329" s="3">
        <v>37949</v>
      </c>
      <c r="D12329" s="2" t="s">
        <v>13058</v>
      </c>
      <c r="E12329" s="3" t="s">
        <v>6148</v>
      </c>
      <c r="G12329" s="66">
        <v>2.21</v>
      </c>
    </row>
    <row r="12330" spans="1:7" x14ac:dyDescent="0.2">
      <c r="A12330" s="1" t="str">
        <f t="shared" si="203"/>
        <v>SINAPI-I 3526</v>
      </c>
      <c r="B12330" s="3" t="s">
        <v>6169</v>
      </c>
      <c r="C12330" s="3">
        <v>3526</v>
      </c>
      <c r="D12330" s="2" t="s">
        <v>13059</v>
      </c>
      <c r="E12330" s="3" t="s">
        <v>6148</v>
      </c>
      <c r="G12330" s="66">
        <v>3.04</v>
      </c>
    </row>
    <row r="12331" spans="1:7" x14ac:dyDescent="0.2">
      <c r="A12331" s="1" t="str">
        <f t="shared" si="203"/>
        <v>SINAPI-I 3509</v>
      </c>
      <c r="B12331" s="3" t="s">
        <v>6169</v>
      </c>
      <c r="C12331" s="3">
        <v>3509</v>
      </c>
      <c r="D12331" s="2" t="s">
        <v>13060</v>
      </c>
      <c r="E12331" s="3" t="s">
        <v>6148</v>
      </c>
      <c r="G12331" s="66">
        <v>6.91</v>
      </c>
    </row>
    <row r="12332" spans="1:7" x14ac:dyDescent="0.2">
      <c r="A12332" s="1" t="str">
        <f t="shared" si="203"/>
        <v>SINAPI-I 20151</v>
      </c>
      <c r="B12332" s="3" t="s">
        <v>6169</v>
      </c>
      <c r="C12332" s="3">
        <v>20151</v>
      </c>
      <c r="D12332" s="2" t="s">
        <v>13061</v>
      </c>
      <c r="E12332" s="3" t="s">
        <v>6148</v>
      </c>
      <c r="G12332" s="66">
        <v>20.32</v>
      </c>
    </row>
    <row r="12333" spans="1:7" x14ac:dyDescent="0.2">
      <c r="A12333" s="1" t="str">
        <f t="shared" si="203"/>
        <v>SINAPI-I 20152</v>
      </c>
      <c r="B12333" s="3" t="s">
        <v>6169</v>
      </c>
      <c r="C12333" s="3">
        <v>20152</v>
      </c>
      <c r="D12333" s="2" t="s">
        <v>13062</v>
      </c>
      <c r="E12333" s="3" t="s">
        <v>6148</v>
      </c>
      <c r="G12333" s="66">
        <v>73.52</v>
      </c>
    </row>
    <row r="12334" spans="1:7" x14ac:dyDescent="0.2">
      <c r="A12334" s="1" t="str">
        <f t="shared" si="203"/>
        <v>SINAPI-I 20148</v>
      </c>
      <c r="B12334" s="3" t="s">
        <v>6169</v>
      </c>
      <c r="C12334" s="3">
        <v>20148</v>
      </c>
      <c r="D12334" s="2" t="s">
        <v>13063</v>
      </c>
      <c r="E12334" s="3" t="s">
        <v>6148</v>
      </c>
      <c r="G12334" s="66">
        <v>3.99</v>
      </c>
    </row>
    <row r="12335" spans="1:7" x14ac:dyDescent="0.2">
      <c r="A12335" s="1" t="str">
        <f t="shared" si="203"/>
        <v>SINAPI-I 20149</v>
      </c>
      <c r="B12335" s="3" t="s">
        <v>6169</v>
      </c>
      <c r="C12335" s="3">
        <v>20149</v>
      </c>
      <c r="D12335" s="2" t="s">
        <v>13064</v>
      </c>
      <c r="E12335" s="3" t="s">
        <v>6148</v>
      </c>
      <c r="G12335" s="66">
        <v>6.67</v>
      </c>
    </row>
    <row r="12336" spans="1:7" x14ac:dyDescent="0.2">
      <c r="A12336" s="1" t="str">
        <f t="shared" si="203"/>
        <v>SINAPI-I 20150</v>
      </c>
      <c r="B12336" s="3" t="s">
        <v>6169</v>
      </c>
      <c r="C12336" s="3">
        <v>20150</v>
      </c>
      <c r="D12336" s="2" t="s">
        <v>13065</v>
      </c>
      <c r="E12336" s="3" t="s">
        <v>6148</v>
      </c>
      <c r="G12336" s="66">
        <v>17.190000000000001</v>
      </c>
    </row>
    <row r="12337" spans="1:7" x14ac:dyDescent="0.2">
      <c r="A12337" s="1" t="str">
        <f t="shared" si="203"/>
        <v>SINAPI-I 20157</v>
      </c>
      <c r="B12337" s="3" t="s">
        <v>6169</v>
      </c>
      <c r="C12337" s="3">
        <v>20157</v>
      </c>
      <c r="D12337" s="2" t="s">
        <v>13066</v>
      </c>
      <c r="E12337" s="3" t="s">
        <v>6148</v>
      </c>
      <c r="G12337" s="66">
        <v>19.3</v>
      </c>
    </row>
    <row r="12338" spans="1:7" x14ac:dyDescent="0.2">
      <c r="A12338" s="1" t="str">
        <f t="shared" si="203"/>
        <v>SINAPI-I 20158</v>
      </c>
      <c r="B12338" s="3" t="s">
        <v>6169</v>
      </c>
      <c r="C12338" s="3">
        <v>20158</v>
      </c>
      <c r="D12338" s="2" t="s">
        <v>13067</v>
      </c>
      <c r="E12338" s="3" t="s">
        <v>6148</v>
      </c>
      <c r="G12338" s="66">
        <v>76.64</v>
      </c>
    </row>
    <row r="12339" spans="1:7" x14ac:dyDescent="0.2">
      <c r="A12339" s="1" t="str">
        <f t="shared" si="203"/>
        <v>SINAPI-I 20154</v>
      </c>
      <c r="B12339" s="3" t="s">
        <v>6169</v>
      </c>
      <c r="C12339" s="3">
        <v>20154</v>
      </c>
      <c r="D12339" s="2" t="s">
        <v>13068</v>
      </c>
      <c r="E12339" s="3" t="s">
        <v>6148</v>
      </c>
      <c r="G12339" s="66">
        <v>3.91</v>
      </c>
    </row>
    <row r="12340" spans="1:7" x14ac:dyDescent="0.2">
      <c r="A12340" s="1" t="str">
        <f t="shared" si="203"/>
        <v>SINAPI-I 20155</v>
      </c>
      <c r="B12340" s="3" t="s">
        <v>6169</v>
      </c>
      <c r="C12340" s="3">
        <v>20155</v>
      </c>
      <c r="D12340" s="2" t="s">
        <v>13069</v>
      </c>
      <c r="E12340" s="3" t="s">
        <v>6148</v>
      </c>
      <c r="G12340" s="66">
        <v>5.95</v>
      </c>
    </row>
    <row r="12341" spans="1:7" x14ac:dyDescent="0.2">
      <c r="A12341" s="1" t="str">
        <f t="shared" si="203"/>
        <v>SINAPI-I 20156</v>
      </c>
      <c r="B12341" s="3" t="s">
        <v>6169</v>
      </c>
      <c r="C12341" s="3">
        <v>20156</v>
      </c>
      <c r="D12341" s="2" t="s">
        <v>13070</v>
      </c>
      <c r="E12341" s="3" t="s">
        <v>6148</v>
      </c>
      <c r="G12341" s="66">
        <v>16.739999999999998</v>
      </c>
    </row>
    <row r="12342" spans="1:7" x14ac:dyDescent="0.2">
      <c r="A12342" s="1" t="str">
        <f t="shared" si="203"/>
        <v>SINAPI-I 3499</v>
      </c>
      <c r="B12342" s="3" t="s">
        <v>6169</v>
      </c>
      <c r="C12342" s="3">
        <v>3499</v>
      </c>
      <c r="D12342" s="2" t="s">
        <v>13071</v>
      </c>
      <c r="E12342" s="3" t="s">
        <v>6148</v>
      </c>
      <c r="G12342" s="66">
        <v>1.07</v>
      </c>
    </row>
    <row r="12343" spans="1:7" x14ac:dyDescent="0.2">
      <c r="A12343" s="1" t="str">
        <f t="shared" si="203"/>
        <v>SINAPI-I 3500</v>
      </c>
      <c r="B12343" s="3" t="s">
        <v>6169</v>
      </c>
      <c r="C12343" s="3">
        <v>3500</v>
      </c>
      <c r="D12343" s="2" t="s">
        <v>13072</v>
      </c>
      <c r="E12343" s="3" t="s">
        <v>6148</v>
      </c>
      <c r="G12343" s="66">
        <v>1.42</v>
      </c>
    </row>
    <row r="12344" spans="1:7" x14ac:dyDescent="0.2">
      <c r="A12344" s="1" t="str">
        <f t="shared" si="203"/>
        <v>SINAPI-I 3501</v>
      </c>
      <c r="B12344" s="3" t="s">
        <v>6169</v>
      </c>
      <c r="C12344" s="3">
        <v>3501</v>
      </c>
      <c r="D12344" s="2" t="s">
        <v>13073</v>
      </c>
      <c r="E12344" s="3" t="s">
        <v>6148</v>
      </c>
      <c r="G12344" s="66">
        <v>3.91</v>
      </c>
    </row>
    <row r="12345" spans="1:7" x14ac:dyDescent="0.2">
      <c r="A12345" s="1" t="str">
        <f t="shared" si="203"/>
        <v>SINAPI-I 3502</v>
      </c>
      <c r="B12345" s="3" t="s">
        <v>6169</v>
      </c>
      <c r="C12345" s="3">
        <v>3502</v>
      </c>
      <c r="D12345" s="2" t="s">
        <v>13074</v>
      </c>
      <c r="E12345" s="3" t="s">
        <v>6148</v>
      </c>
      <c r="G12345" s="66">
        <v>5.62</v>
      </c>
    </row>
    <row r="12346" spans="1:7" x14ac:dyDescent="0.2">
      <c r="A12346" s="1" t="str">
        <f t="shared" si="203"/>
        <v>SINAPI-I 3503</v>
      </c>
      <c r="B12346" s="3" t="s">
        <v>6169</v>
      </c>
      <c r="C12346" s="3">
        <v>3503</v>
      </c>
      <c r="D12346" s="2" t="s">
        <v>13075</v>
      </c>
      <c r="E12346" s="3" t="s">
        <v>6148</v>
      </c>
      <c r="G12346" s="66">
        <v>7.06</v>
      </c>
    </row>
    <row r="12347" spans="1:7" x14ac:dyDescent="0.2">
      <c r="A12347" s="1" t="str">
        <f t="shared" si="203"/>
        <v>SINAPI-I 3477</v>
      </c>
      <c r="B12347" s="3" t="s">
        <v>6169</v>
      </c>
      <c r="C12347" s="3">
        <v>3477</v>
      </c>
      <c r="D12347" s="2" t="s">
        <v>13076</v>
      </c>
      <c r="E12347" s="3" t="s">
        <v>6148</v>
      </c>
      <c r="G12347" s="66">
        <v>25.67</v>
      </c>
    </row>
    <row r="12348" spans="1:7" x14ac:dyDescent="0.2">
      <c r="A12348" s="1" t="str">
        <f t="shared" si="203"/>
        <v>SINAPI-I 3478</v>
      </c>
      <c r="B12348" s="3" t="s">
        <v>6169</v>
      </c>
      <c r="C12348" s="3">
        <v>3478</v>
      </c>
      <c r="D12348" s="2" t="s">
        <v>13077</v>
      </c>
      <c r="E12348" s="3" t="s">
        <v>6148</v>
      </c>
      <c r="G12348" s="66">
        <v>61.56</v>
      </c>
    </row>
    <row r="12349" spans="1:7" x14ac:dyDescent="0.2">
      <c r="A12349" s="1" t="str">
        <f t="shared" si="203"/>
        <v>SINAPI-I 3525</v>
      </c>
      <c r="B12349" s="3" t="s">
        <v>6169</v>
      </c>
      <c r="C12349" s="3">
        <v>3525</v>
      </c>
      <c r="D12349" s="2" t="s">
        <v>13078</v>
      </c>
      <c r="E12349" s="3" t="s">
        <v>6148</v>
      </c>
      <c r="G12349" s="66">
        <v>75.97</v>
      </c>
    </row>
    <row r="12350" spans="1:7" x14ac:dyDescent="0.2">
      <c r="A12350" s="1" t="str">
        <f t="shared" si="203"/>
        <v>SINAPI-I 3511</v>
      </c>
      <c r="B12350" s="3" t="s">
        <v>6169</v>
      </c>
      <c r="C12350" s="3">
        <v>3511</v>
      </c>
      <c r="D12350" s="2" t="s">
        <v>13079</v>
      </c>
      <c r="E12350" s="3" t="s">
        <v>6148</v>
      </c>
      <c r="G12350" s="66">
        <v>80.58</v>
      </c>
    </row>
    <row r="12351" spans="1:7" ht="22.5" x14ac:dyDescent="0.2">
      <c r="A12351" s="1" t="str">
        <f t="shared" si="203"/>
        <v>SINAPI-I 38913</v>
      </c>
      <c r="B12351" s="3" t="s">
        <v>6169</v>
      </c>
      <c r="C12351" s="3">
        <v>38913</v>
      </c>
      <c r="D12351" s="2" t="s">
        <v>13080</v>
      </c>
      <c r="E12351" s="3" t="s">
        <v>6148</v>
      </c>
    </row>
    <row r="12352" spans="1:7" ht="22.5" x14ac:dyDescent="0.2">
      <c r="A12352" s="1" t="str">
        <f t="shared" si="203"/>
        <v>SINAPI-I 38914</v>
      </c>
      <c r="B12352" s="3" t="s">
        <v>6169</v>
      </c>
      <c r="C12352" s="3">
        <v>38914</v>
      </c>
      <c r="D12352" s="2" t="s">
        <v>13081</v>
      </c>
      <c r="E12352" s="3" t="s">
        <v>6148</v>
      </c>
    </row>
    <row r="12353" spans="1:5" ht="22.5" x14ac:dyDescent="0.2">
      <c r="A12353" s="1" t="str">
        <f t="shared" si="203"/>
        <v>SINAPI-I 38915</v>
      </c>
      <c r="B12353" s="3" t="s">
        <v>6169</v>
      </c>
      <c r="C12353" s="3">
        <v>38915</v>
      </c>
      <c r="D12353" s="2" t="s">
        <v>13082</v>
      </c>
      <c r="E12353" s="3" t="s">
        <v>6148</v>
      </c>
    </row>
    <row r="12354" spans="1:5" ht="22.5" x14ac:dyDescent="0.2">
      <c r="A12354" s="1" t="str">
        <f t="shared" si="203"/>
        <v>SINAPI-I 38916</v>
      </c>
      <c r="B12354" s="3" t="s">
        <v>6169</v>
      </c>
      <c r="C12354" s="3">
        <v>38916</v>
      </c>
      <c r="D12354" s="2" t="s">
        <v>13083</v>
      </c>
      <c r="E12354" s="3" t="s">
        <v>6148</v>
      </c>
    </row>
    <row r="12355" spans="1:5" ht="22.5" x14ac:dyDescent="0.2">
      <c r="A12355" s="1" t="str">
        <f t="shared" si="203"/>
        <v>SINAPI-I 39300</v>
      </c>
      <c r="B12355" s="3" t="s">
        <v>6169</v>
      </c>
      <c r="C12355" s="3">
        <v>39300</v>
      </c>
      <c r="D12355" s="2" t="s">
        <v>13084</v>
      </c>
      <c r="E12355" s="3" t="s">
        <v>6148</v>
      </c>
    </row>
    <row r="12356" spans="1:5" ht="22.5" x14ac:dyDescent="0.2">
      <c r="A12356" s="1" t="str">
        <f t="shared" si="203"/>
        <v>SINAPI-I 39301</v>
      </c>
      <c r="B12356" s="3" t="s">
        <v>6169</v>
      </c>
      <c r="C12356" s="3">
        <v>39301</v>
      </c>
      <c r="D12356" s="2" t="s">
        <v>13085</v>
      </c>
      <c r="E12356" s="3" t="s">
        <v>6148</v>
      </c>
    </row>
    <row r="12357" spans="1:5" ht="22.5" x14ac:dyDescent="0.2">
      <c r="A12357" s="1" t="str">
        <f t="shared" si="203"/>
        <v>SINAPI-I 39302</v>
      </c>
      <c r="B12357" s="3" t="s">
        <v>6169</v>
      </c>
      <c r="C12357" s="3">
        <v>39302</v>
      </c>
      <c r="D12357" s="2" t="s">
        <v>13086</v>
      </c>
      <c r="E12357" s="3" t="s">
        <v>6148</v>
      </c>
    </row>
    <row r="12358" spans="1:5" ht="22.5" x14ac:dyDescent="0.2">
      <c r="A12358" s="1" t="str">
        <f t="shared" si="203"/>
        <v>SINAPI-I 38941</v>
      </c>
      <c r="B12358" s="3" t="s">
        <v>6169</v>
      </c>
      <c r="C12358" s="3">
        <v>38941</v>
      </c>
      <c r="D12358" s="2" t="s">
        <v>13087</v>
      </c>
      <c r="E12358" s="3" t="s">
        <v>6148</v>
      </c>
    </row>
    <row r="12359" spans="1:5" ht="22.5" x14ac:dyDescent="0.2">
      <c r="A12359" s="1" t="str">
        <f t="shared" si="203"/>
        <v>SINAPI-I 38923</v>
      </c>
      <c r="B12359" s="3" t="s">
        <v>6169</v>
      </c>
      <c r="C12359" s="3">
        <v>38923</v>
      </c>
      <c r="D12359" s="2" t="s">
        <v>13088</v>
      </c>
      <c r="E12359" s="3" t="s">
        <v>6148</v>
      </c>
    </row>
    <row r="12360" spans="1:5" ht="22.5" x14ac:dyDescent="0.2">
      <c r="A12360" s="1" t="str">
        <f t="shared" si="203"/>
        <v>SINAPI-I 38925</v>
      </c>
      <c r="B12360" s="3" t="s">
        <v>6169</v>
      </c>
      <c r="C12360" s="3">
        <v>38925</v>
      </c>
      <c r="D12360" s="2" t="s">
        <v>13089</v>
      </c>
      <c r="E12360" s="3" t="s">
        <v>6148</v>
      </c>
    </row>
    <row r="12361" spans="1:5" ht="22.5" x14ac:dyDescent="0.2">
      <c r="A12361" s="1" t="str">
        <f t="shared" si="203"/>
        <v>SINAPI-I 38926</v>
      </c>
      <c r="B12361" s="3" t="s">
        <v>6169</v>
      </c>
      <c r="C12361" s="3">
        <v>38926</v>
      </c>
      <c r="D12361" s="2" t="s">
        <v>13090</v>
      </c>
      <c r="E12361" s="3" t="s">
        <v>6148</v>
      </c>
    </row>
    <row r="12362" spans="1:5" ht="22.5" x14ac:dyDescent="0.2">
      <c r="A12362" s="1" t="str">
        <f t="shared" si="203"/>
        <v>SINAPI-I 38927</v>
      </c>
      <c r="B12362" s="3" t="s">
        <v>6169</v>
      </c>
      <c r="C12362" s="3">
        <v>38927</v>
      </c>
      <c r="D12362" s="2" t="s">
        <v>13091</v>
      </c>
      <c r="E12362" s="3" t="s">
        <v>6148</v>
      </c>
    </row>
    <row r="12363" spans="1:5" ht="22.5" x14ac:dyDescent="0.2">
      <c r="A12363" s="1" t="str">
        <f t="shared" si="203"/>
        <v>SINAPI-I 39304</v>
      </c>
      <c r="B12363" s="3" t="s">
        <v>6169</v>
      </c>
      <c r="C12363" s="3">
        <v>39304</v>
      </c>
      <c r="D12363" s="2" t="s">
        <v>13092</v>
      </c>
      <c r="E12363" s="3" t="s">
        <v>6148</v>
      </c>
    </row>
    <row r="12364" spans="1:5" ht="22.5" x14ac:dyDescent="0.2">
      <c r="A12364" s="1" t="str">
        <f t="shared" si="203"/>
        <v>SINAPI-I 39305</v>
      </c>
      <c r="B12364" s="3" t="s">
        <v>6169</v>
      </c>
      <c r="C12364" s="3">
        <v>39305</v>
      </c>
      <c r="D12364" s="2" t="s">
        <v>13093</v>
      </c>
      <c r="E12364" s="3" t="s">
        <v>6148</v>
      </c>
    </row>
    <row r="12365" spans="1:5" ht="22.5" x14ac:dyDescent="0.2">
      <c r="A12365" s="1" t="str">
        <f t="shared" si="203"/>
        <v>SINAPI-I 39306</v>
      </c>
      <c r="B12365" s="3" t="s">
        <v>6169</v>
      </c>
      <c r="C12365" s="3">
        <v>39306</v>
      </c>
      <c r="D12365" s="2" t="s">
        <v>13094</v>
      </c>
      <c r="E12365" s="3" t="s">
        <v>6148</v>
      </c>
    </row>
    <row r="12366" spans="1:5" ht="22.5" x14ac:dyDescent="0.2">
      <c r="A12366" s="1" t="str">
        <f t="shared" si="203"/>
        <v>SINAPI-I 38928</v>
      </c>
      <c r="B12366" s="3" t="s">
        <v>6169</v>
      </c>
      <c r="C12366" s="3">
        <v>38928</v>
      </c>
      <c r="D12366" s="2" t="s">
        <v>13095</v>
      </c>
      <c r="E12366" s="3" t="s">
        <v>6148</v>
      </c>
    </row>
    <row r="12367" spans="1:5" ht="22.5" x14ac:dyDescent="0.2">
      <c r="A12367" s="1" t="str">
        <f t="shared" si="203"/>
        <v>SINAPI-I 38917</v>
      </c>
      <c r="B12367" s="3" t="s">
        <v>6169</v>
      </c>
      <c r="C12367" s="3">
        <v>38917</v>
      </c>
      <c r="D12367" s="2" t="s">
        <v>13096</v>
      </c>
      <c r="E12367" s="3" t="s">
        <v>6148</v>
      </c>
    </row>
    <row r="12368" spans="1:5" ht="22.5" x14ac:dyDescent="0.2">
      <c r="A12368" s="1" t="str">
        <f t="shared" si="203"/>
        <v>SINAPI-I 38919</v>
      </c>
      <c r="B12368" s="3" t="s">
        <v>6169</v>
      </c>
      <c r="C12368" s="3">
        <v>38919</v>
      </c>
      <c r="D12368" s="2" t="s">
        <v>13097</v>
      </c>
      <c r="E12368" s="3" t="s">
        <v>6148</v>
      </c>
    </row>
    <row r="12369" spans="1:7" ht="22.5" x14ac:dyDescent="0.2">
      <c r="A12369" s="1" t="str">
        <f t="shared" si="203"/>
        <v>SINAPI-I 38922</v>
      </c>
      <c r="B12369" s="3" t="s">
        <v>6169</v>
      </c>
      <c r="C12369" s="3">
        <v>38922</v>
      </c>
      <c r="D12369" s="2" t="s">
        <v>13098</v>
      </c>
      <c r="E12369" s="3" t="s">
        <v>6148</v>
      </c>
    </row>
    <row r="12370" spans="1:7" ht="22.5" x14ac:dyDescent="0.2">
      <c r="A12370" s="1" t="str">
        <f t="shared" si="203"/>
        <v>SINAPI-I 12032</v>
      </c>
      <c r="B12370" s="3" t="s">
        <v>6169</v>
      </c>
      <c r="C12370" s="3">
        <v>12032</v>
      </c>
      <c r="D12370" s="2" t="s">
        <v>13099</v>
      </c>
      <c r="E12370" s="3" t="s">
        <v>15507</v>
      </c>
      <c r="G12370" s="66">
        <v>56.53</v>
      </c>
    </row>
    <row r="12371" spans="1:7" ht="22.5" x14ac:dyDescent="0.2">
      <c r="A12371" s="1" t="str">
        <f t="shared" si="203"/>
        <v>SINAPI-I 12030</v>
      </c>
      <c r="B12371" s="3" t="s">
        <v>6169</v>
      </c>
      <c r="C12371" s="3">
        <v>12030</v>
      </c>
      <c r="D12371" s="2" t="s">
        <v>13100</v>
      </c>
      <c r="E12371" s="3" t="s">
        <v>15507</v>
      </c>
      <c r="G12371" s="66">
        <v>53.11</v>
      </c>
    </row>
    <row r="12372" spans="1:7" x14ac:dyDescent="0.2">
      <c r="A12372" s="1" t="str">
        <f t="shared" si="203"/>
        <v>SINAPI-I 14157</v>
      </c>
      <c r="B12372" s="3" t="s">
        <v>6169</v>
      </c>
      <c r="C12372" s="3">
        <v>14157</v>
      </c>
      <c r="D12372" s="2" t="s">
        <v>13101</v>
      </c>
      <c r="E12372" s="3" t="s">
        <v>6148</v>
      </c>
      <c r="G12372" s="66">
        <v>2.79</v>
      </c>
    </row>
    <row r="12373" spans="1:7" x14ac:dyDescent="0.2">
      <c r="A12373" s="1" t="str">
        <f t="shared" si="203"/>
        <v>SINAPI-I 10908</v>
      </c>
      <c r="B12373" s="3" t="s">
        <v>6169</v>
      </c>
      <c r="C12373" s="3">
        <v>10908</v>
      </c>
      <c r="D12373" s="2" t="s">
        <v>13102</v>
      </c>
      <c r="E12373" s="3" t="s">
        <v>6148</v>
      </c>
      <c r="G12373" s="66">
        <v>18.97</v>
      </c>
    </row>
    <row r="12374" spans="1:7" x14ac:dyDescent="0.2">
      <c r="A12374" s="1" t="str">
        <f t="shared" si="203"/>
        <v>SINAPI-I 10909</v>
      </c>
      <c r="B12374" s="3" t="s">
        <v>6169</v>
      </c>
      <c r="C12374" s="3">
        <v>10909</v>
      </c>
      <c r="D12374" s="2" t="s">
        <v>13103</v>
      </c>
      <c r="E12374" s="3" t="s">
        <v>6148</v>
      </c>
      <c r="G12374" s="66">
        <v>22.07</v>
      </c>
    </row>
    <row r="12375" spans="1:7" x14ac:dyDescent="0.2">
      <c r="A12375" s="1" t="str">
        <f t="shared" si="203"/>
        <v>SINAPI-I 3669</v>
      </c>
      <c r="B12375" s="3" t="s">
        <v>6169</v>
      </c>
      <c r="C12375" s="3">
        <v>3669</v>
      </c>
      <c r="D12375" s="2" t="s">
        <v>13104</v>
      </c>
      <c r="E12375" s="3" t="s">
        <v>6148</v>
      </c>
      <c r="G12375" s="66">
        <v>13.56</v>
      </c>
    </row>
    <row r="12376" spans="1:7" x14ac:dyDescent="0.2">
      <c r="A12376" s="1" t="str">
        <f t="shared" si="203"/>
        <v>SINAPI-I 20139</v>
      </c>
      <c r="B12376" s="3" t="s">
        <v>6169</v>
      </c>
      <c r="C12376" s="3">
        <v>20139</v>
      </c>
      <c r="D12376" s="2" t="s">
        <v>13105</v>
      </c>
      <c r="E12376" s="3" t="s">
        <v>6148</v>
      </c>
      <c r="G12376" s="66">
        <v>116.59</v>
      </c>
    </row>
    <row r="12377" spans="1:7" x14ac:dyDescent="0.2">
      <c r="A12377" s="1" t="str">
        <f t="shared" si="203"/>
        <v>SINAPI-I 3668</v>
      </c>
      <c r="B12377" s="3" t="s">
        <v>6169</v>
      </c>
      <c r="C12377" s="3">
        <v>3668</v>
      </c>
      <c r="D12377" s="2" t="s">
        <v>13106</v>
      </c>
      <c r="E12377" s="3" t="s">
        <v>6148</v>
      </c>
      <c r="G12377" s="66">
        <v>41.65</v>
      </c>
    </row>
    <row r="12378" spans="1:7" x14ac:dyDescent="0.2">
      <c r="A12378" s="1" t="str">
        <f t="shared" si="203"/>
        <v>SINAPI-I 10911</v>
      </c>
      <c r="B12378" s="3" t="s">
        <v>6169</v>
      </c>
      <c r="C12378" s="3">
        <v>10911</v>
      </c>
      <c r="D12378" s="2" t="s">
        <v>13107</v>
      </c>
      <c r="E12378" s="3" t="s">
        <v>6148</v>
      </c>
      <c r="G12378" s="66">
        <v>18.260000000000002</v>
      </c>
    </row>
    <row r="12379" spans="1:7" x14ac:dyDescent="0.2">
      <c r="A12379" s="1" t="str">
        <f t="shared" si="203"/>
        <v>SINAPI-I 3659</v>
      </c>
      <c r="B12379" s="3" t="s">
        <v>6169</v>
      </c>
      <c r="C12379" s="3">
        <v>3659</v>
      </c>
      <c r="D12379" s="2" t="s">
        <v>13108</v>
      </c>
      <c r="E12379" s="3" t="s">
        <v>6148</v>
      </c>
      <c r="G12379" s="66">
        <v>18.600000000000001</v>
      </c>
    </row>
    <row r="12380" spans="1:7" x14ac:dyDescent="0.2">
      <c r="A12380" s="1" t="str">
        <f t="shared" si="203"/>
        <v>SINAPI-I 3660</v>
      </c>
      <c r="B12380" s="3" t="s">
        <v>6169</v>
      </c>
      <c r="C12380" s="3">
        <v>3660</v>
      </c>
      <c r="D12380" s="2" t="s">
        <v>13109</v>
      </c>
      <c r="E12380" s="3" t="s">
        <v>6148</v>
      </c>
      <c r="G12380" s="66">
        <v>24.05</v>
      </c>
    </row>
    <row r="12381" spans="1:7" x14ac:dyDescent="0.2">
      <c r="A12381" s="1" t="str">
        <f t="shared" si="203"/>
        <v>SINAPI-I 20144</v>
      </c>
      <c r="B12381" s="3" t="s">
        <v>6169</v>
      </c>
      <c r="C12381" s="3">
        <v>20144</v>
      </c>
      <c r="D12381" s="2" t="s">
        <v>13110</v>
      </c>
      <c r="E12381" s="3" t="s">
        <v>6148</v>
      </c>
      <c r="G12381" s="66">
        <v>53.87</v>
      </c>
    </row>
    <row r="12382" spans="1:7" x14ac:dyDescent="0.2">
      <c r="A12382" s="1" t="str">
        <f t="shared" si="203"/>
        <v>SINAPI-I 20143</v>
      </c>
      <c r="B12382" s="3" t="s">
        <v>6169</v>
      </c>
      <c r="C12382" s="3">
        <v>20143</v>
      </c>
      <c r="D12382" s="2" t="s">
        <v>13111</v>
      </c>
      <c r="E12382" s="3" t="s">
        <v>6148</v>
      </c>
      <c r="G12382" s="66">
        <v>68.92</v>
      </c>
    </row>
    <row r="12383" spans="1:7" x14ac:dyDescent="0.2">
      <c r="A12383" s="1" t="str">
        <f t="shared" si="203"/>
        <v>SINAPI-I 20145</v>
      </c>
      <c r="B12383" s="3" t="s">
        <v>6169</v>
      </c>
      <c r="C12383" s="3">
        <v>20145</v>
      </c>
      <c r="D12383" s="2" t="s">
        <v>13112</v>
      </c>
      <c r="E12383" s="3" t="s">
        <v>6148</v>
      </c>
      <c r="G12383" s="66">
        <v>132.94999999999999</v>
      </c>
    </row>
    <row r="12384" spans="1:7" x14ac:dyDescent="0.2">
      <c r="A12384" s="1" t="str">
        <f t="shared" si="203"/>
        <v>SINAPI-I 20146</v>
      </c>
      <c r="B12384" s="3" t="s">
        <v>6169</v>
      </c>
      <c r="C12384" s="3">
        <v>20146</v>
      </c>
      <c r="D12384" s="2" t="s">
        <v>13113</v>
      </c>
      <c r="E12384" s="3" t="s">
        <v>6148</v>
      </c>
      <c r="G12384" s="66">
        <v>181.74</v>
      </c>
    </row>
    <row r="12385" spans="1:7" x14ac:dyDescent="0.2">
      <c r="A12385" s="1" t="str">
        <f t="shared" si="203"/>
        <v>SINAPI-I 20140</v>
      </c>
      <c r="B12385" s="3" t="s">
        <v>6169</v>
      </c>
      <c r="C12385" s="3">
        <v>20140</v>
      </c>
      <c r="D12385" s="2" t="s">
        <v>13114</v>
      </c>
      <c r="E12385" s="3" t="s">
        <v>6148</v>
      </c>
      <c r="G12385" s="66">
        <v>8.52</v>
      </c>
    </row>
    <row r="12386" spans="1:7" x14ac:dyDescent="0.2">
      <c r="A12386" s="1" t="str">
        <f t="shared" si="203"/>
        <v>SINAPI-I 20141</v>
      </c>
      <c r="B12386" s="3" t="s">
        <v>6169</v>
      </c>
      <c r="C12386" s="3">
        <v>20141</v>
      </c>
      <c r="D12386" s="2" t="s">
        <v>13115</v>
      </c>
      <c r="E12386" s="3" t="s">
        <v>6148</v>
      </c>
      <c r="G12386" s="66">
        <v>20.88</v>
      </c>
    </row>
    <row r="12387" spans="1:7" x14ac:dyDescent="0.2">
      <c r="A12387" s="1" t="str">
        <f t="shared" si="203"/>
        <v>SINAPI-I 20142</v>
      </c>
      <c r="B12387" s="3" t="s">
        <v>6169</v>
      </c>
      <c r="C12387" s="3">
        <v>20142</v>
      </c>
      <c r="D12387" s="2" t="s">
        <v>13116</v>
      </c>
      <c r="E12387" s="3" t="s">
        <v>6148</v>
      </c>
      <c r="G12387" s="66">
        <v>36.729999999999997</v>
      </c>
    </row>
    <row r="12388" spans="1:7" x14ac:dyDescent="0.2">
      <c r="A12388" s="1" t="str">
        <f t="shared" si="203"/>
        <v>SINAPI-I 3670</v>
      </c>
      <c r="B12388" s="3" t="s">
        <v>6169</v>
      </c>
      <c r="C12388" s="3">
        <v>3670</v>
      </c>
      <c r="D12388" s="2" t="s">
        <v>13117</v>
      </c>
      <c r="E12388" s="3" t="s">
        <v>6148</v>
      </c>
      <c r="G12388" s="66">
        <v>23.89</v>
      </c>
    </row>
    <row r="12389" spans="1:7" x14ac:dyDescent="0.2">
      <c r="A12389" s="1" t="str">
        <f t="shared" si="203"/>
        <v>SINAPI-I 3666</v>
      </c>
      <c r="B12389" s="3" t="s">
        <v>6169</v>
      </c>
      <c r="C12389" s="3">
        <v>3666</v>
      </c>
      <c r="D12389" s="2" t="s">
        <v>13118</v>
      </c>
      <c r="E12389" s="3" t="s">
        <v>6148</v>
      </c>
      <c r="G12389" s="66">
        <v>3.76</v>
      </c>
    </row>
    <row r="12390" spans="1:7" x14ac:dyDescent="0.2">
      <c r="A12390" s="1" t="str">
        <f t="shared" si="203"/>
        <v>SINAPI-I 3662</v>
      </c>
      <c r="B12390" s="3" t="s">
        <v>6169</v>
      </c>
      <c r="C12390" s="3">
        <v>3662</v>
      </c>
      <c r="D12390" s="2" t="s">
        <v>13119</v>
      </c>
      <c r="E12390" s="3" t="s">
        <v>6148</v>
      </c>
      <c r="G12390" s="66">
        <v>9.8000000000000007</v>
      </c>
    </row>
    <row r="12391" spans="1:7" x14ac:dyDescent="0.2">
      <c r="A12391" s="1" t="str">
        <f t="shared" ref="A12391:A12454" si="204">CONCATENAR</f>
        <v>SINAPI-I 3658</v>
      </c>
      <c r="B12391" s="3" t="s">
        <v>6169</v>
      </c>
      <c r="C12391" s="3">
        <v>3658</v>
      </c>
      <c r="D12391" s="2" t="s">
        <v>13120</v>
      </c>
      <c r="E12391" s="3" t="s">
        <v>6148</v>
      </c>
      <c r="G12391" s="66">
        <v>18.57</v>
      </c>
    </row>
    <row r="12392" spans="1:7" x14ac:dyDescent="0.2">
      <c r="A12392" s="1" t="str">
        <f t="shared" si="204"/>
        <v>SINAPI-I 42696</v>
      </c>
      <c r="B12392" s="3" t="s">
        <v>6169</v>
      </c>
      <c r="C12392" s="3">
        <v>42696</v>
      </c>
      <c r="D12392" s="2" t="s">
        <v>13121</v>
      </c>
      <c r="E12392" s="3" t="s">
        <v>6148</v>
      </c>
      <c r="G12392" s="66">
        <v>147.27000000000001</v>
      </c>
    </row>
    <row r="12393" spans="1:7" x14ac:dyDescent="0.2">
      <c r="A12393" s="1" t="str">
        <f t="shared" si="204"/>
        <v>SINAPI-I 39875</v>
      </c>
      <c r="B12393" s="3" t="s">
        <v>6169</v>
      </c>
      <c r="C12393" s="3">
        <v>39875</v>
      </c>
      <c r="D12393" s="2" t="s">
        <v>13122</v>
      </c>
      <c r="E12393" s="3" t="s">
        <v>6148</v>
      </c>
    </row>
    <row r="12394" spans="1:7" x14ac:dyDescent="0.2">
      <c r="A12394" s="1" t="str">
        <f t="shared" si="204"/>
        <v>SINAPI-I 39876</v>
      </c>
      <c r="B12394" s="3" t="s">
        <v>6169</v>
      </c>
      <c r="C12394" s="3">
        <v>39876</v>
      </c>
      <c r="D12394" s="2" t="s">
        <v>13123</v>
      </c>
      <c r="E12394" s="3" t="s">
        <v>6148</v>
      </c>
    </row>
    <row r="12395" spans="1:7" x14ac:dyDescent="0.2">
      <c r="A12395" s="1" t="str">
        <f t="shared" si="204"/>
        <v>SINAPI-I 39877</v>
      </c>
      <c r="B12395" s="3" t="s">
        <v>6169</v>
      </c>
      <c r="C12395" s="3">
        <v>39877</v>
      </c>
      <c r="D12395" s="2" t="s">
        <v>13124</v>
      </c>
      <c r="E12395" s="3" t="s">
        <v>6148</v>
      </c>
    </row>
    <row r="12396" spans="1:7" x14ac:dyDescent="0.2">
      <c r="A12396" s="1" t="str">
        <f t="shared" si="204"/>
        <v>SINAPI-I 39878</v>
      </c>
      <c r="B12396" s="3" t="s">
        <v>6169</v>
      </c>
      <c r="C12396" s="3">
        <v>39878</v>
      </c>
      <c r="D12396" s="2" t="s">
        <v>13125</v>
      </c>
      <c r="E12396" s="3" t="s">
        <v>6148</v>
      </c>
    </row>
    <row r="12397" spans="1:7" x14ac:dyDescent="0.2">
      <c r="A12397" s="1" t="str">
        <f t="shared" si="204"/>
        <v>SINAPI-I 39872</v>
      </c>
      <c r="B12397" s="3" t="s">
        <v>6169</v>
      </c>
      <c r="C12397" s="3">
        <v>39872</v>
      </c>
      <c r="D12397" s="2" t="s">
        <v>13126</v>
      </c>
      <c r="E12397" s="3" t="s">
        <v>6148</v>
      </c>
    </row>
    <row r="12398" spans="1:7" x14ac:dyDescent="0.2">
      <c r="A12398" s="1" t="str">
        <f t="shared" si="204"/>
        <v>SINAPI-I 39873</v>
      </c>
      <c r="B12398" s="3" t="s">
        <v>6169</v>
      </c>
      <c r="C12398" s="3">
        <v>39873</v>
      </c>
      <c r="D12398" s="2" t="s">
        <v>13127</v>
      </c>
      <c r="E12398" s="3" t="s">
        <v>6148</v>
      </c>
    </row>
    <row r="12399" spans="1:7" x14ac:dyDescent="0.2">
      <c r="A12399" s="1" t="str">
        <f t="shared" si="204"/>
        <v>SINAPI-I 39874</v>
      </c>
      <c r="B12399" s="3" t="s">
        <v>6169</v>
      </c>
      <c r="C12399" s="3">
        <v>39874</v>
      </c>
      <c r="D12399" s="2" t="s">
        <v>13128</v>
      </c>
      <c r="E12399" s="3" t="s">
        <v>6148</v>
      </c>
    </row>
    <row r="12400" spans="1:7" x14ac:dyDescent="0.2">
      <c r="A12400" s="1" t="str">
        <f t="shared" si="204"/>
        <v>SINAPI-I 3674</v>
      </c>
      <c r="B12400" s="3" t="s">
        <v>6169</v>
      </c>
      <c r="C12400" s="3">
        <v>3674</v>
      </c>
      <c r="D12400" s="2" t="s">
        <v>13129</v>
      </c>
      <c r="E12400" s="3" t="s">
        <v>6147</v>
      </c>
      <c r="G12400" s="66">
        <v>177.82</v>
      </c>
    </row>
    <row r="12401" spans="1:7" x14ac:dyDescent="0.2">
      <c r="A12401" s="1" t="str">
        <f t="shared" si="204"/>
        <v>SINAPI-I 3681</v>
      </c>
      <c r="B12401" s="3" t="s">
        <v>6169</v>
      </c>
      <c r="C12401" s="3">
        <v>3681</v>
      </c>
      <c r="D12401" s="2" t="s">
        <v>13130</v>
      </c>
      <c r="E12401" s="3" t="s">
        <v>6147</v>
      </c>
      <c r="G12401" s="66">
        <v>264.56</v>
      </c>
    </row>
    <row r="12402" spans="1:7" x14ac:dyDescent="0.2">
      <c r="A12402" s="1" t="str">
        <f t="shared" si="204"/>
        <v>SINAPI-I 3676</v>
      </c>
      <c r="B12402" s="3" t="s">
        <v>6169</v>
      </c>
      <c r="C12402" s="3">
        <v>3676</v>
      </c>
      <c r="D12402" s="2" t="s">
        <v>13131</v>
      </c>
      <c r="E12402" s="3" t="s">
        <v>6147</v>
      </c>
      <c r="G12402" s="66">
        <v>995.64</v>
      </c>
    </row>
    <row r="12403" spans="1:7" x14ac:dyDescent="0.2">
      <c r="A12403" s="1" t="str">
        <f t="shared" si="204"/>
        <v>SINAPI-I 3679</v>
      </c>
      <c r="B12403" s="3" t="s">
        <v>6169</v>
      </c>
      <c r="C12403" s="3">
        <v>3679</v>
      </c>
      <c r="D12403" s="2" t="s">
        <v>13132</v>
      </c>
      <c r="E12403" s="3" t="s">
        <v>6147</v>
      </c>
      <c r="G12403" s="66">
        <v>823.71</v>
      </c>
    </row>
    <row r="12404" spans="1:7" x14ac:dyDescent="0.2">
      <c r="A12404" s="1" t="str">
        <f t="shared" si="204"/>
        <v>SINAPI-I 3672</v>
      </c>
      <c r="B12404" s="3" t="s">
        <v>6169</v>
      </c>
      <c r="C12404" s="3">
        <v>3672</v>
      </c>
      <c r="D12404" s="2" t="s">
        <v>13133</v>
      </c>
      <c r="E12404" s="3" t="s">
        <v>6147</v>
      </c>
      <c r="G12404" s="66">
        <v>2.81</v>
      </c>
    </row>
    <row r="12405" spans="1:7" x14ac:dyDescent="0.2">
      <c r="A12405" s="1" t="str">
        <f t="shared" si="204"/>
        <v>SINAPI-I 3671</v>
      </c>
      <c r="B12405" s="3" t="s">
        <v>6169</v>
      </c>
      <c r="C12405" s="3">
        <v>3671</v>
      </c>
      <c r="D12405" s="2" t="s">
        <v>13134</v>
      </c>
      <c r="E12405" s="3" t="s">
        <v>6147</v>
      </c>
      <c r="G12405" s="66">
        <v>2.65</v>
      </c>
    </row>
    <row r="12406" spans="1:7" x14ac:dyDescent="0.2">
      <c r="A12406" s="1" t="str">
        <f t="shared" si="204"/>
        <v>SINAPI-I 3673</v>
      </c>
      <c r="B12406" s="3" t="s">
        <v>6169</v>
      </c>
      <c r="C12406" s="3">
        <v>3673</v>
      </c>
      <c r="D12406" s="2" t="s">
        <v>13135</v>
      </c>
      <c r="E12406" s="3" t="s">
        <v>6147</v>
      </c>
      <c r="G12406" s="66">
        <v>4.16</v>
      </c>
    </row>
    <row r="12407" spans="1:7" ht="22.5" x14ac:dyDescent="0.2">
      <c r="A12407" s="1" t="str">
        <f t="shared" si="204"/>
        <v>SINAPI-I 38394</v>
      </c>
      <c r="B12407" s="3" t="s">
        <v>6169</v>
      </c>
      <c r="C12407" s="3">
        <v>38394</v>
      </c>
      <c r="D12407" s="2" t="s">
        <v>13136</v>
      </c>
      <c r="E12407" s="3" t="s">
        <v>6148</v>
      </c>
      <c r="G12407" s="66">
        <v>453.23</v>
      </c>
    </row>
    <row r="12408" spans="1:7" x14ac:dyDescent="0.2">
      <c r="A12408" s="1" t="str">
        <f t="shared" si="204"/>
        <v>SINAPI-I 3729</v>
      </c>
      <c r="B12408" s="3" t="s">
        <v>6169</v>
      </c>
      <c r="C12408" s="3">
        <v>3729</v>
      </c>
      <c r="D12408" s="2" t="s">
        <v>13137</v>
      </c>
      <c r="E12408" s="3" t="s">
        <v>6148</v>
      </c>
      <c r="G12408" s="66">
        <v>130.88999999999999</v>
      </c>
    </row>
    <row r="12409" spans="1:7" ht="33.75" x14ac:dyDescent="0.2">
      <c r="A12409" s="1" t="str">
        <f t="shared" si="204"/>
        <v>SINAPI-I 39357</v>
      </c>
      <c r="B12409" s="3" t="s">
        <v>6169</v>
      </c>
      <c r="C12409" s="3">
        <v>39357</v>
      </c>
      <c r="D12409" s="2" t="s">
        <v>13138</v>
      </c>
      <c r="E12409" s="3" t="s">
        <v>6148</v>
      </c>
    </row>
    <row r="12410" spans="1:7" ht="33.75" x14ac:dyDescent="0.2">
      <c r="A12410" s="1" t="str">
        <f t="shared" si="204"/>
        <v>SINAPI-I 39358</v>
      </c>
      <c r="B12410" s="3" t="s">
        <v>6169</v>
      </c>
      <c r="C12410" s="3">
        <v>39358</v>
      </c>
      <c r="D12410" s="2" t="s">
        <v>13139</v>
      </c>
      <c r="E12410" s="3" t="s">
        <v>6148</v>
      </c>
    </row>
    <row r="12411" spans="1:7" ht="33.75" x14ac:dyDescent="0.2">
      <c r="A12411" s="1" t="str">
        <f t="shared" si="204"/>
        <v>SINAPI-I 39355</v>
      </c>
      <c r="B12411" s="3" t="s">
        <v>6169</v>
      </c>
      <c r="C12411" s="3">
        <v>39355</v>
      </c>
      <c r="D12411" s="2" t="s">
        <v>13140</v>
      </c>
      <c r="E12411" s="3" t="s">
        <v>6148</v>
      </c>
    </row>
    <row r="12412" spans="1:7" ht="33.75" x14ac:dyDescent="0.2">
      <c r="A12412" s="1" t="str">
        <f t="shared" si="204"/>
        <v>SINAPI-I 39356</v>
      </c>
      <c r="B12412" s="3" t="s">
        <v>6169</v>
      </c>
      <c r="C12412" s="3">
        <v>39356</v>
      </c>
      <c r="D12412" s="2" t="s">
        <v>13141</v>
      </c>
      <c r="E12412" s="3" t="s">
        <v>6148</v>
      </c>
    </row>
    <row r="12413" spans="1:7" ht="22.5" x14ac:dyDescent="0.2">
      <c r="A12413" s="1" t="str">
        <f t="shared" si="204"/>
        <v>SINAPI-I 39353</v>
      </c>
      <c r="B12413" s="3" t="s">
        <v>6169</v>
      </c>
      <c r="C12413" s="3">
        <v>39353</v>
      </c>
      <c r="D12413" s="2" t="s">
        <v>13142</v>
      </c>
      <c r="E12413" s="3" t="s">
        <v>6148</v>
      </c>
    </row>
    <row r="12414" spans="1:7" ht="22.5" x14ac:dyDescent="0.2">
      <c r="A12414" s="1" t="str">
        <f t="shared" si="204"/>
        <v>SINAPI-I 39354</v>
      </c>
      <c r="B12414" s="3" t="s">
        <v>6169</v>
      </c>
      <c r="C12414" s="3">
        <v>39354</v>
      </c>
      <c r="D12414" s="2" t="s">
        <v>13143</v>
      </c>
      <c r="E12414" s="3" t="s">
        <v>6148</v>
      </c>
    </row>
    <row r="12415" spans="1:7" x14ac:dyDescent="0.2">
      <c r="A12415" s="1" t="str">
        <f t="shared" si="204"/>
        <v>SINAPI-I 39398</v>
      </c>
      <c r="B12415" s="3" t="s">
        <v>6169</v>
      </c>
      <c r="C12415" s="3">
        <v>39398</v>
      </c>
      <c r="D12415" s="2" t="s">
        <v>13144</v>
      </c>
      <c r="E12415" s="3" t="s">
        <v>6148</v>
      </c>
      <c r="G12415" s="66">
        <v>78.959999999999994</v>
      </c>
    </row>
    <row r="12416" spans="1:7" ht="22.5" x14ac:dyDescent="0.2">
      <c r="A12416" s="1" t="str">
        <f t="shared" si="204"/>
        <v>SINAPI-I 13343</v>
      </c>
      <c r="B12416" s="3" t="s">
        <v>6169</v>
      </c>
      <c r="C12416" s="3">
        <v>13343</v>
      </c>
      <c r="D12416" s="2" t="s">
        <v>13145</v>
      </c>
      <c r="E12416" s="3" t="s">
        <v>6148</v>
      </c>
      <c r="G12416" s="66">
        <v>53.58</v>
      </c>
    </row>
    <row r="12417" spans="1:7" ht="22.5" x14ac:dyDescent="0.2">
      <c r="A12417" s="1" t="str">
        <f t="shared" si="204"/>
        <v>SINAPI-I 12118</v>
      </c>
      <c r="B12417" s="3" t="s">
        <v>6169</v>
      </c>
      <c r="C12417" s="3">
        <v>12118</v>
      </c>
      <c r="D12417" s="2" t="s">
        <v>13146</v>
      </c>
      <c r="E12417" s="3" t="s">
        <v>6148</v>
      </c>
      <c r="G12417" s="66">
        <v>20.92</v>
      </c>
    </row>
    <row r="12418" spans="1:7" ht="33.75" x14ac:dyDescent="0.2">
      <c r="A12418" s="1" t="str">
        <f t="shared" si="204"/>
        <v>SINAPI-I 39482</v>
      </c>
      <c r="B12418" s="3" t="s">
        <v>6169</v>
      </c>
      <c r="C12418" s="3">
        <v>39482</v>
      </c>
      <c r="D12418" s="2" t="s">
        <v>13147</v>
      </c>
      <c r="E12418" s="3" t="s">
        <v>6148</v>
      </c>
      <c r="G12418" s="66">
        <v>574.42999999999995</v>
      </c>
    </row>
    <row r="12419" spans="1:7" ht="33.75" x14ac:dyDescent="0.2">
      <c r="A12419" s="1" t="str">
        <f t="shared" si="204"/>
        <v>SINAPI-I 39486</v>
      </c>
      <c r="B12419" s="3" t="s">
        <v>6169</v>
      </c>
      <c r="C12419" s="3">
        <v>39486</v>
      </c>
      <c r="D12419" s="2" t="s">
        <v>13148</v>
      </c>
      <c r="E12419" s="3" t="s">
        <v>6148</v>
      </c>
      <c r="G12419" s="66">
        <v>468.82</v>
      </c>
    </row>
    <row r="12420" spans="1:7" ht="33.75" x14ac:dyDescent="0.2">
      <c r="A12420" s="1" t="str">
        <f t="shared" si="204"/>
        <v>SINAPI-I 39484</v>
      </c>
      <c r="B12420" s="3" t="s">
        <v>6169</v>
      </c>
      <c r="C12420" s="3">
        <v>39484</v>
      </c>
      <c r="D12420" s="2" t="s">
        <v>13149</v>
      </c>
      <c r="E12420" s="3" t="s">
        <v>6148</v>
      </c>
      <c r="G12420" s="66">
        <v>574.42999999999995</v>
      </c>
    </row>
    <row r="12421" spans="1:7" ht="33.75" x14ac:dyDescent="0.2">
      <c r="A12421" s="1" t="str">
        <f t="shared" si="204"/>
        <v>SINAPI-I 39488</v>
      </c>
      <c r="B12421" s="3" t="s">
        <v>6169</v>
      </c>
      <c r="C12421" s="3">
        <v>39488</v>
      </c>
      <c r="D12421" s="2" t="s">
        <v>13150</v>
      </c>
      <c r="E12421" s="3" t="s">
        <v>6148</v>
      </c>
      <c r="G12421" s="66">
        <v>476.49</v>
      </c>
    </row>
    <row r="12422" spans="1:7" ht="33.75" x14ac:dyDescent="0.2">
      <c r="A12422" s="1" t="str">
        <f t="shared" si="204"/>
        <v>SINAPI-I 39485</v>
      </c>
      <c r="B12422" s="3" t="s">
        <v>6169</v>
      </c>
      <c r="C12422" s="3">
        <v>39485</v>
      </c>
      <c r="D12422" s="2" t="s">
        <v>13151</v>
      </c>
      <c r="E12422" s="3" t="s">
        <v>6148</v>
      </c>
      <c r="G12422" s="66">
        <v>574.42999999999995</v>
      </c>
    </row>
    <row r="12423" spans="1:7" ht="33.75" x14ac:dyDescent="0.2">
      <c r="A12423" s="1" t="str">
        <f t="shared" si="204"/>
        <v>SINAPI-I 39489</v>
      </c>
      <c r="B12423" s="3" t="s">
        <v>6169</v>
      </c>
      <c r="C12423" s="3">
        <v>39489</v>
      </c>
      <c r="D12423" s="2" t="s">
        <v>13152</v>
      </c>
      <c r="E12423" s="3" t="s">
        <v>6148</v>
      </c>
      <c r="G12423" s="66">
        <v>484.57</v>
      </c>
    </row>
    <row r="12424" spans="1:7" ht="33.75" x14ac:dyDescent="0.2">
      <c r="A12424" s="1" t="str">
        <f t="shared" si="204"/>
        <v>SINAPI-I 39490</v>
      </c>
      <c r="B12424" s="3" t="s">
        <v>6169</v>
      </c>
      <c r="C12424" s="3">
        <v>39490</v>
      </c>
      <c r="D12424" s="2" t="s">
        <v>13153</v>
      </c>
      <c r="E12424" s="3" t="s">
        <v>6148</v>
      </c>
      <c r="G12424" s="66">
        <v>722.08</v>
      </c>
    </row>
    <row r="12425" spans="1:7" ht="33.75" x14ac:dyDescent="0.2">
      <c r="A12425" s="1" t="str">
        <f t="shared" si="204"/>
        <v>SINAPI-I 39494</v>
      </c>
      <c r="B12425" s="3" t="s">
        <v>6169</v>
      </c>
      <c r="C12425" s="3">
        <v>39494</v>
      </c>
      <c r="D12425" s="2" t="s">
        <v>13154</v>
      </c>
      <c r="E12425" s="3" t="s">
        <v>6148</v>
      </c>
      <c r="G12425" s="66">
        <v>518.51</v>
      </c>
    </row>
    <row r="12426" spans="1:7" ht="33.75" x14ac:dyDescent="0.2">
      <c r="A12426" s="1" t="str">
        <f t="shared" si="204"/>
        <v>SINAPI-I 39495</v>
      </c>
      <c r="B12426" s="3" t="s">
        <v>6169</v>
      </c>
      <c r="C12426" s="3">
        <v>39495</v>
      </c>
      <c r="D12426" s="2" t="s">
        <v>13155</v>
      </c>
      <c r="E12426" s="3" t="s">
        <v>6148</v>
      </c>
      <c r="G12426" s="66">
        <v>584.29</v>
      </c>
    </row>
    <row r="12427" spans="1:7" ht="33.75" x14ac:dyDescent="0.2">
      <c r="A12427" s="1" t="str">
        <f t="shared" si="204"/>
        <v>SINAPI-I 39496</v>
      </c>
      <c r="B12427" s="3" t="s">
        <v>6169</v>
      </c>
      <c r="C12427" s="3">
        <v>39496</v>
      </c>
      <c r="D12427" s="2" t="s">
        <v>13156</v>
      </c>
      <c r="E12427" s="3" t="s">
        <v>6148</v>
      </c>
      <c r="G12427" s="66">
        <v>642.72</v>
      </c>
    </row>
    <row r="12428" spans="1:7" ht="33.75" x14ac:dyDescent="0.2">
      <c r="A12428" s="1" t="str">
        <f t="shared" si="204"/>
        <v>SINAPI-I 39492</v>
      </c>
      <c r="B12428" s="3" t="s">
        <v>6169</v>
      </c>
      <c r="C12428" s="3">
        <v>39492</v>
      </c>
      <c r="D12428" s="2" t="s">
        <v>13157</v>
      </c>
      <c r="E12428" s="3" t="s">
        <v>6148</v>
      </c>
      <c r="G12428" s="66">
        <v>744.1</v>
      </c>
    </row>
    <row r="12429" spans="1:7" ht="33.75" x14ac:dyDescent="0.2">
      <c r="A12429" s="1" t="str">
        <f t="shared" si="204"/>
        <v>SINAPI-I 39497</v>
      </c>
      <c r="B12429" s="3" t="s">
        <v>6169</v>
      </c>
      <c r="C12429" s="3">
        <v>39497</v>
      </c>
      <c r="D12429" s="2" t="s">
        <v>13158</v>
      </c>
      <c r="E12429" s="3" t="s">
        <v>6148</v>
      </c>
      <c r="G12429" s="66">
        <v>672.11</v>
      </c>
    </row>
    <row r="12430" spans="1:7" ht="33.75" x14ac:dyDescent="0.2">
      <c r="A12430" s="1" t="str">
        <f t="shared" si="204"/>
        <v>SINAPI-I 39493</v>
      </c>
      <c r="B12430" s="3" t="s">
        <v>6169</v>
      </c>
      <c r="C12430" s="3">
        <v>39493</v>
      </c>
      <c r="D12430" s="2" t="s">
        <v>13159</v>
      </c>
      <c r="E12430" s="3" t="s">
        <v>6148</v>
      </c>
      <c r="G12430" s="66">
        <v>798.11</v>
      </c>
    </row>
    <row r="12431" spans="1:7" ht="33.75" x14ac:dyDescent="0.2">
      <c r="A12431" s="1" t="str">
        <f t="shared" si="204"/>
        <v>SINAPI-I 43628</v>
      </c>
      <c r="B12431" s="3" t="s">
        <v>6169</v>
      </c>
      <c r="C12431" s="3">
        <v>43628</v>
      </c>
      <c r="D12431" s="2" t="s">
        <v>13160</v>
      </c>
      <c r="E12431" s="3" t="s">
        <v>6148</v>
      </c>
      <c r="G12431" s="66">
        <v>846.54</v>
      </c>
    </row>
    <row r="12432" spans="1:7" ht="33.75" x14ac:dyDescent="0.2">
      <c r="A12432" s="1" t="str">
        <f t="shared" si="204"/>
        <v>SINAPI-I 39500</v>
      </c>
      <c r="B12432" s="3" t="s">
        <v>6169</v>
      </c>
      <c r="C12432" s="3">
        <v>39500</v>
      </c>
      <c r="D12432" s="2" t="s">
        <v>13161</v>
      </c>
      <c r="E12432" s="3" t="s">
        <v>6148</v>
      </c>
      <c r="G12432" s="66">
        <v>870.81</v>
      </c>
    </row>
    <row r="12433" spans="1:7" ht="33.75" x14ac:dyDescent="0.2">
      <c r="A12433" s="1" t="str">
        <f t="shared" si="204"/>
        <v>SINAPI-I 39498</v>
      </c>
      <c r="B12433" s="3" t="s">
        <v>6169</v>
      </c>
      <c r="C12433" s="3">
        <v>39498</v>
      </c>
      <c r="D12433" s="2" t="s">
        <v>13162</v>
      </c>
      <c r="E12433" s="3" t="s">
        <v>6148</v>
      </c>
      <c r="G12433" s="66">
        <v>1073.99</v>
      </c>
    </row>
    <row r="12434" spans="1:7" ht="33.75" x14ac:dyDescent="0.2">
      <c r="A12434" s="1" t="str">
        <f t="shared" si="204"/>
        <v>SINAPI-I 43621</v>
      </c>
      <c r="B12434" s="3" t="s">
        <v>6169</v>
      </c>
      <c r="C12434" s="3">
        <v>43621</v>
      </c>
      <c r="D12434" s="2" t="s">
        <v>13163</v>
      </c>
      <c r="E12434" s="3" t="s">
        <v>6148</v>
      </c>
      <c r="G12434" s="66">
        <v>899.45</v>
      </c>
    </row>
    <row r="12435" spans="1:7" ht="33.75" x14ac:dyDescent="0.2">
      <c r="A12435" s="1" t="str">
        <f t="shared" si="204"/>
        <v>SINAPI-I 39501</v>
      </c>
      <c r="B12435" s="3" t="s">
        <v>6169</v>
      </c>
      <c r="C12435" s="3">
        <v>39501</v>
      </c>
      <c r="D12435" s="2" t="s">
        <v>13164</v>
      </c>
      <c r="E12435" s="3" t="s">
        <v>6148</v>
      </c>
      <c r="G12435" s="66">
        <v>894.39</v>
      </c>
    </row>
    <row r="12436" spans="1:7" ht="33.75" x14ac:dyDescent="0.2">
      <c r="A12436" s="1" t="str">
        <f t="shared" si="204"/>
        <v>SINAPI-I 39499</v>
      </c>
      <c r="B12436" s="3" t="s">
        <v>6169</v>
      </c>
      <c r="C12436" s="3">
        <v>39499</v>
      </c>
      <c r="D12436" s="2" t="s">
        <v>13165</v>
      </c>
      <c r="E12436" s="3" t="s">
        <v>6148</v>
      </c>
      <c r="G12436" s="66">
        <v>1089.25</v>
      </c>
    </row>
    <row r="12437" spans="1:7" x14ac:dyDescent="0.2">
      <c r="A12437" s="1" t="str">
        <f t="shared" si="204"/>
        <v>SINAPI-I 3733</v>
      </c>
      <c r="B12437" s="3" t="s">
        <v>6169</v>
      </c>
      <c r="C12437" s="3">
        <v>3733</v>
      </c>
      <c r="D12437" s="2" t="s">
        <v>13166</v>
      </c>
      <c r="E12437" s="3" t="s">
        <v>6149</v>
      </c>
      <c r="G12437" s="66">
        <v>60.22</v>
      </c>
    </row>
    <row r="12438" spans="1:7" x14ac:dyDescent="0.2">
      <c r="A12438" s="1" t="str">
        <f t="shared" si="204"/>
        <v>SINAPI-I 3731</v>
      </c>
      <c r="B12438" s="3" t="s">
        <v>6169</v>
      </c>
      <c r="C12438" s="3">
        <v>3731</v>
      </c>
      <c r="D12438" s="2" t="s">
        <v>13167</v>
      </c>
      <c r="E12438" s="3" t="s">
        <v>6149</v>
      </c>
      <c r="G12438" s="66">
        <v>55.9</v>
      </c>
    </row>
    <row r="12439" spans="1:7" x14ac:dyDescent="0.2">
      <c r="A12439" s="1" t="str">
        <f t="shared" si="204"/>
        <v>SINAPI-I 38137</v>
      </c>
      <c r="B12439" s="3" t="s">
        <v>6169</v>
      </c>
      <c r="C12439" s="3">
        <v>38137</v>
      </c>
      <c r="D12439" s="2" t="s">
        <v>13168</v>
      </c>
      <c r="E12439" s="3" t="s">
        <v>6149</v>
      </c>
      <c r="G12439" s="66">
        <v>56.23</v>
      </c>
    </row>
    <row r="12440" spans="1:7" x14ac:dyDescent="0.2">
      <c r="A12440" s="1" t="str">
        <f t="shared" si="204"/>
        <v>SINAPI-I 38138</v>
      </c>
      <c r="B12440" s="3" t="s">
        <v>6169</v>
      </c>
      <c r="C12440" s="3">
        <v>38138</v>
      </c>
      <c r="D12440" s="2" t="s">
        <v>13169</v>
      </c>
      <c r="E12440" s="3" t="s">
        <v>6149</v>
      </c>
      <c r="G12440" s="66">
        <v>55.21</v>
      </c>
    </row>
    <row r="12441" spans="1:7" ht="22.5" x14ac:dyDescent="0.2">
      <c r="A12441" s="1" t="str">
        <f t="shared" si="204"/>
        <v>SINAPI-I 3745</v>
      </c>
      <c r="B12441" s="3" t="s">
        <v>6169</v>
      </c>
      <c r="C12441" s="3">
        <v>3745</v>
      </c>
      <c r="D12441" s="2" t="s">
        <v>13170</v>
      </c>
      <c r="E12441" s="3" t="s">
        <v>6149</v>
      </c>
      <c r="G12441" s="66">
        <v>68.56</v>
      </c>
    </row>
    <row r="12442" spans="1:7" ht="22.5" x14ac:dyDescent="0.2">
      <c r="A12442" s="1" t="str">
        <f t="shared" si="204"/>
        <v>SINAPI-I 3736</v>
      </c>
      <c r="B12442" s="3" t="s">
        <v>6169</v>
      </c>
      <c r="C12442" s="3">
        <v>3736</v>
      </c>
      <c r="D12442" s="2" t="s">
        <v>13171</v>
      </c>
      <c r="E12442" s="3" t="s">
        <v>6149</v>
      </c>
      <c r="G12442" s="66">
        <v>61</v>
      </c>
    </row>
    <row r="12443" spans="1:7" ht="22.5" x14ac:dyDescent="0.2">
      <c r="A12443" s="1" t="str">
        <f t="shared" si="204"/>
        <v>SINAPI-I 3741</v>
      </c>
      <c r="B12443" s="3" t="s">
        <v>6169</v>
      </c>
      <c r="C12443" s="3">
        <v>3741</v>
      </c>
      <c r="D12443" s="2" t="s">
        <v>13172</v>
      </c>
      <c r="E12443" s="3" t="s">
        <v>6149</v>
      </c>
      <c r="G12443" s="66">
        <v>63.58</v>
      </c>
    </row>
    <row r="12444" spans="1:7" ht="22.5" x14ac:dyDescent="0.2">
      <c r="A12444" s="1" t="str">
        <f t="shared" si="204"/>
        <v>SINAPI-I 3747</v>
      </c>
      <c r="B12444" s="3" t="s">
        <v>6169</v>
      </c>
      <c r="C12444" s="3">
        <v>3747</v>
      </c>
      <c r="D12444" s="2" t="s">
        <v>13173</v>
      </c>
      <c r="E12444" s="3" t="s">
        <v>6149</v>
      </c>
      <c r="G12444" s="66">
        <v>69.739999999999995</v>
      </c>
    </row>
    <row r="12445" spans="1:7" ht="22.5" x14ac:dyDescent="0.2">
      <c r="A12445" s="1" t="str">
        <f t="shared" si="204"/>
        <v>SINAPI-I 3743</v>
      </c>
      <c r="B12445" s="3" t="s">
        <v>6169</v>
      </c>
      <c r="C12445" s="3">
        <v>3743</v>
      </c>
      <c r="D12445" s="2" t="s">
        <v>13174</v>
      </c>
      <c r="E12445" s="3" t="s">
        <v>6149</v>
      </c>
      <c r="G12445" s="66">
        <v>63.36</v>
      </c>
    </row>
    <row r="12446" spans="1:7" ht="22.5" x14ac:dyDescent="0.2">
      <c r="A12446" s="1" t="str">
        <f t="shared" si="204"/>
        <v>SINAPI-I 3744</v>
      </c>
      <c r="B12446" s="3" t="s">
        <v>6169</v>
      </c>
      <c r="C12446" s="3">
        <v>3744</v>
      </c>
      <c r="D12446" s="2" t="s">
        <v>13175</v>
      </c>
      <c r="E12446" s="3" t="s">
        <v>6149</v>
      </c>
      <c r="G12446" s="66">
        <v>69.739999999999995</v>
      </c>
    </row>
    <row r="12447" spans="1:7" ht="22.5" x14ac:dyDescent="0.2">
      <c r="A12447" s="1" t="str">
        <f t="shared" si="204"/>
        <v>SINAPI-I 3739</v>
      </c>
      <c r="B12447" s="3" t="s">
        <v>6169</v>
      </c>
      <c r="C12447" s="3">
        <v>3739</v>
      </c>
      <c r="D12447" s="2" t="s">
        <v>13176</v>
      </c>
      <c r="E12447" s="3" t="s">
        <v>6149</v>
      </c>
      <c r="G12447" s="66">
        <v>73.290000000000006</v>
      </c>
    </row>
    <row r="12448" spans="1:7" ht="22.5" x14ac:dyDescent="0.2">
      <c r="A12448" s="1" t="str">
        <f t="shared" si="204"/>
        <v>SINAPI-I 3737</v>
      </c>
      <c r="B12448" s="3" t="s">
        <v>6169</v>
      </c>
      <c r="C12448" s="3">
        <v>3737</v>
      </c>
      <c r="D12448" s="2" t="s">
        <v>13177</v>
      </c>
      <c r="E12448" s="3" t="s">
        <v>6149</v>
      </c>
      <c r="G12448" s="66">
        <v>76.84</v>
      </c>
    </row>
    <row r="12449" spans="1:7" ht="22.5" x14ac:dyDescent="0.2">
      <c r="A12449" s="1" t="str">
        <f t="shared" si="204"/>
        <v>SINAPI-I 3738</v>
      </c>
      <c r="B12449" s="3" t="s">
        <v>6169</v>
      </c>
      <c r="C12449" s="3">
        <v>3738</v>
      </c>
      <c r="D12449" s="2" t="s">
        <v>13178</v>
      </c>
      <c r="E12449" s="3" t="s">
        <v>6149</v>
      </c>
      <c r="G12449" s="66">
        <v>88.66</v>
      </c>
    </row>
    <row r="12450" spans="1:7" ht="22.5" x14ac:dyDescent="0.2">
      <c r="A12450" s="1" t="str">
        <f t="shared" si="204"/>
        <v>SINAPI-I 11649</v>
      </c>
      <c r="B12450" s="3" t="s">
        <v>6169</v>
      </c>
      <c r="C12450" s="3">
        <v>11649</v>
      </c>
      <c r="D12450" s="2" t="s">
        <v>13179</v>
      </c>
      <c r="E12450" s="3" t="s">
        <v>6148</v>
      </c>
      <c r="G12450" s="66">
        <v>505.96</v>
      </c>
    </row>
    <row r="12451" spans="1:7" ht="22.5" x14ac:dyDescent="0.2">
      <c r="A12451" s="1" t="str">
        <f t="shared" si="204"/>
        <v>SINAPI-I 11650</v>
      </c>
      <c r="B12451" s="3" t="s">
        <v>6169</v>
      </c>
      <c r="C12451" s="3">
        <v>11650</v>
      </c>
      <c r="D12451" s="2" t="s">
        <v>13180</v>
      </c>
      <c r="E12451" s="3" t="s">
        <v>6148</v>
      </c>
      <c r="G12451" s="66">
        <v>862.39</v>
      </c>
    </row>
    <row r="12452" spans="1:7" ht="22.5" x14ac:dyDescent="0.2">
      <c r="A12452" s="1" t="str">
        <f t="shared" si="204"/>
        <v>SINAPI-I 3742</v>
      </c>
      <c r="B12452" s="3" t="s">
        <v>6169</v>
      </c>
      <c r="C12452" s="3">
        <v>3742</v>
      </c>
      <c r="D12452" s="2" t="s">
        <v>13181</v>
      </c>
      <c r="E12452" s="3" t="s">
        <v>6149</v>
      </c>
      <c r="G12452" s="66">
        <v>91.97</v>
      </c>
    </row>
    <row r="12453" spans="1:7" ht="22.5" x14ac:dyDescent="0.2">
      <c r="A12453" s="1" t="str">
        <f t="shared" si="204"/>
        <v>SINAPI-I 3746</v>
      </c>
      <c r="B12453" s="3" t="s">
        <v>6169</v>
      </c>
      <c r="C12453" s="3">
        <v>3746</v>
      </c>
      <c r="D12453" s="2" t="s">
        <v>13182</v>
      </c>
      <c r="E12453" s="3" t="s">
        <v>6149</v>
      </c>
      <c r="G12453" s="66">
        <v>107.38</v>
      </c>
    </row>
    <row r="12454" spans="1:7" ht="22.5" x14ac:dyDescent="0.2">
      <c r="A12454" s="1" t="str">
        <f t="shared" si="204"/>
        <v>SINAPI-I 21106</v>
      </c>
      <c r="B12454" s="3" t="s">
        <v>6169</v>
      </c>
      <c r="C12454" s="3">
        <v>21106</v>
      </c>
      <c r="D12454" s="2" t="s">
        <v>13183</v>
      </c>
      <c r="E12454" s="3" t="s">
        <v>6153</v>
      </c>
      <c r="G12454" s="66">
        <v>54.37</v>
      </c>
    </row>
    <row r="12455" spans="1:7" x14ac:dyDescent="0.2">
      <c r="A12455" s="1" t="str">
        <f t="shared" ref="A12455:A12518" si="205">CONCATENAR</f>
        <v>SINAPI-I 38194</v>
      </c>
      <c r="B12455" s="3" t="s">
        <v>6169</v>
      </c>
      <c r="C12455" s="3">
        <v>38194</v>
      </c>
      <c r="D12455" s="2" t="s">
        <v>13184</v>
      </c>
      <c r="E12455" s="3" t="s">
        <v>6148</v>
      </c>
      <c r="G12455" s="66">
        <v>5.45</v>
      </c>
    </row>
    <row r="12456" spans="1:7" x14ac:dyDescent="0.2">
      <c r="A12456" s="1" t="str">
        <f t="shared" si="205"/>
        <v>SINAPI-I 38193</v>
      </c>
      <c r="B12456" s="3" t="s">
        <v>6169</v>
      </c>
      <c r="C12456" s="3">
        <v>38193</v>
      </c>
      <c r="D12456" s="2" t="s">
        <v>13185</v>
      </c>
      <c r="E12456" s="3" t="s">
        <v>6148</v>
      </c>
      <c r="G12456" s="66">
        <v>4.7300000000000004</v>
      </c>
    </row>
    <row r="12457" spans="1:7" x14ac:dyDescent="0.2">
      <c r="A12457" s="1" t="str">
        <f t="shared" si="205"/>
        <v>SINAPI-I 39388</v>
      </c>
      <c r="B12457" s="3" t="s">
        <v>6169</v>
      </c>
      <c r="C12457" s="3">
        <v>39388</v>
      </c>
      <c r="D12457" s="2" t="s">
        <v>13186</v>
      </c>
      <c r="E12457" s="3" t="s">
        <v>6148</v>
      </c>
      <c r="G12457" s="66">
        <v>6.7</v>
      </c>
    </row>
    <row r="12458" spans="1:7" x14ac:dyDescent="0.2">
      <c r="A12458" s="1" t="str">
        <f t="shared" si="205"/>
        <v>SINAPI-I 39387</v>
      </c>
      <c r="B12458" s="3" t="s">
        <v>6169</v>
      </c>
      <c r="C12458" s="3">
        <v>39387</v>
      </c>
      <c r="D12458" s="2" t="s">
        <v>13187</v>
      </c>
      <c r="E12458" s="3" t="s">
        <v>6148</v>
      </c>
      <c r="G12458" s="66">
        <v>10.45</v>
      </c>
    </row>
    <row r="12459" spans="1:7" x14ac:dyDescent="0.2">
      <c r="A12459" s="1" t="str">
        <f t="shared" si="205"/>
        <v>SINAPI-I 39386</v>
      </c>
      <c r="B12459" s="3" t="s">
        <v>6169</v>
      </c>
      <c r="C12459" s="3">
        <v>39386</v>
      </c>
      <c r="D12459" s="2" t="s">
        <v>13188</v>
      </c>
      <c r="E12459" s="3" t="s">
        <v>6148</v>
      </c>
      <c r="G12459" s="66">
        <v>7.28</v>
      </c>
    </row>
    <row r="12460" spans="1:7" ht="22.5" x14ac:dyDescent="0.2">
      <c r="A12460" s="1" t="str">
        <f t="shared" si="205"/>
        <v>SINAPI-I 746</v>
      </c>
      <c r="B12460" s="3" t="s">
        <v>6169</v>
      </c>
      <c r="C12460" s="3">
        <v>746</v>
      </c>
      <c r="D12460" s="2" t="s">
        <v>13189</v>
      </c>
      <c r="E12460" s="3" t="s">
        <v>6148</v>
      </c>
      <c r="G12460" s="66">
        <v>2609</v>
      </c>
    </row>
    <row r="12461" spans="1:7" x14ac:dyDescent="0.2">
      <c r="A12461" s="1" t="str">
        <f t="shared" si="205"/>
        <v>SINAPI-I 20269</v>
      </c>
      <c r="B12461" s="3" t="s">
        <v>6169</v>
      </c>
      <c r="C12461" s="3">
        <v>20269</v>
      </c>
      <c r="D12461" s="2" t="s">
        <v>13190</v>
      </c>
      <c r="E12461" s="3" t="s">
        <v>6148</v>
      </c>
      <c r="G12461" s="66">
        <v>98.75</v>
      </c>
    </row>
    <row r="12462" spans="1:7" x14ac:dyDescent="0.2">
      <c r="A12462" s="1" t="str">
        <f t="shared" si="205"/>
        <v>SINAPI-I 20270</v>
      </c>
      <c r="B12462" s="3" t="s">
        <v>6169</v>
      </c>
      <c r="C12462" s="3">
        <v>20270</v>
      </c>
      <c r="D12462" s="2" t="s">
        <v>13191</v>
      </c>
      <c r="E12462" s="3" t="s">
        <v>6148</v>
      </c>
      <c r="G12462" s="66">
        <v>109.11</v>
      </c>
    </row>
    <row r="12463" spans="1:7" x14ac:dyDescent="0.2">
      <c r="A12463" s="1" t="str">
        <f t="shared" si="205"/>
        <v>SINAPI-I 11696</v>
      </c>
      <c r="B12463" s="3" t="s">
        <v>6169</v>
      </c>
      <c r="C12463" s="3">
        <v>11696</v>
      </c>
      <c r="D12463" s="2" t="s">
        <v>13192</v>
      </c>
      <c r="E12463" s="3" t="s">
        <v>6148</v>
      </c>
      <c r="G12463" s="66">
        <v>174.67</v>
      </c>
    </row>
    <row r="12464" spans="1:7" x14ac:dyDescent="0.2">
      <c r="A12464" s="1" t="str">
        <f t="shared" si="205"/>
        <v>SINAPI-I 10427</v>
      </c>
      <c r="B12464" s="3" t="s">
        <v>6169</v>
      </c>
      <c r="C12464" s="3">
        <v>10427</v>
      </c>
      <c r="D12464" s="2" t="s">
        <v>13193</v>
      </c>
      <c r="E12464" s="3" t="s">
        <v>6148</v>
      </c>
      <c r="G12464" s="66">
        <v>488.79</v>
      </c>
    </row>
    <row r="12465" spans="1:7" ht="22.5" x14ac:dyDescent="0.2">
      <c r="A12465" s="1" t="str">
        <f t="shared" si="205"/>
        <v>SINAPI-I 10428</v>
      </c>
      <c r="B12465" s="3" t="s">
        <v>6169</v>
      </c>
      <c r="C12465" s="3">
        <v>10428</v>
      </c>
      <c r="D12465" s="2" t="s">
        <v>13194</v>
      </c>
      <c r="E12465" s="3" t="s">
        <v>6148</v>
      </c>
      <c r="G12465" s="66">
        <v>503.61</v>
      </c>
    </row>
    <row r="12466" spans="1:7" x14ac:dyDescent="0.2">
      <c r="A12466" s="1" t="str">
        <f t="shared" si="205"/>
        <v>SINAPI-I 36521</v>
      </c>
      <c r="B12466" s="3" t="s">
        <v>6169</v>
      </c>
      <c r="C12466" s="3">
        <v>36521</v>
      </c>
      <c r="D12466" s="2" t="s">
        <v>13195</v>
      </c>
      <c r="E12466" s="3" t="s">
        <v>6148</v>
      </c>
      <c r="G12466" s="66">
        <v>157.13</v>
      </c>
    </row>
    <row r="12467" spans="1:7" x14ac:dyDescent="0.2">
      <c r="A12467" s="1" t="str">
        <f t="shared" si="205"/>
        <v>SINAPI-I 36794</v>
      </c>
      <c r="B12467" s="3" t="s">
        <v>6169</v>
      </c>
      <c r="C12467" s="3">
        <v>36794</v>
      </c>
      <c r="D12467" s="2" t="s">
        <v>13196</v>
      </c>
      <c r="E12467" s="3" t="s">
        <v>6148</v>
      </c>
      <c r="G12467" s="66">
        <v>167.28</v>
      </c>
    </row>
    <row r="12468" spans="1:7" x14ac:dyDescent="0.2">
      <c r="A12468" s="1" t="str">
        <f t="shared" si="205"/>
        <v>SINAPI-I 10426</v>
      </c>
      <c r="B12468" s="3" t="s">
        <v>6169</v>
      </c>
      <c r="C12468" s="3">
        <v>10426</v>
      </c>
      <c r="D12468" s="2" t="s">
        <v>13197</v>
      </c>
      <c r="E12468" s="3" t="s">
        <v>6148</v>
      </c>
      <c r="G12468" s="66">
        <v>187.32</v>
      </c>
    </row>
    <row r="12469" spans="1:7" x14ac:dyDescent="0.2">
      <c r="A12469" s="1" t="str">
        <f t="shared" si="205"/>
        <v>SINAPI-I 10425</v>
      </c>
      <c r="B12469" s="3" t="s">
        <v>6169</v>
      </c>
      <c r="C12469" s="3">
        <v>10425</v>
      </c>
      <c r="D12469" s="2" t="s">
        <v>13198</v>
      </c>
      <c r="E12469" s="3" t="s">
        <v>6148</v>
      </c>
      <c r="G12469" s="66">
        <v>95.03</v>
      </c>
    </row>
    <row r="12470" spans="1:7" x14ac:dyDescent="0.2">
      <c r="A12470" s="1" t="str">
        <f t="shared" si="205"/>
        <v>SINAPI-I 10431</v>
      </c>
      <c r="B12470" s="3" t="s">
        <v>6169</v>
      </c>
      <c r="C12470" s="3">
        <v>10431</v>
      </c>
      <c r="D12470" s="2" t="s">
        <v>13199</v>
      </c>
      <c r="E12470" s="3" t="s">
        <v>6148</v>
      </c>
      <c r="G12470" s="66">
        <v>325.35000000000002</v>
      </c>
    </row>
    <row r="12471" spans="1:7" x14ac:dyDescent="0.2">
      <c r="A12471" s="1" t="str">
        <f t="shared" si="205"/>
        <v>SINAPI-I 10429</v>
      </c>
      <c r="B12471" s="3" t="s">
        <v>6169</v>
      </c>
      <c r="C12471" s="3">
        <v>10429</v>
      </c>
      <c r="D12471" s="2" t="s">
        <v>13200</v>
      </c>
      <c r="E12471" s="3" t="s">
        <v>6148</v>
      </c>
      <c r="G12471" s="66">
        <v>160.5</v>
      </c>
    </row>
    <row r="12472" spans="1:7" x14ac:dyDescent="0.2">
      <c r="A12472" s="1" t="str">
        <f t="shared" si="205"/>
        <v>SINAPI-I 10853</v>
      </c>
      <c r="B12472" s="3" t="s">
        <v>6169</v>
      </c>
      <c r="C12472" s="3">
        <v>10853</v>
      </c>
      <c r="D12472" s="2" t="s">
        <v>13201</v>
      </c>
      <c r="E12472" s="3" t="s">
        <v>6148</v>
      </c>
      <c r="G12472" s="66">
        <v>104.07</v>
      </c>
    </row>
    <row r="12473" spans="1:7" x14ac:dyDescent="0.2">
      <c r="A12473" s="1" t="str">
        <f t="shared" si="205"/>
        <v>SINAPI-I 5093</v>
      </c>
      <c r="B12473" s="3" t="s">
        <v>6169</v>
      </c>
      <c r="C12473" s="3">
        <v>5093</v>
      </c>
      <c r="D12473" s="2" t="s">
        <v>13202</v>
      </c>
      <c r="E12473" s="3" t="s">
        <v>15506</v>
      </c>
      <c r="G12473" s="66">
        <v>17.96</v>
      </c>
    </row>
    <row r="12474" spans="1:7" x14ac:dyDescent="0.2">
      <c r="A12474" s="1" t="str">
        <f t="shared" si="205"/>
        <v>SINAPI-I 44331</v>
      </c>
      <c r="B12474" s="3" t="s">
        <v>6169</v>
      </c>
      <c r="C12474" s="3">
        <v>44331</v>
      </c>
      <c r="D12474" s="2" t="s">
        <v>13203</v>
      </c>
      <c r="E12474" s="3" t="s">
        <v>6161</v>
      </c>
      <c r="G12474" s="66">
        <v>74.489999999999995</v>
      </c>
    </row>
    <row r="12475" spans="1:7" ht="22.5" x14ac:dyDescent="0.2">
      <c r="A12475" s="1" t="str">
        <f t="shared" si="205"/>
        <v>SINAPI-I 37768</v>
      </c>
      <c r="B12475" s="3" t="s">
        <v>6169</v>
      </c>
      <c r="C12475" s="3">
        <v>37768</v>
      </c>
      <c r="D12475" s="2" t="s">
        <v>13204</v>
      </c>
      <c r="E12475" s="3" t="s">
        <v>6148</v>
      </c>
    </row>
    <row r="12476" spans="1:7" ht="22.5" x14ac:dyDescent="0.2">
      <c r="A12476" s="1" t="str">
        <f t="shared" si="205"/>
        <v>SINAPI-I 37773</v>
      </c>
      <c r="B12476" s="3" t="s">
        <v>6169</v>
      </c>
      <c r="C12476" s="3">
        <v>37773</v>
      </c>
      <c r="D12476" s="2" t="s">
        <v>13205</v>
      </c>
      <c r="E12476" s="3" t="s">
        <v>6148</v>
      </c>
    </row>
    <row r="12477" spans="1:7" x14ac:dyDescent="0.2">
      <c r="A12477" s="1" t="str">
        <f t="shared" si="205"/>
        <v>SINAPI-I 37769</v>
      </c>
      <c r="B12477" s="3" t="s">
        <v>6169</v>
      </c>
      <c r="C12477" s="3">
        <v>37769</v>
      </c>
      <c r="D12477" s="2" t="s">
        <v>13206</v>
      </c>
      <c r="E12477" s="3" t="s">
        <v>6148</v>
      </c>
    </row>
    <row r="12478" spans="1:7" ht="22.5" x14ac:dyDescent="0.2">
      <c r="A12478" s="1" t="str">
        <f t="shared" si="205"/>
        <v>SINAPI-I 37770</v>
      </c>
      <c r="B12478" s="3" t="s">
        <v>6169</v>
      </c>
      <c r="C12478" s="3">
        <v>37770</v>
      </c>
      <c r="D12478" s="2" t="s">
        <v>13207</v>
      </c>
      <c r="E12478" s="3" t="s">
        <v>6148</v>
      </c>
    </row>
    <row r="12479" spans="1:7" x14ac:dyDescent="0.2">
      <c r="A12479" s="1" t="str">
        <f t="shared" si="205"/>
        <v>SINAPI-I 38382</v>
      </c>
      <c r="B12479" s="3" t="s">
        <v>6169</v>
      </c>
      <c r="C12479" s="3">
        <v>38382</v>
      </c>
      <c r="D12479" s="2" t="s">
        <v>13208</v>
      </c>
      <c r="E12479" s="3" t="s">
        <v>6148</v>
      </c>
      <c r="G12479" s="66">
        <v>16.489999999999998</v>
      </c>
    </row>
    <row r="12480" spans="1:7" x14ac:dyDescent="0.2">
      <c r="A12480" s="1" t="str">
        <f t="shared" si="205"/>
        <v>SINAPI-I 38383</v>
      </c>
      <c r="B12480" s="3" t="s">
        <v>6169</v>
      </c>
      <c r="C12480" s="3">
        <v>38383</v>
      </c>
      <c r="D12480" s="2" t="s">
        <v>13209</v>
      </c>
      <c r="E12480" s="3" t="s">
        <v>6148</v>
      </c>
      <c r="G12480" s="66">
        <v>3.09</v>
      </c>
    </row>
    <row r="12481" spans="1:7" x14ac:dyDescent="0.2">
      <c r="A12481" s="1" t="str">
        <f t="shared" si="205"/>
        <v>SINAPI-I 3768</v>
      </c>
      <c r="B12481" s="3" t="s">
        <v>6169</v>
      </c>
      <c r="C12481" s="3">
        <v>3768</v>
      </c>
      <c r="D12481" s="2" t="s">
        <v>13210</v>
      </c>
      <c r="E12481" s="3" t="s">
        <v>6148</v>
      </c>
      <c r="G12481" s="66">
        <v>3.7</v>
      </c>
    </row>
    <row r="12482" spans="1:7" x14ac:dyDescent="0.2">
      <c r="A12482" s="1" t="str">
        <f t="shared" si="205"/>
        <v>SINAPI-I 3767</v>
      </c>
      <c r="B12482" s="3" t="s">
        <v>6169</v>
      </c>
      <c r="C12482" s="3">
        <v>3767</v>
      </c>
      <c r="D12482" s="2" t="s">
        <v>13211</v>
      </c>
      <c r="E12482" s="3" t="s">
        <v>6148</v>
      </c>
      <c r="G12482" s="66">
        <v>1.24</v>
      </c>
    </row>
    <row r="12483" spans="1:7" x14ac:dyDescent="0.2">
      <c r="A12483" s="1" t="str">
        <f t="shared" si="205"/>
        <v>SINAPI-I 13192</v>
      </c>
      <c r="B12483" s="3" t="s">
        <v>6169</v>
      </c>
      <c r="C12483" s="3">
        <v>13192</v>
      </c>
      <c r="D12483" s="2" t="s">
        <v>13212</v>
      </c>
      <c r="E12483" s="3" t="s">
        <v>6148</v>
      </c>
      <c r="G12483" s="66">
        <v>4985.7299999999996</v>
      </c>
    </row>
    <row r="12484" spans="1:7" x14ac:dyDescent="0.2">
      <c r="A12484" s="1" t="str">
        <f t="shared" si="205"/>
        <v>SINAPI-I 38413</v>
      </c>
      <c r="B12484" s="3" t="s">
        <v>6169</v>
      </c>
      <c r="C12484" s="3">
        <v>38413</v>
      </c>
      <c r="D12484" s="2" t="s">
        <v>13213</v>
      </c>
      <c r="E12484" s="3" t="s">
        <v>6148</v>
      </c>
      <c r="G12484" s="66">
        <v>824.56</v>
      </c>
    </row>
    <row r="12485" spans="1:7" ht="33.75" x14ac:dyDescent="0.2">
      <c r="A12485" s="1" t="str">
        <f t="shared" si="205"/>
        <v>SINAPI-I 42440</v>
      </c>
      <c r="B12485" s="3" t="s">
        <v>6169</v>
      </c>
      <c r="C12485" s="3">
        <v>42440</v>
      </c>
      <c r="D12485" s="2" t="s">
        <v>13214</v>
      </c>
      <c r="E12485" s="3" t="s">
        <v>6148</v>
      </c>
    </row>
    <row r="12486" spans="1:7" ht="33.75" x14ac:dyDescent="0.2">
      <c r="A12486" s="1" t="str">
        <f t="shared" si="205"/>
        <v>SINAPI-I 20193</v>
      </c>
      <c r="B12486" s="3" t="s">
        <v>6169</v>
      </c>
      <c r="C12486" s="3">
        <v>20193</v>
      </c>
      <c r="D12486" s="2" t="s">
        <v>13215</v>
      </c>
      <c r="E12486" s="3" t="s">
        <v>6167</v>
      </c>
      <c r="G12486" s="66">
        <v>16.5</v>
      </c>
    </row>
    <row r="12487" spans="1:7" ht="33.75" x14ac:dyDescent="0.2">
      <c r="A12487" s="1" t="str">
        <f t="shared" si="205"/>
        <v>SINAPI-I 10527</v>
      </c>
      <c r="B12487" s="3" t="s">
        <v>6169</v>
      </c>
      <c r="C12487" s="3">
        <v>10527</v>
      </c>
      <c r="D12487" s="2" t="s">
        <v>13216</v>
      </c>
      <c r="E12487" s="3" t="s">
        <v>15511</v>
      </c>
      <c r="G12487" s="66">
        <v>22</v>
      </c>
    </row>
    <row r="12488" spans="1:7" ht="22.5" x14ac:dyDescent="0.2">
      <c r="A12488" s="1" t="str">
        <f t="shared" si="205"/>
        <v>SINAPI-I 41805</v>
      </c>
      <c r="B12488" s="3" t="s">
        <v>6169</v>
      </c>
      <c r="C12488" s="3">
        <v>41805</v>
      </c>
      <c r="D12488" s="2" t="s">
        <v>13217</v>
      </c>
      <c r="E12488" s="3" t="s">
        <v>6164</v>
      </c>
      <c r="G12488" s="66">
        <v>632.5</v>
      </c>
    </row>
    <row r="12489" spans="1:7" ht="22.5" x14ac:dyDescent="0.2">
      <c r="A12489" s="1" t="str">
        <f t="shared" si="205"/>
        <v>SINAPI-I 40271</v>
      </c>
      <c r="B12489" s="3" t="s">
        <v>6169</v>
      </c>
      <c r="C12489" s="3">
        <v>40271</v>
      </c>
      <c r="D12489" s="2" t="s">
        <v>13218</v>
      </c>
      <c r="E12489" s="3" t="s">
        <v>6168</v>
      </c>
      <c r="G12489" s="66">
        <v>16.84</v>
      </c>
    </row>
    <row r="12490" spans="1:7" ht="22.5" x14ac:dyDescent="0.2">
      <c r="A12490" s="1" t="str">
        <f t="shared" si="205"/>
        <v>SINAPI-I 40287</v>
      </c>
      <c r="B12490" s="3" t="s">
        <v>6169</v>
      </c>
      <c r="C12490" s="3">
        <v>40287</v>
      </c>
      <c r="D12490" s="2" t="s">
        <v>13219</v>
      </c>
      <c r="E12490" s="3" t="s">
        <v>6164</v>
      </c>
      <c r="G12490" s="66">
        <v>6.48</v>
      </c>
    </row>
    <row r="12491" spans="1:7" ht="33.75" x14ac:dyDescent="0.2">
      <c r="A12491" s="1" t="str">
        <f t="shared" si="205"/>
        <v>SINAPI-I 4084</v>
      </c>
      <c r="B12491" s="3" t="s">
        <v>6169</v>
      </c>
      <c r="C12491" s="3">
        <v>4084</v>
      </c>
      <c r="D12491" s="2" t="s">
        <v>13220</v>
      </c>
      <c r="E12491" s="3" t="s">
        <v>6152</v>
      </c>
      <c r="G12491" s="66">
        <v>1.76</v>
      </c>
    </row>
    <row r="12492" spans="1:7" ht="33.75" x14ac:dyDescent="0.2">
      <c r="A12492" s="1" t="str">
        <f t="shared" si="205"/>
        <v>SINAPI-I 743</v>
      </c>
      <c r="B12492" s="3" t="s">
        <v>6169</v>
      </c>
      <c r="C12492" s="3">
        <v>743</v>
      </c>
      <c r="D12492" s="2" t="s">
        <v>13221</v>
      </c>
      <c r="E12492" s="3" t="s">
        <v>6152</v>
      </c>
      <c r="G12492" s="66">
        <v>1.76</v>
      </c>
    </row>
    <row r="12493" spans="1:7" ht="33.75" x14ac:dyDescent="0.2">
      <c r="A12493" s="1" t="str">
        <f t="shared" si="205"/>
        <v>SINAPI-I 40293</v>
      </c>
      <c r="B12493" s="3" t="s">
        <v>6169</v>
      </c>
      <c r="C12493" s="3">
        <v>40293</v>
      </c>
      <c r="D12493" s="2" t="s">
        <v>13222</v>
      </c>
      <c r="E12493" s="3" t="s">
        <v>6152</v>
      </c>
      <c r="G12493" s="66">
        <v>2.11</v>
      </c>
    </row>
    <row r="12494" spans="1:7" ht="33.75" x14ac:dyDescent="0.2">
      <c r="A12494" s="1" t="str">
        <f t="shared" si="205"/>
        <v>SINAPI-I 40294</v>
      </c>
      <c r="B12494" s="3" t="s">
        <v>6169</v>
      </c>
      <c r="C12494" s="3">
        <v>40294</v>
      </c>
      <c r="D12494" s="2" t="s">
        <v>13223</v>
      </c>
      <c r="E12494" s="3" t="s">
        <v>6152</v>
      </c>
      <c r="G12494" s="66">
        <v>1.76</v>
      </c>
    </row>
    <row r="12495" spans="1:7" ht="33.75" x14ac:dyDescent="0.2">
      <c r="A12495" s="1" t="str">
        <f t="shared" si="205"/>
        <v>SINAPI-I 4085</v>
      </c>
      <c r="B12495" s="3" t="s">
        <v>6169</v>
      </c>
      <c r="C12495" s="3">
        <v>4085</v>
      </c>
      <c r="D12495" s="2" t="s">
        <v>13224</v>
      </c>
      <c r="E12495" s="3" t="s">
        <v>6152</v>
      </c>
      <c r="G12495" s="66">
        <v>2.46</v>
      </c>
    </row>
    <row r="12496" spans="1:7" ht="22.5" x14ac:dyDescent="0.2">
      <c r="A12496" s="1" t="str">
        <f t="shared" si="205"/>
        <v>SINAPI-I 10779</v>
      </c>
      <c r="B12496" s="3" t="s">
        <v>6169</v>
      </c>
      <c r="C12496" s="3">
        <v>10779</v>
      </c>
      <c r="D12496" s="2" t="s">
        <v>13225</v>
      </c>
      <c r="E12496" s="3" t="s">
        <v>6164</v>
      </c>
      <c r="G12496" s="66">
        <v>1200</v>
      </c>
    </row>
    <row r="12497" spans="1:7" ht="22.5" x14ac:dyDescent="0.2">
      <c r="A12497" s="1" t="str">
        <f t="shared" si="205"/>
        <v>SINAPI-I 10777</v>
      </c>
      <c r="B12497" s="3" t="s">
        <v>6169</v>
      </c>
      <c r="C12497" s="3">
        <v>10777</v>
      </c>
      <c r="D12497" s="2" t="s">
        <v>13226</v>
      </c>
      <c r="E12497" s="3" t="s">
        <v>6164</v>
      </c>
      <c r="G12497" s="66">
        <v>1090</v>
      </c>
    </row>
    <row r="12498" spans="1:7" ht="22.5" x14ac:dyDescent="0.2">
      <c r="A12498" s="1" t="str">
        <f t="shared" si="205"/>
        <v>SINAPI-I 10775</v>
      </c>
      <c r="B12498" s="3" t="s">
        <v>6169</v>
      </c>
      <c r="C12498" s="3">
        <v>10775</v>
      </c>
      <c r="D12498" s="2" t="s">
        <v>13227</v>
      </c>
      <c r="E12498" s="3" t="s">
        <v>6164</v>
      </c>
      <c r="G12498" s="66">
        <v>960</v>
      </c>
    </row>
    <row r="12499" spans="1:7" ht="22.5" x14ac:dyDescent="0.2">
      <c r="A12499" s="1" t="str">
        <f t="shared" si="205"/>
        <v>SINAPI-I 10776</v>
      </c>
      <c r="B12499" s="3" t="s">
        <v>6169</v>
      </c>
      <c r="C12499" s="3">
        <v>10776</v>
      </c>
      <c r="D12499" s="2" t="s">
        <v>13228</v>
      </c>
      <c r="E12499" s="3" t="s">
        <v>6164</v>
      </c>
      <c r="G12499" s="66">
        <v>750</v>
      </c>
    </row>
    <row r="12500" spans="1:7" ht="22.5" x14ac:dyDescent="0.2">
      <c r="A12500" s="1" t="str">
        <f t="shared" si="205"/>
        <v>SINAPI-I 10778</v>
      </c>
      <c r="B12500" s="3" t="s">
        <v>6169</v>
      </c>
      <c r="C12500" s="3">
        <v>10778</v>
      </c>
      <c r="D12500" s="2" t="s">
        <v>13229</v>
      </c>
      <c r="E12500" s="3" t="s">
        <v>6164</v>
      </c>
      <c r="G12500" s="66">
        <v>1200</v>
      </c>
    </row>
    <row r="12501" spans="1:7" ht="22.5" x14ac:dyDescent="0.2">
      <c r="A12501" s="1" t="str">
        <f t="shared" si="205"/>
        <v>SINAPI-I 40339</v>
      </c>
      <c r="B12501" s="3" t="s">
        <v>6169</v>
      </c>
      <c r="C12501" s="3">
        <v>40339</v>
      </c>
      <c r="D12501" s="2" t="s">
        <v>13230</v>
      </c>
      <c r="E12501" s="3" t="s">
        <v>6168</v>
      </c>
      <c r="G12501" s="66">
        <v>5.9</v>
      </c>
    </row>
    <row r="12502" spans="1:7" ht="22.5" x14ac:dyDescent="0.2">
      <c r="A12502" s="1" t="str">
        <f t="shared" si="205"/>
        <v>SINAPI-I 10749</v>
      </c>
      <c r="B12502" s="3" t="s">
        <v>6169</v>
      </c>
      <c r="C12502" s="3">
        <v>10749</v>
      </c>
      <c r="D12502" s="2" t="s">
        <v>13231</v>
      </c>
      <c r="E12502" s="3" t="s">
        <v>6168</v>
      </c>
      <c r="G12502" s="66">
        <v>19.52</v>
      </c>
    </row>
    <row r="12503" spans="1:7" x14ac:dyDescent="0.2">
      <c r="A12503" s="1" t="str">
        <f t="shared" si="205"/>
        <v>SINAPI-I 40290</v>
      </c>
      <c r="B12503" s="3" t="s">
        <v>6169</v>
      </c>
      <c r="C12503" s="3">
        <v>40290</v>
      </c>
      <c r="D12503" s="2" t="s">
        <v>13232</v>
      </c>
      <c r="E12503" s="3" t="s">
        <v>6168</v>
      </c>
      <c r="G12503" s="66">
        <v>10.56</v>
      </c>
    </row>
    <row r="12504" spans="1:7" x14ac:dyDescent="0.2">
      <c r="A12504" s="1" t="str">
        <f t="shared" si="205"/>
        <v>SINAPI-I 3346</v>
      </c>
      <c r="B12504" s="3" t="s">
        <v>6169</v>
      </c>
      <c r="C12504" s="3">
        <v>3346</v>
      </c>
      <c r="D12504" s="2" t="s">
        <v>13233</v>
      </c>
      <c r="E12504" s="3" t="s">
        <v>6152</v>
      </c>
      <c r="G12504" s="66">
        <v>20.3</v>
      </c>
    </row>
    <row r="12505" spans="1:7" x14ac:dyDescent="0.2">
      <c r="A12505" s="1" t="str">
        <f t="shared" si="205"/>
        <v>SINAPI-I 3348</v>
      </c>
      <c r="B12505" s="3" t="s">
        <v>6169</v>
      </c>
      <c r="C12505" s="3">
        <v>3348</v>
      </c>
      <c r="D12505" s="2" t="s">
        <v>13234</v>
      </c>
      <c r="E12505" s="3" t="s">
        <v>6152</v>
      </c>
      <c r="G12505" s="66">
        <v>24.28</v>
      </c>
    </row>
    <row r="12506" spans="1:7" x14ac:dyDescent="0.2">
      <c r="A12506" s="1" t="str">
        <f t="shared" si="205"/>
        <v>SINAPI-I 39833</v>
      </c>
      <c r="B12506" s="3" t="s">
        <v>6169</v>
      </c>
      <c r="C12506" s="3">
        <v>39833</v>
      </c>
      <c r="D12506" s="2" t="s">
        <v>13235</v>
      </c>
      <c r="E12506" s="3" t="s">
        <v>6152</v>
      </c>
      <c r="G12506" s="66">
        <v>33.26</v>
      </c>
    </row>
    <row r="12507" spans="1:7" x14ac:dyDescent="0.2">
      <c r="A12507" s="1" t="str">
        <f t="shared" si="205"/>
        <v>SINAPI-I 7252</v>
      </c>
      <c r="B12507" s="3" t="s">
        <v>6169</v>
      </c>
      <c r="C12507" s="3">
        <v>7252</v>
      </c>
      <c r="D12507" s="2" t="s">
        <v>13236</v>
      </c>
      <c r="E12507" s="3" t="s">
        <v>6152</v>
      </c>
      <c r="G12507" s="66">
        <v>2.0299999999999998</v>
      </c>
    </row>
    <row r="12508" spans="1:7" x14ac:dyDescent="0.2">
      <c r="A12508" s="1" t="str">
        <f t="shared" si="205"/>
        <v>SINAPI-I 7247</v>
      </c>
      <c r="B12508" s="3" t="s">
        <v>6169</v>
      </c>
      <c r="C12508" s="3">
        <v>7247</v>
      </c>
      <c r="D12508" s="2" t="s">
        <v>13237</v>
      </c>
      <c r="E12508" s="3" t="s">
        <v>6152</v>
      </c>
      <c r="G12508" s="66">
        <v>2.0299999999999998</v>
      </c>
    </row>
    <row r="12509" spans="1:7" ht="22.5" x14ac:dyDescent="0.2">
      <c r="A12509" s="1" t="str">
        <f t="shared" si="205"/>
        <v>SINAPI-I 40291</v>
      </c>
      <c r="B12509" s="3" t="s">
        <v>6169</v>
      </c>
      <c r="C12509" s="3">
        <v>40291</v>
      </c>
      <c r="D12509" s="2" t="s">
        <v>13238</v>
      </c>
      <c r="E12509" s="3" t="s">
        <v>6168</v>
      </c>
      <c r="G12509" s="66">
        <v>550</v>
      </c>
    </row>
    <row r="12510" spans="1:7" ht="22.5" x14ac:dyDescent="0.2">
      <c r="A12510" s="1" t="str">
        <f t="shared" si="205"/>
        <v>SINAPI-I 40275</v>
      </c>
      <c r="B12510" s="3" t="s">
        <v>6169</v>
      </c>
      <c r="C12510" s="3">
        <v>40275</v>
      </c>
      <c r="D12510" s="2" t="s">
        <v>13239</v>
      </c>
      <c r="E12510" s="3" t="s">
        <v>6168</v>
      </c>
      <c r="G12510" s="66">
        <v>17.600000000000001</v>
      </c>
    </row>
    <row r="12511" spans="1:7" x14ac:dyDescent="0.2">
      <c r="A12511" s="1" t="str">
        <f t="shared" si="205"/>
        <v>SINAPI-I 42408</v>
      </c>
      <c r="B12511" s="3" t="s">
        <v>6169</v>
      </c>
      <c r="C12511" s="3">
        <v>42408</v>
      </c>
      <c r="D12511" s="2" t="s">
        <v>13240</v>
      </c>
      <c r="E12511" s="3" t="s">
        <v>6149</v>
      </c>
      <c r="G12511" s="66">
        <v>2.0499999999999998</v>
      </c>
    </row>
    <row r="12512" spans="1:7" x14ac:dyDescent="0.2">
      <c r="A12512" s="1" t="str">
        <f t="shared" si="205"/>
        <v>SINAPI-I 3777</v>
      </c>
      <c r="B12512" s="3" t="s">
        <v>6169</v>
      </c>
      <c r="C12512" s="3">
        <v>3777</v>
      </c>
      <c r="D12512" s="2" t="s">
        <v>13241</v>
      </c>
      <c r="E12512" s="3" t="s">
        <v>6149</v>
      </c>
      <c r="G12512" s="66">
        <v>1.48</v>
      </c>
    </row>
    <row r="12513" spans="1:7" ht="22.5" x14ac:dyDescent="0.2">
      <c r="A12513" s="1" t="str">
        <f t="shared" si="205"/>
        <v>SINAPI-I 44699</v>
      </c>
      <c r="B12513" s="3" t="s">
        <v>6169</v>
      </c>
      <c r="C12513" s="3">
        <v>44699</v>
      </c>
      <c r="D12513" s="2" t="s">
        <v>13242</v>
      </c>
      <c r="E12513" s="3" t="s">
        <v>6153</v>
      </c>
      <c r="G12513" s="66">
        <v>50.06</v>
      </c>
    </row>
    <row r="12514" spans="1:7" x14ac:dyDescent="0.2">
      <c r="A12514" s="1" t="str">
        <f t="shared" si="205"/>
        <v>SINAPI-I 3798</v>
      </c>
      <c r="B12514" s="3" t="s">
        <v>6169</v>
      </c>
      <c r="C12514" s="3">
        <v>3798</v>
      </c>
      <c r="D12514" s="2" t="s">
        <v>13243</v>
      </c>
      <c r="E12514" s="3" t="s">
        <v>6148</v>
      </c>
    </row>
    <row r="12515" spans="1:7" ht="22.5" x14ac:dyDescent="0.2">
      <c r="A12515" s="1" t="str">
        <f t="shared" si="205"/>
        <v>SINAPI-I 38769</v>
      </c>
      <c r="B12515" s="3" t="s">
        <v>6169</v>
      </c>
      <c r="C12515" s="3">
        <v>38769</v>
      </c>
      <c r="D12515" s="2" t="s">
        <v>13244</v>
      </c>
      <c r="E12515" s="3" t="s">
        <v>6148</v>
      </c>
    </row>
    <row r="12516" spans="1:7" x14ac:dyDescent="0.2">
      <c r="A12516" s="1" t="str">
        <f t="shared" si="205"/>
        <v>SINAPI-I 38774</v>
      </c>
      <c r="B12516" s="3" t="s">
        <v>6169</v>
      </c>
      <c r="C12516" s="3">
        <v>38774</v>
      </c>
      <c r="D12516" s="2" t="s">
        <v>13245</v>
      </c>
      <c r="E12516" s="3" t="s">
        <v>6148</v>
      </c>
      <c r="G12516" s="66">
        <v>13.69</v>
      </c>
    </row>
    <row r="12517" spans="1:7" x14ac:dyDescent="0.2">
      <c r="A12517" s="1" t="str">
        <f t="shared" si="205"/>
        <v>SINAPI-I 42247</v>
      </c>
      <c r="B12517" s="3" t="s">
        <v>6169</v>
      </c>
      <c r="C12517" s="3">
        <v>42247</v>
      </c>
      <c r="D12517" s="2" t="s">
        <v>13246</v>
      </c>
      <c r="E12517" s="3" t="s">
        <v>6148</v>
      </c>
      <c r="G12517" s="66">
        <v>467.33</v>
      </c>
    </row>
    <row r="12518" spans="1:7" x14ac:dyDescent="0.2">
      <c r="A12518" s="1" t="str">
        <f t="shared" si="205"/>
        <v>SINAPI-I 42248</v>
      </c>
      <c r="B12518" s="3" t="s">
        <v>6169</v>
      </c>
      <c r="C12518" s="3">
        <v>42248</v>
      </c>
      <c r="D12518" s="2" t="s">
        <v>13247</v>
      </c>
      <c r="E12518" s="3" t="s">
        <v>6148</v>
      </c>
      <c r="G12518" s="66">
        <v>542.84</v>
      </c>
    </row>
    <row r="12519" spans="1:7" x14ac:dyDescent="0.2">
      <c r="A12519" s="1" t="str">
        <f t="shared" ref="A12519:A12582" si="206">CONCATENAR</f>
        <v>SINAPI-I 42249</v>
      </c>
      <c r="B12519" s="3" t="s">
        <v>6169</v>
      </c>
      <c r="C12519" s="3">
        <v>42249</v>
      </c>
      <c r="D12519" s="2" t="s">
        <v>13248</v>
      </c>
      <c r="E12519" s="3" t="s">
        <v>6148</v>
      </c>
      <c r="G12519" s="66">
        <v>899.29</v>
      </c>
    </row>
    <row r="12520" spans="1:7" x14ac:dyDescent="0.2">
      <c r="A12520" s="1" t="str">
        <f t="shared" si="206"/>
        <v>SINAPI-I 42244</v>
      </c>
      <c r="B12520" s="3" t="s">
        <v>6169</v>
      </c>
      <c r="C12520" s="3">
        <v>42244</v>
      </c>
      <c r="D12520" s="2" t="s">
        <v>13249</v>
      </c>
      <c r="E12520" s="3" t="s">
        <v>6148</v>
      </c>
      <c r="G12520" s="66">
        <v>140.44</v>
      </c>
    </row>
    <row r="12521" spans="1:7" x14ac:dyDescent="0.2">
      <c r="A12521" s="1" t="str">
        <f t="shared" si="206"/>
        <v>SINAPI-I 42245</v>
      </c>
      <c r="B12521" s="3" t="s">
        <v>6169</v>
      </c>
      <c r="C12521" s="3">
        <v>42245</v>
      </c>
      <c r="D12521" s="2" t="s">
        <v>13250</v>
      </c>
      <c r="E12521" s="3" t="s">
        <v>6148</v>
      </c>
      <c r="G12521" s="66">
        <v>259.16000000000003</v>
      </c>
    </row>
    <row r="12522" spans="1:7" x14ac:dyDescent="0.2">
      <c r="A12522" s="1" t="str">
        <f t="shared" si="206"/>
        <v>SINAPI-I 42246</v>
      </c>
      <c r="B12522" s="3" t="s">
        <v>6169</v>
      </c>
      <c r="C12522" s="3">
        <v>42246</v>
      </c>
      <c r="D12522" s="2" t="s">
        <v>13251</v>
      </c>
      <c r="E12522" s="3" t="s">
        <v>6148</v>
      </c>
      <c r="G12522" s="66">
        <v>286.88</v>
      </c>
    </row>
    <row r="12523" spans="1:7" x14ac:dyDescent="0.2">
      <c r="A12523" s="1" t="str">
        <f t="shared" si="206"/>
        <v>SINAPI-I 42243</v>
      </c>
      <c r="B12523" s="3" t="s">
        <v>6169</v>
      </c>
      <c r="C12523" s="3">
        <v>42243</v>
      </c>
      <c r="D12523" s="2" t="s">
        <v>13252</v>
      </c>
      <c r="E12523" s="3" t="s">
        <v>6148</v>
      </c>
      <c r="G12523" s="66">
        <v>345.92</v>
      </c>
    </row>
    <row r="12524" spans="1:7" ht="22.5" x14ac:dyDescent="0.2">
      <c r="A12524" s="1" t="str">
        <f t="shared" si="206"/>
        <v>SINAPI-I 38889</v>
      </c>
      <c r="B12524" s="3" t="s">
        <v>6169</v>
      </c>
      <c r="C12524" s="3">
        <v>38889</v>
      </c>
      <c r="D12524" s="2" t="s">
        <v>13253</v>
      </c>
      <c r="E12524" s="3" t="s">
        <v>6148</v>
      </c>
    </row>
    <row r="12525" spans="1:7" ht="22.5" x14ac:dyDescent="0.2">
      <c r="A12525" s="1" t="str">
        <f t="shared" si="206"/>
        <v>SINAPI-I 38784</v>
      </c>
      <c r="B12525" s="3" t="s">
        <v>6169</v>
      </c>
      <c r="C12525" s="3">
        <v>38784</v>
      </c>
      <c r="D12525" s="2" t="s">
        <v>13254</v>
      </c>
      <c r="E12525" s="3" t="s">
        <v>6148</v>
      </c>
    </row>
    <row r="12526" spans="1:7" ht="22.5" x14ac:dyDescent="0.2">
      <c r="A12526" s="1" t="str">
        <f t="shared" si="206"/>
        <v>SINAPI-I 3780</v>
      </c>
      <c r="B12526" s="3" t="s">
        <v>6169</v>
      </c>
      <c r="C12526" s="3">
        <v>3780</v>
      </c>
      <c r="D12526" s="2" t="s">
        <v>13255</v>
      </c>
      <c r="E12526" s="3" t="s">
        <v>6148</v>
      </c>
    </row>
    <row r="12527" spans="1:7" ht="22.5" x14ac:dyDescent="0.2">
      <c r="A12527" s="1" t="str">
        <f t="shared" si="206"/>
        <v>SINAPI-I 38773</v>
      </c>
      <c r="B12527" s="3" t="s">
        <v>6169</v>
      </c>
      <c r="C12527" s="3">
        <v>38773</v>
      </c>
      <c r="D12527" s="2" t="s">
        <v>13256</v>
      </c>
      <c r="E12527" s="3" t="s">
        <v>6148</v>
      </c>
    </row>
    <row r="12528" spans="1:7" x14ac:dyDescent="0.2">
      <c r="A12528" s="1" t="str">
        <f t="shared" si="206"/>
        <v>SINAPI-I 12271</v>
      </c>
      <c r="B12528" s="3" t="s">
        <v>6169</v>
      </c>
      <c r="C12528" s="3">
        <v>12271</v>
      </c>
      <c r="D12528" s="2" t="s">
        <v>13257</v>
      </c>
      <c r="E12528" s="3" t="s">
        <v>6148</v>
      </c>
    </row>
    <row r="12529" spans="1:7" x14ac:dyDescent="0.2">
      <c r="A12529" s="1" t="str">
        <f t="shared" si="206"/>
        <v>SINAPI-I 39385</v>
      </c>
      <c r="B12529" s="3" t="s">
        <v>6169</v>
      </c>
      <c r="C12529" s="3">
        <v>39385</v>
      </c>
      <c r="D12529" s="2" t="s">
        <v>13258</v>
      </c>
      <c r="E12529" s="3" t="s">
        <v>6148</v>
      </c>
      <c r="G12529" s="66">
        <v>12.52</v>
      </c>
    </row>
    <row r="12530" spans="1:7" x14ac:dyDescent="0.2">
      <c r="A12530" s="1" t="str">
        <f t="shared" si="206"/>
        <v>SINAPI-I 39389</v>
      </c>
      <c r="B12530" s="3" t="s">
        <v>6169</v>
      </c>
      <c r="C12530" s="3">
        <v>39389</v>
      </c>
      <c r="D12530" s="2" t="s">
        <v>13259</v>
      </c>
      <c r="E12530" s="3" t="s">
        <v>6148</v>
      </c>
      <c r="G12530" s="66">
        <v>13.58</v>
      </c>
    </row>
    <row r="12531" spans="1:7" x14ac:dyDescent="0.2">
      <c r="A12531" s="1" t="str">
        <f t="shared" si="206"/>
        <v>SINAPI-I 39390</v>
      </c>
      <c r="B12531" s="3" t="s">
        <v>6169</v>
      </c>
      <c r="C12531" s="3">
        <v>39390</v>
      </c>
      <c r="D12531" s="2" t="s">
        <v>13260</v>
      </c>
      <c r="E12531" s="3" t="s">
        <v>6148</v>
      </c>
      <c r="G12531" s="66">
        <v>28.48</v>
      </c>
    </row>
    <row r="12532" spans="1:7" x14ac:dyDescent="0.2">
      <c r="A12532" s="1" t="str">
        <f t="shared" si="206"/>
        <v>SINAPI-I 39391</v>
      </c>
      <c r="B12532" s="3" t="s">
        <v>6169</v>
      </c>
      <c r="C12532" s="3">
        <v>39391</v>
      </c>
      <c r="D12532" s="2" t="s">
        <v>13261</v>
      </c>
      <c r="E12532" s="3" t="s">
        <v>6148</v>
      </c>
      <c r="G12532" s="66">
        <v>31.97</v>
      </c>
    </row>
    <row r="12533" spans="1:7" ht="22.5" x14ac:dyDescent="0.2">
      <c r="A12533" s="1" t="str">
        <f t="shared" si="206"/>
        <v>SINAPI-I 3803</v>
      </c>
      <c r="B12533" s="3" t="s">
        <v>6169</v>
      </c>
      <c r="C12533" s="3">
        <v>3803</v>
      </c>
      <c r="D12533" s="2" t="s">
        <v>13262</v>
      </c>
      <c r="E12533" s="3" t="s">
        <v>6148</v>
      </c>
    </row>
    <row r="12534" spans="1:7" ht="22.5" x14ac:dyDescent="0.2">
      <c r="A12534" s="1" t="str">
        <f t="shared" si="206"/>
        <v>SINAPI-I 38770</v>
      </c>
      <c r="B12534" s="3" t="s">
        <v>6169</v>
      </c>
      <c r="C12534" s="3">
        <v>38770</v>
      </c>
      <c r="D12534" s="2" t="s">
        <v>13263</v>
      </c>
      <c r="E12534" s="3" t="s">
        <v>6148</v>
      </c>
    </row>
    <row r="12535" spans="1:7" x14ac:dyDescent="0.2">
      <c r="A12535" s="1" t="str">
        <f t="shared" si="206"/>
        <v>SINAPI-I 12267</v>
      </c>
      <c r="B12535" s="3" t="s">
        <v>6169</v>
      </c>
      <c r="C12535" s="3">
        <v>12267</v>
      </c>
      <c r="D12535" s="2" t="s">
        <v>13264</v>
      </c>
      <c r="E12535" s="3" t="s">
        <v>6148</v>
      </c>
    </row>
    <row r="12536" spans="1:7" ht="45" x14ac:dyDescent="0.2">
      <c r="A12536" s="1" t="str">
        <f t="shared" si="206"/>
        <v>SINAPI-I 43265</v>
      </c>
      <c r="B12536" s="3" t="s">
        <v>6169</v>
      </c>
      <c r="C12536" s="3">
        <v>43265</v>
      </c>
      <c r="D12536" s="2" t="s">
        <v>13265</v>
      </c>
      <c r="E12536" s="3" t="s">
        <v>6148</v>
      </c>
      <c r="G12536" s="66">
        <v>39.159999999999997</v>
      </c>
    </row>
    <row r="12537" spans="1:7" ht="22.5" x14ac:dyDescent="0.2">
      <c r="A12537" s="1" t="str">
        <f t="shared" si="206"/>
        <v>SINAPI-I 12266</v>
      </c>
      <c r="B12537" s="3" t="s">
        <v>6169</v>
      </c>
      <c r="C12537" s="3">
        <v>12266</v>
      </c>
      <c r="D12537" s="2" t="s">
        <v>13266</v>
      </c>
      <c r="E12537" s="3" t="s">
        <v>6148</v>
      </c>
    </row>
    <row r="12538" spans="1:7" ht="22.5" x14ac:dyDescent="0.2">
      <c r="A12538" s="1" t="str">
        <f t="shared" si="206"/>
        <v>SINAPI-I 39378</v>
      </c>
      <c r="B12538" s="3" t="s">
        <v>6169</v>
      </c>
      <c r="C12538" s="3">
        <v>39378</v>
      </c>
      <c r="D12538" s="2" t="s">
        <v>13267</v>
      </c>
      <c r="E12538" s="3" t="s">
        <v>6148</v>
      </c>
    </row>
    <row r="12539" spans="1:7" ht="22.5" x14ac:dyDescent="0.2">
      <c r="A12539" s="1" t="str">
        <f t="shared" si="206"/>
        <v>SINAPI-I 43543</v>
      </c>
      <c r="B12539" s="3" t="s">
        <v>6169</v>
      </c>
      <c r="C12539" s="3">
        <v>43543</v>
      </c>
      <c r="D12539" s="2" t="s">
        <v>13268</v>
      </c>
      <c r="E12539" s="3" t="s">
        <v>6148</v>
      </c>
    </row>
    <row r="12540" spans="1:7" ht="22.5" x14ac:dyDescent="0.2">
      <c r="A12540" s="1" t="str">
        <f t="shared" si="206"/>
        <v>SINAPI-I 38775</v>
      </c>
      <c r="B12540" s="3" t="s">
        <v>6169</v>
      </c>
      <c r="C12540" s="3">
        <v>38775</v>
      </c>
      <c r="D12540" s="2" t="s">
        <v>13269</v>
      </c>
      <c r="E12540" s="3" t="s">
        <v>6148</v>
      </c>
    </row>
    <row r="12541" spans="1:7" x14ac:dyDescent="0.2">
      <c r="A12541" s="1" t="str">
        <f t="shared" si="206"/>
        <v>SINAPI-I 44252</v>
      </c>
      <c r="B12541" s="3" t="s">
        <v>6169</v>
      </c>
      <c r="C12541" s="3">
        <v>44252</v>
      </c>
      <c r="D12541" s="2" t="s">
        <v>13270</v>
      </c>
      <c r="E12541" s="3" t="s">
        <v>6148</v>
      </c>
      <c r="G12541" s="66">
        <v>187.96</v>
      </c>
    </row>
    <row r="12542" spans="1:7" x14ac:dyDescent="0.2">
      <c r="A12542" s="1" t="str">
        <f t="shared" si="206"/>
        <v>SINAPI-I 21119</v>
      </c>
      <c r="B12542" s="3" t="s">
        <v>6169</v>
      </c>
      <c r="C12542" s="3">
        <v>21119</v>
      </c>
      <c r="D12542" s="2" t="s">
        <v>13271</v>
      </c>
      <c r="E12542" s="3" t="s">
        <v>6148</v>
      </c>
      <c r="G12542" s="66">
        <v>1.89</v>
      </c>
    </row>
    <row r="12543" spans="1:7" x14ac:dyDescent="0.2">
      <c r="A12543" s="1" t="str">
        <f t="shared" si="206"/>
        <v>SINAPI-I 37974</v>
      </c>
      <c r="B12543" s="3" t="s">
        <v>6169</v>
      </c>
      <c r="C12543" s="3">
        <v>37974</v>
      </c>
      <c r="D12543" s="2" t="s">
        <v>13272</v>
      </c>
      <c r="E12543" s="3" t="s">
        <v>6148</v>
      </c>
      <c r="G12543" s="66">
        <v>2.44</v>
      </c>
    </row>
    <row r="12544" spans="1:7" x14ac:dyDescent="0.2">
      <c r="A12544" s="1" t="str">
        <f t="shared" si="206"/>
        <v>SINAPI-I 37975</v>
      </c>
      <c r="B12544" s="3" t="s">
        <v>6169</v>
      </c>
      <c r="C12544" s="3">
        <v>37975</v>
      </c>
      <c r="D12544" s="2" t="s">
        <v>13273</v>
      </c>
      <c r="E12544" s="3" t="s">
        <v>6148</v>
      </c>
      <c r="G12544" s="66">
        <v>5.43</v>
      </c>
    </row>
    <row r="12545" spans="1:7" x14ac:dyDescent="0.2">
      <c r="A12545" s="1" t="str">
        <f t="shared" si="206"/>
        <v>SINAPI-I 37976</v>
      </c>
      <c r="B12545" s="3" t="s">
        <v>6169</v>
      </c>
      <c r="C12545" s="3">
        <v>37976</v>
      </c>
      <c r="D12545" s="2" t="s">
        <v>13274</v>
      </c>
      <c r="E12545" s="3" t="s">
        <v>6148</v>
      </c>
      <c r="G12545" s="66">
        <v>12.08</v>
      </c>
    </row>
    <row r="12546" spans="1:7" x14ac:dyDescent="0.2">
      <c r="A12546" s="1" t="str">
        <f t="shared" si="206"/>
        <v>SINAPI-I 37977</v>
      </c>
      <c r="B12546" s="3" t="s">
        <v>6169</v>
      </c>
      <c r="C12546" s="3">
        <v>37977</v>
      </c>
      <c r="D12546" s="2" t="s">
        <v>13275</v>
      </c>
      <c r="E12546" s="3" t="s">
        <v>6148</v>
      </c>
      <c r="G12546" s="66">
        <v>16.72</v>
      </c>
    </row>
    <row r="12547" spans="1:7" x14ac:dyDescent="0.2">
      <c r="A12547" s="1" t="str">
        <f t="shared" si="206"/>
        <v>SINAPI-I 37978</v>
      </c>
      <c r="B12547" s="3" t="s">
        <v>6169</v>
      </c>
      <c r="C12547" s="3">
        <v>37978</v>
      </c>
      <c r="D12547" s="2" t="s">
        <v>13276</v>
      </c>
      <c r="E12547" s="3" t="s">
        <v>6148</v>
      </c>
      <c r="G12547" s="66">
        <v>33.159999999999997</v>
      </c>
    </row>
    <row r="12548" spans="1:7" x14ac:dyDescent="0.2">
      <c r="A12548" s="1" t="str">
        <f t="shared" si="206"/>
        <v>SINAPI-I 37979</v>
      </c>
      <c r="B12548" s="3" t="s">
        <v>6169</v>
      </c>
      <c r="C12548" s="3">
        <v>37979</v>
      </c>
      <c r="D12548" s="2" t="s">
        <v>13277</v>
      </c>
      <c r="E12548" s="3" t="s">
        <v>6148</v>
      </c>
      <c r="G12548" s="66">
        <v>140.71</v>
      </c>
    </row>
    <row r="12549" spans="1:7" x14ac:dyDescent="0.2">
      <c r="A12549" s="1" t="str">
        <f t="shared" si="206"/>
        <v>SINAPI-I 37980</v>
      </c>
      <c r="B12549" s="3" t="s">
        <v>6169</v>
      </c>
      <c r="C12549" s="3">
        <v>37980</v>
      </c>
      <c r="D12549" s="2" t="s">
        <v>13278</v>
      </c>
      <c r="E12549" s="3" t="s">
        <v>6148</v>
      </c>
      <c r="G12549" s="66">
        <v>161.63999999999999</v>
      </c>
    </row>
    <row r="12550" spans="1:7" x14ac:dyDescent="0.2">
      <c r="A12550" s="1" t="str">
        <f t="shared" si="206"/>
        <v>SINAPI-I 36147</v>
      </c>
      <c r="B12550" s="3" t="s">
        <v>6169</v>
      </c>
      <c r="C12550" s="3">
        <v>36147</v>
      </c>
      <c r="D12550" s="2" t="s">
        <v>13279</v>
      </c>
      <c r="E12550" s="3" t="s">
        <v>15506</v>
      </c>
      <c r="G12550" s="66">
        <v>348.03</v>
      </c>
    </row>
    <row r="12551" spans="1:7" x14ac:dyDescent="0.2">
      <c r="A12551" s="1" t="str">
        <f t="shared" si="206"/>
        <v>SINAPI-I 12731</v>
      </c>
      <c r="B12551" s="3" t="s">
        <v>6169</v>
      </c>
      <c r="C12551" s="3">
        <v>12731</v>
      </c>
      <c r="D12551" s="2" t="s">
        <v>13280</v>
      </c>
      <c r="E12551" s="3" t="s">
        <v>6148</v>
      </c>
    </row>
    <row r="12552" spans="1:7" x14ac:dyDescent="0.2">
      <c r="A12552" s="1" t="str">
        <f t="shared" si="206"/>
        <v>SINAPI-I 12723</v>
      </c>
      <c r="B12552" s="3" t="s">
        <v>6169</v>
      </c>
      <c r="C12552" s="3">
        <v>12723</v>
      </c>
      <c r="D12552" s="2" t="s">
        <v>13281</v>
      </c>
      <c r="E12552" s="3" t="s">
        <v>6148</v>
      </c>
    </row>
    <row r="12553" spans="1:7" x14ac:dyDescent="0.2">
      <c r="A12553" s="1" t="str">
        <f t="shared" si="206"/>
        <v>SINAPI-I 12724</v>
      </c>
      <c r="B12553" s="3" t="s">
        <v>6169</v>
      </c>
      <c r="C12553" s="3">
        <v>12724</v>
      </c>
      <c r="D12553" s="2" t="s">
        <v>13282</v>
      </c>
      <c r="E12553" s="3" t="s">
        <v>6148</v>
      </c>
    </row>
    <row r="12554" spans="1:7" x14ac:dyDescent="0.2">
      <c r="A12554" s="1" t="str">
        <f t="shared" si="206"/>
        <v>SINAPI-I 12725</v>
      </c>
      <c r="B12554" s="3" t="s">
        <v>6169</v>
      </c>
      <c r="C12554" s="3">
        <v>12725</v>
      </c>
      <c r="D12554" s="2" t="s">
        <v>13283</v>
      </c>
      <c r="E12554" s="3" t="s">
        <v>6148</v>
      </c>
    </row>
    <row r="12555" spans="1:7" x14ac:dyDescent="0.2">
      <c r="A12555" s="1" t="str">
        <f t="shared" si="206"/>
        <v>SINAPI-I 12726</v>
      </c>
      <c r="B12555" s="3" t="s">
        <v>6169</v>
      </c>
      <c r="C12555" s="3">
        <v>12726</v>
      </c>
      <c r="D12555" s="2" t="s">
        <v>13284</v>
      </c>
      <c r="E12555" s="3" t="s">
        <v>6148</v>
      </c>
    </row>
    <row r="12556" spans="1:7" x14ac:dyDescent="0.2">
      <c r="A12556" s="1" t="str">
        <f t="shared" si="206"/>
        <v>SINAPI-I 12727</v>
      </c>
      <c r="B12556" s="3" t="s">
        <v>6169</v>
      </c>
      <c r="C12556" s="3">
        <v>12727</v>
      </c>
      <c r="D12556" s="2" t="s">
        <v>13285</v>
      </c>
      <c r="E12556" s="3" t="s">
        <v>6148</v>
      </c>
    </row>
    <row r="12557" spans="1:7" x14ac:dyDescent="0.2">
      <c r="A12557" s="1" t="str">
        <f t="shared" si="206"/>
        <v>SINAPI-I 12728</v>
      </c>
      <c r="B12557" s="3" t="s">
        <v>6169</v>
      </c>
      <c r="C12557" s="3">
        <v>12728</v>
      </c>
      <c r="D12557" s="2" t="s">
        <v>13286</v>
      </c>
      <c r="E12557" s="3" t="s">
        <v>6148</v>
      </c>
    </row>
    <row r="12558" spans="1:7" x14ac:dyDescent="0.2">
      <c r="A12558" s="1" t="str">
        <f t="shared" si="206"/>
        <v>SINAPI-I 12729</v>
      </c>
      <c r="B12558" s="3" t="s">
        <v>6169</v>
      </c>
      <c r="C12558" s="3">
        <v>12729</v>
      </c>
      <c r="D12558" s="2" t="s">
        <v>13287</v>
      </c>
      <c r="E12558" s="3" t="s">
        <v>6148</v>
      </c>
    </row>
    <row r="12559" spans="1:7" x14ac:dyDescent="0.2">
      <c r="A12559" s="1" t="str">
        <f t="shared" si="206"/>
        <v>SINAPI-I 12730</v>
      </c>
      <c r="B12559" s="3" t="s">
        <v>6169</v>
      </c>
      <c r="C12559" s="3">
        <v>12730</v>
      </c>
      <c r="D12559" s="2" t="s">
        <v>13288</v>
      </c>
      <c r="E12559" s="3" t="s">
        <v>6148</v>
      </c>
    </row>
    <row r="12560" spans="1:7" x14ac:dyDescent="0.2">
      <c r="A12560" s="1" t="str">
        <f t="shared" si="206"/>
        <v>SINAPI-I 3840</v>
      </c>
      <c r="B12560" s="3" t="s">
        <v>6169</v>
      </c>
      <c r="C12560" s="3">
        <v>3840</v>
      </c>
      <c r="D12560" s="2" t="s">
        <v>13289</v>
      </c>
      <c r="E12560" s="3" t="s">
        <v>6148</v>
      </c>
      <c r="G12560" s="66">
        <v>55.35</v>
      </c>
    </row>
    <row r="12561" spans="1:7" x14ac:dyDescent="0.2">
      <c r="A12561" s="1" t="str">
        <f t="shared" si="206"/>
        <v>SINAPI-I 3838</v>
      </c>
      <c r="B12561" s="3" t="s">
        <v>6169</v>
      </c>
      <c r="C12561" s="3">
        <v>3838</v>
      </c>
      <c r="D12561" s="2" t="s">
        <v>13290</v>
      </c>
      <c r="E12561" s="3" t="s">
        <v>6148</v>
      </c>
      <c r="G12561" s="66">
        <v>122.15</v>
      </c>
    </row>
    <row r="12562" spans="1:7" x14ac:dyDescent="0.2">
      <c r="A12562" s="1" t="str">
        <f t="shared" si="206"/>
        <v>SINAPI-I 3844</v>
      </c>
      <c r="B12562" s="3" t="s">
        <v>6169</v>
      </c>
      <c r="C12562" s="3">
        <v>3844</v>
      </c>
      <c r="D12562" s="2" t="s">
        <v>13291</v>
      </c>
      <c r="E12562" s="3" t="s">
        <v>6148</v>
      </c>
      <c r="G12562" s="66">
        <v>217.88</v>
      </c>
    </row>
    <row r="12563" spans="1:7" x14ac:dyDescent="0.2">
      <c r="A12563" s="1" t="str">
        <f t="shared" si="206"/>
        <v>SINAPI-I 3839</v>
      </c>
      <c r="B12563" s="3" t="s">
        <v>6169</v>
      </c>
      <c r="C12563" s="3">
        <v>3839</v>
      </c>
      <c r="D12563" s="2" t="s">
        <v>13292</v>
      </c>
      <c r="E12563" s="3" t="s">
        <v>6148</v>
      </c>
      <c r="G12563" s="66">
        <v>396.86</v>
      </c>
    </row>
    <row r="12564" spans="1:7" x14ac:dyDescent="0.2">
      <c r="A12564" s="1" t="str">
        <f t="shared" si="206"/>
        <v>SINAPI-I 3843</v>
      </c>
      <c r="B12564" s="3" t="s">
        <v>6169</v>
      </c>
      <c r="C12564" s="3">
        <v>3843</v>
      </c>
      <c r="D12564" s="2" t="s">
        <v>13293</v>
      </c>
      <c r="E12564" s="3" t="s">
        <v>6148</v>
      </c>
      <c r="G12564" s="66">
        <v>544.70000000000005</v>
      </c>
    </row>
    <row r="12565" spans="1:7" x14ac:dyDescent="0.2">
      <c r="A12565" s="1" t="str">
        <f t="shared" si="206"/>
        <v>SINAPI-I 3900</v>
      </c>
      <c r="B12565" s="3" t="s">
        <v>6169</v>
      </c>
      <c r="C12565" s="3">
        <v>3900</v>
      </c>
      <c r="D12565" s="2" t="s">
        <v>13294</v>
      </c>
      <c r="E12565" s="3" t="s">
        <v>6148</v>
      </c>
      <c r="G12565" s="66">
        <v>44.01</v>
      </c>
    </row>
    <row r="12566" spans="1:7" x14ac:dyDescent="0.2">
      <c r="A12566" s="1" t="str">
        <f t="shared" si="206"/>
        <v>SINAPI-I 3846</v>
      </c>
      <c r="B12566" s="3" t="s">
        <v>6169</v>
      </c>
      <c r="C12566" s="3">
        <v>3846</v>
      </c>
      <c r="D12566" s="2" t="s">
        <v>13295</v>
      </c>
      <c r="E12566" s="3" t="s">
        <v>6148</v>
      </c>
      <c r="G12566" s="66">
        <v>13.22</v>
      </c>
    </row>
    <row r="12567" spans="1:7" x14ac:dyDescent="0.2">
      <c r="A12567" s="1" t="str">
        <f t="shared" si="206"/>
        <v>SINAPI-I 3886</v>
      </c>
      <c r="B12567" s="3" t="s">
        <v>6169</v>
      </c>
      <c r="C12567" s="3">
        <v>3886</v>
      </c>
      <c r="D12567" s="2" t="s">
        <v>13296</v>
      </c>
      <c r="E12567" s="3" t="s">
        <v>6148</v>
      </c>
      <c r="G12567" s="66">
        <v>17.55</v>
      </c>
    </row>
    <row r="12568" spans="1:7" x14ac:dyDescent="0.2">
      <c r="A12568" s="1" t="str">
        <f t="shared" si="206"/>
        <v>SINAPI-I 3854</v>
      </c>
      <c r="B12568" s="3" t="s">
        <v>6169</v>
      </c>
      <c r="C12568" s="3">
        <v>3854</v>
      </c>
      <c r="D12568" s="2" t="s">
        <v>13297</v>
      </c>
      <c r="E12568" s="3" t="s">
        <v>6148</v>
      </c>
      <c r="G12568" s="66">
        <v>10.01</v>
      </c>
    </row>
    <row r="12569" spans="1:7" x14ac:dyDescent="0.2">
      <c r="A12569" s="1" t="str">
        <f t="shared" si="206"/>
        <v>SINAPI-I 3873</v>
      </c>
      <c r="B12569" s="3" t="s">
        <v>6169</v>
      </c>
      <c r="C12569" s="3">
        <v>3873</v>
      </c>
      <c r="D12569" s="2" t="s">
        <v>13298</v>
      </c>
      <c r="E12569" s="3" t="s">
        <v>6148</v>
      </c>
      <c r="G12569" s="66">
        <v>11.65</v>
      </c>
    </row>
    <row r="12570" spans="1:7" x14ac:dyDescent="0.2">
      <c r="A12570" s="1" t="str">
        <f t="shared" si="206"/>
        <v>SINAPI-I 38021</v>
      </c>
      <c r="B12570" s="3" t="s">
        <v>6169</v>
      </c>
      <c r="C12570" s="3">
        <v>38021</v>
      </c>
      <c r="D12570" s="2" t="s">
        <v>13299</v>
      </c>
      <c r="E12570" s="3" t="s">
        <v>6148</v>
      </c>
      <c r="G12570" s="66">
        <v>20.68</v>
      </c>
    </row>
    <row r="12571" spans="1:7" x14ac:dyDescent="0.2">
      <c r="A12571" s="1" t="str">
        <f t="shared" si="206"/>
        <v>SINAPI-I 43838</v>
      </c>
      <c r="B12571" s="3" t="s">
        <v>6169</v>
      </c>
      <c r="C12571" s="3">
        <v>43838</v>
      </c>
      <c r="D12571" s="2" t="s">
        <v>13300</v>
      </c>
      <c r="E12571" s="3" t="s">
        <v>6148</v>
      </c>
      <c r="G12571" s="66">
        <v>26.73</v>
      </c>
    </row>
    <row r="12572" spans="1:7" x14ac:dyDescent="0.2">
      <c r="A12572" s="1" t="str">
        <f t="shared" si="206"/>
        <v>SINAPI-I 3847</v>
      </c>
      <c r="B12572" s="3" t="s">
        <v>6169</v>
      </c>
      <c r="C12572" s="3">
        <v>3847</v>
      </c>
      <c r="D12572" s="2" t="s">
        <v>13301</v>
      </c>
      <c r="E12572" s="3" t="s">
        <v>6148</v>
      </c>
      <c r="G12572" s="66">
        <v>26.96</v>
      </c>
    </row>
    <row r="12573" spans="1:7" x14ac:dyDescent="0.2">
      <c r="A12573" s="1" t="str">
        <f t="shared" si="206"/>
        <v>SINAPI-I 38022</v>
      </c>
      <c r="B12573" s="3" t="s">
        <v>6169</v>
      </c>
      <c r="C12573" s="3">
        <v>38022</v>
      </c>
      <c r="D12573" s="2" t="s">
        <v>13302</v>
      </c>
      <c r="E12573" s="3" t="s">
        <v>6148</v>
      </c>
      <c r="G12573" s="66">
        <v>37.049999999999997</v>
      </c>
    </row>
    <row r="12574" spans="1:7" x14ac:dyDescent="0.2">
      <c r="A12574" s="1" t="str">
        <f t="shared" si="206"/>
        <v>SINAPI-I 3826</v>
      </c>
      <c r="B12574" s="3" t="s">
        <v>6169</v>
      </c>
      <c r="C12574" s="3">
        <v>3826</v>
      </c>
      <c r="D12574" s="2" t="s">
        <v>13303</v>
      </c>
      <c r="E12574" s="3" t="s">
        <v>6148</v>
      </c>
      <c r="G12574" s="66">
        <v>54.92</v>
      </c>
    </row>
    <row r="12575" spans="1:7" x14ac:dyDescent="0.2">
      <c r="A12575" s="1" t="str">
        <f t="shared" si="206"/>
        <v>SINAPI-I 3825</v>
      </c>
      <c r="B12575" s="3" t="s">
        <v>6169</v>
      </c>
      <c r="C12575" s="3">
        <v>3825</v>
      </c>
      <c r="D12575" s="2" t="s">
        <v>13304</v>
      </c>
      <c r="E12575" s="3" t="s">
        <v>6148</v>
      </c>
      <c r="G12575" s="66">
        <v>15.79</v>
      </c>
    </row>
    <row r="12576" spans="1:7" x14ac:dyDescent="0.2">
      <c r="A12576" s="1" t="str">
        <f t="shared" si="206"/>
        <v>SINAPI-I 3827</v>
      </c>
      <c r="B12576" s="3" t="s">
        <v>6169</v>
      </c>
      <c r="C12576" s="3">
        <v>3827</v>
      </c>
      <c r="D12576" s="2" t="s">
        <v>13305</v>
      </c>
      <c r="E12576" s="3" t="s">
        <v>6148</v>
      </c>
      <c r="G12576" s="66">
        <v>34.51</v>
      </c>
    </row>
    <row r="12577" spans="1:7" x14ac:dyDescent="0.2">
      <c r="A12577" s="1" t="str">
        <f t="shared" si="206"/>
        <v>SINAPI-I 3830</v>
      </c>
      <c r="B12577" s="3" t="s">
        <v>6169</v>
      </c>
      <c r="C12577" s="3">
        <v>3830</v>
      </c>
      <c r="D12577" s="2" t="s">
        <v>13306</v>
      </c>
      <c r="E12577" s="3" t="s">
        <v>6148</v>
      </c>
      <c r="G12577" s="66">
        <v>196.56</v>
      </c>
    </row>
    <row r="12578" spans="1:7" x14ac:dyDescent="0.2">
      <c r="A12578" s="1" t="str">
        <f t="shared" si="206"/>
        <v>SINAPI-I 37981</v>
      </c>
      <c r="B12578" s="3" t="s">
        <v>6169</v>
      </c>
      <c r="C12578" s="3">
        <v>37981</v>
      </c>
      <c r="D12578" s="2" t="s">
        <v>13307</v>
      </c>
      <c r="E12578" s="3" t="s">
        <v>6148</v>
      </c>
      <c r="G12578" s="66">
        <v>7.04</v>
      </c>
    </row>
    <row r="12579" spans="1:7" x14ac:dyDescent="0.2">
      <c r="A12579" s="1" t="str">
        <f t="shared" si="206"/>
        <v>SINAPI-I 37982</v>
      </c>
      <c r="B12579" s="3" t="s">
        <v>6169</v>
      </c>
      <c r="C12579" s="3">
        <v>37982</v>
      </c>
      <c r="D12579" s="2" t="s">
        <v>13308</v>
      </c>
      <c r="E12579" s="3" t="s">
        <v>6148</v>
      </c>
      <c r="G12579" s="66">
        <v>10.220000000000001</v>
      </c>
    </row>
    <row r="12580" spans="1:7" x14ac:dyDescent="0.2">
      <c r="A12580" s="1" t="str">
        <f t="shared" si="206"/>
        <v>SINAPI-I 37983</v>
      </c>
      <c r="B12580" s="3" t="s">
        <v>6169</v>
      </c>
      <c r="C12580" s="3">
        <v>37983</v>
      </c>
      <c r="D12580" s="2" t="s">
        <v>13309</v>
      </c>
      <c r="E12580" s="3" t="s">
        <v>6148</v>
      </c>
      <c r="G12580" s="66">
        <v>15.1</v>
      </c>
    </row>
    <row r="12581" spans="1:7" x14ac:dyDescent="0.2">
      <c r="A12581" s="1" t="str">
        <f t="shared" si="206"/>
        <v>SINAPI-I 37984</v>
      </c>
      <c r="B12581" s="3" t="s">
        <v>6169</v>
      </c>
      <c r="C12581" s="3">
        <v>37984</v>
      </c>
      <c r="D12581" s="2" t="s">
        <v>13310</v>
      </c>
      <c r="E12581" s="3" t="s">
        <v>6148</v>
      </c>
      <c r="G12581" s="66">
        <v>21.21</v>
      </c>
    </row>
    <row r="12582" spans="1:7" x14ac:dyDescent="0.2">
      <c r="A12582" s="1" t="str">
        <f t="shared" si="206"/>
        <v>SINAPI-I 37985</v>
      </c>
      <c r="B12582" s="3" t="s">
        <v>6169</v>
      </c>
      <c r="C12582" s="3">
        <v>37985</v>
      </c>
      <c r="D12582" s="2" t="s">
        <v>13311</v>
      </c>
      <c r="E12582" s="3" t="s">
        <v>6148</v>
      </c>
      <c r="G12582" s="66">
        <v>30.14</v>
      </c>
    </row>
    <row r="12583" spans="1:7" x14ac:dyDescent="0.2">
      <c r="A12583" s="1" t="str">
        <f t="shared" ref="A12583:A12646" si="207">CONCATENAR</f>
        <v>SINAPI-I 20165</v>
      </c>
      <c r="B12583" s="3" t="s">
        <v>6169</v>
      </c>
      <c r="C12583" s="3">
        <v>20165</v>
      </c>
      <c r="D12583" s="2" t="s">
        <v>13312</v>
      </c>
      <c r="E12583" s="3" t="s">
        <v>6148</v>
      </c>
      <c r="G12583" s="66">
        <v>24.37</v>
      </c>
    </row>
    <row r="12584" spans="1:7" x14ac:dyDescent="0.2">
      <c r="A12584" s="1" t="str">
        <f t="shared" si="207"/>
        <v>SINAPI-I 20166</v>
      </c>
      <c r="B12584" s="3" t="s">
        <v>6169</v>
      </c>
      <c r="C12584" s="3">
        <v>20166</v>
      </c>
      <c r="D12584" s="2" t="s">
        <v>13313</v>
      </c>
      <c r="E12584" s="3" t="s">
        <v>6148</v>
      </c>
      <c r="G12584" s="66">
        <v>74.42</v>
      </c>
    </row>
    <row r="12585" spans="1:7" x14ac:dyDescent="0.2">
      <c r="A12585" s="1" t="str">
        <f t="shared" si="207"/>
        <v>SINAPI-I 20164</v>
      </c>
      <c r="B12585" s="3" t="s">
        <v>6169</v>
      </c>
      <c r="C12585" s="3">
        <v>20164</v>
      </c>
      <c r="D12585" s="2" t="s">
        <v>13314</v>
      </c>
      <c r="E12585" s="3" t="s">
        <v>6148</v>
      </c>
      <c r="G12585" s="66">
        <v>11.7</v>
      </c>
    </row>
    <row r="12586" spans="1:7" x14ac:dyDescent="0.2">
      <c r="A12586" s="1" t="str">
        <f t="shared" si="207"/>
        <v>SINAPI-I 3893</v>
      </c>
      <c r="B12586" s="3" t="s">
        <v>6169</v>
      </c>
      <c r="C12586" s="3">
        <v>3893</v>
      </c>
      <c r="D12586" s="2" t="s">
        <v>13315</v>
      </c>
      <c r="E12586" s="3" t="s">
        <v>6148</v>
      </c>
      <c r="G12586" s="66">
        <v>18.350000000000001</v>
      </c>
    </row>
    <row r="12587" spans="1:7" x14ac:dyDescent="0.2">
      <c r="A12587" s="1" t="str">
        <f t="shared" si="207"/>
        <v>SINAPI-I 3848</v>
      </c>
      <c r="B12587" s="3" t="s">
        <v>6169</v>
      </c>
      <c r="C12587" s="3">
        <v>3848</v>
      </c>
      <c r="D12587" s="2" t="s">
        <v>13316</v>
      </c>
      <c r="E12587" s="3" t="s">
        <v>6148</v>
      </c>
      <c r="G12587" s="66">
        <v>11.19</v>
      </c>
    </row>
    <row r="12588" spans="1:7" x14ac:dyDescent="0.2">
      <c r="A12588" s="1" t="str">
        <f t="shared" si="207"/>
        <v>SINAPI-I 3895</v>
      </c>
      <c r="B12588" s="3" t="s">
        <v>6169</v>
      </c>
      <c r="C12588" s="3">
        <v>3895</v>
      </c>
      <c r="D12588" s="2" t="s">
        <v>13317</v>
      </c>
      <c r="E12588" s="3" t="s">
        <v>6148</v>
      </c>
      <c r="G12588" s="66">
        <v>12.42</v>
      </c>
    </row>
    <row r="12589" spans="1:7" x14ac:dyDescent="0.2">
      <c r="A12589" s="1" t="str">
        <f t="shared" si="207"/>
        <v>SINAPI-I 12404</v>
      </c>
      <c r="B12589" s="3" t="s">
        <v>6169</v>
      </c>
      <c r="C12589" s="3">
        <v>12404</v>
      </c>
      <c r="D12589" s="2" t="s">
        <v>13318</v>
      </c>
      <c r="E12589" s="3" t="s">
        <v>6148</v>
      </c>
      <c r="G12589" s="66">
        <v>11.12</v>
      </c>
    </row>
    <row r="12590" spans="1:7" x14ac:dyDescent="0.2">
      <c r="A12590" s="1" t="str">
        <f t="shared" si="207"/>
        <v>SINAPI-I 3939</v>
      </c>
      <c r="B12590" s="3" t="s">
        <v>6169</v>
      </c>
      <c r="C12590" s="3">
        <v>3939</v>
      </c>
      <c r="D12590" s="2" t="s">
        <v>13319</v>
      </c>
      <c r="E12590" s="3" t="s">
        <v>6148</v>
      </c>
      <c r="G12590" s="66">
        <v>22.92</v>
      </c>
    </row>
    <row r="12591" spans="1:7" x14ac:dyDescent="0.2">
      <c r="A12591" s="1" t="str">
        <f t="shared" si="207"/>
        <v>SINAPI-I 3911</v>
      </c>
      <c r="B12591" s="3" t="s">
        <v>6169</v>
      </c>
      <c r="C12591" s="3">
        <v>3911</v>
      </c>
      <c r="D12591" s="2" t="s">
        <v>13320</v>
      </c>
      <c r="E12591" s="3" t="s">
        <v>6148</v>
      </c>
      <c r="G12591" s="66">
        <v>18.72</v>
      </c>
    </row>
    <row r="12592" spans="1:7" x14ac:dyDescent="0.2">
      <c r="A12592" s="1" t="str">
        <f t="shared" si="207"/>
        <v>SINAPI-I 3910</v>
      </c>
      <c r="B12592" s="3" t="s">
        <v>6169</v>
      </c>
      <c r="C12592" s="3">
        <v>3910</v>
      </c>
      <c r="D12592" s="2" t="s">
        <v>13321</v>
      </c>
      <c r="E12592" s="3" t="s">
        <v>6148</v>
      </c>
      <c r="G12592" s="66">
        <v>13.4</v>
      </c>
    </row>
    <row r="12593" spans="1:7" x14ac:dyDescent="0.2">
      <c r="A12593" s="1" t="str">
        <f t="shared" si="207"/>
        <v>SINAPI-I 3908</v>
      </c>
      <c r="B12593" s="3" t="s">
        <v>6169</v>
      </c>
      <c r="C12593" s="3">
        <v>3908</v>
      </c>
      <c r="D12593" s="2" t="s">
        <v>13322</v>
      </c>
      <c r="E12593" s="3" t="s">
        <v>6148</v>
      </c>
      <c r="G12593" s="66">
        <v>6.05</v>
      </c>
    </row>
    <row r="12594" spans="1:7" x14ac:dyDescent="0.2">
      <c r="A12594" s="1" t="str">
        <f t="shared" si="207"/>
        <v>SINAPI-I 3913</v>
      </c>
      <c r="B12594" s="3" t="s">
        <v>6169</v>
      </c>
      <c r="C12594" s="3">
        <v>3913</v>
      </c>
      <c r="D12594" s="2" t="s">
        <v>13323</v>
      </c>
      <c r="E12594" s="3" t="s">
        <v>6148</v>
      </c>
      <c r="G12594" s="66">
        <v>64.040000000000006</v>
      </c>
    </row>
    <row r="12595" spans="1:7" x14ac:dyDescent="0.2">
      <c r="A12595" s="1" t="str">
        <f t="shared" si="207"/>
        <v>SINAPI-I 3912</v>
      </c>
      <c r="B12595" s="3" t="s">
        <v>6169</v>
      </c>
      <c r="C12595" s="3">
        <v>3912</v>
      </c>
      <c r="D12595" s="2" t="s">
        <v>13324</v>
      </c>
      <c r="E12595" s="3" t="s">
        <v>6148</v>
      </c>
      <c r="G12595" s="66">
        <v>35.1</v>
      </c>
    </row>
    <row r="12596" spans="1:7" x14ac:dyDescent="0.2">
      <c r="A12596" s="1" t="str">
        <f t="shared" si="207"/>
        <v>SINAPI-I 3914</v>
      </c>
      <c r="B12596" s="3" t="s">
        <v>6169</v>
      </c>
      <c r="C12596" s="3">
        <v>3914</v>
      </c>
      <c r="D12596" s="2" t="s">
        <v>13325</v>
      </c>
      <c r="E12596" s="3" t="s">
        <v>6148</v>
      </c>
      <c r="G12596" s="66">
        <v>96.61</v>
      </c>
    </row>
    <row r="12597" spans="1:7" x14ac:dyDescent="0.2">
      <c r="A12597" s="1" t="str">
        <f t="shared" si="207"/>
        <v>SINAPI-I 3909</v>
      </c>
      <c r="B12597" s="3" t="s">
        <v>6169</v>
      </c>
      <c r="C12597" s="3">
        <v>3909</v>
      </c>
      <c r="D12597" s="2" t="s">
        <v>13326</v>
      </c>
      <c r="E12597" s="3" t="s">
        <v>6148</v>
      </c>
      <c r="G12597" s="66">
        <v>8.24</v>
      </c>
    </row>
    <row r="12598" spans="1:7" x14ac:dyDescent="0.2">
      <c r="A12598" s="1" t="str">
        <f t="shared" si="207"/>
        <v>SINAPI-I 3915</v>
      </c>
      <c r="B12598" s="3" t="s">
        <v>6169</v>
      </c>
      <c r="C12598" s="3">
        <v>3915</v>
      </c>
      <c r="D12598" s="2" t="s">
        <v>13327</v>
      </c>
      <c r="E12598" s="3" t="s">
        <v>6148</v>
      </c>
      <c r="G12598" s="66">
        <v>152.34</v>
      </c>
    </row>
    <row r="12599" spans="1:7" x14ac:dyDescent="0.2">
      <c r="A12599" s="1" t="str">
        <f t="shared" si="207"/>
        <v>SINAPI-I 3916</v>
      </c>
      <c r="B12599" s="3" t="s">
        <v>6169</v>
      </c>
      <c r="C12599" s="3">
        <v>3916</v>
      </c>
      <c r="D12599" s="2" t="s">
        <v>13328</v>
      </c>
      <c r="E12599" s="3" t="s">
        <v>6148</v>
      </c>
      <c r="G12599" s="66">
        <v>277.54000000000002</v>
      </c>
    </row>
    <row r="12600" spans="1:7" x14ac:dyDescent="0.2">
      <c r="A12600" s="1" t="str">
        <f t="shared" si="207"/>
        <v>SINAPI-I 3917</v>
      </c>
      <c r="B12600" s="3" t="s">
        <v>6169</v>
      </c>
      <c r="C12600" s="3">
        <v>3917</v>
      </c>
      <c r="D12600" s="2" t="s">
        <v>13329</v>
      </c>
      <c r="E12600" s="3" t="s">
        <v>6148</v>
      </c>
      <c r="G12600" s="66">
        <v>457.77</v>
      </c>
    </row>
    <row r="12601" spans="1:7" x14ac:dyDescent="0.2">
      <c r="A12601" s="1" t="str">
        <f t="shared" si="207"/>
        <v>SINAPI-I 1904</v>
      </c>
      <c r="B12601" s="3" t="s">
        <v>6169</v>
      </c>
      <c r="C12601" s="3">
        <v>1904</v>
      </c>
      <c r="D12601" s="2" t="s">
        <v>13330</v>
      </c>
      <c r="E12601" s="3" t="s">
        <v>6148</v>
      </c>
      <c r="G12601" s="66">
        <v>1.1499999999999999</v>
      </c>
    </row>
    <row r="12602" spans="1:7" x14ac:dyDescent="0.2">
      <c r="A12602" s="1" t="str">
        <f t="shared" si="207"/>
        <v>SINAPI-I 1899</v>
      </c>
      <c r="B12602" s="3" t="s">
        <v>6169</v>
      </c>
      <c r="C12602" s="3">
        <v>1899</v>
      </c>
      <c r="D12602" s="2" t="s">
        <v>13331</v>
      </c>
      <c r="E12602" s="3" t="s">
        <v>6148</v>
      </c>
      <c r="G12602" s="66">
        <v>1.3</v>
      </c>
    </row>
    <row r="12603" spans="1:7" x14ac:dyDescent="0.2">
      <c r="A12603" s="1" t="str">
        <f t="shared" si="207"/>
        <v>SINAPI-I 1900</v>
      </c>
      <c r="B12603" s="3" t="s">
        <v>6169</v>
      </c>
      <c r="C12603" s="3">
        <v>1900</v>
      </c>
      <c r="D12603" s="2" t="s">
        <v>13332</v>
      </c>
      <c r="E12603" s="3" t="s">
        <v>6148</v>
      </c>
      <c r="G12603" s="66">
        <v>2.11</v>
      </c>
    </row>
    <row r="12604" spans="1:7" x14ac:dyDescent="0.2">
      <c r="A12604" s="1" t="str">
        <f t="shared" si="207"/>
        <v>SINAPI-I 12407</v>
      </c>
      <c r="B12604" s="3" t="s">
        <v>6169</v>
      </c>
      <c r="C12604" s="3">
        <v>12407</v>
      </c>
      <c r="D12604" s="2" t="s">
        <v>13333</v>
      </c>
      <c r="E12604" s="3" t="s">
        <v>6148</v>
      </c>
      <c r="G12604" s="66">
        <v>34.65</v>
      </c>
    </row>
    <row r="12605" spans="1:7" x14ac:dyDescent="0.2">
      <c r="A12605" s="1" t="str">
        <f t="shared" si="207"/>
        <v>SINAPI-I 12408</v>
      </c>
      <c r="B12605" s="3" t="s">
        <v>6169</v>
      </c>
      <c r="C12605" s="3">
        <v>12408</v>
      </c>
      <c r="D12605" s="2" t="s">
        <v>13334</v>
      </c>
      <c r="E12605" s="3" t="s">
        <v>6148</v>
      </c>
      <c r="G12605" s="66">
        <v>19.559999999999999</v>
      </c>
    </row>
    <row r="12606" spans="1:7" x14ac:dyDescent="0.2">
      <c r="A12606" s="1" t="str">
        <f t="shared" si="207"/>
        <v>SINAPI-I 12409</v>
      </c>
      <c r="B12606" s="3" t="s">
        <v>6169</v>
      </c>
      <c r="C12606" s="3">
        <v>12409</v>
      </c>
      <c r="D12606" s="2" t="s">
        <v>13335</v>
      </c>
      <c r="E12606" s="3" t="s">
        <v>6148</v>
      </c>
      <c r="G12606" s="66">
        <v>19.559999999999999</v>
      </c>
    </row>
    <row r="12607" spans="1:7" x14ac:dyDescent="0.2">
      <c r="A12607" s="1" t="str">
        <f t="shared" si="207"/>
        <v>SINAPI-I 12410</v>
      </c>
      <c r="B12607" s="3" t="s">
        <v>6169</v>
      </c>
      <c r="C12607" s="3">
        <v>12410</v>
      </c>
      <c r="D12607" s="2" t="s">
        <v>13336</v>
      </c>
      <c r="E12607" s="3" t="s">
        <v>6148</v>
      </c>
      <c r="G12607" s="66">
        <v>13.47</v>
      </c>
    </row>
    <row r="12608" spans="1:7" x14ac:dyDescent="0.2">
      <c r="A12608" s="1" t="str">
        <f t="shared" si="207"/>
        <v>SINAPI-I 3936</v>
      </c>
      <c r="B12608" s="3" t="s">
        <v>6169</v>
      </c>
      <c r="C12608" s="3">
        <v>3936</v>
      </c>
      <c r="D12608" s="2" t="s">
        <v>13337</v>
      </c>
      <c r="E12608" s="3" t="s">
        <v>6148</v>
      </c>
      <c r="G12608" s="66">
        <v>24.35</v>
      </c>
    </row>
    <row r="12609" spans="1:7" x14ac:dyDescent="0.2">
      <c r="A12609" s="1" t="str">
        <f t="shared" si="207"/>
        <v>SINAPI-I 3924</v>
      </c>
      <c r="B12609" s="3" t="s">
        <v>6169</v>
      </c>
      <c r="C12609" s="3">
        <v>3924</v>
      </c>
      <c r="D12609" s="2" t="s">
        <v>13338</v>
      </c>
      <c r="E12609" s="3" t="s">
        <v>6148</v>
      </c>
      <c r="G12609" s="66">
        <v>24.35</v>
      </c>
    </row>
    <row r="12610" spans="1:7" x14ac:dyDescent="0.2">
      <c r="A12610" s="1" t="str">
        <f t="shared" si="207"/>
        <v>SINAPI-I 3922</v>
      </c>
      <c r="B12610" s="3" t="s">
        <v>6169</v>
      </c>
      <c r="C12610" s="3">
        <v>3922</v>
      </c>
      <c r="D12610" s="2" t="s">
        <v>13339</v>
      </c>
      <c r="E12610" s="3" t="s">
        <v>6148</v>
      </c>
      <c r="G12610" s="66">
        <v>22.4</v>
      </c>
    </row>
    <row r="12611" spans="1:7" x14ac:dyDescent="0.2">
      <c r="A12611" s="1" t="str">
        <f t="shared" si="207"/>
        <v>SINAPI-I 3923</v>
      </c>
      <c r="B12611" s="3" t="s">
        <v>6169</v>
      </c>
      <c r="C12611" s="3">
        <v>3923</v>
      </c>
      <c r="D12611" s="2" t="s">
        <v>13340</v>
      </c>
      <c r="E12611" s="3" t="s">
        <v>6148</v>
      </c>
      <c r="G12611" s="66">
        <v>24.35</v>
      </c>
    </row>
    <row r="12612" spans="1:7" x14ac:dyDescent="0.2">
      <c r="A12612" s="1" t="str">
        <f t="shared" si="207"/>
        <v>SINAPI-I 3921</v>
      </c>
      <c r="B12612" s="3" t="s">
        <v>6169</v>
      </c>
      <c r="C12612" s="3">
        <v>3921</v>
      </c>
      <c r="D12612" s="2" t="s">
        <v>13341</v>
      </c>
      <c r="E12612" s="3" t="s">
        <v>6148</v>
      </c>
      <c r="G12612" s="66">
        <v>20.100000000000001</v>
      </c>
    </row>
    <row r="12613" spans="1:7" x14ac:dyDescent="0.2">
      <c r="A12613" s="1" t="str">
        <f t="shared" si="207"/>
        <v>SINAPI-I 3937</v>
      </c>
      <c r="B12613" s="3" t="s">
        <v>6169</v>
      </c>
      <c r="C12613" s="3">
        <v>3937</v>
      </c>
      <c r="D12613" s="2" t="s">
        <v>13342</v>
      </c>
      <c r="E12613" s="3" t="s">
        <v>6148</v>
      </c>
      <c r="G12613" s="66">
        <v>20.079999999999998</v>
      </c>
    </row>
    <row r="12614" spans="1:7" x14ac:dyDescent="0.2">
      <c r="A12614" s="1" t="str">
        <f t="shared" si="207"/>
        <v>SINAPI-I 3920</v>
      </c>
      <c r="B12614" s="3" t="s">
        <v>6169</v>
      </c>
      <c r="C12614" s="3">
        <v>3920</v>
      </c>
      <c r="D12614" s="2" t="s">
        <v>13343</v>
      </c>
      <c r="E12614" s="3" t="s">
        <v>6148</v>
      </c>
      <c r="G12614" s="66">
        <v>20.079999999999998</v>
      </c>
    </row>
    <row r="12615" spans="1:7" x14ac:dyDescent="0.2">
      <c r="A12615" s="1" t="str">
        <f t="shared" si="207"/>
        <v>SINAPI-I 3938</v>
      </c>
      <c r="B12615" s="3" t="s">
        <v>6169</v>
      </c>
      <c r="C12615" s="3">
        <v>3938</v>
      </c>
      <c r="D12615" s="2" t="s">
        <v>13344</v>
      </c>
      <c r="E12615" s="3" t="s">
        <v>6148</v>
      </c>
      <c r="G12615" s="66">
        <v>13.24</v>
      </c>
    </row>
    <row r="12616" spans="1:7" x14ac:dyDescent="0.2">
      <c r="A12616" s="1" t="str">
        <f t="shared" si="207"/>
        <v>SINAPI-I 3919</v>
      </c>
      <c r="B12616" s="3" t="s">
        <v>6169</v>
      </c>
      <c r="C12616" s="3">
        <v>3919</v>
      </c>
      <c r="D12616" s="2" t="s">
        <v>13345</v>
      </c>
      <c r="E12616" s="3" t="s">
        <v>6148</v>
      </c>
      <c r="G12616" s="66">
        <v>13.5</v>
      </c>
    </row>
    <row r="12617" spans="1:7" x14ac:dyDescent="0.2">
      <c r="A12617" s="1" t="str">
        <f t="shared" si="207"/>
        <v>SINAPI-I 3927</v>
      </c>
      <c r="B12617" s="3" t="s">
        <v>6169</v>
      </c>
      <c r="C12617" s="3">
        <v>3927</v>
      </c>
      <c r="D12617" s="2" t="s">
        <v>13346</v>
      </c>
      <c r="E12617" s="3" t="s">
        <v>6148</v>
      </c>
      <c r="G12617" s="66">
        <v>68.38</v>
      </c>
    </row>
    <row r="12618" spans="1:7" x14ac:dyDescent="0.2">
      <c r="A12618" s="1" t="str">
        <f t="shared" si="207"/>
        <v>SINAPI-I 3928</v>
      </c>
      <c r="B12618" s="3" t="s">
        <v>6169</v>
      </c>
      <c r="C12618" s="3">
        <v>3928</v>
      </c>
      <c r="D12618" s="2" t="s">
        <v>13347</v>
      </c>
      <c r="E12618" s="3" t="s">
        <v>6148</v>
      </c>
      <c r="G12618" s="66">
        <v>68.38</v>
      </c>
    </row>
    <row r="12619" spans="1:7" x14ac:dyDescent="0.2">
      <c r="A12619" s="1" t="str">
        <f t="shared" si="207"/>
        <v>SINAPI-I 3926</v>
      </c>
      <c r="B12619" s="3" t="s">
        <v>6169</v>
      </c>
      <c r="C12619" s="3">
        <v>3926</v>
      </c>
      <c r="D12619" s="2" t="s">
        <v>13348</v>
      </c>
      <c r="E12619" s="3" t="s">
        <v>6148</v>
      </c>
      <c r="G12619" s="66">
        <v>38.979999999999997</v>
      </c>
    </row>
    <row r="12620" spans="1:7" x14ac:dyDescent="0.2">
      <c r="A12620" s="1" t="str">
        <f t="shared" si="207"/>
        <v>SINAPI-I 3935</v>
      </c>
      <c r="B12620" s="3" t="s">
        <v>6169</v>
      </c>
      <c r="C12620" s="3">
        <v>3935</v>
      </c>
      <c r="D12620" s="2" t="s">
        <v>13349</v>
      </c>
      <c r="E12620" s="3" t="s">
        <v>6148</v>
      </c>
      <c r="G12620" s="66">
        <v>38.979999999999997</v>
      </c>
    </row>
    <row r="12621" spans="1:7" x14ac:dyDescent="0.2">
      <c r="A12621" s="1" t="str">
        <f t="shared" si="207"/>
        <v>SINAPI-I 3925</v>
      </c>
      <c r="B12621" s="3" t="s">
        <v>6169</v>
      </c>
      <c r="C12621" s="3">
        <v>3925</v>
      </c>
      <c r="D12621" s="2" t="s">
        <v>13350</v>
      </c>
      <c r="E12621" s="3" t="s">
        <v>6148</v>
      </c>
      <c r="G12621" s="66">
        <v>38.979999999999997</v>
      </c>
    </row>
    <row r="12622" spans="1:7" x14ac:dyDescent="0.2">
      <c r="A12622" s="1" t="str">
        <f t="shared" si="207"/>
        <v>SINAPI-I 3929</v>
      </c>
      <c r="B12622" s="3" t="s">
        <v>6169</v>
      </c>
      <c r="C12622" s="3">
        <v>3929</v>
      </c>
      <c r="D12622" s="2" t="s">
        <v>13351</v>
      </c>
      <c r="E12622" s="3" t="s">
        <v>6148</v>
      </c>
      <c r="G12622" s="66">
        <v>104.18</v>
      </c>
    </row>
    <row r="12623" spans="1:7" x14ac:dyDescent="0.2">
      <c r="A12623" s="1" t="str">
        <f t="shared" si="207"/>
        <v>SINAPI-I 3931</v>
      </c>
      <c r="B12623" s="3" t="s">
        <v>6169</v>
      </c>
      <c r="C12623" s="3">
        <v>3931</v>
      </c>
      <c r="D12623" s="2" t="s">
        <v>13352</v>
      </c>
      <c r="E12623" s="3" t="s">
        <v>6148</v>
      </c>
      <c r="G12623" s="66">
        <v>104.18</v>
      </c>
    </row>
    <row r="12624" spans="1:7" x14ac:dyDescent="0.2">
      <c r="A12624" s="1" t="str">
        <f t="shared" si="207"/>
        <v>SINAPI-I 3930</v>
      </c>
      <c r="B12624" s="3" t="s">
        <v>6169</v>
      </c>
      <c r="C12624" s="3">
        <v>3930</v>
      </c>
      <c r="D12624" s="2" t="s">
        <v>13353</v>
      </c>
      <c r="E12624" s="3" t="s">
        <v>6148</v>
      </c>
      <c r="G12624" s="66">
        <v>104.18</v>
      </c>
    </row>
    <row r="12625" spans="1:7" x14ac:dyDescent="0.2">
      <c r="A12625" s="1" t="str">
        <f t="shared" si="207"/>
        <v>SINAPI-I 12406</v>
      </c>
      <c r="B12625" s="3" t="s">
        <v>6169</v>
      </c>
      <c r="C12625" s="3">
        <v>12406</v>
      </c>
      <c r="D12625" s="2" t="s">
        <v>13354</v>
      </c>
      <c r="E12625" s="3" t="s">
        <v>6148</v>
      </c>
      <c r="G12625" s="66">
        <v>9.57</v>
      </c>
    </row>
    <row r="12626" spans="1:7" x14ac:dyDescent="0.2">
      <c r="A12626" s="1" t="str">
        <f t="shared" si="207"/>
        <v>SINAPI-I 3932</v>
      </c>
      <c r="B12626" s="3" t="s">
        <v>6169</v>
      </c>
      <c r="C12626" s="3">
        <v>3932</v>
      </c>
      <c r="D12626" s="2" t="s">
        <v>13355</v>
      </c>
      <c r="E12626" s="3" t="s">
        <v>6148</v>
      </c>
      <c r="G12626" s="66">
        <v>179.89</v>
      </c>
    </row>
    <row r="12627" spans="1:7" x14ac:dyDescent="0.2">
      <c r="A12627" s="1" t="str">
        <f t="shared" si="207"/>
        <v>SINAPI-I 3933</v>
      </c>
      <c r="B12627" s="3" t="s">
        <v>6169</v>
      </c>
      <c r="C12627" s="3">
        <v>3933</v>
      </c>
      <c r="D12627" s="2" t="s">
        <v>13356</v>
      </c>
      <c r="E12627" s="3" t="s">
        <v>6148</v>
      </c>
      <c r="G12627" s="66">
        <v>179.89</v>
      </c>
    </row>
    <row r="12628" spans="1:7" x14ac:dyDescent="0.2">
      <c r="A12628" s="1" t="str">
        <f t="shared" si="207"/>
        <v>SINAPI-I 3934</v>
      </c>
      <c r="B12628" s="3" t="s">
        <v>6169</v>
      </c>
      <c r="C12628" s="3">
        <v>3934</v>
      </c>
      <c r="D12628" s="2" t="s">
        <v>13357</v>
      </c>
      <c r="E12628" s="3" t="s">
        <v>6148</v>
      </c>
      <c r="G12628" s="66">
        <v>179.89</v>
      </c>
    </row>
    <row r="12629" spans="1:7" x14ac:dyDescent="0.2">
      <c r="A12629" s="1" t="str">
        <f t="shared" si="207"/>
        <v>SINAPI-I 40355</v>
      </c>
      <c r="B12629" s="3" t="s">
        <v>6169</v>
      </c>
      <c r="C12629" s="3">
        <v>40355</v>
      </c>
      <c r="D12629" s="2" t="s">
        <v>13358</v>
      </c>
      <c r="E12629" s="3" t="s">
        <v>6148</v>
      </c>
    </row>
    <row r="12630" spans="1:7" x14ac:dyDescent="0.2">
      <c r="A12630" s="1" t="str">
        <f t="shared" si="207"/>
        <v>SINAPI-I 40364</v>
      </c>
      <c r="B12630" s="3" t="s">
        <v>6169</v>
      </c>
      <c r="C12630" s="3">
        <v>40364</v>
      </c>
      <c r="D12630" s="2" t="s">
        <v>13359</v>
      </c>
      <c r="E12630" s="3" t="s">
        <v>6148</v>
      </c>
    </row>
    <row r="12631" spans="1:7" x14ac:dyDescent="0.2">
      <c r="A12631" s="1" t="str">
        <f t="shared" si="207"/>
        <v>SINAPI-I 40361</v>
      </c>
      <c r="B12631" s="3" t="s">
        <v>6169</v>
      </c>
      <c r="C12631" s="3">
        <v>40361</v>
      </c>
      <c r="D12631" s="2" t="s">
        <v>13360</v>
      </c>
      <c r="E12631" s="3" t="s">
        <v>6148</v>
      </c>
    </row>
    <row r="12632" spans="1:7" x14ac:dyDescent="0.2">
      <c r="A12632" s="1" t="str">
        <f t="shared" si="207"/>
        <v>SINAPI-I 40358</v>
      </c>
      <c r="B12632" s="3" t="s">
        <v>6169</v>
      </c>
      <c r="C12632" s="3">
        <v>40358</v>
      </c>
      <c r="D12632" s="2" t="s">
        <v>13361</v>
      </c>
      <c r="E12632" s="3" t="s">
        <v>6148</v>
      </c>
    </row>
    <row r="12633" spans="1:7" x14ac:dyDescent="0.2">
      <c r="A12633" s="1" t="str">
        <f t="shared" si="207"/>
        <v>SINAPI-I 40370</v>
      </c>
      <c r="B12633" s="3" t="s">
        <v>6169</v>
      </c>
      <c r="C12633" s="3">
        <v>40370</v>
      </c>
      <c r="D12633" s="2" t="s">
        <v>13362</v>
      </c>
      <c r="E12633" s="3" t="s">
        <v>6148</v>
      </c>
    </row>
    <row r="12634" spans="1:7" x14ac:dyDescent="0.2">
      <c r="A12634" s="1" t="str">
        <f t="shared" si="207"/>
        <v>SINAPI-I 40367</v>
      </c>
      <c r="B12634" s="3" t="s">
        <v>6169</v>
      </c>
      <c r="C12634" s="3">
        <v>40367</v>
      </c>
      <c r="D12634" s="2" t="s">
        <v>13363</v>
      </c>
      <c r="E12634" s="3" t="s">
        <v>6148</v>
      </c>
    </row>
    <row r="12635" spans="1:7" x14ac:dyDescent="0.2">
      <c r="A12635" s="1" t="str">
        <f t="shared" si="207"/>
        <v>SINAPI-I 40373</v>
      </c>
      <c r="B12635" s="3" t="s">
        <v>6169</v>
      </c>
      <c r="C12635" s="3">
        <v>40373</v>
      </c>
      <c r="D12635" s="2" t="s">
        <v>13364</v>
      </c>
      <c r="E12635" s="3" t="s">
        <v>6148</v>
      </c>
    </row>
    <row r="12636" spans="1:7" x14ac:dyDescent="0.2">
      <c r="A12636" s="1" t="str">
        <f t="shared" si="207"/>
        <v>SINAPI-I 3907</v>
      </c>
      <c r="B12636" s="3" t="s">
        <v>6169</v>
      </c>
      <c r="C12636" s="3">
        <v>3907</v>
      </c>
      <c r="D12636" s="2" t="s">
        <v>13365</v>
      </c>
      <c r="E12636" s="3" t="s">
        <v>6148</v>
      </c>
      <c r="G12636" s="66">
        <v>5.07</v>
      </c>
    </row>
    <row r="12637" spans="1:7" x14ac:dyDescent="0.2">
      <c r="A12637" s="1" t="str">
        <f t="shared" si="207"/>
        <v>SINAPI-I 3889</v>
      </c>
      <c r="B12637" s="3" t="s">
        <v>6169</v>
      </c>
      <c r="C12637" s="3">
        <v>3889</v>
      </c>
      <c r="D12637" s="2" t="s">
        <v>13366</v>
      </c>
      <c r="E12637" s="3" t="s">
        <v>6148</v>
      </c>
      <c r="G12637" s="66">
        <v>3.6</v>
      </c>
    </row>
    <row r="12638" spans="1:7" x14ac:dyDescent="0.2">
      <c r="A12638" s="1" t="str">
        <f t="shared" si="207"/>
        <v>SINAPI-I 3868</v>
      </c>
      <c r="B12638" s="3" t="s">
        <v>6169</v>
      </c>
      <c r="C12638" s="3">
        <v>3868</v>
      </c>
      <c r="D12638" s="2" t="s">
        <v>13367</v>
      </c>
      <c r="E12638" s="3" t="s">
        <v>6148</v>
      </c>
      <c r="G12638" s="66">
        <v>1.32</v>
      </c>
    </row>
    <row r="12639" spans="1:7" x14ac:dyDescent="0.2">
      <c r="A12639" s="1" t="str">
        <f t="shared" si="207"/>
        <v>SINAPI-I 3869</v>
      </c>
      <c r="B12639" s="3" t="s">
        <v>6169</v>
      </c>
      <c r="C12639" s="3">
        <v>3869</v>
      </c>
      <c r="D12639" s="2" t="s">
        <v>13368</v>
      </c>
      <c r="E12639" s="3" t="s">
        <v>6148</v>
      </c>
      <c r="G12639" s="66">
        <v>2.93</v>
      </c>
    </row>
    <row r="12640" spans="1:7" x14ac:dyDescent="0.2">
      <c r="A12640" s="1" t="str">
        <f t="shared" si="207"/>
        <v>SINAPI-I 3872</v>
      </c>
      <c r="B12640" s="3" t="s">
        <v>6169</v>
      </c>
      <c r="C12640" s="3">
        <v>3872</v>
      </c>
      <c r="D12640" s="2" t="s">
        <v>13369</v>
      </c>
      <c r="E12640" s="3" t="s">
        <v>6148</v>
      </c>
      <c r="G12640" s="66">
        <v>5</v>
      </c>
    </row>
    <row r="12641" spans="1:7" x14ac:dyDescent="0.2">
      <c r="A12641" s="1" t="str">
        <f t="shared" si="207"/>
        <v>SINAPI-I 3850</v>
      </c>
      <c r="B12641" s="3" t="s">
        <v>6169</v>
      </c>
      <c r="C12641" s="3">
        <v>3850</v>
      </c>
      <c r="D12641" s="2" t="s">
        <v>13370</v>
      </c>
      <c r="E12641" s="3" t="s">
        <v>6148</v>
      </c>
      <c r="G12641" s="66">
        <v>11.54</v>
      </c>
    </row>
    <row r="12642" spans="1:7" x14ac:dyDescent="0.2">
      <c r="A12642" s="1" t="str">
        <f t="shared" si="207"/>
        <v>SINAPI-I 38023</v>
      </c>
      <c r="B12642" s="3" t="s">
        <v>6169</v>
      </c>
      <c r="C12642" s="3">
        <v>38023</v>
      </c>
      <c r="D12642" s="2" t="s">
        <v>13371</v>
      </c>
      <c r="E12642" s="3" t="s">
        <v>6148</v>
      </c>
      <c r="G12642" s="66">
        <v>5.87</v>
      </c>
    </row>
    <row r="12643" spans="1:7" x14ac:dyDescent="0.2">
      <c r="A12643" s="1" t="str">
        <f t="shared" si="207"/>
        <v>SINAPI-I 37986</v>
      </c>
      <c r="B12643" s="3" t="s">
        <v>6169</v>
      </c>
      <c r="C12643" s="3">
        <v>37986</v>
      </c>
      <c r="D12643" s="2" t="s">
        <v>13372</v>
      </c>
      <c r="E12643" s="3" t="s">
        <v>6148</v>
      </c>
      <c r="G12643" s="66">
        <v>2.4</v>
      </c>
    </row>
    <row r="12644" spans="1:7" x14ac:dyDescent="0.2">
      <c r="A12644" s="1" t="str">
        <f t="shared" si="207"/>
        <v>SINAPI-I 21120</v>
      </c>
      <c r="B12644" s="3" t="s">
        <v>6169</v>
      </c>
      <c r="C12644" s="3">
        <v>21120</v>
      </c>
      <c r="D12644" s="2" t="s">
        <v>13373</v>
      </c>
      <c r="E12644" s="3" t="s">
        <v>6148</v>
      </c>
      <c r="G12644" s="66">
        <v>12.26</v>
      </c>
    </row>
    <row r="12645" spans="1:7" x14ac:dyDescent="0.2">
      <c r="A12645" s="1" t="str">
        <f t="shared" si="207"/>
        <v>SINAPI-I 39318</v>
      </c>
      <c r="B12645" s="3" t="s">
        <v>6169</v>
      </c>
      <c r="C12645" s="3">
        <v>39318</v>
      </c>
      <c r="D12645" s="2" t="s">
        <v>13374</v>
      </c>
      <c r="E12645" s="3" t="s">
        <v>6148</v>
      </c>
      <c r="G12645" s="66">
        <v>11.4</v>
      </c>
    </row>
    <row r="12646" spans="1:7" x14ac:dyDescent="0.2">
      <c r="A12646" s="1" t="str">
        <f t="shared" si="207"/>
        <v>SINAPI-I 37987</v>
      </c>
      <c r="B12646" s="3" t="s">
        <v>6169</v>
      </c>
      <c r="C12646" s="3">
        <v>37987</v>
      </c>
      <c r="D12646" s="2" t="s">
        <v>13375</v>
      </c>
      <c r="E12646" s="3" t="s">
        <v>6148</v>
      </c>
      <c r="G12646" s="66">
        <v>119.9</v>
      </c>
    </row>
    <row r="12647" spans="1:7" x14ac:dyDescent="0.2">
      <c r="A12647" s="1" t="str">
        <f t="shared" ref="A12647:A12710" si="208">CONCATENAR</f>
        <v>SINAPI-I 37988</v>
      </c>
      <c r="B12647" s="3" t="s">
        <v>6169</v>
      </c>
      <c r="C12647" s="3">
        <v>37988</v>
      </c>
      <c r="D12647" s="2" t="s">
        <v>13376</v>
      </c>
      <c r="E12647" s="3" t="s">
        <v>6148</v>
      </c>
      <c r="G12647" s="66">
        <v>190.53</v>
      </c>
    </row>
    <row r="12648" spans="1:7" x14ac:dyDescent="0.2">
      <c r="A12648" s="1" t="str">
        <f t="shared" si="208"/>
        <v>SINAPI-I 40366</v>
      </c>
      <c r="B12648" s="3" t="s">
        <v>6169</v>
      </c>
      <c r="C12648" s="3">
        <v>40366</v>
      </c>
      <c r="D12648" s="2" t="s">
        <v>13377</v>
      </c>
      <c r="E12648" s="3" t="s">
        <v>6148</v>
      </c>
    </row>
    <row r="12649" spans="1:7" x14ac:dyDescent="0.2">
      <c r="A12649" s="1" t="str">
        <f t="shared" si="208"/>
        <v>SINAPI-I 40363</v>
      </c>
      <c r="B12649" s="3" t="s">
        <v>6169</v>
      </c>
      <c r="C12649" s="3">
        <v>40363</v>
      </c>
      <c r="D12649" s="2" t="s">
        <v>13378</v>
      </c>
      <c r="E12649" s="3" t="s">
        <v>6148</v>
      </c>
    </row>
    <row r="12650" spans="1:7" x14ac:dyDescent="0.2">
      <c r="A12650" s="1" t="str">
        <f t="shared" si="208"/>
        <v>SINAPI-I 40360</v>
      </c>
      <c r="B12650" s="3" t="s">
        <v>6169</v>
      </c>
      <c r="C12650" s="3">
        <v>40360</v>
      </c>
      <c r="D12650" s="2" t="s">
        <v>13379</v>
      </c>
      <c r="E12650" s="3" t="s">
        <v>6148</v>
      </c>
    </row>
    <row r="12651" spans="1:7" x14ac:dyDescent="0.2">
      <c r="A12651" s="1" t="str">
        <f t="shared" si="208"/>
        <v>SINAPI-I 40354</v>
      </c>
      <c r="B12651" s="3" t="s">
        <v>6169</v>
      </c>
      <c r="C12651" s="3">
        <v>40354</v>
      </c>
      <c r="D12651" s="2" t="s">
        <v>13380</v>
      </c>
      <c r="E12651" s="3" t="s">
        <v>6148</v>
      </c>
    </row>
    <row r="12652" spans="1:7" x14ac:dyDescent="0.2">
      <c r="A12652" s="1" t="str">
        <f t="shared" si="208"/>
        <v>SINAPI-I 40372</v>
      </c>
      <c r="B12652" s="3" t="s">
        <v>6169</v>
      </c>
      <c r="C12652" s="3">
        <v>40372</v>
      </c>
      <c r="D12652" s="2" t="s">
        <v>13381</v>
      </c>
      <c r="E12652" s="3" t="s">
        <v>6148</v>
      </c>
    </row>
    <row r="12653" spans="1:7" x14ac:dyDescent="0.2">
      <c r="A12653" s="1" t="str">
        <f t="shared" si="208"/>
        <v>SINAPI-I 40369</v>
      </c>
      <c r="B12653" s="3" t="s">
        <v>6169</v>
      </c>
      <c r="C12653" s="3">
        <v>40369</v>
      </c>
      <c r="D12653" s="2" t="s">
        <v>13382</v>
      </c>
      <c r="E12653" s="3" t="s">
        <v>6148</v>
      </c>
    </row>
    <row r="12654" spans="1:7" x14ac:dyDescent="0.2">
      <c r="A12654" s="1" t="str">
        <f t="shared" si="208"/>
        <v>SINAPI-I 40375</v>
      </c>
      <c r="B12654" s="3" t="s">
        <v>6169</v>
      </c>
      <c r="C12654" s="3">
        <v>40375</v>
      </c>
      <c r="D12654" s="2" t="s">
        <v>13383</v>
      </c>
      <c r="E12654" s="3" t="s">
        <v>6148</v>
      </c>
    </row>
    <row r="12655" spans="1:7" x14ac:dyDescent="0.2">
      <c r="A12655" s="1" t="str">
        <f t="shared" si="208"/>
        <v>SINAPI-I 40357</v>
      </c>
      <c r="B12655" s="3" t="s">
        <v>6169</v>
      </c>
      <c r="C12655" s="3">
        <v>40357</v>
      </c>
      <c r="D12655" s="2" t="s">
        <v>13384</v>
      </c>
      <c r="E12655" s="3" t="s">
        <v>6148</v>
      </c>
    </row>
    <row r="12656" spans="1:7" x14ac:dyDescent="0.2">
      <c r="A12656" s="1" t="str">
        <f t="shared" si="208"/>
        <v>SINAPI-I 1893</v>
      </c>
      <c r="B12656" s="3" t="s">
        <v>6169</v>
      </c>
      <c r="C12656" s="3">
        <v>1893</v>
      </c>
      <c r="D12656" s="2" t="s">
        <v>13385</v>
      </c>
      <c r="E12656" s="3" t="s">
        <v>6148</v>
      </c>
      <c r="G12656" s="66">
        <v>4.33</v>
      </c>
    </row>
    <row r="12657" spans="1:7" x14ac:dyDescent="0.2">
      <c r="A12657" s="1" t="str">
        <f t="shared" si="208"/>
        <v>SINAPI-I 1902</v>
      </c>
      <c r="B12657" s="3" t="s">
        <v>6169</v>
      </c>
      <c r="C12657" s="3">
        <v>1902</v>
      </c>
      <c r="D12657" s="2" t="s">
        <v>13386</v>
      </c>
      <c r="E12657" s="3" t="s">
        <v>6148</v>
      </c>
      <c r="G12657" s="66">
        <v>3.15</v>
      </c>
    </row>
    <row r="12658" spans="1:7" x14ac:dyDescent="0.2">
      <c r="A12658" s="1" t="str">
        <f t="shared" si="208"/>
        <v>SINAPI-I 1892</v>
      </c>
      <c r="B12658" s="3" t="s">
        <v>6169</v>
      </c>
      <c r="C12658" s="3">
        <v>1892</v>
      </c>
      <c r="D12658" s="2" t="s">
        <v>13387</v>
      </c>
      <c r="E12658" s="3" t="s">
        <v>6148</v>
      </c>
      <c r="G12658" s="66">
        <v>2.0299999999999998</v>
      </c>
    </row>
    <row r="12659" spans="1:7" x14ac:dyDescent="0.2">
      <c r="A12659" s="1" t="str">
        <f t="shared" si="208"/>
        <v>SINAPI-I 1901</v>
      </c>
      <c r="B12659" s="3" t="s">
        <v>6169</v>
      </c>
      <c r="C12659" s="3">
        <v>1901</v>
      </c>
      <c r="D12659" s="2" t="s">
        <v>13388</v>
      </c>
      <c r="E12659" s="3" t="s">
        <v>6148</v>
      </c>
      <c r="G12659" s="66">
        <v>0.98</v>
      </c>
    </row>
    <row r="12660" spans="1:7" x14ac:dyDescent="0.2">
      <c r="A12660" s="1" t="str">
        <f t="shared" si="208"/>
        <v>SINAPI-I 1907</v>
      </c>
      <c r="B12660" s="3" t="s">
        <v>6169</v>
      </c>
      <c r="C12660" s="3">
        <v>1907</v>
      </c>
      <c r="D12660" s="2" t="s">
        <v>13389</v>
      </c>
      <c r="E12660" s="3" t="s">
        <v>6148</v>
      </c>
      <c r="G12660" s="66">
        <v>13.94</v>
      </c>
    </row>
    <row r="12661" spans="1:7" x14ac:dyDescent="0.2">
      <c r="A12661" s="1" t="str">
        <f t="shared" si="208"/>
        <v>SINAPI-I 1894</v>
      </c>
      <c r="B12661" s="3" t="s">
        <v>6169</v>
      </c>
      <c r="C12661" s="3">
        <v>1894</v>
      </c>
      <c r="D12661" s="2" t="s">
        <v>13390</v>
      </c>
      <c r="E12661" s="3" t="s">
        <v>6148</v>
      </c>
      <c r="G12661" s="66">
        <v>6.27</v>
      </c>
    </row>
    <row r="12662" spans="1:7" x14ac:dyDescent="0.2">
      <c r="A12662" s="1" t="str">
        <f t="shared" si="208"/>
        <v>SINAPI-I 1896</v>
      </c>
      <c r="B12662" s="3" t="s">
        <v>6169</v>
      </c>
      <c r="C12662" s="3">
        <v>1896</v>
      </c>
      <c r="D12662" s="2" t="s">
        <v>13391</v>
      </c>
      <c r="E12662" s="3" t="s">
        <v>6148</v>
      </c>
      <c r="G12662" s="66">
        <v>18.72</v>
      </c>
    </row>
    <row r="12663" spans="1:7" x14ac:dyDescent="0.2">
      <c r="A12663" s="1" t="str">
        <f t="shared" si="208"/>
        <v>SINAPI-I 1891</v>
      </c>
      <c r="B12663" s="3" t="s">
        <v>6169</v>
      </c>
      <c r="C12663" s="3">
        <v>1891</v>
      </c>
      <c r="D12663" s="2" t="s">
        <v>13392</v>
      </c>
      <c r="E12663" s="3" t="s">
        <v>6148</v>
      </c>
      <c r="G12663" s="66">
        <v>1.45</v>
      </c>
    </row>
    <row r="12664" spans="1:7" x14ac:dyDescent="0.2">
      <c r="A12664" s="1" t="str">
        <f t="shared" si="208"/>
        <v>SINAPI-I 1895</v>
      </c>
      <c r="B12664" s="3" t="s">
        <v>6169</v>
      </c>
      <c r="C12664" s="3">
        <v>1895</v>
      </c>
      <c r="D12664" s="2" t="s">
        <v>13393</v>
      </c>
      <c r="E12664" s="3" t="s">
        <v>6148</v>
      </c>
      <c r="G12664" s="66">
        <v>32.9</v>
      </c>
    </row>
    <row r="12665" spans="1:7" x14ac:dyDescent="0.2">
      <c r="A12665" s="1" t="str">
        <f t="shared" si="208"/>
        <v>SINAPI-I 2641</v>
      </c>
      <c r="B12665" s="3" t="s">
        <v>6169</v>
      </c>
      <c r="C12665" s="3">
        <v>2641</v>
      </c>
      <c r="D12665" s="2" t="s">
        <v>13394</v>
      </c>
      <c r="E12665" s="3" t="s">
        <v>6148</v>
      </c>
      <c r="G12665" s="66">
        <v>33.14</v>
      </c>
    </row>
    <row r="12666" spans="1:7" x14ac:dyDescent="0.2">
      <c r="A12666" s="1" t="str">
        <f t="shared" si="208"/>
        <v>SINAPI-I 2636</v>
      </c>
      <c r="B12666" s="3" t="s">
        <v>6169</v>
      </c>
      <c r="C12666" s="3">
        <v>2636</v>
      </c>
      <c r="D12666" s="2" t="s">
        <v>13395</v>
      </c>
      <c r="E12666" s="3" t="s">
        <v>6148</v>
      </c>
      <c r="G12666" s="66">
        <v>2.13</v>
      </c>
    </row>
    <row r="12667" spans="1:7" x14ac:dyDescent="0.2">
      <c r="A12667" s="1" t="str">
        <f t="shared" si="208"/>
        <v>SINAPI-I 2637</v>
      </c>
      <c r="B12667" s="3" t="s">
        <v>6169</v>
      </c>
      <c r="C12667" s="3">
        <v>2637</v>
      </c>
      <c r="D12667" s="2" t="s">
        <v>13396</v>
      </c>
      <c r="E12667" s="3" t="s">
        <v>6148</v>
      </c>
      <c r="G12667" s="66">
        <v>2.27</v>
      </c>
    </row>
    <row r="12668" spans="1:7" x14ac:dyDescent="0.2">
      <c r="A12668" s="1" t="str">
        <f t="shared" si="208"/>
        <v>SINAPI-I 2638</v>
      </c>
      <c r="B12668" s="3" t="s">
        <v>6169</v>
      </c>
      <c r="C12668" s="3">
        <v>2638</v>
      </c>
      <c r="D12668" s="2" t="s">
        <v>13397</v>
      </c>
      <c r="E12668" s="3" t="s">
        <v>6148</v>
      </c>
      <c r="G12668" s="66">
        <v>2.64</v>
      </c>
    </row>
    <row r="12669" spans="1:7" x14ac:dyDescent="0.2">
      <c r="A12669" s="1" t="str">
        <f t="shared" si="208"/>
        <v>SINAPI-I 2639</v>
      </c>
      <c r="B12669" s="3" t="s">
        <v>6169</v>
      </c>
      <c r="C12669" s="3">
        <v>2639</v>
      </c>
      <c r="D12669" s="2" t="s">
        <v>13398</v>
      </c>
      <c r="E12669" s="3" t="s">
        <v>6148</v>
      </c>
      <c r="G12669" s="66">
        <v>4.68</v>
      </c>
    </row>
    <row r="12670" spans="1:7" x14ac:dyDescent="0.2">
      <c r="A12670" s="1" t="str">
        <f t="shared" si="208"/>
        <v>SINAPI-I 2644</v>
      </c>
      <c r="B12670" s="3" t="s">
        <v>6169</v>
      </c>
      <c r="C12670" s="3">
        <v>2644</v>
      </c>
      <c r="D12670" s="2" t="s">
        <v>13399</v>
      </c>
      <c r="E12670" s="3" t="s">
        <v>6148</v>
      </c>
      <c r="G12670" s="66">
        <v>6.78</v>
      </c>
    </row>
    <row r="12671" spans="1:7" x14ac:dyDescent="0.2">
      <c r="A12671" s="1" t="str">
        <f t="shared" si="208"/>
        <v>SINAPI-I 2640</v>
      </c>
      <c r="B12671" s="3" t="s">
        <v>6169</v>
      </c>
      <c r="C12671" s="3">
        <v>2640</v>
      </c>
      <c r="D12671" s="2" t="s">
        <v>13400</v>
      </c>
      <c r="E12671" s="3" t="s">
        <v>6148</v>
      </c>
      <c r="G12671" s="66">
        <v>13.79</v>
      </c>
    </row>
    <row r="12672" spans="1:7" x14ac:dyDescent="0.2">
      <c r="A12672" s="1" t="str">
        <f t="shared" si="208"/>
        <v>SINAPI-I 2642</v>
      </c>
      <c r="B12672" s="3" t="s">
        <v>6169</v>
      </c>
      <c r="C12672" s="3">
        <v>2642</v>
      </c>
      <c r="D12672" s="2" t="s">
        <v>13401</v>
      </c>
      <c r="E12672" s="3" t="s">
        <v>6148</v>
      </c>
      <c r="G12672" s="66">
        <v>21</v>
      </c>
    </row>
    <row r="12673" spans="1:7" x14ac:dyDescent="0.2">
      <c r="A12673" s="1" t="str">
        <f t="shared" si="208"/>
        <v>SINAPI-I 2643</v>
      </c>
      <c r="B12673" s="3" t="s">
        <v>6169</v>
      </c>
      <c r="C12673" s="3">
        <v>2643</v>
      </c>
      <c r="D12673" s="2" t="s">
        <v>13402</v>
      </c>
      <c r="E12673" s="3" t="s">
        <v>6148</v>
      </c>
      <c r="G12673" s="66">
        <v>9.4499999999999993</v>
      </c>
    </row>
    <row r="12674" spans="1:7" x14ac:dyDescent="0.2">
      <c r="A12674" s="1" t="str">
        <f t="shared" si="208"/>
        <v>SINAPI-I 44281</v>
      </c>
      <c r="B12674" s="3" t="s">
        <v>6169</v>
      </c>
      <c r="C12674" s="3">
        <v>44281</v>
      </c>
      <c r="D12674" s="2" t="s">
        <v>13403</v>
      </c>
      <c r="E12674" s="3" t="s">
        <v>6148</v>
      </c>
      <c r="G12674" s="66">
        <v>253.47</v>
      </c>
    </row>
    <row r="12675" spans="1:7" x14ac:dyDescent="0.2">
      <c r="A12675" s="1" t="str">
        <f t="shared" si="208"/>
        <v>SINAPI-I 39855</v>
      </c>
      <c r="B12675" s="3" t="s">
        <v>6169</v>
      </c>
      <c r="C12675" s="3">
        <v>39855</v>
      </c>
      <c r="D12675" s="2" t="s">
        <v>13404</v>
      </c>
      <c r="E12675" s="3" t="s">
        <v>6148</v>
      </c>
    </row>
    <row r="12676" spans="1:7" x14ac:dyDescent="0.2">
      <c r="A12676" s="1" t="str">
        <f t="shared" si="208"/>
        <v>SINAPI-I 39856</v>
      </c>
      <c r="B12676" s="3" t="s">
        <v>6169</v>
      </c>
      <c r="C12676" s="3">
        <v>39856</v>
      </c>
      <c r="D12676" s="2" t="s">
        <v>13405</v>
      </c>
      <c r="E12676" s="3" t="s">
        <v>6148</v>
      </c>
    </row>
    <row r="12677" spans="1:7" x14ac:dyDescent="0.2">
      <c r="A12677" s="1" t="str">
        <f t="shared" si="208"/>
        <v>SINAPI-I 39857</v>
      </c>
      <c r="B12677" s="3" t="s">
        <v>6169</v>
      </c>
      <c r="C12677" s="3">
        <v>39857</v>
      </c>
      <c r="D12677" s="2" t="s">
        <v>13406</v>
      </c>
      <c r="E12677" s="3" t="s">
        <v>6148</v>
      </c>
    </row>
    <row r="12678" spans="1:7" x14ac:dyDescent="0.2">
      <c r="A12678" s="1" t="str">
        <f t="shared" si="208"/>
        <v>SINAPI-I 39858</v>
      </c>
      <c r="B12678" s="3" t="s">
        <v>6169</v>
      </c>
      <c r="C12678" s="3">
        <v>39858</v>
      </c>
      <c r="D12678" s="2" t="s">
        <v>13407</v>
      </c>
      <c r="E12678" s="3" t="s">
        <v>6148</v>
      </c>
    </row>
    <row r="12679" spans="1:7" x14ac:dyDescent="0.2">
      <c r="A12679" s="1" t="str">
        <f t="shared" si="208"/>
        <v>SINAPI-I 39859</v>
      </c>
      <c r="B12679" s="3" t="s">
        <v>6169</v>
      </c>
      <c r="C12679" s="3">
        <v>39859</v>
      </c>
      <c r="D12679" s="2" t="s">
        <v>13408</v>
      </c>
      <c r="E12679" s="3" t="s">
        <v>6148</v>
      </c>
    </row>
    <row r="12680" spans="1:7" x14ac:dyDescent="0.2">
      <c r="A12680" s="1" t="str">
        <f t="shared" si="208"/>
        <v>SINAPI-I 39860</v>
      </c>
      <c r="B12680" s="3" t="s">
        <v>6169</v>
      </c>
      <c r="C12680" s="3">
        <v>39860</v>
      </c>
      <c r="D12680" s="2" t="s">
        <v>13409</v>
      </c>
      <c r="E12680" s="3" t="s">
        <v>6148</v>
      </c>
    </row>
    <row r="12681" spans="1:7" x14ac:dyDescent="0.2">
      <c r="A12681" s="1" t="str">
        <f t="shared" si="208"/>
        <v>SINAPI-I 39861</v>
      </c>
      <c r="B12681" s="3" t="s">
        <v>6169</v>
      </c>
      <c r="C12681" s="3">
        <v>39861</v>
      </c>
      <c r="D12681" s="2" t="s">
        <v>13410</v>
      </c>
      <c r="E12681" s="3" t="s">
        <v>6148</v>
      </c>
    </row>
    <row r="12682" spans="1:7" x14ac:dyDescent="0.2">
      <c r="A12682" s="1" t="str">
        <f t="shared" si="208"/>
        <v>SINAPI-I 3867</v>
      </c>
      <c r="B12682" s="3" t="s">
        <v>6169</v>
      </c>
      <c r="C12682" s="3">
        <v>3867</v>
      </c>
      <c r="D12682" s="2" t="s">
        <v>13411</v>
      </c>
      <c r="E12682" s="3" t="s">
        <v>6148</v>
      </c>
      <c r="G12682" s="66">
        <v>70.290000000000006</v>
      </c>
    </row>
    <row r="12683" spans="1:7" x14ac:dyDescent="0.2">
      <c r="A12683" s="1" t="str">
        <f t="shared" si="208"/>
        <v>SINAPI-I 3861</v>
      </c>
      <c r="B12683" s="3" t="s">
        <v>6169</v>
      </c>
      <c r="C12683" s="3">
        <v>3861</v>
      </c>
      <c r="D12683" s="2" t="s">
        <v>13412</v>
      </c>
      <c r="E12683" s="3" t="s">
        <v>6148</v>
      </c>
      <c r="G12683" s="66">
        <v>0.73</v>
      </c>
    </row>
    <row r="12684" spans="1:7" x14ac:dyDescent="0.2">
      <c r="A12684" s="1" t="str">
        <f t="shared" si="208"/>
        <v>SINAPI-I 3904</v>
      </c>
      <c r="B12684" s="3" t="s">
        <v>6169</v>
      </c>
      <c r="C12684" s="3">
        <v>3904</v>
      </c>
      <c r="D12684" s="2" t="s">
        <v>13413</v>
      </c>
      <c r="E12684" s="3" t="s">
        <v>6148</v>
      </c>
      <c r="G12684" s="66">
        <v>0.77</v>
      </c>
    </row>
    <row r="12685" spans="1:7" x14ac:dyDescent="0.2">
      <c r="A12685" s="1" t="str">
        <f t="shared" si="208"/>
        <v>SINAPI-I 3903</v>
      </c>
      <c r="B12685" s="3" t="s">
        <v>6169</v>
      </c>
      <c r="C12685" s="3">
        <v>3903</v>
      </c>
      <c r="D12685" s="2" t="s">
        <v>13414</v>
      </c>
      <c r="E12685" s="3" t="s">
        <v>6148</v>
      </c>
      <c r="G12685" s="66">
        <v>1.88</v>
      </c>
    </row>
    <row r="12686" spans="1:7" x14ac:dyDescent="0.2">
      <c r="A12686" s="1" t="str">
        <f t="shared" si="208"/>
        <v>SINAPI-I 3862</v>
      </c>
      <c r="B12686" s="3" t="s">
        <v>6169</v>
      </c>
      <c r="C12686" s="3">
        <v>3862</v>
      </c>
      <c r="D12686" s="2" t="s">
        <v>13415</v>
      </c>
      <c r="E12686" s="3" t="s">
        <v>6148</v>
      </c>
      <c r="G12686" s="66">
        <v>4.0199999999999996</v>
      </c>
    </row>
    <row r="12687" spans="1:7" x14ac:dyDescent="0.2">
      <c r="A12687" s="1" t="str">
        <f t="shared" si="208"/>
        <v>SINAPI-I 3863</v>
      </c>
      <c r="B12687" s="3" t="s">
        <v>6169</v>
      </c>
      <c r="C12687" s="3">
        <v>3863</v>
      </c>
      <c r="D12687" s="2" t="s">
        <v>13416</v>
      </c>
      <c r="E12687" s="3" t="s">
        <v>6148</v>
      </c>
      <c r="G12687" s="66">
        <v>4.12</v>
      </c>
    </row>
    <row r="12688" spans="1:7" x14ac:dyDescent="0.2">
      <c r="A12688" s="1" t="str">
        <f t="shared" si="208"/>
        <v>SINAPI-I 3864</v>
      </c>
      <c r="B12688" s="3" t="s">
        <v>6169</v>
      </c>
      <c r="C12688" s="3">
        <v>3864</v>
      </c>
      <c r="D12688" s="2" t="s">
        <v>13417</v>
      </c>
      <c r="E12688" s="3" t="s">
        <v>6148</v>
      </c>
      <c r="G12688" s="66">
        <v>12.61</v>
      </c>
    </row>
    <row r="12689" spans="1:7" x14ac:dyDescent="0.2">
      <c r="A12689" s="1" t="str">
        <f t="shared" si="208"/>
        <v>SINAPI-I 3865</v>
      </c>
      <c r="B12689" s="3" t="s">
        <v>6169</v>
      </c>
      <c r="C12689" s="3">
        <v>3865</v>
      </c>
      <c r="D12689" s="2" t="s">
        <v>13418</v>
      </c>
      <c r="E12689" s="3" t="s">
        <v>6148</v>
      </c>
      <c r="G12689" s="66">
        <v>18.440000000000001</v>
      </c>
    </row>
    <row r="12690" spans="1:7" x14ac:dyDescent="0.2">
      <c r="A12690" s="1" t="str">
        <f t="shared" si="208"/>
        <v>SINAPI-I 3866</v>
      </c>
      <c r="B12690" s="3" t="s">
        <v>6169</v>
      </c>
      <c r="C12690" s="3">
        <v>3866</v>
      </c>
      <c r="D12690" s="2" t="s">
        <v>13419</v>
      </c>
      <c r="E12690" s="3" t="s">
        <v>6148</v>
      </c>
      <c r="G12690" s="66">
        <v>41.39</v>
      </c>
    </row>
    <row r="12691" spans="1:7" x14ac:dyDescent="0.2">
      <c r="A12691" s="1" t="str">
        <f t="shared" si="208"/>
        <v>SINAPI-I 3878</v>
      </c>
      <c r="B12691" s="3" t="s">
        <v>6169</v>
      </c>
      <c r="C12691" s="3">
        <v>3878</v>
      </c>
      <c r="D12691" s="2" t="s">
        <v>13420</v>
      </c>
      <c r="E12691" s="3" t="s">
        <v>6148</v>
      </c>
      <c r="G12691" s="66">
        <v>11.29</v>
      </c>
    </row>
    <row r="12692" spans="1:7" x14ac:dyDescent="0.2">
      <c r="A12692" s="1" t="str">
        <f t="shared" si="208"/>
        <v>SINAPI-I 3876</v>
      </c>
      <c r="B12692" s="3" t="s">
        <v>6169</v>
      </c>
      <c r="C12692" s="3">
        <v>3876</v>
      </c>
      <c r="D12692" s="2" t="s">
        <v>13421</v>
      </c>
      <c r="E12692" s="3" t="s">
        <v>6148</v>
      </c>
      <c r="G12692" s="66">
        <v>4.49</v>
      </c>
    </row>
    <row r="12693" spans="1:7" x14ac:dyDescent="0.2">
      <c r="A12693" s="1" t="str">
        <f t="shared" si="208"/>
        <v>SINAPI-I 3883</v>
      </c>
      <c r="B12693" s="3" t="s">
        <v>6169</v>
      </c>
      <c r="C12693" s="3">
        <v>3883</v>
      </c>
      <c r="D12693" s="2" t="s">
        <v>13422</v>
      </c>
      <c r="E12693" s="3" t="s">
        <v>6148</v>
      </c>
      <c r="G12693" s="66">
        <v>1.44</v>
      </c>
    </row>
    <row r="12694" spans="1:7" x14ac:dyDescent="0.2">
      <c r="A12694" s="1" t="str">
        <f t="shared" si="208"/>
        <v>SINAPI-I 3884</v>
      </c>
      <c r="B12694" s="3" t="s">
        <v>6169</v>
      </c>
      <c r="C12694" s="3">
        <v>3884</v>
      </c>
      <c r="D12694" s="2" t="s">
        <v>13423</v>
      </c>
      <c r="E12694" s="3" t="s">
        <v>6148</v>
      </c>
      <c r="G12694" s="66">
        <v>2.2799999999999998</v>
      </c>
    </row>
    <row r="12695" spans="1:7" x14ac:dyDescent="0.2">
      <c r="A12695" s="1" t="str">
        <f t="shared" si="208"/>
        <v>SINAPI-I 12892</v>
      </c>
      <c r="B12695" s="3" t="s">
        <v>6169</v>
      </c>
      <c r="C12695" s="3">
        <v>12892</v>
      </c>
      <c r="D12695" s="2" t="s">
        <v>13424</v>
      </c>
      <c r="E12695" s="3" t="s">
        <v>15506</v>
      </c>
      <c r="G12695" s="66">
        <v>12.1</v>
      </c>
    </row>
    <row r="12696" spans="1:7" x14ac:dyDescent="0.2">
      <c r="A12696" s="1" t="str">
        <f t="shared" si="208"/>
        <v>SINAPI-I 38447</v>
      </c>
      <c r="B12696" s="3" t="s">
        <v>6169</v>
      </c>
      <c r="C12696" s="3">
        <v>38447</v>
      </c>
      <c r="D12696" s="2" t="s">
        <v>13425</v>
      </c>
      <c r="E12696" s="3" t="s">
        <v>6148</v>
      </c>
    </row>
    <row r="12697" spans="1:7" x14ac:dyDescent="0.2">
      <c r="A12697" s="1" t="str">
        <f t="shared" si="208"/>
        <v>SINAPI-I 36320</v>
      </c>
      <c r="B12697" s="3" t="s">
        <v>6169</v>
      </c>
      <c r="C12697" s="3">
        <v>36320</v>
      </c>
      <c r="D12697" s="2" t="s">
        <v>13426</v>
      </c>
      <c r="E12697" s="3" t="s">
        <v>6148</v>
      </c>
    </row>
    <row r="12698" spans="1:7" x14ac:dyDescent="0.2">
      <c r="A12698" s="1" t="str">
        <f t="shared" si="208"/>
        <v>SINAPI-I 36324</v>
      </c>
      <c r="B12698" s="3" t="s">
        <v>6169</v>
      </c>
      <c r="C12698" s="3">
        <v>36324</v>
      </c>
      <c r="D12698" s="2" t="s">
        <v>13427</v>
      </c>
      <c r="E12698" s="3" t="s">
        <v>6148</v>
      </c>
    </row>
    <row r="12699" spans="1:7" x14ac:dyDescent="0.2">
      <c r="A12699" s="1" t="str">
        <f t="shared" si="208"/>
        <v>SINAPI-I 38441</v>
      </c>
      <c r="B12699" s="3" t="s">
        <v>6169</v>
      </c>
      <c r="C12699" s="3">
        <v>38441</v>
      </c>
      <c r="D12699" s="2" t="s">
        <v>13428</v>
      </c>
      <c r="E12699" s="3" t="s">
        <v>6148</v>
      </c>
    </row>
    <row r="12700" spans="1:7" x14ac:dyDescent="0.2">
      <c r="A12700" s="1" t="str">
        <f t="shared" si="208"/>
        <v>SINAPI-I 38442</v>
      </c>
      <c r="B12700" s="3" t="s">
        <v>6169</v>
      </c>
      <c r="C12700" s="3">
        <v>38442</v>
      </c>
      <c r="D12700" s="2" t="s">
        <v>13429</v>
      </c>
      <c r="E12700" s="3" t="s">
        <v>6148</v>
      </c>
    </row>
    <row r="12701" spans="1:7" x14ac:dyDescent="0.2">
      <c r="A12701" s="1" t="str">
        <f t="shared" si="208"/>
        <v>SINAPI-I 38443</v>
      </c>
      <c r="B12701" s="3" t="s">
        <v>6169</v>
      </c>
      <c r="C12701" s="3">
        <v>38443</v>
      </c>
      <c r="D12701" s="2" t="s">
        <v>13430</v>
      </c>
      <c r="E12701" s="3" t="s">
        <v>6148</v>
      </c>
    </row>
    <row r="12702" spans="1:7" x14ac:dyDescent="0.2">
      <c r="A12702" s="1" t="str">
        <f t="shared" si="208"/>
        <v>SINAPI-I 38444</v>
      </c>
      <c r="B12702" s="3" t="s">
        <v>6169</v>
      </c>
      <c r="C12702" s="3">
        <v>38444</v>
      </c>
      <c r="D12702" s="2" t="s">
        <v>13431</v>
      </c>
      <c r="E12702" s="3" t="s">
        <v>6148</v>
      </c>
    </row>
    <row r="12703" spans="1:7" x14ac:dyDescent="0.2">
      <c r="A12703" s="1" t="str">
        <f t="shared" si="208"/>
        <v>SINAPI-I 38445</v>
      </c>
      <c r="B12703" s="3" t="s">
        <v>6169</v>
      </c>
      <c r="C12703" s="3">
        <v>38445</v>
      </c>
      <c r="D12703" s="2" t="s">
        <v>13432</v>
      </c>
      <c r="E12703" s="3" t="s">
        <v>6148</v>
      </c>
    </row>
    <row r="12704" spans="1:7" x14ac:dyDescent="0.2">
      <c r="A12704" s="1" t="str">
        <f t="shared" si="208"/>
        <v>SINAPI-I 38446</v>
      </c>
      <c r="B12704" s="3" t="s">
        <v>6169</v>
      </c>
      <c r="C12704" s="3">
        <v>38446</v>
      </c>
      <c r="D12704" s="2" t="s">
        <v>13433</v>
      </c>
      <c r="E12704" s="3" t="s">
        <v>6148</v>
      </c>
    </row>
    <row r="12705" spans="1:7" x14ac:dyDescent="0.2">
      <c r="A12705" s="1" t="str">
        <f t="shared" si="208"/>
        <v>SINAPI-I 3837</v>
      </c>
      <c r="B12705" s="3" t="s">
        <v>6169</v>
      </c>
      <c r="C12705" s="3">
        <v>3837</v>
      </c>
      <c r="D12705" s="2" t="s">
        <v>13434</v>
      </c>
      <c r="E12705" s="3" t="s">
        <v>6148</v>
      </c>
      <c r="G12705" s="66">
        <v>47.67</v>
      </c>
    </row>
    <row r="12706" spans="1:7" x14ac:dyDescent="0.2">
      <c r="A12706" s="1" t="str">
        <f t="shared" si="208"/>
        <v>SINAPI-I 3845</v>
      </c>
      <c r="B12706" s="3" t="s">
        <v>6169</v>
      </c>
      <c r="C12706" s="3">
        <v>3845</v>
      </c>
      <c r="D12706" s="2" t="s">
        <v>13435</v>
      </c>
      <c r="E12706" s="3" t="s">
        <v>6148</v>
      </c>
      <c r="G12706" s="66">
        <v>17.41</v>
      </c>
    </row>
    <row r="12707" spans="1:7" x14ac:dyDescent="0.2">
      <c r="A12707" s="1" t="str">
        <f t="shared" si="208"/>
        <v>SINAPI-I 11045</v>
      </c>
      <c r="B12707" s="3" t="s">
        <v>6169</v>
      </c>
      <c r="C12707" s="3">
        <v>11045</v>
      </c>
      <c r="D12707" s="2" t="s">
        <v>13436</v>
      </c>
      <c r="E12707" s="3" t="s">
        <v>6148</v>
      </c>
      <c r="G12707" s="66">
        <v>33.590000000000003</v>
      </c>
    </row>
    <row r="12708" spans="1:7" x14ac:dyDescent="0.2">
      <c r="A12708" s="1" t="str">
        <f t="shared" si="208"/>
        <v>SINAPI-I 20170</v>
      </c>
      <c r="B12708" s="3" t="s">
        <v>6169</v>
      </c>
      <c r="C12708" s="3">
        <v>20170</v>
      </c>
      <c r="D12708" s="2" t="s">
        <v>13437</v>
      </c>
      <c r="E12708" s="3" t="s">
        <v>6148</v>
      </c>
      <c r="G12708" s="66">
        <v>13.5</v>
      </c>
    </row>
    <row r="12709" spans="1:7" x14ac:dyDescent="0.2">
      <c r="A12709" s="1" t="str">
        <f t="shared" si="208"/>
        <v>SINAPI-I 20171</v>
      </c>
      <c r="B12709" s="3" t="s">
        <v>6169</v>
      </c>
      <c r="C12709" s="3">
        <v>20171</v>
      </c>
      <c r="D12709" s="2" t="s">
        <v>13438</v>
      </c>
      <c r="E12709" s="3" t="s">
        <v>6148</v>
      </c>
      <c r="G12709" s="66">
        <v>38.92</v>
      </c>
    </row>
    <row r="12710" spans="1:7" x14ac:dyDescent="0.2">
      <c r="A12710" s="1" t="str">
        <f t="shared" si="208"/>
        <v>SINAPI-I 20167</v>
      </c>
      <c r="B12710" s="3" t="s">
        <v>6169</v>
      </c>
      <c r="C12710" s="3">
        <v>20167</v>
      </c>
      <c r="D12710" s="2" t="s">
        <v>13439</v>
      </c>
      <c r="E12710" s="3" t="s">
        <v>6148</v>
      </c>
      <c r="G12710" s="66">
        <v>4.8899999999999997</v>
      </c>
    </row>
    <row r="12711" spans="1:7" x14ac:dyDescent="0.2">
      <c r="A12711" s="1" t="str">
        <f t="shared" ref="A12711:A12774" si="209">CONCATENAR</f>
        <v>SINAPI-I 20168</v>
      </c>
      <c r="B12711" s="3" t="s">
        <v>6169</v>
      </c>
      <c r="C12711" s="3">
        <v>20168</v>
      </c>
      <c r="D12711" s="2" t="s">
        <v>13440</v>
      </c>
      <c r="E12711" s="3" t="s">
        <v>6148</v>
      </c>
      <c r="G12711" s="66">
        <v>10.07</v>
      </c>
    </row>
    <row r="12712" spans="1:7" x14ac:dyDescent="0.2">
      <c r="A12712" s="1" t="str">
        <f t="shared" si="209"/>
        <v>SINAPI-I 20169</v>
      </c>
      <c r="B12712" s="3" t="s">
        <v>6169</v>
      </c>
      <c r="C12712" s="3">
        <v>20169</v>
      </c>
      <c r="D12712" s="2" t="s">
        <v>13441</v>
      </c>
      <c r="E12712" s="3" t="s">
        <v>6148</v>
      </c>
      <c r="G12712" s="66">
        <v>11.76</v>
      </c>
    </row>
    <row r="12713" spans="1:7" x14ac:dyDescent="0.2">
      <c r="A12713" s="1" t="str">
        <f t="shared" si="209"/>
        <v>SINAPI-I 3899</v>
      </c>
      <c r="B12713" s="3" t="s">
        <v>6169</v>
      </c>
      <c r="C12713" s="3">
        <v>3899</v>
      </c>
      <c r="D12713" s="2" t="s">
        <v>13442</v>
      </c>
      <c r="E12713" s="3" t="s">
        <v>6148</v>
      </c>
      <c r="G12713" s="66">
        <v>6.52</v>
      </c>
    </row>
    <row r="12714" spans="1:7" x14ac:dyDescent="0.2">
      <c r="A12714" s="1" t="str">
        <f t="shared" si="209"/>
        <v>SINAPI-I 38676</v>
      </c>
      <c r="B12714" s="3" t="s">
        <v>6169</v>
      </c>
      <c r="C12714" s="3">
        <v>38676</v>
      </c>
      <c r="D12714" s="2" t="s">
        <v>13443</v>
      </c>
      <c r="E12714" s="3" t="s">
        <v>6148</v>
      </c>
      <c r="G12714" s="66">
        <v>32.61</v>
      </c>
    </row>
    <row r="12715" spans="1:7" x14ac:dyDescent="0.2">
      <c r="A12715" s="1" t="str">
        <f t="shared" si="209"/>
        <v>SINAPI-I 3897</v>
      </c>
      <c r="B12715" s="3" t="s">
        <v>6169</v>
      </c>
      <c r="C12715" s="3">
        <v>3897</v>
      </c>
      <c r="D12715" s="2" t="s">
        <v>13444</v>
      </c>
      <c r="E12715" s="3" t="s">
        <v>6148</v>
      </c>
      <c r="G12715" s="66">
        <v>1.59</v>
      </c>
    </row>
    <row r="12716" spans="1:7" x14ac:dyDescent="0.2">
      <c r="A12716" s="1" t="str">
        <f t="shared" si="209"/>
        <v>SINAPI-I 3875</v>
      </c>
      <c r="B12716" s="3" t="s">
        <v>6169</v>
      </c>
      <c r="C12716" s="3">
        <v>3875</v>
      </c>
      <c r="D12716" s="2" t="s">
        <v>13445</v>
      </c>
      <c r="E12716" s="3" t="s">
        <v>6148</v>
      </c>
      <c r="G12716" s="66">
        <v>3.29</v>
      </c>
    </row>
    <row r="12717" spans="1:7" x14ac:dyDescent="0.2">
      <c r="A12717" s="1" t="str">
        <f t="shared" si="209"/>
        <v>SINAPI-I 3898</v>
      </c>
      <c r="B12717" s="3" t="s">
        <v>6169</v>
      </c>
      <c r="C12717" s="3">
        <v>3898</v>
      </c>
      <c r="D12717" s="2" t="s">
        <v>13446</v>
      </c>
      <c r="E12717" s="3" t="s">
        <v>6148</v>
      </c>
      <c r="G12717" s="66">
        <v>6.67</v>
      </c>
    </row>
    <row r="12718" spans="1:7" x14ac:dyDescent="0.2">
      <c r="A12718" s="1" t="str">
        <f t="shared" si="209"/>
        <v>SINAPI-I 3855</v>
      </c>
      <c r="B12718" s="3" t="s">
        <v>6169</v>
      </c>
      <c r="C12718" s="3">
        <v>3855</v>
      </c>
      <c r="D12718" s="2" t="s">
        <v>13447</v>
      </c>
      <c r="E12718" s="3" t="s">
        <v>6148</v>
      </c>
      <c r="G12718" s="66">
        <v>4.87</v>
      </c>
    </row>
    <row r="12719" spans="1:7" x14ac:dyDescent="0.2">
      <c r="A12719" s="1" t="str">
        <f t="shared" si="209"/>
        <v>SINAPI-I 3874</v>
      </c>
      <c r="B12719" s="3" t="s">
        <v>6169</v>
      </c>
      <c r="C12719" s="3">
        <v>3874</v>
      </c>
      <c r="D12719" s="2" t="s">
        <v>13448</v>
      </c>
      <c r="E12719" s="3" t="s">
        <v>6148</v>
      </c>
      <c r="G12719" s="66">
        <v>5.65</v>
      </c>
    </row>
    <row r="12720" spans="1:7" x14ac:dyDescent="0.2">
      <c r="A12720" s="1" t="str">
        <f t="shared" si="209"/>
        <v>SINAPI-I 3870</v>
      </c>
      <c r="B12720" s="3" t="s">
        <v>6169</v>
      </c>
      <c r="C12720" s="3">
        <v>3870</v>
      </c>
      <c r="D12720" s="2" t="s">
        <v>13449</v>
      </c>
      <c r="E12720" s="3" t="s">
        <v>6148</v>
      </c>
      <c r="G12720" s="66">
        <v>6.2</v>
      </c>
    </row>
    <row r="12721" spans="1:7" x14ac:dyDescent="0.2">
      <c r="A12721" s="1" t="str">
        <f t="shared" si="209"/>
        <v>SINAPI-I 38678</v>
      </c>
      <c r="B12721" s="3" t="s">
        <v>6169</v>
      </c>
      <c r="C12721" s="3">
        <v>38678</v>
      </c>
      <c r="D12721" s="2" t="s">
        <v>13450</v>
      </c>
      <c r="E12721" s="3" t="s">
        <v>6148</v>
      </c>
      <c r="G12721" s="66">
        <v>16.399999999999999</v>
      </c>
    </row>
    <row r="12722" spans="1:7" x14ac:dyDescent="0.2">
      <c r="A12722" s="1" t="str">
        <f t="shared" si="209"/>
        <v>SINAPI-I 3859</v>
      </c>
      <c r="B12722" s="3" t="s">
        <v>6169</v>
      </c>
      <c r="C12722" s="3">
        <v>3859</v>
      </c>
      <c r="D12722" s="2" t="s">
        <v>13451</v>
      </c>
      <c r="E12722" s="3" t="s">
        <v>6148</v>
      </c>
      <c r="G12722" s="66">
        <v>1.25</v>
      </c>
    </row>
    <row r="12723" spans="1:7" x14ac:dyDescent="0.2">
      <c r="A12723" s="1" t="str">
        <f t="shared" si="209"/>
        <v>SINAPI-I 3856</v>
      </c>
      <c r="B12723" s="3" t="s">
        <v>6169</v>
      </c>
      <c r="C12723" s="3">
        <v>3856</v>
      </c>
      <c r="D12723" s="2" t="s">
        <v>13452</v>
      </c>
      <c r="E12723" s="3" t="s">
        <v>6148</v>
      </c>
      <c r="G12723" s="66">
        <v>1.73</v>
      </c>
    </row>
    <row r="12724" spans="1:7" x14ac:dyDescent="0.2">
      <c r="A12724" s="1" t="str">
        <f t="shared" si="209"/>
        <v>SINAPI-I 3906</v>
      </c>
      <c r="B12724" s="3" t="s">
        <v>6169</v>
      </c>
      <c r="C12724" s="3">
        <v>3906</v>
      </c>
      <c r="D12724" s="2" t="s">
        <v>13453</v>
      </c>
      <c r="E12724" s="3" t="s">
        <v>6148</v>
      </c>
      <c r="G12724" s="66">
        <v>1.43</v>
      </c>
    </row>
    <row r="12725" spans="1:7" x14ac:dyDescent="0.2">
      <c r="A12725" s="1" t="str">
        <f t="shared" si="209"/>
        <v>SINAPI-I 3860</v>
      </c>
      <c r="B12725" s="3" t="s">
        <v>6169</v>
      </c>
      <c r="C12725" s="3">
        <v>3860</v>
      </c>
      <c r="D12725" s="2" t="s">
        <v>13454</v>
      </c>
      <c r="E12725" s="3" t="s">
        <v>6148</v>
      </c>
      <c r="G12725" s="66">
        <v>4.25</v>
      </c>
    </row>
    <row r="12726" spans="1:7" x14ac:dyDescent="0.2">
      <c r="A12726" s="1" t="str">
        <f t="shared" si="209"/>
        <v>SINAPI-I 3905</v>
      </c>
      <c r="B12726" s="3" t="s">
        <v>6169</v>
      </c>
      <c r="C12726" s="3">
        <v>3905</v>
      </c>
      <c r="D12726" s="2" t="s">
        <v>13455</v>
      </c>
      <c r="E12726" s="3" t="s">
        <v>6148</v>
      </c>
      <c r="G12726" s="66">
        <v>9.74</v>
      </c>
    </row>
    <row r="12727" spans="1:7" x14ac:dyDescent="0.2">
      <c r="A12727" s="1" t="str">
        <f t="shared" si="209"/>
        <v>SINAPI-I 3871</v>
      </c>
      <c r="B12727" s="3" t="s">
        <v>6169</v>
      </c>
      <c r="C12727" s="3">
        <v>3871</v>
      </c>
      <c r="D12727" s="2" t="s">
        <v>13456</v>
      </c>
      <c r="E12727" s="3" t="s">
        <v>6148</v>
      </c>
      <c r="G12727" s="66">
        <v>17.239999999999998</v>
      </c>
    </row>
    <row r="12728" spans="1:7" x14ac:dyDescent="0.2">
      <c r="A12728" s="1" t="str">
        <f t="shared" si="209"/>
        <v>SINAPI-I 37427</v>
      </c>
      <c r="B12728" s="3" t="s">
        <v>6169</v>
      </c>
      <c r="C12728" s="3">
        <v>37427</v>
      </c>
      <c r="D12728" s="2" t="s">
        <v>13457</v>
      </c>
      <c r="E12728" s="3" t="s">
        <v>6148</v>
      </c>
    </row>
    <row r="12729" spans="1:7" x14ac:dyDescent="0.2">
      <c r="A12729" s="1" t="str">
        <f t="shared" si="209"/>
        <v>SINAPI-I 37424</v>
      </c>
      <c r="B12729" s="3" t="s">
        <v>6169</v>
      </c>
      <c r="C12729" s="3">
        <v>37424</v>
      </c>
      <c r="D12729" s="2" t="s">
        <v>13458</v>
      </c>
      <c r="E12729" s="3" t="s">
        <v>6148</v>
      </c>
    </row>
    <row r="12730" spans="1:7" x14ac:dyDescent="0.2">
      <c r="A12730" s="1" t="str">
        <f t="shared" si="209"/>
        <v>SINAPI-I 37428</v>
      </c>
      <c r="B12730" s="3" t="s">
        <v>6169</v>
      </c>
      <c r="C12730" s="3">
        <v>37428</v>
      </c>
      <c r="D12730" s="2" t="s">
        <v>13459</v>
      </c>
      <c r="E12730" s="3" t="s">
        <v>6148</v>
      </c>
    </row>
    <row r="12731" spans="1:7" x14ac:dyDescent="0.2">
      <c r="A12731" s="1" t="str">
        <f t="shared" si="209"/>
        <v>SINAPI-I 37425</v>
      </c>
      <c r="B12731" s="3" t="s">
        <v>6169</v>
      </c>
      <c r="C12731" s="3">
        <v>37425</v>
      </c>
      <c r="D12731" s="2" t="s">
        <v>13460</v>
      </c>
      <c r="E12731" s="3" t="s">
        <v>6148</v>
      </c>
    </row>
    <row r="12732" spans="1:7" x14ac:dyDescent="0.2">
      <c r="A12732" s="1" t="str">
        <f t="shared" si="209"/>
        <v>SINAPI-I 37429</v>
      </c>
      <c r="B12732" s="3" t="s">
        <v>6169</v>
      </c>
      <c r="C12732" s="3">
        <v>37429</v>
      </c>
      <c r="D12732" s="2" t="s">
        <v>13461</v>
      </c>
      <c r="E12732" s="3" t="s">
        <v>6148</v>
      </c>
    </row>
    <row r="12733" spans="1:7" x14ac:dyDescent="0.2">
      <c r="A12733" s="1" t="str">
        <f t="shared" si="209"/>
        <v>SINAPI-I 37426</v>
      </c>
      <c r="B12733" s="3" t="s">
        <v>6169</v>
      </c>
      <c r="C12733" s="3">
        <v>37426</v>
      </c>
      <c r="D12733" s="2" t="s">
        <v>13462</v>
      </c>
      <c r="E12733" s="3" t="s">
        <v>6148</v>
      </c>
    </row>
    <row r="12734" spans="1:7" ht="22.5" x14ac:dyDescent="0.2">
      <c r="A12734" s="1" t="str">
        <f t="shared" si="209"/>
        <v>SINAPI-I 39292</v>
      </c>
      <c r="B12734" s="3" t="s">
        <v>6169</v>
      </c>
      <c r="C12734" s="3">
        <v>39292</v>
      </c>
      <c r="D12734" s="2" t="s">
        <v>13463</v>
      </c>
      <c r="E12734" s="3" t="s">
        <v>6148</v>
      </c>
    </row>
    <row r="12735" spans="1:7" ht="22.5" x14ac:dyDescent="0.2">
      <c r="A12735" s="1" t="str">
        <f t="shared" si="209"/>
        <v>SINAPI-I 39293</v>
      </c>
      <c r="B12735" s="3" t="s">
        <v>6169</v>
      </c>
      <c r="C12735" s="3">
        <v>39293</v>
      </c>
      <c r="D12735" s="2" t="s">
        <v>13464</v>
      </c>
      <c r="E12735" s="3" t="s">
        <v>6148</v>
      </c>
    </row>
    <row r="12736" spans="1:7" ht="22.5" x14ac:dyDescent="0.2">
      <c r="A12736" s="1" t="str">
        <f t="shared" si="209"/>
        <v>SINAPI-I 39294</v>
      </c>
      <c r="B12736" s="3" t="s">
        <v>6169</v>
      </c>
      <c r="C12736" s="3">
        <v>39294</v>
      </c>
      <c r="D12736" s="2" t="s">
        <v>13465</v>
      </c>
      <c r="E12736" s="3" t="s">
        <v>6148</v>
      </c>
    </row>
    <row r="12737" spans="1:7" ht="22.5" x14ac:dyDescent="0.2">
      <c r="A12737" s="1" t="str">
        <f t="shared" si="209"/>
        <v>SINAPI-I 39295</v>
      </c>
      <c r="B12737" s="3" t="s">
        <v>6169</v>
      </c>
      <c r="C12737" s="3">
        <v>39295</v>
      </c>
      <c r="D12737" s="2" t="s">
        <v>13466</v>
      </c>
      <c r="E12737" s="3" t="s">
        <v>6148</v>
      </c>
    </row>
    <row r="12738" spans="1:7" ht="22.5" x14ac:dyDescent="0.2">
      <c r="A12738" s="1" t="str">
        <f t="shared" si="209"/>
        <v>SINAPI-I 39312</v>
      </c>
      <c r="B12738" s="3" t="s">
        <v>6169</v>
      </c>
      <c r="C12738" s="3">
        <v>39312</v>
      </c>
      <c r="D12738" s="2" t="s">
        <v>13467</v>
      </c>
      <c r="E12738" s="3" t="s">
        <v>6148</v>
      </c>
    </row>
    <row r="12739" spans="1:7" ht="22.5" x14ac:dyDescent="0.2">
      <c r="A12739" s="1" t="str">
        <f t="shared" si="209"/>
        <v>SINAPI-I 39313</v>
      </c>
      <c r="B12739" s="3" t="s">
        <v>6169</v>
      </c>
      <c r="C12739" s="3">
        <v>39313</v>
      </c>
      <c r="D12739" s="2" t="s">
        <v>13468</v>
      </c>
      <c r="E12739" s="3" t="s">
        <v>6148</v>
      </c>
    </row>
    <row r="12740" spans="1:7" ht="22.5" x14ac:dyDescent="0.2">
      <c r="A12740" s="1" t="str">
        <f t="shared" si="209"/>
        <v>SINAPI-I 39314</v>
      </c>
      <c r="B12740" s="3" t="s">
        <v>6169</v>
      </c>
      <c r="C12740" s="3">
        <v>39314</v>
      </c>
      <c r="D12740" s="2" t="s">
        <v>13469</v>
      </c>
      <c r="E12740" s="3" t="s">
        <v>6148</v>
      </c>
    </row>
    <row r="12741" spans="1:7" ht="22.5" x14ac:dyDescent="0.2">
      <c r="A12741" s="1" t="str">
        <f t="shared" si="209"/>
        <v>SINAPI-I 39296</v>
      </c>
      <c r="B12741" s="3" t="s">
        <v>6169</v>
      </c>
      <c r="C12741" s="3">
        <v>39296</v>
      </c>
      <c r="D12741" s="2" t="s">
        <v>13470</v>
      </c>
      <c r="E12741" s="3" t="s">
        <v>6148</v>
      </c>
    </row>
    <row r="12742" spans="1:7" ht="22.5" x14ac:dyDescent="0.2">
      <c r="A12742" s="1" t="str">
        <f t="shared" si="209"/>
        <v>SINAPI-I 39297</v>
      </c>
      <c r="B12742" s="3" t="s">
        <v>6169</v>
      </c>
      <c r="C12742" s="3">
        <v>39297</v>
      </c>
      <c r="D12742" s="2" t="s">
        <v>13471</v>
      </c>
      <c r="E12742" s="3" t="s">
        <v>6148</v>
      </c>
    </row>
    <row r="12743" spans="1:7" ht="22.5" x14ac:dyDescent="0.2">
      <c r="A12743" s="1" t="str">
        <f t="shared" si="209"/>
        <v>SINAPI-I 39298</v>
      </c>
      <c r="B12743" s="3" t="s">
        <v>6169</v>
      </c>
      <c r="C12743" s="3">
        <v>39298</v>
      </c>
      <c r="D12743" s="2" t="s">
        <v>13472</v>
      </c>
      <c r="E12743" s="3" t="s">
        <v>6148</v>
      </c>
    </row>
    <row r="12744" spans="1:7" ht="22.5" x14ac:dyDescent="0.2">
      <c r="A12744" s="1" t="str">
        <f t="shared" si="209"/>
        <v>SINAPI-I 39299</v>
      </c>
      <c r="B12744" s="3" t="s">
        <v>6169</v>
      </c>
      <c r="C12744" s="3">
        <v>39299</v>
      </c>
      <c r="D12744" s="2" t="s">
        <v>13473</v>
      </c>
      <c r="E12744" s="3" t="s">
        <v>6148</v>
      </c>
    </row>
    <row r="12745" spans="1:7" x14ac:dyDescent="0.2">
      <c r="A12745" s="1" t="str">
        <f t="shared" si="209"/>
        <v>SINAPI-I 39308</v>
      </c>
      <c r="B12745" s="3" t="s">
        <v>6169</v>
      </c>
      <c r="C12745" s="3">
        <v>39308</v>
      </c>
      <c r="D12745" s="2" t="s">
        <v>13474</v>
      </c>
      <c r="E12745" s="3" t="s">
        <v>6148</v>
      </c>
    </row>
    <row r="12746" spans="1:7" x14ac:dyDescent="0.2">
      <c r="A12746" s="1" t="str">
        <f t="shared" si="209"/>
        <v>SINAPI-I 39309</v>
      </c>
      <c r="B12746" s="3" t="s">
        <v>6169</v>
      </c>
      <c r="C12746" s="3">
        <v>39309</v>
      </c>
      <c r="D12746" s="2" t="s">
        <v>13475</v>
      </c>
      <c r="E12746" s="3" t="s">
        <v>6148</v>
      </c>
    </row>
    <row r="12747" spans="1:7" x14ac:dyDescent="0.2">
      <c r="A12747" s="1" t="str">
        <f t="shared" si="209"/>
        <v>SINAPI-I 39310</v>
      </c>
      <c r="B12747" s="3" t="s">
        <v>6169</v>
      </c>
      <c r="C12747" s="3">
        <v>39310</v>
      </c>
      <c r="D12747" s="2" t="s">
        <v>13476</v>
      </c>
      <c r="E12747" s="3" t="s">
        <v>6148</v>
      </c>
    </row>
    <row r="12748" spans="1:7" x14ac:dyDescent="0.2">
      <c r="A12748" s="1" t="str">
        <f t="shared" si="209"/>
        <v>SINAPI-I 39311</v>
      </c>
      <c r="B12748" s="3" t="s">
        <v>6169</v>
      </c>
      <c r="C12748" s="3">
        <v>39311</v>
      </c>
      <c r="D12748" s="2" t="s">
        <v>13477</v>
      </c>
      <c r="E12748" s="3" t="s">
        <v>6148</v>
      </c>
    </row>
    <row r="12749" spans="1:7" x14ac:dyDescent="0.2">
      <c r="A12749" s="1" t="str">
        <f t="shared" si="209"/>
        <v>SINAPI-I 11519</v>
      </c>
      <c r="B12749" s="3" t="s">
        <v>6169</v>
      </c>
      <c r="C12749" s="3">
        <v>11519</v>
      </c>
      <c r="D12749" s="2" t="s">
        <v>13478</v>
      </c>
      <c r="E12749" s="3" t="s">
        <v>15506</v>
      </c>
      <c r="G12749" s="66">
        <v>47.48</v>
      </c>
    </row>
    <row r="12750" spans="1:7" ht="22.5" x14ac:dyDescent="0.2">
      <c r="A12750" s="1" t="str">
        <f t="shared" si="209"/>
        <v>SINAPI-I 11520</v>
      </c>
      <c r="B12750" s="3" t="s">
        <v>6169</v>
      </c>
      <c r="C12750" s="3">
        <v>11520</v>
      </c>
      <c r="D12750" s="2" t="s">
        <v>13479</v>
      </c>
      <c r="E12750" s="3" t="s">
        <v>15506</v>
      </c>
      <c r="G12750" s="66">
        <v>21.95</v>
      </c>
    </row>
    <row r="12751" spans="1:7" x14ac:dyDescent="0.2">
      <c r="A12751" s="1" t="str">
        <f t="shared" si="209"/>
        <v>SINAPI-I 11518</v>
      </c>
      <c r="B12751" s="3" t="s">
        <v>6169</v>
      </c>
      <c r="C12751" s="3">
        <v>11518</v>
      </c>
      <c r="D12751" s="2" t="s">
        <v>13480</v>
      </c>
      <c r="E12751" s="3" t="s">
        <v>15506</v>
      </c>
      <c r="G12751" s="66">
        <v>79.819999999999993</v>
      </c>
    </row>
    <row r="12752" spans="1:7" x14ac:dyDescent="0.2">
      <c r="A12752" s="1" t="str">
        <f t="shared" si="209"/>
        <v>SINAPI-I 38473</v>
      </c>
      <c r="B12752" s="3" t="s">
        <v>6169</v>
      </c>
      <c r="C12752" s="3">
        <v>38473</v>
      </c>
      <c r="D12752" s="2" t="s">
        <v>13481</v>
      </c>
      <c r="E12752" s="3" t="s">
        <v>6148</v>
      </c>
      <c r="G12752" s="66">
        <v>101.95</v>
      </c>
    </row>
    <row r="12753" spans="1:7" x14ac:dyDescent="0.2">
      <c r="A12753" s="1" t="str">
        <f t="shared" si="209"/>
        <v>SINAPI-I 4244</v>
      </c>
      <c r="B12753" s="3" t="s">
        <v>6169</v>
      </c>
      <c r="C12753" s="3">
        <v>4244</v>
      </c>
      <c r="D12753" s="2" t="s">
        <v>13482</v>
      </c>
      <c r="E12753" s="3" t="s">
        <v>6152</v>
      </c>
      <c r="G12753" s="66">
        <v>23.04</v>
      </c>
    </row>
    <row r="12754" spans="1:7" x14ac:dyDescent="0.2">
      <c r="A12754" s="1" t="str">
        <f t="shared" si="209"/>
        <v>SINAPI-I 40977</v>
      </c>
      <c r="B12754" s="3" t="s">
        <v>6169</v>
      </c>
      <c r="C12754" s="3">
        <v>40977</v>
      </c>
      <c r="D12754" s="2" t="s">
        <v>13483</v>
      </c>
      <c r="E12754" s="3" t="s">
        <v>6164</v>
      </c>
      <c r="G12754" s="66">
        <v>4067.97</v>
      </c>
    </row>
    <row r="12755" spans="1:7" x14ac:dyDescent="0.2">
      <c r="A12755" s="1" t="str">
        <f t="shared" si="209"/>
        <v>SINAPI-I 4115</v>
      </c>
      <c r="B12755" s="3" t="s">
        <v>6169</v>
      </c>
      <c r="C12755" s="3">
        <v>4115</v>
      </c>
      <c r="D12755" s="2" t="s">
        <v>13484</v>
      </c>
      <c r="E12755" s="3" t="s">
        <v>6147</v>
      </c>
      <c r="G12755" s="66">
        <v>23.71</v>
      </c>
    </row>
    <row r="12756" spans="1:7" x14ac:dyDescent="0.2">
      <c r="A12756" s="1" t="str">
        <f t="shared" si="209"/>
        <v>SINAPI-I 4119</v>
      </c>
      <c r="B12756" s="3" t="s">
        <v>6169</v>
      </c>
      <c r="C12756" s="3">
        <v>4119</v>
      </c>
      <c r="D12756" s="2" t="s">
        <v>13485</v>
      </c>
      <c r="E12756" s="3" t="s">
        <v>6147</v>
      </c>
      <c r="G12756" s="66">
        <v>47.89</v>
      </c>
    </row>
    <row r="12757" spans="1:7" x14ac:dyDescent="0.2">
      <c r="A12757" s="1" t="str">
        <f t="shared" si="209"/>
        <v>SINAPI-I 2794</v>
      </c>
      <c r="B12757" s="3" t="s">
        <v>6169</v>
      </c>
      <c r="C12757" s="3">
        <v>2794</v>
      </c>
      <c r="D12757" s="2" t="s">
        <v>13486</v>
      </c>
      <c r="E12757" s="3" t="s">
        <v>6147</v>
      </c>
      <c r="G12757" s="66">
        <v>127.05</v>
      </c>
    </row>
    <row r="12758" spans="1:7" x14ac:dyDescent="0.2">
      <c r="A12758" s="1" t="str">
        <f t="shared" si="209"/>
        <v>SINAPI-I 2788</v>
      </c>
      <c r="B12758" s="3" t="s">
        <v>6169</v>
      </c>
      <c r="C12758" s="3">
        <v>2788</v>
      </c>
      <c r="D12758" s="2" t="s">
        <v>13487</v>
      </c>
      <c r="E12758" s="3" t="s">
        <v>6147</v>
      </c>
      <c r="G12758" s="66">
        <v>185.08</v>
      </c>
    </row>
    <row r="12759" spans="1:7" x14ac:dyDescent="0.2">
      <c r="A12759" s="1" t="str">
        <f t="shared" si="209"/>
        <v>SINAPI-I 4006</v>
      </c>
      <c r="B12759" s="3" t="s">
        <v>6169</v>
      </c>
      <c r="C12759" s="3">
        <v>4006</v>
      </c>
      <c r="D12759" s="2" t="s">
        <v>13488</v>
      </c>
      <c r="E12759" s="3" t="s">
        <v>6154</v>
      </c>
      <c r="G12759" s="66">
        <v>1889.52</v>
      </c>
    </row>
    <row r="12760" spans="1:7" x14ac:dyDescent="0.2">
      <c r="A12760" s="1" t="str">
        <f t="shared" si="209"/>
        <v>SINAPI-I 36151</v>
      </c>
      <c r="B12760" s="3" t="s">
        <v>6169</v>
      </c>
      <c r="C12760" s="3">
        <v>36151</v>
      </c>
      <c r="D12760" s="2" t="s">
        <v>13489</v>
      </c>
      <c r="E12760" s="3" t="s">
        <v>6148</v>
      </c>
      <c r="G12760" s="66">
        <v>26.9</v>
      </c>
    </row>
    <row r="12761" spans="1:7" ht="22.5" x14ac:dyDescent="0.2">
      <c r="A12761" s="1" t="str">
        <f t="shared" si="209"/>
        <v>SINAPI-I 37461</v>
      </c>
      <c r="B12761" s="3" t="s">
        <v>6169</v>
      </c>
      <c r="C12761" s="3">
        <v>37461</v>
      </c>
      <c r="D12761" s="2" t="s">
        <v>13490</v>
      </c>
      <c r="E12761" s="3" t="s">
        <v>6147</v>
      </c>
      <c r="G12761" s="66">
        <v>14.46</v>
      </c>
    </row>
    <row r="12762" spans="1:7" x14ac:dyDescent="0.2">
      <c r="A12762" s="1" t="str">
        <f t="shared" si="209"/>
        <v>SINAPI-I 37460</v>
      </c>
      <c r="B12762" s="3" t="s">
        <v>6169</v>
      </c>
      <c r="C12762" s="3">
        <v>37460</v>
      </c>
      <c r="D12762" s="2" t="s">
        <v>13491</v>
      </c>
      <c r="E12762" s="3" t="s">
        <v>6147</v>
      </c>
      <c r="G12762" s="66">
        <v>19.75</v>
      </c>
    </row>
    <row r="12763" spans="1:7" x14ac:dyDescent="0.2">
      <c r="A12763" s="1" t="str">
        <f t="shared" si="209"/>
        <v>SINAPI-I 37458</v>
      </c>
      <c r="B12763" s="3" t="s">
        <v>6169</v>
      </c>
      <c r="C12763" s="3">
        <v>37458</v>
      </c>
      <c r="D12763" s="2" t="s">
        <v>13492</v>
      </c>
      <c r="E12763" s="3" t="s">
        <v>6147</v>
      </c>
      <c r="G12763" s="66">
        <v>5.79</v>
      </c>
    </row>
    <row r="12764" spans="1:7" x14ac:dyDescent="0.2">
      <c r="A12764" s="1" t="str">
        <f t="shared" si="209"/>
        <v>SINAPI-I 37454</v>
      </c>
      <c r="B12764" s="3" t="s">
        <v>6169</v>
      </c>
      <c r="C12764" s="3">
        <v>37454</v>
      </c>
      <c r="D12764" s="2" t="s">
        <v>13493</v>
      </c>
      <c r="E12764" s="3" t="s">
        <v>6147</v>
      </c>
      <c r="G12764" s="66">
        <v>1.52</v>
      </c>
    </row>
    <row r="12765" spans="1:7" x14ac:dyDescent="0.2">
      <c r="A12765" s="1" t="str">
        <f t="shared" si="209"/>
        <v>SINAPI-I 37455</v>
      </c>
      <c r="B12765" s="3" t="s">
        <v>6169</v>
      </c>
      <c r="C12765" s="3">
        <v>37455</v>
      </c>
      <c r="D12765" s="2" t="s">
        <v>13494</v>
      </c>
      <c r="E12765" s="3" t="s">
        <v>6147</v>
      </c>
      <c r="G12765" s="66">
        <v>2.5499999999999998</v>
      </c>
    </row>
    <row r="12766" spans="1:7" x14ac:dyDescent="0.2">
      <c r="A12766" s="1" t="str">
        <f t="shared" si="209"/>
        <v>SINAPI-I 37459</v>
      </c>
      <c r="B12766" s="3" t="s">
        <v>6169</v>
      </c>
      <c r="C12766" s="3">
        <v>37459</v>
      </c>
      <c r="D12766" s="2" t="s">
        <v>13495</v>
      </c>
      <c r="E12766" s="3" t="s">
        <v>6147</v>
      </c>
      <c r="G12766" s="66">
        <v>8.1300000000000008</v>
      </c>
    </row>
    <row r="12767" spans="1:7" x14ac:dyDescent="0.2">
      <c r="A12767" s="1" t="str">
        <f t="shared" si="209"/>
        <v>SINAPI-I 37457</v>
      </c>
      <c r="B12767" s="3" t="s">
        <v>6169</v>
      </c>
      <c r="C12767" s="3">
        <v>37457</v>
      </c>
      <c r="D12767" s="2" t="s">
        <v>13496</v>
      </c>
      <c r="E12767" s="3" t="s">
        <v>6147</v>
      </c>
      <c r="G12767" s="66">
        <v>3.89</v>
      </c>
    </row>
    <row r="12768" spans="1:7" x14ac:dyDescent="0.2">
      <c r="A12768" s="1" t="str">
        <f t="shared" si="209"/>
        <v>SINAPI-I 37456</v>
      </c>
      <c r="B12768" s="3" t="s">
        <v>6169</v>
      </c>
      <c r="C12768" s="3">
        <v>37456</v>
      </c>
      <c r="D12768" s="2" t="s">
        <v>13497</v>
      </c>
      <c r="E12768" s="3" t="s">
        <v>6147</v>
      </c>
      <c r="G12768" s="66">
        <v>2.0499999999999998</v>
      </c>
    </row>
    <row r="12769" spans="1:7" ht="22.5" x14ac:dyDescent="0.2">
      <c r="A12769" s="1" t="str">
        <f t="shared" si="209"/>
        <v>SINAPI-I 21029</v>
      </c>
      <c r="B12769" s="3" t="s">
        <v>6169</v>
      </c>
      <c r="C12769" s="3">
        <v>21029</v>
      </c>
      <c r="D12769" s="2" t="s">
        <v>13498</v>
      </c>
      <c r="E12769" s="3" t="s">
        <v>6148</v>
      </c>
      <c r="G12769" s="66">
        <v>331.5</v>
      </c>
    </row>
    <row r="12770" spans="1:7" ht="22.5" x14ac:dyDescent="0.2">
      <c r="A12770" s="1" t="str">
        <f t="shared" si="209"/>
        <v>SINAPI-I 21030</v>
      </c>
      <c r="B12770" s="3" t="s">
        <v>6169</v>
      </c>
      <c r="C12770" s="3">
        <v>21030</v>
      </c>
      <c r="D12770" s="2" t="s">
        <v>13499</v>
      </c>
      <c r="E12770" s="3" t="s">
        <v>6148</v>
      </c>
      <c r="G12770" s="66">
        <v>408.63</v>
      </c>
    </row>
    <row r="12771" spans="1:7" ht="22.5" x14ac:dyDescent="0.2">
      <c r="A12771" s="1" t="str">
        <f t="shared" si="209"/>
        <v>SINAPI-I 21031</v>
      </c>
      <c r="B12771" s="3" t="s">
        <v>6169</v>
      </c>
      <c r="C12771" s="3">
        <v>21031</v>
      </c>
      <c r="D12771" s="2" t="s">
        <v>13500</v>
      </c>
      <c r="E12771" s="3" t="s">
        <v>6148</v>
      </c>
      <c r="G12771" s="66">
        <v>508.73</v>
      </c>
    </row>
    <row r="12772" spans="1:7" ht="22.5" x14ac:dyDescent="0.2">
      <c r="A12772" s="1" t="str">
        <f t="shared" si="209"/>
        <v>SINAPI-I 21032</v>
      </c>
      <c r="B12772" s="3" t="s">
        <v>6169</v>
      </c>
      <c r="C12772" s="3">
        <v>21032</v>
      </c>
      <c r="D12772" s="2" t="s">
        <v>13501</v>
      </c>
      <c r="E12772" s="3" t="s">
        <v>6148</v>
      </c>
      <c r="G12772" s="66">
        <v>543.20000000000005</v>
      </c>
    </row>
    <row r="12773" spans="1:7" ht="22.5" x14ac:dyDescent="0.2">
      <c r="A12773" s="1" t="str">
        <f t="shared" si="209"/>
        <v>SINAPI-I 37527</v>
      </c>
      <c r="B12773" s="3" t="s">
        <v>6169</v>
      </c>
      <c r="C12773" s="3">
        <v>37527</v>
      </c>
      <c r="D12773" s="2" t="s">
        <v>13502</v>
      </c>
      <c r="E12773" s="3" t="s">
        <v>6148</v>
      </c>
      <c r="G12773" s="66">
        <v>490.68</v>
      </c>
    </row>
    <row r="12774" spans="1:7" ht="22.5" x14ac:dyDescent="0.2">
      <c r="A12774" s="1" t="str">
        <f t="shared" si="209"/>
        <v>SINAPI-I 37528</v>
      </c>
      <c r="B12774" s="3" t="s">
        <v>6169</v>
      </c>
      <c r="C12774" s="3">
        <v>37528</v>
      </c>
      <c r="D12774" s="2" t="s">
        <v>13503</v>
      </c>
      <c r="E12774" s="3" t="s">
        <v>6148</v>
      </c>
      <c r="G12774" s="66">
        <v>585.04</v>
      </c>
    </row>
    <row r="12775" spans="1:7" ht="22.5" x14ac:dyDescent="0.2">
      <c r="A12775" s="1" t="str">
        <f t="shared" ref="A12775:A12838" si="210">CONCATENAR</f>
        <v>SINAPI-I 37529</v>
      </c>
      <c r="B12775" s="3" t="s">
        <v>6169</v>
      </c>
      <c r="C12775" s="3">
        <v>37529</v>
      </c>
      <c r="D12775" s="2" t="s">
        <v>13504</v>
      </c>
      <c r="E12775" s="3" t="s">
        <v>6148</v>
      </c>
      <c r="G12775" s="66">
        <v>590.79</v>
      </c>
    </row>
    <row r="12776" spans="1:7" ht="22.5" x14ac:dyDescent="0.2">
      <c r="A12776" s="1" t="str">
        <f t="shared" si="210"/>
        <v>SINAPI-I 37530</v>
      </c>
      <c r="B12776" s="3" t="s">
        <v>6169</v>
      </c>
      <c r="C12776" s="3">
        <v>37530</v>
      </c>
      <c r="D12776" s="2" t="s">
        <v>13505</v>
      </c>
      <c r="E12776" s="3" t="s">
        <v>6148</v>
      </c>
      <c r="G12776" s="66">
        <v>771.31</v>
      </c>
    </row>
    <row r="12777" spans="1:7" ht="22.5" x14ac:dyDescent="0.2">
      <c r="A12777" s="1" t="str">
        <f t="shared" si="210"/>
        <v>SINAPI-I 21034</v>
      </c>
      <c r="B12777" s="3" t="s">
        <v>6169</v>
      </c>
      <c r="C12777" s="3">
        <v>21034</v>
      </c>
      <c r="D12777" s="2" t="s">
        <v>13506</v>
      </c>
      <c r="E12777" s="3" t="s">
        <v>6148</v>
      </c>
      <c r="G12777" s="66">
        <v>658.07</v>
      </c>
    </row>
    <row r="12778" spans="1:7" ht="22.5" x14ac:dyDescent="0.2">
      <c r="A12778" s="1" t="str">
        <f t="shared" si="210"/>
        <v>SINAPI-I 37531</v>
      </c>
      <c r="B12778" s="3" t="s">
        <v>6169</v>
      </c>
      <c r="C12778" s="3">
        <v>37531</v>
      </c>
      <c r="D12778" s="2" t="s">
        <v>13507</v>
      </c>
      <c r="E12778" s="3" t="s">
        <v>6148</v>
      </c>
      <c r="G12778" s="66">
        <v>828.75</v>
      </c>
    </row>
    <row r="12779" spans="1:7" ht="22.5" x14ac:dyDescent="0.2">
      <c r="A12779" s="1" t="str">
        <f t="shared" si="210"/>
        <v>SINAPI-I 21036</v>
      </c>
      <c r="B12779" s="3" t="s">
        <v>6169</v>
      </c>
      <c r="C12779" s="3">
        <v>21036</v>
      </c>
      <c r="D12779" s="2" t="s">
        <v>13508</v>
      </c>
      <c r="E12779" s="3" t="s">
        <v>6148</v>
      </c>
      <c r="G12779" s="66">
        <v>1007.62</v>
      </c>
    </row>
    <row r="12780" spans="1:7" ht="22.5" x14ac:dyDescent="0.2">
      <c r="A12780" s="1" t="str">
        <f t="shared" si="210"/>
        <v>SINAPI-I 21037</v>
      </c>
      <c r="B12780" s="3" t="s">
        <v>6169</v>
      </c>
      <c r="C12780" s="3">
        <v>21037</v>
      </c>
      <c r="D12780" s="2" t="s">
        <v>13509</v>
      </c>
      <c r="E12780" s="3" t="s">
        <v>6148</v>
      </c>
      <c r="G12780" s="66">
        <v>1148.76</v>
      </c>
    </row>
    <row r="12781" spans="1:7" ht="22.5" x14ac:dyDescent="0.2">
      <c r="A12781" s="1" t="str">
        <f t="shared" si="210"/>
        <v>SINAPI-I 20185</v>
      </c>
      <c r="B12781" s="3" t="s">
        <v>6169</v>
      </c>
      <c r="C12781" s="3">
        <v>20185</v>
      </c>
      <c r="D12781" s="2" t="s">
        <v>13510</v>
      </c>
      <c r="E12781" s="3" t="s">
        <v>6147</v>
      </c>
      <c r="G12781" s="66">
        <v>23.52</v>
      </c>
    </row>
    <row r="12782" spans="1:7" x14ac:dyDescent="0.2">
      <c r="A12782" s="1" t="str">
        <f t="shared" si="210"/>
        <v>SINAPI-I 20260</v>
      </c>
      <c r="B12782" s="3" t="s">
        <v>6169</v>
      </c>
      <c r="C12782" s="3">
        <v>20260</v>
      </c>
      <c r="D12782" s="2" t="s">
        <v>13511</v>
      </c>
      <c r="E12782" s="3" t="s">
        <v>6148</v>
      </c>
      <c r="G12782" s="66">
        <v>18.91</v>
      </c>
    </row>
    <row r="12783" spans="1:7" ht="22.5" x14ac:dyDescent="0.2">
      <c r="A12783" s="1" t="str">
        <f t="shared" si="210"/>
        <v>SINAPI-I 37523</v>
      </c>
      <c r="B12783" s="3" t="s">
        <v>6169</v>
      </c>
      <c r="C12783" s="3">
        <v>37523</v>
      </c>
      <c r="D12783" s="2" t="s">
        <v>13512</v>
      </c>
      <c r="E12783" s="3" t="s">
        <v>6148</v>
      </c>
    </row>
    <row r="12784" spans="1:7" ht="22.5" x14ac:dyDescent="0.2">
      <c r="A12784" s="1" t="str">
        <f t="shared" si="210"/>
        <v>SINAPI-I 37515</v>
      </c>
      <c r="B12784" s="3" t="s">
        <v>6169</v>
      </c>
      <c r="C12784" s="3">
        <v>37515</v>
      </c>
      <c r="D12784" s="2" t="s">
        <v>13513</v>
      </c>
      <c r="E12784" s="3" t="s">
        <v>6148</v>
      </c>
    </row>
    <row r="12785" spans="1:7" ht="22.5" x14ac:dyDescent="0.2">
      <c r="A12785" s="1" t="str">
        <f t="shared" si="210"/>
        <v>SINAPI-I 12899</v>
      </c>
      <c r="B12785" s="3" t="s">
        <v>6169</v>
      </c>
      <c r="C12785" s="3">
        <v>12899</v>
      </c>
      <c r="D12785" s="2" t="s">
        <v>13514</v>
      </c>
      <c r="E12785" s="3" t="s">
        <v>6148</v>
      </c>
    </row>
    <row r="12786" spans="1:7" ht="22.5" x14ac:dyDescent="0.2">
      <c r="A12786" s="1" t="str">
        <f t="shared" si="210"/>
        <v>SINAPI-I 12898</v>
      </c>
      <c r="B12786" s="3" t="s">
        <v>6169</v>
      </c>
      <c r="C12786" s="3">
        <v>12898</v>
      </c>
      <c r="D12786" s="2" t="s">
        <v>13515</v>
      </c>
      <c r="E12786" s="3" t="s">
        <v>6148</v>
      </c>
    </row>
    <row r="12787" spans="1:7" x14ac:dyDescent="0.2">
      <c r="A12787" s="1" t="str">
        <f t="shared" si="210"/>
        <v>SINAPI-I 39699</v>
      </c>
      <c r="B12787" s="3" t="s">
        <v>6169</v>
      </c>
      <c r="C12787" s="3">
        <v>39699</v>
      </c>
      <c r="D12787" s="2" t="s">
        <v>13516</v>
      </c>
      <c r="E12787" s="3" t="s">
        <v>6149</v>
      </c>
      <c r="G12787" s="66">
        <v>16.71</v>
      </c>
    </row>
    <row r="12788" spans="1:7" x14ac:dyDescent="0.2">
      <c r="A12788" s="1" t="str">
        <f t="shared" si="210"/>
        <v>SINAPI-I 39696</v>
      </c>
      <c r="B12788" s="3" t="s">
        <v>6169</v>
      </c>
      <c r="C12788" s="3">
        <v>39696</v>
      </c>
      <c r="D12788" s="2" t="s">
        <v>13517</v>
      </c>
      <c r="E12788" s="3" t="s">
        <v>6149</v>
      </c>
      <c r="G12788" s="66">
        <v>5.75</v>
      </c>
    </row>
    <row r="12789" spans="1:7" x14ac:dyDescent="0.2">
      <c r="A12789" s="1" t="str">
        <f t="shared" si="210"/>
        <v>SINAPI-I 42528</v>
      </c>
      <c r="B12789" s="3" t="s">
        <v>6169</v>
      </c>
      <c r="C12789" s="3">
        <v>42528</v>
      </c>
      <c r="D12789" s="2" t="s">
        <v>13518</v>
      </c>
      <c r="E12789" s="3" t="s">
        <v>6149</v>
      </c>
      <c r="G12789" s="66">
        <v>8.18</v>
      </c>
    </row>
    <row r="12790" spans="1:7" x14ac:dyDescent="0.2">
      <c r="A12790" s="1" t="str">
        <f t="shared" si="210"/>
        <v>SINAPI-I 39700</v>
      </c>
      <c r="B12790" s="3" t="s">
        <v>6169</v>
      </c>
      <c r="C12790" s="3">
        <v>39700</v>
      </c>
      <c r="D12790" s="2" t="s">
        <v>13519</v>
      </c>
      <c r="E12790" s="3" t="s">
        <v>6149</v>
      </c>
      <c r="G12790" s="66">
        <v>24.34</v>
      </c>
    </row>
    <row r="12791" spans="1:7" x14ac:dyDescent="0.2">
      <c r="A12791" s="1" t="str">
        <f t="shared" si="210"/>
        <v>SINAPI-I 4014</v>
      </c>
      <c r="B12791" s="3" t="s">
        <v>6169</v>
      </c>
      <c r="C12791" s="3">
        <v>4014</v>
      </c>
      <c r="D12791" s="2" t="s">
        <v>13520</v>
      </c>
      <c r="E12791" s="3" t="s">
        <v>6149</v>
      </c>
      <c r="G12791" s="66">
        <v>50.1</v>
      </c>
    </row>
    <row r="12792" spans="1:7" x14ac:dyDescent="0.2">
      <c r="A12792" s="1" t="str">
        <f t="shared" si="210"/>
        <v>SINAPI-I 4015</v>
      </c>
      <c r="B12792" s="3" t="s">
        <v>6169</v>
      </c>
      <c r="C12792" s="3">
        <v>4015</v>
      </c>
      <c r="D12792" s="2" t="s">
        <v>13521</v>
      </c>
      <c r="E12792" s="3" t="s">
        <v>6149</v>
      </c>
      <c r="G12792" s="66">
        <v>61.53</v>
      </c>
    </row>
    <row r="12793" spans="1:7" x14ac:dyDescent="0.2">
      <c r="A12793" s="1" t="str">
        <f t="shared" si="210"/>
        <v>SINAPI-I 4017</v>
      </c>
      <c r="B12793" s="3" t="s">
        <v>6169</v>
      </c>
      <c r="C12793" s="3">
        <v>4017</v>
      </c>
      <c r="D12793" s="2" t="s">
        <v>13522</v>
      </c>
      <c r="E12793" s="3" t="s">
        <v>6149</v>
      </c>
      <c r="G12793" s="66">
        <v>89.52</v>
      </c>
    </row>
    <row r="12794" spans="1:7" x14ac:dyDescent="0.2">
      <c r="A12794" s="1" t="str">
        <f t="shared" si="210"/>
        <v>SINAPI-I 11621</v>
      </c>
      <c r="B12794" s="3" t="s">
        <v>6169</v>
      </c>
      <c r="C12794" s="3">
        <v>11621</v>
      </c>
      <c r="D12794" s="2" t="s">
        <v>13523</v>
      </c>
      <c r="E12794" s="3" t="s">
        <v>6149</v>
      </c>
      <c r="G12794" s="66">
        <v>48.42</v>
      </c>
    </row>
    <row r="12795" spans="1:7" x14ac:dyDescent="0.2">
      <c r="A12795" s="1" t="str">
        <f t="shared" si="210"/>
        <v>SINAPI-I 4016</v>
      </c>
      <c r="B12795" s="3" t="s">
        <v>6169</v>
      </c>
      <c r="C12795" s="3">
        <v>4016</v>
      </c>
      <c r="D12795" s="2" t="s">
        <v>13524</v>
      </c>
      <c r="E12795" s="3" t="s">
        <v>6149</v>
      </c>
      <c r="G12795" s="66">
        <v>35.36</v>
      </c>
    </row>
    <row r="12796" spans="1:7" x14ac:dyDescent="0.2">
      <c r="A12796" s="1" t="str">
        <f t="shared" si="210"/>
        <v>SINAPI-I 38544</v>
      </c>
      <c r="B12796" s="3" t="s">
        <v>6169</v>
      </c>
      <c r="C12796" s="3">
        <v>38544</v>
      </c>
      <c r="D12796" s="2" t="s">
        <v>13525</v>
      </c>
      <c r="E12796" s="3" t="s">
        <v>6149</v>
      </c>
      <c r="G12796" s="66">
        <v>9.07</v>
      </c>
    </row>
    <row r="12797" spans="1:7" x14ac:dyDescent="0.2">
      <c r="A12797" s="1" t="str">
        <f t="shared" si="210"/>
        <v>SINAPI-I 38545</v>
      </c>
      <c r="B12797" s="3" t="s">
        <v>6169</v>
      </c>
      <c r="C12797" s="3">
        <v>38545</v>
      </c>
      <c r="D12797" s="2" t="s">
        <v>13526</v>
      </c>
      <c r="E12797" s="3" t="s">
        <v>6149</v>
      </c>
      <c r="G12797" s="66">
        <v>5.83</v>
      </c>
    </row>
    <row r="12798" spans="1:7" x14ac:dyDescent="0.2">
      <c r="A12798" s="1" t="str">
        <f t="shared" si="210"/>
        <v>SINAPI-I 42527</v>
      </c>
      <c r="B12798" s="3" t="s">
        <v>6169</v>
      </c>
      <c r="C12798" s="3">
        <v>42527</v>
      </c>
      <c r="D12798" s="2" t="s">
        <v>13527</v>
      </c>
      <c r="E12798" s="3" t="s">
        <v>6149</v>
      </c>
      <c r="G12798" s="66">
        <v>21.6</v>
      </c>
    </row>
    <row r="12799" spans="1:7" x14ac:dyDescent="0.2">
      <c r="A12799" s="1" t="str">
        <f t="shared" si="210"/>
        <v>SINAPI-I 39323</v>
      </c>
      <c r="B12799" s="3" t="s">
        <v>6169</v>
      </c>
      <c r="C12799" s="3">
        <v>39323</v>
      </c>
      <c r="D12799" s="2" t="s">
        <v>13528</v>
      </c>
      <c r="E12799" s="3" t="s">
        <v>6149</v>
      </c>
      <c r="G12799" s="66">
        <v>22.24</v>
      </c>
    </row>
    <row r="12800" spans="1:7" ht="22.5" x14ac:dyDescent="0.2">
      <c r="A12800" s="1" t="str">
        <f t="shared" si="210"/>
        <v>SINAPI-I 626</v>
      </c>
      <c r="B12800" s="3" t="s">
        <v>6169</v>
      </c>
      <c r="C12800" s="3">
        <v>626</v>
      </c>
      <c r="D12800" s="2" t="s">
        <v>13529</v>
      </c>
      <c r="E12800" s="3" t="s">
        <v>6153</v>
      </c>
      <c r="G12800" s="66">
        <v>17.920000000000002</v>
      </c>
    </row>
    <row r="12801" spans="1:7" x14ac:dyDescent="0.2">
      <c r="A12801" s="1" t="str">
        <f t="shared" si="210"/>
        <v>SINAPI-I 44504</v>
      </c>
      <c r="B12801" s="3" t="s">
        <v>6169</v>
      </c>
      <c r="C12801" s="3">
        <v>44504</v>
      </c>
      <c r="D12801" s="2" t="s">
        <v>13530</v>
      </c>
      <c r="E12801" s="3" t="s">
        <v>6149</v>
      </c>
    </row>
    <row r="12802" spans="1:7" x14ac:dyDescent="0.2">
      <c r="A12802" s="1" t="str">
        <f t="shared" si="210"/>
        <v>SINAPI-I 44505</v>
      </c>
      <c r="B12802" s="3" t="s">
        <v>6169</v>
      </c>
      <c r="C12802" s="3">
        <v>44505</v>
      </c>
      <c r="D12802" s="2" t="s">
        <v>13531</v>
      </c>
      <c r="E12802" s="3" t="s">
        <v>6149</v>
      </c>
    </row>
    <row r="12803" spans="1:7" x14ac:dyDescent="0.2">
      <c r="A12803" s="1" t="str">
        <f t="shared" si="210"/>
        <v>SINAPI-I 44506</v>
      </c>
      <c r="B12803" s="3" t="s">
        <v>6169</v>
      </c>
      <c r="C12803" s="3">
        <v>44506</v>
      </c>
      <c r="D12803" s="2" t="s">
        <v>13532</v>
      </c>
      <c r="E12803" s="3" t="s">
        <v>6149</v>
      </c>
    </row>
    <row r="12804" spans="1:7" x14ac:dyDescent="0.2">
      <c r="A12804" s="1" t="str">
        <f t="shared" si="210"/>
        <v>SINAPI-I 44507</v>
      </c>
      <c r="B12804" s="3" t="s">
        <v>6169</v>
      </c>
      <c r="C12804" s="3">
        <v>44507</v>
      </c>
      <c r="D12804" s="2" t="s">
        <v>13533</v>
      </c>
      <c r="E12804" s="3" t="s">
        <v>6149</v>
      </c>
    </row>
    <row r="12805" spans="1:7" x14ac:dyDescent="0.2">
      <c r="A12805" s="1" t="str">
        <f t="shared" si="210"/>
        <v>SINAPI-I 44508</v>
      </c>
      <c r="B12805" s="3" t="s">
        <v>6169</v>
      </c>
      <c r="C12805" s="3">
        <v>44508</v>
      </c>
      <c r="D12805" s="2" t="s">
        <v>13534</v>
      </c>
      <c r="E12805" s="3" t="s">
        <v>6149</v>
      </c>
    </row>
    <row r="12806" spans="1:7" x14ac:dyDescent="0.2">
      <c r="A12806" s="1" t="str">
        <f t="shared" si="210"/>
        <v>SINAPI-I 44509</v>
      </c>
      <c r="B12806" s="3" t="s">
        <v>6169</v>
      </c>
      <c r="C12806" s="3">
        <v>44509</v>
      </c>
      <c r="D12806" s="2" t="s">
        <v>13535</v>
      </c>
      <c r="E12806" s="3" t="s">
        <v>6149</v>
      </c>
    </row>
    <row r="12807" spans="1:7" x14ac:dyDescent="0.2">
      <c r="A12807" s="1" t="str">
        <f t="shared" si="210"/>
        <v>SINAPI-I 44510</v>
      </c>
      <c r="B12807" s="3" t="s">
        <v>6169</v>
      </c>
      <c r="C12807" s="3">
        <v>44510</v>
      </c>
      <c r="D12807" s="2" t="s">
        <v>13536</v>
      </c>
      <c r="E12807" s="3" t="s">
        <v>6149</v>
      </c>
    </row>
    <row r="12808" spans="1:7" x14ac:dyDescent="0.2">
      <c r="A12808" s="1" t="str">
        <f t="shared" si="210"/>
        <v>SINAPI-I 44512</v>
      </c>
      <c r="B12808" s="3" t="s">
        <v>6169</v>
      </c>
      <c r="C12808" s="3">
        <v>44512</v>
      </c>
      <c r="D12808" s="2" t="s">
        <v>13537</v>
      </c>
      <c r="E12808" s="3" t="s">
        <v>6149</v>
      </c>
    </row>
    <row r="12809" spans="1:7" x14ac:dyDescent="0.2">
      <c r="A12809" s="1" t="str">
        <f t="shared" si="210"/>
        <v>SINAPI-I 44513</v>
      </c>
      <c r="B12809" s="3" t="s">
        <v>6169</v>
      </c>
      <c r="C12809" s="3">
        <v>44513</v>
      </c>
      <c r="D12809" s="2" t="s">
        <v>13538</v>
      </c>
      <c r="E12809" s="3" t="s">
        <v>6149</v>
      </c>
    </row>
    <row r="12810" spans="1:7" x14ac:dyDescent="0.2">
      <c r="A12810" s="1" t="str">
        <f t="shared" si="210"/>
        <v>SINAPI-I 44514</v>
      </c>
      <c r="B12810" s="3" t="s">
        <v>6169</v>
      </c>
      <c r="C12810" s="3">
        <v>44514</v>
      </c>
      <c r="D12810" s="2" t="s">
        <v>13539</v>
      </c>
      <c r="E12810" s="3" t="s">
        <v>6149</v>
      </c>
    </row>
    <row r="12811" spans="1:7" x14ac:dyDescent="0.2">
      <c r="A12811" s="1" t="str">
        <f t="shared" si="210"/>
        <v>SINAPI-I 44515</v>
      </c>
      <c r="B12811" s="3" t="s">
        <v>6169</v>
      </c>
      <c r="C12811" s="3">
        <v>44515</v>
      </c>
      <c r="D12811" s="2" t="s">
        <v>13540</v>
      </c>
      <c r="E12811" s="3" t="s">
        <v>6149</v>
      </c>
    </row>
    <row r="12812" spans="1:7" x14ac:dyDescent="0.2">
      <c r="A12812" s="1" t="str">
        <f t="shared" si="210"/>
        <v>SINAPI-I 44511</v>
      </c>
      <c r="B12812" s="3" t="s">
        <v>6169</v>
      </c>
      <c r="C12812" s="3">
        <v>44511</v>
      </c>
      <c r="D12812" s="2" t="s">
        <v>13541</v>
      </c>
      <c r="E12812" s="3" t="s">
        <v>6149</v>
      </c>
    </row>
    <row r="12813" spans="1:7" x14ac:dyDescent="0.2">
      <c r="A12813" s="1" t="str">
        <f t="shared" si="210"/>
        <v>SINAPI-I 44516</v>
      </c>
      <c r="B12813" s="3" t="s">
        <v>6169</v>
      </c>
      <c r="C12813" s="3">
        <v>44516</v>
      </c>
      <c r="D12813" s="2" t="s">
        <v>13542</v>
      </c>
      <c r="E12813" s="3" t="s">
        <v>6149</v>
      </c>
    </row>
    <row r="12814" spans="1:7" x14ac:dyDescent="0.2">
      <c r="A12814" s="1" t="str">
        <f t="shared" si="210"/>
        <v>SINAPI-I 44517</v>
      </c>
      <c r="B12814" s="3" t="s">
        <v>6169</v>
      </c>
      <c r="C12814" s="3">
        <v>44517</v>
      </c>
      <c r="D12814" s="2" t="s">
        <v>13543</v>
      </c>
      <c r="E12814" s="3" t="s">
        <v>6149</v>
      </c>
    </row>
    <row r="12815" spans="1:7" x14ac:dyDescent="0.2">
      <c r="A12815" s="1" t="str">
        <f t="shared" si="210"/>
        <v>SINAPI-I 11479</v>
      </c>
      <c r="B12815" s="3" t="s">
        <v>6169</v>
      </c>
      <c r="C12815" s="3">
        <v>11479</v>
      </c>
      <c r="D12815" s="2" t="s">
        <v>13544</v>
      </c>
      <c r="E12815" s="3" t="s">
        <v>6148</v>
      </c>
      <c r="G12815" s="66">
        <v>33.340000000000003</v>
      </c>
    </row>
    <row r="12816" spans="1:7" x14ac:dyDescent="0.2">
      <c r="A12816" s="1" t="str">
        <f t="shared" si="210"/>
        <v>SINAPI-I 11481</v>
      </c>
      <c r="B12816" s="3" t="s">
        <v>6169</v>
      </c>
      <c r="C12816" s="3">
        <v>11481</v>
      </c>
      <c r="D12816" s="2" t="s">
        <v>13545</v>
      </c>
      <c r="E12816" s="3" t="s">
        <v>6148</v>
      </c>
      <c r="G12816" s="66">
        <v>30.16</v>
      </c>
    </row>
    <row r="12817" spans="1:7" x14ac:dyDescent="0.2">
      <c r="A12817" s="1" t="str">
        <f t="shared" si="210"/>
        <v>SINAPI-I 43609</v>
      </c>
      <c r="B12817" s="3" t="s">
        <v>6169</v>
      </c>
      <c r="C12817" s="3">
        <v>43609</v>
      </c>
      <c r="D12817" s="2" t="s">
        <v>13546</v>
      </c>
      <c r="E12817" s="3" t="s">
        <v>6148</v>
      </c>
      <c r="G12817" s="66">
        <v>30.16</v>
      </c>
    </row>
    <row r="12818" spans="1:7" x14ac:dyDescent="0.2">
      <c r="A12818" s="1" t="str">
        <f t="shared" si="210"/>
        <v>SINAPI-I 11478</v>
      </c>
      <c r="B12818" s="3" t="s">
        <v>6169</v>
      </c>
      <c r="C12818" s="3">
        <v>11478</v>
      </c>
      <c r="D12818" s="2" t="s">
        <v>13547</v>
      </c>
      <c r="E12818" s="3" t="s">
        <v>6148</v>
      </c>
      <c r="G12818" s="66">
        <v>57.21</v>
      </c>
    </row>
    <row r="12819" spans="1:7" x14ac:dyDescent="0.2">
      <c r="A12819" s="1" t="str">
        <f t="shared" si="210"/>
        <v>SINAPI-I 43608</v>
      </c>
      <c r="B12819" s="3" t="s">
        <v>6169</v>
      </c>
      <c r="C12819" s="3">
        <v>43608</v>
      </c>
      <c r="D12819" s="2" t="s">
        <v>13548</v>
      </c>
      <c r="E12819" s="3" t="s">
        <v>6148</v>
      </c>
      <c r="G12819" s="66">
        <v>43.65</v>
      </c>
    </row>
    <row r="12820" spans="1:7" x14ac:dyDescent="0.2">
      <c r="A12820" s="1" t="str">
        <f t="shared" si="210"/>
        <v>SINAPI-I 11476</v>
      </c>
      <c r="B12820" s="3" t="s">
        <v>6169</v>
      </c>
      <c r="C12820" s="3">
        <v>11476</v>
      </c>
      <c r="D12820" s="2" t="s">
        <v>13549</v>
      </c>
      <c r="E12820" s="3" t="s">
        <v>6148</v>
      </c>
      <c r="G12820" s="66">
        <v>43.65</v>
      </c>
    </row>
    <row r="12821" spans="1:7" x14ac:dyDescent="0.2">
      <c r="A12821" s="1" t="str">
        <f t="shared" si="210"/>
        <v>SINAPI-I 40637</v>
      </c>
      <c r="B12821" s="3" t="s">
        <v>6169</v>
      </c>
      <c r="C12821" s="3">
        <v>40637</v>
      </c>
      <c r="D12821" s="2" t="s">
        <v>13550</v>
      </c>
      <c r="E12821" s="3" t="s">
        <v>6148</v>
      </c>
    </row>
    <row r="12822" spans="1:7" x14ac:dyDescent="0.2">
      <c r="A12822" s="1" t="str">
        <f t="shared" si="210"/>
        <v>SINAPI-I 13836</v>
      </c>
      <c r="B12822" s="3" t="s">
        <v>6169</v>
      </c>
      <c r="C12822" s="3">
        <v>13836</v>
      </c>
      <c r="D12822" s="2" t="s">
        <v>13551</v>
      </c>
      <c r="E12822" s="3" t="s">
        <v>6148</v>
      </c>
    </row>
    <row r="12823" spans="1:7" ht="22.5" x14ac:dyDescent="0.2">
      <c r="A12823" s="1" t="str">
        <f t="shared" si="210"/>
        <v>SINAPI-I 14534</v>
      </c>
      <c r="B12823" s="3" t="s">
        <v>6169</v>
      </c>
      <c r="C12823" s="3">
        <v>14534</v>
      </c>
      <c r="D12823" s="2" t="s">
        <v>13552</v>
      </c>
      <c r="E12823" s="3" t="s">
        <v>6148</v>
      </c>
    </row>
    <row r="12824" spans="1:7" ht="22.5" x14ac:dyDescent="0.2">
      <c r="A12824" s="1" t="str">
        <f t="shared" si="210"/>
        <v>SINAPI-I 14619</v>
      </c>
      <c r="B12824" s="3" t="s">
        <v>6169</v>
      </c>
      <c r="C12824" s="3">
        <v>14619</v>
      </c>
      <c r="D12824" s="2" t="s">
        <v>13553</v>
      </c>
      <c r="E12824" s="3" t="s">
        <v>6148</v>
      </c>
      <c r="G12824" s="66">
        <v>14093.28</v>
      </c>
    </row>
    <row r="12825" spans="1:7" ht="22.5" x14ac:dyDescent="0.2">
      <c r="A12825" s="1" t="str">
        <f t="shared" si="210"/>
        <v>SINAPI-I 14535</v>
      </c>
      <c r="B12825" s="3" t="s">
        <v>6169</v>
      </c>
      <c r="C12825" s="3">
        <v>14535</v>
      </c>
      <c r="D12825" s="2" t="s">
        <v>13554</v>
      </c>
      <c r="E12825" s="3" t="s">
        <v>6148</v>
      </c>
    </row>
    <row r="12826" spans="1:7" ht="33.75" x14ac:dyDescent="0.2">
      <c r="A12826" s="1" t="str">
        <f t="shared" si="210"/>
        <v>SINAPI-I 39813</v>
      </c>
      <c r="B12826" s="3" t="s">
        <v>6169</v>
      </c>
      <c r="C12826" s="3">
        <v>39813</v>
      </c>
      <c r="D12826" s="2" t="s">
        <v>13555</v>
      </c>
      <c r="E12826" s="3" t="s">
        <v>6148</v>
      </c>
    </row>
    <row r="12827" spans="1:7" x14ac:dyDescent="0.2">
      <c r="A12827" s="1" t="str">
        <f t="shared" si="210"/>
        <v>SINAPI-I 12868</v>
      </c>
      <c r="B12827" s="3" t="s">
        <v>6169</v>
      </c>
      <c r="C12827" s="3">
        <v>12868</v>
      </c>
      <c r="D12827" s="2" t="s">
        <v>13556</v>
      </c>
      <c r="E12827" s="3" t="s">
        <v>6152</v>
      </c>
      <c r="G12827" s="66">
        <v>24.15</v>
      </c>
    </row>
    <row r="12828" spans="1:7" x14ac:dyDescent="0.2">
      <c r="A12828" s="1" t="str">
        <f t="shared" si="210"/>
        <v>SINAPI-I 40916</v>
      </c>
      <c r="B12828" s="3" t="s">
        <v>6169</v>
      </c>
      <c r="C12828" s="3">
        <v>40916</v>
      </c>
      <c r="D12828" s="2" t="s">
        <v>13557</v>
      </c>
      <c r="E12828" s="3" t="s">
        <v>6164</v>
      </c>
      <c r="G12828" s="66">
        <v>4264.3599999999997</v>
      </c>
    </row>
    <row r="12829" spans="1:7" x14ac:dyDescent="0.2">
      <c r="A12829" s="1" t="str">
        <f t="shared" si="210"/>
        <v>SINAPI-I 4755</v>
      </c>
      <c r="B12829" s="3" t="s">
        <v>6169</v>
      </c>
      <c r="C12829" s="3">
        <v>4755</v>
      </c>
      <c r="D12829" s="2" t="s">
        <v>13558</v>
      </c>
      <c r="E12829" s="3" t="s">
        <v>6152</v>
      </c>
      <c r="G12829" s="66">
        <v>25.55</v>
      </c>
    </row>
    <row r="12830" spans="1:7" x14ac:dyDescent="0.2">
      <c r="A12830" s="1" t="str">
        <f t="shared" si="210"/>
        <v>SINAPI-I 41067</v>
      </c>
      <c r="B12830" s="3" t="s">
        <v>6169</v>
      </c>
      <c r="C12830" s="3">
        <v>41067</v>
      </c>
      <c r="D12830" s="2" t="s">
        <v>13559</v>
      </c>
      <c r="E12830" s="3" t="s">
        <v>6164</v>
      </c>
      <c r="G12830" s="66">
        <v>4513.6000000000004</v>
      </c>
    </row>
    <row r="12831" spans="1:7" x14ac:dyDescent="0.2">
      <c r="A12831" s="1" t="str">
        <f t="shared" si="210"/>
        <v>SINAPI-I 38463</v>
      </c>
      <c r="B12831" s="3" t="s">
        <v>6169</v>
      </c>
      <c r="C12831" s="3">
        <v>38463</v>
      </c>
      <c r="D12831" s="2" t="s">
        <v>13560</v>
      </c>
      <c r="E12831" s="3" t="s">
        <v>6148</v>
      </c>
      <c r="G12831" s="66">
        <v>24.76</v>
      </c>
    </row>
    <row r="12832" spans="1:7" ht="22.5" x14ac:dyDescent="0.2">
      <c r="A12832" s="1" t="str">
        <f t="shared" si="210"/>
        <v>SINAPI-I 40703</v>
      </c>
      <c r="B12832" s="3" t="s">
        <v>6169</v>
      </c>
      <c r="C12832" s="3">
        <v>40703</v>
      </c>
      <c r="D12832" s="2" t="s">
        <v>13561</v>
      </c>
      <c r="E12832" s="3" t="s">
        <v>6148</v>
      </c>
      <c r="G12832" s="66">
        <v>12000</v>
      </c>
    </row>
    <row r="12833" spans="1:7" x14ac:dyDescent="0.2">
      <c r="A12833" s="1" t="str">
        <f t="shared" si="210"/>
        <v>SINAPI-I 14531</v>
      </c>
      <c r="B12833" s="3" t="s">
        <v>6169</v>
      </c>
      <c r="C12833" s="3">
        <v>14531</v>
      </c>
      <c r="D12833" s="2" t="s">
        <v>13562</v>
      </c>
      <c r="E12833" s="3" t="s">
        <v>6148</v>
      </c>
      <c r="G12833" s="66">
        <v>22372.52</v>
      </c>
    </row>
    <row r="12834" spans="1:7" x14ac:dyDescent="0.2">
      <c r="A12834" s="1" t="str">
        <f t="shared" si="210"/>
        <v>SINAPI-I 36533</v>
      </c>
      <c r="B12834" s="3" t="s">
        <v>6169</v>
      </c>
      <c r="C12834" s="3">
        <v>36533</v>
      </c>
      <c r="D12834" s="2" t="s">
        <v>13563</v>
      </c>
      <c r="E12834" s="3" t="s">
        <v>6148</v>
      </c>
      <c r="G12834" s="66">
        <v>25745.05</v>
      </c>
    </row>
    <row r="12835" spans="1:7" x14ac:dyDescent="0.2">
      <c r="A12835" s="1" t="str">
        <f t="shared" si="210"/>
        <v>SINAPI-I 11616</v>
      </c>
      <c r="B12835" s="3" t="s">
        <v>6169</v>
      </c>
      <c r="C12835" s="3">
        <v>11616</v>
      </c>
      <c r="D12835" s="2" t="s">
        <v>13564</v>
      </c>
      <c r="E12835" s="3" t="s">
        <v>6148</v>
      </c>
      <c r="G12835" s="66">
        <v>24315.82</v>
      </c>
    </row>
    <row r="12836" spans="1:7" x14ac:dyDescent="0.2">
      <c r="A12836" s="1" t="str">
        <f t="shared" si="210"/>
        <v>SINAPI-I 41898</v>
      </c>
      <c r="B12836" s="3" t="s">
        <v>6169</v>
      </c>
      <c r="C12836" s="3">
        <v>41898</v>
      </c>
      <c r="D12836" s="2" t="s">
        <v>13565</v>
      </c>
      <c r="E12836" s="3" t="s">
        <v>6148</v>
      </c>
      <c r="G12836" s="66">
        <v>27358.61</v>
      </c>
    </row>
    <row r="12837" spans="1:7" x14ac:dyDescent="0.2">
      <c r="A12837" s="1" t="str">
        <f t="shared" si="210"/>
        <v>SINAPI-I 13447</v>
      </c>
      <c r="B12837" s="3" t="s">
        <v>6169</v>
      </c>
      <c r="C12837" s="3">
        <v>13447</v>
      </c>
      <c r="D12837" s="2" t="s">
        <v>13566</v>
      </c>
      <c r="E12837" s="3" t="s">
        <v>6148</v>
      </c>
      <c r="G12837" s="66">
        <v>50341.71</v>
      </c>
    </row>
    <row r="12838" spans="1:7" x14ac:dyDescent="0.2">
      <c r="A12838" s="1" t="str">
        <f t="shared" si="210"/>
        <v>SINAPI-I 14529</v>
      </c>
      <c r="B12838" s="3" t="s">
        <v>6169</v>
      </c>
      <c r="C12838" s="3">
        <v>14529</v>
      </c>
      <c r="D12838" s="2" t="s">
        <v>13567</v>
      </c>
      <c r="E12838" s="3" t="s">
        <v>6148</v>
      </c>
      <c r="G12838" s="66">
        <v>28154.84</v>
      </c>
    </row>
    <row r="12839" spans="1:7" x14ac:dyDescent="0.2">
      <c r="A12839" s="1" t="str">
        <f t="shared" ref="A12839:A12902" si="211">CONCATENAR</f>
        <v>SINAPI-I 10747</v>
      </c>
      <c r="B12839" s="3" t="s">
        <v>6169</v>
      </c>
      <c r="C12839" s="3">
        <v>10747</v>
      </c>
      <c r="D12839" s="2" t="s">
        <v>13568</v>
      </c>
      <c r="E12839" s="3" t="s">
        <v>6148</v>
      </c>
      <c r="G12839" s="66">
        <v>27624.2</v>
      </c>
    </row>
    <row r="12840" spans="1:7" x14ac:dyDescent="0.2">
      <c r="A12840" s="1" t="str">
        <f t="shared" si="211"/>
        <v>SINAPI-I 36141</v>
      </c>
      <c r="B12840" s="3" t="s">
        <v>6169</v>
      </c>
      <c r="C12840" s="3">
        <v>36141</v>
      </c>
      <c r="D12840" s="2" t="s">
        <v>13569</v>
      </c>
      <c r="E12840" s="3" t="s">
        <v>6148</v>
      </c>
      <c r="G12840" s="66">
        <v>36.31</v>
      </c>
    </row>
    <row r="12841" spans="1:7" x14ac:dyDescent="0.2">
      <c r="A12841" s="1" t="str">
        <f t="shared" si="211"/>
        <v>SINAPI-I 43651</v>
      </c>
      <c r="B12841" s="3" t="s">
        <v>6169</v>
      </c>
      <c r="C12841" s="3">
        <v>43651</v>
      </c>
      <c r="D12841" s="2" t="s">
        <v>13570</v>
      </c>
      <c r="E12841" s="3" t="s">
        <v>6153</v>
      </c>
      <c r="G12841" s="66">
        <v>6.6</v>
      </c>
    </row>
    <row r="12842" spans="1:7" x14ac:dyDescent="0.2">
      <c r="A12842" s="1" t="str">
        <f t="shared" si="211"/>
        <v>SINAPI-I 43626</v>
      </c>
      <c r="B12842" s="3" t="s">
        <v>6169</v>
      </c>
      <c r="C12842" s="3">
        <v>43626</v>
      </c>
      <c r="D12842" s="2" t="s">
        <v>13571</v>
      </c>
      <c r="E12842" s="3" t="s">
        <v>6153</v>
      </c>
      <c r="G12842" s="66">
        <v>3.67</v>
      </c>
    </row>
    <row r="12843" spans="1:7" ht="22.5" x14ac:dyDescent="0.2">
      <c r="A12843" s="1" t="str">
        <f t="shared" si="211"/>
        <v>SINAPI-I 39434</v>
      </c>
      <c r="B12843" s="3" t="s">
        <v>6169</v>
      </c>
      <c r="C12843" s="3">
        <v>39434</v>
      </c>
      <c r="D12843" s="2" t="s">
        <v>13572</v>
      </c>
      <c r="E12843" s="3" t="s">
        <v>6153</v>
      </c>
      <c r="G12843" s="66">
        <v>3.64</v>
      </c>
    </row>
    <row r="12844" spans="1:7" ht="22.5" x14ac:dyDescent="0.2">
      <c r="A12844" s="1" t="str">
        <f t="shared" si="211"/>
        <v>SINAPI-I 39433</v>
      </c>
      <c r="B12844" s="3" t="s">
        <v>6169</v>
      </c>
      <c r="C12844" s="3">
        <v>39433</v>
      </c>
      <c r="D12844" s="2" t="s">
        <v>13573</v>
      </c>
      <c r="E12844" s="3" t="s">
        <v>6153</v>
      </c>
      <c r="G12844" s="66">
        <v>2.89</v>
      </c>
    </row>
    <row r="12845" spans="1:7" x14ac:dyDescent="0.2">
      <c r="A12845" s="1" t="str">
        <f t="shared" si="211"/>
        <v>SINAPI-I 4049</v>
      </c>
      <c r="B12845" s="3" t="s">
        <v>6169</v>
      </c>
      <c r="C12845" s="3">
        <v>4049</v>
      </c>
      <c r="D12845" s="2" t="s">
        <v>13574</v>
      </c>
      <c r="E12845" s="3" t="s">
        <v>6161</v>
      </c>
      <c r="G12845" s="66">
        <v>73.66</v>
      </c>
    </row>
    <row r="12846" spans="1:7" x14ac:dyDescent="0.2">
      <c r="A12846" s="1" t="str">
        <f t="shared" si="211"/>
        <v>SINAPI-I 38120</v>
      </c>
      <c r="B12846" s="3" t="s">
        <v>6169</v>
      </c>
      <c r="C12846" s="3">
        <v>38120</v>
      </c>
      <c r="D12846" s="2" t="s">
        <v>13575</v>
      </c>
      <c r="E12846" s="3" t="s">
        <v>6153</v>
      </c>
      <c r="G12846" s="66">
        <v>127.53</v>
      </c>
    </row>
    <row r="12847" spans="1:7" x14ac:dyDescent="0.2">
      <c r="A12847" s="1" t="str">
        <f t="shared" si="211"/>
        <v>SINAPI-I 43652</v>
      </c>
      <c r="B12847" s="3" t="s">
        <v>6169</v>
      </c>
      <c r="C12847" s="3">
        <v>43652</v>
      </c>
      <c r="D12847" s="2" t="s">
        <v>13576</v>
      </c>
      <c r="E12847" s="3" t="s">
        <v>6153</v>
      </c>
      <c r="G12847" s="66">
        <v>14.79</v>
      </c>
    </row>
    <row r="12848" spans="1:7" x14ac:dyDescent="0.2">
      <c r="A12848" s="1" t="str">
        <f t="shared" si="211"/>
        <v>SINAPI-I 10498</v>
      </c>
      <c r="B12848" s="3" t="s">
        <v>6169</v>
      </c>
      <c r="C12848" s="3">
        <v>10498</v>
      </c>
      <c r="D12848" s="2" t="s">
        <v>13577</v>
      </c>
      <c r="E12848" s="3" t="s">
        <v>6153</v>
      </c>
      <c r="G12848" s="66">
        <v>6.33</v>
      </c>
    </row>
    <row r="12849" spans="1:7" x14ac:dyDescent="0.2">
      <c r="A12849" s="1" t="str">
        <f t="shared" si="211"/>
        <v>SINAPI-I 4823</v>
      </c>
      <c r="B12849" s="3" t="s">
        <v>6169</v>
      </c>
      <c r="C12849" s="3">
        <v>4823</v>
      </c>
      <c r="D12849" s="2" t="s">
        <v>13578</v>
      </c>
      <c r="E12849" s="3" t="s">
        <v>6153</v>
      </c>
      <c r="G12849" s="66">
        <v>36.369999999999997</v>
      </c>
    </row>
    <row r="12850" spans="1:7" x14ac:dyDescent="0.2">
      <c r="A12850" s="1" t="str">
        <f t="shared" si="211"/>
        <v>SINAPI-I 38877</v>
      </c>
      <c r="B12850" s="3" t="s">
        <v>6169</v>
      </c>
      <c r="C12850" s="3">
        <v>38877</v>
      </c>
      <c r="D12850" s="2" t="s">
        <v>13579</v>
      </c>
      <c r="E12850" s="3" t="s">
        <v>6153</v>
      </c>
      <c r="G12850" s="66">
        <v>7.38</v>
      </c>
    </row>
    <row r="12851" spans="1:7" x14ac:dyDescent="0.2">
      <c r="A12851" s="1" t="str">
        <f t="shared" si="211"/>
        <v>SINAPI-I 34546</v>
      </c>
      <c r="B12851" s="3" t="s">
        <v>6169</v>
      </c>
      <c r="C12851" s="3">
        <v>34546</v>
      </c>
      <c r="D12851" s="2" t="s">
        <v>13580</v>
      </c>
      <c r="E12851" s="3" t="s">
        <v>6153</v>
      </c>
      <c r="G12851" s="66">
        <v>7.59</v>
      </c>
    </row>
    <row r="12852" spans="1:7" x14ac:dyDescent="0.2">
      <c r="A12852" s="1" t="str">
        <f t="shared" si="211"/>
        <v>SINAPI-I 41387</v>
      </c>
      <c r="B12852" s="3" t="s">
        <v>6169</v>
      </c>
      <c r="C12852" s="3">
        <v>41387</v>
      </c>
      <c r="D12852" s="2" t="s">
        <v>13581</v>
      </c>
      <c r="E12852" s="3" t="s">
        <v>6147</v>
      </c>
      <c r="G12852" s="66">
        <v>48.06</v>
      </c>
    </row>
    <row r="12853" spans="1:7" x14ac:dyDescent="0.2">
      <c r="A12853" s="1" t="str">
        <f t="shared" si="211"/>
        <v>SINAPI-I 41388</v>
      </c>
      <c r="B12853" s="3" t="s">
        <v>6169</v>
      </c>
      <c r="C12853" s="3">
        <v>41388</v>
      </c>
      <c r="D12853" s="2" t="s">
        <v>13582</v>
      </c>
      <c r="E12853" s="3" t="s">
        <v>6147</v>
      </c>
      <c r="G12853" s="66">
        <v>57.66</v>
      </c>
    </row>
    <row r="12854" spans="1:7" x14ac:dyDescent="0.2">
      <c r="A12854" s="1" t="str">
        <f t="shared" si="211"/>
        <v>SINAPI-I 41380</v>
      </c>
      <c r="B12854" s="3" t="s">
        <v>6169</v>
      </c>
      <c r="C12854" s="3">
        <v>41380</v>
      </c>
      <c r="D12854" s="2" t="s">
        <v>13583</v>
      </c>
      <c r="E12854" s="3" t="s">
        <v>6148</v>
      </c>
      <c r="G12854" s="66">
        <v>383.66</v>
      </c>
    </row>
    <row r="12855" spans="1:7" x14ac:dyDescent="0.2">
      <c r="A12855" s="1" t="str">
        <f t="shared" si="211"/>
        <v>SINAPI-I 41381</v>
      </c>
      <c r="B12855" s="3" t="s">
        <v>6169</v>
      </c>
      <c r="C12855" s="3">
        <v>41381</v>
      </c>
      <c r="D12855" s="2" t="s">
        <v>13584</v>
      </c>
      <c r="E12855" s="3" t="s">
        <v>6148</v>
      </c>
      <c r="G12855" s="66">
        <v>401.93</v>
      </c>
    </row>
    <row r="12856" spans="1:7" x14ac:dyDescent="0.2">
      <c r="A12856" s="1" t="str">
        <f t="shared" si="211"/>
        <v>SINAPI-I 41382</v>
      </c>
      <c r="B12856" s="3" t="s">
        <v>6169</v>
      </c>
      <c r="C12856" s="3">
        <v>41382</v>
      </c>
      <c r="D12856" s="2" t="s">
        <v>13585</v>
      </c>
      <c r="E12856" s="3" t="s">
        <v>6148</v>
      </c>
      <c r="G12856" s="66">
        <v>389.05</v>
      </c>
    </row>
    <row r="12857" spans="1:7" x14ac:dyDescent="0.2">
      <c r="A12857" s="1" t="str">
        <f t="shared" si="211"/>
        <v>SINAPI-I 41383</v>
      </c>
      <c r="B12857" s="3" t="s">
        <v>6169</v>
      </c>
      <c r="C12857" s="3">
        <v>41383</v>
      </c>
      <c r="D12857" s="2" t="s">
        <v>13586</v>
      </c>
      <c r="E12857" s="3" t="s">
        <v>6148</v>
      </c>
      <c r="G12857" s="66">
        <v>528.04999999999995</v>
      </c>
    </row>
    <row r="12858" spans="1:7" x14ac:dyDescent="0.2">
      <c r="A12858" s="1" t="str">
        <f t="shared" si="211"/>
        <v>SINAPI-I 41385</v>
      </c>
      <c r="B12858" s="3" t="s">
        <v>6169</v>
      </c>
      <c r="C12858" s="3">
        <v>41385</v>
      </c>
      <c r="D12858" s="2" t="s">
        <v>13587</v>
      </c>
      <c r="E12858" s="3" t="s">
        <v>6148</v>
      </c>
      <c r="G12858" s="66">
        <v>657.09</v>
      </c>
    </row>
    <row r="12859" spans="1:7" x14ac:dyDescent="0.2">
      <c r="A12859" s="1" t="str">
        <f t="shared" si="211"/>
        <v>SINAPI-I 4058</v>
      </c>
      <c r="B12859" s="3" t="s">
        <v>6169</v>
      </c>
      <c r="C12859" s="3">
        <v>4058</v>
      </c>
      <c r="D12859" s="2" t="s">
        <v>13588</v>
      </c>
      <c r="E12859" s="3" t="s">
        <v>6152</v>
      </c>
      <c r="G12859" s="66">
        <v>32.93</v>
      </c>
    </row>
    <row r="12860" spans="1:7" x14ac:dyDescent="0.2">
      <c r="A12860" s="1" t="str">
        <f t="shared" si="211"/>
        <v>SINAPI-I 40974</v>
      </c>
      <c r="B12860" s="3" t="s">
        <v>6169</v>
      </c>
      <c r="C12860" s="3">
        <v>40974</v>
      </c>
      <c r="D12860" s="2" t="s">
        <v>13589</v>
      </c>
      <c r="E12860" s="3" t="s">
        <v>6164</v>
      </c>
      <c r="G12860" s="66">
        <v>5815.45</v>
      </c>
    </row>
    <row r="12861" spans="1:7" x14ac:dyDescent="0.2">
      <c r="A12861" s="1" t="str">
        <f t="shared" si="211"/>
        <v>SINAPI-I 34794</v>
      </c>
      <c r="B12861" s="3" t="s">
        <v>6169</v>
      </c>
      <c r="C12861" s="3">
        <v>34794</v>
      </c>
      <c r="D12861" s="2" t="s">
        <v>13590</v>
      </c>
      <c r="E12861" s="3" t="s">
        <v>6152</v>
      </c>
      <c r="G12861" s="66">
        <v>26.05</v>
      </c>
    </row>
    <row r="12862" spans="1:7" x14ac:dyDescent="0.2">
      <c r="A12862" s="1" t="str">
        <f t="shared" si="211"/>
        <v>SINAPI-I 40925</v>
      </c>
      <c r="B12862" s="3" t="s">
        <v>6169</v>
      </c>
      <c r="C12862" s="3">
        <v>40925</v>
      </c>
      <c r="D12862" s="2" t="s">
        <v>13591</v>
      </c>
      <c r="E12862" s="3" t="s">
        <v>6164</v>
      </c>
      <c r="G12862" s="66">
        <v>4601.6400000000003</v>
      </c>
    </row>
    <row r="12863" spans="1:7" x14ac:dyDescent="0.2">
      <c r="A12863" s="1" t="str">
        <f t="shared" si="211"/>
        <v>SINAPI-I 13741</v>
      </c>
      <c r="B12863" s="3" t="s">
        <v>6169</v>
      </c>
      <c r="C12863" s="3">
        <v>13741</v>
      </c>
      <c r="D12863" s="2" t="s">
        <v>13592</v>
      </c>
      <c r="E12863" s="3" t="s">
        <v>6148</v>
      </c>
      <c r="G12863" s="66">
        <v>2995.18</v>
      </c>
    </row>
    <row r="12864" spans="1:7" ht="22.5" x14ac:dyDescent="0.2">
      <c r="A12864" s="1" t="str">
        <f t="shared" si="211"/>
        <v>SINAPI-I 3288</v>
      </c>
      <c r="B12864" s="3" t="s">
        <v>6169</v>
      </c>
      <c r="C12864" s="3">
        <v>3288</v>
      </c>
      <c r="D12864" s="2" t="s">
        <v>13593</v>
      </c>
      <c r="E12864" s="3" t="s">
        <v>6147</v>
      </c>
      <c r="G12864" s="66">
        <v>10.6</v>
      </c>
    </row>
    <row r="12865" spans="1:7" x14ac:dyDescent="0.2">
      <c r="A12865" s="1" t="str">
        <f t="shared" si="211"/>
        <v>SINAPI-I 13587</v>
      </c>
      <c r="B12865" s="3" t="s">
        <v>6169</v>
      </c>
      <c r="C12865" s="3">
        <v>13587</v>
      </c>
      <c r="D12865" s="2" t="s">
        <v>13594</v>
      </c>
      <c r="E12865" s="3" t="s">
        <v>6147</v>
      </c>
      <c r="G12865" s="66">
        <v>6.4</v>
      </c>
    </row>
    <row r="12866" spans="1:7" x14ac:dyDescent="0.2">
      <c r="A12866" s="1" t="str">
        <f t="shared" si="211"/>
        <v>SINAPI-I 38598</v>
      </c>
      <c r="B12866" s="3" t="s">
        <v>6169</v>
      </c>
      <c r="C12866" s="3">
        <v>38598</v>
      </c>
      <c r="D12866" s="2" t="s">
        <v>13595</v>
      </c>
      <c r="E12866" s="3" t="s">
        <v>6148</v>
      </c>
      <c r="G12866" s="66">
        <v>3.66</v>
      </c>
    </row>
    <row r="12867" spans="1:7" x14ac:dyDescent="0.2">
      <c r="A12867" s="1" t="str">
        <f t="shared" si="211"/>
        <v>SINAPI-I 38595</v>
      </c>
      <c r="B12867" s="3" t="s">
        <v>6169</v>
      </c>
      <c r="C12867" s="3">
        <v>38595</v>
      </c>
      <c r="D12867" s="2" t="s">
        <v>13596</v>
      </c>
      <c r="E12867" s="3" t="s">
        <v>6148</v>
      </c>
      <c r="G12867" s="66">
        <v>3.1</v>
      </c>
    </row>
    <row r="12868" spans="1:7" x14ac:dyDescent="0.2">
      <c r="A12868" s="1" t="str">
        <f t="shared" si="211"/>
        <v>SINAPI-I 38592</v>
      </c>
      <c r="B12868" s="3" t="s">
        <v>6169</v>
      </c>
      <c r="C12868" s="3">
        <v>38592</v>
      </c>
      <c r="D12868" s="2" t="s">
        <v>13597</v>
      </c>
      <c r="E12868" s="3" t="s">
        <v>6148</v>
      </c>
      <c r="G12868" s="66">
        <v>3.14</v>
      </c>
    </row>
    <row r="12869" spans="1:7" x14ac:dyDescent="0.2">
      <c r="A12869" s="1" t="str">
        <f t="shared" si="211"/>
        <v>SINAPI-I 38588</v>
      </c>
      <c r="B12869" s="3" t="s">
        <v>6169</v>
      </c>
      <c r="C12869" s="3">
        <v>38588</v>
      </c>
      <c r="D12869" s="2" t="s">
        <v>13598</v>
      </c>
      <c r="E12869" s="3" t="s">
        <v>6148</v>
      </c>
      <c r="G12869" s="66">
        <v>2.5099999999999998</v>
      </c>
    </row>
    <row r="12870" spans="1:7" x14ac:dyDescent="0.2">
      <c r="A12870" s="1" t="str">
        <f t="shared" si="211"/>
        <v>SINAPI-I 38593</v>
      </c>
      <c r="B12870" s="3" t="s">
        <v>6169</v>
      </c>
      <c r="C12870" s="3">
        <v>38593</v>
      </c>
      <c r="D12870" s="2" t="s">
        <v>13599</v>
      </c>
      <c r="E12870" s="3" t="s">
        <v>6148</v>
      </c>
      <c r="G12870" s="66">
        <v>3.47</v>
      </c>
    </row>
    <row r="12871" spans="1:7" x14ac:dyDescent="0.2">
      <c r="A12871" s="1" t="str">
        <f t="shared" si="211"/>
        <v>SINAPI-I 38589</v>
      </c>
      <c r="B12871" s="3" t="s">
        <v>6169</v>
      </c>
      <c r="C12871" s="3">
        <v>38589</v>
      </c>
      <c r="D12871" s="2" t="s">
        <v>13600</v>
      </c>
      <c r="E12871" s="3" t="s">
        <v>6148</v>
      </c>
      <c r="G12871" s="66">
        <v>2.63</v>
      </c>
    </row>
    <row r="12872" spans="1:7" x14ac:dyDescent="0.2">
      <c r="A12872" s="1" t="str">
        <f t="shared" si="211"/>
        <v>SINAPI-I 38594</v>
      </c>
      <c r="B12872" s="3" t="s">
        <v>6169</v>
      </c>
      <c r="C12872" s="3">
        <v>38594</v>
      </c>
      <c r="D12872" s="2" t="s">
        <v>13601</v>
      </c>
      <c r="E12872" s="3" t="s">
        <v>6148</v>
      </c>
      <c r="G12872" s="66">
        <v>5.47</v>
      </c>
    </row>
    <row r="12873" spans="1:7" x14ac:dyDescent="0.2">
      <c r="A12873" s="1" t="str">
        <f t="shared" si="211"/>
        <v>SINAPI-I 34774</v>
      </c>
      <c r="B12873" s="3" t="s">
        <v>6169</v>
      </c>
      <c r="C12873" s="3">
        <v>34774</v>
      </c>
      <c r="D12873" s="2" t="s">
        <v>13602</v>
      </c>
      <c r="E12873" s="3" t="s">
        <v>6148</v>
      </c>
      <c r="G12873" s="66">
        <v>2.46</v>
      </c>
    </row>
    <row r="12874" spans="1:7" x14ac:dyDescent="0.2">
      <c r="A12874" s="1" t="str">
        <f t="shared" si="211"/>
        <v>SINAPI-I 34771</v>
      </c>
      <c r="B12874" s="3" t="s">
        <v>6169</v>
      </c>
      <c r="C12874" s="3">
        <v>34771</v>
      </c>
      <c r="D12874" s="2" t="s">
        <v>13603</v>
      </c>
      <c r="E12874" s="3" t="s">
        <v>6148</v>
      </c>
      <c r="G12874" s="66">
        <v>2.96</v>
      </c>
    </row>
    <row r="12875" spans="1:7" x14ac:dyDescent="0.2">
      <c r="A12875" s="1" t="str">
        <f t="shared" si="211"/>
        <v>SINAPI-I 34764</v>
      </c>
      <c r="B12875" s="3" t="s">
        <v>6169</v>
      </c>
      <c r="C12875" s="3">
        <v>34764</v>
      </c>
      <c r="D12875" s="2" t="s">
        <v>13604</v>
      </c>
      <c r="E12875" s="3" t="s">
        <v>6148</v>
      </c>
      <c r="G12875" s="66">
        <v>1.94</v>
      </c>
    </row>
    <row r="12876" spans="1:7" x14ac:dyDescent="0.2">
      <c r="A12876" s="1" t="str">
        <f t="shared" si="211"/>
        <v>SINAPI-I 34773</v>
      </c>
      <c r="B12876" s="3" t="s">
        <v>6169</v>
      </c>
      <c r="C12876" s="3">
        <v>34773</v>
      </c>
      <c r="D12876" s="2" t="s">
        <v>13605</v>
      </c>
      <c r="E12876" s="3" t="s">
        <v>6148</v>
      </c>
      <c r="G12876" s="66">
        <v>2.59</v>
      </c>
    </row>
    <row r="12877" spans="1:7" x14ac:dyDescent="0.2">
      <c r="A12877" s="1" t="str">
        <f t="shared" si="211"/>
        <v>SINAPI-I 34769</v>
      </c>
      <c r="B12877" s="3" t="s">
        <v>6169</v>
      </c>
      <c r="C12877" s="3">
        <v>34769</v>
      </c>
      <c r="D12877" s="2" t="s">
        <v>13606</v>
      </c>
      <c r="E12877" s="3" t="s">
        <v>6148</v>
      </c>
      <c r="G12877" s="66">
        <v>3.2</v>
      </c>
    </row>
    <row r="12878" spans="1:7" x14ac:dyDescent="0.2">
      <c r="A12878" s="1" t="str">
        <f t="shared" si="211"/>
        <v>SINAPI-I 34763</v>
      </c>
      <c r="B12878" s="3" t="s">
        <v>6169</v>
      </c>
      <c r="C12878" s="3">
        <v>34763</v>
      </c>
      <c r="D12878" s="2" t="s">
        <v>13607</v>
      </c>
      <c r="E12878" s="3" t="s">
        <v>6148</v>
      </c>
      <c r="G12878" s="66">
        <v>1.97</v>
      </c>
    </row>
    <row r="12879" spans="1:7" x14ac:dyDescent="0.2">
      <c r="A12879" s="1" t="str">
        <f t="shared" si="211"/>
        <v>SINAPI-I 34788</v>
      </c>
      <c r="B12879" s="3" t="s">
        <v>6169</v>
      </c>
      <c r="C12879" s="3">
        <v>34788</v>
      </c>
      <c r="D12879" s="2" t="s">
        <v>13608</v>
      </c>
      <c r="E12879" s="3" t="s">
        <v>6148</v>
      </c>
      <c r="G12879" s="66">
        <v>1.2</v>
      </c>
    </row>
    <row r="12880" spans="1:7" x14ac:dyDescent="0.2">
      <c r="A12880" s="1" t="str">
        <f t="shared" si="211"/>
        <v>SINAPI-I 34781</v>
      </c>
      <c r="B12880" s="3" t="s">
        <v>6169</v>
      </c>
      <c r="C12880" s="3">
        <v>34781</v>
      </c>
      <c r="D12880" s="2" t="s">
        <v>13609</v>
      </c>
      <c r="E12880" s="3" t="s">
        <v>6148</v>
      </c>
      <c r="G12880" s="66">
        <v>1.65</v>
      </c>
    </row>
    <row r="12881" spans="1:7" x14ac:dyDescent="0.2">
      <c r="A12881" s="1" t="str">
        <f t="shared" si="211"/>
        <v>SINAPI-I 41682</v>
      </c>
      <c r="B12881" s="3" t="s">
        <v>6169</v>
      </c>
      <c r="C12881" s="3">
        <v>41682</v>
      </c>
      <c r="D12881" s="2" t="s">
        <v>13610</v>
      </c>
      <c r="E12881" s="3" t="s">
        <v>6148</v>
      </c>
      <c r="G12881" s="66">
        <v>49.42</v>
      </c>
    </row>
    <row r="12882" spans="1:7" x14ac:dyDescent="0.2">
      <c r="A12882" s="1" t="str">
        <f t="shared" si="211"/>
        <v>SINAPI-I 41683</v>
      </c>
      <c r="B12882" s="3" t="s">
        <v>6169</v>
      </c>
      <c r="C12882" s="3">
        <v>41683</v>
      </c>
      <c r="D12882" s="2" t="s">
        <v>13611</v>
      </c>
      <c r="E12882" s="3" t="s">
        <v>6148</v>
      </c>
      <c r="G12882" s="66">
        <v>36.36</v>
      </c>
    </row>
    <row r="12883" spans="1:7" x14ac:dyDescent="0.2">
      <c r="A12883" s="1" t="str">
        <f t="shared" si="211"/>
        <v>SINAPI-I 41680</v>
      </c>
      <c r="B12883" s="3" t="s">
        <v>6169</v>
      </c>
      <c r="C12883" s="3">
        <v>41680</v>
      </c>
      <c r="D12883" s="2" t="s">
        <v>13612</v>
      </c>
      <c r="E12883" s="3" t="s">
        <v>6148</v>
      </c>
      <c r="G12883" s="66">
        <v>19.579999999999998</v>
      </c>
    </row>
    <row r="12884" spans="1:7" x14ac:dyDescent="0.2">
      <c r="A12884" s="1" t="str">
        <f t="shared" si="211"/>
        <v>SINAPI-I 41679</v>
      </c>
      <c r="B12884" s="3" t="s">
        <v>6169</v>
      </c>
      <c r="C12884" s="3">
        <v>41679</v>
      </c>
      <c r="D12884" s="2" t="s">
        <v>13613</v>
      </c>
      <c r="E12884" s="3" t="s">
        <v>6148</v>
      </c>
      <c r="G12884" s="66">
        <v>44.75</v>
      </c>
    </row>
    <row r="12885" spans="1:7" x14ac:dyDescent="0.2">
      <c r="A12885" s="1" t="str">
        <f t="shared" si="211"/>
        <v>SINAPI-I 41681</v>
      </c>
      <c r="B12885" s="3" t="s">
        <v>6169</v>
      </c>
      <c r="C12885" s="3">
        <v>41681</v>
      </c>
      <c r="D12885" s="2" t="s">
        <v>13614</v>
      </c>
      <c r="E12885" s="3" t="s">
        <v>6148</v>
      </c>
      <c r="G12885" s="66">
        <v>30.63</v>
      </c>
    </row>
    <row r="12886" spans="1:7" ht="22.5" x14ac:dyDescent="0.2">
      <c r="A12886" s="1" t="str">
        <f t="shared" si="211"/>
        <v>SINAPI-I 43386</v>
      </c>
      <c r="B12886" s="3" t="s">
        <v>6169</v>
      </c>
      <c r="C12886" s="3">
        <v>43386</v>
      </c>
      <c r="D12886" s="2" t="s">
        <v>13615</v>
      </c>
      <c r="E12886" s="3" t="s">
        <v>6148</v>
      </c>
      <c r="G12886" s="66">
        <v>69.930000000000007</v>
      </c>
    </row>
    <row r="12887" spans="1:7" x14ac:dyDescent="0.2">
      <c r="A12887" s="1" t="str">
        <f t="shared" si="211"/>
        <v>SINAPI-I 4059</v>
      </c>
      <c r="B12887" s="3" t="s">
        <v>6169</v>
      </c>
      <c r="C12887" s="3">
        <v>4059</v>
      </c>
      <c r="D12887" s="2" t="s">
        <v>13616</v>
      </c>
      <c r="E12887" s="3" t="s">
        <v>6147</v>
      </c>
      <c r="G12887" s="66">
        <v>49.42</v>
      </c>
    </row>
    <row r="12888" spans="1:7" x14ac:dyDescent="0.2">
      <c r="A12888" s="1" t="str">
        <f t="shared" si="211"/>
        <v>SINAPI-I 4062</v>
      </c>
      <c r="B12888" s="3" t="s">
        <v>6169</v>
      </c>
      <c r="C12888" s="3">
        <v>4062</v>
      </c>
      <c r="D12888" s="2" t="s">
        <v>13617</v>
      </c>
      <c r="E12888" s="3" t="s">
        <v>6148</v>
      </c>
      <c r="G12888" s="66">
        <v>49.42</v>
      </c>
    </row>
    <row r="12889" spans="1:7" x14ac:dyDescent="0.2">
      <c r="A12889" s="1" t="str">
        <f t="shared" si="211"/>
        <v>SINAPI-I 4061</v>
      </c>
      <c r="B12889" s="3" t="s">
        <v>6169</v>
      </c>
      <c r="C12889" s="3">
        <v>4061</v>
      </c>
      <c r="D12889" s="2" t="s">
        <v>13618</v>
      </c>
      <c r="E12889" s="3" t="s">
        <v>6148</v>
      </c>
      <c r="G12889" s="66">
        <v>61.54</v>
      </c>
    </row>
    <row r="12890" spans="1:7" x14ac:dyDescent="0.2">
      <c r="A12890" s="1" t="str">
        <f t="shared" si="211"/>
        <v>SINAPI-I 41315</v>
      </c>
      <c r="B12890" s="3" t="s">
        <v>6169</v>
      </c>
      <c r="C12890" s="3">
        <v>41315</v>
      </c>
      <c r="D12890" s="2" t="s">
        <v>13619</v>
      </c>
      <c r="E12890" s="3" t="s">
        <v>6153</v>
      </c>
      <c r="G12890" s="66">
        <v>78.92</v>
      </c>
    </row>
    <row r="12891" spans="1:7" x14ac:dyDescent="0.2">
      <c r="A12891" s="1" t="str">
        <f t="shared" si="211"/>
        <v>SINAPI-I 43148</v>
      </c>
      <c r="B12891" s="3" t="s">
        <v>6169</v>
      </c>
      <c r="C12891" s="3">
        <v>43148</v>
      </c>
      <c r="D12891" s="2" t="s">
        <v>13620</v>
      </c>
      <c r="E12891" s="3" t="s">
        <v>6153</v>
      </c>
      <c r="G12891" s="66">
        <v>53.57</v>
      </c>
    </row>
    <row r="12892" spans="1:7" x14ac:dyDescent="0.2">
      <c r="A12892" s="1" t="str">
        <f t="shared" si="211"/>
        <v>SINAPI-I 43147</v>
      </c>
      <c r="B12892" s="3" t="s">
        <v>6169</v>
      </c>
      <c r="C12892" s="3">
        <v>43147</v>
      </c>
      <c r="D12892" s="2" t="s">
        <v>13621</v>
      </c>
      <c r="E12892" s="3" t="s">
        <v>6153</v>
      </c>
      <c r="G12892" s="66">
        <v>20.74</v>
      </c>
    </row>
    <row r="12893" spans="1:7" x14ac:dyDescent="0.2">
      <c r="A12893" s="1" t="str">
        <f t="shared" si="211"/>
        <v>SINAPI-I 10608</v>
      </c>
      <c r="B12893" s="3" t="s">
        <v>6169</v>
      </c>
      <c r="C12893" s="3">
        <v>10608</v>
      </c>
      <c r="D12893" s="2" t="s">
        <v>13622</v>
      </c>
      <c r="E12893" s="3" t="s">
        <v>6148</v>
      </c>
    </row>
    <row r="12894" spans="1:7" x14ac:dyDescent="0.2">
      <c r="A12894" s="1" t="str">
        <f t="shared" si="211"/>
        <v>SINAPI-I 4069</v>
      </c>
      <c r="B12894" s="3" t="s">
        <v>6169</v>
      </c>
      <c r="C12894" s="3">
        <v>4069</v>
      </c>
      <c r="D12894" s="2" t="s">
        <v>13623</v>
      </c>
      <c r="E12894" s="3" t="s">
        <v>6152</v>
      </c>
      <c r="G12894" s="66">
        <v>91.5</v>
      </c>
    </row>
    <row r="12895" spans="1:7" x14ac:dyDescent="0.2">
      <c r="A12895" s="1" t="str">
        <f t="shared" si="211"/>
        <v>SINAPI-I 40819</v>
      </c>
      <c r="B12895" s="3" t="s">
        <v>6169</v>
      </c>
      <c r="C12895" s="3">
        <v>40819</v>
      </c>
      <c r="D12895" s="2" t="s">
        <v>13624</v>
      </c>
      <c r="E12895" s="3" t="s">
        <v>6164</v>
      </c>
      <c r="G12895" s="66">
        <v>16153.99</v>
      </c>
    </row>
    <row r="12896" spans="1:7" x14ac:dyDescent="0.2">
      <c r="A12896" s="1" t="str">
        <f t="shared" si="211"/>
        <v>SINAPI-I 34361</v>
      </c>
      <c r="B12896" s="3" t="s">
        <v>6169</v>
      </c>
      <c r="C12896" s="3">
        <v>34361</v>
      </c>
      <c r="D12896" s="2" t="s">
        <v>13625</v>
      </c>
      <c r="E12896" s="3" t="s">
        <v>6153</v>
      </c>
      <c r="G12896" s="66">
        <v>15.1</v>
      </c>
    </row>
    <row r="12897" spans="1:7" x14ac:dyDescent="0.2">
      <c r="A12897" s="1" t="str">
        <f t="shared" si="211"/>
        <v>SINAPI-I 36512</v>
      </c>
      <c r="B12897" s="3" t="s">
        <v>6169</v>
      </c>
      <c r="C12897" s="3">
        <v>36512</v>
      </c>
      <c r="D12897" s="2" t="s">
        <v>13626</v>
      </c>
      <c r="E12897" s="3" t="s">
        <v>6148</v>
      </c>
      <c r="G12897" s="66">
        <v>22630.81</v>
      </c>
    </row>
    <row r="12898" spans="1:7" x14ac:dyDescent="0.2">
      <c r="A12898" s="1" t="str">
        <f t="shared" si="211"/>
        <v>SINAPI-I 44478</v>
      </c>
      <c r="B12898" s="3" t="s">
        <v>6169</v>
      </c>
      <c r="C12898" s="3">
        <v>44478</v>
      </c>
      <c r="D12898" s="2" t="s">
        <v>13627</v>
      </c>
      <c r="E12898" s="3" t="s">
        <v>6153</v>
      </c>
      <c r="G12898" s="66">
        <v>8.2899999999999991</v>
      </c>
    </row>
    <row r="12899" spans="1:7" x14ac:dyDescent="0.2">
      <c r="A12899" s="1" t="str">
        <f t="shared" si="211"/>
        <v>SINAPI-I 44477</v>
      </c>
      <c r="B12899" s="3" t="s">
        <v>6169</v>
      </c>
      <c r="C12899" s="3">
        <v>44477</v>
      </c>
      <c r="D12899" s="2" t="s">
        <v>13628</v>
      </c>
      <c r="E12899" s="3" t="s">
        <v>6153</v>
      </c>
      <c r="G12899" s="66">
        <v>8.2899999999999991</v>
      </c>
    </row>
    <row r="12900" spans="1:7" x14ac:dyDescent="0.2">
      <c r="A12900" s="1" t="str">
        <f t="shared" si="211"/>
        <v>SINAPI-I 11697</v>
      </c>
      <c r="B12900" s="3" t="s">
        <v>6169</v>
      </c>
      <c r="C12900" s="3">
        <v>11697</v>
      </c>
      <c r="D12900" s="2" t="s">
        <v>13629</v>
      </c>
      <c r="E12900" s="3" t="s">
        <v>6148</v>
      </c>
      <c r="G12900" s="66">
        <v>712.05</v>
      </c>
    </row>
    <row r="12901" spans="1:7" x14ac:dyDescent="0.2">
      <c r="A12901" s="1" t="str">
        <f t="shared" si="211"/>
        <v>SINAPI-I 11698</v>
      </c>
      <c r="B12901" s="3" t="s">
        <v>6169</v>
      </c>
      <c r="C12901" s="3">
        <v>11698</v>
      </c>
      <c r="D12901" s="2" t="s">
        <v>13630</v>
      </c>
      <c r="E12901" s="3" t="s">
        <v>6148</v>
      </c>
      <c r="G12901" s="66">
        <v>849.44</v>
      </c>
    </row>
    <row r="12902" spans="1:7" x14ac:dyDescent="0.2">
      <c r="A12902" s="1" t="str">
        <f t="shared" si="211"/>
        <v>SINAPI-I 11699</v>
      </c>
      <c r="B12902" s="3" t="s">
        <v>6169</v>
      </c>
      <c r="C12902" s="3">
        <v>11699</v>
      </c>
      <c r="D12902" s="2" t="s">
        <v>13631</v>
      </c>
      <c r="E12902" s="3" t="s">
        <v>6148</v>
      </c>
      <c r="G12902" s="66">
        <v>938.82</v>
      </c>
    </row>
    <row r="12903" spans="1:7" x14ac:dyDescent="0.2">
      <c r="A12903" s="1" t="str">
        <f t="shared" ref="A12903:A12966" si="212">CONCATENAR</f>
        <v>SINAPI-I 10432</v>
      </c>
      <c r="B12903" s="3" t="s">
        <v>6169</v>
      </c>
      <c r="C12903" s="3">
        <v>10432</v>
      </c>
      <c r="D12903" s="2" t="s">
        <v>13632</v>
      </c>
      <c r="E12903" s="3" t="s">
        <v>6148</v>
      </c>
      <c r="G12903" s="66">
        <v>365.45</v>
      </c>
    </row>
    <row r="12904" spans="1:7" x14ac:dyDescent="0.2">
      <c r="A12904" s="1" t="str">
        <f t="shared" si="212"/>
        <v>SINAPI-I 44020</v>
      </c>
      <c r="B12904" s="3" t="s">
        <v>6169</v>
      </c>
      <c r="C12904" s="3">
        <v>44020</v>
      </c>
      <c r="D12904" s="2" t="s">
        <v>13633</v>
      </c>
      <c r="E12904" s="3" t="s">
        <v>6148</v>
      </c>
      <c r="G12904" s="66">
        <v>901.61</v>
      </c>
    </row>
    <row r="12905" spans="1:7" ht="22.5" x14ac:dyDescent="0.2">
      <c r="A12905" s="1" t="str">
        <f t="shared" si="212"/>
        <v>SINAPI-I 41419</v>
      </c>
      <c r="B12905" s="3" t="s">
        <v>6169</v>
      </c>
      <c r="C12905" s="3">
        <v>41419</v>
      </c>
      <c r="D12905" s="2" t="s">
        <v>13634</v>
      </c>
      <c r="E12905" s="3" t="s">
        <v>6148</v>
      </c>
      <c r="G12905" s="66">
        <v>7.19</v>
      </c>
    </row>
    <row r="12906" spans="1:7" ht="22.5" x14ac:dyDescent="0.2">
      <c r="A12906" s="1" t="str">
        <f t="shared" si="212"/>
        <v>SINAPI-I 41420</v>
      </c>
      <c r="B12906" s="3" t="s">
        <v>6169</v>
      </c>
      <c r="C12906" s="3">
        <v>41420</v>
      </c>
      <c r="D12906" s="2" t="s">
        <v>13635</v>
      </c>
      <c r="E12906" s="3" t="s">
        <v>6148</v>
      </c>
      <c r="G12906" s="66">
        <v>9.7799999999999994</v>
      </c>
    </row>
    <row r="12907" spans="1:7" ht="22.5" x14ac:dyDescent="0.2">
      <c r="A12907" s="1" t="str">
        <f t="shared" si="212"/>
        <v>SINAPI-I 41421</v>
      </c>
      <c r="B12907" s="3" t="s">
        <v>6169</v>
      </c>
      <c r="C12907" s="3">
        <v>41421</v>
      </c>
      <c r="D12907" s="2" t="s">
        <v>13636</v>
      </c>
      <c r="E12907" s="3" t="s">
        <v>6148</v>
      </c>
      <c r="G12907" s="66">
        <v>9.76</v>
      </c>
    </row>
    <row r="12908" spans="1:7" ht="22.5" x14ac:dyDescent="0.2">
      <c r="A12908" s="1" t="str">
        <f t="shared" si="212"/>
        <v>SINAPI-I 41422</v>
      </c>
      <c r="B12908" s="3" t="s">
        <v>6169</v>
      </c>
      <c r="C12908" s="3">
        <v>41422</v>
      </c>
      <c r="D12908" s="2" t="s">
        <v>13637</v>
      </c>
      <c r="E12908" s="3" t="s">
        <v>6148</v>
      </c>
      <c r="G12908" s="66">
        <v>13.36</v>
      </c>
    </row>
    <row r="12909" spans="1:7" ht="22.5" x14ac:dyDescent="0.2">
      <c r="A12909" s="1" t="str">
        <f t="shared" si="212"/>
        <v>SINAPI-I 41425</v>
      </c>
      <c r="B12909" s="3" t="s">
        <v>6169</v>
      </c>
      <c r="C12909" s="3">
        <v>41425</v>
      </c>
      <c r="D12909" s="2" t="s">
        <v>13638</v>
      </c>
      <c r="E12909" s="3" t="s">
        <v>6148</v>
      </c>
      <c r="G12909" s="66">
        <v>6.83</v>
      </c>
    </row>
    <row r="12910" spans="1:7" ht="22.5" x14ac:dyDescent="0.2">
      <c r="A12910" s="1" t="str">
        <f t="shared" si="212"/>
        <v>SINAPI-I 41426</v>
      </c>
      <c r="B12910" s="3" t="s">
        <v>6169</v>
      </c>
      <c r="C12910" s="3">
        <v>41426</v>
      </c>
      <c r="D12910" s="2" t="s">
        <v>13639</v>
      </c>
      <c r="E12910" s="3" t="s">
        <v>6148</v>
      </c>
      <c r="G12910" s="66">
        <v>12.32</v>
      </c>
    </row>
    <row r="12911" spans="1:7" x14ac:dyDescent="0.2">
      <c r="A12911" s="1" t="str">
        <f t="shared" si="212"/>
        <v>SINAPI-I 41414</v>
      </c>
      <c r="B12911" s="3" t="s">
        <v>6169</v>
      </c>
      <c r="C12911" s="3">
        <v>41414</v>
      </c>
      <c r="D12911" s="2" t="s">
        <v>13640</v>
      </c>
      <c r="E12911" s="3" t="s">
        <v>6148</v>
      </c>
      <c r="G12911" s="66">
        <v>22.62</v>
      </c>
    </row>
    <row r="12912" spans="1:7" x14ac:dyDescent="0.2">
      <c r="A12912" s="1" t="str">
        <f t="shared" si="212"/>
        <v>SINAPI-I 41415</v>
      </c>
      <c r="B12912" s="3" t="s">
        <v>6169</v>
      </c>
      <c r="C12912" s="3">
        <v>41415</v>
      </c>
      <c r="D12912" s="2" t="s">
        <v>13641</v>
      </c>
      <c r="E12912" s="3" t="s">
        <v>6148</v>
      </c>
      <c r="G12912" s="66">
        <v>26.34</v>
      </c>
    </row>
    <row r="12913" spans="1:7" ht="22.5" x14ac:dyDescent="0.2">
      <c r="A12913" s="1" t="str">
        <f t="shared" si="212"/>
        <v>SINAPI-I 37514</v>
      </c>
      <c r="B12913" s="3" t="s">
        <v>6169</v>
      </c>
      <c r="C12913" s="3">
        <v>37514</v>
      </c>
      <c r="D12913" s="2" t="s">
        <v>13642</v>
      </c>
      <c r="E12913" s="3" t="s">
        <v>6148</v>
      </c>
      <c r="G12913" s="66">
        <v>300000</v>
      </c>
    </row>
    <row r="12914" spans="1:7" ht="22.5" x14ac:dyDescent="0.2">
      <c r="A12914" s="1" t="str">
        <f t="shared" si="212"/>
        <v>SINAPI-I 37519</v>
      </c>
      <c r="B12914" s="3" t="s">
        <v>6169</v>
      </c>
      <c r="C12914" s="3">
        <v>37519</v>
      </c>
      <c r="D12914" s="2" t="s">
        <v>13643</v>
      </c>
      <c r="E12914" s="3" t="s">
        <v>6148</v>
      </c>
      <c r="G12914" s="66">
        <v>462988.02</v>
      </c>
    </row>
    <row r="12915" spans="1:7" x14ac:dyDescent="0.2">
      <c r="A12915" s="1" t="str">
        <f t="shared" si="212"/>
        <v>SINAPI-I 37520</v>
      </c>
      <c r="B12915" s="3" t="s">
        <v>6169</v>
      </c>
      <c r="C12915" s="3">
        <v>37520</v>
      </c>
      <c r="D12915" s="2" t="s">
        <v>13644</v>
      </c>
      <c r="E12915" s="3" t="s">
        <v>6148</v>
      </c>
      <c r="G12915" s="66">
        <v>455398.05</v>
      </c>
    </row>
    <row r="12916" spans="1:7" x14ac:dyDescent="0.2">
      <c r="A12916" s="1" t="str">
        <f t="shared" si="212"/>
        <v>SINAPI-I 37521</v>
      </c>
      <c r="B12916" s="3" t="s">
        <v>6169</v>
      </c>
      <c r="C12916" s="3">
        <v>37521</v>
      </c>
      <c r="D12916" s="2" t="s">
        <v>13645</v>
      </c>
      <c r="E12916" s="3" t="s">
        <v>6148</v>
      </c>
      <c r="G12916" s="66">
        <v>555585.63</v>
      </c>
    </row>
    <row r="12917" spans="1:7" x14ac:dyDescent="0.2">
      <c r="A12917" s="1" t="str">
        <f t="shared" si="212"/>
        <v>SINAPI-I 37522</v>
      </c>
      <c r="B12917" s="3" t="s">
        <v>6169</v>
      </c>
      <c r="C12917" s="3">
        <v>37522</v>
      </c>
      <c r="D12917" s="2" t="s">
        <v>13646</v>
      </c>
      <c r="E12917" s="3" t="s">
        <v>6148</v>
      </c>
      <c r="G12917" s="66">
        <v>572300.85</v>
      </c>
    </row>
    <row r="12918" spans="1:7" ht="22.5" x14ac:dyDescent="0.2">
      <c r="A12918" s="1" t="str">
        <f t="shared" si="212"/>
        <v>SINAPI-I 37546</v>
      </c>
      <c r="B12918" s="3" t="s">
        <v>6169</v>
      </c>
      <c r="C12918" s="3">
        <v>37546</v>
      </c>
      <c r="D12918" s="2" t="s">
        <v>13647</v>
      </c>
      <c r="E12918" s="3" t="s">
        <v>6148</v>
      </c>
      <c r="G12918" s="66">
        <v>16035.7</v>
      </c>
    </row>
    <row r="12919" spans="1:7" ht="22.5" x14ac:dyDescent="0.2">
      <c r="A12919" s="1" t="str">
        <f t="shared" si="212"/>
        <v>SINAPI-I 37544</v>
      </c>
      <c r="B12919" s="3" t="s">
        <v>6169</v>
      </c>
      <c r="C12919" s="3">
        <v>37544</v>
      </c>
      <c r="D12919" s="2" t="s">
        <v>13648</v>
      </c>
      <c r="E12919" s="3" t="s">
        <v>6148</v>
      </c>
      <c r="G12919" s="66">
        <v>16960.45</v>
      </c>
    </row>
    <row r="12920" spans="1:7" ht="22.5" x14ac:dyDescent="0.2">
      <c r="A12920" s="1" t="str">
        <f t="shared" si="212"/>
        <v>SINAPI-I 37545</v>
      </c>
      <c r="B12920" s="3" t="s">
        <v>6169</v>
      </c>
      <c r="C12920" s="3">
        <v>37545</v>
      </c>
      <c r="D12920" s="2" t="s">
        <v>13649</v>
      </c>
      <c r="E12920" s="3" t="s">
        <v>6148</v>
      </c>
      <c r="G12920" s="66">
        <v>20180.66</v>
      </c>
    </row>
    <row r="12921" spans="1:7" x14ac:dyDescent="0.2">
      <c r="A12921" s="1" t="str">
        <f t="shared" si="212"/>
        <v>SINAPI-I 36793</v>
      </c>
      <c r="B12921" s="3" t="s">
        <v>6169</v>
      </c>
      <c r="C12921" s="3">
        <v>36793</v>
      </c>
      <c r="D12921" s="2" t="s">
        <v>13650</v>
      </c>
      <c r="E12921" s="3" t="s">
        <v>6148</v>
      </c>
      <c r="G12921" s="66">
        <v>913.69</v>
      </c>
    </row>
    <row r="12922" spans="1:7" x14ac:dyDescent="0.2">
      <c r="A12922" s="1" t="str">
        <f t="shared" si="212"/>
        <v>SINAPI-I 11769</v>
      </c>
      <c r="B12922" s="3" t="s">
        <v>6169</v>
      </c>
      <c r="C12922" s="3">
        <v>11769</v>
      </c>
      <c r="D12922" s="2" t="s">
        <v>13651</v>
      </c>
      <c r="E12922" s="3" t="s">
        <v>6148</v>
      </c>
      <c r="G12922" s="66">
        <v>403.78</v>
      </c>
    </row>
    <row r="12923" spans="1:7" x14ac:dyDescent="0.2">
      <c r="A12923" s="1" t="str">
        <f t="shared" si="212"/>
        <v>SINAPI-I 11771</v>
      </c>
      <c r="B12923" s="3" t="s">
        <v>6169</v>
      </c>
      <c r="C12923" s="3">
        <v>11771</v>
      </c>
      <c r="D12923" s="2" t="s">
        <v>13652</v>
      </c>
      <c r="E12923" s="3" t="s">
        <v>6148</v>
      </c>
      <c r="G12923" s="66">
        <v>494.58</v>
      </c>
    </row>
    <row r="12924" spans="1:7" ht="22.5" x14ac:dyDescent="0.2">
      <c r="A12924" s="1" t="str">
        <f t="shared" si="212"/>
        <v>SINAPI-I 39919</v>
      </c>
      <c r="B12924" s="3" t="s">
        <v>6169</v>
      </c>
      <c r="C12924" s="3">
        <v>39919</v>
      </c>
      <c r="D12924" s="2" t="s">
        <v>13653</v>
      </c>
      <c r="E12924" s="3" t="s">
        <v>6148</v>
      </c>
      <c r="G12924" s="66">
        <v>80267.56</v>
      </c>
    </row>
    <row r="12925" spans="1:7" x14ac:dyDescent="0.2">
      <c r="A12925" s="1" t="str">
        <f t="shared" si="212"/>
        <v>SINAPI-I 38385</v>
      </c>
      <c r="B12925" s="3" t="s">
        <v>6169</v>
      </c>
      <c r="C12925" s="3">
        <v>38385</v>
      </c>
      <c r="D12925" s="2" t="s">
        <v>13654</v>
      </c>
      <c r="E12925" s="3" t="s">
        <v>6148</v>
      </c>
      <c r="G12925" s="66">
        <v>67.59</v>
      </c>
    </row>
    <row r="12926" spans="1:7" ht="22.5" x14ac:dyDescent="0.2">
      <c r="A12926" s="1" t="str">
        <f t="shared" si="212"/>
        <v>SINAPI-I 36800</v>
      </c>
      <c r="B12926" s="3" t="s">
        <v>6169</v>
      </c>
      <c r="C12926" s="3">
        <v>36800</v>
      </c>
      <c r="D12926" s="2" t="s">
        <v>13655</v>
      </c>
      <c r="E12926" s="3" t="s">
        <v>6148</v>
      </c>
      <c r="G12926" s="66">
        <v>242.62</v>
      </c>
    </row>
    <row r="12927" spans="1:7" x14ac:dyDescent="0.2">
      <c r="A12927" s="1" t="str">
        <f t="shared" si="212"/>
        <v>SINAPI-I 37587</v>
      </c>
      <c r="B12927" s="3" t="s">
        <v>6169</v>
      </c>
      <c r="C12927" s="3">
        <v>37587</v>
      </c>
      <c r="D12927" s="2" t="s">
        <v>13656</v>
      </c>
      <c r="E12927" s="3" t="s">
        <v>6148</v>
      </c>
      <c r="G12927" s="66">
        <v>533.04</v>
      </c>
    </row>
    <row r="12928" spans="1:7" ht="22.5" x14ac:dyDescent="0.2">
      <c r="A12928" s="1" t="str">
        <f t="shared" si="212"/>
        <v>SINAPI-I 11561</v>
      </c>
      <c r="B12928" s="3" t="s">
        <v>6169</v>
      </c>
      <c r="C12928" s="3">
        <v>11561</v>
      </c>
      <c r="D12928" s="2" t="s">
        <v>13657</v>
      </c>
      <c r="E12928" s="3" t="s">
        <v>6148</v>
      </c>
      <c r="G12928" s="66">
        <v>239.7</v>
      </c>
    </row>
    <row r="12929" spans="1:7" ht="22.5" x14ac:dyDescent="0.2">
      <c r="A12929" s="1" t="str">
        <f t="shared" si="212"/>
        <v>SINAPI-I 43604</v>
      </c>
      <c r="B12929" s="3" t="s">
        <v>6169</v>
      </c>
      <c r="C12929" s="3">
        <v>43604</v>
      </c>
      <c r="D12929" s="2" t="s">
        <v>13658</v>
      </c>
      <c r="E12929" s="3" t="s">
        <v>6148</v>
      </c>
      <c r="G12929" s="66">
        <v>127.78</v>
      </c>
    </row>
    <row r="12930" spans="1:7" ht="22.5" x14ac:dyDescent="0.2">
      <c r="A12930" s="1" t="str">
        <f t="shared" si="212"/>
        <v>SINAPI-I 11560</v>
      </c>
      <c r="B12930" s="3" t="s">
        <v>6169</v>
      </c>
      <c r="C12930" s="3">
        <v>11560</v>
      </c>
      <c r="D12930" s="2" t="s">
        <v>13659</v>
      </c>
      <c r="E12930" s="3" t="s">
        <v>6148</v>
      </c>
      <c r="G12930" s="66">
        <v>185.01</v>
      </c>
    </row>
    <row r="12931" spans="1:7" x14ac:dyDescent="0.2">
      <c r="A12931" s="1" t="str">
        <f t="shared" si="212"/>
        <v>SINAPI-I 11499</v>
      </c>
      <c r="B12931" s="3" t="s">
        <v>6169</v>
      </c>
      <c r="C12931" s="3">
        <v>11499</v>
      </c>
      <c r="D12931" s="2" t="s">
        <v>13660</v>
      </c>
      <c r="E12931" s="3" t="s">
        <v>6148</v>
      </c>
      <c r="G12931" s="66">
        <v>788.12</v>
      </c>
    </row>
    <row r="12932" spans="1:7" x14ac:dyDescent="0.2">
      <c r="A12932" s="1" t="str">
        <f t="shared" si="212"/>
        <v>SINAPI-I 34761</v>
      </c>
      <c r="B12932" s="3" t="s">
        <v>6169</v>
      </c>
      <c r="C12932" s="3">
        <v>34761</v>
      </c>
      <c r="D12932" s="2" t="s">
        <v>13661</v>
      </c>
      <c r="E12932" s="3" t="s">
        <v>6152</v>
      </c>
      <c r="G12932" s="66">
        <v>19.010000000000002</v>
      </c>
    </row>
    <row r="12933" spans="1:7" x14ac:dyDescent="0.2">
      <c r="A12933" s="1" t="str">
        <f t="shared" si="212"/>
        <v>SINAPI-I 40924</v>
      </c>
      <c r="B12933" s="3" t="s">
        <v>6169</v>
      </c>
      <c r="C12933" s="3">
        <v>40924</v>
      </c>
      <c r="D12933" s="2" t="s">
        <v>13662</v>
      </c>
      <c r="E12933" s="3" t="s">
        <v>6164</v>
      </c>
      <c r="G12933" s="66">
        <v>3358.43</v>
      </c>
    </row>
    <row r="12934" spans="1:7" x14ac:dyDescent="0.2">
      <c r="A12934" s="1" t="str">
        <f t="shared" si="212"/>
        <v>SINAPI-I 40983</v>
      </c>
      <c r="B12934" s="3" t="s">
        <v>6169</v>
      </c>
      <c r="C12934" s="3">
        <v>40983</v>
      </c>
      <c r="D12934" s="2" t="s">
        <v>13663</v>
      </c>
      <c r="E12934" s="3" t="s">
        <v>6164</v>
      </c>
      <c r="G12934" s="66">
        <v>3662.98</v>
      </c>
    </row>
    <row r="12935" spans="1:7" x14ac:dyDescent="0.2">
      <c r="A12935" s="1" t="str">
        <f t="shared" si="212"/>
        <v>SINAPI-I 44497</v>
      </c>
      <c r="B12935" s="3" t="s">
        <v>6169</v>
      </c>
      <c r="C12935" s="3">
        <v>44497</v>
      </c>
      <c r="D12935" s="2" t="s">
        <v>13664</v>
      </c>
      <c r="E12935" s="3" t="s">
        <v>6152</v>
      </c>
      <c r="G12935" s="66">
        <v>20.74</v>
      </c>
    </row>
    <row r="12936" spans="1:7" x14ac:dyDescent="0.2">
      <c r="A12936" s="1" t="str">
        <f t="shared" si="212"/>
        <v>SINAPI-I 2437</v>
      </c>
      <c r="B12936" s="3" t="s">
        <v>6169</v>
      </c>
      <c r="C12936" s="3">
        <v>2437</v>
      </c>
      <c r="D12936" s="2" t="s">
        <v>13665</v>
      </c>
      <c r="E12936" s="3" t="s">
        <v>6152</v>
      </c>
      <c r="G12936" s="66">
        <v>26.66</v>
      </c>
    </row>
    <row r="12937" spans="1:7" x14ac:dyDescent="0.2">
      <c r="A12937" s="1" t="str">
        <f t="shared" si="212"/>
        <v>SINAPI-I 40921</v>
      </c>
      <c r="B12937" s="3" t="s">
        <v>6169</v>
      </c>
      <c r="C12937" s="3">
        <v>40921</v>
      </c>
      <c r="D12937" s="2" t="s">
        <v>13666</v>
      </c>
      <c r="E12937" s="3" t="s">
        <v>6164</v>
      </c>
      <c r="G12937" s="66">
        <v>4709.55</v>
      </c>
    </row>
    <row r="12938" spans="1:7" ht="22.5" x14ac:dyDescent="0.2">
      <c r="A12938" s="1" t="str">
        <f t="shared" si="212"/>
        <v>SINAPI-I 14252</v>
      </c>
      <c r="B12938" s="3" t="s">
        <v>6169</v>
      </c>
      <c r="C12938" s="3">
        <v>14252</v>
      </c>
      <c r="D12938" s="2" t="s">
        <v>13667</v>
      </c>
      <c r="E12938" s="3" t="s">
        <v>6148</v>
      </c>
      <c r="G12938" s="66">
        <v>3785.31</v>
      </c>
    </row>
    <row r="12939" spans="1:7" ht="22.5" x14ac:dyDescent="0.2">
      <c r="A12939" s="1" t="str">
        <f t="shared" si="212"/>
        <v>SINAPI-I 730</v>
      </c>
      <c r="B12939" s="3" t="s">
        <v>6169</v>
      </c>
      <c r="C12939" s="3">
        <v>730</v>
      </c>
      <c r="D12939" s="2" t="s">
        <v>13668</v>
      </c>
      <c r="E12939" s="3" t="s">
        <v>6148</v>
      </c>
      <c r="G12939" s="66">
        <v>10113.65</v>
      </c>
    </row>
    <row r="12940" spans="1:7" ht="22.5" x14ac:dyDescent="0.2">
      <c r="A12940" s="1" t="str">
        <f t="shared" si="212"/>
        <v>SINAPI-I 723</v>
      </c>
      <c r="B12940" s="3" t="s">
        <v>6169</v>
      </c>
      <c r="C12940" s="3">
        <v>723</v>
      </c>
      <c r="D12940" s="2" t="s">
        <v>13669</v>
      </c>
      <c r="E12940" s="3" t="s">
        <v>6148</v>
      </c>
      <c r="G12940" s="66">
        <v>5026.84</v>
      </c>
    </row>
    <row r="12941" spans="1:7" ht="22.5" x14ac:dyDescent="0.2">
      <c r="A12941" s="1" t="str">
        <f t="shared" si="212"/>
        <v>SINAPI-I 36502</v>
      </c>
      <c r="B12941" s="3" t="s">
        <v>6169</v>
      </c>
      <c r="C12941" s="3">
        <v>36502</v>
      </c>
      <c r="D12941" s="2" t="s">
        <v>13670</v>
      </c>
      <c r="E12941" s="3" t="s">
        <v>6148</v>
      </c>
      <c r="G12941" s="66">
        <v>4724.63</v>
      </c>
    </row>
    <row r="12942" spans="1:7" ht="22.5" x14ac:dyDescent="0.2">
      <c r="A12942" s="1" t="str">
        <f t="shared" si="212"/>
        <v>SINAPI-I 36503</v>
      </c>
      <c r="B12942" s="3" t="s">
        <v>6169</v>
      </c>
      <c r="C12942" s="3">
        <v>36503</v>
      </c>
      <c r="D12942" s="2" t="s">
        <v>13671</v>
      </c>
      <c r="E12942" s="3" t="s">
        <v>6148</v>
      </c>
      <c r="G12942" s="66">
        <v>5826.02</v>
      </c>
    </row>
    <row r="12943" spans="1:7" ht="22.5" x14ac:dyDescent="0.2">
      <c r="A12943" s="1" t="str">
        <f t="shared" si="212"/>
        <v>SINAPI-I 4090</v>
      </c>
      <c r="B12943" s="3" t="s">
        <v>6169</v>
      </c>
      <c r="C12943" s="3">
        <v>4090</v>
      </c>
      <c r="D12943" s="2" t="s">
        <v>13672</v>
      </c>
      <c r="E12943" s="3" t="s">
        <v>6148</v>
      </c>
      <c r="G12943" s="66">
        <v>1151400</v>
      </c>
    </row>
    <row r="12944" spans="1:7" ht="22.5" x14ac:dyDescent="0.2">
      <c r="A12944" s="1" t="str">
        <f t="shared" si="212"/>
        <v>SINAPI-I 13227</v>
      </c>
      <c r="B12944" s="3" t="s">
        <v>6169</v>
      </c>
      <c r="C12944" s="3">
        <v>13227</v>
      </c>
      <c r="D12944" s="2" t="s">
        <v>13673</v>
      </c>
      <c r="E12944" s="3" t="s">
        <v>6148</v>
      </c>
      <c r="G12944" s="66">
        <v>1430758.07</v>
      </c>
    </row>
    <row r="12945" spans="1:7" ht="22.5" x14ac:dyDescent="0.2">
      <c r="A12945" s="1" t="str">
        <f t="shared" si="212"/>
        <v>SINAPI-I 10597</v>
      </c>
      <c r="B12945" s="3" t="s">
        <v>6169</v>
      </c>
      <c r="C12945" s="3">
        <v>10597</v>
      </c>
      <c r="D12945" s="2" t="s">
        <v>13674</v>
      </c>
      <c r="E12945" s="3" t="s">
        <v>6148</v>
      </c>
      <c r="G12945" s="66">
        <v>1506057.45</v>
      </c>
    </row>
    <row r="12946" spans="1:7" x14ac:dyDescent="0.2">
      <c r="A12946" s="1" t="str">
        <f t="shared" si="212"/>
        <v>SINAPI-I 39628</v>
      </c>
      <c r="B12946" s="3" t="s">
        <v>6169</v>
      </c>
      <c r="C12946" s="3">
        <v>39628</v>
      </c>
      <c r="D12946" s="2" t="s">
        <v>13675</v>
      </c>
      <c r="E12946" s="3" t="s">
        <v>6148</v>
      </c>
    </row>
    <row r="12947" spans="1:7" x14ac:dyDescent="0.2">
      <c r="A12947" s="1" t="str">
        <f t="shared" si="212"/>
        <v>SINAPI-I 39404</v>
      </c>
      <c r="B12947" s="3" t="s">
        <v>6169</v>
      </c>
      <c r="C12947" s="3">
        <v>39404</v>
      </c>
      <c r="D12947" s="2" t="s">
        <v>13676</v>
      </c>
      <c r="E12947" s="3" t="s">
        <v>6148</v>
      </c>
    </row>
    <row r="12948" spans="1:7" x14ac:dyDescent="0.2">
      <c r="A12948" s="1" t="str">
        <f t="shared" si="212"/>
        <v>SINAPI-I 39402</v>
      </c>
      <c r="B12948" s="3" t="s">
        <v>6169</v>
      </c>
      <c r="C12948" s="3">
        <v>39402</v>
      </c>
      <c r="D12948" s="2" t="s">
        <v>13677</v>
      </c>
      <c r="E12948" s="3" t="s">
        <v>6148</v>
      </c>
    </row>
    <row r="12949" spans="1:7" x14ac:dyDescent="0.2">
      <c r="A12949" s="1" t="str">
        <f t="shared" si="212"/>
        <v>SINAPI-I 39403</v>
      </c>
      <c r="B12949" s="3" t="s">
        <v>6169</v>
      </c>
      <c r="C12949" s="3">
        <v>39403</v>
      </c>
      <c r="D12949" s="2" t="s">
        <v>13678</v>
      </c>
      <c r="E12949" s="3" t="s">
        <v>6148</v>
      </c>
    </row>
    <row r="12950" spans="1:7" x14ac:dyDescent="0.2">
      <c r="A12950" s="1" t="str">
        <f t="shared" si="212"/>
        <v>SINAPI-I 4093</v>
      </c>
      <c r="B12950" s="3" t="s">
        <v>6169</v>
      </c>
      <c r="C12950" s="3">
        <v>4093</v>
      </c>
      <c r="D12950" s="2" t="s">
        <v>13679</v>
      </c>
      <c r="E12950" s="3" t="s">
        <v>6152</v>
      </c>
      <c r="G12950" s="66">
        <v>27.44</v>
      </c>
    </row>
    <row r="12951" spans="1:7" x14ac:dyDescent="0.2">
      <c r="A12951" s="1" t="str">
        <f t="shared" si="212"/>
        <v>SINAPI-I 10512</v>
      </c>
      <c r="B12951" s="3" t="s">
        <v>6169</v>
      </c>
      <c r="C12951" s="3">
        <v>10512</v>
      </c>
      <c r="D12951" s="2" t="s">
        <v>13680</v>
      </c>
      <c r="E12951" s="3" t="s">
        <v>6164</v>
      </c>
      <c r="G12951" s="66">
        <v>4844.29</v>
      </c>
    </row>
    <row r="12952" spans="1:7" x14ac:dyDescent="0.2">
      <c r="A12952" s="1" t="str">
        <f t="shared" si="212"/>
        <v>SINAPI-I 4243</v>
      </c>
      <c r="B12952" s="3" t="s">
        <v>6169</v>
      </c>
      <c r="C12952" s="3">
        <v>4243</v>
      </c>
      <c r="D12952" s="2" t="s">
        <v>13681</v>
      </c>
      <c r="E12952" s="3" t="s">
        <v>6152</v>
      </c>
      <c r="G12952" s="66">
        <v>26.68</v>
      </c>
    </row>
    <row r="12953" spans="1:7" x14ac:dyDescent="0.2">
      <c r="A12953" s="1" t="str">
        <f t="shared" si="212"/>
        <v>SINAPI-I 20020</v>
      </c>
      <c r="B12953" s="3" t="s">
        <v>6169</v>
      </c>
      <c r="C12953" s="3">
        <v>20020</v>
      </c>
      <c r="D12953" s="2" t="s">
        <v>13682</v>
      </c>
      <c r="E12953" s="3" t="s">
        <v>6152</v>
      </c>
      <c r="G12953" s="66">
        <v>28.5</v>
      </c>
    </row>
    <row r="12954" spans="1:7" x14ac:dyDescent="0.2">
      <c r="A12954" s="1" t="str">
        <f t="shared" si="212"/>
        <v>SINAPI-I 41038</v>
      </c>
      <c r="B12954" s="3" t="s">
        <v>6169</v>
      </c>
      <c r="C12954" s="3">
        <v>41038</v>
      </c>
      <c r="D12954" s="2" t="s">
        <v>13683</v>
      </c>
      <c r="E12954" s="3" t="s">
        <v>6164</v>
      </c>
      <c r="G12954" s="66">
        <v>5034.21</v>
      </c>
    </row>
    <row r="12955" spans="1:7" x14ac:dyDescent="0.2">
      <c r="A12955" s="1" t="str">
        <f t="shared" si="212"/>
        <v>SINAPI-I 4094</v>
      </c>
      <c r="B12955" s="3" t="s">
        <v>6169</v>
      </c>
      <c r="C12955" s="3">
        <v>4094</v>
      </c>
      <c r="D12955" s="2" t="s">
        <v>13684</v>
      </c>
      <c r="E12955" s="3" t="s">
        <v>6152</v>
      </c>
      <c r="G12955" s="66">
        <v>34.119999999999997</v>
      </c>
    </row>
    <row r="12956" spans="1:7" x14ac:dyDescent="0.2">
      <c r="A12956" s="1" t="str">
        <f t="shared" si="212"/>
        <v>SINAPI-I 40988</v>
      </c>
      <c r="B12956" s="3" t="s">
        <v>6169</v>
      </c>
      <c r="C12956" s="3">
        <v>40988</v>
      </c>
      <c r="D12956" s="2" t="s">
        <v>13685</v>
      </c>
      <c r="E12956" s="3" t="s">
        <v>6164</v>
      </c>
      <c r="G12956" s="66">
        <v>6025.43</v>
      </c>
    </row>
    <row r="12957" spans="1:7" x14ac:dyDescent="0.2">
      <c r="A12957" s="1" t="str">
        <f t="shared" si="212"/>
        <v>SINAPI-I 4095</v>
      </c>
      <c r="B12957" s="3" t="s">
        <v>6169</v>
      </c>
      <c r="C12957" s="3">
        <v>4095</v>
      </c>
      <c r="D12957" s="2" t="s">
        <v>13686</v>
      </c>
      <c r="E12957" s="3" t="s">
        <v>6152</v>
      </c>
      <c r="G12957" s="66">
        <v>24.08</v>
      </c>
    </row>
    <row r="12958" spans="1:7" x14ac:dyDescent="0.2">
      <c r="A12958" s="1" t="str">
        <f t="shared" si="212"/>
        <v>SINAPI-I 40990</v>
      </c>
      <c r="B12958" s="3" t="s">
        <v>6169</v>
      </c>
      <c r="C12958" s="3">
        <v>40990</v>
      </c>
      <c r="D12958" s="2" t="s">
        <v>13687</v>
      </c>
      <c r="E12958" s="3" t="s">
        <v>6164</v>
      </c>
      <c r="G12958" s="66">
        <v>4252.2</v>
      </c>
    </row>
    <row r="12959" spans="1:7" x14ac:dyDescent="0.2">
      <c r="A12959" s="1" t="str">
        <f t="shared" si="212"/>
        <v>SINAPI-I 4096</v>
      </c>
      <c r="B12959" s="3" t="s">
        <v>6169</v>
      </c>
      <c r="C12959" s="3">
        <v>4096</v>
      </c>
      <c r="D12959" s="2" t="s">
        <v>13688</v>
      </c>
      <c r="E12959" s="3" t="s">
        <v>6152</v>
      </c>
      <c r="G12959" s="66">
        <v>30.76</v>
      </c>
    </row>
    <row r="12960" spans="1:7" x14ac:dyDescent="0.2">
      <c r="A12960" s="1" t="str">
        <f t="shared" si="212"/>
        <v>SINAPI-I 40992</v>
      </c>
      <c r="B12960" s="3" t="s">
        <v>6169</v>
      </c>
      <c r="C12960" s="3">
        <v>40992</v>
      </c>
      <c r="D12960" s="2" t="s">
        <v>13689</v>
      </c>
      <c r="E12960" s="3" t="s">
        <v>6164</v>
      </c>
      <c r="G12960" s="66">
        <v>5432.26</v>
      </c>
    </row>
    <row r="12961" spans="1:7" x14ac:dyDescent="0.2">
      <c r="A12961" s="1" t="str">
        <f t="shared" si="212"/>
        <v>SINAPI-I 4114</v>
      </c>
      <c r="B12961" s="3" t="s">
        <v>6169</v>
      </c>
      <c r="C12961" s="3">
        <v>4114</v>
      </c>
      <c r="D12961" s="2" t="s">
        <v>13690</v>
      </c>
      <c r="E12961" s="3" t="s">
        <v>6148</v>
      </c>
      <c r="G12961" s="66">
        <v>113.29</v>
      </c>
    </row>
    <row r="12962" spans="1:7" x14ac:dyDescent="0.2">
      <c r="A12962" s="1" t="str">
        <f t="shared" si="212"/>
        <v>SINAPI-I 36797</v>
      </c>
      <c r="B12962" s="3" t="s">
        <v>6169</v>
      </c>
      <c r="C12962" s="3">
        <v>36797</v>
      </c>
      <c r="D12962" s="2" t="s">
        <v>13691</v>
      </c>
      <c r="E12962" s="3" t="s">
        <v>6148</v>
      </c>
      <c r="G12962" s="66">
        <v>100.87</v>
      </c>
    </row>
    <row r="12963" spans="1:7" x14ac:dyDescent="0.2">
      <c r="A12963" s="1" t="str">
        <f t="shared" si="212"/>
        <v>SINAPI-I 4107</v>
      </c>
      <c r="B12963" s="3" t="s">
        <v>6169</v>
      </c>
      <c r="C12963" s="3">
        <v>4107</v>
      </c>
      <c r="D12963" s="2" t="s">
        <v>13692</v>
      </c>
      <c r="E12963" s="3" t="s">
        <v>6148</v>
      </c>
      <c r="G12963" s="66">
        <v>95.1</v>
      </c>
    </row>
    <row r="12964" spans="1:7" x14ac:dyDescent="0.2">
      <c r="A12964" s="1" t="str">
        <f t="shared" si="212"/>
        <v>SINAPI-I 4102</v>
      </c>
      <c r="B12964" s="3" t="s">
        <v>6169</v>
      </c>
      <c r="C12964" s="3">
        <v>4102</v>
      </c>
      <c r="D12964" s="2" t="s">
        <v>13693</v>
      </c>
      <c r="E12964" s="3" t="s">
        <v>6148</v>
      </c>
      <c r="G12964" s="66">
        <v>116.09</v>
      </c>
    </row>
    <row r="12965" spans="1:7" x14ac:dyDescent="0.2">
      <c r="A12965" s="1" t="str">
        <f t="shared" si="212"/>
        <v>SINAPI-I 36799</v>
      </c>
      <c r="B12965" s="3" t="s">
        <v>6169</v>
      </c>
      <c r="C12965" s="3">
        <v>36799</v>
      </c>
      <c r="D12965" s="2" t="s">
        <v>13694</v>
      </c>
      <c r="E12965" s="3" t="s">
        <v>6148</v>
      </c>
      <c r="G12965" s="66">
        <v>97.9</v>
      </c>
    </row>
    <row r="12966" spans="1:7" ht="22.5" x14ac:dyDescent="0.2">
      <c r="A12966" s="1" t="str">
        <f t="shared" si="212"/>
        <v>SINAPI-I 2747</v>
      </c>
      <c r="B12966" s="3" t="s">
        <v>6169</v>
      </c>
      <c r="C12966" s="3">
        <v>2747</v>
      </c>
      <c r="D12966" s="2" t="s">
        <v>13695</v>
      </c>
      <c r="E12966" s="3" t="s">
        <v>6147</v>
      </c>
      <c r="G12966" s="66">
        <v>26.87</v>
      </c>
    </row>
    <row r="12967" spans="1:7" ht="22.5" x14ac:dyDescent="0.2">
      <c r="A12967" s="1" t="str">
        <f t="shared" ref="A12967:A13030" si="213">CONCATENAR</f>
        <v>SINAPI-I 21138</v>
      </c>
      <c r="B12967" s="3" t="s">
        <v>6169</v>
      </c>
      <c r="C12967" s="3">
        <v>21138</v>
      </c>
      <c r="D12967" s="2" t="s">
        <v>13696</v>
      </c>
      <c r="E12967" s="3" t="s">
        <v>6147</v>
      </c>
      <c r="G12967" s="66">
        <v>8.52</v>
      </c>
    </row>
    <row r="12968" spans="1:7" ht="22.5" x14ac:dyDescent="0.2">
      <c r="A12968" s="1" t="str">
        <f t="shared" si="213"/>
        <v>SINAPI-I 10826</v>
      </c>
      <c r="B12968" s="3" t="s">
        <v>6169</v>
      </c>
      <c r="C12968" s="3">
        <v>10826</v>
      </c>
      <c r="D12968" s="2" t="s">
        <v>13697</v>
      </c>
      <c r="E12968" s="3" t="s">
        <v>6148</v>
      </c>
      <c r="G12968" s="66">
        <v>86.2</v>
      </c>
    </row>
    <row r="12969" spans="1:7" x14ac:dyDescent="0.2">
      <c r="A12969" s="1" t="str">
        <f t="shared" si="213"/>
        <v>SINAPI-I 365</v>
      </c>
      <c r="B12969" s="3" t="s">
        <v>6169</v>
      </c>
      <c r="C12969" s="3">
        <v>365</v>
      </c>
      <c r="D12969" s="2" t="s">
        <v>13698</v>
      </c>
      <c r="E12969" s="3" t="s">
        <v>6148</v>
      </c>
      <c r="G12969" s="66">
        <v>53.44</v>
      </c>
    </row>
    <row r="12970" spans="1:7" x14ac:dyDescent="0.2">
      <c r="A12970" s="1" t="str">
        <f t="shared" si="213"/>
        <v>SINAPI-I 38639</v>
      </c>
      <c r="B12970" s="3" t="s">
        <v>6169</v>
      </c>
      <c r="C12970" s="3">
        <v>38639</v>
      </c>
      <c r="D12970" s="2" t="s">
        <v>13699</v>
      </c>
      <c r="E12970" s="3" t="s">
        <v>6148</v>
      </c>
      <c r="G12970" s="66">
        <v>206.89</v>
      </c>
    </row>
    <row r="12971" spans="1:7" x14ac:dyDescent="0.2">
      <c r="A12971" s="1" t="str">
        <f t="shared" si="213"/>
        <v>SINAPI-I 38640</v>
      </c>
      <c r="B12971" s="3" t="s">
        <v>6169</v>
      </c>
      <c r="C12971" s="3">
        <v>38640</v>
      </c>
      <c r="D12971" s="2" t="s">
        <v>13700</v>
      </c>
      <c r="E12971" s="3" t="s">
        <v>6148</v>
      </c>
      <c r="G12971" s="66">
        <v>3.1</v>
      </c>
    </row>
    <row r="12972" spans="1:7" ht="22.5" x14ac:dyDescent="0.2">
      <c r="A12972" s="1" t="str">
        <f t="shared" si="213"/>
        <v>SINAPI-I 358</v>
      </c>
      <c r="B12972" s="3" t="s">
        <v>6169</v>
      </c>
      <c r="C12972" s="3">
        <v>358</v>
      </c>
      <c r="D12972" s="2" t="s">
        <v>13701</v>
      </c>
      <c r="E12972" s="3" t="s">
        <v>6148</v>
      </c>
      <c r="G12972" s="66">
        <v>63.79</v>
      </c>
    </row>
    <row r="12973" spans="1:7" ht="22.5" x14ac:dyDescent="0.2">
      <c r="A12973" s="1" t="str">
        <f t="shared" si="213"/>
        <v>SINAPI-I 359</v>
      </c>
      <c r="B12973" s="3" t="s">
        <v>6169</v>
      </c>
      <c r="C12973" s="3">
        <v>359</v>
      </c>
      <c r="D12973" s="2" t="s">
        <v>13702</v>
      </c>
      <c r="E12973" s="3" t="s">
        <v>6148</v>
      </c>
      <c r="G12973" s="66">
        <v>131.03</v>
      </c>
    </row>
    <row r="12974" spans="1:7" x14ac:dyDescent="0.2">
      <c r="A12974" s="1" t="str">
        <f t="shared" si="213"/>
        <v>SINAPI-I 38641</v>
      </c>
      <c r="B12974" s="3" t="s">
        <v>6169</v>
      </c>
      <c r="C12974" s="3">
        <v>38641</v>
      </c>
      <c r="D12974" s="2" t="s">
        <v>13703</v>
      </c>
      <c r="E12974" s="3" t="s">
        <v>6148</v>
      </c>
      <c r="G12974" s="66">
        <v>129.31</v>
      </c>
    </row>
    <row r="12975" spans="1:7" ht="22.5" x14ac:dyDescent="0.2">
      <c r="A12975" s="1" t="str">
        <f t="shared" si="213"/>
        <v>SINAPI-I 360</v>
      </c>
      <c r="B12975" s="3" t="s">
        <v>6169</v>
      </c>
      <c r="C12975" s="3">
        <v>360</v>
      </c>
      <c r="D12975" s="2" t="s">
        <v>13704</v>
      </c>
      <c r="E12975" s="3" t="s">
        <v>6148</v>
      </c>
      <c r="G12975" s="66">
        <v>3</v>
      </c>
    </row>
    <row r="12976" spans="1:7" ht="22.5" x14ac:dyDescent="0.2">
      <c r="A12976" s="1" t="str">
        <f t="shared" si="213"/>
        <v>SINAPI-I 42430</v>
      </c>
      <c r="B12976" s="3" t="s">
        <v>6169</v>
      </c>
      <c r="C12976" s="3">
        <v>42430</v>
      </c>
      <c r="D12976" s="2" t="s">
        <v>13705</v>
      </c>
      <c r="E12976" s="3" t="s">
        <v>6148</v>
      </c>
    </row>
    <row r="12977" spans="1:7" x14ac:dyDescent="0.2">
      <c r="A12977" s="1" t="str">
        <f t="shared" si="213"/>
        <v>SINAPI-I 4209</v>
      </c>
      <c r="B12977" s="3" t="s">
        <v>6169</v>
      </c>
      <c r="C12977" s="3">
        <v>4209</v>
      </c>
      <c r="D12977" s="2" t="s">
        <v>13706</v>
      </c>
      <c r="E12977" s="3" t="s">
        <v>6148</v>
      </c>
      <c r="G12977" s="66">
        <v>22.59</v>
      </c>
    </row>
    <row r="12978" spans="1:7" x14ac:dyDescent="0.2">
      <c r="A12978" s="1" t="str">
        <f t="shared" si="213"/>
        <v>SINAPI-I 4180</v>
      </c>
      <c r="B12978" s="3" t="s">
        <v>6169</v>
      </c>
      <c r="C12978" s="3">
        <v>4180</v>
      </c>
      <c r="D12978" s="2" t="s">
        <v>13707</v>
      </c>
      <c r="E12978" s="3" t="s">
        <v>6148</v>
      </c>
      <c r="G12978" s="66">
        <v>17</v>
      </c>
    </row>
    <row r="12979" spans="1:7" x14ac:dyDescent="0.2">
      <c r="A12979" s="1" t="str">
        <f t="shared" si="213"/>
        <v>SINAPI-I 4179</v>
      </c>
      <c r="B12979" s="3" t="s">
        <v>6169</v>
      </c>
      <c r="C12979" s="3">
        <v>4179</v>
      </c>
      <c r="D12979" s="2" t="s">
        <v>13708</v>
      </c>
      <c r="E12979" s="3" t="s">
        <v>6148</v>
      </c>
      <c r="G12979" s="66">
        <v>11.55</v>
      </c>
    </row>
    <row r="12980" spans="1:7" x14ac:dyDescent="0.2">
      <c r="A12980" s="1" t="str">
        <f t="shared" si="213"/>
        <v>SINAPI-I 4177</v>
      </c>
      <c r="B12980" s="3" t="s">
        <v>6169</v>
      </c>
      <c r="C12980" s="3">
        <v>4177</v>
      </c>
      <c r="D12980" s="2" t="s">
        <v>13709</v>
      </c>
      <c r="E12980" s="3" t="s">
        <v>6148</v>
      </c>
      <c r="G12980" s="66">
        <v>5.64</v>
      </c>
    </row>
    <row r="12981" spans="1:7" x14ac:dyDescent="0.2">
      <c r="A12981" s="1" t="str">
        <f t="shared" si="213"/>
        <v>SINAPI-I 4208</v>
      </c>
      <c r="B12981" s="3" t="s">
        <v>6169</v>
      </c>
      <c r="C12981" s="3">
        <v>4208</v>
      </c>
      <c r="D12981" s="2" t="s">
        <v>13710</v>
      </c>
      <c r="E12981" s="3" t="s">
        <v>6148</v>
      </c>
      <c r="G12981" s="66">
        <v>53.77</v>
      </c>
    </row>
    <row r="12982" spans="1:7" x14ac:dyDescent="0.2">
      <c r="A12982" s="1" t="str">
        <f t="shared" si="213"/>
        <v>SINAPI-I 4181</v>
      </c>
      <c r="B12982" s="3" t="s">
        <v>6169</v>
      </c>
      <c r="C12982" s="3">
        <v>4181</v>
      </c>
      <c r="D12982" s="2" t="s">
        <v>13711</v>
      </c>
      <c r="E12982" s="3" t="s">
        <v>6148</v>
      </c>
      <c r="G12982" s="66">
        <v>35.130000000000003</v>
      </c>
    </row>
    <row r="12983" spans="1:7" x14ac:dyDescent="0.2">
      <c r="A12983" s="1" t="str">
        <f t="shared" si="213"/>
        <v>SINAPI-I 4182</v>
      </c>
      <c r="B12983" s="3" t="s">
        <v>6169</v>
      </c>
      <c r="C12983" s="3">
        <v>4182</v>
      </c>
      <c r="D12983" s="2" t="s">
        <v>13712</v>
      </c>
      <c r="E12983" s="3" t="s">
        <v>6148</v>
      </c>
      <c r="G12983" s="66">
        <v>87.47</v>
      </c>
    </row>
    <row r="12984" spans="1:7" x14ac:dyDescent="0.2">
      <c r="A12984" s="1" t="str">
        <f t="shared" si="213"/>
        <v>SINAPI-I 4178</v>
      </c>
      <c r="B12984" s="3" t="s">
        <v>6169</v>
      </c>
      <c r="C12984" s="3">
        <v>4178</v>
      </c>
      <c r="D12984" s="2" t="s">
        <v>13713</v>
      </c>
      <c r="E12984" s="3" t="s">
        <v>6148</v>
      </c>
      <c r="G12984" s="66">
        <v>7.83</v>
      </c>
    </row>
    <row r="12985" spans="1:7" x14ac:dyDescent="0.2">
      <c r="A12985" s="1" t="str">
        <f t="shared" si="213"/>
        <v>SINAPI-I 4183</v>
      </c>
      <c r="B12985" s="3" t="s">
        <v>6169</v>
      </c>
      <c r="C12985" s="3">
        <v>4183</v>
      </c>
      <c r="D12985" s="2" t="s">
        <v>13714</v>
      </c>
      <c r="E12985" s="3" t="s">
        <v>6148</v>
      </c>
      <c r="G12985" s="66">
        <v>140.82</v>
      </c>
    </row>
    <row r="12986" spans="1:7" x14ac:dyDescent="0.2">
      <c r="A12986" s="1" t="str">
        <f t="shared" si="213"/>
        <v>SINAPI-I 4184</v>
      </c>
      <c r="B12986" s="3" t="s">
        <v>6169</v>
      </c>
      <c r="C12986" s="3">
        <v>4184</v>
      </c>
      <c r="D12986" s="2" t="s">
        <v>13715</v>
      </c>
      <c r="E12986" s="3" t="s">
        <v>6148</v>
      </c>
      <c r="G12986" s="66">
        <v>310.83999999999997</v>
      </c>
    </row>
    <row r="12987" spans="1:7" x14ac:dyDescent="0.2">
      <c r="A12987" s="1" t="str">
        <f t="shared" si="213"/>
        <v>SINAPI-I 4185</v>
      </c>
      <c r="B12987" s="3" t="s">
        <v>6169</v>
      </c>
      <c r="C12987" s="3">
        <v>4185</v>
      </c>
      <c r="D12987" s="2" t="s">
        <v>13716</v>
      </c>
      <c r="E12987" s="3" t="s">
        <v>6148</v>
      </c>
      <c r="G12987" s="66">
        <v>516.48</v>
      </c>
    </row>
    <row r="12988" spans="1:7" x14ac:dyDescent="0.2">
      <c r="A12988" s="1" t="str">
        <f t="shared" si="213"/>
        <v>SINAPI-I 4205</v>
      </c>
      <c r="B12988" s="3" t="s">
        <v>6169</v>
      </c>
      <c r="C12988" s="3">
        <v>4205</v>
      </c>
      <c r="D12988" s="2" t="s">
        <v>13717</v>
      </c>
      <c r="E12988" s="3" t="s">
        <v>6148</v>
      </c>
      <c r="G12988" s="66">
        <v>29.83</v>
      </c>
    </row>
    <row r="12989" spans="1:7" x14ac:dyDescent="0.2">
      <c r="A12989" s="1" t="str">
        <f t="shared" si="213"/>
        <v>SINAPI-I 4192</v>
      </c>
      <c r="B12989" s="3" t="s">
        <v>6169</v>
      </c>
      <c r="C12989" s="3">
        <v>4192</v>
      </c>
      <c r="D12989" s="2" t="s">
        <v>13718</v>
      </c>
      <c r="E12989" s="3" t="s">
        <v>6148</v>
      </c>
      <c r="G12989" s="66">
        <v>29.83</v>
      </c>
    </row>
    <row r="12990" spans="1:7" x14ac:dyDescent="0.2">
      <c r="A12990" s="1" t="str">
        <f t="shared" si="213"/>
        <v>SINAPI-I 4191</v>
      </c>
      <c r="B12990" s="3" t="s">
        <v>6169</v>
      </c>
      <c r="C12990" s="3">
        <v>4191</v>
      </c>
      <c r="D12990" s="2" t="s">
        <v>13719</v>
      </c>
      <c r="E12990" s="3" t="s">
        <v>6148</v>
      </c>
      <c r="G12990" s="66">
        <v>29.83</v>
      </c>
    </row>
    <row r="12991" spans="1:7" x14ac:dyDescent="0.2">
      <c r="A12991" s="1" t="str">
        <f t="shared" si="213"/>
        <v>SINAPI-I 4206</v>
      </c>
      <c r="B12991" s="3" t="s">
        <v>6169</v>
      </c>
      <c r="C12991" s="3">
        <v>4206</v>
      </c>
      <c r="D12991" s="2" t="s">
        <v>13720</v>
      </c>
      <c r="E12991" s="3" t="s">
        <v>6148</v>
      </c>
      <c r="G12991" s="66">
        <v>23.31</v>
      </c>
    </row>
    <row r="12992" spans="1:7" x14ac:dyDescent="0.2">
      <c r="A12992" s="1" t="str">
        <f t="shared" si="213"/>
        <v>SINAPI-I 4207</v>
      </c>
      <c r="B12992" s="3" t="s">
        <v>6169</v>
      </c>
      <c r="C12992" s="3">
        <v>4207</v>
      </c>
      <c r="D12992" s="2" t="s">
        <v>13721</v>
      </c>
      <c r="E12992" s="3" t="s">
        <v>6148</v>
      </c>
      <c r="G12992" s="66">
        <v>24</v>
      </c>
    </row>
    <row r="12993" spans="1:7" x14ac:dyDescent="0.2">
      <c r="A12993" s="1" t="str">
        <f t="shared" si="213"/>
        <v>SINAPI-I 4190</v>
      </c>
      <c r="B12993" s="3" t="s">
        <v>6169</v>
      </c>
      <c r="C12993" s="3">
        <v>4190</v>
      </c>
      <c r="D12993" s="2" t="s">
        <v>13722</v>
      </c>
      <c r="E12993" s="3" t="s">
        <v>6148</v>
      </c>
      <c r="G12993" s="66">
        <v>23.31</v>
      </c>
    </row>
    <row r="12994" spans="1:7" x14ac:dyDescent="0.2">
      <c r="A12994" s="1" t="str">
        <f t="shared" si="213"/>
        <v>SINAPI-I 4188</v>
      </c>
      <c r="B12994" s="3" t="s">
        <v>6169</v>
      </c>
      <c r="C12994" s="3">
        <v>4188</v>
      </c>
      <c r="D12994" s="2" t="s">
        <v>13723</v>
      </c>
      <c r="E12994" s="3" t="s">
        <v>6148</v>
      </c>
      <c r="G12994" s="66">
        <v>14.06</v>
      </c>
    </row>
    <row r="12995" spans="1:7" x14ac:dyDescent="0.2">
      <c r="A12995" s="1" t="str">
        <f t="shared" si="213"/>
        <v>SINAPI-I 4189</v>
      </c>
      <c r="B12995" s="3" t="s">
        <v>6169</v>
      </c>
      <c r="C12995" s="3">
        <v>4189</v>
      </c>
      <c r="D12995" s="2" t="s">
        <v>13724</v>
      </c>
      <c r="E12995" s="3" t="s">
        <v>6148</v>
      </c>
      <c r="G12995" s="66">
        <v>14.06</v>
      </c>
    </row>
    <row r="12996" spans="1:7" x14ac:dyDescent="0.2">
      <c r="A12996" s="1" t="str">
        <f t="shared" si="213"/>
        <v>SINAPI-I 4186</v>
      </c>
      <c r="B12996" s="3" t="s">
        <v>6169</v>
      </c>
      <c r="C12996" s="3">
        <v>4186</v>
      </c>
      <c r="D12996" s="2" t="s">
        <v>13725</v>
      </c>
      <c r="E12996" s="3" t="s">
        <v>6148</v>
      </c>
      <c r="G12996" s="66">
        <v>6.89</v>
      </c>
    </row>
    <row r="12997" spans="1:7" x14ac:dyDescent="0.2">
      <c r="A12997" s="1" t="str">
        <f t="shared" si="213"/>
        <v>SINAPI-I 4197</v>
      </c>
      <c r="B12997" s="3" t="s">
        <v>6169</v>
      </c>
      <c r="C12997" s="3">
        <v>4197</v>
      </c>
      <c r="D12997" s="2" t="s">
        <v>13726</v>
      </c>
      <c r="E12997" s="3" t="s">
        <v>6148</v>
      </c>
      <c r="G12997" s="66">
        <v>74.48</v>
      </c>
    </row>
    <row r="12998" spans="1:7" x14ac:dyDescent="0.2">
      <c r="A12998" s="1" t="str">
        <f t="shared" si="213"/>
        <v>SINAPI-I 4194</v>
      </c>
      <c r="B12998" s="3" t="s">
        <v>6169</v>
      </c>
      <c r="C12998" s="3">
        <v>4194</v>
      </c>
      <c r="D12998" s="2" t="s">
        <v>13727</v>
      </c>
      <c r="E12998" s="3" t="s">
        <v>6148</v>
      </c>
      <c r="G12998" s="66">
        <v>45</v>
      </c>
    </row>
    <row r="12999" spans="1:7" x14ac:dyDescent="0.2">
      <c r="A12999" s="1" t="str">
        <f t="shared" si="213"/>
        <v>SINAPI-I 4193</v>
      </c>
      <c r="B12999" s="3" t="s">
        <v>6169</v>
      </c>
      <c r="C12999" s="3">
        <v>4193</v>
      </c>
      <c r="D12999" s="2" t="s">
        <v>13728</v>
      </c>
      <c r="E12999" s="3" t="s">
        <v>6148</v>
      </c>
      <c r="G12999" s="66">
        <v>45</v>
      </c>
    </row>
    <row r="13000" spans="1:7" x14ac:dyDescent="0.2">
      <c r="A13000" s="1" t="str">
        <f t="shared" si="213"/>
        <v>SINAPI-I 4204</v>
      </c>
      <c r="B13000" s="3" t="s">
        <v>6169</v>
      </c>
      <c r="C13000" s="3">
        <v>4204</v>
      </c>
      <c r="D13000" s="2" t="s">
        <v>13729</v>
      </c>
      <c r="E13000" s="3" t="s">
        <v>6148</v>
      </c>
      <c r="G13000" s="66">
        <v>45</v>
      </c>
    </row>
    <row r="13001" spans="1:7" x14ac:dyDescent="0.2">
      <c r="A13001" s="1" t="str">
        <f t="shared" si="213"/>
        <v>SINAPI-I 4202</v>
      </c>
      <c r="B13001" s="3" t="s">
        <v>6169</v>
      </c>
      <c r="C13001" s="3">
        <v>4202</v>
      </c>
      <c r="D13001" s="2" t="s">
        <v>13730</v>
      </c>
      <c r="E13001" s="3" t="s">
        <v>6148</v>
      </c>
      <c r="G13001" s="66">
        <v>136.02000000000001</v>
      </c>
    </row>
    <row r="13002" spans="1:7" x14ac:dyDescent="0.2">
      <c r="A13002" s="1" t="str">
        <f t="shared" si="213"/>
        <v>SINAPI-I 4203</v>
      </c>
      <c r="B13002" s="3" t="s">
        <v>6169</v>
      </c>
      <c r="C13002" s="3">
        <v>4203</v>
      </c>
      <c r="D13002" s="2" t="s">
        <v>13731</v>
      </c>
      <c r="E13002" s="3" t="s">
        <v>6148</v>
      </c>
      <c r="G13002" s="66">
        <v>120.12</v>
      </c>
    </row>
    <row r="13003" spans="1:7" x14ac:dyDescent="0.2">
      <c r="A13003" s="1" t="str">
        <f t="shared" si="213"/>
        <v>SINAPI-I 4187</v>
      </c>
      <c r="B13003" s="3" t="s">
        <v>6169</v>
      </c>
      <c r="C13003" s="3">
        <v>4187</v>
      </c>
      <c r="D13003" s="2" t="s">
        <v>13732</v>
      </c>
      <c r="E13003" s="3" t="s">
        <v>6148</v>
      </c>
      <c r="G13003" s="66">
        <v>8.9700000000000006</v>
      </c>
    </row>
    <row r="13004" spans="1:7" x14ac:dyDescent="0.2">
      <c r="A13004" s="1" t="str">
        <f t="shared" si="213"/>
        <v>SINAPI-I 40368</v>
      </c>
      <c r="B13004" s="3" t="s">
        <v>6169</v>
      </c>
      <c r="C13004" s="3">
        <v>40368</v>
      </c>
      <c r="D13004" s="2" t="s">
        <v>13733</v>
      </c>
      <c r="E13004" s="3" t="s">
        <v>6148</v>
      </c>
    </row>
    <row r="13005" spans="1:7" x14ac:dyDescent="0.2">
      <c r="A13005" s="1" t="str">
        <f t="shared" si="213"/>
        <v>SINAPI-I 40365</v>
      </c>
      <c r="B13005" s="3" t="s">
        <v>6169</v>
      </c>
      <c r="C13005" s="3">
        <v>40365</v>
      </c>
      <c r="D13005" s="2" t="s">
        <v>13734</v>
      </c>
      <c r="E13005" s="3" t="s">
        <v>6148</v>
      </c>
    </row>
    <row r="13006" spans="1:7" x14ac:dyDescent="0.2">
      <c r="A13006" s="1" t="str">
        <f t="shared" si="213"/>
        <v>SINAPI-I 40362</v>
      </c>
      <c r="B13006" s="3" t="s">
        <v>6169</v>
      </c>
      <c r="C13006" s="3">
        <v>40362</v>
      </c>
      <c r="D13006" s="2" t="s">
        <v>13735</v>
      </c>
      <c r="E13006" s="3" t="s">
        <v>6148</v>
      </c>
    </row>
    <row r="13007" spans="1:7" x14ac:dyDescent="0.2">
      <c r="A13007" s="1" t="str">
        <f t="shared" si="213"/>
        <v>SINAPI-I 40356</v>
      </c>
      <c r="B13007" s="3" t="s">
        <v>6169</v>
      </c>
      <c r="C13007" s="3">
        <v>40356</v>
      </c>
      <c r="D13007" s="2" t="s">
        <v>13736</v>
      </c>
      <c r="E13007" s="3" t="s">
        <v>6148</v>
      </c>
    </row>
    <row r="13008" spans="1:7" x14ac:dyDescent="0.2">
      <c r="A13008" s="1" t="str">
        <f t="shared" si="213"/>
        <v>SINAPI-I 40374</v>
      </c>
      <c r="B13008" s="3" t="s">
        <v>6169</v>
      </c>
      <c r="C13008" s="3">
        <v>40374</v>
      </c>
      <c r="D13008" s="2" t="s">
        <v>13737</v>
      </c>
      <c r="E13008" s="3" t="s">
        <v>6148</v>
      </c>
    </row>
    <row r="13009" spans="1:7" x14ac:dyDescent="0.2">
      <c r="A13009" s="1" t="str">
        <f t="shared" si="213"/>
        <v>SINAPI-I 40371</v>
      </c>
      <c r="B13009" s="3" t="s">
        <v>6169</v>
      </c>
      <c r="C13009" s="3">
        <v>40371</v>
      </c>
      <c r="D13009" s="2" t="s">
        <v>13738</v>
      </c>
      <c r="E13009" s="3" t="s">
        <v>6148</v>
      </c>
    </row>
    <row r="13010" spans="1:7" x14ac:dyDescent="0.2">
      <c r="A13010" s="1" t="str">
        <f t="shared" si="213"/>
        <v>SINAPI-I 40359</v>
      </c>
      <c r="B13010" s="3" t="s">
        <v>6169</v>
      </c>
      <c r="C13010" s="3">
        <v>40359</v>
      </c>
      <c r="D13010" s="2" t="s">
        <v>13739</v>
      </c>
      <c r="E13010" s="3" t="s">
        <v>6148</v>
      </c>
    </row>
    <row r="13011" spans="1:7" x14ac:dyDescent="0.2">
      <c r="A13011" s="1" t="str">
        <f t="shared" si="213"/>
        <v>SINAPI-I 7595</v>
      </c>
      <c r="B13011" s="3" t="s">
        <v>6169</v>
      </c>
      <c r="C13011" s="3">
        <v>7595</v>
      </c>
      <c r="D13011" s="2" t="s">
        <v>13740</v>
      </c>
      <c r="E13011" s="3" t="s">
        <v>6152</v>
      </c>
      <c r="G13011" s="66">
        <v>18.23</v>
      </c>
    </row>
    <row r="13012" spans="1:7" x14ac:dyDescent="0.2">
      <c r="A13012" s="1" t="str">
        <f t="shared" si="213"/>
        <v>SINAPI-I 41094</v>
      </c>
      <c r="B13012" s="3" t="s">
        <v>6169</v>
      </c>
      <c r="C13012" s="3">
        <v>41094</v>
      </c>
      <c r="D13012" s="2" t="s">
        <v>13741</v>
      </c>
      <c r="E13012" s="3" t="s">
        <v>6164</v>
      </c>
      <c r="G13012" s="66">
        <v>3218.73</v>
      </c>
    </row>
    <row r="13013" spans="1:7" x14ac:dyDescent="0.2">
      <c r="A13013" s="1" t="str">
        <f t="shared" si="213"/>
        <v>SINAPI-I 39609</v>
      </c>
      <c r="B13013" s="3" t="s">
        <v>6169</v>
      </c>
      <c r="C13013" s="3">
        <v>39609</v>
      </c>
      <c r="D13013" s="2" t="s">
        <v>13742</v>
      </c>
      <c r="E13013" s="3" t="s">
        <v>6148</v>
      </c>
      <c r="G13013" s="66">
        <v>63073.93</v>
      </c>
    </row>
    <row r="13014" spans="1:7" x14ac:dyDescent="0.2">
      <c r="A13014" s="1" t="str">
        <f t="shared" si="213"/>
        <v>SINAPI-I 39610</v>
      </c>
      <c r="B13014" s="3" t="s">
        <v>6169</v>
      </c>
      <c r="C13014" s="3">
        <v>39610</v>
      </c>
      <c r="D13014" s="2" t="s">
        <v>13743</v>
      </c>
      <c r="E13014" s="3" t="s">
        <v>6148</v>
      </c>
      <c r="G13014" s="66">
        <v>92068.26</v>
      </c>
    </row>
    <row r="13015" spans="1:7" x14ac:dyDescent="0.2">
      <c r="A13015" s="1" t="str">
        <f t="shared" si="213"/>
        <v>SINAPI-I 39611</v>
      </c>
      <c r="B13015" s="3" t="s">
        <v>6169</v>
      </c>
      <c r="C13015" s="3">
        <v>39611</v>
      </c>
      <c r="D13015" s="2" t="s">
        <v>13744</v>
      </c>
      <c r="E13015" s="3" t="s">
        <v>6148</v>
      </c>
      <c r="G13015" s="66">
        <v>111417.67</v>
      </c>
    </row>
    <row r="13016" spans="1:7" x14ac:dyDescent="0.2">
      <c r="A13016" s="1" t="str">
        <f t="shared" si="213"/>
        <v>SINAPI-I 39612</v>
      </c>
      <c r="B13016" s="3" t="s">
        <v>6169</v>
      </c>
      <c r="C13016" s="3">
        <v>39612</v>
      </c>
      <c r="D13016" s="2" t="s">
        <v>13745</v>
      </c>
      <c r="E13016" s="3" t="s">
        <v>6148</v>
      </c>
      <c r="G13016" s="66">
        <v>174538.29</v>
      </c>
    </row>
    <row r="13017" spans="1:7" x14ac:dyDescent="0.2">
      <c r="A13017" s="1" t="str">
        <f t="shared" si="213"/>
        <v>SINAPI-I 39608</v>
      </c>
      <c r="B13017" s="3" t="s">
        <v>6169</v>
      </c>
      <c r="C13017" s="3">
        <v>39608</v>
      </c>
      <c r="D13017" s="2" t="s">
        <v>13746</v>
      </c>
      <c r="E13017" s="3" t="s">
        <v>6148</v>
      </c>
      <c r="G13017" s="66">
        <v>50433.25</v>
      </c>
    </row>
    <row r="13018" spans="1:7" ht="22.5" x14ac:dyDescent="0.2">
      <c r="A13018" s="1" t="str">
        <f t="shared" si="213"/>
        <v>SINAPI-I 38175</v>
      </c>
      <c r="B13018" s="3" t="s">
        <v>6169</v>
      </c>
      <c r="C13018" s="3">
        <v>38175</v>
      </c>
      <c r="D13018" s="2" t="s">
        <v>13747</v>
      </c>
      <c r="E13018" s="3" t="s">
        <v>6148</v>
      </c>
      <c r="G13018" s="66">
        <v>4.8</v>
      </c>
    </row>
    <row r="13019" spans="1:7" ht="22.5" x14ac:dyDescent="0.2">
      <c r="A13019" s="1" t="str">
        <f t="shared" si="213"/>
        <v>SINAPI-I 38176</v>
      </c>
      <c r="B13019" s="3" t="s">
        <v>6169</v>
      </c>
      <c r="C13019" s="3">
        <v>38176</v>
      </c>
      <c r="D13019" s="2" t="s">
        <v>13748</v>
      </c>
      <c r="E13019" s="3" t="s">
        <v>6148</v>
      </c>
      <c r="G13019" s="66">
        <v>14.14</v>
      </c>
    </row>
    <row r="13020" spans="1:7" x14ac:dyDescent="0.2">
      <c r="A13020" s="1" t="str">
        <f t="shared" si="213"/>
        <v>SINAPI-I 36152</v>
      </c>
      <c r="B13020" s="3" t="s">
        <v>6169</v>
      </c>
      <c r="C13020" s="3">
        <v>36152</v>
      </c>
      <c r="D13020" s="2" t="s">
        <v>13749</v>
      </c>
      <c r="E13020" s="3" t="s">
        <v>6148</v>
      </c>
      <c r="G13020" s="66">
        <v>5.24</v>
      </c>
    </row>
    <row r="13021" spans="1:7" x14ac:dyDescent="0.2">
      <c r="A13021" s="1" t="str">
        <f t="shared" si="213"/>
        <v>SINAPI-I 4221</v>
      </c>
      <c r="B13021" s="3" t="s">
        <v>6169</v>
      </c>
      <c r="C13021" s="3">
        <v>4221</v>
      </c>
      <c r="D13021" s="2" t="s">
        <v>13750</v>
      </c>
      <c r="E13021" s="3" t="s">
        <v>6161</v>
      </c>
      <c r="G13021" s="66">
        <v>6.27</v>
      </c>
    </row>
    <row r="13022" spans="1:7" ht="22.5" x14ac:dyDescent="0.2">
      <c r="A13022" s="1" t="str">
        <f t="shared" si="213"/>
        <v>SINAPI-I 4227</v>
      </c>
      <c r="B13022" s="3" t="s">
        <v>6169</v>
      </c>
      <c r="C13022" s="3">
        <v>4227</v>
      </c>
      <c r="D13022" s="2" t="s">
        <v>13751</v>
      </c>
      <c r="E13022" s="3" t="s">
        <v>6161</v>
      </c>
      <c r="G13022" s="66">
        <v>29.24</v>
      </c>
    </row>
    <row r="13023" spans="1:7" ht="22.5" x14ac:dyDescent="0.2">
      <c r="A13023" s="1" t="str">
        <f t="shared" si="213"/>
        <v>SINAPI-I 38170</v>
      </c>
      <c r="B13023" s="3" t="s">
        <v>6169</v>
      </c>
      <c r="C13023" s="3">
        <v>38170</v>
      </c>
      <c r="D13023" s="2" t="s">
        <v>13752</v>
      </c>
      <c r="E13023" s="3" t="s">
        <v>6148</v>
      </c>
      <c r="G13023" s="66">
        <v>21.01</v>
      </c>
    </row>
    <row r="13024" spans="1:7" x14ac:dyDescent="0.2">
      <c r="A13024" s="1" t="str">
        <f t="shared" si="213"/>
        <v>SINAPI-I 4252</v>
      </c>
      <c r="B13024" s="3" t="s">
        <v>6169</v>
      </c>
      <c r="C13024" s="3">
        <v>4252</v>
      </c>
      <c r="D13024" s="2" t="s">
        <v>13753</v>
      </c>
      <c r="E13024" s="3" t="s">
        <v>6152</v>
      </c>
      <c r="G13024" s="66">
        <v>23.95</v>
      </c>
    </row>
    <row r="13025" spans="1:7" x14ac:dyDescent="0.2">
      <c r="A13025" s="1" t="str">
        <f t="shared" si="213"/>
        <v>SINAPI-I 40980</v>
      </c>
      <c r="B13025" s="3" t="s">
        <v>6169</v>
      </c>
      <c r="C13025" s="3">
        <v>40980</v>
      </c>
      <c r="D13025" s="2" t="s">
        <v>13754</v>
      </c>
      <c r="E13025" s="3" t="s">
        <v>6164</v>
      </c>
      <c r="G13025" s="66">
        <v>4228.6899999999996</v>
      </c>
    </row>
    <row r="13026" spans="1:7" x14ac:dyDescent="0.2">
      <c r="A13026" s="1" t="str">
        <f t="shared" si="213"/>
        <v>SINAPI-I 41031</v>
      </c>
      <c r="B13026" s="3" t="s">
        <v>6169</v>
      </c>
      <c r="C13026" s="3">
        <v>41031</v>
      </c>
      <c r="D13026" s="2" t="s">
        <v>13755</v>
      </c>
      <c r="E13026" s="3" t="s">
        <v>6164</v>
      </c>
      <c r="G13026" s="66">
        <v>4712.1899999999996</v>
      </c>
    </row>
    <row r="13027" spans="1:7" x14ac:dyDescent="0.2">
      <c r="A13027" s="1" t="str">
        <f t="shared" si="213"/>
        <v>SINAPI-I 37666</v>
      </c>
      <c r="B13027" s="3" t="s">
        <v>6169</v>
      </c>
      <c r="C13027" s="3">
        <v>37666</v>
      </c>
      <c r="D13027" s="2" t="s">
        <v>13756</v>
      </c>
      <c r="E13027" s="3" t="s">
        <v>6152</v>
      </c>
      <c r="G13027" s="66">
        <v>21.74</v>
      </c>
    </row>
    <row r="13028" spans="1:7" x14ac:dyDescent="0.2">
      <c r="A13028" s="1" t="str">
        <f t="shared" si="213"/>
        <v>SINAPI-I 40986</v>
      </c>
      <c r="B13028" s="3" t="s">
        <v>6169</v>
      </c>
      <c r="C13028" s="3">
        <v>40986</v>
      </c>
      <c r="D13028" s="2" t="s">
        <v>13757</v>
      </c>
      <c r="E13028" s="3" t="s">
        <v>6164</v>
      </c>
      <c r="G13028" s="66">
        <v>3840.49</v>
      </c>
    </row>
    <row r="13029" spans="1:7" x14ac:dyDescent="0.2">
      <c r="A13029" s="1" t="str">
        <f t="shared" si="213"/>
        <v>SINAPI-I 4250</v>
      </c>
      <c r="B13029" s="3" t="s">
        <v>6169</v>
      </c>
      <c r="C13029" s="3">
        <v>4250</v>
      </c>
      <c r="D13029" s="2" t="s">
        <v>13758</v>
      </c>
      <c r="E13029" s="3" t="s">
        <v>6152</v>
      </c>
      <c r="G13029" s="66">
        <v>21.46</v>
      </c>
    </row>
    <row r="13030" spans="1:7" x14ac:dyDescent="0.2">
      <c r="A13030" s="1" t="str">
        <f t="shared" si="213"/>
        <v>SINAPI-I 40978</v>
      </c>
      <c r="B13030" s="3" t="s">
        <v>6169</v>
      </c>
      <c r="C13030" s="3">
        <v>40978</v>
      </c>
      <c r="D13030" s="2" t="s">
        <v>13759</v>
      </c>
      <c r="E13030" s="3" t="s">
        <v>6164</v>
      </c>
      <c r="G13030" s="66">
        <v>3791.96</v>
      </c>
    </row>
    <row r="13031" spans="1:7" x14ac:dyDescent="0.2">
      <c r="A13031" s="1" t="str">
        <f t="shared" ref="A13031:A13094" si="214">CONCATENAR</f>
        <v>SINAPI-I 44501</v>
      </c>
      <c r="B13031" s="3" t="s">
        <v>6169</v>
      </c>
      <c r="C13031" s="3">
        <v>44501</v>
      </c>
      <c r="D13031" s="2" t="s">
        <v>13760</v>
      </c>
      <c r="E13031" s="3" t="s">
        <v>6152</v>
      </c>
      <c r="G13031" s="66">
        <v>26.68</v>
      </c>
    </row>
    <row r="13032" spans="1:7" x14ac:dyDescent="0.2">
      <c r="A13032" s="1" t="str">
        <f t="shared" si="214"/>
        <v>SINAPI-I 41043</v>
      </c>
      <c r="B13032" s="3" t="s">
        <v>6169</v>
      </c>
      <c r="C13032" s="3">
        <v>41043</v>
      </c>
      <c r="D13032" s="2" t="s">
        <v>13761</v>
      </c>
      <c r="E13032" s="3" t="s">
        <v>6164</v>
      </c>
      <c r="G13032" s="66">
        <v>4712.1899999999996</v>
      </c>
    </row>
    <row r="13033" spans="1:7" x14ac:dyDescent="0.2">
      <c r="A13033" s="1" t="str">
        <f t="shared" si="214"/>
        <v>SINAPI-I 4234</v>
      </c>
      <c r="B13033" s="3" t="s">
        <v>6169</v>
      </c>
      <c r="C13033" s="3">
        <v>4234</v>
      </c>
      <c r="D13033" s="2" t="s">
        <v>13762</v>
      </c>
      <c r="E13033" s="3" t="s">
        <v>6152</v>
      </c>
      <c r="G13033" s="66">
        <v>33.75</v>
      </c>
    </row>
    <row r="13034" spans="1:7" x14ac:dyDescent="0.2">
      <c r="A13034" s="1" t="str">
        <f t="shared" si="214"/>
        <v>SINAPI-I 40987</v>
      </c>
      <c r="B13034" s="3" t="s">
        <v>6169</v>
      </c>
      <c r="C13034" s="3">
        <v>40987</v>
      </c>
      <c r="D13034" s="2" t="s">
        <v>13763</v>
      </c>
      <c r="E13034" s="3" t="s">
        <v>6164</v>
      </c>
      <c r="G13034" s="66">
        <v>5957.79</v>
      </c>
    </row>
    <row r="13035" spans="1:7" x14ac:dyDescent="0.2">
      <c r="A13035" s="1" t="str">
        <f t="shared" si="214"/>
        <v>SINAPI-I 4253</v>
      </c>
      <c r="B13035" s="3" t="s">
        <v>6169</v>
      </c>
      <c r="C13035" s="3">
        <v>4253</v>
      </c>
      <c r="D13035" s="2" t="s">
        <v>13764</v>
      </c>
      <c r="E13035" s="3" t="s">
        <v>6152</v>
      </c>
      <c r="G13035" s="66">
        <v>21.74</v>
      </c>
    </row>
    <row r="13036" spans="1:7" x14ac:dyDescent="0.2">
      <c r="A13036" s="1" t="str">
        <f t="shared" si="214"/>
        <v>SINAPI-I 40981</v>
      </c>
      <c r="B13036" s="3" t="s">
        <v>6169</v>
      </c>
      <c r="C13036" s="3">
        <v>40981</v>
      </c>
      <c r="D13036" s="2" t="s">
        <v>13765</v>
      </c>
      <c r="E13036" s="3" t="s">
        <v>6164</v>
      </c>
      <c r="G13036" s="66">
        <v>3840.49</v>
      </c>
    </row>
    <row r="13037" spans="1:7" x14ac:dyDescent="0.2">
      <c r="A13037" s="1" t="str">
        <f t="shared" si="214"/>
        <v>SINAPI-I 4254</v>
      </c>
      <c r="B13037" s="3" t="s">
        <v>6169</v>
      </c>
      <c r="C13037" s="3">
        <v>4254</v>
      </c>
      <c r="D13037" s="2" t="s">
        <v>13766</v>
      </c>
      <c r="E13037" s="3" t="s">
        <v>6152</v>
      </c>
      <c r="G13037" s="66">
        <v>32.299999999999997</v>
      </c>
    </row>
    <row r="13038" spans="1:7" x14ac:dyDescent="0.2">
      <c r="A13038" s="1" t="str">
        <f t="shared" si="214"/>
        <v>SINAPI-I 41036</v>
      </c>
      <c r="B13038" s="3" t="s">
        <v>6169</v>
      </c>
      <c r="C13038" s="3">
        <v>41036</v>
      </c>
      <c r="D13038" s="2" t="s">
        <v>13767</v>
      </c>
      <c r="E13038" s="3" t="s">
        <v>6164</v>
      </c>
      <c r="G13038" s="66">
        <v>5702.52</v>
      </c>
    </row>
    <row r="13039" spans="1:7" x14ac:dyDescent="0.2">
      <c r="A13039" s="1" t="str">
        <f t="shared" si="214"/>
        <v>SINAPI-I 4251</v>
      </c>
      <c r="B13039" s="3" t="s">
        <v>6169</v>
      </c>
      <c r="C13039" s="3">
        <v>4251</v>
      </c>
      <c r="D13039" s="2" t="s">
        <v>13768</v>
      </c>
      <c r="E13039" s="3" t="s">
        <v>6152</v>
      </c>
      <c r="G13039" s="66">
        <v>24.04</v>
      </c>
    </row>
    <row r="13040" spans="1:7" x14ac:dyDescent="0.2">
      <c r="A13040" s="1" t="str">
        <f t="shared" si="214"/>
        <v>SINAPI-I 40979</v>
      </c>
      <c r="B13040" s="3" t="s">
        <v>6169</v>
      </c>
      <c r="C13040" s="3">
        <v>40979</v>
      </c>
      <c r="D13040" s="2" t="s">
        <v>13769</v>
      </c>
      <c r="E13040" s="3" t="s">
        <v>6164</v>
      </c>
      <c r="G13040" s="66">
        <v>4246.25</v>
      </c>
    </row>
    <row r="13041" spans="1:7" x14ac:dyDescent="0.2">
      <c r="A13041" s="1" t="str">
        <f t="shared" si="214"/>
        <v>SINAPI-I 4230</v>
      </c>
      <c r="B13041" s="3" t="s">
        <v>6169</v>
      </c>
      <c r="C13041" s="3">
        <v>4230</v>
      </c>
      <c r="D13041" s="2" t="s">
        <v>13770</v>
      </c>
      <c r="E13041" s="3" t="s">
        <v>6152</v>
      </c>
      <c r="G13041" s="66">
        <v>30.91</v>
      </c>
    </row>
    <row r="13042" spans="1:7" x14ac:dyDescent="0.2">
      <c r="A13042" s="1" t="str">
        <f t="shared" si="214"/>
        <v>SINAPI-I 40998</v>
      </c>
      <c r="B13042" s="3" t="s">
        <v>6169</v>
      </c>
      <c r="C13042" s="3">
        <v>40998</v>
      </c>
      <c r="D13042" s="2" t="s">
        <v>13771</v>
      </c>
      <c r="E13042" s="3" t="s">
        <v>6164</v>
      </c>
      <c r="G13042" s="66">
        <v>5457.08</v>
      </c>
    </row>
    <row r="13043" spans="1:7" x14ac:dyDescent="0.2">
      <c r="A13043" s="1" t="str">
        <f t="shared" si="214"/>
        <v>SINAPI-I 4257</v>
      </c>
      <c r="B13043" s="3" t="s">
        <v>6169</v>
      </c>
      <c r="C13043" s="3">
        <v>4257</v>
      </c>
      <c r="D13043" s="2" t="s">
        <v>13772</v>
      </c>
      <c r="E13043" s="3" t="s">
        <v>6152</v>
      </c>
      <c r="G13043" s="66">
        <v>21.35</v>
      </c>
    </row>
    <row r="13044" spans="1:7" x14ac:dyDescent="0.2">
      <c r="A13044" s="1" t="str">
        <f t="shared" si="214"/>
        <v>SINAPI-I 40982</v>
      </c>
      <c r="B13044" s="3" t="s">
        <v>6169</v>
      </c>
      <c r="C13044" s="3">
        <v>40982</v>
      </c>
      <c r="D13044" s="2" t="s">
        <v>13773</v>
      </c>
      <c r="E13044" s="3" t="s">
        <v>6164</v>
      </c>
      <c r="G13044" s="66">
        <v>3772.33</v>
      </c>
    </row>
    <row r="13045" spans="1:7" x14ac:dyDescent="0.2">
      <c r="A13045" s="1" t="str">
        <f t="shared" si="214"/>
        <v>SINAPI-I 4240</v>
      </c>
      <c r="B13045" s="3" t="s">
        <v>6169</v>
      </c>
      <c r="C13045" s="3">
        <v>4240</v>
      </c>
      <c r="D13045" s="2" t="s">
        <v>13774</v>
      </c>
      <c r="E13045" s="3" t="s">
        <v>6152</v>
      </c>
      <c r="G13045" s="66">
        <v>35.61</v>
      </c>
    </row>
    <row r="13046" spans="1:7" x14ac:dyDescent="0.2">
      <c r="A13046" s="1" t="str">
        <f t="shared" si="214"/>
        <v>SINAPI-I 41026</v>
      </c>
      <c r="B13046" s="3" t="s">
        <v>6169</v>
      </c>
      <c r="C13046" s="3">
        <v>41026</v>
      </c>
      <c r="D13046" s="2" t="s">
        <v>13775</v>
      </c>
      <c r="E13046" s="3" t="s">
        <v>6164</v>
      </c>
      <c r="G13046" s="66">
        <v>6288.64</v>
      </c>
    </row>
    <row r="13047" spans="1:7" x14ac:dyDescent="0.2">
      <c r="A13047" s="1" t="str">
        <f t="shared" si="214"/>
        <v>SINAPI-I 4239</v>
      </c>
      <c r="B13047" s="3" t="s">
        <v>6169</v>
      </c>
      <c r="C13047" s="3">
        <v>4239</v>
      </c>
      <c r="D13047" s="2" t="s">
        <v>13776</v>
      </c>
      <c r="E13047" s="3" t="s">
        <v>6152</v>
      </c>
      <c r="G13047" s="66">
        <v>35.61</v>
      </c>
    </row>
    <row r="13048" spans="1:7" x14ac:dyDescent="0.2">
      <c r="A13048" s="1" t="str">
        <f t="shared" si="214"/>
        <v>SINAPI-I 41024</v>
      </c>
      <c r="B13048" s="3" t="s">
        <v>6169</v>
      </c>
      <c r="C13048" s="3">
        <v>41024</v>
      </c>
      <c r="D13048" s="2" t="s">
        <v>13777</v>
      </c>
      <c r="E13048" s="3" t="s">
        <v>6164</v>
      </c>
      <c r="G13048" s="66">
        <v>6288.64</v>
      </c>
    </row>
    <row r="13049" spans="1:7" x14ac:dyDescent="0.2">
      <c r="A13049" s="1" t="str">
        <f t="shared" si="214"/>
        <v>SINAPI-I 4248</v>
      </c>
      <c r="B13049" s="3" t="s">
        <v>6169</v>
      </c>
      <c r="C13049" s="3">
        <v>4248</v>
      </c>
      <c r="D13049" s="2" t="s">
        <v>13778</v>
      </c>
      <c r="E13049" s="3" t="s">
        <v>6152</v>
      </c>
      <c r="G13049" s="66">
        <v>26.68</v>
      </c>
    </row>
    <row r="13050" spans="1:7" x14ac:dyDescent="0.2">
      <c r="A13050" s="1" t="str">
        <f t="shared" si="214"/>
        <v>SINAPI-I 41033</v>
      </c>
      <c r="B13050" s="3" t="s">
        <v>6169</v>
      </c>
      <c r="C13050" s="3">
        <v>41033</v>
      </c>
      <c r="D13050" s="2" t="s">
        <v>13779</v>
      </c>
      <c r="E13050" s="3" t="s">
        <v>6164</v>
      </c>
      <c r="G13050" s="66">
        <v>4712.1899999999996</v>
      </c>
    </row>
    <row r="13051" spans="1:7" x14ac:dyDescent="0.2">
      <c r="A13051" s="1" t="str">
        <f t="shared" si="214"/>
        <v>SINAPI-I 44500</v>
      </c>
      <c r="B13051" s="3" t="s">
        <v>6169</v>
      </c>
      <c r="C13051" s="3">
        <v>44500</v>
      </c>
      <c r="D13051" s="2" t="s">
        <v>13780</v>
      </c>
      <c r="E13051" s="3" t="s">
        <v>6152</v>
      </c>
      <c r="G13051" s="66">
        <v>26.68</v>
      </c>
    </row>
    <row r="13052" spans="1:7" x14ac:dyDescent="0.2">
      <c r="A13052" s="1" t="str">
        <f t="shared" si="214"/>
        <v>SINAPI-I 41040</v>
      </c>
      <c r="B13052" s="3" t="s">
        <v>6169</v>
      </c>
      <c r="C13052" s="3">
        <v>41040</v>
      </c>
      <c r="D13052" s="2" t="s">
        <v>13781</v>
      </c>
      <c r="E13052" s="3" t="s">
        <v>6164</v>
      </c>
      <c r="G13052" s="66">
        <v>4712.1899999999996</v>
      </c>
    </row>
    <row r="13053" spans="1:7" x14ac:dyDescent="0.2">
      <c r="A13053" s="1" t="str">
        <f t="shared" si="214"/>
        <v>SINAPI-I 4238</v>
      </c>
      <c r="B13053" s="3" t="s">
        <v>6169</v>
      </c>
      <c r="C13053" s="3">
        <v>4238</v>
      </c>
      <c r="D13053" s="2" t="s">
        <v>13782</v>
      </c>
      <c r="E13053" s="3" t="s">
        <v>6152</v>
      </c>
      <c r="G13053" s="66">
        <v>20.07</v>
      </c>
    </row>
    <row r="13054" spans="1:7" x14ac:dyDescent="0.2">
      <c r="A13054" s="1" t="str">
        <f t="shared" si="214"/>
        <v>SINAPI-I 41012</v>
      </c>
      <c r="B13054" s="3" t="s">
        <v>6169</v>
      </c>
      <c r="C13054" s="3">
        <v>41012</v>
      </c>
      <c r="D13054" s="2" t="s">
        <v>13783</v>
      </c>
      <c r="E13054" s="3" t="s">
        <v>6164</v>
      </c>
      <c r="G13054" s="66">
        <v>3543.75</v>
      </c>
    </row>
    <row r="13055" spans="1:7" x14ac:dyDescent="0.2">
      <c r="A13055" s="1" t="str">
        <f t="shared" si="214"/>
        <v>SINAPI-I 4233</v>
      </c>
      <c r="B13055" s="3" t="s">
        <v>6169</v>
      </c>
      <c r="C13055" s="3">
        <v>4233</v>
      </c>
      <c r="D13055" s="2" t="s">
        <v>13784</v>
      </c>
      <c r="E13055" s="3" t="s">
        <v>6152</v>
      </c>
      <c r="G13055" s="66">
        <v>35.61</v>
      </c>
    </row>
    <row r="13056" spans="1:7" x14ac:dyDescent="0.2">
      <c r="A13056" s="1" t="str">
        <f t="shared" si="214"/>
        <v>SINAPI-I 41001</v>
      </c>
      <c r="B13056" s="3" t="s">
        <v>6169</v>
      </c>
      <c r="C13056" s="3">
        <v>41001</v>
      </c>
      <c r="D13056" s="2" t="s">
        <v>13785</v>
      </c>
      <c r="E13056" s="3" t="s">
        <v>6164</v>
      </c>
      <c r="G13056" s="66">
        <v>6288.64</v>
      </c>
    </row>
    <row r="13057" spans="1:7" x14ac:dyDescent="0.2">
      <c r="A13057" s="1" t="str">
        <f t="shared" si="214"/>
        <v>SINAPI-I 2</v>
      </c>
      <c r="B13057" s="3" t="s">
        <v>6169</v>
      </c>
      <c r="C13057" s="3">
        <v>2</v>
      </c>
      <c r="D13057" s="2" t="s">
        <v>13786</v>
      </c>
      <c r="E13057" s="3" t="s">
        <v>6154</v>
      </c>
      <c r="G13057" s="66">
        <v>27.17</v>
      </c>
    </row>
    <row r="13058" spans="1:7" ht="22.5" x14ac:dyDescent="0.2">
      <c r="A13058" s="1" t="str">
        <f t="shared" si="214"/>
        <v>SINAPI-I 14221</v>
      </c>
      <c r="B13058" s="3" t="s">
        <v>6169</v>
      </c>
      <c r="C13058" s="3">
        <v>14221</v>
      </c>
      <c r="D13058" s="2" t="s">
        <v>13787</v>
      </c>
      <c r="E13058" s="3" t="s">
        <v>6148</v>
      </c>
      <c r="G13058" s="66">
        <v>706109.84</v>
      </c>
    </row>
    <row r="13059" spans="1:7" ht="22.5" x14ac:dyDescent="0.2">
      <c r="A13059" s="1" t="str">
        <f t="shared" si="214"/>
        <v>SINAPI-I 36517</v>
      </c>
      <c r="B13059" s="3" t="s">
        <v>6169</v>
      </c>
      <c r="C13059" s="3">
        <v>36517</v>
      </c>
      <c r="D13059" s="2" t="s">
        <v>13788</v>
      </c>
      <c r="E13059" s="3" t="s">
        <v>6148</v>
      </c>
      <c r="G13059" s="66">
        <v>680563.19999999995</v>
      </c>
    </row>
    <row r="13060" spans="1:7" ht="22.5" x14ac:dyDescent="0.2">
      <c r="A13060" s="1" t="str">
        <f t="shared" si="214"/>
        <v>SINAPI-I 4262</v>
      </c>
      <c r="B13060" s="3" t="s">
        <v>6169</v>
      </c>
      <c r="C13060" s="3">
        <v>4262</v>
      </c>
      <c r="D13060" s="2" t="s">
        <v>13789</v>
      </c>
      <c r="E13060" s="3" t="s">
        <v>6148</v>
      </c>
      <c r="G13060" s="66">
        <v>766400</v>
      </c>
    </row>
    <row r="13061" spans="1:7" ht="22.5" x14ac:dyDescent="0.2">
      <c r="A13061" s="1" t="str">
        <f t="shared" si="214"/>
        <v>SINAPI-I 4263</v>
      </c>
      <c r="B13061" s="3" t="s">
        <v>6169</v>
      </c>
      <c r="C13061" s="3">
        <v>4263</v>
      </c>
      <c r="D13061" s="2" t="s">
        <v>13790</v>
      </c>
      <c r="E13061" s="3" t="s">
        <v>6148</v>
      </c>
      <c r="G13061" s="66">
        <v>1062741.28</v>
      </c>
    </row>
    <row r="13062" spans="1:7" ht="22.5" x14ac:dyDescent="0.2">
      <c r="A13062" s="1" t="str">
        <f t="shared" si="214"/>
        <v>SINAPI-I 36518</v>
      </c>
      <c r="B13062" s="3" t="s">
        <v>6169</v>
      </c>
      <c r="C13062" s="3">
        <v>36518</v>
      </c>
      <c r="D13062" s="2" t="s">
        <v>13791</v>
      </c>
      <c r="E13062" s="3" t="s">
        <v>6148</v>
      </c>
      <c r="G13062" s="66">
        <v>1209890.08</v>
      </c>
    </row>
    <row r="13063" spans="1:7" x14ac:dyDescent="0.2">
      <c r="A13063" s="1" t="str">
        <f t="shared" si="214"/>
        <v>SINAPI-I 38402</v>
      </c>
      <c r="B13063" s="3" t="s">
        <v>6169</v>
      </c>
      <c r="C13063" s="3">
        <v>38402</v>
      </c>
      <c r="D13063" s="2" t="s">
        <v>13792</v>
      </c>
      <c r="E13063" s="3" t="s">
        <v>6148</v>
      </c>
      <c r="G13063" s="66">
        <v>13.94</v>
      </c>
    </row>
    <row r="13064" spans="1:7" x14ac:dyDescent="0.2">
      <c r="A13064" s="1" t="str">
        <f t="shared" si="214"/>
        <v>SINAPI-I 3412</v>
      </c>
      <c r="B13064" s="3" t="s">
        <v>6169</v>
      </c>
      <c r="C13064" s="3">
        <v>3412</v>
      </c>
      <c r="D13064" s="2" t="s">
        <v>13793</v>
      </c>
      <c r="E13064" s="3" t="s">
        <v>6149</v>
      </c>
      <c r="G13064" s="66">
        <v>13.56</v>
      </c>
    </row>
    <row r="13065" spans="1:7" x14ac:dyDescent="0.2">
      <c r="A13065" s="1" t="str">
        <f t="shared" si="214"/>
        <v>SINAPI-I 3413</v>
      </c>
      <c r="B13065" s="3" t="s">
        <v>6169</v>
      </c>
      <c r="C13065" s="3">
        <v>3413</v>
      </c>
      <c r="D13065" s="2" t="s">
        <v>13794</v>
      </c>
      <c r="E13065" s="3" t="s">
        <v>6149</v>
      </c>
      <c r="G13065" s="66">
        <v>30.54</v>
      </c>
    </row>
    <row r="13066" spans="1:7" x14ac:dyDescent="0.2">
      <c r="A13066" s="1" t="str">
        <f t="shared" si="214"/>
        <v>SINAPI-I 39744</v>
      </c>
      <c r="B13066" s="3" t="s">
        <v>6169</v>
      </c>
      <c r="C13066" s="3">
        <v>39744</v>
      </c>
      <c r="D13066" s="2" t="s">
        <v>13795</v>
      </c>
      <c r="E13066" s="3" t="s">
        <v>6149</v>
      </c>
      <c r="G13066" s="66">
        <v>23.71</v>
      </c>
    </row>
    <row r="13067" spans="1:7" x14ac:dyDescent="0.2">
      <c r="A13067" s="1" t="str">
        <f t="shared" si="214"/>
        <v>SINAPI-I 39745</v>
      </c>
      <c r="B13067" s="3" t="s">
        <v>6169</v>
      </c>
      <c r="C13067" s="3">
        <v>39745</v>
      </c>
      <c r="D13067" s="2" t="s">
        <v>13796</v>
      </c>
      <c r="E13067" s="3" t="s">
        <v>6149</v>
      </c>
      <c r="G13067" s="66">
        <v>50.05</v>
      </c>
    </row>
    <row r="13068" spans="1:7" x14ac:dyDescent="0.2">
      <c r="A13068" s="1" t="str">
        <f t="shared" si="214"/>
        <v>SINAPI-I 39637</v>
      </c>
      <c r="B13068" s="3" t="s">
        <v>6169</v>
      </c>
      <c r="C13068" s="3">
        <v>39637</v>
      </c>
      <c r="D13068" s="2" t="s">
        <v>13797</v>
      </c>
      <c r="E13068" s="3" t="s">
        <v>6149</v>
      </c>
      <c r="G13068" s="66">
        <v>80.34</v>
      </c>
    </row>
    <row r="13069" spans="1:7" x14ac:dyDescent="0.2">
      <c r="A13069" s="1" t="str">
        <f t="shared" si="214"/>
        <v>SINAPI-I 39638</v>
      </c>
      <c r="B13069" s="3" t="s">
        <v>6169</v>
      </c>
      <c r="C13069" s="3">
        <v>39638</v>
      </c>
      <c r="D13069" s="2" t="s">
        <v>13798</v>
      </c>
      <c r="E13069" s="3" t="s">
        <v>6149</v>
      </c>
      <c r="G13069" s="66">
        <v>90.91</v>
      </c>
    </row>
    <row r="13070" spans="1:7" x14ac:dyDescent="0.2">
      <c r="A13070" s="1" t="str">
        <f t="shared" si="214"/>
        <v>SINAPI-I 39639</v>
      </c>
      <c r="B13070" s="3" t="s">
        <v>6169</v>
      </c>
      <c r="C13070" s="3">
        <v>39639</v>
      </c>
      <c r="D13070" s="2" t="s">
        <v>13799</v>
      </c>
      <c r="E13070" s="3" t="s">
        <v>6149</v>
      </c>
      <c r="G13070" s="66">
        <v>137.16</v>
      </c>
    </row>
    <row r="13071" spans="1:7" ht="33.75" x14ac:dyDescent="0.2">
      <c r="A13071" s="1" t="str">
        <f t="shared" si="214"/>
        <v>SINAPI-I 39517</v>
      </c>
      <c r="B13071" s="3" t="s">
        <v>6169</v>
      </c>
      <c r="C13071" s="3">
        <v>39517</v>
      </c>
      <c r="D13071" s="2" t="s">
        <v>13800</v>
      </c>
      <c r="E13071" s="3" t="s">
        <v>6149</v>
      </c>
      <c r="G13071" s="66">
        <v>182.76</v>
      </c>
    </row>
    <row r="13072" spans="1:7" ht="33.75" x14ac:dyDescent="0.2">
      <c r="A13072" s="1" t="str">
        <f t="shared" si="214"/>
        <v>SINAPI-I 39518</v>
      </c>
      <c r="B13072" s="3" t="s">
        <v>6169</v>
      </c>
      <c r="C13072" s="3">
        <v>39518</v>
      </c>
      <c r="D13072" s="2" t="s">
        <v>13801</v>
      </c>
      <c r="E13072" s="3" t="s">
        <v>6149</v>
      </c>
      <c r="G13072" s="66">
        <v>216.67</v>
      </c>
    </row>
    <row r="13073" spans="1:7" x14ac:dyDescent="0.2">
      <c r="A13073" s="1" t="str">
        <f t="shared" si="214"/>
        <v>SINAPI-I 38366</v>
      </c>
      <c r="B13073" s="3" t="s">
        <v>6169</v>
      </c>
      <c r="C13073" s="3">
        <v>38366</v>
      </c>
      <c r="D13073" s="2" t="s">
        <v>13802</v>
      </c>
      <c r="E13073" s="3" t="s">
        <v>6149</v>
      </c>
      <c r="G13073" s="66">
        <v>5.14</v>
      </c>
    </row>
    <row r="13074" spans="1:7" x14ac:dyDescent="0.2">
      <c r="A13074" s="1" t="str">
        <f t="shared" si="214"/>
        <v>SINAPI-I 11703</v>
      </c>
      <c r="B13074" s="3" t="s">
        <v>6169</v>
      </c>
      <c r="C13074" s="3">
        <v>11703</v>
      </c>
      <c r="D13074" s="2" t="s">
        <v>13803</v>
      </c>
      <c r="E13074" s="3" t="s">
        <v>6148</v>
      </c>
      <c r="G13074" s="66">
        <v>30.72</v>
      </c>
    </row>
    <row r="13075" spans="1:7" x14ac:dyDescent="0.2">
      <c r="A13075" s="1" t="str">
        <f t="shared" si="214"/>
        <v>SINAPI-I 37400</v>
      </c>
      <c r="B13075" s="3" t="s">
        <v>6169</v>
      </c>
      <c r="C13075" s="3">
        <v>37400</v>
      </c>
      <c r="D13075" s="2" t="s">
        <v>13804</v>
      </c>
      <c r="E13075" s="3" t="s">
        <v>6148</v>
      </c>
      <c r="G13075" s="66">
        <v>41.98</v>
      </c>
    </row>
    <row r="13076" spans="1:7" ht="22.5" x14ac:dyDescent="0.2">
      <c r="A13076" s="1" t="str">
        <f t="shared" si="214"/>
        <v>SINAPI-I 25400</v>
      </c>
      <c r="B13076" s="3" t="s">
        <v>6169</v>
      </c>
      <c r="C13076" s="3">
        <v>25400</v>
      </c>
      <c r="D13076" s="2" t="s">
        <v>13805</v>
      </c>
      <c r="E13076" s="3" t="s">
        <v>6148</v>
      </c>
      <c r="G13076" s="66">
        <v>3207.73</v>
      </c>
    </row>
    <row r="13077" spans="1:7" x14ac:dyDescent="0.2">
      <c r="A13077" s="1" t="str">
        <f t="shared" si="214"/>
        <v>SINAPI-I 4276</v>
      </c>
      <c r="B13077" s="3" t="s">
        <v>6169</v>
      </c>
      <c r="C13077" s="3">
        <v>4276</v>
      </c>
      <c r="D13077" s="2" t="s">
        <v>13806</v>
      </c>
      <c r="E13077" s="3" t="s">
        <v>6148</v>
      </c>
      <c r="G13077" s="66">
        <v>182.06</v>
      </c>
    </row>
    <row r="13078" spans="1:7" x14ac:dyDescent="0.2">
      <c r="A13078" s="1" t="str">
        <f t="shared" si="214"/>
        <v>SINAPI-I 4273</v>
      </c>
      <c r="B13078" s="3" t="s">
        <v>6169</v>
      </c>
      <c r="C13078" s="3">
        <v>4273</v>
      </c>
      <c r="D13078" s="2" t="s">
        <v>13807</v>
      </c>
      <c r="E13078" s="3" t="s">
        <v>6148</v>
      </c>
      <c r="G13078" s="66">
        <v>330.55</v>
      </c>
    </row>
    <row r="13079" spans="1:7" ht="22.5" x14ac:dyDescent="0.2">
      <c r="A13079" s="1" t="str">
        <f t="shared" si="214"/>
        <v>SINAPI-I 4274</v>
      </c>
      <c r="B13079" s="3" t="s">
        <v>6169</v>
      </c>
      <c r="C13079" s="3">
        <v>4274</v>
      </c>
      <c r="D13079" s="2" t="s">
        <v>13808</v>
      </c>
      <c r="E13079" s="3" t="s">
        <v>6148</v>
      </c>
      <c r="G13079" s="66">
        <v>120.93</v>
      </c>
    </row>
    <row r="13080" spans="1:7" ht="22.5" x14ac:dyDescent="0.2">
      <c r="A13080" s="1" t="str">
        <f t="shared" si="214"/>
        <v>SINAPI-I 39438</v>
      </c>
      <c r="B13080" s="3" t="s">
        <v>6169</v>
      </c>
      <c r="C13080" s="3">
        <v>39438</v>
      </c>
      <c r="D13080" s="2" t="s">
        <v>13809</v>
      </c>
      <c r="E13080" s="3" t="s">
        <v>6148</v>
      </c>
      <c r="G13080" s="66">
        <v>0.31</v>
      </c>
    </row>
    <row r="13081" spans="1:7" ht="22.5" x14ac:dyDescent="0.2">
      <c r="A13081" s="1" t="str">
        <f t="shared" si="214"/>
        <v>SINAPI-I 4379</v>
      </c>
      <c r="B13081" s="3" t="s">
        <v>6169</v>
      </c>
      <c r="C13081" s="3">
        <v>4379</v>
      </c>
      <c r="D13081" s="2" t="s">
        <v>13810</v>
      </c>
      <c r="E13081" s="3" t="s">
        <v>6148</v>
      </c>
      <c r="G13081" s="66">
        <v>0.06</v>
      </c>
    </row>
    <row r="13082" spans="1:7" ht="22.5" x14ac:dyDescent="0.2">
      <c r="A13082" s="1" t="str">
        <f t="shared" si="214"/>
        <v>SINAPI-I 4377</v>
      </c>
      <c r="B13082" s="3" t="s">
        <v>6169</v>
      </c>
      <c r="C13082" s="3">
        <v>4377</v>
      </c>
      <c r="D13082" s="2" t="s">
        <v>13811</v>
      </c>
      <c r="E13082" s="3" t="s">
        <v>6148</v>
      </c>
      <c r="G13082" s="66">
        <v>0.22</v>
      </c>
    </row>
    <row r="13083" spans="1:7" ht="22.5" x14ac:dyDescent="0.2">
      <c r="A13083" s="1" t="str">
        <f t="shared" si="214"/>
        <v>SINAPI-I 4356</v>
      </c>
      <c r="B13083" s="3" t="s">
        <v>6169</v>
      </c>
      <c r="C13083" s="3">
        <v>4356</v>
      </c>
      <c r="D13083" s="2" t="s">
        <v>13812</v>
      </c>
      <c r="E13083" s="3" t="s">
        <v>6148</v>
      </c>
      <c r="G13083" s="66">
        <v>0.31</v>
      </c>
    </row>
    <row r="13084" spans="1:7" ht="22.5" x14ac:dyDescent="0.2">
      <c r="A13084" s="1" t="str">
        <f t="shared" si="214"/>
        <v>SINAPI-I 13246</v>
      </c>
      <c r="B13084" s="3" t="s">
        <v>6169</v>
      </c>
      <c r="C13084" s="3">
        <v>13246</v>
      </c>
      <c r="D13084" s="2" t="s">
        <v>13813</v>
      </c>
      <c r="E13084" s="3" t="s">
        <v>6148</v>
      </c>
      <c r="G13084" s="66">
        <v>0.54</v>
      </c>
    </row>
    <row r="13085" spans="1:7" x14ac:dyDescent="0.2">
      <c r="A13085" s="1" t="str">
        <f t="shared" si="214"/>
        <v>SINAPI-I 13294</v>
      </c>
      <c r="B13085" s="3" t="s">
        <v>6169</v>
      </c>
      <c r="C13085" s="3">
        <v>13294</v>
      </c>
      <c r="D13085" s="2" t="s">
        <v>13814</v>
      </c>
      <c r="E13085" s="3" t="s">
        <v>6148</v>
      </c>
      <c r="G13085" s="66">
        <v>1.8</v>
      </c>
    </row>
    <row r="13086" spans="1:7" x14ac:dyDescent="0.2">
      <c r="A13086" s="1" t="str">
        <f t="shared" si="214"/>
        <v>SINAPI-I 11963</v>
      </c>
      <c r="B13086" s="3" t="s">
        <v>6169</v>
      </c>
      <c r="C13086" s="3">
        <v>11963</v>
      </c>
      <c r="D13086" s="2" t="s">
        <v>13815</v>
      </c>
      <c r="E13086" s="3" t="s">
        <v>6148</v>
      </c>
      <c r="G13086" s="66">
        <v>11.37</v>
      </c>
    </row>
    <row r="13087" spans="1:7" x14ac:dyDescent="0.2">
      <c r="A13087" s="1" t="str">
        <f t="shared" si="214"/>
        <v>SINAPI-I 11964</v>
      </c>
      <c r="B13087" s="3" t="s">
        <v>6169</v>
      </c>
      <c r="C13087" s="3">
        <v>11964</v>
      </c>
      <c r="D13087" s="2" t="s">
        <v>13816</v>
      </c>
      <c r="E13087" s="3" t="s">
        <v>6148</v>
      </c>
      <c r="G13087" s="66">
        <v>2.87</v>
      </c>
    </row>
    <row r="13088" spans="1:7" ht="22.5" x14ac:dyDescent="0.2">
      <c r="A13088" s="1" t="str">
        <f t="shared" si="214"/>
        <v>SINAPI-I 4346</v>
      </c>
      <c r="B13088" s="3" t="s">
        <v>6169</v>
      </c>
      <c r="C13088" s="3">
        <v>4346</v>
      </c>
      <c r="D13088" s="2" t="s">
        <v>13817</v>
      </c>
      <c r="E13088" s="3" t="s">
        <v>6148</v>
      </c>
      <c r="G13088" s="66">
        <v>12.18</v>
      </c>
    </row>
    <row r="13089" spans="1:7" ht="22.5" x14ac:dyDescent="0.2">
      <c r="A13089" s="1" t="str">
        <f t="shared" si="214"/>
        <v>SINAPI-I 11955</v>
      </c>
      <c r="B13089" s="3" t="s">
        <v>6169</v>
      </c>
      <c r="C13089" s="3">
        <v>11955</v>
      </c>
      <c r="D13089" s="2" t="s">
        <v>13818</v>
      </c>
      <c r="E13089" s="3" t="s">
        <v>6148</v>
      </c>
      <c r="G13089" s="66">
        <v>5.33</v>
      </c>
    </row>
    <row r="13090" spans="1:7" ht="22.5" x14ac:dyDescent="0.2">
      <c r="A13090" s="1" t="str">
        <f t="shared" si="214"/>
        <v>SINAPI-I 11960</v>
      </c>
      <c r="B13090" s="3" t="s">
        <v>6169</v>
      </c>
      <c r="C13090" s="3">
        <v>11960</v>
      </c>
      <c r="D13090" s="2" t="s">
        <v>13819</v>
      </c>
      <c r="E13090" s="3" t="s">
        <v>6148</v>
      </c>
      <c r="G13090" s="66">
        <v>0.18</v>
      </c>
    </row>
    <row r="13091" spans="1:7" ht="22.5" x14ac:dyDescent="0.2">
      <c r="A13091" s="1" t="str">
        <f t="shared" si="214"/>
        <v>SINAPI-I 4333</v>
      </c>
      <c r="B13091" s="3" t="s">
        <v>6169</v>
      </c>
      <c r="C13091" s="3">
        <v>4333</v>
      </c>
      <c r="D13091" s="2" t="s">
        <v>13820</v>
      </c>
      <c r="E13091" s="3" t="s">
        <v>6148</v>
      </c>
      <c r="G13091" s="66">
        <v>0.31</v>
      </c>
    </row>
    <row r="13092" spans="1:7" ht="22.5" x14ac:dyDescent="0.2">
      <c r="A13092" s="1" t="str">
        <f t="shared" si="214"/>
        <v>SINAPI-I 4358</v>
      </c>
      <c r="B13092" s="3" t="s">
        <v>6169</v>
      </c>
      <c r="C13092" s="3">
        <v>4358</v>
      </c>
      <c r="D13092" s="2" t="s">
        <v>13821</v>
      </c>
      <c r="E13092" s="3" t="s">
        <v>6148</v>
      </c>
      <c r="G13092" s="66">
        <v>2.44</v>
      </c>
    </row>
    <row r="13093" spans="1:7" x14ac:dyDescent="0.2">
      <c r="A13093" s="1" t="str">
        <f t="shared" si="214"/>
        <v>SINAPI-I 39435</v>
      </c>
      <c r="B13093" s="3" t="s">
        <v>6169</v>
      </c>
      <c r="C13093" s="3">
        <v>39435</v>
      </c>
      <c r="D13093" s="2" t="s">
        <v>13822</v>
      </c>
      <c r="E13093" s="3" t="s">
        <v>6148</v>
      </c>
      <c r="G13093" s="66">
        <v>0.12</v>
      </c>
    </row>
    <row r="13094" spans="1:7" x14ac:dyDescent="0.2">
      <c r="A13094" s="1" t="str">
        <f t="shared" si="214"/>
        <v>SINAPI-I 39436</v>
      </c>
      <c r="B13094" s="3" t="s">
        <v>6169</v>
      </c>
      <c r="C13094" s="3">
        <v>39436</v>
      </c>
      <c r="D13094" s="2" t="s">
        <v>13823</v>
      </c>
      <c r="E13094" s="3" t="s">
        <v>6148</v>
      </c>
      <c r="G13094" s="66">
        <v>0.21</v>
      </c>
    </row>
    <row r="13095" spans="1:7" x14ac:dyDescent="0.2">
      <c r="A13095" s="1" t="str">
        <f t="shared" ref="A13095:A13158" si="215">CONCATENAR</f>
        <v>SINAPI-I 39437</v>
      </c>
      <c r="B13095" s="3" t="s">
        <v>6169</v>
      </c>
      <c r="C13095" s="3">
        <v>39437</v>
      </c>
      <c r="D13095" s="2" t="s">
        <v>13824</v>
      </c>
      <c r="E13095" s="3" t="s">
        <v>6148</v>
      </c>
      <c r="G13095" s="66">
        <v>0.27</v>
      </c>
    </row>
    <row r="13096" spans="1:7" x14ac:dyDescent="0.2">
      <c r="A13096" s="1" t="str">
        <f t="shared" si="215"/>
        <v>SINAPI-I 39439</v>
      </c>
      <c r="B13096" s="3" t="s">
        <v>6169</v>
      </c>
      <c r="C13096" s="3">
        <v>39439</v>
      </c>
      <c r="D13096" s="2" t="s">
        <v>13825</v>
      </c>
      <c r="E13096" s="3" t="s">
        <v>6148</v>
      </c>
      <c r="G13096" s="66">
        <v>0.19</v>
      </c>
    </row>
    <row r="13097" spans="1:7" x14ac:dyDescent="0.2">
      <c r="A13097" s="1" t="str">
        <f t="shared" si="215"/>
        <v>SINAPI-I 39440</v>
      </c>
      <c r="B13097" s="3" t="s">
        <v>6169</v>
      </c>
      <c r="C13097" s="3">
        <v>39440</v>
      </c>
      <c r="D13097" s="2" t="s">
        <v>13826</v>
      </c>
      <c r="E13097" s="3" t="s">
        <v>6148</v>
      </c>
      <c r="G13097" s="66">
        <v>0.24</v>
      </c>
    </row>
    <row r="13098" spans="1:7" x14ac:dyDescent="0.2">
      <c r="A13098" s="1" t="str">
        <f t="shared" si="215"/>
        <v>SINAPI-I 39441</v>
      </c>
      <c r="B13098" s="3" t="s">
        <v>6169</v>
      </c>
      <c r="C13098" s="3">
        <v>39441</v>
      </c>
      <c r="D13098" s="2" t="s">
        <v>13827</v>
      </c>
      <c r="E13098" s="3" t="s">
        <v>6148</v>
      </c>
      <c r="G13098" s="66">
        <v>0.3</v>
      </c>
    </row>
    <row r="13099" spans="1:7" ht="22.5" x14ac:dyDescent="0.2">
      <c r="A13099" s="1" t="str">
        <f t="shared" si="215"/>
        <v>SINAPI-I 39442</v>
      </c>
      <c r="B13099" s="3" t="s">
        <v>6169</v>
      </c>
      <c r="C13099" s="3">
        <v>39442</v>
      </c>
      <c r="D13099" s="2" t="s">
        <v>13828</v>
      </c>
      <c r="E13099" s="3" t="s">
        <v>6148</v>
      </c>
      <c r="G13099" s="66">
        <v>0.22</v>
      </c>
    </row>
    <row r="13100" spans="1:7" ht="22.5" x14ac:dyDescent="0.2">
      <c r="A13100" s="1" t="str">
        <f t="shared" si="215"/>
        <v>SINAPI-I 39443</v>
      </c>
      <c r="B13100" s="3" t="s">
        <v>6169</v>
      </c>
      <c r="C13100" s="3">
        <v>39443</v>
      </c>
      <c r="D13100" s="2" t="s">
        <v>13829</v>
      </c>
      <c r="E13100" s="3" t="s">
        <v>6148</v>
      </c>
      <c r="G13100" s="66">
        <v>0.28999999999999998</v>
      </c>
    </row>
    <row r="13101" spans="1:7" x14ac:dyDescent="0.2">
      <c r="A13101" s="1" t="str">
        <f t="shared" si="215"/>
        <v>SINAPI-I 4329</v>
      </c>
      <c r="B13101" s="3" t="s">
        <v>6169</v>
      </c>
      <c r="C13101" s="3">
        <v>4329</v>
      </c>
      <c r="D13101" s="2" t="s">
        <v>13830</v>
      </c>
      <c r="E13101" s="3" t="s">
        <v>6148</v>
      </c>
      <c r="G13101" s="66">
        <v>2.6</v>
      </c>
    </row>
    <row r="13102" spans="1:7" x14ac:dyDescent="0.2">
      <c r="A13102" s="1" t="str">
        <f t="shared" si="215"/>
        <v>SINAPI-I 436</v>
      </c>
      <c r="B13102" s="3" t="s">
        <v>6169</v>
      </c>
      <c r="C13102" s="3">
        <v>436</v>
      </c>
      <c r="D13102" s="2" t="s">
        <v>13831</v>
      </c>
      <c r="E13102" s="3" t="s">
        <v>6148</v>
      </c>
    </row>
    <row r="13103" spans="1:7" x14ac:dyDescent="0.2">
      <c r="A13103" s="1" t="str">
        <f t="shared" si="215"/>
        <v>SINAPI-I 442</v>
      </c>
      <c r="B13103" s="3" t="s">
        <v>6169</v>
      </c>
      <c r="C13103" s="3">
        <v>442</v>
      </c>
      <c r="D13103" s="2" t="s">
        <v>13832</v>
      </c>
      <c r="E13103" s="3" t="s">
        <v>6148</v>
      </c>
    </row>
    <row r="13104" spans="1:7" ht="22.5" x14ac:dyDescent="0.2">
      <c r="A13104" s="1" t="str">
        <f t="shared" si="215"/>
        <v>SINAPI-I 4383</v>
      </c>
      <c r="B13104" s="3" t="s">
        <v>6169</v>
      </c>
      <c r="C13104" s="3">
        <v>4383</v>
      </c>
      <c r="D13104" s="2" t="s">
        <v>13833</v>
      </c>
      <c r="E13104" s="3" t="s">
        <v>6148</v>
      </c>
      <c r="G13104" s="66">
        <v>23.51</v>
      </c>
    </row>
    <row r="13105" spans="1:7" ht="22.5" x14ac:dyDescent="0.2">
      <c r="A13105" s="1" t="str">
        <f t="shared" si="215"/>
        <v>SINAPI-I 4344</v>
      </c>
      <c r="B13105" s="3" t="s">
        <v>6169</v>
      </c>
      <c r="C13105" s="3">
        <v>4344</v>
      </c>
      <c r="D13105" s="2" t="s">
        <v>13834</v>
      </c>
      <c r="E13105" s="3" t="s">
        <v>6148</v>
      </c>
      <c r="G13105" s="66">
        <v>24.64</v>
      </c>
    </row>
    <row r="13106" spans="1:7" x14ac:dyDescent="0.2">
      <c r="A13106" s="1" t="str">
        <f t="shared" si="215"/>
        <v>SINAPI-I 4335</v>
      </c>
      <c r="B13106" s="3" t="s">
        <v>6169</v>
      </c>
      <c r="C13106" s="3">
        <v>4335</v>
      </c>
      <c r="D13106" s="2" t="s">
        <v>13835</v>
      </c>
      <c r="E13106" s="3" t="s">
        <v>6148</v>
      </c>
      <c r="G13106" s="66">
        <v>16.54</v>
      </c>
    </row>
    <row r="13107" spans="1:7" x14ac:dyDescent="0.2">
      <c r="A13107" s="1" t="str">
        <f t="shared" si="215"/>
        <v>SINAPI-I 4334</v>
      </c>
      <c r="B13107" s="3" t="s">
        <v>6169</v>
      </c>
      <c r="C13107" s="3">
        <v>4334</v>
      </c>
      <c r="D13107" s="2" t="s">
        <v>13836</v>
      </c>
      <c r="E13107" s="3" t="s">
        <v>6148</v>
      </c>
      <c r="G13107" s="66">
        <v>22.69</v>
      </c>
    </row>
    <row r="13108" spans="1:7" x14ac:dyDescent="0.2">
      <c r="A13108" s="1" t="str">
        <f t="shared" si="215"/>
        <v>SINAPI-I 11953</v>
      </c>
      <c r="B13108" s="3" t="s">
        <v>6169</v>
      </c>
      <c r="C13108" s="3">
        <v>11953</v>
      </c>
      <c r="D13108" s="2" t="s">
        <v>13837</v>
      </c>
      <c r="E13108" s="3" t="s">
        <v>6148</v>
      </c>
      <c r="G13108" s="66">
        <v>3.91</v>
      </c>
    </row>
    <row r="13109" spans="1:7" x14ac:dyDescent="0.2">
      <c r="A13109" s="1" t="str">
        <f t="shared" si="215"/>
        <v>SINAPI-I 4343</v>
      </c>
      <c r="B13109" s="3" t="s">
        <v>6169</v>
      </c>
      <c r="C13109" s="3">
        <v>4343</v>
      </c>
      <c r="D13109" s="2" t="s">
        <v>13838</v>
      </c>
      <c r="E13109" s="3" t="s">
        <v>6148</v>
      </c>
      <c r="G13109" s="66">
        <v>5.58</v>
      </c>
    </row>
    <row r="13110" spans="1:7" ht="22.5" x14ac:dyDescent="0.2">
      <c r="A13110" s="1" t="str">
        <f t="shared" si="215"/>
        <v>SINAPI-I 430</v>
      </c>
      <c r="B13110" s="3" t="s">
        <v>6169</v>
      </c>
      <c r="C13110" s="3">
        <v>430</v>
      </c>
      <c r="D13110" s="2" t="s">
        <v>13839</v>
      </c>
      <c r="E13110" s="3" t="s">
        <v>6148</v>
      </c>
    </row>
    <row r="13111" spans="1:7" ht="22.5" x14ac:dyDescent="0.2">
      <c r="A13111" s="1" t="str">
        <f t="shared" si="215"/>
        <v>SINAPI-I 441</v>
      </c>
      <c r="B13111" s="3" t="s">
        <v>6169</v>
      </c>
      <c r="C13111" s="3">
        <v>441</v>
      </c>
      <c r="D13111" s="2" t="s">
        <v>13840</v>
      </c>
      <c r="E13111" s="3" t="s">
        <v>6148</v>
      </c>
    </row>
    <row r="13112" spans="1:7" ht="22.5" x14ac:dyDescent="0.2">
      <c r="A13112" s="1" t="str">
        <f t="shared" si="215"/>
        <v>SINAPI-I 431</v>
      </c>
      <c r="B13112" s="3" t="s">
        <v>6169</v>
      </c>
      <c r="C13112" s="3">
        <v>431</v>
      </c>
      <c r="D13112" s="2" t="s">
        <v>13841</v>
      </c>
      <c r="E13112" s="3" t="s">
        <v>6148</v>
      </c>
    </row>
    <row r="13113" spans="1:7" ht="22.5" x14ac:dyDescent="0.2">
      <c r="A13113" s="1" t="str">
        <f t="shared" si="215"/>
        <v>SINAPI-I 432</v>
      </c>
      <c r="B13113" s="3" t="s">
        <v>6169</v>
      </c>
      <c r="C13113" s="3">
        <v>432</v>
      </c>
      <c r="D13113" s="2" t="s">
        <v>13842</v>
      </c>
      <c r="E13113" s="3" t="s">
        <v>6148</v>
      </c>
    </row>
    <row r="13114" spans="1:7" x14ac:dyDescent="0.2">
      <c r="A13114" s="1" t="str">
        <f t="shared" si="215"/>
        <v>SINAPI-I 429</v>
      </c>
      <c r="B13114" s="3" t="s">
        <v>6169</v>
      </c>
      <c r="C13114" s="3">
        <v>429</v>
      </c>
      <c r="D13114" s="2" t="s">
        <v>13843</v>
      </c>
      <c r="E13114" s="3" t="s">
        <v>6148</v>
      </c>
    </row>
    <row r="13115" spans="1:7" ht="22.5" x14ac:dyDescent="0.2">
      <c r="A13115" s="1" t="str">
        <f t="shared" si="215"/>
        <v>SINAPI-I 439</v>
      </c>
      <c r="B13115" s="3" t="s">
        <v>6169</v>
      </c>
      <c r="C13115" s="3">
        <v>439</v>
      </c>
      <c r="D13115" s="2" t="s">
        <v>13844</v>
      </c>
      <c r="E13115" s="3" t="s">
        <v>6148</v>
      </c>
    </row>
    <row r="13116" spans="1:7" ht="22.5" x14ac:dyDescent="0.2">
      <c r="A13116" s="1" t="str">
        <f t="shared" si="215"/>
        <v>SINAPI-I 433</v>
      </c>
      <c r="B13116" s="3" t="s">
        <v>6169</v>
      </c>
      <c r="C13116" s="3">
        <v>433</v>
      </c>
      <c r="D13116" s="2" t="s">
        <v>13845</v>
      </c>
      <c r="E13116" s="3" t="s">
        <v>6148</v>
      </c>
    </row>
    <row r="13117" spans="1:7" x14ac:dyDescent="0.2">
      <c r="A13117" s="1" t="str">
        <f t="shared" si="215"/>
        <v>SINAPI-I 437</v>
      </c>
      <c r="B13117" s="3" t="s">
        <v>6169</v>
      </c>
      <c r="C13117" s="3">
        <v>437</v>
      </c>
      <c r="D13117" s="2" t="s">
        <v>13846</v>
      </c>
      <c r="E13117" s="3" t="s">
        <v>6148</v>
      </c>
    </row>
    <row r="13118" spans="1:7" ht="22.5" x14ac:dyDescent="0.2">
      <c r="A13118" s="1" t="str">
        <f t="shared" si="215"/>
        <v>SINAPI-I 11790</v>
      </c>
      <c r="B13118" s="3" t="s">
        <v>6169</v>
      </c>
      <c r="C13118" s="3">
        <v>11790</v>
      </c>
      <c r="D13118" s="2" t="s">
        <v>13847</v>
      </c>
      <c r="E13118" s="3" t="s">
        <v>6148</v>
      </c>
    </row>
    <row r="13119" spans="1:7" ht="22.5" x14ac:dyDescent="0.2">
      <c r="A13119" s="1" t="str">
        <f t="shared" si="215"/>
        <v>SINAPI-I 428</v>
      </c>
      <c r="B13119" s="3" t="s">
        <v>6169</v>
      </c>
      <c r="C13119" s="3">
        <v>428</v>
      </c>
      <c r="D13119" s="2" t="s">
        <v>13848</v>
      </c>
      <c r="E13119" s="3" t="s">
        <v>6148</v>
      </c>
    </row>
    <row r="13120" spans="1:7" ht="22.5" x14ac:dyDescent="0.2">
      <c r="A13120" s="1" t="str">
        <f t="shared" si="215"/>
        <v>SINAPI-I 4351</v>
      </c>
      <c r="B13120" s="3" t="s">
        <v>6169</v>
      </c>
      <c r="C13120" s="3">
        <v>4351</v>
      </c>
      <c r="D13120" s="2" t="s">
        <v>13849</v>
      </c>
      <c r="E13120" s="3" t="s">
        <v>6148</v>
      </c>
      <c r="G13120" s="66">
        <v>20.03</v>
      </c>
    </row>
    <row r="13121" spans="1:7" ht="22.5" x14ac:dyDescent="0.2">
      <c r="A13121" s="1" t="str">
        <f t="shared" si="215"/>
        <v>SINAPI-I 4384</v>
      </c>
      <c r="B13121" s="3" t="s">
        <v>6169</v>
      </c>
      <c r="C13121" s="3">
        <v>4384</v>
      </c>
      <c r="D13121" s="2" t="s">
        <v>13850</v>
      </c>
      <c r="E13121" s="3" t="s">
        <v>6148</v>
      </c>
      <c r="G13121" s="66">
        <v>27.01</v>
      </c>
    </row>
    <row r="13122" spans="1:7" x14ac:dyDescent="0.2">
      <c r="A13122" s="1" t="str">
        <f t="shared" si="215"/>
        <v>SINAPI-I 11054</v>
      </c>
      <c r="B13122" s="3" t="s">
        <v>6169</v>
      </c>
      <c r="C13122" s="3">
        <v>11054</v>
      </c>
      <c r="D13122" s="2" t="s">
        <v>13851</v>
      </c>
      <c r="E13122" s="3" t="s">
        <v>6148</v>
      </c>
      <c r="G13122" s="66">
        <v>0.06</v>
      </c>
    </row>
    <row r="13123" spans="1:7" x14ac:dyDescent="0.2">
      <c r="A13123" s="1" t="str">
        <f t="shared" si="215"/>
        <v>SINAPI-I 11055</v>
      </c>
      <c r="B13123" s="3" t="s">
        <v>6169</v>
      </c>
      <c r="C13123" s="3">
        <v>11055</v>
      </c>
      <c r="D13123" s="2" t="s">
        <v>13852</v>
      </c>
      <c r="E13123" s="3" t="s">
        <v>6148</v>
      </c>
      <c r="G13123" s="66">
        <v>0.1</v>
      </c>
    </row>
    <row r="13124" spans="1:7" x14ac:dyDescent="0.2">
      <c r="A13124" s="1" t="str">
        <f t="shared" si="215"/>
        <v>SINAPI-I 11056</v>
      </c>
      <c r="B13124" s="3" t="s">
        <v>6169</v>
      </c>
      <c r="C13124" s="3">
        <v>11056</v>
      </c>
      <c r="D13124" s="2" t="s">
        <v>13853</v>
      </c>
      <c r="E13124" s="3" t="s">
        <v>6148</v>
      </c>
      <c r="G13124" s="66">
        <v>0.11</v>
      </c>
    </row>
    <row r="13125" spans="1:7" x14ac:dyDescent="0.2">
      <c r="A13125" s="1" t="str">
        <f t="shared" si="215"/>
        <v>SINAPI-I 11057</v>
      </c>
      <c r="B13125" s="3" t="s">
        <v>6169</v>
      </c>
      <c r="C13125" s="3">
        <v>11057</v>
      </c>
      <c r="D13125" s="2" t="s">
        <v>13854</v>
      </c>
      <c r="E13125" s="3" t="s">
        <v>6148</v>
      </c>
      <c r="G13125" s="66">
        <v>0.23</v>
      </c>
    </row>
    <row r="13126" spans="1:7" x14ac:dyDescent="0.2">
      <c r="A13126" s="1" t="str">
        <f t="shared" si="215"/>
        <v>SINAPI-I 11059</v>
      </c>
      <c r="B13126" s="3" t="s">
        <v>6169</v>
      </c>
      <c r="C13126" s="3">
        <v>11059</v>
      </c>
      <c r="D13126" s="2" t="s">
        <v>13855</v>
      </c>
      <c r="E13126" s="3" t="s">
        <v>6148</v>
      </c>
      <c r="G13126" s="66">
        <v>0.45</v>
      </c>
    </row>
    <row r="13127" spans="1:7" x14ac:dyDescent="0.2">
      <c r="A13127" s="1" t="str">
        <f t="shared" si="215"/>
        <v>SINAPI-I 11058</v>
      </c>
      <c r="B13127" s="3" t="s">
        <v>6169</v>
      </c>
      <c r="C13127" s="3">
        <v>11058</v>
      </c>
      <c r="D13127" s="2" t="s">
        <v>13856</v>
      </c>
      <c r="E13127" s="3" t="s">
        <v>6148</v>
      </c>
      <c r="G13127" s="66">
        <v>0.57999999999999996</v>
      </c>
    </row>
    <row r="13128" spans="1:7" ht="22.5" x14ac:dyDescent="0.2">
      <c r="A13128" s="1" t="str">
        <f t="shared" si="215"/>
        <v>SINAPI-I 4320</v>
      </c>
      <c r="B13128" s="3" t="s">
        <v>6169</v>
      </c>
      <c r="C13128" s="3">
        <v>4320</v>
      </c>
      <c r="D13128" s="2" t="s">
        <v>13857</v>
      </c>
      <c r="E13128" s="3" t="s">
        <v>6148</v>
      </c>
      <c r="G13128" s="66">
        <v>4.66</v>
      </c>
    </row>
    <row r="13129" spans="1:7" ht="22.5" x14ac:dyDescent="0.2">
      <c r="A13129" s="1" t="str">
        <f t="shared" si="215"/>
        <v>SINAPI-I 4318</v>
      </c>
      <c r="B13129" s="3" t="s">
        <v>6169</v>
      </c>
      <c r="C13129" s="3">
        <v>4318</v>
      </c>
      <c r="D13129" s="2" t="s">
        <v>13858</v>
      </c>
      <c r="E13129" s="3" t="s">
        <v>6148</v>
      </c>
      <c r="G13129" s="66">
        <v>2.27</v>
      </c>
    </row>
    <row r="13130" spans="1:7" x14ac:dyDescent="0.2">
      <c r="A13130" s="1" t="str">
        <f t="shared" si="215"/>
        <v>SINAPI-I 4380</v>
      </c>
      <c r="B13130" s="3" t="s">
        <v>6169</v>
      </c>
      <c r="C13130" s="3">
        <v>4380</v>
      </c>
      <c r="D13130" s="2" t="s">
        <v>13859</v>
      </c>
      <c r="E13130" s="3" t="s">
        <v>6148</v>
      </c>
      <c r="G13130" s="66">
        <v>1.96</v>
      </c>
    </row>
    <row r="13131" spans="1:7" x14ac:dyDescent="0.2">
      <c r="A13131" s="1" t="str">
        <f t="shared" si="215"/>
        <v>SINAPI-I 4299</v>
      </c>
      <c r="B13131" s="3" t="s">
        <v>6169</v>
      </c>
      <c r="C13131" s="3">
        <v>4299</v>
      </c>
      <c r="D13131" s="2" t="s">
        <v>13860</v>
      </c>
      <c r="E13131" s="3" t="s">
        <v>6148</v>
      </c>
      <c r="G13131" s="66">
        <v>1.85</v>
      </c>
    </row>
    <row r="13132" spans="1:7" x14ac:dyDescent="0.2">
      <c r="A13132" s="1" t="str">
        <f t="shared" si="215"/>
        <v>SINAPI-I 4304</v>
      </c>
      <c r="B13132" s="3" t="s">
        <v>6169</v>
      </c>
      <c r="C13132" s="3">
        <v>4304</v>
      </c>
      <c r="D13132" s="2" t="s">
        <v>13861</v>
      </c>
      <c r="E13132" s="3" t="s">
        <v>6148</v>
      </c>
      <c r="G13132" s="66">
        <v>2.52</v>
      </c>
    </row>
    <row r="13133" spans="1:7" x14ac:dyDescent="0.2">
      <c r="A13133" s="1" t="str">
        <f t="shared" si="215"/>
        <v>SINAPI-I 4305</v>
      </c>
      <c r="B13133" s="3" t="s">
        <v>6169</v>
      </c>
      <c r="C13133" s="3">
        <v>4305</v>
      </c>
      <c r="D13133" s="2" t="s">
        <v>13862</v>
      </c>
      <c r="E13133" s="3" t="s">
        <v>6148</v>
      </c>
      <c r="G13133" s="66">
        <v>2.93</v>
      </c>
    </row>
    <row r="13134" spans="1:7" x14ac:dyDescent="0.2">
      <c r="A13134" s="1" t="str">
        <f t="shared" si="215"/>
        <v>SINAPI-I 4306</v>
      </c>
      <c r="B13134" s="3" t="s">
        <v>6169</v>
      </c>
      <c r="C13134" s="3">
        <v>4306</v>
      </c>
      <c r="D13134" s="2" t="s">
        <v>13863</v>
      </c>
      <c r="E13134" s="3" t="s">
        <v>6148</v>
      </c>
      <c r="G13134" s="66">
        <v>3.4</v>
      </c>
    </row>
    <row r="13135" spans="1:7" x14ac:dyDescent="0.2">
      <c r="A13135" s="1" t="str">
        <f t="shared" si="215"/>
        <v>SINAPI-I 4308</v>
      </c>
      <c r="B13135" s="3" t="s">
        <v>6169</v>
      </c>
      <c r="C13135" s="3">
        <v>4308</v>
      </c>
      <c r="D13135" s="2" t="s">
        <v>13864</v>
      </c>
      <c r="E13135" s="3" t="s">
        <v>6148</v>
      </c>
      <c r="G13135" s="66">
        <v>7.04</v>
      </c>
    </row>
    <row r="13136" spans="1:7" x14ac:dyDescent="0.2">
      <c r="A13136" s="1" t="str">
        <f t="shared" si="215"/>
        <v>SINAPI-I 4302</v>
      </c>
      <c r="B13136" s="3" t="s">
        <v>6169</v>
      </c>
      <c r="C13136" s="3">
        <v>4302</v>
      </c>
      <c r="D13136" s="2" t="s">
        <v>13865</v>
      </c>
      <c r="E13136" s="3" t="s">
        <v>6148</v>
      </c>
      <c r="G13136" s="66">
        <v>5.28</v>
      </c>
    </row>
    <row r="13137" spans="1:7" x14ac:dyDescent="0.2">
      <c r="A13137" s="1" t="str">
        <f t="shared" si="215"/>
        <v>SINAPI-I 4300</v>
      </c>
      <c r="B13137" s="3" t="s">
        <v>6169</v>
      </c>
      <c r="C13137" s="3">
        <v>4300</v>
      </c>
      <c r="D13137" s="2" t="s">
        <v>13866</v>
      </c>
      <c r="E13137" s="3" t="s">
        <v>6148</v>
      </c>
      <c r="G13137" s="66">
        <v>1.26</v>
      </c>
    </row>
    <row r="13138" spans="1:7" x14ac:dyDescent="0.2">
      <c r="A13138" s="1" t="str">
        <f t="shared" si="215"/>
        <v>SINAPI-I 4301</v>
      </c>
      <c r="B13138" s="3" t="s">
        <v>6169</v>
      </c>
      <c r="C13138" s="3">
        <v>4301</v>
      </c>
      <c r="D13138" s="2" t="s">
        <v>13867</v>
      </c>
      <c r="E13138" s="3" t="s">
        <v>6148</v>
      </c>
      <c r="G13138" s="66">
        <v>1.54</v>
      </c>
    </row>
    <row r="13139" spans="1:7" x14ac:dyDescent="0.2">
      <c r="A13139" s="1" t="str">
        <f t="shared" si="215"/>
        <v>SINAPI-I 40547</v>
      </c>
      <c r="B13139" s="3" t="s">
        <v>6169</v>
      </c>
      <c r="C13139" s="3">
        <v>40547</v>
      </c>
      <c r="D13139" s="2" t="s">
        <v>13868</v>
      </c>
      <c r="E13139" s="3" t="s">
        <v>15510</v>
      </c>
      <c r="G13139" s="66">
        <v>32.82</v>
      </c>
    </row>
    <row r="13140" spans="1:7" x14ac:dyDescent="0.2">
      <c r="A13140" s="1" t="str">
        <f t="shared" si="215"/>
        <v>SINAPI-I 11962</v>
      </c>
      <c r="B13140" s="3" t="s">
        <v>6169</v>
      </c>
      <c r="C13140" s="3">
        <v>11962</v>
      </c>
      <c r="D13140" s="2" t="s">
        <v>13869</v>
      </c>
      <c r="E13140" s="3" t="s">
        <v>6148</v>
      </c>
      <c r="G13140" s="66">
        <v>0.27</v>
      </c>
    </row>
    <row r="13141" spans="1:7" x14ac:dyDescent="0.2">
      <c r="A13141" s="1" t="str">
        <f t="shared" si="215"/>
        <v>SINAPI-I 4332</v>
      </c>
      <c r="B13141" s="3" t="s">
        <v>6169</v>
      </c>
      <c r="C13141" s="3">
        <v>4332</v>
      </c>
      <c r="D13141" s="2" t="s">
        <v>13870</v>
      </c>
      <c r="E13141" s="3" t="s">
        <v>6148</v>
      </c>
      <c r="G13141" s="66">
        <v>1.31</v>
      </c>
    </row>
    <row r="13142" spans="1:7" x14ac:dyDescent="0.2">
      <c r="A13142" s="1" t="str">
        <f t="shared" si="215"/>
        <v>SINAPI-I 4331</v>
      </c>
      <c r="B13142" s="3" t="s">
        <v>6169</v>
      </c>
      <c r="C13142" s="3">
        <v>4331</v>
      </c>
      <c r="D13142" s="2" t="s">
        <v>13871</v>
      </c>
      <c r="E13142" s="3" t="s">
        <v>6148</v>
      </c>
      <c r="G13142" s="66">
        <v>4.92</v>
      </c>
    </row>
    <row r="13143" spans="1:7" ht="22.5" x14ac:dyDescent="0.2">
      <c r="A13143" s="1" t="str">
        <f t="shared" si="215"/>
        <v>SINAPI-I 4336</v>
      </c>
      <c r="B13143" s="3" t="s">
        <v>6169</v>
      </c>
      <c r="C13143" s="3">
        <v>4336</v>
      </c>
      <c r="D13143" s="2" t="s">
        <v>13872</v>
      </c>
      <c r="E13143" s="3" t="s">
        <v>6148</v>
      </c>
      <c r="G13143" s="66">
        <v>6.3</v>
      </c>
    </row>
    <row r="13144" spans="1:7" x14ac:dyDescent="0.2">
      <c r="A13144" s="1" t="str">
        <f t="shared" si="215"/>
        <v>SINAPI-I 11948</v>
      </c>
      <c r="B13144" s="3" t="s">
        <v>6169</v>
      </c>
      <c r="C13144" s="3">
        <v>11948</v>
      </c>
      <c r="D13144" s="2" t="s">
        <v>13873</v>
      </c>
      <c r="E13144" s="3" t="s">
        <v>6148</v>
      </c>
      <c r="G13144" s="66">
        <v>0.81</v>
      </c>
    </row>
    <row r="13145" spans="1:7" x14ac:dyDescent="0.2">
      <c r="A13145" s="1" t="str">
        <f t="shared" si="215"/>
        <v>SINAPI-I 4382</v>
      </c>
      <c r="B13145" s="3" t="s">
        <v>6169</v>
      </c>
      <c r="C13145" s="3">
        <v>4382</v>
      </c>
      <c r="D13145" s="2" t="s">
        <v>13874</v>
      </c>
      <c r="E13145" s="3" t="s">
        <v>6148</v>
      </c>
      <c r="G13145" s="66">
        <v>1.35</v>
      </c>
    </row>
    <row r="13146" spans="1:7" x14ac:dyDescent="0.2">
      <c r="A13146" s="1" t="str">
        <f t="shared" si="215"/>
        <v>SINAPI-I 4354</v>
      </c>
      <c r="B13146" s="3" t="s">
        <v>6169</v>
      </c>
      <c r="C13146" s="3">
        <v>4354</v>
      </c>
      <c r="D13146" s="2" t="s">
        <v>13875</v>
      </c>
      <c r="E13146" s="3" t="s">
        <v>6148</v>
      </c>
      <c r="G13146" s="66">
        <v>56.52</v>
      </c>
    </row>
    <row r="13147" spans="1:7" x14ac:dyDescent="0.2">
      <c r="A13147" s="1" t="str">
        <f t="shared" si="215"/>
        <v>SINAPI-I 40839</v>
      </c>
      <c r="B13147" s="3" t="s">
        <v>6169</v>
      </c>
      <c r="C13147" s="3">
        <v>40839</v>
      </c>
      <c r="D13147" s="2" t="s">
        <v>13876</v>
      </c>
      <c r="E13147" s="3" t="s">
        <v>15510</v>
      </c>
      <c r="G13147" s="66">
        <v>136</v>
      </c>
    </row>
    <row r="13148" spans="1:7" x14ac:dyDescent="0.2">
      <c r="A13148" s="1" t="str">
        <f t="shared" si="215"/>
        <v>SINAPI-I 40552</v>
      </c>
      <c r="B13148" s="3" t="s">
        <v>6169</v>
      </c>
      <c r="C13148" s="3">
        <v>40552</v>
      </c>
      <c r="D13148" s="2" t="s">
        <v>13877</v>
      </c>
      <c r="E13148" s="3" t="s">
        <v>15510</v>
      </c>
      <c r="G13148" s="66">
        <v>56.27</v>
      </c>
    </row>
    <row r="13149" spans="1:7" x14ac:dyDescent="0.2">
      <c r="A13149" s="1" t="str">
        <f t="shared" si="215"/>
        <v>SINAPI-I 40549</v>
      </c>
      <c r="B13149" s="3" t="s">
        <v>6169</v>
      </c>
      <c r="C13149" s="3">
        <v>40549</v>
      </c>
      <c r="D13149" s="2" t="s">
        <v>13878</v>
      </c>
      <c r="E13149" s="3" t="s">
        <v>15510</v>
      </c>
      <c r="G13149" s="66">
        <v>222.76</v>
      </c>
    </row>
    <row r="13150" spans="1:7" ht="22.5" x14ac:dyDescent="0.2">
      <c r="A13150" s="1" t="str">
        <f t="shared" si="215"/>
        <v>SINAPI-I 4385</v>
      </c>
      <c r="B13150" s="3" t="s">
        <v>6169</v>
      </c>
      <c r="C13150" s="3">
        <v>4385</v>
      </c>
      <c r="D13150" s="2" t="s">
        <v>13879</v>
      </c>
      <c r="E13150" s="3" t="s">
        <v>15512</v>
      </c>
      <c r="G13150" s="66">
        <v>4823.38</v>
      </c>
    </row>
    <row r="13151" spans="1:7" ht="22.5" x14ac:dyDescent="0.2">
      <c r="A13151" s="1" t="str">
        <f t="shared" si="215"/>
        <v>SINAPI-I 20078</v>
      </c>
      <c r="B13151" s="3" t="s">
        <v>6169</v>
      </c>
      <c r="C13151" s="3">
        <v>20078</v>
      </c>
      <c r="D13151" s="2" t="s">
        <v>13880</v>
      </c>
      <c r="E13151" s="3" t="s">
        <v>6148</v>
      </c>
      <c r="G13151" s="66">
        <v>25.4</v>
      </c>
    </row>
    <row r="13152" spans="1:7" x14ac:dyDescent="0.2">
      <c r="A13152" s="1" t="str">
        <f t="shared" si="215"/>
        <v>SINAPI-I 39897</v>
      </c>
      <c r="B13152" s="3" t="s">
        <v>6169</v>
      </c>
      <c r="C13152" s="3">
        <v>39897</v>
      </c>
      <c r="D13152" s="2" t="s">
        <v>13881</v>
      </c>
      <c r="E13152" s="3" t="s">
        <v>6148</v>
      </c>
    </row>
    <row r="13153" spans="1:7" x14ac:dyDescent="0.2">
      <c r="A13153" s="1" t="str">
        <f t="shared" si="215"/>
        <v>SINAPI-I 118</v>
      </c>
      <c r="B13153" s="3" t="s">
        <v>6169</v>
      </c>
      <c r="C13153" s="3">
        <v>118</v>
      </c>
      <c r="D13153" s="2" t="s">
        <v>13882</v>
      </c>
      <c r="E13153" s="3" t="s">
        <v>6148</v>
      </c>
      <c r="G13153" s="66">
        <v>53.71</v>
      </c>
    </row>
    <row r="13154" spans="1:7" ht="22.5" x14ac:dyDescent="0.2">
      <c r="A13154" s="1" t="str">
        <f t="shared" si="215"/>
        <v>SINAPI-I 4396</v>
      </c>
      <c r="B13154" s="3" t="s">
        <v>6169</v>
      </c>
      <c r="C13154" s="3">
        <v>4396</v>
      </c>
      <c r="D13154" s="2" t="s">
        <v>13883</v>
      </c>
      <c r="E13154" s="3" t="s">
        <v>6149</v>
      </c>
      <c r="G13154" s="66">
        <v>250.15</v>
      </c>
    </row>
    <row r="13155" spans="1:7" ht="22.5" x14ac:dyDescent="0.2">
      <c r="A13155" s="1" t="str">
        <f t="shared" si="215"/>
        <v>SINAPI-I 36881</v>
      </c>
      <c r="B13155" s="3" t="s">
        <v>6169</v>
      </c>
      <c r="C13155" s="3">
        <v>36881</v>
      </c>
      <c r="D13155" s="2" t="s">
        <v>13884</v>
      </c>
      <c r="E13155" s="3" t="s">
        <v>6149</v>
      </c>
      <c r="G13155" s="66">
        <v>182.62</v>
      </c>
    </row>
    <row r="13156" spans="1:7" ht="22.5" x14ac:dyDescent="0.2">
      <c r="A13156" s="1" t="str">
        <f t="shared" si="215"/>
        <v>SINAPI-I 4397</v>
      </c>
      <c r="B13156" s="3" t="s">
        <v>6169</v>
      </c>
      <c r="C13156" s="3">
        <v>4397</v>
      </c>
      <c r="D13156" s="2" t="s">
        <v>13885</v>
      </c>
      <c r="E13156" s="3" t="s">
        <v>6149</v>
      </c>
      <c r="G13156" s="66">
        <v>254.32</v>
      </c>
    </row>
    <row r="13157" spans="1:7" ht="22.5" x14ac:dyDescent="0.2">
      <c r="A13157" s="1" t="str">
        <f t="shared" si="215"/>
        <v>SINAPI-I 36882</v>
      </c>
      <c r="B13157" s="3" t="s">
        <v>6169</v>
      </c>
      <c r="C13157" s="3">
        <v>36882</v>
      </c>
      <c r="D13157" s="2" t="s">
        <v>13886</v>
      </c>
      <c r="E13157" s="3" t="s">
        <v>6149</v>
      </c>
      <c r="G13157" s="66">
        <v>186.22</v>
      </c>
    </row>
    <row r="13158" spans="1:7" x14ac:dyDescent="0.2">
      <c r="A13158" s="1" t="str">
        <f t="shared" si="215"/>
        <v>SINAPI-I 4751</v>
      </c>
      <c r="B13158" s="3" t="s">
        <v>6169</v>
      </c>
      <c r="C13158" s="3">
        <v>4751</v>
      </c>
      <c r="D13158" s="2" t="s">
        <v>13887</v>
      </c>
      <c r="E13158" s="3" t="s">
        <v>6152</v>
      </c>
      <c r="G13158" s="66">
        <v>24.12</v>
      </c>
    </row>
    <row r="13159" spans="1:7" x14ac:dyDescent="0.2">
      <c r="A13159" s="1" t="str">
        <f t="shared" ref="A13159:A13222" si="216">CONCATENAR</f>
        <v>SINAPI-I 41066</v>
      </c>
      <c r="B13159" s="3" t="s">
        <v>6169</v>
      </c>
      <c r="C13159" s="3">
        <v>41066</v>
      </c>
      <c r="D13159" s="2" t="s">
        <v>13888</v>
      </c>
      <c r="E13159" s="3" t="s">
        <v>6164</v>
      </c>
      <c r="G13159" s="66">
        <v>4259.45</v>
      </c>
    </row>
    <row r="13160" spans="1:7" x14ac:dyDescent="0.2">
      <c r="A13160" s="1" t="str">
        <f t="shared" si="216"/>
        <v>SINAPI-I 39604</v>
      </c>
      <c r="B13160" s="3" t="s">
        <v>6169</v>
      </c>
      <c r="C13160" s="3">
        <v>39604</v>
      </c>
      <c r="D13160" s="2" t="s">
        <v>13889</v>
      </c>
      <c r="E13160" s="3" t="s">
        <v>6148</v>
      </c>
      <c r="G13160" s="66">
        <v>11.61</v>
      </c>
    </row>
    <row r="13161" spans="1:7" x14ac:dyDescent="0.2">
      <c r="A13161" s="1" t="str">
        <f t="shared" si="216"/>
        <v>SINAPI-I 39605</v>
      </c>
      <c r="B13161" s="3" t="s">
        <v>6169</v>
      </c>
      <c r="C13161" s="3">
        <v>39605</v>
      </c>
      <c r="D13161" s="2" t="s">
        <v>13890</v>
      </c>
      <c r="E13161" s="3" t="s">
        <v>6148</v>
      </c>
      <c r="G13161" s="66">
        <v>12.61</v>
      </c>
    </row>
    <row r="13162" spans="1:7" x14ac:dyDescent="0.2">
      <c r="A13162" s="1" t="str">
        <f t="shared" si="216"/>
        <v>SINAPI-I 39606</v>
      </c>
      <c r="B13162" s="3" t="s">
        <v>6169</v>
      </c>
      <c r="C13162" s="3">
        <v>39606</v>
      </c>
      <c r="D13162" s="2" t="s">
        <v>13891</v>
      </c>
      <c r="E13162" s="3" t="s">
        <v>6148</v>
      </c>
      <c r="G13162" s="66">
        <v>22.08</v>
      </c>
    </row>
    <row r="13163" spans="1:7" x14ac:dyDescent="0.2">
      <c r="A13163" s="1" t="str">
        <f t="shared" si="216"/>
        <v>SINAPI-I 39607</v>
      </c>
      <c r="B13163" s="3" t="s">
        <v>6169</v>
      </c>
      <c r="C13163" s="3">
        <v>39607</v>
      </c>
      <c r="D13163" s="2" t="s">
        <v>13892</v>
      </c>
      <c r="E13163" s="3" t="s">
        <v>6148</v>
      </c>
      <c r="G13163" s="66">
        <v>29.88</v>
      </c>
    </row>
    <row r="13164" spans="1:7" x14ac:dyDescent="0.2">
      <c r="A13164" s="1" t="str">
        <f t="shared" si="216"/>
        <v>SINAPI-I 39594</v>
      </c>
      <c r="B13164" s="3" t="s">
        <v>6169</v>
      </c>
      <c r="C13164" s="3">
        <v>39594</v>
      </c>
      <c r="D13164" s="2" t="s">
        <v>13893</v>
      </c>
      <c r="E13164" s="3" t="s">
        <v>6148</v>
      </c>
      <c r="G13164" s="66">
        <v>340.99</v>
      </c>
    </row>
    <row r="13165" spans="1:7" x14ac:dyDescent="0.2">
      <c r="A13165" s="1" t="str">
        <f t="shared" si="216"/>
        <v>SINAPI-I 39596</v>
      </c>
      <c r="B13165" s="3" t="s">
        <v>6169</v>
      </c>
      <c r="C13165" s="3">
        <v>39596</v>
      </c>
      <c r="D13165" s="2" t="s">
        <v>13894</v>
      </c>
      <c r="E13165" s="3" t="s">
        <v>6148</v>
      </c>
      <c r="G13165" s="66">
        <v>913.2</v>
      </c>
    </row>
    <row r="13166" spans="1:7" x14ac:dyDescent="0.2">
      <c r="A13166" s="1" t="str">
        <f t="shared" si="216"/>
        <v>SINAPI-I 39595</v>
      </c>
      <c r="B13166" s="3" t="s">
        <v>6169</v>
      </c>
      <c r="C13166" s="3">
        <v>39595</v>
      </c>
      <c r="D13166" s="2" t="s">
        <v>13895</v>
      </c>
      <c r="E13166" s="3" t="s">
        <v>6148</v>
      </c>
      <c r="G13166" s="66">
        <v>2051.83</v>
      </c>
    </row>
    <row r="13167" spans="1:7" x14ac:dyDescent="0.2">
      <c r="A13167" s="1" t="str">
        <f t="shared" si="216"/>
        <v>SINAPI-I 39597</v>
      </c>
      <c r="B13167" s="3" t="s">
        <v>6169</v>
      </c>
      <c r="C13167" s="3">
        <v>39597</v>
      </c>
      <c r="D13167" s="2" t="s">
        <v>13896</v>
      </c>
      <c r="E13167" s="3" t="s">
        <v>6148</v>
      </c>
      <c r="G13167" s="66">
        <v>3218.57</v>
      </c>
    </row>
    <row r="13168" spans="1:7" x14ac:dyDescent="0.2">
      <c r="A13168" s="1" t="str">
        <f t="shared" si="216"/>
        <v>SINAPI-I 10731</v>
      </c>
      <c r="B13168" s="3" t="s">
        <v>6169</v>
      </c>
      <c r="C13168" s="3">
        <v>10731</v>
      </c>
      <c r="D13168" s="2" t="s">
        <v>13897</v>
      </c>
      <c r="E13168" s="3" t="s">
        <v>6149</v>
      </c>
    </row>
    <row r="13169" spans="1:7" x14ac:dyDescent="0.2">
      <c r="A13169" s="1" t="str">
        <f t="shared" si="216"/>
        <v>SINAPI-I 4704</v>
      </c>
      <c r="B13169" s="3" t="s">
        <v>6169</v>
      </c>
      <c r="C13169" s="3">
        <v>4704</v>
      </c>
      <c r="D13169" s="2" t="s">
        <v>13898</v>
      </c>
      <c r="E13169" s="3" t="s">
        <v>6149</v>
      </c>
    </row>
    <row r="13170" spans="1:7" x14ac:dyDescent="0.2">
      <c r="A13170" s="1" t="str">
        <f t="shared" si="216"/>
        <v>SINAPI-I 10730</v>
      </c>
      <c r="B13170" s="3" t="s">
        <v>6169</v>
      </c>
      <c r="C13170" s="3">
        <v>10730</v>
      </c>
      <c r="D13170" s="2" t="s">
        <v>13899</v>
      </c>
      <c r="E13170" s="3" t="s">
        <v>6149</v>
      </c>
    </row>
    <row r="13171" spans="1:7" x14ac:dyDescent="0.2">
      <c r="A13171" s="1" t="str">
        <f t="shared" si="216"/>
        <v>SINAPI-I 4720</v>
      </c>
      <c r="B13171" s="3" t="s">
        <v>6169</v>
      </c>
      <c r="C13171" s="3">
        <v>4720</v>
      </c>
      <c r="D13171" s="2" t="s">
        <v>13900</v>
      </c>
      <c r="E13171" s="3" t="s">
        <v>6154</v>
      </c>
      <c r="G13171" s="66">
        <v>149.22</v>
      </c>
    </row>
    <row r="13172" spans="1:7" x14ac:dyDescent="0.2">
      <c r="A13172" s="1" t="str">
        <f t="shared" si="216"/>
        <v>SINAPI-I 4721</v>
      </c>
      <c r="B13172" s="3" t="s">
        <v>6169</v>
      </c>
      <c r="C13172" s="3">
        <v>4721</v>
      </c>
      <c r="D13172" s="2" t="s">
        <v>13901</v>
      </c>
      <c r="E13172" s="3" t="s">
        <v>6154</v>
      </c>
      <c r="G13172" s="66">
        <v>129.25</v>
      </c>
    </row>
    <row r="13173" spans="1:7" x14ac:dyDescent="0.2">
      <c r="A13173" s="1" t="str">
        <f t="shared" si="216"/>
        <v>SINAPI-I 4718</v>
      </c>
      <c r="B13173" s="3" t="s">
        <v>6169</v>
      </c>
      <c r="C13173" s="3">
        <v>4718</v>
      </c>
      <c r="D13173" s="2" t="s">
        <v>13902</v>
      </c>
      <c r="E13173" s="3" t="s">
        <v>6154</v>
      </c>
      <c r="G13173" s="66">
        <v>129.93</v>
      </c>
    </row>
    <row r="13174" spans="1:7" x14ac:dyDescent="0.2">
      <c r="A13174" s="1" t="str">
        <f t="shared" si="216"/>
        <v>SINAPI-I 4722</v>
      </c>
      <c r="B13174" s="3" t="s">
        <v>6169</v>
      </c>
      <c r="C13174" s="3">
        <v>4722</v>
      </c>
      <c r="D13174" s="2" t="s">
        <v>13903</v>
      </c>
      <c r="E13174" s="3" t="s">
        <v>6154</v>
      </c>
      <c r="G13174" s="66">
        <v>122.09</v>
      </c>
    </row>
    <row r="13175" spans="1:7" x14ac:dyDescent="0.2">
      <c r="A13175" s="1" t="str">
        <f t="shared" si="216"/>
        <v>SINAPI-I 4730</v>
      </c>
      <c r="B13175" s="3" t="s">
        <v>6169</v>
      </c>
      <c r="C13175" s="3">
        <v>4730</v>
      </c>
      <c r="D13175" s="2" t="s">
        <v>13904</v>
      </c>
      <c r="E13175" s="3" t="s">
        <v>6154</v>
      </c>
      <c r="G13175" s="66">
        <v>121.48</v>
      </c>
    </row>
    <row r="13176" spans="1:7" ht="22.5" x14ac:dyDescent="0.2">
      <c r="A13176" s="1" t="str">
        <f t="shared" si="216"/>
        <v>SINAPI-I 13186</v>
      </c>
      <c r="B13176" s="3" t="s">
        <v>6169</v>
      </c>
      <c r="C13176" s="3">
        <v>13186</v>
      </c>
      <c r="D13176" s="2" t="s">
        <v>13905</v>
      </c>
      <c r="E13176" s="3" t="s">
        <v>6154</v>
      </c>
      <c r="G13176" s="66">
        <v>140.16999999999999</v>
      </c>
    </row>
    <row r="13177" spans="1:7" ht="22.5" x14ac:dyDescent="0.2">
      <c r="A13177" s="1" t="str">
        <f t="shared" si="216"/>
        <v>SINAPI-I 10737</v>
      </c>
      <c r="B13177" s="3" t="s">
        <v>6169</v>
      </c>
      <c r="C13177" s="3">
        <v>10737</v>
      </c>
      <c r="D13177" s="2" t="s">
        <v>13906</v>
      </c>
      <c r="E13177" s="3" t="s">
        <v>6149</v>
      </c>
    </row>
    <row r="13178" spans="1:7" ht="22.5" x14ac:dyDescent="0.2">
      <c r="A13178" s="1" t="str">
        <f t="shared" si="216"/>
        <v>SINAPI-I 10734</v>
      </c>
      <c r="B13178" s="3" t="s">
        <v>6169</v>
      </c>
      <c r="C13178" s="3">
        <v>10734</v>
      </c>
      <c r="D13178" s="2" t="s">
        <v>13907</v>
      </c>
      <c r="E13178" s="3" t="s">
        <v>6149</v>
      </c>
    </row>
    <row r="13179" spans="1:7" x14ac:dyDescent="0.2">
      <c r="A13179" s="1" t="str">
        <f t="shared" si="216"/>
        <v>SINAPI-I 4708</v>
      </c>
      <c r="B13179" s="3" t="s">
        <v>6169</v>
      </c>
      <c r="C13179" s="3">
        <v>4708</v>
      </c>
      <c r="D13179" s="2" t="s">
        <v>13908</v>
      </c>
      <c r="E13179" s="3" t="s">
        <v>6149</v>
      </c>
    </row>
    <row r="13180" spans="1:7" ht="22.5" x14ac:dyDescent="0.2">
      <c r="A13180" s="1" t="str">
        <f t="shared" si="216"/>
        <v>SINAPI-I 4712</v>
      </c>
      <c r="B13180" s="3" t="s">
        <v>6169</v>
      </c>
      <c r="C13180" s="3">
        <v>4712</v>
      </c>
      <c r="D13180" s="2" t="s">
        <v>13909</v>
      </c>
      <c r="E13180" s="3" t="s">
        <v>6149</v>
      </c>
    </row>
    <row r="13181" spans="1:7" ht="22.5" x14ac:dyDescent="0.2">
      <c r="A13181" s="1" t="str">
        <f t="shared" si="216"/>
        <v>SINAPI-I 4710</v>
      </c>
      <c r="B13181" s="3" t="s">
        <v>6169</v>
      </c>
      <c r="C13181" s="3">
        <v>4710</v>
      </c>
      <c r="D13181" s="2" t="s">
        <v>13910</v>
      </c>
      <c r="E13181" s="3" t="s">
        <v>6149</v>
      </c>
    </row>
    <row r="13182" spans="1:7" x14ac:dyDescent="0.2">
      <c r="A13182" s="1" t="str">
        <f t="shared" si="216"/>
        <v>SINAPI-I 4750</v>
      </c>
      <c r="B13182" s="3" t="s">
        <v>6169</v>
      </c>
      <c r="C13182" s="3">
        <v>4750</v>
      </c>
      <c r="D13182" s="2" t="s">
        <v>13911</v>
      </c>
      <c r="E13182" s="3" t="s">
        <v>6152</v>
      </c>
      <c r="G13182" s="66">
        <v>24.12</v>
      </c>
    </row>
    <row r="13183" spans="1:7" x14ac:dyDescent="0.2">
      <c r="A13183" s="1" t="str">
        <f t="shared" si="216"/>
        <v>SINAPI-I 41065</v>
      </c>
      <c r="B13183" s="3" t="s">
        <v>6169</v>
      </c>
      <c r="C13183" s="3">
        <v>41065</v>
      </c>
      <c r="D13183" s="2" t="s">
        <v>13912</v>
      </c>
      <c r="E13183" s="3" t="s">
        <v>6164</v>
      </c>
      <c r="G13183" s="66">
        <v>4258.84</v>
      </c>
    </row>
    <row r="13184" spans="1:7" x14ac:dyDescent="0.2">
      <c r="A13184" s="1" t="str">
        <f t="shared" si="216"/>
        <v>SINAPI-I 34747</v>
      </c>
      <c r="B13184" s="3" t="s">
        <v>6169</v>
      </c>
      <c r="C13184" s="3">
        <v>34747</v>
      </c>
      <c r="D13184" s="2" t="s">
        <v>13913</v>
      </c>
      <c r="E13184" s="3" t="s">
        <v>6147</v>
      </c>
      <c r="G13184" s="66">
        <v>80.64</v>
      </c>
    </row>
    <row r="13185" spans="1:7" x14ac:dyDescent="0.2">
      <c r="A13185" s="1" t="str">
        <f t="shared" si="216"/>
        <v>SINAPI-I 4826</v>
      </c>
      <c r="B13185" s="3" t="s">
        <v>6169</v>
      </c>
      <c r="C13185" s="3">
        <v>4826</v>
      </c>
      <c r="D13185" s="2" t="s">
        <v>13914</v>
      </c>
      <c r="E13185" s="3" t="s">
        <v>6147</v>
      </c>
      <c r="G13185" s="66">
        <v>86.71</v>
      </c>
    </row>
    <row r="13186" spans="1:7" x14ac:dyDescent="0.2">
      <c r="A13186" s="1" t="str">
        <f t="shared" si="216"/>
        <v>SINAPI-I 41975</v>
      </c>
      <c r="B13186" s="3" t="s">
        <v>6169</v>
      </c>
      <c r="C13186" s="3">
        <v>41975</v>
      </c>
      <c r="D13186" s="2" t="s">
        <v>13915</v>
      </c>
      <c r="E13186" s="3" t="s">
        <v>6149</v>
      </c>
      <c r="G13186" s="66">
        <v>94.78</v>
      </c>
    </row>
    <row r="13187" spans="1:7" x14ac:dyDescent="0.2">
      <c r="A13187" s="1" t="str">
        <f t="shared" si="216"/>
        <v>SINAPI-I 4825</v>
      </c>
      <c r="B13187" s="3" t="s">
        <v>6169</v>
      </c>
      <c r="C13187" s="3">
        <v>4825</v>
      </c>
      <c r="D13187" s="2" t="s">
        <v>13916</v>
      </c>
      <c r="E13187" s="3" t="s">
        <v>6147</v>
      </c>
      <c r="G13187" s="66">
        <v>120.02</v>
      </c>
    </row>
    <row r="13188" spans="1:7" x14ac:dyDescent="0.2">
      <c r="A13188" s="1" t="str">
        <f t="shared" si="216"/>
        <v>SINAPI-I 34744</v>
      </c>
      <c r="B13188" s="3" t="s">
        <v>6169</v>
      </c>
      <c r="C13188" s="3">
        <v>34744</v>
      </c>
      <c r="D13188" s="2" t="s">
        <v>13917</v>
      </c>
      <c r="E13188" s="3" t="s">
        <v>6149</v>
      </c>
      <c r="G13188" s="66">
        <v>41.15</v>
      </c>
    </row>
    <row r="13189" spans="1:7" ht="22.5" x14ac:dyDescent="0.2">
      <c r="A13189" s="1" t="str">
        <f t="shared" si="216"/>
        <v>SINAPI-I 39430</v>
      </c>
      <c r="B13189" s="3" t="s">
        <v>6169</v>
      </c>
      <c r="C13189" s="3">
        <v>39430</v>
      </c>
      <c r="D13189" s="2" t="s">
        <v>13918</v>
      </c>
      <c r="E13189" s="3" t="s">
        <v>6148</v>
      </c>
      <c r="G13189" s="66">
        <v>1.85</v>
      </c>
    </row>
    <row r="13190" spans="1:7" ht="22.5" x14ac:dyDescent="0.2">
      <c r="A13190" s="1" t="str">
        <f t="shared" si="216"/>
        <v>SINAPI-I 39573</v>
      </c>
      <c r="B13190" s="3" t="s">
        <v>6169</v>
      </c>
      <c r="C13190" s="3">
        <v>39573</v>
      </c>
      <c r="D13190" s="2" t="s">
        <v>13919</v>
      </c>
      <c r="E13190" s="3" t="s">
        <v>6148</v>
      </c>
      <c r="G13190" s="66">
        <v>1.82</v>
      </c>
    </row>
    <row r="13191" spans="1:7" x14ac:dyDescent="0.2">
      <c r="A13191" s="1" t="str">
        <f t="shared" si="216"/>
        <v>SINAPI-I 38410</v>
      </c>
      <c r="B13191" s="3" t="s">
        <v>6169</v>
      </c>
      <c r="C13191" s="3">
        <v>38410</v>
      </c>
      <c r="D13191" s="2" t="s">
        <v>13920</v>
      </c>
      <c r="E13191" s="3" t="s">
        <v>6148</v>
      </c>
      <c r="G13191" s="66">
        <v>18777.580000000002</v>
      </c>
    </row>
    <row r="13192" spans="1:7" x14ac:dyDescent="0.2">
      <c r="A13192" s="1" t="str">
        <f t="shared" si="216"/>
        <v>SINAPI-I 43082</v>
      </c>
      <c r="B13192" s="3" t="s">
        <v>6169</v>
      </c>
      <c r="C13192" s="3">
        <v>43082</v>
      </c>
      <c r="D13192" s="2" t="s">
        <v>13921</v>
      </c>
      <c r="E13192" s="3" t="s">
        <v>6153</v>
      </c>
      <c r="G13192" s="66">
        <v>9.2799999999999994</v>
      </c>
    </row>
    <row r="13193" spans="1:7" x14ac:dyDescent="0.2">
      <c r="A13193" s="1" t="str">
        <f t="shared" si="216"/>
        <v>SINAPI-I 43083</v>
      </c>
      <c r="B13193" s="3" t="s">
        <v>6169</v>
      </c>
      <c r="C13193" s="3">
        <v>43083</v>
      </c>
      <c r="D13193" s="2" t="s">
        <v>13922</v>
      </c>
      <c r="E13193" s="3" t="s">
        <v>6153</v>
      </c>
      <c r="G13193" s="66">
        <v>8.0399999999999991</v>
      </c>
    </row>
    <row r="13194" spans="1:7" x14ac:dyDescent="0.2">
      <c r="A13194" s="1" t="str">
        <f t="shared" si="216"/>
        <v>SINAPI-I 40535</v>
      </c>
      <c r="B13194" s="3" t="s">
        <v>6169</v>
      </c>
      <c r="C13194" s="3">
        <v>40535</v>
      </c>
      <c r="D13194" s="2" t="s">
        <v>13923</v>
      </c>
      <c r="E13194" s="3" t="s">
        <v>6153</v>
      </c>
      <c r="G13194" s="66">
        <v>8.0399999999999991</v>
      </c>
    </row>
    <row r="13195" spans="1:7" x14ac:dyDescent="0.2">
      <c r="A13195" s="1" t="str">
        <f t="shared" si="216"/>
        <v>SINAPI-I 40598</v>
      </c>
      <c r="B13195" s="3" t="s">
        <v>6169</v>
      </c>
      <c r="C13195" s="3">
        <v>40598</v>
      </c>
      <c r="D13195" s="2" t="s">
        <v>13924</v>
      </c>
      <c r="E13195" s="3" t="s">
        <v>6153</v>
      </c>
      <c r="G13195" s="66">
        <v>7.84</v>
      </c>
    </row>
    <row r="13196" spans="1:7" x14ac:dyDescent="0.2">
      <c r="A13196" s="1" t="str">
        <f t="shared" si="216"/>
        <v>SINAPI-I 43692</v>
      </c>
      <c r="B13196" s="3" t="s">
        <v>6169</v>
      </c>
      <c r="C13196" s="3">
        <v>43692</v>
      </c>
      <c r="D13196" s="2" t="s">
        <v>13925</v>
      </c>
      <c r="E13196" s="3" t="s">
        <v>6153</v>
      </c>
      <c r="G13196" s="66">
        <v>8.4700000000000006</v>
      </c>
    </row>
    <row r="13197" spans="1:7" x14ac:dyDescent="0.2">
      <c r="A13197" s="1" t="str">
        <f t="shared" si="216"/>
        <v>SINAPI-I 43665</v>
      </c>
      <c r="B13197" s="3" t="s">
        <v>6169</v>
      </c>
      <c r="C13197" s="3">
        <v>43665</v>
      </c>
      <c r="D13197" s="2" t="s">
        <v>13926</v>
      </c>
      <c r="E13197" s="3" t="s">
        <v>6153</v>
      </c>
      <c r="G13197" s="66">
        <v>7.97</v>
      </c>
    </row>
    <row r="13198" spans="1:7" x14ac:dyDescent="0.2">
      <c r="A13198" s="1" t="str">
        <f t="shared" si="216"/>
        <v>SINAPI-I 10966</v>
      </c>
      <c r="B13198" s="3" t="s">
        <v>6169</v>
      </c>
      <c r="C13198" s="3">
        <v>10966</v>
      </c>
      <c r="D13198" s="2" t="s">
        <v>13927</v>
      </c>
      <c r="E13198" s="3" t="s">
        <v>6153</v>
      </c>
      <c r="G13198" s="66">
        <v>8.4700000000000006</v>
      </c>
    </row>
    <row r="13199" spans="1:7" ht="22.5" x14ac:dyDescent="0.2">
      <c r="A13199" s="1" t="str">
        <f t="shared" si="216"/>
        <v>SINAPI-I 39427</v>
      </c>
      <c r="B13199" s="3" t="s">
        <v>6169</v>
      </c>
      <c r="C13199" s="3">
        <v>39427</v>
      </c>
      <c r="D13199" s="2" t="s">
        <v>13928</v>
      </c>
      <c r="E13199" s="3" t="s">
        <v>6147</v>
      </c>
      <c r="G13199" s="66">
        <v>4.91</v>
      </c>
    </row>
    <row r="13200" spans="1:7" x14ac:dyDescent="0.2">
      <c r="A13200" s="1" t="str">
        <f t="shared" si="216"/>
        <v>SINAPI-I 39424</v>
      </c>
      <c r="B13200" s="3" t="s">
        <v>6169</v>
      </c>
      <c r="C13200" s="3">
        <v>39424</v>
      </c>
      <c r="D13200" s="2" t="s">
        <v>13929</v>
      </c>
      <c r="E13200" s="3" t="s">
        <v>6147</v>
      </c>
      <c r="G13200" s="66">
        <v>2.92</v>
      </c>
    </row>
    <row r="13201" spans="1:7" x14ac:dyDescent="0.2">
      <c r="A13201" s="1" t="str">
        <f t="shared" si="216"/>
        <v>SINAPI-I 39425</v>
      </c>
      <c r="B13201" s="3" t="s">
        <v>6169</v>
      </c>
      <c r="C13201" s="3">
        <v>39425</v>
      </c>
      <c r="D13201" s="2" t="s">
        <v>13930</v>
      </c>
      <c r="E13201" s="3" t="s">
        <v>6147</v>
      </c>
      <c r="G13201" s="66">
        <v>2.88</v>
      </c>
    </row>
    <row r="13202" spans="1:7" x14ac:dyDescent="0.2">
      <c r="A13202" s="1" t="str">
        <f t="shared" si="216"/>
        <v>SINAPI-I 40664</v>
      </c>
      <c r="B13202" s="3" t="s">
        <v>6169</v>
      </c>
      <c r="C13202" s="3">
        <v>40664</v>
      </c>
      <c r="D13202" s="2" t="s">
        <v>13931</v>
      </c>
      <c r="E13202" s="3" t="s">
        <v>6153</v>
      </c>
      <c r="G13202" s="66">
        <v>16.489999999999998</v>
      </c>
    </row>
    <row r="13203" spans="1:7" x14ac:dyDescent="0.2">
      <c r="A13203" s="1" t="str">
        <f t="shared" si="216"/>
        <v>SINAPI-I 34360</v>
      </c>
      <c r="B13203" s="3" t="s">
        <v>6169</v>
      </c>
      <c r="C13203" s="3">
        <v>34360</v>
      </c>
      <c r="D13203" s="2" t="s">
        <v>13932</v>
      </c>
      <c r="E13203" s="3" t="s">
        <v>6153</v>
      </c>
      <c r="G13203" s="66">
        <v>66.239999999999995</v>
      </c>
    </row>
    <row r="13204" spans="1:7" x14ac:dyDescent="0.2">
      <c r="A13204" s="1" t="str">
        <f t="shared" si="216"/>
        <v>SINAPI-I 20259</v>
      </c>
      <c r="B13204" s="3" t="s">
        <v>6169</v>
      </c>
      <c r="C13204" s="3">
        <v>20259</v>
      </c>
      <c r="D13204" s="2" t="s">
        <v>13933</v>
      </c>
      <c r="E13204" s="3" t="s">
        <v>6147</v>
      </c>
      <c r="G13204" s="66">
        <v>26.5</v>
      </c>
    </row>
    <row r="13205" spans="1:7" ht="22.5" x14ac:dyDescent="0.2">
      <c r="A13205" s="1" t="str">
        <f t="shared" si="216"/>
        <v>SINAPI-I 14077</v>
      </c>
      <c r="B13205" s="3" t="s">
        <v>6169</v>
      </c>
      <c r="C13205" s="3">
        <v>14077</v>
      </c>
      <c r="D13205" s="2" t="s">
        <v>13934</v>
      </c>
      <c r="E13205" s="3" t="s">
        <v>6147</v>
      </c>
      <c r="G13205" s="66">
        <v>405.61</v>
      </c>
    </row>
    <row r="13206" spans="1:7" ht="22.5" x14ac:dyDescent="0.2">
      <c r="A13206" s="1" t="str">
        <f t="shared" si="216"/>
        <v>SINAPI-I 3678</v>
      </c>
      <c r="B13206" s="3" t="s">
        <v>6169</v>
      </c>
      <c r="C13206" s="3">
        <v>3678</v>
      </c>
      <c r="D13206" s="2" t="s">
        <v>13935</v>
      </c>
      <c r="E13206" s="3" t="s">
        <v>6147</v>
      </c>
      <c r="G13206" s="66">
        <v>183.33</v>
      </c>
    </row>
    <row r="13207" spans="1:7" ht="22.5" x14ac:dyDescent="0.2">
      <c r="A13207" s="1" t="str">
        <f t="shared" si="216"/>
        <v>SINAPI-I 11552</v>
      </c>
      <c r="B13207" s="3" t="s">
        <v>6169</v>
      </c>
      <c r="C13207" s="3">
        <v>11552</v>
      </c>
      <c r="D13207" s="2" t="s">
        <v>13936</v>
      </c>
      <c r="E13207" s="3" t="s">
        <v>6147</v>
      </c>
      <c r="G13207" s="66">
        <v>7.41</v>
      </c>
    </row>
    <row r="13208" spans="1:7" ht="22.5" x14ac:dyDescent="0.2">
      <c r="A13208" s="1" t="str">
        <f t="shared" si="216"/>
        <v>SINAPI-I 585</v>
      </c>
      <c r="B13208" s="3" t="s">
        <v>6169</v>
      </c>
      <c r="C13208" s="3">
        <v>585</v>
      </c>
      <c r="D13208" s="2" t="s">
        <v>13937</v>
      </c>
      <c r="E13208" s="3" t="s">
        <v>6153</v>
      </c>
      <c r="G13208" s="66">
        <v>52.99</v>
      </c>
    </row>
    <row r="13209" spans="1:7" x14ac:dyDescent="0.2">
      <c r="A13209" s="1" t="str">
        <f t="shared" si="216"/>
        <v>SINAPI-I 39418</v>
      </c>
      <c r="B13209" s="3" t="s">
        <v>6169</v>
      </c>
      <c r="C13209" s="3">
        <v>39418</v>
      </c>
      <c r="D13209" s="2" t="s">
        <v>13938</v>
      </c>
      <c r="E13209" s="3" t="s">
        <v>6147</v>
      </c>
      <c r="G13209" s="66">
        <v>5.48</v>
      </c>
    </row>
    <row r="13210" spans="1:7" x14ac:dyDescent="0.2">
      <c r="A13210" s="1" t="str">
        <f t="shared" si="216"/>
        <v>SINAPI-I 39419</v>
      </c>
      <c r="B13210" s="3" t="s">
        <v>6169</v>
      </c>
      <c r="C13210" s="3">
        <v>39419</v>
      </c>
      <c r="D13210" s="2" t="s">
        <v>13939</v>
      </c>
      <c r="E13210" s="3" t="s">
        <v>6147</v>
      </c>
      <c r="G13210" s="66">
        <v>6.68</v>
      </c>
    </row>
    <row r="13211" spans="1:7" x14ac:dyDescent="0.2">
      <c r="A13211" s="1" t="str">
        <f t="shared" si="216"/>
        <v>SINAPI-I 39420</v>
      </c>
      <c r="B13211" s="3" t="s">
        <v>6169</v>
      </c>
      <c r="C13211" s="3">
        <v>39420</v>
      </c>
      <c r="D13211" s="2" t="s">
        <v>13940</v>
      </c>
      <c r="E13211" s="3" t="s">
        <v>6147</v>
      </c>
      <c r="G13211" s="66">
        <v>7.37</v>
      </c>
    </row>
    <row r="13212" spans="1:7" ht="22.5" x14ac:dyDescent="0.2">
      <c r="A13212" s="1" t="str">
        <f t="shared" si="216"/>
        <v>SINAPI-I 39571</v>
      </c>
      <c r="B13212" s="3" t="s">
        <v>6169</v>
      </c>
      <c r="C13212" s="3">
        <v>39571</v>
      </c>
      <c r="D13212" s="2" t="s">
        <v>13941</v>
      </c>
      <c r="E13212" s="3" t="s">
        <v>6147</v>
      </c>
      <c r="G13212" s="66">
        <v>4.45</v>
      </c>
    </row>
    <row r="13213" spans="1:7" ht="22.5" x14ac:dyDescent="0.2">
      <c r="A13213" s="1" t="str">
        <f t="shared" si="216"/>
        <v>SINAPI-I 39421</v>
      </c>
      <c r="B13213" s="3" t="s">
        <v>6169</v>
      </c>
      <c r="C13213" s="3">
        <v>39421</v>
      </c>
      <c r="D13213" s="2" t="s">
        <v>13942</v>
      </c>
      <c r="E13213" s="3" t="s">
        <v>6147</v>
      </c>
      <c r="G13213" s="66">
        <v>6.49</v>
      </c>
    </row>
    <row r="13214" spans="1:7" ht="22.5" x14ac:dyDescent="0.2">
      <c r="A13214" s="1" t="str">
        <f t="shared" si="216"/>
        <v>SINAPI-I 39422</v>
      </c>
      <c r="B13214" s="3" t="s">
        <v>6169</v>
      </c>
      <c r="C13214" s="3">
        <v>39422</v>
      </c>
      <c r="D13214" s="2" t="s">
        <v>13943</v>
      </c>
      <c r="E13214" s="3" t="s">
        <v>6147</v>
      </c>
      <c r="G13214" s="66">
        <v>7.58</v>
      </c>
    </row>
    <row r="13215" spans="1:7" ht="22.5" x14ac:dyDescent="0.2">
      <c r="A13215" s="1" t="str">
        <f t="shared" si="216"/>
        <v>SINAPI-I 39423</v>
      </c>
      <c r="B13215" s="3" t="s">
        <v>6169</v>
      </c>
      <c r="C13215" s="3">
        <v>39423</v>
      </c>
      <c r="D13215" s="2" t="s">
        <v>13944</v>
      </c>
      <c r="E13215" s="3" t="s">
        <v>6147</v>
      </c>
      <c r="G13215" s="66">
        <v>8.8000000000000007</v>
      </c>
    </row>
    <row r="13216" spans="1:7" ht="22.5" x14ac:dyDescent="0.2">
      <c r="A13216" s="1" t="str">
        <f t="shared" si="216"/>
        <v>SINAPI-I 39426</v>
      </c>
      <c r="B13216" s="3" t="s">
        <v>6169</v>
      </c>
      <c r="C13216" s="3">
        <v>39426</v>
      </c>
      <c r="D13216" s="2" t="s">
        <v>13945</v>
      </c>
      <c r="E13216" s="3" t="s">
        <v>6147</v>
      </c>
      <c r="G13216" s="66">
        <v>19.78</v>
      </c>
    </row>
    <row r="13217" spans="1:7" ht="22.5" x14ac:dyDescent="0.2">
      <c r="A13217" s="1" t="str">
        <f t="shared" si="216"/>
        <v>SINAPI-I 39429</v>
      </c>
      <c r="B13217" s="3" t="s">
        <v>6169</v>
      </c>
      <c r="C13217" s="3">
        <v>39429</v>
      </c>
      <c r="D13217" s="2" t="s">
        <v>13946</v>
      </c>
      <c r="E13217" s="3" t="s">
        <v>6147</v>
      </c>
      <c r="G13217" s="66">
        <v>6.24</v>
      </c>
    </row>
    <row r="13218" spans="1:7" ht="22.5" x14ac:dyDescent="0.2">
      <c r="A13218" s="1" t="str">
        <f t="shared" si="216"/>
        <v>SINAPI-I 39428</v>
      </c>
      <c r="B13218" s="3" t="s">
        <v>6169</v>
      </c>
      <c r="C13218" s="3">
        <v>39428</v>
      </c>
      <c r="D13218" s="2" t="s">
        <v>13947</v>
      </c>
      <c r="E13218" s="3" t="s">
        <v>6147</v>
      </c>
      <c r="G13218" s="66">
        <v>4.7699999999999996</v>
      </c>
    </row>
    <row r="13219" spans="1:7" x14ac:dyDescent="0.2">
      <c r="A13219" s="1" t="str">
        <f t="shared" si="216"/>
        <v>SINAPI-I 39572</v>
      </c>
      <c r="B13219" s="3" t="s">
        <v>6169</v>
      </c>
      <c r="C13219" s="3">
        <v>39572</v>
      </c>
      <c r="D13219" s="2" t="s">
        <v>13948</v>
      </c>
      <c r="E13219" s="3" t="s">
        <v>6147</v>
      </c>
      <c r="G13219" s="66">
        <v>4.13</v>
      </c>
    </row>
    <row r="13220" spans="1:7" ht="22.5" x14ac:dyDescent="0.2">
      <c r="A13220" s="1" t="str">
        <f t="shared" si="216"/>
        <v>SINAPI-I 39570</v>
      </c>
      <c r="B13220" s="3" t="s">
        <v>6169</v>
      </c>
      <c r="C13220" s="3">
        <v>39570</v>
      </c>
      <c r="D13220" s="2" t="s">
        <v>13949</v>
      </c>
      <c r="E13220" s="3" t="s">
        <v>6147</v>
      </c>
      <c r="G13220" s="66">
        <v>4.38</v>
      </c>
    </row>
    <row r="13221" spans="1:7" ht="22.5" x14ac:dyDescent="0.2">
      <c r="A13221" s="1" t="str">
        <f t="shared" si="216"/>
        <v>SINAPI-I 39569</v>
      </c>
      <c r="B13221" s="3" t="s">
        <v>6169</v>
      </c>
      <c r="C13221" s="3">
        <v>39569</v>
      </c>
      <c r="D13221" s="2" t="s">
        <v>13950</v>
      </c>
      <c r="E13221" s="3" t="s">
        <v>6147</v>
      </c>
      <c r="G13221" s="66">
        <v>4.32</v>
      </c>
    </row>
    <row r="13222" spans="1:7" x14ac:dyDescent="0.2">
      <c r="A13222" s="1" t="str">
        <f t="shared" si="216"/>
        <v>SINAPI-I 39328</v>
      </c>
      <c r="B13222" s="3" t="s">
        <v>6169</v>
      </c>
      <c r="C13222" s="3">
        <v>39328</v>
      </c>
      <c r="D13222" s="2" t="s">
        <v>13951</v>
      </c>
      <c r="E13222" s="3" t="s">
        <v>6147</v>
      </c>
      <c r="G13222" s="66">
        <v>4.47</v>
      </c>
    </row>
    <row r="13223" spans="1:7" x14ac:dyDescent="0.2">
      <c r="A13223" s="1" t="str">
        <f t="shared" ref="A13223:A13286" si="217">CONCATENAR</f>
        <v>SINAPI-I 39029</v>
      </c>
      <c r="B13223" s="3" t="s">
        <v>6169</v>
      </c>
      <c r="C13223" s="3">
        <v>39029</v>
      </c>
      <c r="D13223" s="2" t="s">
        <v>13952</v>
      </c>
      <c r="E13223" s="3" t="s">
        <v>6147</v>
      </c>
      <c r="G13223" s="66">
        <v>13.97</v>
      </c>
    </row>
    <row r="13224" spans="1:7" x14ac:dyDescent="0.2">
      <c r="A13224" s="1" t="str">
        <f t="shared" si="217"/>
        <v>SINAPI-I 39028</v>
      </c>
      <c r="B13224" s="3" t="s">
        <v>6169</v>
      </c>
      <c r="C13224" s="3">
        <v>39028</v>
      </c>
      <c r="D13224" s="2" t="s">
        <v>13953</v>
      </c>
      <c r="E13224" s="3" t="s">
        <v>6147</v>
      </c>
      <c r="G13224" s="66">
        <v>8.1300000000000008</v>
      </c>
    </row>
    <row r="13225" spans="1:7" ht="33.75" x14ac:dyDescent="0.2">
      <c r="A13225" s="1" t="str">
        <f t="shared" si="217"/>
        <v>SINAPI-I 38541</v>
      </c>
      <c r="B13225" s="3" t="s">
        <v>6169</v>
      </c>
      <c r="C13225" s="3">
        <v>38541</v>
      </c>
      <c r="D13225" s="2" t="s">
        <v>13954</v>
      </c>
      <c r="E13225" s="3" t="s">
        <v>6148</v>
      </c>
      <c r="G13225" s="66">
        <v>4276324.32</v>
      </c>
    </row>
    <row r="13226" spans="1:7" ht="33.75" x14ac:dyDescent="0.2">
      <c r="A13226" s="1" t="str">
        <f t="shared" si="217"/>
        <v>SINAPI-I 38542</v>
      </c>
      <c r="B13226" s="3" t="s">
        <v>6169</v>
      </c>
      <c r="C13226" s="3">
        <v>38542</v>
      </c>
      <c r="D13226" s="2" t="s">
        <v>13955</v>
      </c>
      <c r="E13226" s="3" t="s">
        <v>6148</v>
      </c>
      <c r="G13226" s="66">
        <v>6557030.6299999999</v>
      </c>
    </row>
    <row r="13227" spans="1:7" ht="22.5" x14ac:dyDescent="0.2">
      <c r="A13227" s="1" t="str">
        <f t="shared" si="217"/>
        <v>SINAPI-I 45080</v>
      </c>
      <c r="B13227" s="3" t="s">
        <v>6169</v>
      </c>
      <c r="C13227" s="3">
        <v>45080</v>
      </c>
      <c r="D13227" s="2" t="s">
        <v>13956</v>
      </c>
      <c r="E13227" s="3" t="s">
        <v>6148</v>
      </c>
      <c r="G13227" s="66">
        <v>14200.44</v>
      </c>
    </row>
    <row r="13228" spans="1:7" ht="33.75" x14ac:dyDescent="0.2">
      <c r="A13228" s="1" t="str">
        <f t="shared" si="217"/>
        <v>SINAPI-I 38543</v>
      </c>
      <c r="B13228" s="3" t="s">
        <v>6169</v>
      </c>
      <c r="C13228" s="3">
        <v>38543</v>
      </c>
      <c r="D13228" s="2" t="s">
        <v>13957</v>
      </c>
      <c r="E13228" s="3" t="s">
        <v>6148</v>
      </c>
      <c r="G13228" s="66">
        <v>1335168.95</v>
      </c>
    </row>
    <row r="13229" spans="1:7" ht="22.5" x14ac:dyDescent="0.2">
      <c r="A13229" s="1" t="str">
        <f t="shared" si="217"/>
        <v>SINAPI-I 44002</v>
      </c>
      <c r="B13229" s="3" t="s">
        <v>6169</v>
      </c>
      <c r="C13229" s="3">
        <v>44002</v>
      </c>
      <c r="D13229" s="2" t="s">
        <v>13958</v>
      </c>
      <c r="E13229" s="3" t="s">
        <v>6148</v>
      </c>
      <c r="G13229" s="66">
        <v>6236496.3399999999</v>
      </c>
    </row>
    <row r="13230" spans="1:7" ht="22.5" x14ac:dyDescent="0.2">
      <c r="A13230" s="1" t="str">
        <f t="shared" si="217"/>
        <v>SINAPI-I 43886</v>
      </c>
      <c r="B13230" s="3" t="s">
        <v>6169</v>
      </c>
      <c r="C13230" s="3">
        <v>43886</v>
      </c>
      <c r="D13230" s="2" t="s">
        <v>13959</v>
      </c>
      <c r="E13230" s="3" t="s">
        <v>6148</v>
      </c>
      <c r="G13230" s="66">
        <v>3026690.15</v>
      </c>
    </row>
    <row r="13231" spans="1:7" ht="22.5" x14ac:dyDescent="0.2">
      <c r="A13231" s="1" t="str">
        <f t="shared" si="217"/>
        <v>SINAPI-I 40406</v>
      </c>
      <c r="B13231" s="3" t="s">
        <v>6169</v>
      </c>
      <c r="C13231" s="3">
        <v>40406</v>
      </c>
      <c r="D13231" s="2" t="s">
        <v>13960</v>
      </c>
      <c r="E13231" s="3" t="s">
        <v>6148</v>
      </c>
      <c r="G13231" s="66">
        <v>80810.8</v>
      </c>
    </row>
    <row r="13232" spans="1:7" ht="22.5" x14ac:dyDescent="0.2">
      <c r="A13232" s="1" t="str">
        <f t="shared" si="217"/>
        <v>SINAPI-I 40789</v>
      </c>
      <c r="B13232" s="3" t="s">
        <v>6169</v>
      </c>
      <c r="C13232" s="3">
        <v>40789</v>
      </c>
      <c r="D13232" s="2" t="s">
        <v>13961</v>
      </c>
      <c r="E13232" s="3" t="s">
        <v>6148</v>
      </c>
      <c r="G13232" s="66">
        <v>11645.66</v>
      </c>
    </row>
    <row r="13233" spans="1:7" ht="22.5" x14ac:dyDescent="0.2">
      <c r="A13233" s="1" t="str">
        <f t="shared" si="217"/>
        <v>SINAPI-I 40791</v>
      </c>
      <c r="B13233" s="3" t="s">
        <v>6169</v>
      </c>
      <c r="C13233" s="3">
        <v>40791</v>
      </c>
      <c r="D13233" s="2" t="s">
        <v>13962</v>
      </c>
      <c r="E13233" s="3" t="s">
        <v>6148</v>
      </c>
      <c r="G13233" s="66">
        <v>36456</v>
      </c>
    </row>
    <row r="13234" spans="1:7" ht="22.5" x14ac:dyDescent="0.2">
      <c r="A13234" s="1" t="str">
        <f t="shared" si="217"/>
        <v>SINAPI-I 44003</v>
      </c>
      <c r="B13234" s="3" t="s">
        <v>6169</v>
      </c>
      <c r="C13234" s="3">
        <v>44003</v>
      </c>
      <c r="D13234" s="2" t="s">
        <v>13963</v>
      </c>
      <c r="E13234" s="3" t="s">
        <v>6148</v>
      </c>
      <c r="G13234" s="66">
        <v>8666683.9900000002</v>
      </c>
    </row>
    <row r="13235" spans="1:7" ht="22.5" x14ac:dyDescent="0.2">
      <c r="A13235" s="1" t="str">
        <f t="shared" si="217"/>
        <v>SINAPI-I 44548</v>
      </c>
      <c r="B13235" s="3" t="s">
        <v>6169</v>
      </c>
      <c r="C13235" s="3">
        <v>44548</v>
      </c>
      <c r="D13235" s="2" t="s">
        <v>13964</v>
      </c>
      <c r="E13235" s="3" t="s">
        <v>6148</v>
      </c>
      <c r="G13235" s="66">
        <v>2650475.33</v>
      </c>
    </row>
    <row r="13236" spans="1:7" ht="22.5" x14ac:dyDescent="0.2">
      <c r="A13236" s="1" t="str">
        <f t="shared" si="217"/>
        <v>SINAPI-I 44550</v>
      </c>
      <c r="B13236" s="3" t="s">
        <v>6169</v>
      </c>
      <c r="C13236" s="3">
        <v>44550</v>
      </c>
      <c r="D13236" s="2" t="s">
        <v>13965</v>
      </c>
      <c r="E13236" s="3" t="s">
        <v>6148</v>
      </c>
      <c r="G13236" s="66">
        <v>8315455.1900000004</v>
      </c>
    </row>
    <row r="13237" spans="1:7" ht="22.5" x14ac:dyDescent="0.2">
      <c r="A13237" s="1" t="str">
        <f t="shared" si="217"/>
        <v>SINAPI-I 44549</v>
      </c>
      <c r="B13237" s="3" t="s">
        <v>6169</v>
      </c>
      <c r="C13237" s="3">
        <v>44549</v>
      </c>
      <c r="D13237" s="2" t="s">
        <v>13966</v>
      </c>
      <c r="E13237" s="3" t="s">
        <v>6148</v>
      </c>
      <c r="G13237" s="66">
        <v>6080676.6299999999</v>
      </c>
    </row>
    <row r="13238" spans="1:7" ht="22.5" x14ac:dyDescent="0.2">
      <c r="A13238" s="1" t="str">
        <f t="shared" si="217"/>
        <v>SINAPI-I 11651</v>
      </c>
      <c r="B13238" s="3" t="s">
        <v>6169</v>
      </c>
      <c r="C13238" s="3">
        <v>11651</v>
      </c>
      <c r="D13238" s="2" t="s">
        <v>13967</v>
      </c>
      <c r="E13238" s="3" t="s">
        <v>6148</v>
      </c>
      <c r="G13238" s="66">
        <v>19938.3</v>
      </c>
    </row>
    <row r="13239" spans="1:7" x14ac:dyDescent="0.2">
      <c r="A13239" s="1" t="str">
        <f t="shared" si="217"/>
        <v>SINAPI-I 41982</v>
      </c>
      <c r="B13239" s="3" t="s">
        <v>6169</v>
      </c>
      <c r="C13239" s="3">
        <v>41982</v>
      </c>
      <c r="D13239" s="2" t="s">
        <v>13968</v>
      </c>
      <c r="E13239" s="3" t="s">
        <v>6148</v>
      </c>
      <c r="G13239" s="66">
        <v>1615500.26</v>
      </c>
    </row>
    <row r="13240" spans="1:7" ht="22.5" x14ac:dyDescent="0.2">
      <c r="A13240" s="1" t="str">
        <f t="shared" si="217"/>
        <v>SINAPI-I 39012</v>
      </c>
      <c r="B13240" s="3" t="s">
        <v>6169</v>
      </c>
      <c r="C13240" s="3">
        <v>39012</v>
      </c>
      <c r="D13240" s="2" t="s">
        <v>13969</v>
      </c>
      <c r="E13240" s="3" t="s">
        <v>6148</v>
      </c>
      <c r="G13240" s="66">
        <v>947918.55</v>
      </c>
    </row>
    <row r="13241" spans="1:7" x14ac:dyDescent="0.2">
      <c r="A13241" s="1" t="str">
        <f t="shared" si="217"/>
        <v>SINAPI-I 40435</v>
      </c>
      <c r="B13241" s="3" t="s">
        <v>6169</v>
      </c>
      <c r="C13241" s="3">
        <v>40435</v>
      </c>
      <c r="D13241" s="2" t="s">
        <v>13970</v>
      </c>
      <c r="E13241" s="3" t="s">
        <v>6148</v>
      </c>
      <c r="G13241" s="66">
        <v>957189.61</v>
      </c>
    </row>
    <row r="13242" spans="1:7" x14ac:dyDescent="0.2">
      <c r="A13242" s="1" t="str">
        <f t="shared" si="217"/>
        <v>SINAPI-I 13617</v>
      </c>
      <c r="B13242" s="3" t="s">
        <v>6169</v>
      </c>
      <c r="C13242" s="3">
        <v>13617</v>
      </c>
      <c r="D13242" s="2" t="s">
        <v>13971</v>
      </c>
      <c r="E13242" s="3" t="s">
        <v>6148</v>
      </c>
      <c r="G13242" s="66">
        <v>97258.93</v>
      </c>
    </row>
    <row r="13243" spans="1:7" ht="22.5" x14ac:dyDescent="0.2">
      <c r="A13243" s="1" t="str">
        <f t="shared" si="217"/>
        <v>SINAPI-I 35274</v>
      </c>
      <c r="B13243" s="3" t="s">
        <v>6169</v>
      </c>
      <c r="C13243" s="3">
        <v>35274</v>
      </c>
      <c r="D13243" s="2" t="s">
        <v>13972</v>
      </c>
      <c r="E13243" s="3" t="s">
        <v>6147</v>
      </c>
      <c r="G13243" s="66">
        <v>68.430000000000007</v>
      </c>
    </row>
    <row r="13244" spans="1:7" ht="22.5" x14ac:dyDescent="0.2">
      <c r="A13244" s="1" t="str">
        <f t="shared" si="217"/>
        <v>SINAPI-I 35275</v>
      </c>
      <c r="B13244" s="3" t="s">
        <v>6169</v>
      </c>
      <c r="C13244" s="3">
        <v>35275</v>
      </c>
      <c r="D13244" s="2" t="s">
        <v>13973</v>
      </c>
      <c r="E13244" s="3" t="s">
        <v>6147</v>
      </c>
      <c r="G13244" s="66">
        <v>145.25</v>
      </c>
    </row>
    <row r="13245" spans="1:7" ht="22.5" x14ac:dyDescent="0.2">
      <c r="A13245" s="1" t="str">
        <f t="shared" si="217"/>
        <v>SINAPI-I 35276</v>
      </c>
      <c r="B13245" s="3" t="s">
        <v>6169</v>
      </c>
      <c r="C13245" s="3">
        <v>35276</v>
      </c>
      <c r="D13245" s="2" t="s">
        <v>13974</v>
      </c>
      <c r="E13245" s="3" t="s">
        <v>6147</v>
      </c>
      <c r="G13245" s="66">
        <v>252.73</v>
      </c>
    </row>
    <row r="13246" spans="1:7" x14ac:dyDescent="0.2">
      <c r="A13246" s="1" t="str">
        <f t="shared" si="217"/>
        <v>SINAPI-I 11091</v>
      </c>
      <c r="B13246" s="3" t="s">
        <v>6169</v>
      </c>
      <c r="C13246" s="3">
        <v>11091</v>
      </c>
      <c r="D13246" s="2" t="s">
        <v>13975</v>
      </c>
      <c r="E13246" s="3" t="s">
        <v>6148</v>
      </c>
      <c r="G13246" s="66">
        <v>2.2599999999999998</v>
      </c>
    </row>
    <row r="13247" spans="1:7" x14ac:dyDescent="0.2">
      <c r="A13247" s="1" t="str">
        <f t="shared" si="217"/>
        <v>SINAPI-I 37586</v>
      </c>
      <c r="B13247" s="3" t="s">
        <v>6169</v>
      </c>
      <c r="C13247" s="3">
        <v>37586</v>
      </c>
      <c r="D13247" s="2" t="s">
        <v>13976</v>
      </c>
      <c r="E13247" s="3" t="s">
        <v>15510</v>
      </c>
      <c r="G13247" s="66">
        <v>103.03</v>
      </c>
    </row>
    <row r="13248" spans="1:7" x14ac:dyDescent="0.2">
      <c r="A13248" s="1" t="str">
        <f t="shared" si="217"/>
        <v>SINAPI-I 37395</v>
      </c>
      <c r="B13248" s="3" t="s">
        <v>6169</v>
      </c>
      <c r="C13248" s="3">
        <v>37395</v>
      </c>
      <c r="D13248" s="2" t="s">
        <v>13977</v>
      </c>
      <c r="E13248" s="3" t="s">
        <v>15510</v>
      </c>
      <c r="G13248" s="66">
        <v>88.59</v>
      </c>
    </row>
    <row r="13249" spans="1:7" x14ac:dyDescent="0.2">
      <c r="A13249" s="1" t="str">
        <f t="shared" si="217"/>
        <v>SINAPI-I 14147</v>
      </c>
      <c r="B13249" s="3" t="s">
        <v>6169</v>
      </c>
      <c r="C13249" s="3">
        <v>14147</v>
      </c>
      <c r="D13249" s="2" t="s">
        <v>13978</v>
      </c>
      <c r="E13249" s="3" t="s">
        <v>15510</v>
      </c>
      <c r="G13249" s="66">
        <v>117.51</v>
      </c>
    </row>
    <row r="13250" spans="1:7" x14ac:dyDescent="0.2">
      <c r="A13250" s="1" t="str">
        <f t="shared" si="217"/>
        <v>SINAPI-I 37396</v>
      </c>
      <c r="B13250" s="3" t="s">
        <v>6169</v>
      </c>
      <c r="C13250" s="3">
        <v>37396</v>
      </c>
      <c r="D13250" s="2" t="s">
        <v>13979</v>
      </c>
      <c r="E13250" s="3" t="s">
        <v>15510</v>
      </c>
      <c r="G13250" s="66">
        <v>72.489999999999995</v>
      </c>
    </row>
    <row r="13251" spans="1:7" x14ac:dyDescent="0.2">
      <c r="A13251" s="1" t="str">
        <f t="shared" si="217"/>
        <v>SINAPI-I 37397</v>
      </c>
      <c r="B13251" s="3" t="s">
        <v>6169</v>
      </c>
      <c r="C13251" s="3">
        <v>37397</v>
      </c>
      <c r="D13251" s="2" t="s">
        <v>13980</v>
      </c>
      <c r="E13251" s="3" t="s">
        <v>15510</v>
      </c>
      <c r="G13251" s="66">
        <v>75.930000000000007</v>
      </c>
    </row>
    <row r="13252" spans="1:7" x14ac:dyDescent="0.2">
      <c r="A13252" s="1" t="str">
        <f t="shared" si="217"/>
        <v>SINAPI-I 43606</v>
      </c>
      <c r="B13252" s="3" t="s">
        <v>6169</v>
      </c>
      <c r="C13252" s="3">
        <v>43606</v>
      </c>
      <c r="D13252" s="2" t="s">
        <v>13981</v>
      </c>
      <c r="E13252" s="3" t="s">
        <v>6148</v>
      </c>
      <c r="G13252" s="66">
        <v>8.8800000000000008</v>
      </c>
    </row>
    <row r="13253" spans="1:7" ht="22.5" x14ac:dyDescent="0.2">
      <c r="A13253" s="1" t="str">
        <f t="shared" si="217"/>
        <v>SINAPI-I 444</v>
      </c>
      <c r="B13253" s="3" t="s">
        <v>6169</v>
      </c>
      <c r="C13253" s="3">
        <v>444</v>
      </c>
      <c r="D13253" s="2" t="s">
        <v>13982</v>
      </c>
      <c r="E13253" s="3" t="s">
        <v>6148</v>
      </c>
    </row>
    <row r="13254" spans="1:7" ht="22.5" x14ac:dyDescent="0.2">
      <c r="A13254" s="1" t="str">
        <f t="shared" si="217"/>
        <v>SINAPI-I 445</v>
      </c>
      <c r="B13254" s="3" t="s">
        <v>6169</v>
      </c>
      <c r="C13254" s="3">
        <v>445</v>
      </c>
      <c r="D13254" s="2" t="s">
        <v>13983</v>
      </c>
      <c r="E13254" s="3" t="s">
        <v>6148</v>
      </c>
    </row>
    <row r="13255" spans="1:7" x14ac:dyDescent="0.2">
      <c r="A13255" s="1" t="str">
        <f t="shared" si="217"/>
        <v>SINAPI-I 4783</v>
      </c>
      <c r="B13255" s="3" t="s">
        <v>6169</v>
      </c>
      <c r="C13255" s="3">
        <v>4783</v>
      </c>
      <c r="D13255" s="2" t="s">
        <v>13984</v>
      </c>
      <c r="E13255" s="3" t="s">
        <v>6152</v>
      </c>
      <c r="G13255" s="66">
        <v>24.12</v>
      </c>
    </row>
    <row r="13256" spans="1:7" x14ac:dyDescent="0.2">
      <c r="A13256" s="1" t="str">
        <f t="shared" si="217"/>
        <v>SINAPI-I 41079</v>
      </c>
      <c r="B13256" s="3" t="s">
        <v>6169</v>
      </c>
      <c r="C13256" s="3">
        <v>41079</v>
      </c>
      <c r="D13256" s="2" t="s">
        <v>13985</v>
      </c>
      <c r="E13256" s="3" t="s">
        <v>6164</v>
      </c>
      <c r="G13256" s="66">
        <v>4258.84</v>
      </c>
    </row>
    <row r="13257" spans="1:7" x14ac:dyDescent="0.2">
      <c r="A13257" s="1" t="str">
        <f t="shared" si="217"/>
        <v>SINAPI-I 12874</v>
      </c>
      <c r="B13257" s="3" t="s">
        <v>6169</v>
      </c>
      <c r="C13257" s="3">
        <v>12874</v>
      </c>
      <c r="D13257" s="2" t="s">
        <v>13986</v>
      </c>
      <c r="E13257" s="3" t="s">
        <v>6152</v>
      </c>
      <c r="G13257" s="66">
        <v>23.41</v>
      </c>
    </row>
    <row r="13258" spans="1:7" x14ac:dyDescent="0.2">
      <c r="A13258" s="1" t="str">
        <f t="shared" si="217"/>
        <v>SINAPI-I 41082</v>
      </c>
      <c r="B13258" s="3" t="s">
        <v>6169</v>
      </c>
      <c r="C13258" s="3">
        <v>41082</v>
      </c>
      <c r="D13258" s="2" t="s">
        <v>13987</v>
      </c>
      <c r="E13258" s="3" t="s">
        <v>6164</v>
      </c>
      <c r="G13258" s="66">
        <v>4135.62</v>
      </c>
    </row>
    <row r="13259" spans="1:7" x14ac:dyDescent="0.2">
      <c r="A13259" s="1" t="str">
        <f t="shared" si="217"/>
        <v>SINAPI-I 4785</v>
      </c>
      <c r="B13259" s="3" t="s">
        <v>6169</v>
      </c>
      <c r="C13259" s="3">
        <v>4785</v>
      </c>
      <c r="D13259" s="2" t="s">
        <v>13988</v>
      </c>
      <c r="E13259" s="3" t="s">
        <v>6152</v>
      </c>
      <c r="G13259" s="66">
        <v>24.12</v>
      </c>
    </row>
    <row r="13260" spans="1:7" x14ac:dyDescent="0.2">
      <c r="A13260" s="1" t="str">
        <f t="shared" si="217"/>
        <v>SINAPI-I 41081</v>
      </c>
      <c r="B13260" s="3" t="s">
        <v>6169</v>
      </c>
      <c r="C13260" s="3">
        <v>41081</v>
      </c>
      <c r="D13260" s="2" t="s">
        <v>13989</v>
      </c>
      <c r="E13260" s="3" t="s">
        <v>6164</v>
      </c>
      <c r="G13260" s="66">
        <v>4258.84</v>
      </c>
    </row>
    <row r="13261" spans="1:7" x14ac:dyDescent="0.2">
      <c r="A13261" s="1" t="str">
        <f t="shared" si="217"/>
        <v>SINAPI-I 4801</v>
      </c>
      <c r="B13261" s="3" t="s">
        <v>6169</v>
      </c>
      <c r="C13261" s="3">
        <v>4801</v>
      </c>
      <c r="D13261" s="2" t="s">
        <v>13990</v>
      </c>
      <c r="E13261" s="3" t="s">
        <v>6149</v>
      </c>
      <c r="G13261" s="66">
        <v>79.66</v>
      </c>
    </row>
    <row r="13262" spans="1:7" x14ac:dyDescent="0.2">
      <c r="A13262" s="1" t="str">
        <f t="shared" si="217"/>
        <v>SINAPI-I 4794</v>
      </c>
      <c r="B13262" s="3" t="s">
        <v>6169</v>
      </c>
      <c r="C13262" s="3">
        <v>4794</v>
      </c>
      <c r="D13262" s="2" t="s">
        <v>13991</v>
      </c>
      <c r="E13262" s="3" t="s">
        <v>6149</v>
      </c>
      <c r="G13262" s="66">
        <v>362.8</v>
      </c>
    </row>
    <row r="13263" spans="1:7" x14ac:dyDescent="0.2">
      <c r="A13263" s="1" t="str">
        <f t="shared" si="217"/>
        <v>SINAPI-I 4796</v>
      </c>
      <c r="B13263" s="3" t="s">
        <v>6169</v>
      </c>
      <c r="C13263" s="3">
        <v>4796</v>
      </c>
      <c r="D13263" s="2" t="s">
        <v>13992</v>
      </c>
      <c r="E13263" s="3" t="s">
        <v>6149</v>
      </c>
      <c r="G13263" s="66">
        <v>220.36</v>
      </c>
    </row>
    <row r="13264" spans="1:7" x14ac:dyDescent="0.2">
      <c r="A13264" s="1" t="str">
        <f t="shared" si="217"/>
        <v>SINAPI-I 4800</v>
      </c>
      <c r="B13264" s="3" t="s">
        <v>6169</v>
      </c>
      <c r="C13264" s="3">
        <v>4800</v>
      </c>
      <c r="D13264" s="2" t="s">
        <v>13993</v>
      </c>
      <c r="E13264" s="3" t="s">
        <v>6149</v>
      </c>
      <c r="G13264" s="66">
        <v>60.6</v>
      </c>
    </row>
    <row r="13265" spans="1:7" x14ac:dyDescent="0.2">
      <c r="A13265" s="1" t="str">
        <f t="shared" si="217"/>
        <v>SINAPI-I 4795</v>
      </c>
      <c r="B13265" s="3" t="s">
        <v>6169</v>
      </c>
      <c r="C13265" s="3">
        <v>4795</v>
      </c>
      <c r="D13265" s="2" t="s">
        <v>13994</v>
      </c>
      <c r="E13265" s="3" t="s">
        <v>6149</v>
      </c>
      <c r="G13265" s="66">
        <v>353.17</v>
      </c>
    </row>
    <row r="13266" spans="1:7" ht="22.5" x14ac:dyDescent="0.2">
      <c r="A13266" s="1" t="str">
        <f t="shared" si="217"/>
        <v>SINAPI-I 39694</v>
      </c>
      <c r="B13266" s="3" t="s">
        <v>6169</v>
      </c>
      <c r="C13266" s="3">
        <v>39694</v>
      </c>
      <c r="D13266" s="2" t="s">
        <v>13995</v>
      </c>
      <c r="E13266" s="3" t="s">
        <v>6149</v>
      </c>
      <c r="G13266" s="66">
        <v>369.1</v>
      </c>
    </row>
    <row r="13267" spans="1:7" x14ac:dyDescent="0.2">
      <c r="A13267" s="1" t="str">
        <f t="shared" si="217"/>
        <v>SINAPI-I 1292</v>
      </c>
      <c r="B13267" s="3" t="s">
        <v>6169</v>
      </c>
      <c r="C13267" s="3">
        <v>1292</v>
      </c>
      <c r="D13267" s="2" t="s">
        <v>13996</v>
      </c>
      <c r="E13267" s="3" t="s">
        <v>6149</v>
      </c>
      <c r="G13267" s="66">
        <v>36.909999999999997</v>
      </c>
    </row>
    <row r="13268" spans="1:7" x14ac:dyDescent="0.2">
      <c r="A13268" s="1" t="str">
        <f t="shared" si="217"/>
        <v>SINAPI-I 1287</v>
      </c>
      <c r="B13268" s="3" t="s">
        <v>6169</v>
      </c>
      <c r="C13268" s="3">
        <v>1287</v>
      </c>
      <c r="D13268" s="2" t="s">
        <v>13997</v>
      </c>
      <c r="E13268" s="3" t="s">
        <v>6149</v>
      </c>
      <c r="G13268" s="66">
        <v>29.55</v>
      </c>
    </row>
    <row r="13269" spans="1:7" ht="22.5" x14ac:dyDescent="0.2">
      <c r="A13269" s="1" t="str">
        <f t="shared" si="217"/>
        <v>SINAPI-I 4786</v>
      </c>
      <c r="B13269" s="3" t="s">
        <v>6169</v>
      </c>
      <c r="C13269" s="3">
        <v>4786</v>
      </c>
      <c r="D13269" s="2" t="s">
        <v>13998</v>
      </c>
      <c r="E13269" s="3" t="s">
        <v>6149</v>
      </c>
      <c r="G13269" s="66">
        <v>109</v>
      </c>
    </row>
    <row r="13270" spans="1:7" ht="22.5" x14ac:dyDescent="0.2">
      <c r="A13270" s="1" t="str">
        <f t="shared" si="217"/>
        <v>SINAPI-I 10840</v>
      </c>
      <c r="B13270" s="3" t="s">
        <v>6169</v>
      </c>
      <c r="C13270" s="3">
        <v>10840</v>
      </c>
      <c r="D13270" s="2" t="s">
        <v>13999</v>
      </c>
      <c r="E13270" s="3" t="s">
        <v>6149</v>
      </c>
      <c r="G13270" s="66">
        <v>302</v>
      </c>
    </row>
    <row r="13271" spans="1:7" ht="22.5" x14ac:dyDescent="0.2">
      <c r="A13271" s="1" t="str">
        <f t="shared" si="217"/>
        <v>SINAPI-I 10841</v>
      </c>
      <c r="B13271" s="3" t="s">
        <v>6169</v>
      </c>
      <c r="C13271" s="3">
        <v>10841</v>
      </c>
      <c r="D13271" s="2" t="s">
        <v>14000</v>
      </c>
      <c r="E13271" s="3" t="s">
        <v>6149</v>
      </c>
      <c r="G13271" s="66">
        <v>227.92</v>
      </c>
    </row>
    <row r="13272" spans="1:7" ht="22.5" x14ac:dyDescent="0.2">
      <c r="A13272" s="1" t="str">
        <f t="shared" si="217"/>
        <v>SINAPI-I 44540</v>
      </c>
      <c r="B13272" s="3" t="s">
        <v>6169</v>
      </c>
      <c r="C13272" s="3">
        <v>44540</v>
      </c>
      <c r="D13272" s="2" t="s">
        <v>14001</v>
      </c>
      <c r="E13272" s="3" t="s">
        <v>6149</v>
      </c>
      <c r="G13272" s="66">
        <v>291.23</v>
      </c>
    </row>
    <row r="13273" spans="1:7" ht="22.5" x14ac:dyDescent="0.2">
      <c r="A13273" s="1" t="str">
        <f t="shared" si="217"/>
        <v>SINAPI-I 10842</v>
      </c>
      <c r="B13273" s="3" t="s">
        <v>6169</v>
      </c>
      <c r="C13273" s="3">
        <v>10842</v>
      </c>
      <c r="D13273" s="2" t="s">
        <v>14002</v>
      </c>
      <c r="E13273" s="3" t="s">
        <v>6149</v>
      </c>
      <c r="G13273" s="66">
        <v>329.22</v>
      </c>
    </row>
    <row r="13274" spans="1:7" ht="22.5" x14ac:dyDescent="0.2">
      <c r="A13274" s="1" t="str">
        <f t="shared" si="217"/>
        <v>SINAPI-I 45190</v>
      </c>
      <c r="B13274" s="3" t="s">
        <v>6169</v>
      </c>
      <c r="C13274" s="3">
        <v>45190</v>
      </c>
      <c r="D13274" s="2" t="s">
        <v>14003</v>
      </c>
      <c r="E13274" s="3" t="s">
        <v>6149</v>
      </c>
      <c r="G13274" s="66">
        <v>60.95</v>
      </c>
    </row>
    <row r="13275" spans="1:7" x14ac:dyDescent="0.2">
      <c r="A13275" s="1" t="str">
        <f t="shared" si="217"/>
        <v>SINAPI-I 45191</v>
      </c>
      <c r="B13275" s="3" t="s">
        <v>6169</v>
      </c>
      <c r="C13275" s="3">
        <v>45191</v>
      </c>
      <c r="D13275" s="2" t="s">
        <v>14004</v>
      </c>
      <c r="E13275" s="3" t="s">
        <v>6149</v>
      </c>
      <c r="G13275" s="66">
        <v>103.4</v>
      </c>
    </row>
    <row r="13276" spans="1:7" x14ac:dyDescent="0.2">
      <c r="A13276" s="1" t="str">
        <f t="shared" si="217"/>
        <v>SINAPI-I 38180</v>
      </c>
      <c r="B13276" s="3" t="s">
        <v>6169</v>
      </c>
      <c r="C13276" s="3">
        <v>38180</v>
      </c>
      <c r="D13276" s="2" t="s">
        <v>14005</v>
      </c>
      <c r="E13276" s="3" t="s">
        <v>6149</v>
      </c>
      <c r="G13276" s="66">
        <v>177.42</v>
      </c>
    </row>
    <row r="13277" spans="1:7" x14ac:dyDescent="0.2">
      <c r="A13277" s="1" t="str">
        <f t="shared" si="217"/>
        <v>SINAPI-I 40648</v>
      </c>
      <c r="B13277" s="3" t="s">
        <v>6169</v>
      </c>
      <c r="C13277" s="3">
        <v>40648</v>
      </c>
      <c r="D13277" s="2" t="s">
        <v>14006</v>
      </c>
      <c r="E13277" s="3" t="s">
        <v>6149</v>
      </c>
      <c r="G13277" s="66">
        <v>209.28</v>
      </c>
    </row>
    <row r="13278" spans="1:7" x14ac:dyDescent="0.2">
      <c r="A13278" s="1" t="str">
        <f t="shared" si="217"/>
        <v>SINAPI-I 40649</v>
      </c>
      <c r="B13278" s="3" t="s">
        <v>6169</v>
      </c>
      <c r="C13278" s="3">
        <v>40649</v>
      </c>
      <c r="D13278" s="2" t="s">
        <v>14007</v>
      </c>
      <c r="E13278" s="3" t="s">
        <v>6149</v>
      </c>
      <c r="G13278" s="66">
        <v>121.9</v>
      </c>
    </row>
    <row r="13279" spans="1:7" x14ac:dyDescent="0.2">
      <c r="A13279" s="1" t="str">
        <f t="shared" si="217"/>
        <v>SINAPI-I 40650</v>
      </c>
      <c r="B13279" s="3" t="s">
        <v>6169</v>
      </c>
      <c r="C13279" s="3">
        <v>40650</v>
      </c>
      <c r="D13279" s="2" t="s">
        <v>14008</v>
      </c>
      <c r="E13279" s="3" t="s">
        <v>6149</v>
      </c>
      <c r="G13279" s="66">
        <v>156.96</v>
      </c>
    </row>
    <row r="13280" spans="1:7" x14ac:dyDescent="0.2">
      <c r="A13280" s="1" t="str">
        <f t="shared" si="217"/>
        <v>SINAPI-I 40651</v>
      </c>
      <c r="B13280" s="3" t="s">
        <v>6169</v>
      </c>
      <c r="C13280" s="3">
        <v>40651</v>
      </c>
      <c r="D13280" s="2" t="s">
        <v>14009</v>
      </c>
      <c r="E13280" s="3" t="s">
        <v>6149</v>
      </c>
      <c r="G13280" s="66">
        <v>289.5</v>
      </c>
    </row>
    <row r="13281" spans="1:7" x14ac:dyDescent="0.2">
      <c r="A13281" s="1" t="str">
        <f t="shared" si="217"/>
        <v>SINAPI-I 40652</v>
      </c>
      <c r="B13281" s="3" t="s">
        <v>6169</v>
      </c>
      <c r="C13281" s="3">
        <v>40652</v>
      </c>
      <c r="D13281" s="2" t="s">
        <v>14010</v>
      </c>
      <c r="E13281" s="3" t="s">
        <v>6149</v>
      </c>
      <c r="G13281" s="66">
        <v>155.21</v>
      </c>
    </row>
    <row r="13282" spans="1:7" ht="22.5" x14ac:dyDescent="0.2">
      <c r="A13282" s="1" t="str">
        <f t="shared" si="217"/>
        <v>SINAPI-I 40647</v>
      </c>
      <c r="B13282" s="3" t="s">
        <v>6169</v>
      </c>
      <c r="C13282" s="3">
        <v>40647</v>
      </c>
      <c r="D13282" s="2" t="s">
        <v>14011</v>
      </c>
      <c r="E13282" s="3" t="s">
        <v>6149</v>
      </c>
      <c r="G13282" s="66">
        <v>170.91</v>
      </c>
    </row>
    <row r="13283" spans="1:7" x14ac:dyDescent="0.2">
      <c r="A13283" s="1" t="str">
        <f t="shared" si="217"/>
        <v>SINAPI-I 40653</v>
      </c>
      <c r="B13283" s="3" t="s">
        <v>6169</v>
      </c>
      <c r="C13283" s="3">
        <v>40653</v>
      </c>
      <c r="D13283" s="2" t="s">
        <v>14012</v>
      </c>
      <c r="E13283" s="3" t="s">
        <v>6149</v>
      </c>
      <c r="G13283" s="66">
        <v>130.80000000000001</v>
      </c>
    </row>
    <row r="13284" spans="1:7" ht="22.5" x14ac:dyDescent="0.2">
      <c r="A13284" s="1" t="str">
        <f t="shared" si="217"/>
        <v>SINAPI-I 38135</v>
      </c>
      <c r="B13284" s="3" t="s">
        <v>6169</v>
      </c>
      <c r="C13284" s="3">
        <v>38135</v>
      </c>
      <c r="D13284" s="2" t="s">
        <v>14013</v>
      </c>
      <c r="E13284" s="3" t="s">
        <v>6149</v>
      </c>
      <c r="G13284" s="66">
        <v>71.28</v>
      </c>
    </row>
    <row r="13285" spans="1:7" ht="22.5" x14ac:dyDescent="0.2">
      <c r="A13285" s="1" t="str">
        <f t="shared" si="217"/>
        <v>SINAPI-I 36178</v>
      </c>
      <c r="B13285" s="3" t="s">
        <v>6169</v>
      </c>
      <c r="C13285" s="3">
        <v>36178</v>
      </c>
      <c r="D13285" s="2" t="s">
        <v>14014</v>
      </c>
      <c r="E13285" s="3" t="s">
        <v>6148</v>
      </c>
      <c r="G13285" s="66">
        <v>15.34</v>
      </c>
    </row>
    <row r="13286" spans="1:7" x14ac:dyDescent="0.2">
      <c r="A13286" s="1" t="str">
        <f t="shared" si="217"/>
        <v>SINAPI-I 38181</v>
      </c>
      <c r="B13286" s="3" t="s">
        <v>6169</v>
      </c>
      <c r="C13286" s="3">
        <v>38181</v>
      </c>
      <c r="D13286" s="2" t="s">
        <v>14015</v>
      </c>
      <c r="E13286" s="3" t="s">
        <v>6149</v>
      </c>
      <c r="G13286" s="66">
        <v>242.2</v>
      </c>
    </row>
    <row r="13287" spans="1:7" x14ac:dyDescent="0.2">
      <c r="A13287" s="1" t="str">
        <f t="shared" ref="A13287:A13350" si="218">CONCATENAR</f>
        <v>SINAPI-I 38182</v>
      </c>
      <c r="B13287" s="3" t="s">
        <v>6169</v>
      </c>
      <c r="C13287" s="3">
        <v>38182</v>
      </c>
      <c r="D13287" s="2" t="s">
        <v>14016</v>
      </c>
      <c r="E13287" s="3" t="s">
        <v>6149</v>
      </c>
      <c r="G13287" s="66">
        <v>230.71</v>
      </c>
    </row>
    <row r="13288" spans="1:7" x14ac:dyDescent="0.2">
      <c r="A13288" s="1" t="str">
        <f t="shared" si="218"/>
        <v>SINAPI-I 38186</v>
      </c>
      <c r="B13288" s="3" t="s">
        <v>6169</v>
      </c>
      <c r="C13288" s="3">
        <v>38186</v>
      </c>
      <c r="D13288" s="2" t="s">
        <v>14017</v>
      </c>
      <c r="E13288" s="3" t="s">
        <v>6149</v>
      </c>
      <c r="G13288" s="66">
        <v>599.69000000000005</v>
      </c>
    </row>
    <row r="13289" spans="1:7" x14ac:dyDescent="0.2">
      <c r="A13289" s="1" t="str">
        <f t="shared" si="218"/>
        <v>SINAPI-I 38185</v>
      </c>
      <c r="B13289" s="3" t="s">
        <v>6169</v>
      </c>
      <c r="C13289" s="3">
        <v>38185</v>
      </c>
      <c r="D13289" s="2" t="s">
        <v>14018</v>
      </c>
      <c r="E13289" s="3" t="s">
        <v>6149</v>
      </c>
      <c r="G13289" s="66">
        <v>533.94000000000005</v>
      </c>
    </row>
    <row r="13290" spans="1:7" x14ac:dyDescent="0.2">
      <c r="A13290" s="1" t="str">
        <f t="shared" si="218"/>
        <v>SINAPI-I 40654</v>
      </c>
      <c r="B13290" s="3" t="s">
        <v>6169</v>
      </c>
      <c r="C13290" s="3">
        <v>40654</v>
      </c>
      <c r="D13290" s="2" t="s">
        <v>14019</v>
      </c>
      <c r="E13290" s="3" t="s">
        <v>6149</v>
      </c>
      <c r="G13290" s="66">
        <v>203.17</v>
      </c>
    </row>
    <row r="13291" spans="1:7" ht="22.5" x14ac:dyDescent="0.2">
      <c r="A13291" s="1" t="str">
        <f t="shared" si="218"/>
        <v>SINAPI-I 44541</v>
      </c>
      <c r="B13291" s="3" t="s">
        <v>6169</v>
      </c>
      <c r="C13291" s="3">
        <v>44541</v>
      </c>
      <c r="D13291" s="2" t="s">
        <v>14020</v>
      </c>
      <c r="E13291" s="3" t="s">
        <v>6149</v>
      </c>
      <c r="G13291" s="66">
        <v>240.58</v>
      </c>
    </row>
    <row r="13292" spans="1:7" x14ac:dyDescent="0.2">
      <c r="A13292" s="1" t="str">
        <f t="shared" si="218"/>
        <v>SINAPI-I 4822</v>
      </c>
      <c r="B13292" s="3" t="s">
        <v>6169</v>
      </c>
      <c r="C13292" s="3">
        <v>4822</v>
      </c>
      <c r="D13292" s="2" t="s">
        <v>14021</v>
      </c>
      <c r="E13292" s="3" t="s">
        <v>6149</v>
      </c>
      <c r="G13292" s="66">
        <v>332.22</v>
      </c>
    </row>
    <row r="13293" spans="1:7" ht="22.5" x14ac:dyDescent="0.2">
      <c r="A13293" s="1" t="str">
        <f t="shared" si="218"/>
        <v>SINAPI-I 4818</v>
      </c>
      <c r="B13293" s="3" t="s">
        <v>6169</v>
      </c>
      <c r="C13293" s="3">
        <v>4818</v>
      </c>
      <c r="D13293" s="2" t="s">
        <v>14022</v>
      </c>
      <c r="E13293" s="3" t="s">
        <v>6149</v>
      </c>
      <c r="G13293" s="66">
        <v>341.48</v>
      </c>
    </row>
    <row r="13294" spans="1:7" ht="22.5" x14ac:dyDescent="0.2">
      <c r="A13294" s="1" t="str">
        <f t="shared" si="218"/>
        <v>SINAPI-I 39567</v>
      </c>
      <c r="B13294" s="3" t="s">
        <v>6169</v>
      </c>
      <c r="C13294" s="3">
        <v>39567</v>
      </c>
      <c r="D13294" s="2" t="s">
        <v>14023</v>
      </c>
      <c r="E13294" s="3" t="s">
        <v>6149</v>
      </c>
      <c r="G13294" s="66">
        <v>44.08</v>
      </c>
    </row>
    <row r="13295" spans="1:7" ht="22.5" x14ac:dyDescent="0.2">
      <c r="A13295" s="1" t="str">
        <f t="shared" si="218"/>
        <v>SINAPI-I 39566</v>
      </c>
      <c r="B13295" s="3" t="s">
        <v>6169</v>
      </c>
      <c r="C13295" s="3">
        <v>39566</v>
      </c>
      <c r="D13295" s="2" t="s">
        <v>14024</v>
      </c>
      <c r="E13295" s="3" t="s">
        <v>6149</v>
      </c>
      <c r="G13295" s="66">
        <v>46.65</v>
      </c>
    </row>
    <row r="13296" spans="1:7" ht="22.5" x14ac:dyDescent="0.2">
      <c r="A13296" s="1" t="str">
        <f t="shared" si="218"/>
        <v>SINAPI-I 39416</v>
      </c>
      <c r="B13296" s="3" t="s">
        <v>6169</v>
      </c>
      <c r="C13296" s="3">
        <v>39416</v>
      </c>
      <c r="D13296" s="2" t="s">
        <v>14025</v>
      </c>
      <c r="E13296" s="3" t="s">
        <v>6149</v>
      </c>
      <c r="G13296" s="66">
        <v>28.43</v>
      </c>
    </row>
    <row r="13297" spans="1:7" ht="22.5" x14ac:dyDescent="0.2">
      <c r="A13297" s="1" t="str">
        <f t="shared" si="218"/>
        <v>SINAPI-I 39417</v>
      </c>
      <c r="B13297" s="3" t="s">
        <v>6169</v>
      </c>
      <c r="C13297" s="3">
        <v>39417</v>
      </c>
      <c r="D13297" s="2" t="s">
        <v>14026</v>
      </c>
      <c r="E13297" s="3" t="s">
        <v>6149</v>
      </c>
      <c r="G13297" s="66">
        <v>27.73</v>
      </c>
    </row>
    <row r="13298" spans="1:7" ht="22.5" x14ac:dyDescent="0.2">
      <c r="A13298" s="1" t="str">
        <f t="shared" si="218"/>
        <v>SINAPI-I 43742</v>
      </c>
      <c r="B13298" s="3" t="s">
        <v>6169</v>
      </c>
      <c r="C13298" s="3">
        <v>43742</v>
      </c>
      <c r="D13298" s="2" t="s">
        <v>14027</v>
      </c>
      <c r="E13298" s="3" t="s">
        <v>6149</v>
      </c>
      <c r="G13298" s="66">
        <v>29.91</v>
      </c>
    </row>
    <row r="13299" spans="1:7" x14ac:dyDescent="0.2">
      <c r="A13299" s="1" t="str">
        <f t="shared" si="218"/>
        <v>SINAPI-I 39414</v>
      </c>
      <c r="B13299" s="3" t="s">
        <v>6169</v>
      </c>
      <c r="C13299" s="3">
        <v>39414</v>
      </c>
      <c r="D13299" s="2" t="s">
        <v>14028</v>
      </c>
      <c r="E13299" s="3" t="s">
        <v>6149</v>
      </c>
      <c r="G13299" s="66">
        <v>26.93</v>
      </c>
    </row>
    <row r="13300" spans="1:7" x14ac:dyDescent="0.2">
      <c r="A13300" s="1" t="str">
        <f t="shared" si="218"/>
        <v>SINAPI-I 39415</v>
      </c>
      <c r="B13300" s="3" t="s">
        <v>6169</v>
      </c>
      <c r="C13300" s="3">
        <v>39415</v>
      </c>
      <c r="D13300" s="2" t="s">
        <v>14029</v>
      </c>
      <c r="E13300" s="3" t="s">
        <v>6149</v>
      </c>
      <c r="G13300" s="66">
        <v>23.21</v>
      </c>
    </row>
    <row r="13301" spans="1:7" x14ac:dyDescent="0.2">
      <c r="A13301" s="1" t="str">
        <f t="shared" si="218"/>
        <v>SINAPI-I 43740</v>
      </c>
      <c r="B13301" s="3" t="s">
        <v>6169</v>
      </c>
      <c r="C13301" s="3">
        <v>43740</v>
      </c>
      <c r="D13301" s="2" t="s">
        <v>14030</v>
      </c>
      <c r="E13301" s="3" t="s">
        <v>6149</v>
      </c>
      <c r="G13301" s="66">
        <v>28.34</v>
      </c>
    </row>
    <row r="13302" spans="1:7" x14ac:dyDescent="0.2">
      <c r="A13302" s="1" t="str">
        <f t="shared" si="218"/>
        <v>SINAPI-I 39412</v>
      </c>
      <c r="B13302" s="3" t="s">
        <v>6169</v>
      </c>
      <c r="C13302" s="3">
        <v>39412</v>
      </c>
      <c r="D13302" s="2" t="s">
        <v>14031</v>
      </c>
      <c r="E13302" s="3" t="s">
        <v>6149</v>
      </c>
      <c r="G13302" s="66">
        <v>19.440000000000001</v>
      </c>
    </row>
    <row r="13303" spans="1:7" x14ac:dyDescent="0.2">
      <c r="A13303" s="1" t="str">
        <f t="shared" si="218"/>
        <v>SINAPI-I 39413</v>
      </c>
      <c r="B13303" s="3" t="s">
        <v>6169</v>
      </c>
      <c r="C13303" s="3">
        <v>39413</v>
      </c>
      <c r="D13303" s="2" t="s">
        <v>14032</v>
      </c>
      <c r="E13303" s="3" t="s">
        <v>6149</v>
      </c>
      <c r="G13303" s="66">
        <v>21.02</v>
      </c>
    </row>
    <row r="13304" spans="1:7" x14ac:dyDescent="0.2">
      <c r="A13304" s="1" t="str">
        <f t="shared" si="218"/>
        <v>SINAPI-I 43741</v>
      </c>
      <c r="B13304" s="3" t="s">
        <v>6169</v>
      </c>
      <c r="C13304" s="3">
        <v>43741</v>
      </c>
      <c r="D13304" s="2" t="s">
        <v>14033</v>
      </c>
      <c r="E13304" s="3" t="s">
        <v>6149</v>
      </c>
      <c r="G13304" s="66">
        <v>22.41</v>
      </c>
    </row>
    <row r="13305" spans="1:7" x14ac:dyDescent="0.2">
      <c r="A13305" s="1" t="str">
        <f t="shared" si="218"/>
        <v>SINAPI-I 11062</v>
      </c>
      <c r="B13305" s="3" t="s">
        <v>6169</v>
      </c>
      <c r="C13305" s="3">
        <v>11062</v>
      </c>
      <c r="D13305" s="2" t="s">
        <v>14034</v>
      </c>
      <c r="E13305" s="3" t="s">
        <v>6149</v>
      </c>
      <c r="G13305" s="66">
        <v>41.81</v>
      </c>
    </row>
    <row r="13306" spans="1:7" x14ac:dyDescent="0.2">
      <c r="A13306" s="1" t="str">
        <f t="shared" si="218"/>
        <v>SINAPI-I 11063</v>
      </c>
      <c r="B13306" s="3" t="s">
        <v>6169</v>
      </c>
      <c r="C13306" s="3">
        <v>11063</v>
      </c>
      <c r="D13306" s="2" t="s">
        <v>14035</v>
      </c>
      <c r="E13306" s="3" t="s">
        <v>6149</v>
      </c>
      <c r="G13306" s="66">
        <v>25.59</v>
      </c>
    </row>
    <row r="13307" spans="1:7" x14ac:dyDescent="0.2">
      <c r="A13307" s="1" t="str">
        <f t="shared" si="218"/>
        <v>SINAPI-I 13521</v>
      </c>
      <c r="B13307" s="3" t="s">
        <v>6169</v>
      </c>
      <c r="C13307" s="3">
        <v>13521</v>
      </c>
      <c r="D13307" s="2" t="s">
        <v>14036</v>
      </c>
      <c r="E13307" s="3" t="s">
        <v>6148</v>
      </c>
      <c r="G13307" s="66">
        <v>146.02000000000001</v>
      </c>
    </row>
    <row r="13308" spans="1:7" ht="22.5" x14ac:dyDescent="0.2">
      <c r="A13308" s="1" t="str">
        <f t="shared" si="218"/>
        <v>SINAPI-I 10851</v>
      </c>
      <c r="B13308" s="3" t="s">
        <v>6169</v>
      </c>
      <c r="C13308" s="3">
        <v>10851</v>
      </c>
      <c r="D13308" s="2" t="s">
        <v>14037</v>
      </c>
      <c r="E13308" s="3" t="s">
        <v>6148</v>
      </c>
      <c r="G13308" s="66">
        <v>76.989999999999995</v>
      </c>
    </row>
    <row r="13309" spans="1:7" ht="22.5" x14ac:dyDescent="0.2">
      <c r="A13309" s="1" t="str">
        <f t="shared" si="218"/>
        <v>SINAPI-I 39515</v>
      </c>
      <c r="B13309" s="3" t="s">
        <v>6169</v>
      </c>
      <c r="C13309" s="3">
        <v>39515</v>
      </c>
      <c r="D13309" s="2" t="s">
        <v>14038</v>
      </c>
      <c r="E13309" s="3" t="s">
        <v>6148</v>
      </c>
    </row>
    <row r="13310" spans="1:7" ht="22.5" x14ac:dyDescent="0.2">
      <c r="A13310" s="1" t="str">
        <f t="shared" si="218"/>
        <v>SINAPI-I 39516</v>
      </c>
      <c r="B13310" s="3" t="s">
        <v>6169</v>
      </c>
      <c r="C13310" s="3">
        <v>39516</v>
      </c>
      <c r="D13310" s="2" t="s">
        <v>14039</v>
      </c>
      <c r="E13310" s="3" t="s">
        <v>6148</v>
      </c>
    </row>
    <row r="13311" spans="1:7" ht="22.5" x14ac:dyDescent="0.2">
      <c r="A13311" s="1" t="str">
        <f t="shared" si="218"/>
        <v>SINAPI-I 39514</v>
      </c>
      <c r="B13311" s="3" t="s">
        <v>6169</v>
      </c>
      <c r="C13311" s="3">
        <v>39514</v>
      </c>
      <c r="D13311" s="2" t="s">
        <v>14040</v>
      </c>
      <c r="E13311" s="3" t="s">
        <v>6148</v>
      </c>
    </row>
    <row r="13312" spans="1:7" x14ac:dyDescent="0.2">
      <c r="A13312" s="1" t="str">
        <f t="shared" si="218"/>
        <v>SINAPI-I 4812</v>
      </c>
      <c r="B13312" s="3" t="s">
        <v>6169</v>
      </c>
      <c r="C13312" s="3">
        <v>4812</v>
      </c>
      <c r="D13312" s="2" t="s">
        <v>14041</v>
      </c>
      <c r="E13312" s="3" t="s">
        <v>6149</v>
      </c>
      <c r="G13312" s="66">
        <v>11.66</v>
      </c>
    </row>
    <row r="13313" spans="1:7" x14ac:dyDescent="0.2">
      <c r="A13313" s="1" t="str">
        <f t="shared" si="218"/>
        <v>SINAPI-I 10849</v>
      </c>
      <c r="B13313" s="3" t="s">
        <v>6169</v>
      </c>
      <c r="C13313" s="3">
        <v>10849</v>
      </c>
      <c r="D13313" s="2" t="s">
        <v>14042</v>
      </c>
      <c r="E13313" s="3" t="s">
        <v>6148</v>
      </c>
      <c r="G13313" s="66">
        <v>2124.02</v>
      </c>
    </row>
    <row r="13314" spans="1:7" x14ac:dyDescent="0.2">
      <c r="A13314" s="1" t="str">
        <f t="shared" si="218"/>
        <v>SINAPI-I 10848</v>
      </c>
      <c r="B13314" s="3" t="s">
        <v>6169</v>
      </c>
      <c r="C13314" s="3">
        <v>10848</v>
      </c>
      <c r="D13314" s="2" t="s">
        <v>14043</v>
      </c>
      <c r="E13314" s="3" t="s">
        <v>6148</v>
      </c>
      <c r="G13314" s="66">
        <v>1334.15</v>
      </c>
    </row>
    <row r="13315" spans="1:7" ht="22.5" x14ac:dyDescent="0.2">
      <c r="A13315" s="1" t="str">
        <f t="shared" si="218"/>
        <v>SINAPI-I 4813</v>
      </c>
      <c r="B13315" s="3" t="s">
        <v>6169</v>
      </c>
      <c r="C13315" s="3">
        <v>4813</v>
      </c>
      <c r="D13315" s="2" t="s">
        <v>14044</v>
      </c>
      <c r="E13315" s="3" t="s">
        <v>6149</v>
      </c>
      <c r="G13315" s="66">
        <v>442.5</v>
      </c>
    </row>
    <row r="13316" spans="1:7" ht="22.5" x14ac:dyDescent="0.2">
      <c r="A13316" s="1" t="str">
        <f t="shared" si="218"/>
        <v>SINAPI-I 37560</v>
      </c>
      <c r="B13316" s="3" t="s">
        <v>6169</v>
      </c>
      <c r="C13316" s="3">
        <v>37560</v>
      </c>
      <c r="D13316" s="2" t="s">
        <v>14045</v>
      </c>
      <c r="E13316" s="3" t="s">
        <v>6148</v>
      </c>
      <c r="G13316" s="66">
        <v>19.68</v>
      </c>
    </row>
    <row r="13317" spans="1:7" ht="22.5" x14ac:dyDescent="0.2">
      <c r="A13317" s="1" t="str">
        <f t="shared" si="218"/>
        <v>SINAPI-I 37557</v>
      </c>
      <c r="B13317" s="3" t="s">
        <v>6169</v>
      </c>
      <c r="C13317" s="3">
        <v>37557</v>
      </c>
      <c r="D13317" s="2" t="s">
        <v>14046</v>
      </c>
      <c r="E13317" s="3" t="s">
        <v>6148</v>
      </c>
      <c r="G13317" s="66">
        <v>5.97</v>
      </c>
    </row>
    <row r="13318" spans="1:7" ht="22.5" x14ac:dyDescent="0.2">
      <c r="A13318" s="1" t="str">
        <f t="shared" si="218"/>
        <v>SINAPI-I 37556</v>
      </c>
      <c r="B13318" s="3" t="s">
        <v>6169</v>
      </c>
      <c r="C13318" s="3">
        <v>37556</v>
      </c>
      <c r="D13318" s="2" t="s">
        <v>14047</v>
      </c>
      <c r="E13318" s="3" t="s">
        <v>6148</v>
      </c>
      <c r="G13318" s="66">
        <v>11.56</v>
      </c>
    </row>
    <row r="13319" spans="1:7" ht="22.5" x14ac:dyDescent="0.2">
      <c r="A13319" s="1" t="str">
        <f t="shared" si="218"/>
        <v>SINAPI-I 37559</v>
      </c>
      <c r="B13319" s="3" t="s">
        <v>6169</v>
      </c>
      <c r="C13319" s="3">
        <v>37559</v>
      </c>
      <c r="D13319" s="2" t="s">
        <v>14048</v>
      </c>
      <c r="E13319" s="3" t="s">
        <v>6148</v>
      </c>
      <c r="G13319" s="66">
        <v>14.18</v>
      </c>
    </row>
    <row r="13320" spans="1:7" ht="22.5" x14ac:dyDescent="0.2">
      <c r="A13320" s="1" t="str">
        <f t="shared" si="218"/>
        <v>SINAPI-I 37539</v>
      </c>
      <c r="B13320" s="3" t="s">
        <v>6169</v>
      </c>
      <c r="C13320" s="3">
        <v>37539</v>
      </c>
      <c r="D13320" s="2" t="s">
        <v>14049</v>
      </c>
      <c r="E13320" s="3" t="s">
        <v>6148</v>
      </c>
      <c r="G13320" s="66">
        <v>10</v>
      </c>
    </row>
    <row r="13321" spans="1:7" ht="22.5" x14ac:dyDescent="0.2">
      <c r="A13321" s="1" t="str">
        <f t="shared" si="218"/>
        <v>SINAPI-I 37558</v>
      </c>
      <c r="B13321" s="3" t="s">
        <v>6169</v>
      </c>
      <c r="C13321" s="3">
        <v>37558</v>
      </c>
      <c r="D13321" s="2" t="s">
        <v>14050</v>
      </c>
      <c r="E13321" s="3" t="s">
        <v>6148</v>
      </c>
      <c r="G13321" s="66">
        <v>18.64</v>
      </c>
    </row>
    <row r="13322" spans="1:7" x14ac:dyDescent="0.2">
      <c r="A13322" s="1" t="str">
        <f t="shared" si="218"/>
        <v>SINAPI-I 34723</v>
      </c>
      <c r="B13322" s="3" t="s">
        <v>6169</v>
      </c>
      <c r="C13322" s="3">
        <v>34723</v>
      </c>
      <c r="D13322" s="2" t="s">
        <v>14051</v>
      </c>
      <c r="E13322" s="3" t="s">
        <v>6149</v>
      </c>
      <c r="G13322" s="66">
        <v>1022.18</v>
      </c>
    </row>
    <row r="13323" spans="1:7" x14ac:dyDescent="0.2">
      <c r="A13323" s="1" t="str">
        <f t="shared" si="218"/>
        <v>SINAPI-I 34721</v>
      </c>
      <c r="B13323" s="3" t="s">
        <v>6169</v>
      </c>
      <c r="C13323" s="3">
        <v>34721</v>
      </c>
      <c r="D13323" s="2" t="s">
        <v>14052</v>
      </c>
      <c r="E13323" s="3" t="s">
        <v>6149</v>
      </c>
      <c r="G13323" s="66">
        <v>1274.4100000000001</v>
      </c>
    </row>
    <row r="13324" spans="1:7" x14ac:dyDescent="0.2">
      <c r="A13324" s="1" t="str">
        <f t="shared" si="218"/>
        <v>SINAPI-I 4309</v>
      </c>
      <c r="B13324" s="3" t="s">
        <v>6169</v>
      </c>
      <c r="C13324" s="3">
        <v>4309</v>
      </c>
      <c r="D13324" s="2" t="s">
        <v>14053</v>
      </c>
      <c r="E13324" s="3" t="s">
        <v>6148</v>
      </c>
      <c r="G13324" s="66">
        <v>10.130000000000001</v>
      </c>
    </row>
    <row r="13325" spans="1:7" x14ac:dyDescent="0.2">
      <c r="A13325" s="1" t="str">
        <f t="shared" si="218"/>
        <v>SINAPI-I 4307</v>
      </c>
      <c r="B13325" s="3" t="s">
        <v>6169</v>
      </c>
      <c r="C13325" s="3">
        <v>4307</v>
      </c>
      <c r="D13325" s="2" t="s">
        <v>14054</v>
      </c>
      <c r="E13325" s="3" t="s">
        <v>6148</v>
      </c>
      <c r="G13325" s="66">
        <v>17.32</v>
      </c>
    </row>
    <row r="13326" spans="1:7" x14ac:dyDescent="0.2">
      <c r="A13326" s="1" t="str">
        <f t="shared" si="218"/>
        <v>SINAPI-I 10850</v>
      </c>
      <c r="B13326" s="3" t="s">
        <v>6169</v>
      </c>
      <c r="C13326" s="3">
        <v>10850</v>
      </c>
      <c r="D13326" s="2" t="s">
        <v>14055</v>
      </c>
      <c r="E13326" s="3" t="s">
        <v>6148</v>
      </c>
      <c r="G13326" s="66">
        <v>66.37</v>
      </c>
    </row>
    <row r="13327" spans="1:7" ht="33.75" x14ac:dyDescent="0.2">
      <c r="A13327" s="1" t="str">
        <f t="shared" si="218"/>
        <v>SINAPI-I 42438</v>
      </c>
      <c r="B13327" s="3" t="s">
        <v>6169</v>
      </c>
      <c r="C13327" s="3">
        <v>42438</v>
      </c>
      <c r="D13327" s="2" t="s">
        <v>14056</v>
      </c>
      <c r="E13327" s="3" t="s">
        <v>6148</v>
      </c>
    </row>
    <row r="13328" spans="1:7" x14ac:dyDescent="0.2">
      <c r="A13328" s="1" t="str">
        <f t="shared" si="218"/>
        <v>SINAPI-I 4792</v>
      </c>
      <c r="B13328" s="3" t="s">
        <v>6169</v>
      </c>
      <c r="C13328" s="3">
        <v>4792</v>
      </c>
      <c r="D13328" s="2" t="s">
        <v>14057</v>
      </c>
      <c r="E13328" s="3" t="s">
        <v>6149</v>
      </c>
      <c r="G13328" s="66">
        <v>170.31</v>
      </c>
    </row>
    <row r="13329" spans="1:7" x14ac:dyDescent="0.2">
      <c r="A13329" s="1" t="str">
        <f t="shared" si="218"/>
        <v>SINAPI-I 4790</v>
      </c>
      <c r="B13329" s="3" t="s">
        <v>6169</v>
      </c>
      <c r="C13329" s="3">
        <v>4790</v>
      </c>
      <c r="D13329" s="2" t="s">
        <v>14058</v>
      </c>
      <c r="E13329" s="3" t="s">
        <v>6149</v>
      </c>
      <c r="G13329" s="66">
        <v>102.4</v>
      </c>
    </row>
    <row r="13330" spans="1:7" ht="22.5" x14ac:dyDescent="0.2">
      <c r="A13330" s="1" t="str">
        <f t="shared" si="218"/>
        <v>SINAPI-I 40671</v>
      </c>
      <c r="B13330" s="3" t="s">
        <v>6169</v>
      </c>
      <c r="C13330" s="3">
        <v>40671</v>
      </c>
      <c r="D13330" s="2" t="s">
        <v>14059</v>
      </c>
      <c r="E13330" s="3" t="s">
        <v>6149</v>
      </c>
      <c r="G13330" s="66">
        <v>100.69</v>
      </c>
    </row>
    <row r="13331" spans="1:7" x14ac:dyDescent="0.2">
      <c r="A13331" s="1" t="str">
        <f t="shared" si="218"/>
        <v>SINAPI-I 7552</v>
      </c>
      <c r="B13331" s="3" t="s">
        <v>6169</v>
      </c>
      <c r="C13331" s="3">
        <v>7552</v>
      </c>
      <c r="D13331" s="2" t="s">
        <v>14060</v>
      </c>
      <c r="E13331" s="3" t="s">
        <v>6148</v>
      </c>
      <c r="G13331" s="66">
        <v>30.82</v>
      </c>
    </row>
    <row r="13332" spans="1:7" x14ac:dyDescent="0.2">
      <c r="A13332" s="1" t="str">
        <f t="shared" si="218"/>
        <v>SINAPI-I 4893</v>
      </c>
      <c r="B13332" s="3" t="s">
        <v>6169</v>
      </c>
      <c r="C13332" s="3">
        <v>4893</v>
      </c>
      <c r="D13332" s="2" t="s">
        <v>14061</v>
      </c>
      <c r="E13332" s="3" t="s">
        <v>6148</v>
      </c>
      <c r="G13332" s="66">
        <v>14.09</v>
      </c>
    </row>
    <row r="13333" spans="1:7" x14ac:dyDescent="0.2">
      <c r="A13333" s="1" t="str">
        <f t="shared" si="218"/>
        <v>SINAPI-I 4894</v>
      </c>
      <c r="B13333" s="3" t="s">
        <v>6169</v>
      </c>
      <c r="C13333" s="3">
        <v>4894</v>
      </c>
      <c r="D13333" s="2" t="s">
        <v>14062</v>
      </c>
      <c r="E13333" s="3" t="s">
        <v>6148</v>
      </c>
      <c r="G13333" s="66">
        <v>12.09</v>
      </c>
    </row>
    <row r="13334" spans="1:7" x14ac:dyDescent="0.2">
      <c r="A13334" s="1" t="str">
        <f t="shared" si="218"/>
        <v>SINAPI-I 4890</v>
      </c>
      <c r="B13334" s="3" t="s">
        <v>6169</v>
      </c>
      <c r="C13334" s="3">
        <v>4890</v>
      </c>
      <c r="D13334" s="2" t="s">
        <v>14063</v>
      </c>
      <c r="E13334" s="3" t="s">
        <v>6148</v>
      </c>
      <c r="G13334" s="66">
        <v>7.74</v>
      </c>
    </row>
    <row r="13335" spans="1:7" x14ac:dyDescent="0.2">
      <c r="A13335" s="1" t="str">
        <f t="shared" si="218"/>
        <v>SINAPI-I 4888</v>
      </c>
      <c r="B13335" s="3" t="s">
        <v>6169</v>
      </c>
      <c r="C13335" s="3">
        <v>4888</v>
      </c>
      <c r="D13335" s="2" t="s">
        <v>14064</v>
      </c>
      <c r="E13335" s="3" t="s">
        <v>6148</v>
      </c>
      <c r="G13335" s="66">
        <v>4.12</v>
      </c>
    </row>
    <row r="13336" spans="1:7" x14ac:dyDescent="0.2">
      <c r="A13336" s="1" t="str">
        <f t="shared" si="218"/>
        <v>SINAPI-I 12411</v>
      </c>
      <c r="B13336" s="3" t="s">
        <v>6169</v>
      </c>
      <c r="C13336" s="3">
        <v>12411</v>
      </c>
      <c r="D13336" s="2" t="s">
        <v>14065</v>
      </c>
      <c r="E13336" s="3" t="s">
        <v>6148</v>
      </c>
      <c r="G13336" s="66">
        <v>41.66</v>
      </c>
    </row>
    <row r="13337" spans="1:7" x14ac:dyDescent="0.2">
      <c r="A13337" s="1" t="str">
        <f t="shared" si="218"/>
        <v>SINAPI-I 4891</v>
      </c>
      <c r="B13337" s="3" t="s">
        <v>6169</v>
      </c>
      <c r="C13337" s="3">
        <v>4891</v>
      </c>
      <c r="D13337" s="2" t="s">
        <v>14066</v>
      </c>
      <c r="E13337" s="3" t="s">
        <v>6148</v>
      </c>
      <c r="G13337" s="66">
        <v>20.83</v>
      </c>
    </row>
    <row r="13338" spans="1:7" x14ac:dyDescent="0.2">
      <c r="A13338" s="1" t="str">
        <f t="shared" si="218"/>
        <v>SINAPI-I 4892</v>
      </c>
      <c r="B13338" s="3" t="s">
        <v>6169</v>
      </c>
      <c r="C13338" s="3">
        <v>4892</v>
      </c>
      <c r="D13338" s="2" t="s">
        <v>14067</v>
      </c>
      <c r="E13338" s="3" t="s">
        <v>6148</v>
      </c>
      <c r="G13338" s="66">
        <v>58.34</v>
      </c>
    </row>
    <row r="13339" spans="1:7" x14ac:dyDescent="0.2">
      <c r="A13339" s="1" t="str">
        <f t="shared" si="218"/>
        <v>SINAPI-I 4889</v>
      </c>
      <c r="B13339" s="3" t="s">
        <v>6169</v>
      </c>
      <c r="C13339" s="3">
        <v>4889</v>
      </c>
      <c r="D13339" s="2" t="s">
        <v>14068</v>
      </c>
      <c r="E13339" s="3" t="s">
        <v>6148</v>
      </c>
      <c r="G13339" s="66">
        <v>5.57</v>
      </c>
    </row>
    <row r="13340" spans="1:7" x14ac:dyDescent="0.2">
      <c r="A13340" s="1" t="str">
        <f t="shared" si="218"/>
        <v>SINAPI-I 12412</v>
      </c>
      <c r="B13340" s="3" t="s">
        <v>6169</v>
      </c>
      <c r="C13340" s="3">
        <v>12412</v>
      </c>
      <c r="D13340" s="2" t="s">
        <v>14069</v>
      </c>
      <c r="E13340" s="3" t="s">
        <v>6148</v>
      </c>
      <c r="G13340" s="66">
        <v>108.43</v>
      </c>
    </row>
    <row r="13341" spans="1:7" x14ac:dyDescent="0.2">
      <c r="A13341" s="1" t="str">
        <f t="shared" si="218"/>
        <v>SINAPI-I 4907</v>
      </c>
      <c r="B13341" s="3" t="s">
        <v>6169</v>
      </c>
      <c r="C13341" s="3">
        <v>4907</v>
      </c>
      <c r="D13341" s="2" t="s">
        <v>14070</v>
      </c>
      <c r="E13341" s="3" t="s">
        <v>6148</v>
      </c>
      <c r="G13341" s="66">
        <v>21.19</v>
      </c>
    </row>
    <row r="13342" spans="1:7" x14ac:dyDescent="0.2">
      <c r="A13342" s="1" t="str">
        <f t="shared" si="218"/>
        <v>SINAPI-I 4902</v>
      </c>
      <c r="B13342" s="3" t="s">
        <v>6169</v>
      </c>
      <c r="C13342" s="3">
        <v>4902</v>
      </c>
      <c r="D13342" s="2" t="s">
        <v>14071</v>
      </c>
      <c r="E13342" s="3" t="s">
        <v>6148</v>
      </c>
      <c r="G13342" s="66">
        <v>54.96</v>
      </c>
    </row>
    <row r="13343" spans="1:7" x14ac:dyDescent="0.2">
      <c r="A13343" s="1" t="str">
        <f t="shared" si="218"/>
        <v>SINAPI-I 4741</v>
      </c>
      <c r="B13343" s="3" t="s">
        <v>6169</v>
      </c>
      <c r="C13343" s="3">
        <v>4741</v>
      </c>
      <c r="D13343" s="2" t="s">
        <v>14072</v>
      </c>
      <c r="E13343" s="3" t="s">
        <v>6154</v>
      </c>
      <c r="G13343" s="66">
        <v>122.09</v>
      </c>
    </row>
    <row r="13344" spans="1:7" x14ac:dyDescent="0.2">
      <c r="A13344" s="1" t="str">
        <f t="shared" si="218"/>
        <v>SINAPI-I 4752</v>
      </c>
      <c r="B13344" s="3" t="s">
        <v>6169</v>
      </c>
      <c r="C13344" s="3">
        <v>4752</v>
      </c>
      <c r="D13344" s="2" t="s">
        <v>14073</v>
      </c>
      <c r="E13344" s="3" t="s">
        <v>6152</v>
      </c>
      <c r="G13344" s="66">
        <v>21.74</v>
      </c>
    </row>
    <row r="13345" spans="1:7" x14ac:dyDescent="0.2">
      <c r="A13345" s="1" t="str">
        <f t="shared" si="218"/>
        <v>SINAPI-I 41091</v>
      </c>
      <c r="B13345" s="3" t="s">
        <v>6169</v>
      </c>
      <c r="C13345" s="3">
        <v>41091</v>
      </c>
      <c r="D13345" s="2" t="s">
        <v>14074</v>
      </c>
      <c r="E13345" s="3" t="s">
        <v>6164</v>
      </c>
      <c r="G13345" s="66">
        <v>3840.49</v>
      </c>
    </row>
    <row r="13346" spans="1:7" ht="22.5" x14ac:dyDescent="0.2">
      <c r="A13346" s="1" t="str">
        <f t="shared" si="218"/>
        <v>SINAPI-I 13954</v>
      </c>
      <c r="B13346" s="3" t="s">
        <v>6169</v>
      </c>
      <c r="C13346" s="3">
        <v>13954</v>
      </c>
      <c r="D13346" s="2" t="s">
        <v>14075</v>
      </c>
      <c r="E13346" s="3" t="s">
        <v>6148</v>
      </c>
    </row>
    <row r="13347" spans="1:7" x14ac:dyDescent="0.2">
      <c r="A13347" s="1" t="str">
        <f t="shared" si="218"/>
        <v>SINAPI-I 3411</v>
      </c>
      <c r="B13347" s="3" t="s">
        <v>6169</v>
      </c>
      <c r="C13347" s="3">
        <v>3411</v>
      </c>
      <c r="D13347" s="2" t="s">
        <v>14076</v>
      </c>
      <c r="E13347" s="3" t="s">
        <v>6153</v>
      </c>
      <c r="G13347" s="66">
        <v>38.08</v>
      </c>
    </row>
    <row r="13348" spans="1:7" x14ac:dyDescent="0.2">
      <c r="A13348" s="1" t="str">
        <f t="shared" si="218"/>
        <v>SINAPI-I 39995</v>
      </c>
      <c r="B13348" s="3" t="s">
        <v>6169</v>
      </c>
      <c r="C13348" s="3">
        <v>39995</v>
      </c>
      <c r="D13348" s="2" t="s">
        <v>14077</v>
      </c>
      <c r="E13348" s="3" t="s">
        <v>6154</v>
      </c>
      <c r="G13348" s="66">
        <v>292.98</v>
      </c>
    </row>
    <row r="13349" spans="1:7" ht="22.5" x14ac:dyDescent="0.2">
      <c r="A13349" s="1" t="str">
        <f t="shared" si="218"/>
        <v>SINAPI-I 11615</v>
      </c>
      <c r="B13349" s="3" t="s">
        <v>6169</v>
      </c>
      <c r="C13349" s="3">
        <v>11615</v>
      </c>
      <c r="D13349" s="2" t="s">
        <v>14078</v>
      </c>
      <c r="E13349" s="3" t="s">
        <v>6149</v>
      </c>
      <c r="G13349" s="66">
        <v>2.48</v>
      </c>
    </row>
    <row r="13350" spans="1:7" ht="22.5" x14ac:dyDescent="0.2">
      <c r="A13350" s="1" t="str">
        <f t="shared" si="218"/>
        <v>SINAPI-I 3408</v>
      </c>
      <c r="B13350" s="3" t="s">
        <v>6169</v>
      </c>
      <c r="C13350" s="3">
        <v>3408</v>
      </c>
      <c r="D13350" s="2" t="s">
        <v>14079</v>
      </c>
      <c r="E13350" s="3" t="s">
        <v>6149</v>
      </c>
      <c r="G13350" s="66">
        <v>6.6</v>
      </c>
    </row>
    <row r="13351" spans="1:7" ht="22.5" x14ac:dyDescent="0.2">
      <c r="A13351" s="1" t="str">
        <f t="shared" ref="A13351:A13414" si="219">CONCATENAR</f>
        <v>SINAPI-I 3409</v>
      </c>
      <c r="B13351" s="3" t="s">
        <v>6169</v>
      </c>
      <c r="C13351" s="3">
        <v>3409</v>
      </c>
      <c r="D13351" s="2" t="s">
        <v>14080</v>
      </c>
      <c r="E13351" s="3" t="s">
        <v>6149</v>
      </c>
      <c r="G13351" s="66">
        <v>16.5</v>
      </c>
    </row>
    <row r="13352" spans="1:7" x14ac:dyDescent="0.2">
      <c r="A13352" s="1" t="str">
        <f t="shared" si="219"/>
        <v>SINAPI-I 11427</v>
      </c>
      <c r="B13352" s="3" t="s">
        <v>6169</v>
      </c>
      <c r="C13352" s="3">
        <v>11427</v>
      </c>
      <c r="D13352" s="2" t="s">
        <v>14081</v>
      </c>
      <c r="E13352" s="3" t="s">
        <v>6153</v>
      </c>
    </row>
    <row r="13353" spans="1:7" x14ac:dyDescent="0.2">
      <c r="A13353" s="1" t="str">
        <f t="shared" si="219"/>
        <v>SINAPI-I 4491</v>
      </c>
      <c r="B13353" s="3" t="s">
        <v>6169</v>
      </c>
      <c r="C13353" s="3">
        <v>4491</v>
      </c>
      <c r="D13353" s="2" t="s">
        <v>14082</v>
      </c>
      <c r="E13353" s="3" t="s">
        <v>6147</v>
      </c>
      <c r="G13353" s="66">
        <v>8.39</v>
      </c>
    </row>
    <row r="13354" spans="1:7" ht="22.5" x14ac:dyDescent="0.2">
      <c r="A13354" s="1" t="str">
        <f t="shared" si="219"/>
        <v>SINAPI-I 2745</v>
      </c>
      <c r="B13354" s="3" t="s">
        <v>6169</v>
      </c>
      <c r="C13354" s="3">
        <v>2745</v>
      </c>
      <c r="D13354" s="2" t="s">
        <v>14083</v>
      </c>
      <c r="E13354" s="3" t="s">
        <v>6147</v>
      </c>
      <c r="G13354" s="66">
        <v>3.13</v>
      </c>
    </row>
    <row r="13355" spans="1:7" ht="22.5" x14ac:dyDescent="0.2">
      <c r="A13355" s="1" t="str">
        <f t="shared" si="219"/>
        <v>SINAPI-I 14439</v>
      </c>
      <c r="B13355" s="3" t="s">
        <v>6169</v>
      </c>
      <c r="C13355" s="3">
        <v>14439</v>
      </c>
      <c r="D13355" s="2" t="s">
        <v>14084</v>
      </c>
      <c r="E13355" s="3" t="s">
        <v>6147</v>
      </c>
      <c r="G13355" s="66">
        <v>3.89</v>
      </c>
    </row>
    <row r="13356" spans="1:7" x14ac:dyDescent="0.2">
      <c r="A13356" s="1" t="str">
        <f t="shared" si="219"/>
        <v>SINAPI-I 44496</v>
      </c>
      <c r="B13356" s="3" t="s">
        <v>6169</v>
      </c>
      <c r="C13356" s="3">
        <v>44496</v>
      </c>
      <c r="D13356" s="2" t="s">
        <v>14085</v>
      </c>
      <c r="E13356" s="3" t="s">
        <v>6148</v>
      </c>
      <c r="G13356" s="66">
        <v>133.07</v>
      </c>
    </row>
    <row r="13357" spans="1:7" x14ac:dyDescent="0.2">
      <c r="A13357" s="1" t="str">
        <f t="shared" si="219"/>
        <v>SINAPI-I 12362</v>
      </c>
      <c r="B13357" s="3" t="s">
        <v>6169</v>
      </c>
      <c r="C13357" s="3">
        <v>12362</v>
      </c>
      <c r="D13357" s="2" t="s">
        <v>14086</v>
      </c>
      <c r="E13357" s="3" t="s">
        <v>6148</v>
      </c>
    </row>
    <row r="13358" spans="1:7" x14ac:dyDescent="0.2">
      <c r="A13358" s="1" t="str">
        <f t="shared" si="219"/>
        <v>SINAPI-I 421</v>
      </c>
      <c r="B13358" s="3" t="s">
        <v>6169</v>
      </c>
      <c r="C13358" s="3">
        <v>421</v>
      </c>
      <c r="D13358" s="2" t="s">
        <v>14087</v>
      </c>
      <c r="E13358" s="3" t="s">
        <v>6148</v>
      </c>
    </row>
    <row r="13359" spans="1:7" x14ac:dyDescent="0.2">
      <c r="A13359" s="1" t="str">
        <f t="shared" si="219"/>
        <v>SINAPI-I 14148</v>
      </c>
      <c r="B13359" s="3" t="s">
        <v>6169</v>
      </c>
      <c r="C13359" s="3">
        <v>14148</v>
      </c>
      <c r="D13359" s="2" t="s">
        <v>14088</v>
      </c>
      <c r="E13359" s="3" t="s">
        <v>6148</v>
      </c>
      <c r="G13359" s="66">
        <v>2</v>
      </c>
    </row>
    <row r="13360" spans="1:7" x14ac:dyDescent="0.2">
      <c r="A13360" s="1" t="str">
        <f t="shared" si="219"/>
        <v>SINAPI-I 4341</v>
      </c>
      <c r="B13360" s="3" t="s">
        <v>6169</v>
      </c>
      <c r="C13360" s="3">
        <v>4341</v>
      </c>
      <c r="D13360" s="2" t="s">
        <v>14089</v>
      </c>
      <c r="E13360" s="3" t="s">
        <v>6148</v>
      </c>
      <c r="G13360" s="66">
        <v>1.22</v>
      </c>
    </row>
    <row r="13361" spans="1:7" x14ac:dyDescent="0.2">
      <c r="A13361" s="1" t="str">
        <f t="shared" si="219"/>
        <v>SINAPI-I 4337</v>
      </c>
      <c r="B13361" s="3" t="s">
        <v>6169</v>
      </c>
      <c r="C13361" s="3">
        <v>4337</v>
      </c>
      <c r="D13361" s="2" t="s">
        <v>14090</v>
      </c>
      <c r="E13361" s="3" t="s">
        <v>6148</v>
      </c>
      <c r="G13361" s="66">
        <v>3.07</v>
      </c>
    </row>
    <row r="13362" spans="1:7" x14ac:dyDescent="0.2">
      <c r="A13362" s="1" t="str">
        <f t="shared" si="219"/>
        <v>SINAPI-I 11971</v>
      </c>
      <c r="B13362" s="3" t="s">
        <v>6169</v>
      </c>
      <c r="C13362" s="3">
        <v>11971</v>
      </c>
      <c r="D13362" s="2" t="s">
        <v>14091</v>
      </c>
      <c r="E13362" s="3" t="s">
        <v>6148</v>
      </c>
      <c r="G13362" s="66">
        <v>5.08</v>
      </c>
    </row>
    <row r="13363" spans="1:7" x14ac:dyDescent="0.2">
      <c r="A13363" s="1" t="str">
        <f t="shared" si="219"/>
        <v>SINAPI-I 4339</v>
      </c>
      <c r="B13363" s="3" t="s">
        <v>6169</v>
      </c>
      <c r="C13363" s="3">
        <v>4339</v>
      </c>
      <c r="D13363" s="2" t="s">
        <v>14092</v>
      </c>
      <c r="E13363" s="3" t="s">
        <v>6148</v>
      </c>
      <c r="G13363" s="66">
        <v>0.65</v>
      </c>
    </row>
    <row r="13364" spans="1:7" x14ac:dyDescent="0.2">
      <c r="A13364" s="1" t="str">
        <f t="shared" si="219"/>
        <v>SINAPI-I 39997</v>
      </c>
      <c r="B13364" s="3" t="s">
        <v>6169</v>
      </c>
      <c r="C13364" s="3">
        <v>39997</v>
      </c>
      <c r="D13364" s="2" t="s">
        <v>14093</v>
      </c>
      <c r="E13364" s="3" t="s">
        <v>6148</v>
      </c>
      <c r="G13364" s="66">
        <v>0.36</v>
      </c>
    </row>
    <row r="13365" spans="1:7" x14ac:dyDescent="0.2">
      <c r="A13365" s="1" t="str">
        <f t="shared" si="219"/>
        <v>SINAPI-I 4342</v>
      </c>
      <c r="B13365" s="3" t="s">
        <v>6169</v>
      </c>
      <c r="C13365" s="3">
        <v>4342</v>
      </c>
      <c r="D13365" s="2" t="s">
        <v>14094</v>
      </c>
      <c r="E13365" s="3" t="s">
        <v>6148</v>
      </c>
      <c r="G13365" s="66">
        <v>0.27</v>
      </c>
    </row>
    <row r="13366" spans="1:7" x14ac:dyDescent="0.2">
      <c r="A13366" s="1" t="str">
        <f t="shared" si="219"/>
        <v>SINAPI-I 4330</v>
      </c>
      <c r="B13366" s="3" t="s">
        <v>6169</v>
      </c>
      <c r="C13366" s="3">
        <v>4330</v>
      </c>
      <c r="D13366" s="2" t="s">
        <v>14095</v>
      </c>
      <c r="E13366" s="3" t="s">
        <v>6148</v>
      </c>
      <c r="G13366" s="66">
        <v>0.18</v>
      </c>
    </row>
    <row r="13367" spans="1:7" x14ac:dyDescent="0.2">
      <c r="A13367" s="1" t="str">
        <f t="shared" si="219"/>
        <v>SINAPI-I 4340</v>
      </c>
      <c r="B13367" s="3" t="s">
        <v>6169</v>
      </c>
      <c r="C13367" s="3">
        <v>4340</v>
      </c>
      <c r="D13367" s="2" t="s">
        <v>14096</v>
      </c>
      <c r="E13367" s="3" t="s">
        <v>6148</v>
      </c>
      <c r="G13367" s="66">
        <v>1.42</v>
      </c>
    </row>
    <row r="13368" spans="1:7" x14ac:dyDescent="0.2">
      <c r="A13368" s="1" t="str">
        <f t="shared" si="219"/>
        <v>SINAPI-I 5088</v>
      </c>
      <c r="B13368" s="3" t="s">
        <v>6169</v>
      </c>
      <c r="C13368" s="3">
        <v>5088</v>
      </c>
      <c r="D13368" s="2" t="s">
        <v>14097</v>
      </c>
      <c r="E13368" s="3" t="s">
        <v>6148</v>
      </c>
      <c r="G13368" s="66">
        <v>6.93</v>
      </c>
    </row>
    <row r="13369" spans="1:7" ht="33.75" x14ac:dyDescent="0.2">
      <c r="A13369" s="1" t="str">
        <f t="shared" si="219"/>
        <v>SINAPI-I 11154</v>
      </c>
      <c r="B13369" s="3" t="s">
        <v>6169</v>
      </c>
      <c r="C13369" s="3">
        <v>11154</v>
      </c>
      <c r="D13369" s="2" t="s">
        <v>14098</v>
      </c>
      <c r="E13369" s="3" t="s">
        <v>6148</v>
      </c>
      <c r="G13369" s="66">
        <v>1306.28</v>
      </c>
    </row>
    <row r="13370" spans="1:7" ht="33.75" x14ac:dyDescent="0.2">
      <c r="A13370" s="1" t="str">
        <f t="shared" si="219"/>
        <v>SINAPI-I 4989</v>
      </c>
      <c r="B13370" s="3" t="s">
        <v>6169</v>
      </c>
      <c r="C13370" s="3">
        <v>4989</v>
      </c>
      <c r="D13370" s="2" t="s">
        <v>14099</v>
      </c>
      <c r="E13370" s="3" t="s">
        <v>6148</v>
      </c>
      <c r="G13370" s="66">
        <v>303.58999999999997</v>
      </c>
    </row>
    <row r="13371" spans="1:7" ht="22.5" x14ac:dyDescent="0.2">
      <c r="A13371" s="1" t="str">
        <f t="shared" si="219"/>
        <v>SINAPI-I 4982</v>
      </c>
      <c r="B13371" s="3" t="s">
        <v>6169</v>
      </c>
      <c r="C13371" s="3">
        <v>4982</v>
      </c>
      <c r="D13371" s="2" t="s">
        <v>14100</v>
      </c>
      <c r="E13371" s="3" t="s">
        <v>6148</v>
      </c>
      <c r="G13371" s="66">
        <v>284.75</v>
      </c>
    </row>
    <row r="13372" spans="1:7" ht="33.75" x14ac:dyDescent="0.2">
      <c r="A13372" s="1" t="str">
        <f t="shared" si="219"/>
        <v>SINAPI-I 4962</v>
      </c>
      <c r="B13372" s="3" t="s">
        <v>6169</v>
      </c>
      <c r="C13372" s="3">
        <v>4962</v>
      </c>
      <c r="D13372" s="2" t="s">
        <v>14101</v>
      </c>
      <c r="E13372" s="3" t="s">
        <v>6148</v>
      </c>
      <c r="G13372" s="66">
        <v>224.56</v>
      </c>
    </row>
    <row r="13373" spans="1:7" ht="33.75" x14ac:dyDescent="0.2">
      <c r="A13373" s="1" t="str">
        <f t="shared" si="219"/>
        <v>SINAPI-I 4981</v>
      </c>
      <c r="B13373" s="3" t="s">
        <v>6169</v>
      </c>
      <c r="C13373" s="3">
        <v>4981</v>
      </c>
      <c r="D13373" s="2" t="s">
        <v>14102</v>
      </c>
      <c r="E13373" s="3" t="s">
        <v>6148</v>
      </c>
      <c r="G13373" s="66">
        <v>199.92</v>
      </c>
    </row>
    <row r="13374" spans="1:7" ht="33.75" x14ac:dyDescent="0.2">
      <c r="A13374" s="1" t="str">
        <f t="shared" si="219"/>
        <v>SINAPI-I 4964</v>
      </c>
      <c r="B13374" s="3" t="s">
        <v>6169</v>
      </c>
      <c r="C13374" s="3">
        <v>4964</v>
      </c>
      <c r="D13374" s="2" t="s">
        <v>14103</v>
      </c>
      <c r="E13374" s="3" t="s">
        <v>6148</v>
      </c>
      <c r="G13374" s="66">
        <v>253.62</v>
      </c>
    </row>
    <row r="13375" spans="1:7" ht="33.75" x14ac:dyDescent="0.2">
      <c r="A13375" s="1" t="str">
        <f t="shared" si="219"/>
        <v>SINAPI-I 4992</v>
      </c>
      <c r="B13375" s="3" t="s">
        <v>6169</v>
      </c>
      <c r="C13375" s="3">
        <v>4992</v>
      </c>
      <c r="D13375" s="2" t="s">
        <v>14104</v>
      </c>
      <c r="E13375" s="3" t="s">
        <v>6148</v>
      </c>
      <c r="G13375" s="66">
        <v>247.74</v>
      </c>
    </row>
    <row r="13376" spans="1:7" ht="33.75" x14ac:dyDescent="0.2">
      <c r="A13376" s="1" t="str">
        <f t="shared" si="219"/>
        <v>SINAPI-I 4987</v>
      </c>
      <c r="B13376" s="3" t="s">
        <v>6169</v>
      </c>
      <c r="C13376" s="3">
        <v>4987</v>
      </c>
      <c r="D13376" s="2" t="s">
        <v>14105</v>
      </c>
      <c r="E13376" s="3" t="s">
        <v>6148</v>
      </c>
      <c r="G13376" s="66">
        <v>283.44</v>
      </c>
    </row>
    <row r="13377" spans="1:7" ht="22.5" x14ac:dyDescent="0.2">
      <c r="A13377" s="1" t="str">
        <f t="shared" si="219"/>
        <v>SINAPI-I 4930</v>
      </c>
      <c r="B13377" s="3" t="s">
        <v>6169</v>
      </c>
      <c r="C13377" s="3">
        <v>4930</v>
      </c>
      <c r="D13377" s="2" t="s">
        <v>14106</v>
      </c>
      <c r="E13377" s="3" t="s">
        <v>6149</v>
      </c>
      <c r="G13377" s="66">
        <v>553.29</v>
      </c>
    </row>
    <row r="13378" spans="1:7" ht="33.75" x14ac:dyDescent="0.2">
      <c r="A13378" s="1" t="str">
        <f t="shared" si="219"/>
        <v>SINAPI-I 4998</v>
      </c>
      <c r="B13378" s="3" t="s">
        <v>6169</v>
      </c>
      <c r="C13378" s="3">
        <v>4998</v>
      </c>
      <c r="D13378" s="2" t="s">
        <v>14107</v>
      </c>
      <c r="E13378" s="3" t="s">
        <v>6149</v>
      </c>
      <c r="G13378" s="66">
        <v>853.84</v>
      </c>
    </row>
    <row r="13379" spans="1:7" ht="33.75" x14ac:dyDescent="0.2">
      <c r="A13379" s="1" t="str">
        <f t="shared" si="219"/>
        <v>SINAPI-I 39021</v>
      </c>
      <c r="B13379" s="3" t="s">
        <v>6169</v>
      </c>
      <c r="C13379" s="3">
        <v>39021</v>
      </c>
      <c r="D13379" s="2" t="s">
        <v>14108</v>
      </c>
      <c r="E13379" s="3" t="s">
        <v>6148</v>
      </c>
      <c r="G13379" s="66">
        <v>588.29</v>
      </c>
    </row>
    <row r="13380" spans="1:7" ht="22.5" x14ac:dyDescent="0.2">
      <c r="A13380" s="1" t="str">
        <f t="shared" si="219"/>
        <v>SINAPI-I 39022</v>
      </c>
      <c r="B13380" s="3" t="s">
        <v>6169</v>
      </c>
      <c r="C13380" s="3">
        <v>39022</v>
      </c>
      <c r="D13380" s="2" t="s">
        <v>14109</v>
      </c>
      <c r="E13380" s="3" t="s">
        <v>6148</v>
      </c>
      <c r="G13380" s="66">
        <v>526.95000000000005</v>
      </c>
    </row>
    <row r="13381" spans="1:7" ht="22.5" x14ac:dyDescent="0.2">
      <c r="A13381" s="1" t="str">
        <f t="shared" si="219"/>
        <v>SINAPI-I 39024</v>
      </c>
      <c r="B13381" s="3" t="s">
        <v>6169</v>
      </c>
      <c r="C13381" s="3">
        <v>39024</v>
      </c>
      <c r="D13381" s="2" t="s">
        <v>14110</v>
      </c>
      <c r="E13381" s="3" t="s">
        <v>6148</v>
      </c>
    </row>
    <row r="13382" spans="1:7" ht="22.5" x14ac:dyDescent="0.2">
      <c r="A13382" s="1" t="str">
        <f t="shared" si="219"/>
        <v>SINAPI-I 4914</v>
      </c>
      <c r="B13382" s="3" t="s">
        <v>6169</v>
      </c>
      <c r="C13382" s="3">
        <v>4914</v>
      </c>
      <c r="D13382" s="2" t="s">
        <v>14111</v>
      </c>
      <c r="E13382" s="3" t="s">
        <v>6149</v>
      </c>
    </row>
    <row r="13383" spans="1:7" ht="22.5" x14ac:dyDescent="0.2">
      <c r="A13383" s="1" t="str">
        <f t="shared" si="219"/>
        <v>SINAPI-I 4917</v>
      </c>
      <c r="B13383" s="3" t="s">
        <v>6169</v>
      </c>
      <c r="C13383" s="3">
        <v>4917</v>
      </c>
      <c r="D13383" s="2" t="s">
        <v>14112</v>
      </c>
      <c r="E13383" s="3" t="s">
        <v>6149</v>
      </c>
    </row>
    <row r="13384" spans="1:7" ht="22.5" x14ac:dyDescent="0.2">
      <c r="A13384" s="1" t="str">
        <f t="shared" si="219"/>
        <v>SINAPI-I 39025</v>
      </c>
      <c r="B13384" s="3" t="s">
        <v>6169</v>
      </c>
      <c r="C13384" s="3">
        <v>39025</v>
      </c>
      <c r="D13384" s="2" t="s">
        <v>14113</v>
      </c>
      <c r="E13384" s="3" t="s">
        <v>6148</v>
      </c>
    </row>
    <row r="13385" spans="1:7" ht="22.5" x14ac:dyDescent="0.2">
      <c r="A13385" s="1" t="str">
        <f t="shared" si="219"/>
        <v>SINAPI-I 4922</v>
      </c>
      <c r="B13385" s="3" t="s">
        <v>6169</v>
      </c>
      <c r="C13385" s="3">
        <v>4922</v>
      </c>
      <c r="D13385" s="2" t="s">
        <v>14114</v>
      </c>
      <c r="E13385" s="3" t="s">
        <v>6149</v>
      </c>
    </row>
    <row r="13386" spans="1:7" ht="22.5" x14ac:dyDescent="0.2">
      <c r="A13386" s="1" t="str">
        <f t="shared" si="219"/>
        <v>SINAPI-I 4911</v>
      </c>
      <c r="B13386" s="3" t="s">
        <v>6169</v>
      </c>
      <c r="C13386" s="3">
        <v>4911</v>
      </c>
      <c r="D13386" s="2" t="s">
        <v>14115</v>
      </c>
      <c r="E13386" s="3" t="s">
        <v>6149</v>
      </c>
      <c r="G13386" s="66">
        <v>353.36</v>
      </c>
    </row>
    <row r="13387" spans="1:7" ht="22.5" x14ac:dyDescent="0.2">
      <c r="A13387" s="1" t="str">
        <f t="shared" si="219"/>
        <v>SINAPI-I 37518</v>
      </c>
      <c r="B13387" s="3" t="s">
        <v>6169</v>
      </c>
      <c r="C13387" s="3">
        <v>37518</v>
      </c>
      <c r="D13387" s="2" t="s">
        <v>14116</v>
      </c>
      <c r="E13387" s="3" t="s">
        <v>6149</v>
      </c>
      <c r="G13387" s="66">
        <v>574.21</v>
      </c>
    </row>
    <row r="13388" spans="1:7" ht="22.5" x14ac:dyDescent="0.2">
      <c r="A13388" s="1" t="str">
        <f t="shared" si="219"/>
        <v>SINAPI-I 4910</v>
      </c>
      <c r="B13388" s="3" t="s">
        <v>6169</v>
      </c>
      <c r="C13388" s="3">
        <v>4910</v>
      </c>
      <c r="D13388" s="2" t="s">
        <v>14117</v>
      </c>
      <c r="E13388" s="3" t="s">
        <v>6149</v>
      </c>
      <c r="G13388" s="66">
        <v>484.06</v>
      </c>
    </row>
    <row r="13389" spans="1:7" ht="22.5" x14ac:dyDescent="0.2">
      <c r="A13389" s="1" t="str">
        <f t="shared" si="219"/>
        <v>SINAPI-I 4943</v>
      </c>
      <c r="B13389" s="3" t="s">
        <v>6169</v>
      </c>
      <c r="C13389" s="3">
        <v>4943</v>
      </c>
      <c r="D13389" s="2" t="s">
        <v>14118</v>
      </c>
      <c r="E13389" s="3" t="s">
        <v>6149</v>
      </c>
      <c r="G13389" s="66">
        <v>721.14</v>
      </c>
    </row>
    <row r="13390" spans="1:7" x14ac:dyDescent="0.2">
      <c r="A13390" s="1" t="str">
        <f t="shared" si="219"/>
        <v>SINAPI-I 5002</v>
      </c>
      <c r="B13390" s="3" t="s">
        <v>6169</v>
      </c>
      <c r="C13390" s="3">
        <v>5002</v>
      </c>
      <c r="D13390" s="2" t="s">
        <v>14119</v>
      </c>
      <c r="E13390" s="3" t="s">
        <v>6149</v>
      </c>
      <c r="G13390" s="66">
        <v>622.42999999999995</v>
      </c>
    </row>
    <row r="13391" spans="1:7" x14ac:dyDescent="0.2">
      <c r="A13391" s="1" t="str">
        <f t="shared" si="219"/>
        <v>SINAPI-I 4977</v>
      </c>
      <c r="B13391" s="3" t="s">
        <v>6169</v>
      </c>
      <c r="C13391" s="3">
        <v>4977</v>
      </c>
      <c r="D13391" s="2" t="s">
        <v>14120</v>
      </c>
      <c r="E13391" s="3" t="s">
        <v>6149</v>
      </c>
      <c r="G13391" s="66">
        <v>420.16</v>
      </c>
    </row>
    <row r="13392" spans="1:7" ht="22.5" x14ac:dyDescent="0.2">
      <c r="A13392" s="1" t="str">
        <f t="shared" si="219"/>
        <v>SINAPI-I 11364</v>
      </c>
      <c r="B13392" s="3" t="s">
        <v>6169</v>
      </c>
      <c r="C13392" s="3">
        <v>11364</v>
      </c>
      <c r="D13392" s="2" t="s">
        <v>14121</v>
      </c>
      <c r="E13392" s="3" t="s">
        <v>6148</v>
      </c>
      <c r="G13392" s="66">
        <v>171.75</v>
      </c>
    </row>
    <row r="13393" spans="1:7" ht="22.5" x14ac:dyDescent="0.2">
      <c r="A13393" s="1" t="str">
        <f t="shared" si="219"/>
        <v>SINAPI-I 11365</v>
      </c>
      <c r="B13393" s="3" t="s">
        <v>6169</v>
      </c>
      <c r="C13393" s="3">
        <v>11365</v>
      </c>
      <c r="D13393" s="2" t="s">
        <v>14122</v>
      </c>
      <c r="E13393" s="3" t="s">
        <v>6148</v>
      </c>
      <c r="G13393" s="66">
        <v>178.23</v>
      </c>
    </row>
    <row r="13394" spans="1:7" ht="22.5" x14ac:dyDescent="0.2">
      <c r="A13394" s="1" t="str">
        <f t="shared" si="219"/>
        <v>SINAPI-I 11366</v>
      </c>
      <c r="B13394" s="3" t="s">
        <v>6169</v>
      </c>
      <c r="C13394" s="3">
        <v>11366</v>
      </c>
      <c r="D13394" s="2" t="s">
        <v>14123</v>
      </c>
      <c r="E13394" s="3" t="s">
        <v>6148</v>
      </c>
      <c r="G13394" s="66">
        <v>189.46</v>
      </c>
    </row>
    <row r="13395" spans="1:7" ht="22.5" x14ac:dyDescent="0.2">
      <c r="A13395" s="1" t="str">
        <f t="shared" si="219"/>
        <v>SINAPI-I 43777</v>
      </c>
      <c r="B13395" s="3" t="s">
        <v>6169</v>
      </c>
      <c r="C13395" s="3">
        <v>43777</v>
      </c>
      <c r="D13395" s="2" t="s">
        <v>14124</v>
      </c>
      <c r="E13395" s="3" t="s">
        <v>6148</v>
      </c>
      <c r="G13395" s="66">
        <v>222.55</v>
      </c>
    </row>
    <row r="13396" spans="1:7" ht="22.5" x14ac:dyDescent="0.2">
      <c r="A13396" s="1" t="str">
        <f t="shared" si="219"/>
        <v>SINAPI-I 20322</v>
      </c>
      <c r="B13396" s="3" t="s">
        <v>6169</v>
      </c>
      <c r="C13396" s="3">
        <v>20322</v>
      </c>
      <c r="D13396" s="2" t="s">
        <v>14125</v>
      </c>
      <c r="E13396" s="3" t="s">
        <v>6148</v>
      </c>
      <c r="G13396" s="66">
        <v>206.59</v>
      </c>
    </row>
    <row r="13397" spans="1:7" ht="22.5" x14ac:dyDescent="0.2">
      <c r="A13397" s="1" t="str">
        <f t="shared" si="219"/>
        <v>SINAPI-I 10553</v>
      </c>
      <c r="B13397" s="3" t="s">
        <v>6169</v>
      </c>
      <c r="C13397" s="3">
        <v>10553</v>
      </c>
      <c r="D13397" s="2" t="s">
        <v>14126</v>
      </c>
      <c r="E13397" s="3" t="s">
        <v>6148</v>
      </c>
      <c r="G13397" s="66">
        <v>187.59</v>
      </c>
    </row>
    <row r="13398" spans="1:7" ht="22.5" x14ac:dyDescent="0.2">
      <c r="A13398" s="1" t="str">
        <f t="shared" si="219"/>
        <v>SINAPI-I 5020</v>
      </c>
      <c r="B13398" s="3" t="s">
        <v>6169</v>
      </c>
      <c r="C13398" s="3">
        <v>5020</v>
      </c>
      <c r="D13398" s="2" t="s">
        <v>14127</v>
      </c>
      <c r="E13398" s="3" t="s">
        <v>6148</v>
      </c>
      <c r="G13398" s="66">
        <v>197.77</v>
      </c>
    </row>
    <row r="13399" spans="1:7" ht="22.5" x14ac:dyDescent="0.2">
      <c r="A13399" s="1" t="str">
        <f t="shared" si="219"/>
        <v>SINAPI-I 10554</v>
      </c>
      <c r="B13399" s="3" t="s">
        <v>6169</v>
      </c>
      <c r="C13399" s="3">
        <v>10554</v>
      </c>
      <c r="D13399" s="2" t="s">
        <v>14128</v>
      </c>
      <c r="E13399" s="3" t="s">
        <v>6148</v>
      </c>
      <c r="G13399" s="66">
        <v>189.25</v>
      </c>
    </row>
    <row r="13400" spans="1:7" ht="22.5" x14ac:dyDescent="0.2">
      <c r="A13400" s="1" t="str">
        <f t="shared" si="219"/>
        <v>SINAPI-I 10555</v>
      </c>
      <c r="B13400" s="3" t="s">
        <v>6169</v>
      </c>
      <c r="C13400" s="3">
        <v>10555</v>
      </c>
      <c r="D13400" s="2" t="s">
        <v>14129</v>
      </c>
      <c r="E13400" s="3" t="s">
        <v>6148</v>
      </c>
      <c r="G13400" s="66">
        <v>206.38</v>
      </c>
    </row>
    <row r="13401" spans="1:7" ht="22.5" x14ac:dyDescent="0.2">
      <c r="A13401" s="1" t="str">
        <f t="shared" si="219"/>
        <v>SINAPI-I 10556</v>
      </c>
      <c r="B13401" s="3" t="s">
        <v>6169</v>
      </c>
      <c r="C13401" s="3">
        <v>10556</v>
      </c>
      <c r="D13401" s="2" t="s">
        <v>14130</v>
      </c>
      <c r="E13401" s="3" t="s">
        <v>6148</v>
      </c>
      <c r="G13401" s="66">
        <v>274.41000000000003</v>
      </c>
    </row>
    <row r="13402" spans="1:7" ht="22.5" x14ac:dyDescent="0.2">
      <c r="A13402" s="1" t="str">
        <f t="shared" si="219"/>
        <v>SINAPI-I 39502</v>
      </c>
      <c r="B13402" s="3" t="s">
        <v>6169</v>
      </c>
      <c r="C13402" s="3">
        <v>39502</v>
      </c>
      <c r="D13402" s="2" t="s">
        <v>14131</v>
      </c>
      <c r="E13402" s="3" t="s">
        <v>6148</v>
      </c>
      <c r="G13402" s="66">
        <v>385.33</v>
      </c>
    </row>
    <row r="13403" spans="1:7" ht="22.5" x14ac:dyDescent="0.2">
      <c r="A13403" s="1" t="str">
        <f t="shared" si="219"/>
        <v>SINAPI-I 39504</v>
      </c>
      <c r="B13403" s="3" t="s">
        <v>6169</v>
      </c>
      <c r="C13403" s="3">
        <v>39504</v>
      </c>
      <c r="D13403" s="2" t="s">
        <v>14132</v>
      </c>
      <c r="E13403" s="3" t="s">
        <v>6148</v>
      </c>
      <c r="G13403" s="66">
        <v>426.1</v>
      </c>
    </row>
    <row r="13404" spans="1:7" ht="22.5" x14ac:dyDescent="0.2">
      <c r="A13404" s="1" t="str">
        <f t="shared" si="219"/>
        <v>SINAPI-I 39503</v>
      </c>
      <c r="B13404" s="3" t="s">
        <v>6169</v>
      </c>
      <c r="C13404" s="3">
        <v>39503</v>
      </c>
      <c r="D13404" s="2" t="s">
        <v>14133</v>
      </c>
      <c r="E13404" s="3" t="s">
        <v>6148</v>
      </c>
      <c r="G13404" s="66">
        <v>448.46</v>
      </c>
    </row>
    <row r="13405" spans="1:7" ht="22.5" x14ac:dyDescent="0.2">
      <c r="A13405" s="1" t="str">
        <f t="shared" si="219"/>
        <v>SINAPI-I 39505</v>
      </c>
      <c r="B13405" s="3" t="s">
        <v>6169</v>
      </c>
      <c r="C13405" s="3">
        <v>39505</v>
      </c>
      <c r="D13405" s="2" t="s">
        <v>14134</v>
      </c>
      <c r="E13405" s="3" t="s">
        <v>6148</v>
      </c>
      <c r="G13405" s="66">
        <v>483.28</v>
      </c>
    </row>
    <row r="13406" spans="1:7" ht="22.5" x14ac:dyDescent="0.2">
      <c r="A13406" s="1" t="str">
        <f t="shared" si="219"/>
        <v>SINAPI-I 5028</v>
      </c>
      <c r="B13406" s="3" t="s">
        <v>6169</v>
      </c>
      <c r="C13406" s="3">
        <v>5028</v>
      </c>
      <c r="D13406" s="2" t="s">
        <v>14135</v>
      </c>
      <c r="E13406" s="3" t="s">
        <v>6149</v>
      </c>
      <c r="G13406" s="66">
        <v>1028.08</v>
      </c>
    </row>
    <row r="13407" spans="1:7" x14ac:dyDescent="0.2">
      <c r="A13407" s="1" t="str">
        <f t="shared" si="219"/>
        <v>SINAPI-I 4969</v>
      </c>
      <c r="B13407" s="3" t="s">
        <v>6169</v>
      </c>
      <c r="C13407" s="3">
        <v>4969</v>
      </c>
      <c r="D13407" s="2" t="s">
        <v>14136</v>
      </c>
      <c r="E13407" s="3" t="s">
        <v>6149</v>
      </c>
      <c r="G13407" s="66">
        <v>594.24</v>
      </c>
    </row>
    <row r="13408" spans="1:7" x14ac:dyDescent="0.2">
      <c r="A13408" s="1" t="str">
        <f t="shared" si="219"/>
        <v>SINAPI-I 44471</v>
      </c>
      <c r="B13408" s="3" t="s">
        <v>6169</v>
      </c>
      <c r="C13408" s="3">
        <v>44471</v>
      </c>
      <c r="D13408" s="2" t="s">
        <v>14137</v>
      </c>
      <c r="E13408" s="3" t="s">
        <v>6148</v>
      </c>
    </row>
    <row r="13409" spans="1:7" ht="22.5" x14ac:dyDescent="0.2">
      <c r="A13409" s="1" t="str">
        <f t="shared" si="219"/>
        <v>SINAPI-I 4944</v>
      </c>
      <c r="B13409" s="3" t="s">
        <v>6169</v>
      </c>
      <c r="C13409" s="3">
        <v>4944</v>
      </c>
      <c r="D13409" s="2" t="s">
        <v>14138</v>
      </c>
      <c r="E13409" s="3" t="s">
        <v>6149</v>
      </c>
      <c r="G13409" s="66">
        <v>1078.0999999999999</v>
      </c>
    </row>
    <row r="13410" spans="1:7" x14ac:dyDescent="0.2">
      <c r="A13410" s="1" t="str">
        <f t="shared" si="219"/>
        <v>SINAPI-I 21102</v>
      </c>
      <c r="B13410" s="3" t="s">
        <v>6169</v>
      </c>
      <c r="C13410" s="3">
        <v>21102</v>
      </c>
      <c r="D13410" s="2" t="s">
        <v>14139</v>
      </c>
      <c r="E13410" s="3" t="s">
        <v>6148</v>
      </c>
      <c r="G13410" s="66">
        <v>36.549999999999997</v>
      </c>
    </row>
    <row r="13411" spans="1:7" x14ac:dyDescent="0.2">
      <c r="A13411" s="1" t="str">
        <f t="shared" si="219"/>
        <v>SINAPI-I 21101</v>
      </c>
      <c r="B13411" s="3" t="s">
        <v>6169</v>
      </c>
      <c r="C13411" s="3">
        <v>21101</v>
      </c>
      <c r="D13411" s="2" t="s">
        <v>14140</v>
      </c>
      <c r="E13411" s="3" t="s">
        <v>6148</v>
      </c>
      <c r="G13411" s="66">
        <v>23.47</v>
      </c>
    </row>
    <row r="13412" spans="1:7" x14ac:dyDescent="0.2">
      <c r="A13412" s="1" t="str">
        <f t="shared" si="219"/>
        <v>SINAPI-I 34713</v>
      </c>
      <c r="B13412" s="3" t="s">
        <v>6169</v>
      </c>
      <c r="C13412" s="3">
        <v>34713</v>
      </c>
      <c r="D13412" s="2" t="s">
        <v>14141</v>
      </c>
      <c r="E13412" s="3" t="s">
        <v>6149</v>
      </c>
      <c r="G13412" s="66">
        <v>229.01</v>
      </c>
    </row>
    <row r="13413" spans="1:7" ht="22.5" x14ac:dyDescent="0.2">
      <c r="A13413" s="1" t="str">
        <f t="shared" si="219"/>
        <v>SINAPI-I 37563</v>
      </c>
      <c r="B13413" s="3" t="s">
        <v>6169</v>
      </c>
      <c r="C13413" s="3">
        <v>37563</v>
      </c>
      <c r="D13413" s="2" t="s">
        <v>14142</v>
      </c>
      <c r="E13413" s="3" t="s">
        <v>6149</v>
      </c>
      <c r="G13413" s="66">
        <v>608.83000000000004</v>
      </c>
    </row>
    <row r="13414" spans="1:7" ht="22.5" x14ac:dyDescent="0.2">
      <c r="A13414" s="1" t="str">
        <f t="shared" si="219"/>
        <v>SINAPI-I 4948</v>
      </c>
      <c r="B13414" s="3" t="s">
        <v>6169</v>
      </c>
      <c r="C13414" s="3">
        <v>4948</v>
      </c>
      <c r="D13414" s="2" t="s">
        <v>14143</v>
      </c>
      <c r="E13414" s="3" t="s">
        <v>6149</v>
      </c>
      <c r="G13414" s="66">
        <v>529.69000000000005</v>
      </c>
    </row>
    <row r="13415" spans="1:7" ht="22.5" x14ac:dyDescent="0.2">
      <c r="A13415" s="1" t="str">
        <f t="shared" ref="A13415:A13478" si="220">CONCATENAR</f>
        <v>SINAPI-I 37561</v>
      </c>
      <c r="B13415" s="3" t="s">
        <v>6169</v>
      </c>
      <c r="C13415" s="3">
        <v>37561</v>
      </c>
      <c r="D13415" s="2" t="s">
        <v>14144</v>
      </c>
      <c r="E13415" s="3" t="s">
        <v>6149</v>
      </c>
      <c r="G13415" s="66">
        <v>494.01</v>
      </c>
    </row>
    <row r="13416" spans="1:7" ht="22.5" x14ac:dyDescent="0.2">
      <c r="A13416" s="1" t="str">
        <f t="shared" si="220"/>
        <v>SINAPI-I 37562</v>
      </c>
      <c r="B13416" s="3" t="s">
        <v>6169</v>
      </c>
      <c r="C13416" s="3">
        <v>37562</v>
      </c>
      <c r="D13416" s="2" t="s">
        <v>14145</v>
      </c>
      <c r="E13416" s="3" t="s">
        <v>6149</v>
      </c>
      <c r="G13416" s="66">
        <v>647.70000000000005</v>
      </c>
    </row>
    <row r="13417" spans="1:7" ht="22.5" x14ac:dyDescent="0.2">
      <c r="A13417" s="1" t="str">
        <f t="shared" si="220"/>
        <v>SINAPI-I 14164</v>
      </c>
      <c r="B13417" s="3" t="s">
        <v>6169</v>
      </c>
      <c r="C13417" s="3">
        <v>14164</v>
      </c>
      <c r="D13417" s="2" t="s">
        <v>14146</v>
      </c>
      <c r="E13417" s="3" t="s">
        <v>6148</v>
      </c>
    </row>
    <row r="13418" spans="1:7" ht="22.5" x14ac:dyDescent="0.2">
      <c r="A13418" s="1" t="str">
        <f t="shared" si="220"/>
        <v>SINAPI-I 14163</v>
      </c>
      <c r="B13418" s="3" t="s">
        <v>6169</v>
      </c>
      <c r="C13418" s="3">
        <v>14163</v>
      </c>
      <c r="D13418" s="2" t="s">
        <v>14147</v>
      </c>
      <c r="E13418" s="3" t="s">
        <v>6148</v>
      </c>
    </row>
    <row r="13419" spans="1:7" ht="22.5" x14ac:dyDescent="0.2">
      <c r="A13419" s="1" t="str">
        <f t="shared" si="220"/>
        <v>SINAPI-I 5051</v>
      </c>
      <c r="B13419" s="3" t="s">
        <v>6169</v>
      </c>
      <c r="C13419" s="3">
        <v>5051</v>
      </c>
      <c r="D13419" s="2" t="s">
        <v>14148</v>
      </c>
      <c r="E13419" s="3" t="s">
        <v>6148</v>
      </c>
    </row>
    <row r="13420" spans="1:7" ht="22.5" x14ac:dyDescent="0.2">
      <c r="A13420" s="1" t="str">
        <f t="shared" si="220"/>
        <v>SINAPI-I 5052</v>
      </c>
      <c r="B13420" s="3" t="s">
        <v>6169</v>
      </c>
      <c r="C13420" s="3">
        <v>5052</v>
      </c>
      <c r="D13420" s="2" t="s">
        <v>14149</v>
      </c>
      <c r="E13420" s="3" t="s">
        <v>6148</v>
      </c>
    </row>
    <row r="13421" spans="1:7" ht="22.5" x14ac:dyDescent="0.2">
      <c r="A13421" s="1" t="str">
        <f t="shared" si="220"/>
        <v>SINAPI-I 14162</v>
      </c>
      <c r="B13421" s="3" t="s">
        <v>6169</v>
      </c>
      <c r="C13421" s="3">
        <v>14162</v>
      </c>
      <c r="D13421" s="2" t="s">
        <v>14150</v>
      </c>
      <c r="E13421" s="3" t="s">
        <v>6148</v>
      </c>
    </row>
    <row r="13422" spans="1:7" x14ac:dyDescent="0.2">
      <c r="A13422" s="1" t="str">
        <f t="shared" si="220"/>
        <v>SINAPI-I 14166</v>
      </c>
      <c r="B13422" s="3" t="s">
        <v>6169</v>
      </c>
      <c r="C13422" s="3">
        <v>14166</v>
      </c>
      <c r="D13422" s="2" t="s">
        <v>14151</v>
      </c>
      <c r="E13422" s="3" t="s">
        <v>6148</v>
      </c>
    </row>
    <row r="13423" spans="1:7" x14ac:dyDescent="0.2">
      <c r="A13423" s="1" t="str">
        <f t="shared" si="220"/>
        <v>SINAPI-I 14165</v>
      </c>
      <c r="B13423" s="3" t="s">
        <v>6169</v>
      </c>
      <c r="C13423" s="3">
        <v>14165</v>
      </c>
      <c r="D13423" s="2" t="s">
        <v>14152</v>
      </c>
      <c r="E13423" s="3" t="s">
        <v>6148</v>
      </c>
    </row>
    <row r="13424" spans="1:7" x14ac:dyDescent="0.2">
      <c r="A13424" s="1" t="str">
        <f t="shared" si="220"/>
        <v>SINAPI-I 5050</v>
      </c>
      <c r="B13424" s="3" t="s">
        <v>6169</v>
      </c>
      <c r="C13424" s="3">
        <v>5050</v>
      </c>
      <c r="D13424" s="2" t="s">
        <v>14153</v>
      </c>
      <c r="E13424" s="3" t="s">
        <v>6148</v>
      </c>
    </row>
    <row r="13425" spans="1:7" ht="22.5" x14ac:dyDescent="0.2">
      <c r="A13425" s="1" t="str">
        <f t="shared" si="220"/>
        <v>SINAPI-I 12366</v>
      </c>
      <c r="B13425" s="3" t="s">
        <v>6169</v>
      </c>
      <c r="C13425" s="3">
        <v>12366</v>
      </c>
      <c r="D13425" s="2" t="s">
        <v>14154</v>
      </c>
      <c r="E13425" s="3" t="s">
        <v>6148</v>
      </c>
      <c r="G13425" s="66">
        <v>1589.61</v>
      </c>
    </row>
    <row r="13426" spans="1:7" ht="22.5" x14ac:dyDescent="0.2">
      <c r="A13426" s="1" t="str">
        <f t="shared" si="220"/>
        <v>SINAPI-I 5045</v>
      </c>
      <c r="B13426" s="3" t="s">
        <v>6169</v>
      </c>
      <c r="C13426" s="3">
        <v>5045</v>
      </c>
      <c r="D13426" s="2" t="s">
        <v>14155</v>
      </c>
      <c r="E13426" s="3" t="s">
        <v>6148</v>
      </c>
      <c r="G13426" s="66">
        <v>2195.96</v>
      </c>
    </row>
    <row r="13427" spans="1:7" ht="22.5" x14ac:dyDescent="0.2">
      <c r="A13427" s="1" t="str">
        <f t="shared" si="220"/>
        <v>SINAPI-I 5035</v>
      </c>
      <c r="B13427" s="3" t="s">
        <v>6169</v>
      </c>
      <c r="C13427" s="3">
        <v>5035</v>
      </c>
      <c r="D13427" s="2" t="s">
        <v>14156</v>
      </c>
      <c r="E13427" s="3" t="s">
        <v>6148</v>
      </c>
      <c r="G13427" s="66">
        <v>2524.83</v>
      </c>
    </row>
    <row r="13428" spans="1:7" x14ac:dyDescent="0.2">
      <c r="A13428" s="1" t="str">
        <f t="shared" si="220"/>
        <v>SINAPI-I 41180</v>
      </c>
      <c r="B13428" s="3" t="s">
        <v>6169</v>
      </c>
      <c r="C13428" s="3">
        <v>41180</v>
      </c>
      <c r="D13428" s="2" t="s">
        <v>14157</v>
      </c>
      <c r="E13428" s="3" t="s">
        <v>6148</v>
      </c>
      <c r="G13428" s="66">
        <v>5675.77</v>
      </c>
    </row>
    <row r="13429" spans="1:7" x14ac:dyDescent="0.2">
      <c r="A13429" s="1" t="str">
        <f t="shared" si="220"/>
        <v>SINAPI-I 41181</v>
      </c>
      <c r="B13429" s="3" t="s">
        <v>6169</v>
      </c>
      <c r="C13429" s="3">
        <v>41181</v>
      </c>
      <c r="D13429" s="2" t="s">
        <v>14158</v>
      </c>
      <c r="E13429" s="3" t="s">
        <v>6148</v>
      </c>
      <c r="G13429" s="66">
        <v>7514.54</v>
      </c>
    </row>
    <row r="13430" spans="1:7" x14ac:dyDescent="0.2">
      <c r="A13430" s="1" t="str">
        <f t="shared" si="220"/>
        <v>SINAPI-I 41182</v>
      </c>
      <c r="B13430" s="3" t="s">
        <v>6169</v>
      </c>
      <c r="C13430" s="3">
        <v>41182</v>
      </c>
      <c r="D13430" s="2" t="s">
        <v>14159</v>
      </c>
      <c r="E13430" s="3" t="s">
        <v>6148</v>
      </c>
      <c r="G13430" s="66">
        <v>10780.23</v>
      </c>
    </row>
    <row r="13431" spans="1:7" x14ac:dyDescent="0.2">
      <c r="A13431" s="1" t="str">
        <f t="shared" si="220"/>
        <v>SINAPI-I 41183</v>
      </c>
      <c r="B13431" s="3" t="s">
        <v>6169</v>
      </c>
      <c r="C13431" s="3">
        <v>41183</v>
      </c>
      <c r="D13431" s="2" t="s">
        <v>14160</v>
      </c>
      <c r="E13431" s="3" t="s">
        <v>6148</v>
      </c>
      <c r="G13431" s="66">
        <v>13459.33</v>
      </c>
    </row>
    <row r="13432" spans="1:7" x14ac:dyDescent="0.2">
      <c r="A13432" s="1" t="str">
        <f t="shared" si="220"/>
        <v>SINAPI-I 41184</v>
      </c>
      <c r="B13432" s="3" t="s">
        <v>6169</v>
      </c>
      <c r="C13432" s="3">
        <v>41184</v>
      </c>
      <c r="D13432" s="2" t="s">
        <v>14161</v>
      </c>
      <c r="E13432" s="3" t="s">
        <v>6148</v>
      </c>
      <c r="G13432" s="66">
        <v>20492.66</v>
      </c>
    </row>
    <row r="13433" spans="1:7" x14ac:dyDescent="0.2">
      <c r="A13433" s="1" t="str">
        <f t="shared" si="220"/>
        <v>SINAPI-I 41185</v>
      </c>
      <c r="B13433" s="3" t="s">
        <v>6169</v>
      </c>
      <c r="C13433" s="3">
        <v>41185</v>
      </c>
      <c r="D13433" s="2" t="s">
        <v>14162</v>
      </c>
      <c r="E13433" s="3" t="s">
        <v>6148</v>
      </c>
      <c r="G13433" s="66">
        <v>7599.6</v>
      </c>
    </row>
    <row r="13434" spans="1:7" x14ac:dyDescent="0.2">
      <c r="A13434" s="1" t="str">
        <f t="shared" si="220"/>
        <v>SINAPI-I 41186</v>
      </c>
      <c r="B13434" s="3" t="s">
        <v>6169</v>
      </c>
      <c r="C13434" s="3">
        <v>41186</v>
      </c>
      <c r="D13434" s="2" t="s">
        <v>14163</v>
      </c>
      <c r="E13434" s="3" t="s">
        <v>6148</v>
      </c>
      <c r="G13434" s="66">
        <v>10649.96</v>
      </c>
    </row>
    <row r="13435" spans="1:7" x14ac:dyDescent="0.2">
      <c r="A13435" s="1" t="str">
        <f t="shared" si="220"/>
        <v>SINAPI-I 41187</v>
      </c>
      <c r="B13435" s="3" t="s">
        <v>6169</v>
      </c>
      <c r="C13435" s="3">
        <v>41187</v>
      </c>
      <c r="D13435" s="2" t="s">
        <v>14164</v>
      </c>
      <c r="E13435" s="3" t="s">
        <v>6148</v>
      </c>
      <c r="G13435" s="66">
        <v>14282.48</v>
      </c>
    </row>
    <row r="13436" spans="1:7" x14ac:dyDescent="0.2">
      <c r="A13436" s="1" t="str">
        <f t="shared" si="220"/>
        <v>SINAPI-I 41188</v>
      </c>
      <c r="B13436" s="3" t="s">
        <v>6169</v>
      </c>
      <c r="C13436" s="3">
        <v>41188</v>
      </c>
      <c r="D13436" s="2" t="s">
        <v>14165</v>
      </c>
      <c r="E13436" s="3" t="s">
        <v>6148</v>
      </c>
      <c r="G13436" s="66">
        <v>18264.11</v>
      </c>
    </row>
    <row r="13437" spans="1:7" ht="22.5" x14ac:dyDescent="0.2">
      <c r="A13437" s="1" t="str">
        <f t="shared" si="220"/>
        <v>SINAPI-I 5036</v>
      </c>
      <c r="B13437" s="3" t="s">
        <v>6169</v>
      </c>
      <c r="C13437" s="3">
        <v>5036</v>
      </c>
      <c r="D13437" s="2" t="s">
        <v>14166</v>
      </c>
      <c r="E13437" s="3" t="s">
        <v>6148</v>
      </c>
      <c r="G13437" s="66">
        <v>3873.54</v>
      </c>
    </row>
    <row r="13438" spans="1:7" x14ac:dyDescent="0.2">
      <c r="A13438" s="1" t="str">
        <f t="shared" si="220"/>
        <v>SINAPI-I 41189</v>
      </c>
      <c r="B13438" s="3" t="s">
        <v>6169</v>
      </c>
      <c r="C13438" s="3">
        <v>41189</v>
      </c>
      <c r="D13438" s="2" t="s">
        <v>14167</v>
      </c>
      <c r="E13438" s="3" t="s">
        <v>6148</v>
      </c>
      <c r="G13438" s="66">
        <v>23480.42</v>
      </c>
    </row>
    <row r="13439" spans="1:7" x14ac:dyDescent="0.2">
      <c r="A13439" s="1" t="str">
        <f t="shared" si="220"/>
        <v>SINAPI-I 41190</v>
      </c>
      <c r="B13439" s="3" t="s">
        <v>6169</v>
      </c>
      <c r="C13439" s="3">
        <v>41190</v>
      </c>
      <c r="D13439" s="2" t="s">
        <v>14168</v>
      </c>
      <c r="E13439" s="3" t="s">
        <v>6148</v>
      </c>
      <c r="G13439" s="66">
        <v>8165.67</v>
      </c>
    </row>
    <row r="13440" spans="1:7" x14ac:dyDescent="0.2">
      <c r="A13440" s="1" t="str">
        <f t="shared" si="220"/>
        <v>SINAPI-I 41191</v>
      </c>
      <c r="B13440" s="3" t="s">
        <v>6169</v>
      </c>
      <c r="C13440" s="3">
        <v>41191</v>
      </c>
      <c r="D13440" s="2" t="s">
        <v>14169</v>
      </c>
      <c r="E13440" s="3" t="s">
        <v>6148</v>
      </c>
      <c r="G13440" s="66">
        <v>12521.74</v>
      </c>
    </row>
    <row r="13441" spans="1:7" x14ac:dyDescent="0.2">
      <c r="A13441" s="1" t="str">
        <f t="shared" si="220"/>
        <v>SINAPI-I 41192</v>
      </c>
      <c r="B13441" s="3" t="s">
        <v>6169</v>
      </c>
      <c r="C13441" s="3">
        <v>41192</v>
      </c>
      <c r="D13441" s="2" t="s">
        <v>14170</v>
      </c>
      <c r="E13441" s="3" t="s">
        <v>6148</v>
      </c>
      <c r="G13441" s="66">
        <v>13053.82</v>
      </c>
    </row>
    <row r="13442" spans="1:7" x14ac:dyDescent="0.2">
      <c r="A13442" s="1" t="str">
        <f t="shared" si="220"/>
        <v>SINAPI-I 41193</v>
      </c>
      <c r="B13442" s="3" t="s">
        <v>6169</v>
      </c>
      <c r="C13442" s="3">
        <v>41193</v>
      </c>
      <c r="D13442" s="2" t="s">
        <v>14171</v>
      </c>
      <c r="E13442" s="3" t="s">
        <v>6148</v>
      </c>
      <c r="G13442" s="66">
        <v>21329.52</v>
      </c>
    </row>
    <row r="13443" spans="1:7" x14ac:dyDescent="0.2">
      <c r="A13443" s="1" t="str">
        <f t="shared" si="220"/>
        <v>SINAPI-I 41194</v>
      </c>
      <c r="B13443" s="3" t="s">
        <v>6169</v>
      </c>
      <c r="C13443" s="3">
        <v>41194</v>
      </c>
      <c r="D13443" s="2" t="s">
        <v>14172</v>
      </c>
      <c r="E13443" s="3" t="s">
        <v>6148</v>
      </c>
      <c r="G13443" s="66">
        <v>25450.95</v>
      </c>
    </row>
    <row r="13444" spans="1:7" x14ac:dyDescent="0.2">
      <c r="A13444" s="1" t="str">
        <f t="shared" si="220"/>
        <v>SINAPI-I 5044</v>
      </c>
      <c r="B13444" s="3" t="s">
        <v>6169</v>
      </c>
      <c r="C13444" s="3">
        <v>5044</v>
      </c>
      <c r="D13444" s="2" t="s">
        <v>14173</v>
      </c>
      <c r="E13444" s="3" t="s">
        <v>6148</v>
      </c>
      <c r="G13444" s="66">
        <v>1369.52</v>
      </c>
    </row>
    <row r="13445" spans="1:7" x14ac:dyDescent="0.2">
      <c r="A13445" s="1" t="str">
        <f t="shared" si="220"/>
        <v>SINAPI-I 5059</v>
      </c>
      <c r="B13445" s="3" t="s">
        <v>6169</v>
      </c>
      <c r="C13445" s="3">
        <v>5059</v>
      </c>
      <c r="D13445" s="2" t="s">
        <v>14174</v>
      </c>
      <c r="E13445" s="3" t="s">
        <v>6148</v>
      </c>
      <c r="G13445" s="66">
        <v>1637.78</v>
      </c>
    </row>
    <row r="13446" spans="1:7" x14ac:dyDescent="0.2">
      <c r="A13446" s="1" t="str">
        <f t="shared" si="220"/>
        <v>SINAPI-I 41201</v>
      </c>
      <c r="B13446" s="3" t="s">
        <v>6169</v>
      </c>
      <c r="C13446" s="3">
        <v>41201</v>
      </c>
      <c r="D13446" s="2" t="s">
        <v>14175</v>
      </c>
      <c r="E13446" s="3" t="s">
        <v>6148</v>
      </c>
      <c r="G13446" s="66">
        <v>3323.74</v>
      </c>
    </row>
    <row r="13447" spans="1:7" x14ac:dyDescent="0.2">
      <c r="A13447" s="1" t="str">
        <f t="shared" si="220"/>
        <v>SINAPI-I 41199</v>
      </c>
      <c r="B13447" s="3" t="s">
        <v>6169</v>
      </c>
      <c r="C13447" s="3">
        <v>41199</v>
      </c>
      <c r="D13447" s="2" t="s">
        <v>14176</v>
      </c>
      <c r="E13447" s="3" t="s">
        <v>6148</v>
      </c>
      <c r="G13447" s="66">
        <v>1068.04</v>
      </c>
    </row>
    <row r="13448" spans="1:7" ht="22.5" x14ac:dyDescent="0.2">
      <c r="A13448" s="1" t="str">
        <f t="shared" si="220"/>
        <v>SINAPI-I 5057</v>
      </c>
      <c r="B13448" s="3" t="s">
        <v>6169</v>
      </c>
      <c r="C13448" s="3">
        <v>5057</v>
      </c>
      <c r="D13448" s="2" t="s">
        <v>14177</v>
      </c>
      <c r="E13448" s="3" t="s">
        <v>6148</v>
      </c>
      <c r="G13448" s="66">
        <v>1445.93</v>
      </c>
    </row>
    <row r="13449" spans="1:7" x14ac:dyDescent="0.2">
      <c r="A13449" s="1" t="str">
        <f t="shared" si="220"/>
        <v>SINAPI-I 41200</v>
      </c>
      <c r="B13449" s="3" t="s">
        <v>6169</v>
      </c>
      <c r="C13449" s="3">
        <v>41200</v>
      </c>
      <c r="D13449" s="2" t="s">
        <v>14178</v>
      </c>
      <c r="E13449" s="3" t="s">
        <v>6148</v>
      </c>
      <c r="G13449" s="66">
        <v>2078.79</v>
      </c>
    </row>
    <row r="13450" spans="1:7" x14ac:dyDescent="0.2">
      <c r="A13450" s="1" t="str">
        <f t="shared" si="220"/>
        <v>SINAPI-I 41205</v>
      </c>
      <c r="B13450" s="3" t="s">
        <v>6169</v>
      </c>
      <c r="C13450" s="3">
        <v>41205</v>
      </c>
      <c r="D13450" s="2" t="s">
        <v>14179</v>
      </c>
      <c r="E13450" s="3" t="s">
        <v>6148</v>
      </c>
      <c r="G13450" s="66">
        <v>3851.95</v>
      </c>
    </row>
    <row r="13451" spans="1:7" x14ac:dyDescent="0.2">
      <c r="A13451" s="1" t="str">
        <f t="shared" si="220"/>
        <v>SINAPI-I 41202</v>
      </c>
      <c r="B13451" s="3" t="s">
        <v>6169</v>
      </c>
      <c r="C13451" s="3">
        <v>41202</v>
      </c>
      <c r="D13451" s="2" t="s">
        <v>14180</v>
      </c>
      <c r="E13451" s="3" t="s">
        <v>6148</v>
      </c>
      <c r="G13451" s="66">
        <v>1124.02</v>
      </c>
    </row>
    <row r="13452" spans="1:7" x14ac:dyDescent="0.2">
      <c r="A13452" s="1" t="str">
        <f t="shared" si="220"/>
        <v>SINAPI-I 41206</v>
      </c>
      <c r="B13452" s="3" t="s">
        <v>6169</v>
      </c>
      <c r="C13452" s="3">
        <v>41206</v>
      </c>
      <c r="D13452" s="2" t="s">
        <v>14181</v>
      </c>
      <c r="E13452" s="3" t="s">
        <v>6148</v>
      </c>
      <c r="G13452" s="66">
        <v>5078.62</v>
      </c>
    </row>
    <row r="13453" spans="1:7" x14ac:dyDescent="0.2">
      <c r="A13453" s="1" t="str">
        <f t="shared" si="220"/>
        <v>SINAPI-I 12372</v>
      </c>
      <c r="B13453" s="3" t="s">
        <v>6169</v>
      </c>
      <c r="C13453" s="3">
        <v>12372</v>
      </c>
      <c r="D13453" s="2" t="s">
        <v>14182</v>
      </c>
      <c r="E13453" s="3" t="s">
        <v>6148</v>
      </c>
      <c r="G13453" s="66">
        <v>1180.23</v>
      </c>
    </row>
    <row r="13454" spans="1:7" x14ac:dyDescent="0.2">
      <c r="A13454" s="1" t="str">
        <f t="shared" si="220"/>
        <v>SINAPI-I 41207</v>
      </c>
      <c r="B13454" s="3" t="s">
        <v>6169</v>
      </c>
      <c r="C13454" s="3">
        <v>41207</v>
      </c>
      <c r="D13454" s="2" t="s">
        <v>14183</v>
      </c>
      <c r="E13454" s="3" t="s">
        <v>6148</v>
      </c>
      <c r="G13454" s="66">
        <v>6836.83</v>
      </c>
    </row>
    <row r="13455" spans="1:7" x14ac:dyDescent="0.2">
      <c r="A13455" s="1" t="str">
        <f t="shared" si="220"/>
        <v>SINAPI-I 41203</v>
      </c>
      <c r="B13455" s="3" t="s">
        <v>6169</v>
      </c>
      <c r="C13455" s="3">
        <v>41203</v>
      </c>
      <c r="D13455" s="2" t="s">
        <v>14184</v>
      </c>
      <c r="E13455" s="3" t="s">
        <v>6148</v>
      </c>
      <c r="G13455" s="66">
        <v>1800.56</v>
      </c>
    </row>
    <row r="13456" spans="1:7" x14ac:dyDescent="0.2">
      <c r="A13456" s="1" t="str">
        <f t="shared" si="220"/>
        <v>SINAPI-I 41204</v>
      </c>
      <c r="B13456" s="3" t="s">
        <v>6169</v>
      </c>
      <c r="C13456" s="3">
        <v>41204</v>
      </c>
      <c r="D13456" s="2" t="s">
        <v>14185</v>
      </c>
      <c r="E13456" s="3" t="s">
        <v>6148</v>
      </c>
      <c r="G13456" s="66">
        <v>2545.54</v>
      </c>
    </row>
    <row r="13457" spans="1:7" x14ac:dyDescent="0.2">
      <c r="A13457" s="1" t="str">
        <f t="shared" si="220"/>
        <v>SINAPI-I 41210</v>
      </c>
      <c r="B13457" s="3" t="s">
        <v>6169</v>
      </c>
      <c r="C13457" s="3">
        <v>41210</v>
      </c>
      <c r="D13457" s="2" t="s">
        <v>14186</v>
      </c>
      <c r="E13457" s="3" t="s">
        <v>6148</v>
      </c>
      <c r="G13457" s="66">
        <v>4252.26</v>
      </c>
    </row>
    <row r="13458" spans="1:7" x14ac:dyDescent="0.2">
      <c r="A13458" s="1" t="str">
        <f t="shared" si="220"/>
        <v>SINAPI-I 41208</v>
      </c>
      <c r="B13458" s="3" t="s">
        <v>6169</v>
      </c>
      <c r="C13458" s="3">
        <v>41208</v>
      </c>
      <c r="D13458" s="2" t="s">
        <v>14187</v>
      </c>
      <c r="E13458" s="3" t="s">
        <v>6148</v>
      </c>
      <c r="G13458" s="66">
        <v>1488.54</v>
      </c>
    </row>
    <row r="13459" spans="1:7" x14ac:dyDescent="0.2">
      <c r="A13459" s="1" t="str">
        <f t="shared" si="220"/>
        <v>SINAPI-I 41211</v>
      </c>
      <c r="B13459" s="3" t="s">
        <v>6169</v>
      </c>
      <c r="C13459" s="3">
        <v>41211</v>
      </c>
      <c r="D13459" s="2" t="s">
        <v>14188</v>
      </c>
      <c r="E13459" s="3" t="s">
        <v>6148</v>
      </c>
      <c r="G13459" s="66">
        <v>5991.37</v>
      </c>
    </row>
    <row r="13460" spans="1:7" ht="22.5" x14ac:dyDescent="0.2">
      <c r="A13460" s="1" t="str">
        <f t="shared" si="220"/>
        <v>SINAPI-I 13339</v>
      </c>
      <c r="B13460" s="3" t="s">
        <v>6169</v>
      </c>
      <c r="C13460" s="3">
        <v>13339</v>
      </c>
      <c r="D13460" s="2" t="s">
        <v>14189</v>
      </c>
      <c r="E13460" s="3" t="s">
        <v>6148</v>
      </c>
      <c r="G13460" s="66">
        <v>2017.33</v>
      </c>
    </row>
    <row r="13461" spans="1:7" x14ac:dyDescent="0.2">
      <c r="A13461" s="1" t="str">
        <f t="shared" si="220"/>
        <v>SINAPI-I 41213</v>
      </c>
      <c r="B13461" s="3" t="s">
        <v>6169</v>
      </c>
      <c r="C13461" s="3">
        <v>41213</v>
      </c>
      <c r="D13461" s="2" t="s">
        <v>14190</v>
      </c>
      <c r="E13461" s="3" t="s">
        <v>6148</v>
      </c>
      <c r="G13461" s="66">
        <v>12418.63</v>
      </c>
    </row>
    <row r="13462" spans="1:7" x14ac:dyDescent="0.2">
      <c r="A13462" s="1" t="str">
        <f t="shared" si="220"/>
        <v>SINAPI-I 41209</v>
      </c>
      <c r="B13462" s="3" t="s">
        <v>6169</v>
      </c>
      <c r="C13462" s="3">
        <v>41209</v>
      </c>
      <c r="D13462" s="2" t="s">
        <v>14191</v>
      </c>
      <c r="E13462" s="3" t="s">
        <v>6148</v>
      </c>
      <c r="G13462" s="66">
        <v>2775.59</v>
      </c>
    </row>
    <row r="13463" spans="1:7" x14ac:dyDescent="0.2">
      <c r="A13463" s="1" t="str">
        <f t="shared" si="220"/>
        <v>SINAPI-I 41216</v>
      </c>
      <c r="B13463" s="3" t="s">
        <v>6169</v>
      </c>
      <c r="C13463" s="3">
        <v>41216</v>
      </c>
      <c r="D13463" s="2" t="s">
        <v>14192</v>
      </c>
      <c r="E13463" s="3" t="s">
        <v>6148</v>
      </c>
      <c r="G13463" s="66">
        <v>5199.05</v>
      </c>
    </row>
    <row r="13464" spans="1:7" x14ac:dyDescent="0.2">
      <c r="A13464" s="1" t="str">
        <f t="shared" si="220"/>
        <v>SINAPI-I 41217</v>
      </c>
      <c r="B13464" s="3" t="s">
        <v>6169</v>
      </c>
      <c r="C13464" s="3">
        <v>41217</v>
      </c>
      <c r="D13464" s="2" t="s">
        <v>14193</v>
      </c>
      <c r="E13464" s="3" t="s">
        <v>6148</v>
      </c>
      <c r="G13464" s="66">
        <v>8335.92</v>
      </c>
    </row>
    <row r="13465" spans="1:7" x14ac:dyDescent="0.2">
      <c r="A13465" s="1" t="str">
        <f t="shared" si="220"/>
        <v>SINAPI-I 41218</v>
      </c>
      <c r="B13465" s="3" t="s">
        <v>6169</v>
      </c>
      <c r="C13465" s="3">
        <v>41218</v>
      </c>
      <c r="D13465" s="2" t="s">
        <v>14194</v>
      </c>
      <c r="E13465" s="3" t="s">
        <v>6148</v>
      </c>
      <c r="G13465" s="66">
        <v>11178.73</v>
      </c>
    </row>
    <row r="13466" spans="1:7" x14ac:dyDescent="0.2">
      <c r="A13466" s="1" t="str">
        <f t="shared" si="220"/>
        <v>SINAPI-I 41214</v>
      </c>
      <c r="B13466" s="3" t="s">
        <v>6169</v>
      </c>
      <c r="C13466" s="3">
        <v>41214</v>
      </c>
      <c r="D13466" s="2" t="s">
        <v>14195</v>
      </c>
      <c r="E13466" s="3" t="s">
        <v>6148</v>
      </c>
      <c r="G13466" s="66">
        <v>2357.0100000000002</v>
      </c>
    </row>
    <row r="13467" spans="1:7" x14ac:dyDescent="0.2">
      <c r="A13467" s="1" t="str">
        <f t="shared" si="220"/>
        <v>SINAPI-I 41215</v>
      </c>
      <c r="B13467" s="3" t="s">
        <v>6169</v>
      </c>
      <c r="C13467" s="3">
        <v>41215</v>
      </c>
      <c r="D13467" s="2" t="s">
        <v>14196</v>
      </c>
      <c r="E13467" s="3" t="s">
        <v>6148</v>
      </c>
      <c r="G13467" s="66">
        <v>3548.81</v>
      </c>
    </row>
    <row r="13468" spans="1:7" x14ac:dyDescent="0.2">
      <c r="A13468" s="1" t="str">
        <f t="shared" si="220"/>
        <v>SINAPI-I 41221</v>
      </c>
      <c r="B13468" s="3" t="s">
        <v>6169</v>
      </c>
      <c r="C13468" s="3">
        <v>41221</v>
      </c>
      <c r="D13468" s="2" t="s">
        <v>14197</v>
      </c>
      <c r="E13468" s="3" t="s">
        <v>6148</v>
      </c>
      <c r="G13468" s="66">
        <v>10275.620000000001</v>
      </c>
    </row>
    <row r="13469" spans="1:7" x14ac:dyDescent="0.2">
      <c r="A13469" s="1" t="str">
        <f t="shared" si="220"/>
        <v>SINAPI-I 41222</v>
      </c>
      <c r="B13469" s="3" t="s">
        <v>6169</v>
      </c>
      <c r="C13469" s="3">
        <v>41222</v>
      </c>
      <c r="D13469" s="2" t="s">
        <v>14198</v>
      </c>
      <c r="E13469" s="3" t="s">
        <v>6148</v>
      </c>
      <c r="G13469" s="66">
        <v>14704.53</v>
      </c>
    </row>
    <row r="13470" spans="1:7" x14ac:dyDescent="0.2">
      <c r="A13470" s="1" t="str">
        <f t="shared" si="220"/>
        <v>SINAPI-I 41195</v>
      </c>
      <c r="B13470" s="3" t="s">
        <v>6169</v>
      </c>
      <c r="C13470" s="3">
        <v>41195</v>
      </c>
      <c r="D13470" s="2" t="s">
        <v>14199</v>
      </c>
      <c r="E13470" s="3" t="s">
        <v>6148</v>
      </c>
      <c r="G13470" s="66">
        <v>755.77</v>
      </c>
    </row>
    <row r="13471" spans="1:7" x14ac:dyDescent="0.2">
      <c r="A13471" s="1" t="str">
        <f t="shared" si="220"/>
        <v>SINAPI-I 41198</v>
      </c>
      <c r="B13471" s="3" t="s">
        <v>6169</v>
      </c>
      <c r="C13471" s="3">
        <v>41198</v>
      </c>
      <c r="D13471" s="2" t="s">
        <v>14200</v>
      </c>
      <c r="E13471" s="3" t="s">
        <v>6148</v>
      </c>
      <c r="G13471" s="66">
        <v>2953.37</v>
      </c>
    </row>
    <row r="13472" spans="1:7" x14ac:dyDescent="0.2">
      <c r="A13472" s="1" t="str">
        <f t="shared" si="220"/>
        <v>SINAPI-I 41196</v>
      </c>
      <c r="B13472" s="3" t="s">
        <v>6169</v>
      </c>
      <c r="C13472" s="3">
        <v>41196</v>
      </c>
      <c r="D13472" s="2" t="s">
        <v>14201</v>
      </c>
      <c r="E13472" s="3" t="s">
        <v>6148</v>
      </c>
      <c r="G13472" s="66">
        <v>936.82</v>
      </c>
    </row>
    <row r="13473" spans="1:7" ht="22.5" x14ac:dyDescent="0.2">
      <c r="A13473" s="1" t="str">
        <f t="shared" si="220"/>
        <v>SINAPI-I 5033</v>
      </c>
      <c r="B13473" s="3" t="s">
        <v>6169</v>
      </c>
      <c r="C13473" s="3">
        <v>5033</v>
      </c>
      <c r="D13473" s="2" t="s">
        <v>14202</v>
      </c>
      <c r="E13473" s="3" t="s">
        <v>6148</v>
      </c>
      <c r="G13473" s="66">
        <v>1230</v>
      </c>
    </row>
    <row r="13474" spans="1:7" x14ac:dyDescent="0.2">
      <c r="A13474" s="1" t="str">
        <f t="shared" si="220"/>
        <v>SINAPI-I 41197</v>
      </c>
      <c r="B13474" s="3" t="s">
        <v>6169</v>
      </c>
      <c r="C13474" s="3">
        <v>41197</v>
      </c>
      <c r="D13474" s="2" t="s">
        <v>14203</v>
      </c>
      <c r="E13474" s="3" t="s">
        <v>6148</v>
      </c>
      <c r="G13474" s="66">
        <v>1827.01</v>
      </c>
    </row>
    <row r="13475" spans="1:7" x14ac:dyDescent="0.2">
      <c r="A13475" s="1" t="str">
        <f t="shared" si="220"/>
        <v>SINAPI-I 12388</v>
      </c>
      <c r="B13475" s="3" t="s">
        <v>6169</v>
      </c>
      <c r="C13475" s="3">
        <v>12388</v>
      </c>
      <c r="D13475" s="2" t="s">
        <v>14204</v>
      </c>
      <c r="E13475" s="3" t="s">
        <v>6148</v>
      </c>
    </row>
    <row r="13476" spans="1:7" x14ac:dyDescent="0.2">
      <c r="A13476" s="1" t="str">
        <f t="shared" si="220"/>
        <v>SINAPI-I 2731</v>
      </c>
      <c r="B13476" s="3" t="s">
        <v>6169</v>
      </c>
      <c r="C13476" s="3">
        <v>2731</v>
      </c>
      <c r="D13476" s="2" t="s">
        <v>14205</v>
      </c>
      <c r="E13476" s="3" t="s">
        <v>6147</v>
      </c>
      <c r="G13476" s="66">
        <v>89.53</v>
      </c>
    </row>
    <row r="13477" spans="1:7" x14ac:dyDescent="0.2">
      <c r="A13477" s="1" t="str">
        <f t="shared" si="220"/>
        <v>SINAPI-I 41457</v>
      </c>
      <c r="B13477" s="3" t="s">
        <v>6169</v>
      </c>
      <c r="C13477" s="3">
        <v>41457</v>
      </c>
      <c r="D13477" s="2" t="s">
        <v>14206</v>
      </c>
      <c r="E13477" s="3" t="s">
        <v>6148</v>
      </c>
      <c r="G13477" s="66">
        <v>1425.9</v>
      </c>
    </row>
    <row r="13478" spans="1:7" x14ac:dyDescent="0.2">
      <c r="A13478" s="1" t="str">
        <f t="shared" si="220"/>
        <v>SINAPI-I 41458</v>
      </c>
      <c r="B13478" s="3" t="s">
        <v>6169</v>
      </c>
      <c r="C13478" s="3">
        <v>41458</v>
      </c>
      <c r="D13478" s="2" t="s">
        <v>14207</v>
      </c>
      <c r="E13478" s="3" t="s">
        <v>6148</v>
      </c>
      <c r="G13478" s="66">
        <v>1990.62</v>
      </c>
    </row>
    <row r="13479" spans="1:7" x14ac:dyDescent="0.2">
      <c r="A13479" s="1" t="str">
        <f t="shared" ref="A13479:A13542" si="221">CONCATENAR</f>
        <v>SINAPI-I 41459</v>
      </c>
      <c r="B13479" s="3" t="s">
        <v>6169</v>
      </c>
      <c r="C13479" s="3">
        <v>41459</v>
      </c>
      <c r="D13479" s="2" t="s">
        <v>14208</v>
      </c>
      <c r="E13479" s="3" t="s">
        <v>6148</v>
      </c>
      <c r="G13479" s="66">
        <v>2776.77</v>
      </c>
    </row>
    <row r="13480" spans="1:7" x14ac:dyDescent="0.2">
      <c r="A13480" s="1" t="str">
        <f t="shared" si="221"/>
        <v>SINAPI-I 41461</v>
      </c>
      <c r="B13480" s="3" t="s">
        <v>6169</v>
      </c>
      <c r="C13480" s="3">
        <v>41461</v>
      </c>
      <c r="D13480" s="2" t="s">
        <v>14209</v>
      </c>
      <c r="E13480" s="3" t="s">
        <v>6148</v>
      </c>
      <c r="G13480" s="66">
        <v>3785.98</v>
      </c>
    </row>
    <row r="13481" spans="1:7" x14ac:dyDescent="0.2">
      <c r="A13481" s="1" t="str">
        <f t="shared" si="221"/>
        <v>SINAPI-I 44537</v>
      </c>
      <c r="B13481" s="3" t="s">
        <v>6169</v>
      </c>
      <c r="C13481" s="3">
        <v>44537</v>
      </c>
      <c r="D13481" s="2" t="s">
        <v>14210</v>
      </c>
      <c r="E13481" s="3" t="s">
        <v>6163</v>
      </c>
      <c r="G13481" s="66">
        <v>313.63</v>
      </c>
    </row>
    <row r="13482" spans="1:7" x14ac:dyDescent="0.2">
      <c r="A13482" s="1" t="str">
        <f t="shared" si="221"/>
        <v>SINAPI-I 11844</v>
      </c>
      <c r="B13482" s="3" t="s">
        <v>6169</v>
      </c>
      <c r="C13482" s="3">
        <v>11844</v>
      </c>
      <c r="D13482" s="2" t="s">
        <v>14211</v>
      </c>
      <c r="E13482" s="3" t="s">
        <v>6147</v>
      </c>
      <c r="G13482" s="66">
        <v>71.66</v>
      </c>
    </row>
    <row r="13483" spans="1:7" ht="22.5" x14ac:dyDescent="0.2">
      <c r="A13483" s="1" t="str">
        <f t="shared" si="221"/>
        <v>SINAPI-I 4465</v>
      </c>
      <c r="B13483" s="3" t="s">
        <v>6169</v>
      </c>
      <c r="C13483" s="3">
        <v>4465</v>
      </c>
      <c r="D13483" s="2" t="s">
        <v>14212</v>
      </c>
      <c r="E13483" s="3" t="s">
        <v>6147</v>
      </c>
      <c r="G13483" s="66">
        <v>59.55</v>
      </c>
    </row>
    <row r="13484" spans="1:7" ht="22.5" x14ac:dyDescent="0.2">
      <c r="A13484" s="1" t="str">
        <f t="shared" si="221"/>
        <v>SINAPI-I 35273</v>
      </c>
      <c r="B13484" s="3" t="s">
        <v>6169</v>
      </c>
      <c r="C13484" s="3">
        <v>35273</v>
      </c>
      <c r="D13484" s="2" t="s">
        <v>14213</v>
      </c>
      <c r="E13484" s="3" t="s">
        <v>6147</v>
      </c>
      <c r="G13484" s="66">
        <v>71.42</v>
      </c>
    </row>
    <row r="13485" spans="1:7" ht="22.5" x14ac:dyDescent="0.2">
      <c r="A13485" s="1" t="str">
        <f t="shared" si="221"/>
        <v>SINAPI-I 4470</v>
      </c>
      <c r="B13485" s="3" t="s">
        <v>6169</v>
      </c>
      <c r="C13485" s="3">
        <v>4470</v>
      </c>
      <c r="D13485" s="2" t="s">
        <v>14214</v>
      </c>
      <c r="E13485" s="3" t="s">
        <v>6147</v>
      </c>
      <c r="G13485" s="66">
        <v>164.82</v>
      </c>
    </row>
    <row r="13486" spans="1:7" ht="22.5" x14ac:dyDescent="0.2">
      <c r="A13486" s="1" t="str">
        <f t="shared" si="221"/>
        <v>SINAPI-I 20204</v>
      </c>
      <c r="B13486" s="3" t="s">
        <v>6169</v>
      </c>
      <c r="C13486" s="3">
        <v>20204</v>
      </c>
      <c r="D13486" s="2" t="s">
        <v>14215</v>
      </c>
      <c r="E13486" s="3" t="s">
        <v>6147</v>
      </c>
      <c r="G13486" s="66">
        <v>109.88</v>
      </c>
    </row>
    <row r="13487" spans="1:7" x14ac:dyDescent="0.2">
      <c r="A13487" s="1" t="str">
        <f t="shared" si="221"/>
        <v>SINAPI-I 20208</v>
      </c>
      <c r="B13487" s="3" t="s">
        <v>6169</v>
      </c>
      <c r="C13487" s="3">
        <v>20208</v>
      </c>
      <c r="D13487" s="2" t="s">
        <v>14216</v>
      </c>
      <c r="E13487" s="3" t="s">
        <v>6147</v>
      </c>
      <c r="G13487" s="66">
        <v>148.34</v>
      </c>
    </row>
    <row r="13488" spans="1:7" ht="22.5" x14ac:dyDescent="0.2">
      <c r="A13488" s="1" t="str">
        <f t="shared" si="221"/>
        <v>SINAPI-I 4437</v>
      </c>
      <c r="B13488" s="3" t="s">
        <v>6169</v>
      </c>
      <c r="C13488" s="3">
        <v>4437</v>
      </c>
      <c r="D13488" s="2" t="s">
        <v>14217</v>
      </c>
      <c r="E13488" s="3" t="s">
        <v>6147</v>
      </c>
      <c r="G13488" s="66">
        <v>123.62</v>
      </c>
    </row>
    <row r="13489" spans="1:7" ht="22.5" x14ac:dyDescent="0.2">
      <c r="A13489" s="1" t="str">
        <f t="shared" si="221"/>
        <v>SINAPI-I 14580</v>
      </c>
      <c r="B13489" s="3" t="s">
        <v>6169</v>
      </c>
      <c r="C13489" s="3">
        <v>14580</v>
      </c>
      <c r="D13489" s="2" t="s">
        <v>14218</v>
      </c>
      <c r="E13489" s="3" t="s">
        <v>6147</v>
      </c>
      <c r="G13489" s="66">
        <v>123.62</v>
      </c>
    </row>
    <row r="13490" spans="1:7" x14ac:dyDescent="0.2">
      <c r="A13490" s="1" t="str">
        <f t="shared" si="221"/>
        <v>SINAPI-I 5065</v>
      </c>
      <c r="B13490" s="3" t="s">
        <v>6169</v>
      </c>
      <c r="C13490" s="3">
        <v>5065</v>
      </c>
      <c r="D13490" s="2" t="s">
        <v>14219</v>
      </c>
      <c r="E13490" s="3" t="s">
        <v>6153</v>
      </c>
      <c r="G13490" s="66">
        <v>34.71</v>
      </c>
    </row>
    <row r="13491" spans="1:7" x14ac:dyDescent="0.2">
      <c r="A13491" s="1" t="str">
        <f t="shared" si="221"/>
        <v>SINAPI-I 5072</v>
      </c>
      <c r="B13491" s="3" t="s">
        <v>6169</v>
      </c>
      <c r="C13491" s="3">
        <v>5072</v>
      </c>
      <c r="D13491" s="2" t="s">
        <v>14220</v>
      </c>
      <c r="E13491" s="3" t="s">
        <v>6153</v>
      </c>
      <c r="G13491" s="66">
        <v>32.11</v>
      </c>
    </row>
    <row r="13492" spans="1:7" x14ac:dyDescent="0.2">
      <c r="A13492" s="1" t="str">
        <f t="shared" si="221"/>
        <v>SINAPI-I 5066</v>
      </c>
      <c r="B13492" s="3" t="s">
        <v>6169</v>
      </c>
      <c r="C13492" s="3">
        <v>5066</v>
      </c>
      <c r="D13492" s="2" t="s">
        <v>14221</v>
      </c>
      <c r="E13492" s="3" t="s">
        <v>6153</v>
      </c>
      <c r="G13492" s="66">
        <v>24.04</v>
      </c>
    </row>
    <row r="13493" spans="1:7" x14ac:dyDescent="0.2">
      <c r="A13493" s="1" t="str">
        <f t="shared" si="221"/>
        <v>SINAPI-I 5063</v>
      </c>
      <c r="B13493" s="3" t="s">
        <v>6169</v>
      </c>
      <c r="C13493" s="3">
        <v>5063</v>
      </c>
      <c r="D13493" s="2" t="s">
        <v>14222</v>
      </c>
      <c r="E13493" s="3" t="s">
        <v>6153</v>
      </c>
      <c r="G13493" s="66">
        <v>21.77</v>
      </c>
    </row>
    <row r="13494" spans="1:7" x14ac:dyDescent="0.2">
      <c r="A13494" s="1" t="str">
        <f t="shared" si="221"/>
        <v>SINAPI-I 20247</v>
      </c>
      <c r="B13494" s="3" t="s">
        <v>6169</v>
      </c>
      <c r="C13494" s="3">
        <v>20247</v>
      </c>
      <c r="D13494" s="2" t="s">
        <v>14223</v>
      </c>
      <c r="E13494" s="3" t="s">
        <v>6153</v>
      </c>
      <c r="G13494" s="66">
        <v>20.21</v>
      </c>
    </row>
    <row r="13495" spans="1:7" x14ac:dyDescent="0.2">
      <c r="A13495" s="1" t="str">
        <f t="shared" si="221"/>
        <v>SINAPI-I 5074</v>
      </c>
      <c r="B13495" s="3" t="s">
        <v>6169</v>
      </c>
      <c r="C13495" s="3">
        <v>5074</v>
      </c>
      <c r="D13495" s="2" t="s">
        <v>14224</v>
      </c>
      <c r="E13495" s="3" t="s">
        <v>6153</v>
      </c>
      <c r="G13495" s="66">
        <v>20.45</v>
      </c>
    </row>
    <row r="13496" spans="1:7" x14ac:dyDescent="0.2">
      <c r="A13496" s="1" t="str">
        <f t="shared" si="221"/>
        <v>SINAPI-I 5067</v>
      </c>
      <c r="B13496" s="3" t="s">
        <v>6169</v>
      </c>
      <c r="C13496" s="3">
        <v>5067</v>
      </c>
      <c r="D13496" s="2" t="s">
        <v>14225</v>
      </c>
      <c r="E13496" s="3" t="s">
        <v>6153</v>
      </c>
      <c r="G13496" s="66">
        <v>19.45</v>
      </c>
    </row>
    <row r="13497" spans="1:7" x14ac:dyDescent="0.2">
      <c r="A13497" s="1" t="str">
        <f t="shared" si="221"/>
        <v>SINAPI-I 5078</v>
      </c>
      <c r="B13497" s="3" t="s">
        <v>6169</v>
      </c>
      <c r="C13497" s="3">
        <v>5078</v>
      </c>
      <c r="D13497" s="2" t="s">
        <v>14226</v>
      </c>
      <c r="E13497" s="3" t="s">
        <v>6153</v>
      </c>
      <c r="G13497" s="66">
        <v>19.23</v>
      </c>
    </row>
    <row r="13498" spans="1:7" x14ac:dyDescent="0.2">
      <c r="A13498" s="1" t="str">
        <f t="shared" si="221"/>
        <v>SINAPI-I 5068</v>
      </c>
      <c r="B13498" s="3" t="s">
        <v>6169</v>
      </c>
      <c r="C13498" s="3">
        <v>5068</v>
      </c>
      <c r="D13498" s="2" t="s">
        <v>14227</v>
      </c>
      <c r="E13498" s="3" t="s">
        <v>6153</v>
      </c>
      <c r="G13498" s="66">
        <v>18.25</v>
      </c>
    </row>
    <row r="13499" spans="1:7" x14ac:dyDescent="0.2">
      <c r="A13499" s="1" t="str">
        <f t="shared" si="221"/>
        <v>SINAPI-I 5073</v>
      </c>
      <c r="B13499" s="3" t="s">
        <v>6169</v>
      </c>
      <c r="C13499" s="3">
        <v>5073</v>
      </c>
      <c r="D13499" s="2" t="s">
        <v>14228</v>
      </c>
      <c r="E13499" s="3" t="s">
        <v>6153</v>
      </c>
      <c r="G13499" s="66">
        <v>18.600000000000001</v>
      </c>
    </row>
    <row r="13500" spans="1:7" x14ac:dyDescent="0.2">
      <c r="A13500" s="1" t="str">
        <f t="shared" si="221"/>
        <v>SINAPI-I 5069</v>
      </c>
      <c r="B13500" s="3" t="s">
        <v>6169</v>
      </c>
      <c r="C13500" s="3">
        <v>5069</v>
      </c>
      <c r="D13500" s="2" t="s">
        <v>14229</v>
      </c>
      <c r="E13500" s="3" t="s">
        <v>6153</v>
      </c>
      <c r="G13500" s="66">
        <v>18.600000000000001</v>
      </c>
    </row>
    <row r="13501" spans="1:7" x14ac:dyDescent="0.2">
      <c r="A13501" s="1" t="str">
        <f t="shared" si="221"/>
        <v>SINAPI-I 5070</v>
      </c>
      <c r="B13501" s="3" t="s">
        <v>6169</v>
      </c>
      <c r="C13501" s="3">
        <v>5070</v>
      </c>
      <c r="D13501" s="2" t="s">
        <v>14230</v>
      </c>
      <c r="E13501" s="3" t="s">
        <v>6153</v>
      </c>
      <c r="G13501" s="66">
        <v>18.8</v>
      </c>
    </row>
    <row r="13502" spans="1:7" x14ac:dyDescent="0.2">
      <c r="A13502" s="1" t="str">
        <f t="shared" si="221"/>
        <v>SINAPI-I 5071</v>
      </c>
      <c r="B13502" s="3" t="s">
        <v>6169</v>
      </c>
      <c r="C13502" s="3">
        <v>5071</v>
      </c>
      <c r="D13502" s="2" t="s">
        <v>14231</v>
      </c>
      <c r="E13502" s="3" t="s">
        <v>6153</v>
      </c>
      <c r="G13502" s="66">
        <v>18.25</v>
      </c>
    </row>
    <row r="13503" spans="1:7" x14ac:dyDescent="0.2">
      <c r="A13503" s="1" t="str">
        <f t="shared" si="221"/>
        <v>SINAPI-I 5061</v>
      </c>
      <c r="B13503" s="3" t="s">
        <v>6169</v>
      </c>
      <c r="C13503" s="3">
        <v>5061</v>
      </c>
      <c r="D13503" s="2" t="s">
        <v>14232</v>
      </c>
      <c r="E13503" s="3" t="s">
        <v>6153</v>
      </c>
      <c r="G13503" s="66">
        <v>17.940000000000001</v>
      </c>
    </row>
    <row r="13504" spans="1:7" x14ac:dyDescent="0.2">
      <c r="A13504" s="1" t="str">
        <f t="shared" si="221"/>
        <v>SINAPI-I 5075</v>
      </c>
      <c r="B13504" s="3" t="s">
        <v>6169</v>
      </c>
      <c r="C13504" s="3">
        <v>5075</v>
      </c>
      <c r="D13504" s="2" t="s">
        <v>14233</v>
      </c>
      <c r="E13504" s="3" t="s">
        <v>6153</v>
      </c>
      <c r="G13504" s="66">
        <v>18.25</v>
      </c>
    </row>
    <row r="13505" spans="1:7" x14ac:dyDescent="0.2">
      <c r="A13505" s="1" t="str">
        <f t="shared" si="221"/>
        <v>SINAPI-I 39027</v>
      </c>
      <c r="B13505" s="3" t="s">
        <v>6169</v>
      </c>
      <c r="C13505" s="3">
        <v>39027</v>
      </c>
      <c r="D13505" s="2" t="s">
        <v>14234</v>
      </c>
      <c r="E13505" s="3" t="s">
        <v>6153</v>
      </c>
      <c r="G13505" s="66">
        <v>18.23</v>
      </c>
    </row>
    <row r="13506" spans="1:7" x14ac:dyDescent="0.2">
      <c r="A13506" s="1" t="str">
        <f t="shared" si="221"/>
        <v>SINAPI-I 5062</v>
      </c>
      <c r="B13506" s="3" t="s">
        <v>6169</v>
      </c>
      <c r="C13506" s="3">
        <v>5062</v>
      </c>
      <c r="D13506" s="2" t="s">
        <v>14235</v>
      </c>
      <c r="E13506" s="3" t="s">
        <v>6153</v>
      </c>
      <c r="G13506" s="66">
        <v>18.489999999999998</v>
      </c>
    </row>
    <row r="13507" spans="1:7" x14ac:dyDescent="0.2">
      <c r="A13507" s="1" t="str">
        <f t="shared" si="221"/>
        <v>SINAPI-I 40568</v>
      </c>
      <c r="B13507" s="3" t="s">
        <v>6169</v>
      </c>
      <c r="C13507" s="3">
        <v>40568</v>
      </c>
      <c r="D13507" s="2" t="s">
        <v>14236</v>
      </c>
      <c r="E13507" s="3" t="s">
        <v>6153</v>
      </c>
      <c r="G13507" s="66">
        <v>18.38</v>
      </c>
    </row>
    <row r="13508" spans="1:7" x14ac:dyDescent="0.2">
      <c r="A13508" s="1" t="str">
        <f t="shared" si="221"/>
        <v>SINAPI-I 40304</v>
      </c>
      <c r="B13508" s="3" t="s">
        <v>6169</v>
      </c>
      <c r="C13508" s="3">
        <v>40304</v>
      </c>
      <c r="D13508" s="2" t="s">
        <v>14237</v>
      </c>
      <c r="E13508" s="3" t="s">
        <v>6153</v>
      </c>
      <c r="G13508" s="66">
        <v>22.52</v>
      </c>
    </row>
    <row r="13509" spans="1:7" x14ac:dyDescent="0.2">
      <c r="A13509" s="1" t="str">
        <f t="shared" si="221"/>
        <v>SINAPI-I 39026</v>
      </c>
      <c r="B13509" s="3" t="s">
        <v>6169</v>
      </c>
      <c r="C13509" s="3">
        <v>39026</v>
      </c>
      <c r="D13509" s="2" t="s">
        <v>14238</v>
      </c>
      <c r="E13509" s="3" t="s">
        <v>6153</v>
      </c>
      <c r="G13509" s="66">
        <v>20.52</v>
      </c>
    </row>
    <row r="13510" spans="1:7" ht="22.5" x14ac:dyDescent="0.2">
      <c r="A13510" s="1" t="str">
        <f t="shared" si="221"/>
        <v>SINAPI-I 42431</v>
      </c>
      <c r="B13510" s="3" t="s">
        <v>6169</v>
      </c>
      <c r="C13510" s="3">
        <v>42431</v>
      </c>
      <c r="D13510" s="2" t="s">
        <v>14239</v>
      </c>
      <c r="E13510" s="3" t="s">
        <v>6148</v>
      </c>
    </row>
    <row r="13511" spans="1:7" x14ac:dyDescent="0.2">
      <c r="A13511" s="1" t="str">
        <f t="shared" si="221"/>
        <v>SINAPI-I 44074</v>
      </c>
      <c r="B13511" s="3" t="s">
        <v>6169</v>
      </c>
      <c r="C13511" s="3">
        <v>44074</v>
      </c>
      <c r="D13511" s="2" t="s">
        <v>14240</v>
      </c>
      <c r="E13511" s="3" t="s">
        <v>6161</v>
      </c>
      <c r="G13511" s="66">
        <v>500.97</v>
      </c>
    </row>
    <row r="13512" spans="1:7" x14ac:dyDescent="0.2">
      <c r="A13512" s="1" t="str">
        <f t="shared" si="221"/>
        <v>SINAPI-I 44072</v>
      </c>
      <c r="B13512" s="3" t="s">
        <v>6169</v>
      </c>
      <c r="C13512" s="3">
        <v>44072</v>
      </c>
      <c r="D13512" s="2" t="s">
        <v>14241</v>
      </c>
      <c r="E13512" s="3" t="s">
        <v>6161</v>
      </c>
      <c r="G13512" s="66">
        <v>146.62</v>
      </c>
    </row>
    <row r="13513" spans="1:7" x14ac:dyDescent="0.2">
      <c r="A13513" s="1" t="str">
        <f t="shared" si="221"/>
        <v>SINAPI-I 511</v>
      </c>
      <c r="B13513" s="3" t="s">
        <v>6169</v>
      </c>
      <c r="C13513" s="3">
        <v>511</v>
      </c>
      <c r="D13513" s="2" t="s">
        <v>14242</v>
      </c>
      <c r="E13513" s="3" t="s">
        <v>6161</v>
      </c>
      <c r="G13513" s="66">
        <v>18.45</v>
      </c>
    </row>
    <row r="13514" spans="1:7" ht="22.5" x14ac:dyDescent="0.2">
      <c r="A13514" s="1" t="str">
        <f t="shared" si="221"/>
        <v>SINAPI-I 37540</v>
      </c>
      <c r="B13514" s="3" t="s">
        <v>6169</v>
      </c>
      <c r="C13514" s="3">
        <v>37540</v>
      </c>
      <c r="D13514" s="2" t="s">
        <v>14243</v>
      </c>
      <c r="E13514" s="3" t="s">
        <v>6148</v>
      </c>
      <c r="G13514" s="66">
        <v>104337.86</v>
      </c>
    </row>
    <row r="13515" spans="1:7" ht="22.5" x14ac:dyDescent="0.2">
      <c r="A13515" s="1" t="str">
        <f t="shared" si="221"/>
        <v>SINAPI-I 37548</v>
      </c>
      <c r="B13515" s="3" t="s">
        <v>6169</v>
      </c>
      <c r="C13515" s="3">
        <v>37548</v>
      </c>
      <c r="D13515" s="2" t="s">
        <v>14244</v>
      </c>
      <c r="E13515" s="3" t="s">
        <v>6148</v>
      </c>
      <c r="G13515" s="66">
        <v>138299.31</v>
      </c>
    </row>
    <row r="13516" spans="1:7" ht="22.5" x14ac:dyDescent="0.2">
      <c r="A13516" s="1" t="str">
        <f t="shared" si="221"/>
        <v>SINAPI-I 39828</v>
      </c>
      <c r="B13516" s="3" t="s">
        <v>6169</v>
      </c>
      <c r="C13516" s="3">
        <v>39828</v>
      </c>
      <c r="D13516" s="2" t="s">
        <v>14245</v>
      </c>
      <c r="E13516" s="3" t="s">
        <v>6148</v>
      </c>
      <c r="G13516" s="66">
        <v>829.66</v>
      </c>
    </row>
    <row r="13517" spans="1:7" x14ac:dyDescent="0.2">
      <c r="A13517" s="1" t="str">
        <f t="shared" si="221"/>
        <v>SINAPI-I 38392</v>
      </c>
      <c r="B13517" s="3" t="s">
        <v>6169</v>
      </c>
      <c r="C13517" s="3">
        <v>38392</v>
      </c>
      <c r="D13517" s="2" t="s">
        <v>14246</v>
      </c>
      <c r="E13517" s="3" t="s">
        <v>6148</v>
      </c>
      <c r="G13517" s="66">
        <v>80.010000000000005</v>
      </c>
    </row>
    <row r="13518" spans="1:7" x14ac:dyDescent="0.2">
      <c r="A13518" s="1" t="str">
        <f t="shared" si="221"/>
        <v>SINAPI-I 11735</v>
      </c>
      <c r="B13518" s="3" t="s">
        <v>6169</v>
      </c>
      <c r="C13518" s="3">
        <v>11735</v>
      </c>
      <c r="D13518" s="2" t="s">
        <v>14247</v>
      </c>
      <c r="E13518" s="3" t="s">
        <v>6148</v>
      </c>
      <c r="G13518" s="66">
        <v>8.4499999999999993</v>
      </c>
    </row>
    <row r="13519" spans="1:7" x14ac:dyDescent="0.2">
      <c r="A13519" s="1" t="str">
        <f t="shared" si="221"/>
        <v>SINAPI-I 11737</v>
      </c>
      <c r="B13519" s="3" t="s">
        <v>6169</v>
      </c>
      <c r="C13519" s="3">
        <v>11737</v>
      </c>
      <c r="D13519" s="2" t="s">
        <v>14248</v>
      </c>
      <c r="E13519" s="3" t="s">
        <v>6148</v>
      </c>
      <c r="G13519" s="66">
        <v>11.99</v>
      </c>
    </row>
    <row r="13520" spans="1:7" x14ac:dyDescent="0.2">
      <c r="A13520" s="1" t="str">
        <f t="shared" si="221"/>
        <v>SINAPI-I 11738</v>
      </c>
      <c r="B13520" s="3" t="s">
        <v>6169</v>
      </c>
      <c r="C13520" s="3">
        <v>11738</v>
      </c>
      <c r="D13520" s="2" t="s">
        <v>14249</v>
      </c>
      <c r="E13520" s="3" t="s">
        <v>6148</v>
      </c>
      <c r="G13520" s="66">
        <v>15.11</v>
      </c>
    </row>
    <row r="13521" spans="1:7" x14ac:dyDescent="0.2">
      <c r="A13521" s="1" t="str">
        <f t="shared" si="221"/>
        <v>SINAPI-I 36143</v>
      </c>
      <c r="B13521" s="3" t="s">
        <v>6169</v>
      </c>
      <c r="C13521" s="3">
        <v>36143</v>
      </c>
      <c r="D13521" s="2" t="s">
        <v>14250</v>
      </c>
      <c r="E13521" s="3" t="s">
        <v>6148</v>
      </c>
      <c r="G13521" s="66">
        <v>27.57</v>
      </c>
    </row>
    <row r="13522" spans="1:7" x14ac:dyDescent="0.2">
      <c r="A13522" s="1" t="str">
        <f t="shared" si="221"/>
        <v>SINAPI-I 36142</v>
      </c>
      <c r="B13522" s="3" t="s">
        <v>6169</v>
      </c>
      <c r="C13522" s="3">
        <v>36142</v>
      </c>
      <c r="D13522" s="2" t="s">
        <v>14251</v>
      </c>
      <c r="E13522" s="3" t="s">
        <v>6148</v>
      </c>
      <c r="G13522" s="66">
        <v>2.0099999999999998</v>
      </c>
    </row>
    <row r="13523" spans="1:7" x14ac:dyDescent="0.2">
      <c r="A13523" s="1" t="str">
        <f t="shared" si="221"/>
        <v>SINAPI-I 36146</v>
      </c>
      <c r="B13523" s="3" t="s">
        <v>6169</v>
      </c>
      <c r="C13523" s="3">
        <v>36146</v>
      </c>
      <c r="D13523" s="2" t="s">
        <v>14252</v>
      </c>
      <c r="E13523" s="3" t="s">
        <v>6148</v>
      </c>
      <c r="G13523" s="66">
        <v>228.65</v>
      </c>
    </row>
    <row r="13524" spans="1:7" x14ac:dyDescent="0.2">
      <c r="A13524" s="1" t="str">
        <f t="shared" si="221"/>
        <v>SINAPI-I 39015</v>
      </c>
      <c r="B13524" s="3" t="s">
        <v>6169</v>
      </c>
      <c r="C13524" s="3">
        <v>39015</v>
      </c>
      <c r="D13524" s="2" t="s">
        <v>14253</v>
      </c>
      <c r="E13524" s="3" t="s">
        <v>6148</v>
      </c>
      <c r="G13524" s="66">
        <v>0.95</v>
      </c>
    </row>
    <row r="13525" spans="1:7" x14ac:dyDescent="0.2">
      <c r="A13525" s="1" t="str">
        <f t="shared" si="221"/>
        <v>SINAPI-I 38377</v>
      </c>
      <c r="B13525" s="3" t="s">
        <v>6169</v>
      </c>
      <c r="C13525" s="3">
        <v>38377</v>
      </c>
      <c r="D13525" s="2" t="s">
        <v>14254</v>
      </c>
      <c r="E13525" s="3" t="s">
        <v>6148</v>
      </c>
      <c r="G13525" s="66">
        <v>47.62</v>
      </c>
    </row>
    <row r="13526" spans="1:7" x14ac:dyDescent="0.2">
      <c r="A13526" s="1" t="str">
        <f t="shared" si="221"/>
        <v>SINAPI-I 38376</v>
      </c>
      <c r="B13526" s="3" t="s">
        <v>6169</v>
      </c>
      <c r="C13526" s="3">
        <v>38376</v>
      </c>
      <c r="D13526" s="2" t="s">
        <v>14255</v>
      </c>
      <c r="E13526" s="3" t="s">
        <v>6148</v>
      </c>
      <c r="G13526" s="66">
        <v>54.3</v>
      </c>
    </row>
    <row r="13527" spans="1:7" x14ac:dyDescent="0.2">
      <c r="A13527" s="1" t="str">
        <f t="shared" si="221"/>
        <v>SINAPI-I 38116</v>
      </c>
      <c r="B13527" s="3" t="s">
        <v>6169</v>
      </c>
      <c r="C13527" s="3">
        <v>38116</v>
      </c>
      <c r="D13527" s="2" t="s">
        <v>14256</v>
      </c>
      <c r="E13527" s="3" t="s">
        <v>6148</v>
      </c>
      <c r="G13527" s="66">
        <v>5.32</v>
      </c>
    </row>
    <row r="13528" spans="1:7" x14ac:dyDescent="0.2">
      <c r="A13528" s="1" t="str">
        <f t="shared" si="221"/>
        <v>SINAPI-I 38066</v>
      </c>
      <c r="B13528" s="3" t="s">
        <v>6169</v>
      </c>
      <c r="C13528" s="3">
        <v>38066</v>
      </c>
      <c r="D13528" s="2" t="s">
        <v>14257</v>
      </c>
      <c r="E13528" s="3" t="s">
        <v>6148</v>
      </c>
      <c r="G13528" s="66">
        <v>8.7899999999999991</v>
      </c>
    </row>
    <row r="13529" spans="1:7" x14ac:dyDescent="0.2">
      <c r="A13529" s="1" t="str">
        <f t="shared" si="221"/>
        <v>SINAPI-I 38117</v>
      </c>
      <c r="B13529" s="3" t="s">
        <v>6169</v>
      </c>
      <c r="C13529" s="3">
        <v>38117</v>
      </c>
      <c r="D13529" s="2" t="s">
        <v>14258</v>
      </c>
      <c r="E13529" s="3" t="s">
        <v>6148</v>
      </c>
      <c r="G13529" s="66">
        <v>9.07</v>
      </c>
    </row>
    <row r="13530" spans="1:7" x14ac:dyDescent="0.2">
      <c r="A13530" s="1" t="str">
        <f t="shared" si="221"/>
        <v>SINAPI-I 38067</v>
      </c>
      <c r="B13530" s="3" t="s">
        <v>6169</v>
      </c>
      <c r="C13530" s="3">
        <v>38067</v>
      </c>
      <c r="D13530" s="2" t="s">
        <v>14259</v>
      </c>
      <c r="E13530" s="3" t="s">
        <v>6148</v>
      </c>
      <c r="G13530" s="66">
        <v>12.37</v>
      </c>
    </row>
    <row r="13531" spans="1:7" x14ac:dyDescent="0.2">
      <c r="A13531" s="1" t="str">
        <f t="shared" si="221"/>
        <v>SINAPI-I 44313</v>
      </c>
      <c r="B13531" s="3" t="s">
        <v>6169</v>
      </c>
      <c r="C13531" s="3">
        <v>44313</v>
      </c>
      <c r="D13531" s="2" t="s">
        <v>14260</v>
      </c>
      <c r="E13531" s="3" t="s">
        <v>6148</v>
      </c>
      <c r="G13531" s="66">
        <v>908.75</v>
      </c>
    </row>
    <row r="13532" spans="1:7" ht="22.5" x14ac:dyDescent="0.2">
      <c r="A13532" s="1" t="str">
        <f t="shared" si="221"/>
        <v>SINAPI-I 11522</v>
      </c>
      <c r="B13532" s="3" t="s">
        <v>6169</v>
      </c>
      <c r="C13532" s="3">
        <v>11522</v>
      </c>
      <c r="D13532" s="2" t="s">
        <v>14261</v>
      </c>
      <c r="E13532" s="3" t="s">
        <v>6148</v>
      </c>
      <c r="G13532" s="66">
        <v>13.43</v>
      </c>
    </row>
    <row r="13533" spans="1:7" ht="22.5" x14ac:dyDescent="0.2">
      <c r="A13533" s="1" t="str">
        <f t="shared" si="221"/>
        <v>SINAPI-I 43600</v>
      </c>
      <c r="B13533" s="3" t="s">
        <v>6169</v>
      </c>
      <c r="C13533" s="3">
        <v>43600</v>
      </c>
      <c r="D13533" s="2" t="s">
        <v>14262</v>
      </c>
      <c r="E13533" s="3" t="s">
        <v>6148</v>
      </c>
      <c r="G13533" s="66">
        <v>53.84</v>
      </c>
    </row>
    <row r="13534" spans="1:7" ht="22.5" x14ac:dyDescent="0.2">
      <c r="A13534" s="1" t="str">
        <f t="shared" si="221"/>
        <v>SINAPI-I 5080</v>
      </c>
      <c r="B13534" s="3" t="s">
        <v>6169</v>
      </c>
      <c r="C13534" s="3">
        <v>5080</v>
      </c>
      <c r="D13534" s="2" t="s">
        <v>14263</v>
      </c>
      <c r="E13534" s="3" t="s">
        <v>6148</v>
      </c>
      <c r="G13534" s="66">
        <v>20.99</v>
      </c>
    </row>
    <row r="13535" spans="1:7" ht="22.5" x14ac:dyDescent="0.2">
      <c r="A13535" s="1" t="str">
        <f t="shared" si="221"/>
        <v>SINAPI-I 38168</v>
      </c>
      <c r="B13535" s="3" t="s">
        <v>6169</v>
      </c>
      <c r="C13535" s="3">
        <v>38168</v>
      </c>
      <c r="D13535" s="2" t="s">
        <v>14264</v>
      </c>
      <c r="E13535" s="3" t="s">
        <v>6148</v>
      </c>
      <c r="G13535" s="66">
        <v>146.57</v>
      </c>
    </row>
    <row r="13536" spans="1:7" ht="22.5" x14ac:dyDescent="0.2">
      <c r="A13536" s="1" t="str">
        <f t="shared" si="221"/>
        <v>SINAPI-I 43601</v>
      </c>
      <c r="B13536" s="3" t="s">
        <v>6169</v>
      </c>
      <c r="C13536" s="3">
        <v>43601</v>
      </c>
      <c r="D13536" s="2" t="s">
        <v>14265</v>
      </c>
      <c r="E13536" s="3" t="s">
        <v>6148</v>
      </c>
      <c r="G13536" s="66">
        <v>73.28</v>
      </c>
    </row>
    <row r="13537" spans="1:7" ht="22.5" x14ac:dyDescent="0.2">
      <c r="A13537" s="1" t="str">
        <f t="shared" si="221"/>
        <v>SINAPI-I 13393</v>
      </c>
      <c r="B13537" s="3" t="s">
        <v>6169</v>
      </c>
      <c r="C13537" s="3">
        <v>13393</v>
      </c>
      <c r="D13537" s="2" t="s">
        <v>14266</v>
      </c>
      <c r="E13537" s="3" t="s">
        <v>6148</v>
      </c>
      <c r="G13537" s="66">
        <v>366.64</v>
      </c>
    </row>
    <row r="13538" spans="1:7" ht="22.5" x14ac:dyDescent="0.2">
      <c r="A13538" s="1" t="str">
        <f t="shared" si="221"/>
        <v>SINAPI-I 13395</v>
      </c>
      <c r="B13538" s="3" t="s">
        <v>6169</v>
      </c>
      <c r="C13538" s="3">
        <v>13395</v>
      </c>
      <c r="D13538" s="2" t="s">
        <v>14267</v>
      </c>
      <c r="E13538" s="3" t="s">
        <v>6148</v>
      </c>
      <c r="G13538" s="66">
        <v>513.80999999999995</v>
      </c>
    </row>
    <row r="13539" spans="1:7" ht="22.5" x14ac:dyDescent="0.2">
      <c r="A13539" s="1" t="str">
        <f t="shared" si="221"/>
        <v>SINAPI-I 12039</v>
      </c>
      <c r="B13539" s="3" t="s">
        <v>6169</v>
      </c>
      <c r="C13539" s="3">
        <v>12039</v>
      </c>
      <c r="D13539" s="2" t="s">
        <v>14268</v>
      </c>
      <c r="E13539" s="3" t="s">
        <v>6148</v>
      </c>
      <c r="G13539" s="66">
        <v>539.96</v>
      </c>
    </row>
    <row r="13540" spans="1:7" ht="22.5" x14ac:dyDescent="0.2">
      <c r="A13540" s="1" t="str">
        <f t="shared" si="221"/>
        <v>SINAPI-I 13396</v>
      </c>
      <c r="B13540" s="3" t="s">
        <v>6169</v>
      </c>
      <c r="C13540" s="3">
        <v>13396</v>
      </c>
      <c r="D13540" s="2" t="s">
        <v>14269</v>
      </c>
      <c r="E13540" s="3" t="s">
        <v>6148</v>
      </c>
      <c r="G13540" s="66">
        <v>758.34</v>
      </c>
    </row>
    <row r="13541" spans="1:7" ht="22.5" x14ac:dyDescent="0.2">
      <c r="A13541" s="1" t="str">
        <f t="shared" si="221"/>
        <v>SINAPI-I 12041</v>
      </c>
      <c r="B13541" s="3" t="s">
        <v>6169</v>
      </c>
      <c r="C13541" s="3">
        <v>12041</v>
      </c>
      <c r="D13541" s="2" t="s">
        <v>14270</v>
      </c>
      <c r="E13541" s="3" t="s">
        <v>6148</v>
      </c>
      <c r="G13541" s="66">
        <v>619.23</v>
      </c>
    </row>
    <row r="13542" spans="1:7" ht="22.5" x14ac:dyDescent="0.2">
      <c r="A13542" s="1" t="str">
        <f t="shared" si="221"/>
        <v>SINAPI-I 12043</v>
      </c>
      <c r="B13542" s="3" t="s">
        <v>6169</v>
      </c>
      <c r="C13542" s="3">
        <v>12043</v>
      </c>
      <c r="D13542" s="2" t="s">
        <v>14271</v>
      </c>
      <c r="E13542" s="3" t="s">
        <v>6148</v>
      </c>
      <c r="G13542" s="66">
        <v>1307.4100000000001</v>
      </c>
    </row>
    <row r="13543" spans="1:7" ht="22.5" x14ac:dyDescent="0.2">
      <c r="A13543" s="1" t="str">
        <f t="shared" ref="A13543:A13606" si="222">CONCATENAR</f>
        <v>SINAPI-I 39762</v>
      </c>
      <c r="B13543" s="3" t="s">
        <v>6169</v>
      </c>
      <c r="C13543" s="3">
        <v>39762</v>
      </c>
      <c r="D13543" s="2" t="s">
        <v>14272</v>
      </c>
      <c r="E13543" s="3" t="s">
        <v>6148</v>
      </c>
      <c r="G13543" s="66">
        <v>622.36</v>
      </c>
    </row>
    <row r="13544" spans="1:7" ht="22.5" x14ac:dyDescent="0.2">
      <c r="A13544" s="1" t="str">
        <f t="shared" si="222"/>
        <v>SINAPI-I 12042</v>
      </c>
      <c r="B13544" s="3" t="s">
        <v>6169</v>
      </c>
      <c r="C13544" s="3">
        <v>12042</v>
      </c>
      <c r="D13544" s="2" t="s">
        <v>14273</v>
      </c>
      <c r="E13544" s="3" t="s">
        <v>6148</v>
      </c>
      <c r="G13544" s="66">
        <v>908.63</v>
      </c>
    </row>
    <row r="13545" spans="1:7" ht="22.5" x14ac:dyDescent="0.2">
      <c r="A13545" s="1" t="str">
        <f t="shared" si="222"/>
        <v>SINAPI-I 39763</v>
      </c>
      <c r="B13545" s="3" t="s">
        <v>6169</v>
      </c>
      <c r="C13545" s="3">
        <v>39763</v>
      </c>
      <c r="D13545" s="2" t="s">
        <v>14274</v>
      </c>
      <c r="E13545" s="3" t="s">
        <v>6148</v>
      </c>
      <c r="G13545" s="66">
        <v>1063.43</v>
      </c>
    </row>
    <row r="13546" spans="1:7" ht="22.5" x14ac:dyDescent="0.2">
      <c r="A13546" s="1" t="str">
        <f t="shared" si="222"/>
        <v>SINAPI-I 39760</v>
      </c>
      <c r="B13546" s="3" t="s">
        <v>6169</v>
      </c>
      <c r="C13546" s="3">
        <v>39760</v>
      </c>
      <c r="D13546" s="2" t="s">
        <v>14275</v>
      </c>
      <c r="E13546" s="3" t="s">
        <v>6148</v>
      </c>
      <c r="G13546" s="66">
        <v>1059.93</v>
      </c>
    </row>
    <row r="13547" spans="1:7" ht="22.5" x14ac:dyDescent="0.2">
      <c r="A13547" s="1" t="str">
        <f t="shared" si="222"/>
        <v>SINAPI-I 39756</v>
      </c>
      <c r="B13547" s="3" t="s">
        <v>6169</v>
      </c>
      <c r="C13547" s="3">
        <v>39756</v>
      </c>
      <c r="D13547" s="2" t="s">
        <v>14276</v>
      </c>
      <c r="E13547" s="3" t="s">
        <v>6148</v>
      </c>
      <c r="G13547" s="66">
        <v>380.58</v>
      </c>
    </row>
    <row r="13548" spans="1:7" ht="22.5" x14ac:dyDescent="0.2">
      <c r="A13548" s="1" t="str">
        <f t="shared" si="222"/>
        <v>SINAPI-I 12038</v>
      </c>
      <c r="B13548" s="3" t="s">
        <v>6169</v>
      </c>
      <c r="C13548" s="3">
        <v>12038</v>
      </c>
      <c r="D13548" s="2" t="s">
        <v>14277</v>
      </c>
      <c r="E13548" s="3" t="s">
        <v>6148</v>
      </c>
      <c r="G13548" s="66">
        <v>475.54</v>
      </c>
    </row>
    <row r="13549" spans="1:7" ht="22.5" x14ac:dyDescent="0.2">
      <c r="A13549" s="1" t="str">
        <f t="shared" si="222"/>
        <v>SINAPI-I 39757</v>
      </c>
      <c r="B13549" s="3" t="s">
        <v>6169</v>
      </c>
      <c r="C13549" s="3">
        <v>39757</v>
      </c>
      <c r="D13549" s="2" t="s">
        <v>14278</v>
      </c>
      <c r="E13549" s="3" t="s">
        <v>6148</v>
      </c>
      <c r="G13549" s="66">
        <v>439.73</v>
      </c>
    </row>
    <row r="13550" spans="1:7" ht="22.5" x14ac:dyDescent="0.2">
      <c r="A13550" s="1" t="str">
        <f t="shared" si="222"/>
        <v>SINAPI-I 39758</v>
      </c>
      <c r="B13550" s="3" t="s">
        <v>6169</v>
      </c>
      <c r="C13550" s="3">
        <v>39758</v>
      </c>
      <c r="D13550" s="2" t="s">
        <v>14279</v>
      </c>
      <c r="E13550" s="3" t="s">
        <v>6148</v>
      </c>
      <c r="G13550" s="66">
        <v>640.85</v>
      </c>
    </row>
    <row r="13551" spans="1:7" ht="22.5" x14ac:dyDescent="0.2">
      <c r="A13551" s="1" t="str">
        <f t="shared" si="222"/>
        <v>SINAPI-I 39759</v>
      </c>
      <c r="B13551" s="3" t="s">
        <v>6169</v>
      </c>
      <c r="C13551" s="3">
        <v>39759</v>
      </c>
      <c r="D13551" s="2" t="s">
        <v>14280</v>
      </c>
      <c r="E13551" s="3" t="s">
        <v>6148</v>
      </c>
      <c r="G13551" s="66">
        <v>791.45</v>
      </c>
    </row>
    <row r="13552" spans="1:7" ht="22.5" x14ac:dyDescent="0.2">
      <c r="A13552" s="1" t="str">
        <f t="shared" si="222"/>
        <v>SINAPI-I 39761</v>
      </c>
      <c r="B13552" s="3" t="s">
        <v>6169</v>
      </c>
      <c r="C13552" s="3">
        <v>39761</v>
      </c>
      <c r="D13552" s="2" t="s">
        <v>14281</v>
      </c>
      <c r="E13552" s="3" t="s">
        <v>6148</v>
      </c>
      <c r="G13552" s="66">
        <v>951.34</v>
      </c>
    </row>
    <row r="13553" spans="1:7" ht="22.5" x14ac:dyDescent="0.2">
      <c r="A13553" s="1" t="str">
        <f t="shared" si="222"/>
        <v>SINAPI-I 39805</v>
      </c>
      <c r="B13553" s="3" t="s">
        <v>6169</v>
      </c>
      <c r="C13553" s="3">
        <v>39805</v>
      </c>
      <c r="D13553" s="2" t="s">
        <v>14282</v>
      </c>
      <c r="E13553" s="3" t="s">
        <v>6148</v>
      </c>
      <c r="G13553" s="66">
        <v>163.69</v>
      </c>
    </row>
    <row r="13554" spans="1:7" ht="22.5" x14ac:dyDescent="0.2">
      <c r="A13554" s="1" t="str">
        <f t="shared" si="222"/>
        <v>SINAPI-I 39806</v>
      </c>
      <c r="B13554" s="3" t="s">
        <v>6169</v>
      </c>
      <c r="C13554" s="3">
        <v>39806</v>
      </c>
      <c r="D13554" s="2" t="s">
        <v>14283</v>
      </c>
      <c r="E13554" s="3" t="s">
        <v>6148</v>
      </c>
      <c r="G13554" s="66">
        <v>303.27</v>
      </c>
    </row>
    <row r="13555" spans="1:7" ht="22.5" x14ac:dyDescent="0.2">
      <c r="A13555" s="1" t="str">
        <f t="shared" si="222"/>
        <v>SINAPI-I 39807</v>
      </c>
      <c r="B13555" s="3" t="s">
        <v>6169</v>
      </c>
      <c r="C13555" s="3">
        <v>39807</v>
      </c>
      <c r="D13555" s="2" t="s">
        <v>14284</v>
      </c>
      <c r="E13555" s="3" t="s">
        <v>6148</v>
      </c>
      <c r="G13555" s="66">
        <v>657.26</v>
      </c>
    </row>
    <row r="13556" spans="1:7" x14ac:dyDescent="0.2">
      <c r="A13556" s="1" t="str">
        <f t="shared" si="222"/>
        <v>SINAPI-I 43100</v>
      </c>
      <c r="B13556" s="3" t="s">
        <v>6169</v>
      </c>
      <c r="C13556" s="3">
        <v>43100</v>
      </c>
      <c r="D13556" s="2" t="s">
        <v>14285</v>
      </c>
      <c r="E13556" s="3" t="s">
        <v>6148</v>
      </c>
      <c r="G13556" s="66">
        <v>513.84</v>
      </c>
    </row>
    <row r="13557" spans="1:7" ht="22.5" x14ac:dyDescent="0.2">
      <c r="A13557" s="1" t="str">
        <f t="shared" si="222"/>
        <v>SINAPI-I 39804</v>
      </c>
      <c r="B13557" s="3" t="s">
        <v>6169</v>
      </c>
      <c r="C13557" s="3">
        <v>39804</v>
      </c>
      <c r="D13557" s="2" t="s">
        <v>14286</v>
      </c>
      <c r="E13557" s="3" t="s">
        <v>6148</v>
      </c>
      <c r="G13557" s="66">
        <v>96.12</v>
      </c>
    </row>
    <row r="13558" spans="1:7" ht="22.5" x14ac:dyDescent="0.2">
      <c r="A13558" s="1" t="str">
        <f t="shared" si="222"/>
        <v>SINAPI-I 39796</v>
      </c>
      <c r="B13558" s="3" t="s">
        <v>6169</v>
      </c>
      <c r="C13558" s="3">
        <v>39796</v>
      </c>
      <c r="D13558" s="2" t="s">
        <v>14287</v>
      </c>
      <c r="E13558" s="3" t="s">
        <v>6148</v>
      </c>
      <c r="G13558" s="66">
        <v>99.55</v>
      </c>
    </row>
    <row r="13559" spans="1:7" ht="22.5" x14ac:dyDescent="0.2">
      <c r="A13559" s="1" t="str">
        <f t="shared" si="222"/>
        <v>SINAPI-I 39797</v>
      </c>
      <c r="B13559" s="3" t="s">
        <v>6169</v>
      </c>
      <c r="C13559" s="3">
        <v>39797</v>
      </c>
      <c r="D13559" s="2" t="s">
        <v>14288</v>
      </c>
      <c r="E13559" s="3" t="s">
        <v>6148</v>
      </c>
      <c r="G13559" s="66">
        <v>156.28</v>
      </c>
    </row>
    <row r="13560" spans="1:7" ht="22.5" x14ac:dyDescent="0.2">
      <c r="A13560" s="1" t="str">
        <f t="shared" si="222"/>
        <v>SINAPI-I 39798</v>
      </c>
      <c r="B13560" s="3" t="s">
        <v>6169</v>
      </c>
      <c r="C13560" s="3">
        <v>39798</v>
      </c>
      <c r="D13560" s="2" t="s">
        <v>14289</v>
      </c>
      <c r="E13560" s="3" t="s">
        <v>6148</v>
      </c>
      <c r="G13560" s="66">
        <v>268.07</v>
      </c>
    </row>
    <row r="13561" spans="1:7" ht="22.5" x14ac:dyDescent="0.2">
      <c r="A13561" s="1" t="str">
        <f t="shared" si="222"/>
        <v>SINAPI-I 39794</v>
      </c>
      <c r="B13561" s="3" t="s">
        <v>6169</v>
      </c>
      <c r="C13561" s="3">
        <v>39794</v>
      </c>
      <c r="D13561" s="2" t="s">
        <v>14290</v>
      </c>
      <c r="E13561" s="3" t="s">
        <v>6148</v>
      </c>
      <c r="G13561" s="66">
        <v>42.26</v>
      </c>
    </row>
    <row r="13562" spans="1:7" ht="22.5" x14ac:dyDescent="0.2">
      <c r="A13562" s="1" t="str">
        <f t="shared" si="222"/>
        <v>SINAPI-I 39795</v>
      </c>
      <c r="B13562" s="3" t="s">
        <v>6169</v>
      </c>
      <c r="C13562" s="3">
        <v>39795</v>
      </c>
      <c r="D13562" s="2" t="s">
        <v>14291</v>
      </c>
      <c r="E13562" s="3" t="s">
        <v>6148</v>
      </c>
      <c r="G13562" s="66">
        <v>66.760000000000005</v>
      </c>
    </row>
    <row r="13563" spans="1:7" ht="22.5" x14ac:dyDescent="0.2">
      <c r="A13563" s="1" t="str">
        <f t="shared" si="222"/>
        <v>SINAPI-I 39801</v>
      </c>
      <c r="B13563" s="3" t="s">
        <v>6169</v>
      </c>
      <c r="C13563" s="3">
        <v>39801</v>
      </c>
      <c r="D13563" s="2" t="s">
        <v>14292</v>
      </c>
      <c r="E13563" s="3" t="s">
        <v>6148</v>
      </c>
      <c r="G13563" s="66">
        <v>140.97</v>
      </c>
    </row>
    <row r="13564" spans="1:7" ht="22.5" x14ac:dyDescent="0.2">
      <c r="A13564" s="1" t="str">
        <f t="shared" si="222"/>
        <v>SINAPI-I 39802</v>
      </c>
      <c r="B13564" s="3" t="s">
        <v>6169</v>
      </c>
      <c r="C13564" s="3">
        <v>39802</v>
      </c>
      <c r="D13564" s="2" t="s">
        <v>14293</v>
      </c>
      <c r="E13564" s="3" t="s">
        <v>6148</v>
      </c>
      <c r="G13564" s="66">
        <v>206.64</v>
      </c>
    </row>
    <row r="13565" spans="1:7" ht="22.5" x14ac:dyDescent="0.2">
      <c r="A13565" s="1" t="str">
        <f t="shared" si="222"/>
        <v>SINAPI-I 39803</v>
      </c>
      <c r="B13565" s="3" t="s">
        <v>6169</v>
      </c>
      <c r="C13565" s="3">
        <v>39803</v>
      </c>
      <c r="D13565" s="2" t="s">
        <v>14294</v>
      </c>
      <c r="E13565" s="3" t="s">
        <v>6148</v>
      </c>
      <c r="G13565" s="66">
        <v>288.27</v>
      </c>
    </row>
    <row r="13566" spans="1:7" ht="22.5" x14ac:dyDescent="0.2">
      <c r="A13566" s="1" t="str">
        <f t="shared" si="222"/>
        <v>SINAPI-I 39799</v>
      </c>
      <c r="B13566" s="3" t="s">
        <v>6169</v>
      </c>
      <c r="C13566" s="3">
        <v>39799</v>
      </c>
      <c r="D13566" s="2" t="s">
        <v>14295</v>
      </c>
      <c r="E13566" s="3" t="s">
        <v>6148</v>
      </c>
      <c r="G13566" s="66">
        <v>49.26</v>
      </c>
    </row>
    <row r="13567" spans="1:7" ht="22.5" x14ac:dyDescent="0.2">
      <c r="A13567" s="1" t="str">
        <f t="shared" si="222"/>
        <v>SINAPI-I 39800</v>
      </c>
      <c r="B13567" s="3" t="s">
        <v>6169</v>
      </c>
      <c r="C13567" s="3">
        <v>39800</v>
      </c>
      <c r="D13567" s="2" t="s">
        <v>14296</v>
      </c>
      <c r="E13567" s="3" t="s">
        <v>6148</v>
      </c>
      <c r="G13567" s="66">
        <v>83.91</v>
      </c>
    </row>
    <row r="13568" spans="1:7" x14ac:dyDescent="0.2">
      <c r="A13568" s="1" t="str">
        <f t="shared" si="222"/>
        <v>SINAPI-I 43837</v>
      </c>
      <c r="B13568" s="3" t="s">
        <v>6169</v>
      </c>
      <c r="C13568" s="3">
        <v>43837</v>
      </c>
      <c r="D13568" s="2" t="s">
        <v>14297</v>
      </c>
      <c r="E13568" s="3" t="s">
        <v>6148</v>
      </c>
      <c r="G13568" s="66">
        <v>1363.71</v>
      </c>
    </row>
    <row r="13569" spans="1:7" x14ac:dyDescent="0.2">
      <c r="A13569" s="1" t="str">
        <f t="shared" si="222"/>
        <v>SINAPI-I 43836</v>
      </c>
      <c r="B13569" s="3" t="s">
        <v>6169</v>
      </c>
      <c r="C13569" s="3">
        <v>43836</v>
      </c>
      <c r="D13569" s="2" t="s">
        <v>14298</v>
      </c>
      <c r="E13569" s="3" t="s">
        <v>6148</v>
      </c>
      <c r="G13569" s="66">
        <v>2774.91</v>
      </c>
    </row>
    <row r="13570" spans="1:7" x14ac:dyDescent="0.2">
      <c r="A13570" s="1" t="str">
        <f t="shared" si="222"/>
        <v>SINAPI-I 21059</v>
      </c>
      <c r="B13570" s="3" t="s">
        <v>6169</v>
      </c>
      <c r="C13570" s="3">
        <v>21059</v>
      </c>
      <c r="D13570" s="2" t="s">
        <v>14299</v>
      </c>
      <c r="E13570" s="3" t="s">
        <v>6148</v>
      </c>
      <c r="G13570" s="66">
        <v>43.29</v>
      </c>
    </row>
    <row r="13571" spans="1:7" x14ac:dyDescent="0.2">
      <c r="A13571" s="1" t="str">
        <f t="shared" si="222"/>
        <v>SINAPI-I 11234</v>
      </c>
      <c r="B13571" s="3" t="s">
        <v>6169</v>
      </c>
      <c r="C13571" s="3">
        <v>11234</v>
      </c>
      <c r="D13571" s="2" t="s">
        <v>14300</v>
      </c>
      <c r="E13571" s="3" t="s">
        <v>6148</v>
      </c>
      <c r="G13571" s="66">
        <v>65.25</v>
      </c>
    </row>
    <row r="13572" spans="1:7" x14ac:dyDescent="0.2">
      <c r="A13572" s="1" t="str">
        <f t="shared" si="222"/>
        <v>SINAPI-I 21060</v>
      </c>
      <c r="B13572" s="3" t="s">
        <v>6169</v>
      </c>
      <c r="C13572" s="3">
        <v>21060</v>
      </c>
      <c r="D13572" s="2" t="s">
        <v>14301</v>
      </c>
      <c r="E13572" s="3" t="s">
        <v>6148</v>
      </c>
      <c r="G13572" s="66">
        <v>80.31</v>
      </c>
    </row>
    <row r="13573" spans="1:7" x14ac:dyDescent="0.2">
      <c r="A13573" s="1" t="str">
        <f t="shared" si="222"/>
        <v>SINAPI-I 21061</v>
      </c>
      <c r="B13573" s="3" t="s">
        <v>6169</v>
      </c>
      <c r="C13573" s="3">
        <v>21061</v>
      </c>
      <c r="D13573" s="2" t="s">
        <v>14302</v>
      </c>
      <c r="E13573" s="3" t="s">
        <v>6148</v>
      </c>
      <c r="G13573" s="66">
        <v>100.39</v>
      </c>
    </row>
    <row r="13574" spans="1:7" x14ac:dyDescent="0.2">
      <c r="A13574" s="1" t="str">
        <f t="shared" si="222"/>
        <v>SINAPI-I 21062</v>
      </c>
      <c r="B13574" s="3" t="s">
        <v>6169</v>
      </c>
      <c r="C13574" s="3">
        <v>21062</v>
      </c>
      <c r="D13574" s="2" t="s">
        <v>14303</v>
      </c>
      <c r="E13574" s="3" t="s">
        <v>6148</v>
      </c>
      <c r="G13574" s="66">
        <v>158.11000000000001</v>
      </c>
    </row>
    <row r="13575" spans="1:7" x14ac:dyDescent="0.2">
      <c r="A13575" s="1" t="str">
        <f t="shared" si="222"/>
        <v>SINAPI-I 11708</v>
      </c>
      <c r="B13575" s="3" t="s">
        <v>6169</v>
      </c>
      <c r="C13575" s="3">
        <v>11708</v>
      </c>
      <c r="D13575" s="2" t="s">
        <v>14304</v>
      </c>
      <c r="E13575" s="3" t="s">
        <v>6148</v>
      </c>
      <c r="G13575" s="66">
        <v>17.25</v>
      </c>
    </row>
    <row r="13576" spans="1:7" x14ac:dyDescent="0.2">
      <c r="A13576" s="1" t="str">
        <f t="shared" si="222"/>
        <v>SINAPI-I 11709</v>
      </c>
      <c r="B13576" s="3" t="s">
        <v>6169</v>
      </c>
      <c r="C13576" s="3">
        <v>11709</v>
      </c>
      <c r="D13576" s="2" t="s">
        <v>14305</v>
      </c>
      <c r="E13576" s="3" t="s">
        <v>6148</v>
      </c>
      <c r="G13576" s="66">
        <v>40.53</v>
      </c>
    </row>
    <row r="13577" spans="1:7" x14ac:dyDescent="0.2">
      <c r="A13577" s="1" t="str">
        <f t="shared" si="222"/>
        <v>SINAPI-I 11710</v>
      </c>
      <c r="B13577" s="3" t="s">
        <v>6169</v>
      </c>
      <c r="C13577" s="3">
        <v>11710</v>
      </c>
      <c r="D13577" s="2" t="s">
        <v>14306</v>
      </c>
      <c r="E13577" s="3" t="s">
        <v>6148</v>
      </c>
      <c r="G13577" s="66">
        <v>93.17</v>
      </c>
    </row>
    <row r="13578" spans="1:7" x14ac:dyDescent="0.2">
      <c r="A13578" s="1" t="str">
        <f t="shared" si="222"/>
        <v>SINAPI-I 11707</v>
      </c>
      <c r="B13578" s="3" t="s">
        <v>6169</v>
      </c>
      <c r="C13578" s="3">
        <v>11707</v>
      </c>
      <c r="D13578" s="2" t="s">
        <v>14307</v>
      </c>
      <c r="E13578" s="3" t="s">
        <v>6148</v>
      </c>
      <c r="G13578" s="66">
        <v>12.92</v>
      </c>
    </row>
    <row r="13579" spans="1:7" x14ac:dyDescent="0.2">
      <c r="A13579" s="1" t="str">
        <f t="shared" si="222"/>
        <v>SINAPI-I 5102</v>
      </c>
      <c r="B13579" s="3" t="s">
        <v>6169</v>
      </c>
      <c r="C13579" s="3">
        <v>5102</v>
      </c>
      <c r="D13579" s="2" t="s">
        <v>14308</v>
      </c>
      <c r="E13579" s="3" t="s">
        <v>6148</v>
      </c>
      <c r="G13579" s="66">
        <v>11.88</v>
      </c>
    </row>
    <row r="13580" spans="1:7" x14ac:dyDescent="0.2">
      <c r="A13580" s="1" t="str">
        <f t="shared" si="222"/>
        <v>SINAPI-I 11711</v>
      </c>
      <c r="B13580" s="3" t="s">
        <v>6169</v>
      </c>
      <c r="C13580" s="3">
        <v>11711</v>
      </c>
      <c r="D13580" s="2" t="s">
        <v>14309</v>
      </c>
      <c r="E13580" s="3" t="s">
        <v>6148</v>
      </c>
      <c r="G13580" s="66">
        <v>9.89</v>
      </c>
    </row>
    <row r="13581" spans="1:7" x14ac:dyDescent="0.2">
      <c r="A13581" s="1" t="str">
        <f t="shared" si="222"/>
        <v>SINAPI-I 11739</v>
      </c>
      <c r="B13581" s="3" t="s">
        <v>6169</v>
      </c>
      <c r="C13581" s="3">
        <v>11739</v>
      </c>
      <c r="D13581" s="2" t="s">
        <v>14310</v>
      </c>
      <c r="E13581" s="3" t="s">
        <v>6148</v>
      </c>
      <c r="G13581" s="66">
        <v>8.4600000000000009</v>
      </c>
    </row>
    <row r="13582" spans="1:7" x14ac:dyDescent="0.2">
      <c r="A13582" s="1" t="str">
        <f t="shared" si="222"/>
        <v>SINAPI-I 11741</v>
      </c>
      <c r="B13582" s="3" t="s">
        <v>6169</v>
      </c>
      <c r="C13582" s="3">
        <v>11741</v>
      </c>
      <c r="D13582" s="2" t="s">
        <v>14311</v>
      </c>
      <c r="E13582" s="3" t="s">
        <v>6148</v>
      </c>
      <c r="G13582" s="66">
        <v>10.77</v>
      </c>
    </row>
    <row r="13583" spans="1:7" x14ac:dyDescent="0.2">
      <c r="A13583" s="1" t="str">
        <f t="shared" si="222"/>
        <v>SINAPI-I 11745</v>
      </c>
      <c r="B13583" s="3" t="s">
        <v>6169</v>
      </c>
      <c r="C13583" s="3">
        <v>11745</v>
      </c>
      <c r="D13583" s="2" t="s">
        <v>14312</v>
      </c>
      <c r="E13583" s="3" t="s">
        <v>6148</v>
      </c>
      <c r="G13583" s="66">
        <v>14.2</v>
      </c>
    </row>
    <row r="13584" spans="1:7" x14ac:dyDescent="0.2">
      <c r="A13584" s="1" t="str">
        <f t="shared" si="222"/>
        <v>SINAPI-I 11743</v>
      </c>
      <c r="B13584" s="3" t="s">
        <v>6169</v>
      </c>
      <c r="C13584" s="3">
        <v>11743</v>
      </c>
      <c r="D13584" s="2" t="s">
        <v>14313</v>
      </c>
      <c r="E13584" s="3" t="s">
        <v>6148</v>
      </c>
      <c r="G13584" s="66">
        <v>9.0500000000000007</v>
      </c>
    </row>
    <row r="13585" spans="1:7" x14ac:dyDescent="0.2">
      <c r="A13585" s="1" t="str">
        <f t="shared" si="222"/>
        <v>SINAPI-I 5104</v>
      </c>
      <c r="B13585" s="3" t="s">
        <v>6169</v>
      </c>
      <c r="C13585" s="3">
        <v>5104</v>
      </c>
      <c r="D13585" s="2" t="s">
        <v>14314</v>
      </c>
      <c r="E13585" s="3" t="s">
        <v>6153</v>
      </c>
      <c r="G13585" s="66">
        <v>107.99</v>
      </c>
    </row>
    <row r="13586" spans="1:7" x14ac:dyDescent="0.2">
      <c r="A13586" s="1" t="str">
        <f t="shared" si="222"/>
        <v>SINAPI-I 44530</v>
      </c>
      <c r="B13586" s="3" t="s">
        <v>6169</v>
      </c>
      <c r="C13586" s="3">
        <v>44530</v>
      </c>
      <c r="D13586" s="2" t="s">
        <v>14315</v>
      </c>
      <c r="E13586" s="3" t="s">
        <v>6148</v>
      </c>
      <c r="G13586" s="66">
        <v>47.27</v>
      </c>
    </row>
    <row r="13587" spans="1:7" x14ac:dyDescent="0.2">
      <c r="A13587" s="1" t="str">
        <f t="shared" si="222"/>
        <v>SINAPI-I 2710</v>
      </c>
      <c r="B13587" s="3" t="s">
        <v>6169</v>
      </c>
      <c r="C13587" s="3">
        <v>2710</v>
      </c>
      <c r="D13587" s="2" t="s">
        <v>14316</v>
      </c>
      <c r="E13587" s="3" t="s">
        <v>6148</v>
      </c>
      <c r="G13587" s="66">
        <v>37.75</v>
      </c>
    </row>
    <row r="13588" spans="1:7" x14ac:dyDescent="0.2">
      <c r="A13588" s="1" t="str">
        <f t="shared" si="222"/>
        <v>SINAPI-I 14575</v>
      </c>
      <c r="B13588" s="3" t="s">
        <v>6169</v>
      </c>
      <c r="C13588" s="3">
        <v>14575</v>
      </c>
      <c r="D13588" s="2" t="s">
        <v>14317</v>
      </c>
      <c r="E13588" s="3" t="s">
        <v>6148</v>
      </c>
    </row>
    <row r="13589" spans="1:7" x14ac:dyDescent="0.2">
      <c r="A13589" s="1" t="str">
        <f t="shared" si="222"/>
        <v>SINAPI-I 20043</v>
      </c>
      <c r="B13589" s="3" t="s">
        <v>6169</v>
      </c>
      <c r="C13589" s="3">
        <v>20043</v>
      </c>
      <c r="D13589" s="2" t="s">
        <v>14318</v>
      </c>
      <c r="E13589" s="3" t="s">
        <v>6148</v>
      </c>
      <c r="G13589" s="66">
        <v>8.92</v>
      </c>
    </row>
    <row r="13590" spans="1:7" x14ac:dyDescent="0.2">
      <c r="A13590" s="1" t="str">
        <f t="shared" si="222"/>
        <v>SINAPI-I 20044</v>
      </c>
      <c r="B13590" s="3" t="s">
        <v>6169</v>
      </c>
      <c r="C13590" s="3">
        <v>20044</v>
      </c>
      <c r="D13590" s="2" t="s">
        <v>14319</v>
      </c>
      <c r="E13590" s="3" t="s">
        <v>6148</v>
      </c>
      <c r="G13590" s="66">
        <v>10.34</v>
      </c>
    </row>
    <row r="13591" spans="1:7" x14ac:dyDescent="0.2">
      <c r="A13591" s="1" t="str">
        <f t="shared" si="222"/>
        <v>SINAPI-I 20042</v>
      </c>
      <c r="B13591" s="3" t="s">
        <v>6169</v>
      </c>
      <c r="C13591" s="3">
        <v>20042</v>
      </c>
      <c r="D13591" s="2" t="s">
        <v>14320</v>
      </c>
      <c r="E13591" s="3" t="s">
        <v>6148</v>
      </c>
      <c r="G13591" s="66">
        <v>7.74</v>
      </c>
    </row>
    <row r="13592" spans="1:7" x14ac:dyDescent="0.2">
      <c r="A13592" s="1" t="str">
        <f t="shared" si="222"/>
        <v>SINAPI-I 20046</v>
      </c>
      <c r="B13592" s="3" t="s">
        <v>6169</v>
      </c>
      <c r="C13592" s="3">
        <v>20046</v>
      </c>
      <c r="D13592" s="2" t="s">
        <v>14321</v>
      </c>
      <c r="E13592" s="3" t="s">
        <v>6148</v>
      </c>
      <c r="G13592" s="66">
        <v>18.32</v>
      </c>
    </row>
    <row r="13593" spans="1:7" x14ac:dyDescent="0.2">
      <c r="A13593" s="1" t="str">
        <f t="shared" si="222"/>
        <v>SINAPI-I 20047</v>
      </c>
      <c r="B13593" s="3" t="s">
        <v>6169</v>
      </c>
      <c r="C13593" s="3">
        <v>20047</v>
      </c>
      <c r="D13593" s="2" t="s">
        <v>14322</v>
      </c>
      <c r="E13593" s="3" t="s">
        <v>6148</v>
      </c>
      <c r="G13593" s="66">
        <v>54.94</v>
      </c>
    </row>
    <row r="13594" spans="1:7" x14ac:dyDescent="0.2">
      <c r="A13594" s="1" t="str">
        <f t="shared" si="222"/>
        <v>SINAPI-I 20045</v>
      </c>
      <c r="B13594" s="3" t="s">
        <v>6169</v>
      </c>
      <c r="C13594" s="3">
        <v>20045</v>
      </c>
      <c r="D13594" s="2" t="s">
        <v>14323</v>
      </c>
      <c r="E13594" s="3" t="s">
        <v>6148</v>
      </c>
      <c r="G13594" s="66">
        <v>9.27</v>
      </c>
    </row>
    <row r="13595" spans="1:7" ht="22.5" x14ac:dyDescent="0.2">
      <c r="A13595" s="1" t="str">
        <f t="shared" si="222"/>
        <v>SINAPI-I 20972</v>
      </c>
      <c r="B13595" s="3" t="s">
        <v>6169</v>
      </c>
      <c r="C13595" s="3">
        <v>20972</v>
      </c>
      <c r="D13595" s="2" t="s">
        <v>14324</v>
      </c>
      <c r="E13595" s="3" t="s">
        <v>6148</v>
      </c>
      <c r="G13595" s="66">
        <v>103.57</v>
      </c>
    </row>
    <row r="13596" spans="1:7" x14ac:dyDescent="0.2">
      <c r="A13596" s="1" t="str">
        <f t="shared" si="222"/>
        <v>SINAPI-I 11321</v>
      </c>
      <c r="B13596" s="3" t="s">
        <v>6169</v>
      </c>
      <c r="C13596" s="3">
        <v>11321</v>
      </c>
      <c r="D13596" s="2" t="s">
        <v>14325</v>
      </c>
      <c r="E13596" s="3" t="s">
        <v>6148</v>
      </c>
      <c r="G13596" s="66">
        <v>30.98</v>
      </c>
    </row>
    <row r="13597" spans="1:7" x14ac:dyDescent="0.2">
      <c r="A13597" s="1" t="str">
        <f t="shared" si="222"/>
        <v>SINAPI-I 11323</v>
      </c>
      <c r="B13597" s="3" t="s">
        <v>6169</v>
      </c>
      <c r="C13597" s="3">
        <v>11323</v>
      </c>
      <c r="D13597" s="2" t="s">
        <v>14326</v>
      </c>
      <c r="E13597" s="3" t="s">
        <v>6148</v>
      </c>
      <c r="G13597" s="66">
        <v>35.630000000000003</v>
      </c>
    </row>
    <row r="13598" spans="1:7" x14ac:dyDescent="0.2">
      <c r="A13598" s="1" t="str">
        <f t="shared" si="222"/>
        <v>SINAPI-I 20327</v>
      </c>
      <c r="B13598" s="3" t="s">
        <v>6169</v>
      </c>
      <c r="C13598" s="3">
        <v>20327</v>
      </c>
      <c r="D13598" s="2" t="s">
        <v>14327</v>
      </c>
      <c r="E13598" s="3" t="s">
        <v>6148</v>
      </c>
      <c r="G13598" s="66">
        <v>20.22</v>
      </c>
    </row>
    <row r="13599" spans="1:7" x14ac:dyDescent="0.2">
      <c r="A13599" s="1" t="str">
        <f t="shared" si="222"/>
        <v>SINAPI-I 6034</v>
      </c>
      <c r="B13599" s="3" t="s">
        <v>6169</v>
      </c>
      <c r="C13599" s="3">
        <v>6034</v>
      </c>
      <c r="D13599" s="2" t="s">
        <v>14328</v>
      </c>
      <c r="E13599" s="3" t="s">
        <v>6148</v>
      </c>
      <c r="G13599" s="66">
        <v>6.56</v>
      </c>
    </row>
    <row r="13600" spans="1:7" x14ac:dyDescent="0.2">
      <c r="A13600" s="1" t="str">
        <f t="shared" si="222"/>
        <v>SINAPI-I 6036</v>
      </c>
      <c r="B13600" s="3" t="s">
        <v>6169</v>
      </c>
      <c r="C13600" s="3">
        <v>6036</v>
      </c>
      <c r="D13600" s="2" t="s">
        <v>14329</v>
      </c>
      <c r="E13600" s="3" t="s">
        <v>6148</v>
      </c>
      <c r="G13600" s="66">
        <v>8.94</v>
      </c>
    </row>
    <row r="13601" spans="1:7" x14ac:dyDescent="0.2">
      <c r="A13601" s="1" t="str">
        <f t="shared" si="222"/>
        <v>SINAPI-I 6031</v>
      </c>
      <c r="B13601" s="3" t="s">
        <v>6169</v>
      </c>
      <c r="C13601" s="3">
        <v>6031</v>
      </c>
      <c r="D13601" s="2" t="s">
        <v>14330</v>
      </c>
      <c r="E13601" s="3" t="s">
        <v>6148</v>
      </c>
      <c r="G13601" s="66">
        <v>10.51</v>
      </c>
    </row>
    <row r="13602" spans="1:7" x14ac:dyDescent="0.2">
      <c r="A13602" s="1" t="str">
        <f t="shared" si="222"/>
        <v>SINAPI-I 6029</v>
      </c>
      <c r="B13602" s="3" t="s">
        <v>6169</v>
      </c>
      <c r="C13602" s="3">
        <v>6029</v>
      </c>
      <c r="D13602" s="2" t="s">
        <v>14331</v>
      </c>
      <c r="E13602" s="3" t="s">
        <v>6148</v>
      </c>
      <c r="G13602" s="66">
        <v>10.62</v>
      </c>
    </row>
    <row r="13603" spans="1:7" x14ac:dyDescent="0.2">
      <c r="A13603" s="1" t="str">
        <f t="shared" si="222"/>
        <v>SINAPI-I 6033</v>
      </c>
      <c r="B13603" s="3" t="s">
        <v>6169</v>
      </c>
      <c r="C13603" s="3">
        <v>6033</v>
      </c>
      <c r="D13603" s="2" t="s">
        <v>14332</v>
      </c>
      <c r="E13603" s="3" t="s">
        <v>6148</v>
      </c>
      <c r="G13603" s="66">
        <v>14</v>
      </c>
    </row>
    <row r="13604" spans="1:7" x14ac:dyDescent="0.2">
      <c r="A13604" s="1" t="str">
        <f t="shared" si="222"/>
        <v>SINAPI-I 11672</v>
      </c>
      <c r="B13604" s="3" t="s">
        <v>6169</v>
      </c>
      <c r="C13604" s="3">
        <v>11672</v>
      </c>
      <c r="D13604" s="2" t="s">
        <v>14333</v>
      </c>
      <c r="E13604" s="3" t="s">
        <v>6148</v>
      </c>
      <c r="G13604" s="66">
        <v>30.45</v>
      </c>
    </row>
    <row r="13605" spans="1:7" x14ac:dyDescent="0.2">
      <c r="A13605" s="1" t="str">
        <f t="shared" si="222"/>
        <v>SINAPI-I 11669</v>
      </c>
      <c r="B13605" s="3" t="s">
        <v>6169</v>
      </c>
      <c r="C13605" s="3">
        <v>11669</v>
      </c>
      <c r="D13605" s="2" t="s">
        <v>14334</v>
      </c>
      <c r="E13605" s="3" t="s">
        <v>6148</v>
      </c>
      <c r="G13605" s="66">
        <v>29</v>
      </c>
    </row>
    <row r="13606" spans="1:7" x14ac:dyDescent="0.2">
      <c r="A13606" s="1" t="str">
        <f t="shared" si="222"/>
        <v>SINAPI-I 20055</v>
      </c>
      <c r="B13606" s="3" t="s">
        <v>6169</v>
      </c>
      <c r="C13606" s="3">
        <v>20055</v>
      </c>
      <c r="D13606" s="2" t="s">
        <v>14335</v>
      </c>
      <c r="E13606" s="3" t="s">
        <v>6148</v>
      </c>
      <c r="G13606" s="66">
        <v>21.72</v>
      </c>
    </row>
    <row r="13607" spans="1:7" x14ac:dyDescent="0.2">
      <c r="A13607" s="1" t="str">
        <f t="shared" ref="A13607:A13670" si="223">CONCATENAR</f>
        <v>SINAPI-I 11670</v>
      </c>
      <c r="B13607" s="3" t="s">
        <v>6169</v>
      </c>
      <c r="C13607" s="3">
        <v>11670</v>
      </c>
      <c r="D13607" s="2" t="s">
        <v>14336</v>
      </c>
      <c r="E13607" s="3" t="s">
        <v>6148</v>
      </c>
      <c r="G13607" s="66">
        <v>11.11</v>
      </c>
    </row>
    <row r="13608" spans="1:7" x14ac:dyDescent="0.2">
      <c r="A13608" s="1" t="str">
        <f t="shared" si="223"/>
        <v>SINAPI-I 11671</v>
      </c>
      <c r="B13608" s="3" t="s">
        <v>6169</v>
      </c>
      <c r="C13608" s="3">
        <v>11671</v>
      </c>
      <c r="D13608" s="2" t="s">
        <v>14337</v>
      </c>
      <c r="E13608" s="3" t="s">
        <v>6148</v>
      </c>
      <c r="G13608" s="66">
        <v>46.6</v>
      </c>
    </row>
    <row r="13609" spans="1:7" x14ac:dyDescent="0.2">
      <c r="A13609" s="1" t="str">
        <f t="shared" si="223"/>
        <v>SINAPI-I 6032</v>
      </c>
      <c r="B13609" s="3" t="s">
        <v>6169</v>
      </c>
      <c r="C13609" s="3">
        <v>6032</v>
      </c>
      <c r="D13609" s="2" t="s">
        <v>14338</v>
      </c>
      <c r="E13609" s="3" t="s">
        <v>6148</v>
      </c>
      <c r="G13609" s="66">
        <v>13.31</v>
      </c>
    </row>
    <row r="13610" spans="1:7" x14ac:dyDescent="0.2">
      <c r="A13610" s="1" t="str">
        <f t="shared" si="223"/>
        <v>SINAPI-I 11673</v>
      </c>
      <c r="B13610" s="3" t="s">
        <v>6169</v>
      </c>
      <c r="C13610" s="3">
        <v>11673</v>
      </c>
      <c r="D13610" s="2" t="s">
        <v>14339</v>
      </c>
      <c r="E13610" s="3" t="s">
        <v>6148</v>
      </c>
      <c r="G13610" s="66">
        <v>10.48</v>
      </c>
    </row>
    <row r="13611" spans="1:7" x14ac:dyDescent="0.2">
      <c r="A13611" s="1" t="str">
        <f t="shared" si="223"/>
        <v>SINAPI-I 11674</v>
      </c>
      <c r="B13611" s="3" t="s">
        <v>6169</v>
      </c>
      <c r="C13611" s="3">
        <v>11674</v>
      </c>
      <c r="D13611" s="2" t="s">
        <v>14340</v>
      </c>
      <c r="E13611" s="3" t="s">
        <v>6148</v>
      </c>
      <c r="G13611" s="66">
        <v>13.5</v>
      </c>
    </row>
    <row r="13612" spans="1:7" x14ac:dyDescent="0.2">
      <c r="A13612" s="1" t="str">
        <f t="shared" si="223"/>
        <v>SINAPI-I 11675</v>
      </c>
      <c r="B13612" s="3" t="s">
        <v>6169</v>
      </c>
      <c r="C13612" s="3">
        <v>11675</v>
      </c>
      <c r="D13612" s="2" t="s">
        <v>14341</v>
      </c>
      <c r="E13612" s="3" t="s">
        <v>6148</v>
      </c>
      <c r="G13612" s="66">
        <v>21.43</v>
      </c>
    </row>
    <row r="13613" spans="1:7" x14ac:dyDescent="0.2">
      <c r="A13613" s="1" t="str">
        <f t="shared" si="223"/>
        <v>SINAPI-I 11676</v>
      </c>
      <c r="B13613" s="3" t="s">
        <v>6169</v>
      </c>
      <c r="C13613" s="3">
        <v>11676</v>
      </c>
      <c r="D13613" s="2" t="s">
        <v>14342</v>
      </c>
      <c r="E13613" s="3" t="s">
        <v>6148</v>
      </c>
      <c r="G13613" s="66">
        <v>28.66</v>
      </c>
    </row>
    <row r="13614" spans="1:7" x14ac:dyDescent="0.2">
      <c r="A13614" s="1" t="str">
        <f t="shared" si="223"/>
        <v>SINAPI-I 11677</v>
      </c>
      <c r="B13614" s="3" t="s">
        <v>6169</v>
      </c>
      <c r="C13614" s="3">
        <v>11677</v>
      </c>
      <c r="D13614" s="2" t="s">
        <v>14343</v>
      </c>
      <c r="E13614" s="3" t="s">
        <v>6148</v>
      </c>
      <c r="G13614" s="66">
        <v>29.6</v>
      </c>
    </row>
    <row r="13615" spans="1:7" x14ac:dyDescent="0.2">
      <c r="A13615" s="1" t="str">
        <f t="shared" si="223"/>
        <v>SINAPI-I 11678</v>
      </c>
      <c r="B13615" s="3" t="s">
        <v>6169</v>
      </c>
      <c r="C13615" s="3">
        <v>11678</v>
      </c>
      <c r="D13615" s="2" t="s">
        <v>14344</v>
      </c>
      <c r="E13615" s="3" t="s">
        <v>6148</v>
      </c>
      <c r="G13615" s="66">
        <v>54.21</v>
      </c>
    </row>
    <row r="13616" spans="1:7" x14ac:dyDescent="0.2">
      <c r="A13616" s="1" t="str">
        <f t="shared" si="223"/>
        <v>SINAPI-I 6038</v>
      </c>
      <c r="B13616" s="3" t="s">
        <v>6169</v>
      </c>
      <c r="C13616" s="3">
        <v>6038</v>
      </c>
      <c r="D13616" s="2" t="s">
        <v>14345</v>
      </c>
      <c r="E13616" s="3" t="s">
        <v>6148</v>
      </c>
      <c r="G13616" s="66">
        <v>3.44</v>
      </c>
    </row>
    <row r="13617" spans="1:7" x14ac:dyDescent="0.2">
      <c r="A13617" s="1" t="str">
        <f t="shared" si="223"/>
        <v>SINAPI-I 11718</v>
      </c>
      <c r="B13617" s="3" t="s">
        <v>6169</v>
      </c>
      <c r="C13617" s="3">
        <v>11718</v>
      </c>
      <c r="D13617" s="2" t="s">
        <v>14346</v>
      </c>
      <c r="E13617" s="3" t="s">
        <v>6148</v>
      </c>
      <c r="G13617" s="66">
        <v>9.8000000000000007</v>
      </c>
    </row>
    <row r="13618" spans="1:7" x14ac:dyDescent="0.2">
      <c r="A13618" s="1" t="str">
        <f t="shared" si="223"/>
        <v>SINAPI-I 6037</v>
      </c>
      <c r="B13618" s="3" t="s">
        <v>6169</v>
      </c>
      <c r="C13618" s="3">
        <v>6037</v>
      </c>
      <c r="D13618" s="2" t="s">
        <v>14347</v>
      </c>
      <c r="E13618" s="3" t="s">
        <v>6148</v>
      </c>
      <c r="G13618" s="66">
        <v>7.15</v>
      </c>
    </row>
    <row r="13619" spans="1:7" x14ac:dyDescent="0.2">
      <c r="A13619" s="1" t="str">
        <f t="shared" si="223"/>
        <v>SINAPI-I 11719</v>
      </c>
      <c r="B13619" s="3" t="s">
        <v>6169</v>
      </c>
      <c r="C13619" s="3">
        <v>11719</v>
      </c>
      <c r="D13619" s="2" t="s">
        <v>14348</v>
      </c>
      <c r="E13619" s="3" t="s">
        <v>6148</v>
      </c>
      <c r="G13619" s="66">
        <v>7.95</v>
      </c>
    </row>
    <row r="13620" spans="1:7" x14ac:dyDescent="0.2">
      <c r="A13620" s="1" t="str">
        <f t="shared" si="223"/>
        <v>SINAPI-I 6010</v>
      </c>
      <c r="B13620" s="3" t="s">
        <v>6169</v>
      </c>
      <c r="C13620" s="3">
        <v>6010</v>
      </c>
      <c r="D13620" s="2" t="s">
        <v>14349</v>
      </c>
      <c r="E13620" s="3" t="s">
        <v>6148</v>
      </c>
      <c r="G13620" s="66">
        <v>133.11000000000001</v>
      </c>
    </row>
    <row r="13621" spans="1:7" x14ac:dyDescent="0.2">
      <c r="A13621" s="1" t="str">
        <f t="shared" si="223"/>
        <v>SINAPI-I 6017</v>
      </c>
      <c r="B13621" s="3" t="s">
        <v>6169</v>
      </c>
      <c r="C13621" s="3">
        <v>6017</v>
      </c>
      <c r="D13621" s="2" t="s">
        <v>14350</v>
      </c>
      <c r="E13621" s="3" t="s">
        <v>6148</v>
      </c>
      <c r="G13621" s="66">
        <v>105.44</v>
      </c>
    </row>
    <row r="13622" spans="1:7" x14ac:dyDescent="0.2">
      <c r="A13622" s="1" t="str">
        <f t="shared" si="223"/>
        <v>SINAPI-I 6019</v>
      </c>
      <c r="B13622" s="3" t="s">
        <v>6169</v>
      </c>
      <c r="C13622" s="3">
        <v>6019</v>
      </c>
      <c r="D13622" s="2" t="s">
        <v>14351</v>
      </c>
      <c r="E13622" s="3" t="s">
        <v>6148</v>
      </c>
      <c r="G13622" s="66">
        <v>77.36</v>
      </c>
    </row>
    <row r="13623" spans="1:7" x14ac:dyDescent="0.2">
      <c r="A13623" s="1" t="str">
        <f t="shared" si="223"/>
        <v>SINAPI-I 6020</v>
      </c>
      <c r="B13623" s="3" t="s">
        <v>6169</v>
      </c>
      <c r="C13623" s="3">
        <v>6020</v>
      </c>
      <c r="D13623" s="2" t="s">
        <v>14352</v>
      </c>
      <c r="E13623" s="3" t="s">
        <v>6148</v>
      </c>
      <c r="G13623" s="66">
        <v>46.46</v>
      </c>
    </row>
    <row r="13624" spans="1:7" x14ac:dyDescent="0.2">
      <c r="A13624" s="1" t="str">
        <f t="shared" si="223"/>
        <v>SINAPI-I 6011</v>
      </c>
      <c r="B13624" s="3" t="s">
        <v>6169</v>
      </c>
      <c r="C13624" s="3">
        <v>6011</v>
      </c>
      <c r="D13624" s="2" t="s">
        <v>14353</v>
      </c>
      <c r="E13624" s="3" t="s">
        <v>6148</v>
      </c>
      <c r="G13624" s="66">
        <v>384.52</v>
      </c>
    </row>
    <row r="13625" spans="1:7" x14ac:dyDescent="0.2">
      <c r="A13625" s="1" t="str">
        <f t="shared" si="223"/>
        <v>SINAPI-I 6028</v>
      </c>
      <c r="B13625" s="3" t="s">
        <v>6169</v>
      </c>
      <c r="C13625" s="3">
        <v>6028</v>
      </c>
      <c r="D13625" s="2" t="s">
        <v>14354</v>
      </c>
      <c r="E13625" s="3" t="s">
        <v>6148</v>
      </c>
      <c r="G13625" s="66">
        <v>185.41</v>
      </c>
    </row>
    <row r="13626" spans="1:7" x14ac:dyDescent="0.2">
      <c r="A13626" s="1" t="str">
        <f t="shared" si="223"/>
        <v>SINAPI-I 6012</v>
      </c>
      <c r="B13626" s="3" t="s">
        <v>6169</v>
      </c>
      <c r="C13626" s="3">
        <v>6012</v>
      </c>
      <c r="D13626" s="2" t="s">
        <v>14355</v>
      </c>
      <c r="E13626" s="3" t="s">
        <v>6148</v>
      </c>
      <c r="G13626" s="66">
        <v>465.53</v>
      </c>
    </row>
    <row r="13627" spans="1:7" x14ac:dyDescent="0.2">
      <c r="A13627" s="1" t="str">
        <f t="shared" si="223"/>
        <v>SINAPI-I 6016</v>
      </c>
      <c r="B13627" s="3" t="s">
        <v>6169</v>
      </c>
      <c r="C13627" s="3">
        <v>6016</v>
      </c>
      <c r="D13627" s="2" t="s">
        <v>14356</v>
      </c>
      <c r="E13627" s="3" t="s">
        <v>6148</v>
      </c>
      <c r="G13627" s="66">
        <v>49.01</v>
      </c>
    </row>
    <row r="13628" spans="1:7" x14ac:dyDescent="0.2">
      <c r="A13628" s="1" t="str">
        <f t="shared" si="223"/>
        <v>SINAPI-I 6027</v>
      </c>
      <c r="B13628" s="3" t="s">
        <v>6169</v>
      </c>
      <c r="C13628" s="3">
        <v>6027</v>
      </c>
      <c r="D13628" s="2" t="s">
        <v>14357</v>
      </c>
      <c r="E13628" s="3" t="s">
        <v>6148</v>
      </c>
      <c r="G13628" s="66">
        <v>970</v>
      </c>
    </row>
    <row r="13629" spans="1:7" x14ac:dyDescent="0.2">
      <c r="A13629" s="1" t="str">
        <f t="shared" si="223"/>
        <v>SINAPI-I 6015</v>
      </c>
      <c r="B13629" s="3" t="s">
        <v>6169</v>
      </c>
      <c r="C13629" s="3">
        <v>6015</v>
      </c>
      <c r="D13629" s="2" t="s">
        <v>14358</v>
      </c>
      <c r="E13629" s="3" t="s">
        <v>6148</v>
      </c>
      <c r="G13629" s="66">
        <v>212.85</v>
      </c>
    </row>
    <row r="13630" spans="1:7" x14ac:dyDescent="0.2">
      <c r="A13630" s="1" t="str">
        <f t="shared" si="223"/>
        <v>SINAPI-I 6014</v>
      </c>
      <c r="B13630" s="3" t="s">
        <v>6169</v>
      </c>
      <c r="C13630" s="3">
        <v>6014</v>
      </c>
      <c r="D13630" s="2" t="s">
        <v>14359</v>
      </c>
      <c r="E13630" s="3" t="s">
        <v>6148</v>
      </c>
      <c r="G13630" s="66">
        <v>203.5</v>
      </c>
    </row>
    <row r="13631" spans="1:7" x14ac:dyDescent="0.2">
      <c r="A13631" s="1" t="str">
        <f t="shared" si="223"/>
        <v>SINAPI-I 6013</v>
      </c>
      <c r="B13631" s="3" t="s">
        <v>6169</v>
      </c>
      <c r="C13631" s="3">
        <v>6013</v>
      </c>
      <c r="D13631" s="2" t="s">
        <v>14360</v>
      </c>
      <c r="E13631" s="3" t="s">
        <v>6148</v>
      </c>
      <c r="G13631" s="66">
        <v>146.37</v>
      </c>
    </row>
    <row r="13632" spans="1:7" x14ac:dyDescent="0.2">
      <c r="A13632" s="1" t="str">
        <f t="shared" si="223"/>
        <v>SINAPI-I 6006</v>
      </c>
      <c r="B13632" s="3" t="s">
        <v>6169</v>
      </c>
      <c r="C13632" s="3">
        <v>6006</v>
      </c>
      <c r="D13632" s="2" t="s">
        <v>14361</v>
      </c>
      <c r="E13632" s="3" t="s">
        <v>6148</v>
      </c>
      <c r="G13632" s="66">
        <v>105.99</v>
      </c>
    </row>
    <row r="13633" spans="1:7" x14ac:dyDescent="0.2">
      <c r="A13633" s="1" t="str">
        <f t="shared" si="223"/>
        <v>SINAPI-I 6005</v>
      </c>
      <c r="B13633" s="3" t="s">
        <v>6169</v>
      </c>
      <c r="C13633" s="3">
        <v>6005</v>
      </c>
      <c r="D13633" s="2" t="s">
        <v>14362</v>
      </c>
      <c r="E13633" s="3" t="s">
        <v>6148</v>
      </c>
      <c r="G13633" s="66">
        <v>119.57</v>
      </c>
    </row>
    <row r="13634" spans="1:7" x14ac:dyDescent="0.2">
      <c r="A13634" s="1" t="str">
        <f t="shared" si="223"/>
        <v>SINAPI-I 11756</v>
      </c>
      <c r="B13634" s="3" t="s">
        <v>6169</v>
      </c>
      <c r="C13634" s="3">
        <v>11756</v>
      </c>
      <c r="D13634" s="2" t="s">
        <v>14363</v>
      </c>
      <c r="E13634" s="3" t="s">
        <v>6148</v>
      </c>
      <c r="G13634" s="66">
        <v>57.11</v>
      </c>
    </row>
    <row r="13635" spans="1:7" ht="22.5" x14ac:dyDescent="0.2">
      <c r="A13635" s="1" t="str">
        <f t="shared" si="223"/>
        <v>SINAPI-I 10904</v>
      </c>
      <c r="B13635" s="3" t="s">
        <v>6169</v>
      </c>
      <c r="C13635" s="3">
        <v>10904</v>
      </c>
      <c r="D13635" s="2" t="s">
        <v>14364</v>
      </c>
      <c r="E13635" s="3" t="s">
        <v>6148</v>
      </c>
      <c r="G13635" s="66">
        <v>145</v>
      </c>
    </row>
    <row r="13636" spans="1:7" x14ac:dyDescent="0.2">
      <c r="A13636" s="1" t="str">
        <f t="shared" si="223"/>
        <v>SINAPI-I 11752</v>
      </c>
      <c r="B13636" s="3" t="s">
        <v>6169</v>
      </c>
      <c r="C13636" s="3">
        <v>11752</v>
      </c>
      <c r="D13636" s="2" t="s">
        <v>14365</v>
      </c>
      <c r="E13636" s="3" t="s">
        <v>6148</v>
      </c>
      <c r="G13636" s="66">
        <v>32.93</v>
      </c>
    </row>
    <row r="13637" spans="1:7" x14ac:dyDescent="0.2">
      <c r="A13637" s="1" t="str">
        <f t="shared" si="223"/>
        <v>SINAPI-I 11753</v>
      </c>
      <c r="B13637" s="3" t="s">
        <v>6169</v>
      </c>
      <c r="C13637" s="3">
        <v>11753</v>
      </c>
      <c r="D13637" s="2" t="s">
        <v>14366</v>
      </c>
      <c r="E13637" s="3" t="s">
        <v>6148</v>
      </c>
      <c r="G13637" s="66">
        <v>39.31</v>
      </c>
    </row>
    <row r="13638" spans="1:7" x14ac:dyDescent="0.2">
      <c r="A13638" s="1" t="str">
        <f t="shared" si="223"/>
        <v>SINAPI-I 6021</v>
      </c>
      <c r="B13638" s="3" t="s">
        <v>6169</v>
      </c>
      <c r="C13638" s="3">
        <v>6021</v>
      </c>
      <c r="D13638" s="2" t="s">
        <v>14367</v>
      </c>
      <c r="E13638" s="3" t="s">
        <v>6148</v>
      </c>
      <c r="G13638" s="66">
        <v>109.1</v>
      </c>
    </row>
    <row r="13639" spans="1:7" x14ac:dyDescent="0.2">
      <c r="A13639" s="1" t="str">
        <f t="shared" si="223"/>
        <v>SINAPI-I 6024</v>
      </c>
      <c r="B13639" s="3" t="s">
        <v>6169</v>
      </c>
      <c r="C13639" s="3">
        <v>6024</v>
      </c>
      <c r="D13639" s="2" t="s">
        <v>14368</v>
      </c>
      <c r="E13639" s="3" t="s">
        <v>6148</v>
      </c>
      <c r="G13639" s="66">
        <v>112.77</v>
      </c>
    </row>
    <row r="13640" spans="1:7" x14ac:dyDescent="0.2">
      <c r="A13640" s="1" t="str">
        <f t="shared" si="223"/>
        <v>SINAPI-I 38379</v>
      </c>
      <c r="B13640" s="3" t="s">
        <v>6169</v>
      </c>
      <c r="C13640" s="3">
        <v>38379</v>
      </c>
      <c r="D13640" s="2" t="s">
        <v>14369</v>
      </c>
      <c r="E13640" s="3" t="s">
        <v>6147</v>
      </c>
      <c r="G13640" s="66">
        <v>63.71</v>
      </c>
    </row>
    <row r="13641" spans="1:7" x14ac:dyDescent="0.2">
      <c r="A13641" s="1" t="str">
        <f t="shared" si="223"/>
        <v>SINAPI-I 13897</v>
      </c>
      <c r="B13641" s="3" t="s">
        <v>6169</v>
      </c>
      <c r="C13641" s="3">
        <v>13897</v>
      </c>
      <c r="D13641" s="2" t="s">
        <v>14370</v>
      </c>
      <c r="E13641" s="3" t="s">
        <v>6148</v>
      </c>
    </row>
    <row r="13642" spans="1:7" x14ac:dyDescent="0.2">
      <c r="A13642" s="1" t="str">
        <f t="shared" si="223"/>
        <v>SINAPI-I 10640</v>
      </c>
      <c r="B13642" s="3" t="s">
        <v>6169</v>
      </c>
      <c r="C13642" s="3">
        <v>10640</v>
      </c>
      <c r="D13642" s="2" t="s">
        <v>14371</v>
      </c>
      <c r="E13642" s="3" t="s">
        <v>6148</v>
      </c>
    </row>
    <row r="13643" spans="1:7" x14ac:dyDescent="0.2">
      <c r="A13643" s="1" t="str">
        <f t="shared" si="223"/>
        <v>SINAPI-I 34357</v>
      </c>
      <c r="B13643" s="3" t="s">
        <v>6169</v>
      </c>
      <c r="C13643" s="3">
        <v>34357</v>
      </c>
      <c r="D13643" s="2" t="s">
        <v>14372</v>
      </c>
      <c r="E13643" s="3" t="s">
        <v>6153</v>
      </c>
      <c r="G13643" s="66">
        <v>4.1100000000000003</v>
      </c>
    </row>
    <row r="13644" spans="1:7" x14ac:dyDescent="0.2">
      <c r="A13644" s="1" t="str">
        <f t="shared" si="223"/>
        <v>SINAPI-I 37329</v>
      </c>
      <c r="B13644" s="3" t="s">
        <v>6169</v>
      </c>
      <c r="C13644" s="3">
        <v>37329</v>
      </c>
      <c r="D13644" s="2" t="s">
        <v>14373</v>
      </c>
      <c r="E13644" s="3" t="s">
        <v>6153</v>
      </c>
      <c r="G13644" s="66">
        <v>86.57</v>
      </c>
    </row>
    <row r="13645" spans="1:7" x14ac:dyDescent="0.2">
      <c r="A13645" s="1" t="str">
        <f t="shared" si="223"/>
        <v>SINAPI-I 2510</v>
      </c>
      <c r="B13645" s="3" t="s">
        <v>6169</v>
      </c>
      <c r="C13645" s="3">
        <v>2510</v>
      </c>
      <c r="D13645" s="2" t="s">
        <v>14374</v>
      </c>
      <c r="E13645" s="3" t="s">
        <v>6148</v>
      </c>
    </row>
    <row r="13646" spans="1:7" ht="22.5" x14ac:dyDescent="0.2">
      <c r="A13646" s="1" t="str">
        <f t="shared" si="223"/>
        <v>SINAPI-I 12359</v>
      </c>
      <c r="B13646" s="3" t="s">
        <v>6169</v>
      </c>
      <c r="C13646" s="3">
        <v>12359</v>
      </c>
      <c r="D13646" s="2" t="s">
        <v>14375</v>
      </c>
      <c r="E13646" s="3" t="s">
        <v>6148</v>
      </c>
      <c r="G13646" s="66">
        <v>192.4</v>
      </c>
    </row>
    <row r="13647" spans="1:7" x14ac:dyDescent="0.2">
      <c r="A13647" s="1" t="str">
        <f t="shared" si="223"/>
        <v>SINAPI-I 7353</v>
      </c>
      <c r="B13647" s="3" t="s">
        <v>6169</v>
      </c>
      <c r="C13647" s="3">
        <v>7353</v>
      </c>
      <c r="D13647" s="2" t="s">
        <v>14376</v>
      </c>
      <c r="E13647" s="3" t="s">
        <v>6161</v>
      </c>
      <c r="G13647" s="66">
        <v>34.28</v>
      </c>
    </row>
    <row r="13648" spans="1:7" x14ac:dyDescent="0.2">
      <c r="A13648" s="1" t="str">
        <f t="shared" si="223"/>
        <v>SINAPI-I 36144</v>
      </c>
      <c r="B13648" s="3" t="s">
        <v>6169</v>
      </c>
      <c r="C13648" s="3">
        <v>36144</v>
      </c>
      <c r="D13648" s="2" t="s">
        <v>14377</v>
      </c>
      <c r="E13648" s="3" t="s">
        <v>6148</v>
      </c>
      <c r="G13648" s="66">
        <v>1.5</v>
      </c>
    </row>
    <row r="13649" spans="1:7" x14ac:dyDescent="0.2">
      <c r="A13649" s="1" t="str">
        <f t="shared" si="223"/>
        <v>SINAPI-I 10518</v>
      </c>
      <c r="B13649" s="3" t="s">
        <v>6169</v>
      </c>
      <c r="C13649" s="3">
        <v>10518</v>
      </c>
      <c r="D13649" s="2" t="s">
        <v>14378</v>
      </c>
      <c r="E13649" s="3" t="s">
        <v>6148</v>
      </c>
    </row>
    <row r="13650" spans="1:7" ht="33.75" x14ac:dyDescent="0.2">
      <c r="A13650" s="1" t="str">
        <f t="shared" si="223"/>
        <v>SINAPI-I 36530</v>
      </c>
      <c r="B13650" s="3" t="s">
        <v>6169</v>
      </c>
      <c r="C13650" s="3">
        <v>36530</v>
      </c>
      <c r="D13650" s="2" t="s">
        <v>14379</v>
      </c>
      <c r="E13650" s="3" t="s">
        <v>6148</v>
      </c>
      <c r="G13650" s="66">
        <v>433317.06</v>
      </c>
    </row>
    <row r="13651" spans="1:7" ht="33.75" x14ac:dyDescent="0.2">
      <c r="A13651" s="1" t="str">
        <f t="shared" si="223"/>
        <v>SINAPI-I 6046</v>
      </c>
      <c r="B13651" s="3" t="s">
        <v>6169</v>
      </c>
      <c r="C13651" s="3">
        <v>6046</v>
      </c>
      <c r="D13651" s="2" t="s">
        <v>14380</v>
      </c>
      <c r="E13651" s="3" t="s">
        <v>6148</v>
      </c>
      <c r="G13651" s="66">
        <v>470000</v>
      </c>
    </row>
    <row r="13652" spans="1:7" ht="33.75" x14ac:dyDescent="0.2">
      <c r="A13652" s="1" t="str">
        <f t="shared" si="223"/>
        <v>SINAPI-I 36531</v>
      </c>
      <c r="B13652" s="3" t="s">
        <v>6169</v>
      </c>
      <c r="C13652" s="3">
        <v>36531</v>
      </c>
      <c r="D13652" s="2" t="s">
        <v>14381</v>
      </c>
      <c r="E13652" s="3" t="s">
        <v>6148</v>
      </c>
      <c r="G13652" s="66">
        <v>487195.09</v>
      </c>
    </row>
    <row r="13653" spans="1:7" x14ac:dyDescent="0.2">
      <c r="A13653" s="1" t="str">
        <f t="shared" si="223"/>
        <v>SINAPI-I 34684</v>
      </c>
      <c r="B13653" s="3" t="s">
        <v>6169</v>
      </c>
      <c r="C13653" s="3">
        <v>34684</v>
      </c>
      <c r="D13653" s="2" t="s">
        <v>14382</v>
      </c>
      <c r="E13653" s="3" t="s">
        <v>6149</v>
      </c>
      <c r="G13653" s="66">
        <v>257.8</v>
      </c>
    </row>
    <row r="13654" spans="1:7" x14ac:dyDescent="0.2">
      <c r="A13654" s="1" t="str">
        <f t="shared" si="223"/>
        <v>SINAPI-I 34683</v>
      </c>
      <c r="B13654" s="3" t="s">
        <v>6169</v>
      </c>
      <c r="C13654" s="3">
        <v>34683</v>
      </c>
      <c r="D13654" s="2" t="s">
        <v>14383</v>
      </c>
      <c r="E13654" s="3" t="s">
        <v>6149</v>
      </c>
      <c r="G13654" s="66">
        <v>161.13</v>
      </c>
    </row>
    <row r="13655" spans="1:7" ht="22.5" x14ac:dyDescent="0.2">
      <c r="A13655" s="1" t="str">
        <f t="shared" si="223"/>
        <v>SINAPI-I 44954</v>
      </c>
      <c r="B13655" s="3" t="s">
        <v>6169</v>
      </c>
      <c r="C13655" s="3">
        <v>44954</v>
      </c>
      <c r="D13655" s="2" t="s">
        <v>14384</v>
      </c>
      <c r="E13655" s="3" t="s">
        <v>6149</v>
      </c>
      <c r="G13655" s="66">
        <v>98.3</v>
      </c>
    </row>
    <row r="13656" spans="1:7" ht="22.5" x14ac:dyDescent="0.2">
      <c r="A13656" s="1" t="str">
        <f t="shared" si="223"/>
        <v>SINAPI-I 44955</v>
      </c>
      <c r="B13656" s="3" t="s">
        <v>6169</v>
      </c>
      <c r="C13656" s="3">
        <v>44955</v>
      </c>
      <c r="D13656" s="2" t="s">
        <v>14385</v>
      </c>
      <c r="E13656" s="3" t="s">
        <v>6149</v>
      </c>
      <c r="G13656" s="66">
        <v>143.66</v>
      </c>
    </row>
    <row r="13657" spans="1:7" x14ac:dyDescent="0.2">
      <c r="A13657" s="1" t="str">
        <f t="shared" si="223"/>
        <v>SINAPI-I 10515</v>
      </c>
      <c r="B13657" s="3" t="s">
        <v>6169</v>
      </c>
      <c r="C13657" s="3">
        <v>10515</v>
      </c>
      <c r="D13657" s="2" t="s">
        <v>14386</v>
      </c>
      <c r="E13657" s="3" t="s">
        <v>6149</v>
      </c>
      <c r="G13657" s="66">
        <v>48.8</v>
      </c>
    </row>
    <row r="13658" spans="1:7" x14ac:dyDescent="0.2">
      <c r="A13658" s="1" t="str">
        <f t="shared" si="223"/>
        <v>SINAPI-I 153</v>
      </c>
      <c r="B13658" s="3" t="s">
        <v>6169</v>
      </c>
      <c r="C13658" s="3">
        <v>153</v>
      </c>
      <c r="D13658" s="2" t="s">
        <v>14387</v>
      </c>
      <c r="E13658" s="3" t="s">
        <v>6161</v>
      </c>
      <c r="G13658" s="66">
        <v>86.86</v>
      </c>
    </row>
    <row r="13659" spans="1:7" x14ac:dyDescent="0.2">
      <c r="A13659" s="1" t="str">
        <f t="shared" si="223"/>
        <v>SINAPI-I 34682</v>
      </c>
      <c r="B13659" s="3" t="s">
        <v>6169</v>
      </c>
      <c r="C13659" s="3">
        <v>34682</v>
      </c>
      <c r="D13659" s="2" t="s">
        <v>14388</v>
      </c>
      <c r="E13659" s="3" t="s">
        <v>6149</v>
      </c>
      <c r="G13659" s="66">
        <v>123.21</v>
      </c>
    </row>
    <row r="13660" spans="1:7" x14ac:dyDescent="0.2">
      <c r="A13660" s="1" t="str">
        <f t="shared" si="223"/>
        <v>SINAPI-I 536</v>
      </c>
      <c r="B13660" s="3" t="s">
        <v>6169</v>
      </c>
      <c r="C13660" s="3">
        <v>536</v>
      </c>
      <c r="D13660" s="2" t="s">
        <v>14389</v>
      </c>
      <c r="E13660" s="3" t="s">
        <v>6149</v>
      </c>
      <c r="G13660" s="66">
        <v>27.49</v>
      </c>
    </row>
    <row r="13661" spans="1:7" x14ac:dyDescent="0.2">
      <c r="A13661" s="1" t="str">
        <f t="shared" si="223"/>
        <v>SINAPI-I 20205</v>
      </c>
      <c r="B13661" s="3" t="s">
        <v>6169</v>
      </c>
      <c r="C13661" s="3">
        <v>20205</v>
      </c>
      <c r="D13661" s="2" t="s">
        <v>14390</v>
      </c>
      <c r="E13661" s="3" t="s">
        <v>6147</v>
      </c>
      <c r="G13661" s="66">
        <v>4.58</v>
      </c>
    </row>
    <row r="13662" spans="1:7" ht="22.5" x14ac:dyDescent="0.2">
      <c r="A13662" s="1" t="str">
        <f t="shared" si="223"/>
        <v>SINAPI-I 4412</v>
      </c>
      <c r="B13662" s="3" t="s">
        <v>6169</v>
      </c>
      <c r="C13662" s="3">
        <v>4412</v>
      </c>
      <c r="D13662" s="2" t="s">
        <v>14391</v>
      </c>
      <c r="E13662" s="3" t="s">
        <v>6147</v>
      </c>
      <c r="G13662" s="66">
        <v>2.74</v>
      </c>
    </row>
    <row r="13663" spans="1:7" ht="22.5" x14ac:dyDescent="0.2">
      <c r="A13663" s="1" t="str">
        <f t="shared" si="223"/>
        <v>SINAPI-I 4408</v>
      </c>
      <c r="B13663" s="3" t="s">
        <v>6169</v>
      </c>
      <c r="C13663" s="3">
        <v>4408</v>
      </c>
      <c r="D13663" s="2" t="s">
        <v>14392</v>
      </c>
      <c r="E13663" s="3" t="s">
        <v>6147</v>
      </c>
      <c r="G13663" s="66">
        <v>3.42</v>
      </c>
    </row>
    <row r="13664" spans="1:7" x14ac:dyDescent="0.2">
      <c r="A13664" s="1" t="str">
        <f t="shared" si="223"/>
        <v>SINAPI-I 36250</v>
      </c>
      <c r="B13664" s="3" t="s">
        <v>6169</v>
      </c>
      <c r="C13664" s="3">
        <v>36250</v>
      </c>
      <c r="D13664" s="2" t="s">
        <v>14393</v>
      </c>
      <c r="E13664" s="3" t="s">
        <v>6147</v>
      </c>
      <c r="G13664" s="66">
        <v>4.37</v>
      </c>
    </row>
    <row r="13665" spans="1:7" x14ac:dyDescent="0.2">
      <c r="A13665" s="1" t="str">
        <f t="shared" si="223"/>
        <v>SINAPI-I 10857</v>
      </c>
      <c r="B13665" s="3" t="s">
        <v>6169</v>
      </c>
      <c r="C13665" s="3">
        <v>10857</v>
      </c>
      <c r="D13665" s="2" t="s">
        <v>14394</v>
      </c>
      <c r="E13665" s="3" t="s">
        <v>6147</v>
      </c>
    </row>
    <row r="13666" spans="1:7" x14ac:dyDescent="0.2">
      <c r="A13666" s="1" t="str">
        <f t="shared" si="223"/>
        <v>SINAPI-I 4803</v>
      </c>
      <c r="B13666" s="3" t="s">
        <v>6169</v>
      </c>
      <c r="C13666" s="3">
        <v>4803</v>
      </c>
      <c r="D13666" s="2" t="s">
        <v>14395</v>
      </c>
      <c r="E13666" s="3" t="s">
        <v>6147</v>
      </c>
      <c r="G13666" s="66">
        <v>32.39</v>
      </c>
    </row>
    <row r="13667" spans="1:7" x14ac:dyDescent="0.2">
      <c r="A13667" s="1" t="str">
        <f t="shared" si="223"/>
        <v>SINAPI-I 6186</v>
      </c>
      <c r="B13667" s="3" t="s">
        <v>6169</v>
      </c>
      <c r="C13667" s="3">
        <v>6186</v>
      </c>
      <c r="D13667" s="2" t="s">
        <v>14396</v>
      </c>
      <c r="E13667" s="3" t="s">
        <v>6147</v>
      </c>
    </row>
    <row r="13668" spans="1:7" x14ac:dyDescent="0.2">
      <c r="A13668" s="1" t="str">
        <f t="shared" si="223"/>
        <v>SINAPI-I 4829</v>
      </c>
      <c r="B13668" s="3" t="s">
        <v>6169</v>
      </c>
      <c r="C13668" s="3">
        <v>4829</v>
      </c>
      <c r="D13668" s="2" t="s">
        <v>14397</v>
      </c>
      <c r="E13668" s="3" t="s">
        <v>6147</v>
      </c>
      <c r="G13668" s="66">
        <v>40.65</v>
      </c>
    </row>
    <row r="13669" spans="1:7" x14ac:dyDescent="0.2">
      <c r="A13669" s="1" t="str">
        <f t="shared" si="223"/>
        <v>SINAPI-I 39829</v>
      </c>
      <c r="B13669" s="3" t="s">
        <v>6169</v>
      </c>
      <c r="C13669" s="3">
        <v>39829</v>
      </c>
      <c r="D13669" s="2" t="s">
        <v>14398</v>
      </c>
      <c r="E13669" s="3" t="s">
        <v>6147</v>
      </c>
      <c r="G13669" s="66">
        <v>41.08</v>
      </c>
    </row>
    <row r="13670" spans="1:7" ht="22.5" x14ac:dyDescent="0.2">
      <c r="A13670" s="1" t="str">
        <f t="shared" si="223"/>
        <v>SINAPI-I 20231</v>
      </c>
      <c r="B13670" s="3" t="s">
        <v>6169</v>
      </c>
      <c r="C13670" s="3">
        <v>20231</v>
      </c>
      <c r="D13670" s="2" t="s">
        <v>14399</v>
      </c>
      <c r="E13670" s="3" t="s">
        <v>6147</v>
      </c>
      <c r="G13670" s="66">
        <v>44.95</v>
      </c>
    </row>
    <row r="13671" spans="1:7" x14ac:dyDescent="0.2">
      <c r="A13671" s="1" t="str">
        <f t="shared" ref="A13671:A13734" si="224">CONCATENAR</f>
        <v>SINAPI-I 4804</v>
      </c>
      <c r="B13671" s="3" t="s">
        <v>6169</v>
      </c>
      <c r="C13671" s="3">
        <v>4804</v>
      </c>
      <c r="D13671" s="2" t="s">
        <v>14400</v>
      </c>
      <c r="E13671" s="3" t="s">
        <v>6147</v>
      </c>
      <c r="G13671" s="66">
        <v>24.86</v>
      </c>
    </row>
    <row r="13672" spans="1:7" x14ac:dyDescent="0.2">
      <c r="A13672" s="1" t="str">
        <f t="shared" si="224"/>
        <v>SINAPI-I 34680</v>
      </c>
      <c r="B13672" s="3" t="s">
        <v>6169</v>
      </c>
      <c r="C13672" s="3">
        <v>34680</v>
      </c>
      <c r="D13672" s="2" t="s">
        <v>14401</v>
      </c>
      <c r="E13672" s="3" t="s">
        <v>6147</v>
      </c>
      <c r="G13672" s="66">
        <v>37.909999999999997</v>
      </c>
    </row>
    <row r="13673" spans="1:7" ht="22.5" x14ac:dyDescent="0.2">
      <c r="A13673" s="1" t="str">
        <f t="shared" si="224"/>
        <v>SINAPI-I 11573</v>
      </c>
      <c r="B13673" s="3" t="s">
        <v>6169</v>
      </c>
      <c r="C13673" s="3">
        <v>11573</v>
      </c>
      <c r="D13673" s="2" t="s">
        <v>14402</v>
      </c>
      <c r="E13673" s="3" t="s">
        <v>6148</v>
      </c>
      <c r="G13673" s="66">
        <v>6.01</v>
      </c>
    </row>
    <row r="13674" spans="1:7" x14ac:dyDescent="0.2">
      <c r="A13674" s="1" t="str">
        <f t="shared" si="224"/>
        <v>SINAPI-I 38401</v>
      </c>
      <c r="B13674" s="3" t="s">
        <v>6169</v>
      </c>
      <c r="C13674" s="3">
        <v>38401</v>
      </c>
      <c r="D13674" s="2" t="s">
        <v>14403</v>
      </c>
      <c r="E13674" s="3" t="s">
        <v>6148</v>
      </c>
      <c r="G13674" s="66">
        <v>16.59</v>
      </c>
    </row>
    <row r="13675" spans="1:7" ht="22.5" x14ac:dyDescent="0.2">
      <c r="A13675" s="1" t="str">
        <f t="shared" si="224"/>
        <v>SINAPI-I 11575</v>
      </c>
      <c r="B13675" s="3" t="s">
        <v>6169</v>
      </c>
      <c r="C13675" s="3">
        <v>11575</v>
      </c>
      <c r="D13675" s="2" t="s">
        <v>14404</v>
      </c>
      <c r="E13675" s="3" t="s">
        <v>6148</v>
      </c>
      <c r="G13675" s="66">
        <v>57.98</v>
      </c>
    </row>
    <row r="13676" spans="1:7" ht="22.5" x14ac:dyDescent="0.2">
      <c r="A13676" s="1" t="str">
        <f t="shared" si="224"/>
        <v>SINAPI-I 38179</v>
      </c>
      <c r="B13676" s="3" t="s">
        <v>6169</v>
      </c>
      <c r="C13676" s="3">
        <v>38179</v>
      </c>
      <c r="D13676" s="2" t="s">
        <v>14405</v>
      </c>
      <c r="E13676" s="3" t="s">
        <v>6148</v>
      </c>
      <c r="G13676" s="66">
        <v>47.94</v>
      </c>
    </row>
    <row r="13677" spans="1:7" x14ac:dyDescent="0.2">
      <c r="A13677" s="1" t="str">
        <f t="shared" si="224"/>
        <v>SINAPI-I 20256</v>
      </c>
      <c r="B13677" s="3" t="s">
        <v>6169</v>
      </c>
      <c r="C13677" s="3">
        <v>20256</v>
      </c>
      <c r="D13677" s="2" t="s">
        <v>14406</v>
      </c>
      <c r="E13677" s="3" t="s">
        <v>6148</v>
      </c>
      <c r="G13677" s="66">
        <v>0.34</v>
      </c>
    </row>
    <row r="13678" spans="1:7" ht="22.5" x14ac:dyDescent="0.2">
      <c r="A13678" s="1" t="str">
        <f t="shared" si="224"/>
        <v>SINAPI-I 14511</v>
      </c>
      <c r="B13678" s="3" t="s">
        <v>6169</v>
      </c>
      <c r="C13678" s="3">
        <v>14511</v>
      </c>
      <c r="D13678" s="2" t="s">
        <v>14407</v>
      </c>
      <c r="E13678" s="3" t="s">
        <v>6148</v>
      </c>
    </row>
    <row r="13679" spans="1:7" ht="22.5" x14ac:dyDescent="0.2">
      <c r="A13679" s="1" t="str">
        <f t="shared" si="224"/>
        <v>SINAPI-I 10642</v>
      </c>
      <c r="B13679" s="3" t="s">
        <v>6169</v>
      </c>
      <c r="C13679" s="3">
        <v>10642</v>
      </c>
      <c r="D13679" s="2" t="s">
        <v>14408</v>
      </c>
      <c r="E13679" s="3" t="s">
        <v>6148</v>
      </c>
    </row>
    <row r="13680" spans="1:7" ht="22.5" x14ac:dyDescent="0.2">
      <c r="A13680" s="1" t="str">
        <f t="shared" si="224"/>
        <v>SINAPI-I 14489</v>
      </c>
      <c r="B13680" s="3" t="s">
        <v>6169</v>
      </c>
      <c r="C13680" s="3">
        <v>14489</v>
      </c>
      <c r="D13680" s="2" t="s">
        <v>14409</v>
      </c>
      <c r="E13680" s="3" t="s">
        <v>6148</v>
      </c>
    </row>
    <row r="13681" spans="1:7" ht="22.5" x14ac:dyDescent="0.2">
      <c r="A13681" s="1" t="str">
        <f t="shared" si="224"/>
        <v>SINAPI-I 14513</v>
      </c>
      <c r="B13681" s="3" t="s">
        <v>6169</v>
      </c>
      <c r="C13681" s="3">
        <v>14513</v>
      </c>
      <c r="D13681" s="2" t="s">
        <v>14410</v>
      </c>
      <c r="E13681" s="3" t="s">
        <v>6148</v>
      </c>
    </row>
    <row r="13682" spans="1:7" ht="22.5" x14ac:dyDescent="0.2">
      <c r="A13682" s="1" t="str">
        <f t="shared" si="224"/>
        <v>SINAPI-I 13600</v>
      </c>
      <c r="B13682" s="3" t="s">
        <v>6169</v>
      </c>
      <c r="C13682" s="3">
        <v>13600</v>
      </c>
      <c r="D13682" s="2" t="s">
        <v>14411</v>
      </c>
      <c r="E13682" s="3" t="s">
        <v>6148</v>
      </c>
    </row>
    <row r="13683" spans="1:7" ht="22.5" x14ac:dyDescent="0.2">
      <c r="A13683" s="1" t="str">
        <f t="shared" si="224"/>
        <v>SINAPI-I 10646</v>
      </c>
      <c r="B13683" s="3" t="s">
        <v>6169</v>
      </c>
      <c r="C13683" s="3">
        <v>10646</v>
      </c>
      <c r="D13683" s="2" t="s">
        <v>14412</v>
      </c>
      <c r="E13683" s="3" t="s">
        <v>6148</v>
      </c>
    </row>
    <row r="13684" spans="1:7" ht="22.5" x14ac:dyDescent="0.2">
      <c r="A13684" s="1" t="str">
        <f t="shared" si="224"/>
        <v>SINAPI-I 6070</v>
      </c>
      <c r="B13684" s="3" t="s">
        <v>6169</v>
      </c>
      <c r="C13684" s="3">
        <v>6070</v>
      </c>
      <c r="D13684" s="2" t="s">
        <v>14413</v>
      </c>
      <c r="E13684" s="3" t="s">
        <v>6148</v>
      </c>
    </row>
    <row r="13685" spans="1:7" ht="22.5" x14ac:dyDescent="0.2">
      <c r="A13685" s="1" t="str">
        <f t="shared" si="224"/>
        <v>SINAPI-I 6069</v>
      </c>
      <c r="B13685" s="3" t="s">
        <v>6169</v>
      </c>
      <c r="C13685" s="3">
        <v>6069</v>
      </c>
      <c r="D13685" s="2" t="s">
        <v>14414</v>
      </c>
      <c r="E13685" s="3" t="s">
        <v>6148</v>
      </c>
    </row>
    <row r="13686" spans="1:7" ht="22.5" x14ac:dyDescent="0.2">
      <c r="A13686" s="1" t="str">
        <f t="shared" si="224"/>
        <v>SINAPI-I 14626</v>
      </c>
      <c r="B13686" s="3" t="s">
        <v>6169</v>
      </c>
      <c r="C13686" s="3">
        <v>14626</v>
      </c>
      <c r="D13686" s="2" t="s">
        <v>14415</v>
      </c>
      <c r="E13686" s="3" t="s">
        <v>6148</v>
      </c>
    </row>
    <row r="13687" spans="1:7" ht="22.5" x14ac:dyDescent="0.2">
      <c r="A13687" s="1" t="str">
        <f t="shared" si="224"/>
        <v>SINAPI-I 6067</v>
      </c>
      <c r="B13687" s="3" t="s">
        <v>6169</v>
      </c>
      <c r="C13687" s="3">
        <v>6067</v>
      </c>
      <c r="D13687" s="2" t="s">
        <v>14416</v>
      </c>
      <c r="E13687" s="3" t="s">
        <v>6148</v>
      </c>
    </row>
    <row r="13688" spans="1:7" x14ac:dyDescent="0.2">
      <c r="A13688" s="1" t="str">
        <f t="shared" si="224"/>
        <v>SINAPI-I 38393</v>
      </c>
      <c r="B13688" s="3" t="s">
        <v>6169</v>
      </c>
      <c r="C13688" s="3">
        <v>38393</v>
      </c>
      <c r="D13688" s="2" t="s">
        <v>14417</v>
      </c>
      <c r="E13688" s="3" t="s">
        <v>6148</v>
      </c>
      <c r="G13688" s="66">
        <v>22.41</v>
      </c>
    </row>
    <row r="13689" spans="1:7" x14ac:dyDescent="0.2">
      <c r="A13689" s="1" t="str">
        <f t="shared" si="224"/>
        <v>SINAPI-I 38390</v>
      </c>
      <c r="B13689" s="3" t="s">
        <v>6169</v>
      </c>
      <c r="C13689" s="3">
        <v>38390</v>
      </c>
      <c r="D13689" s="2" t="s">
        <v>14418</v>
      </c>
      <c r="E13689" s="3" t="s">
        <v>6148</v>
      </c>
      <c r="G13689" s="66">
        <v>49.7</v>
      </c>
    </row>
    <row r="13690" spans="1:7" ht="22.5" x14ac:dyDescent="0.2">
      <c r="A13690" s="1" t="str">
        <f t="shared" si="224"/>
        <v>SINAPI-I 11578</v>
      </c>
      <c r="B13690" s="3" t="s">
        <v>6169</v>
      </c>
      <c r="C13690" s="3">
        <v>11578</v>
      </c>
      <c r="D13690" s="2" t="s">
        <v>14419</v>
      </c>
      <c r="E13690" s="3" t="s">
        <v>6148</v>
      </c>
      <c r="G13690" s="66">
        <v>12.52</v>
      </c>
    </row>
    <row r="13691" spans="1:7" ht="22.5" x14ac:dyDescent="0.2">
      <c r="A13691" s="1" t="str">
        <f t="shared" si="224"/>
        <v>SINAPI-I 11577</v>
      </c>
      <c r="B13691" s="3" t="s">
        <v>6169</v>
      </c>
      <c r="C13691" s="3">
        <v>11577</v>
      </c>
      <c r="D13691" s="2" t="s">
        <v>14420</v>
      </c>
      <c r="E13691" s="3" t="s">
        <v>6148</v>
      </c>
      <c r="G13691" s="66">
        <v>11.95</v>
      </c>
    </row>
    <row r="13692" spans="1:7" ht="22.5" x14ac:dyDescent="0.2">
      <c r="A13692" s="1" t="str">
        <f t="shared" si="224"/>
        <v>SINAPI-I 42432</v>
      </c>
      <c r="B13692" s="3" t="s">
        <v>6169</v>
      </c>
      <c r="C13692" s="3">
        <v>42432</v>
      </c>
      <c r="D13692" s="2" t="s">
        <v>14421</v>
      </c>
      <c r="E13692" s="3" t="s">
        <v>6148</v>
      </c>
    </row>
    <row r="13693" spans="1:7" ht="22.5" x14ac:dyDescent="0.2">
      <c r="A13693" s="1" t="str">
        <f t="shared" si="224"/>
        <v>SINAPI-I 42437</v>
      </c>
      <c r="B13693" s="3" t="s">
        <v>6169</v>
      </c>
      <c r="C13693" s="3">
        <v>42437</v>
      </c>
      <c r="D13693" s="2" t="s">
        <v>14422</v>
      </c>
      <c r="E13693" s="3" t="s">
        <v>6148</v>
      </c>
    </row>
    <row r="13694" spans="1:7" x14ac:dyDescent="0.2">
      <c r="A13694" s="1" t="str">
        <f t="shared" si="224"/>
        <v>SINAPI-I 1116</v>
      </c>
      <c r="B13694" s="3" t="s">
        <v>6169</v>
      </c>
      <c r="C13694" s="3">
        <v>1116</v>
      </c>
      <c r="D13694" s="2" t="s">
        <v>14423</v>
      </c>
      <c r="E13694" s="3" t="s">
        <v>6147</v>
      </c>
      <c r="G13694" s="66">
        <v>21.06</v>
      </c>
    </row>
    <row r="13695" spans="1:7" x14ac:dyDescent="0.2">
      <c r="A13695" s="1" t="str">
        <f t="shared" si="224"/>
        <v>SINAPI-I 1115</v>
      </c>
      <c r="B13695" s="3" t="s">
        <v>6169</v>
      </c>
      <c r="C13695" s="3">
        <v>1115</v>
      </c>
      <c r="D13695" s="2" t="s">
        <v>14424</v>
      </c>
      <c r="E13695" s="3" t="s">
        <v>6147</v>
      </c>
      <c r="G13695" s="66">
        <v>25.24</v>
      </c>
    </row>
    <row r="13696" spans="1:7" x14ac:dyDescent="0.2">
      <c r="A13696" s="1" t="str">
        <f t="shared" si="224"/>
        <v>SINAPI-I 1113</v>
      </c>
      <c r="B13696" s="3" t="s">
        <v>6169</v>
      </c>
      <c r="C13696" s="3">
        <v>1113</v>
      </c>
      <c r="D13696" s="2" t="s">
        <v>14425</v>
      </c>
      <c r="E13696" s="3" t="s">
        <v>6147</v>
      </c>
      <c r="G13696" s="66">
        <v>29.51</v>
      </c>
    </row>
    <row r="13697" spans="1:7" x14ac:dyDescent="0.2">
      <c r="A13697" s="1" t="str">
        <f t="shared" si="224"/>
        <v>SINAPI-I 1114</v>
      </c>
      <c r="B13697" s="3" t="s">
        <v>6169</v>
      </c>
      <c r="C13697" s="3">
        <v>1114</v>
      </c>
      <c r="D13697" s="2" t="s">
        <v>14426</v>
      </c>
      <c r="E13697" s="3" t="s">
        <v>6147</v>
      </c>
      <c r="G13697" s="66">
        <v>35.15</v>
      </c>
    </row>
    <row r="13698" spans="1:7" x14ac:dyDescent="0.2">
      <c r="A13698" s="1" t="str">
        <f t="shared" si="224"/>
        <v>SINAPI-I 40873</v>
      </c>
      <c r="B13698" s="3" t="s">
        <v>6169</v>
      </c>
      <c r="C13698" s="3">
        <v>40873</v>
      </c>
      <c r="D13698" s="2" t="s">
        <v>14427</v>
      </c>
      <c r="E13698" s="3" t="s">
        <v>6147</v>
      </c>
      <c r="G13698" s="66">
        <v>27.51</v>
      </c>
    </row>
    <row r="13699" spans="1:7" x14ac:dyDescent="0.2">
      <c r="A13699" s="1" t="str">
        <f t="shared" si="224"/>
        <v>SINAPI-I 20214</v>
      </c>
      <c r="B13699" s="3" t="s">
        <v>6169</v>
      </c>
      <c r="C13699" s="3">
        <v>20214</v>
      </c>
      <c r="D13699" s="2" t="s">
        <v>14428</v>
      </c>
      <c r="E13699" s="3" t="s">
        <v>6148</v>
      </c>
      <c r="G13699" s="66">
        <v>46.9</v>
      </c>
    </row>
    <row r="13700" spans="1:7" ht="22.5" x14ac:dyDescent="0.2">
      <c r="A13700" s="1" t="str">
        <f t="shared" si="224"/>
        <v>SINAPI-I 7237</v>
      </c>
      <c r="B13700" s="3" t="s">
        <v>6169</v>
      </c>
      <c r="C13700" s="3">
        <v>7237</v>
      </c>
      <c r="D13700" s="2" t="s">
        <v>14429</v>
      </c>
      <c r="E13700" s="3" t="s">
        <v>6148</v>
      </c>
      <c r="G13700" s="66">
        <v>45.91</v>
      </c>
    </row>
    <row r="13701" spans="1:7" x14ac:dyDescent="0.2">
      <c r="A13701" s="1" t="str">
        <f t="shared" si="224"/>
        <v>SINAPI-I 11757</v>
      </c>
      <c r="B13701" s="3" t="s">
        <v>6169</v>
      </c>
      <c r="C13701" s="3">
        <v>11757</v>
      </c>
      <c r="D13701" s="2" t="s">
        <v>14430</v>
      </c>
      <c r="E13701" s="3" t="s">
        <v>6148</v>
      </c>
      <c r="G13701" s="66">
        <v>29.95</v>
      </c>
    </row>
    <row r="13702" spans="1:7" x14ac:dyDescent="0.2">
      <c r="A13702" s="1" t="str">
        <f t="shared" si="224"/>
        <v>SINAPI-I 11758</v>
      </c>
      <c r="B13702" s="3" t="s">
        <v>6169</v>
      </c>
      <c r="C13702" s="3">
        <v>11758</v>
      </c>
      <c r="D13702" s="2" t="s">
        <v>14431</v>
      </c>
      <c r="E13702" s="3" t="s">
        <v>6148</v>
      </c>
      <c r="G13702" s="66">
        <v>40.33</v>
      </c>
    </row>
    <row r="13703" spans="1:7" x14ac:dyDescent="0.2">
      <c r="A13703" s="1" t="str">
        <f t="shared" si="224"/>
        <v>SINAPI-I 37526</v>
      </c>
      <c r="B13703" s="3" t="s">
        <v>6169</v>
      </c>
      <c r="C13703" s="3">
        <v>37526</v>
      </c>
      <c r="D13703" s="2" t="s">
        <v>14432</v>
      </c>
      <c r="E13703" s="3" t="s">
        <v>6148</v>
      </c>
      <c r="G13703" s="66">
        <v>2.88</v>
      </c>
    </row>
    <row r="13704" spans="1:7" x14ac:dyDescent="0.2">
      <c r="A13704" s="1" t="str">
        <f t="shared" si="224"/>
        <v>SINAPI-I 6076</v>
      </c>
      <c r="B13704" s="3" t="s">
        <v>6169</v>
      </c>
      <c r="C13704" s="3">
        <v>6076</v>
      </c>
      <c r="D13704" s="2" t="s">
        <v>14433</v>
      </c>
      <c r="E13704" s="3" t="s">
        <v>6154</v>
      </c>
    </row>
    <row r="13705" spans="1:7" x14ac:dyDescent="0.2">
      <c r="A13705" s="1" t="str">
        <f t="shared" si="224"/>
        <v>SINAPI-I 13109</v>
      </c>
      <c r="B13705" s="3" t="s">
        <v>6169</v>
      </c>
      <c r="C13705" s="3">
        <v>13109</v>
      </c>
      <c r="D13705" s="2" t="s">
        <v>14434</v>
      </c>
      <c r="E13705" s="3" t="s">
        <v>6148</v>
      </c>
    </row>
    <row r="13706" spans="1:7" x14ac:dyDescent="0.2">
      <c r="A13706" s="1" t="str">
        <f t="shared" si="224"/>
        <v>SINAPI-I 13110</v>
      </c>
      <c r="B13706" s="3" t="s">
        <v>6169</v>
      </c>
      <c r="C13706" s="3">
        <v>13110</v>
      </c>
      <c r="D13706" s="2" t="s">
        <v>14435</v>
      </c>
      <c r="E13706" s="3" t="s">
        <v>6148</v>
      </c>
    </row>
    <row r="13707" spans="1:7" x14ac:dyDescent="0.2">
      <c r="A13707" s="1" t="str">
        <f t="shared" si="224"/>
        <v>SINAPI-I 7581</v>
      </c>
      <c r="B13707" s="3" t="s">
        <v>6169</v>
      </c>
      <c r="C13707" s="3">
        <v>7581</v>
      </c>
      <c r="D13707" s="2" t="s">
        <v>14436</v>
      </c>
      <c r="E13707" s="3" t="s">
        <v>6148</v>
      </c>
    </row>
    <row r="13708" spans="1:7" x14ac:dyDescent="0.2">
      <c r="A13708" s="1" t="str">
        <f t="shared" si="224"/>
        <v>SINAPI-I 4509</v>
      </c>
      <c r="B13708" s="3" t="s">
        <v>6169</v>
      </c>
      <c r="C13708" s="3">
        <v>4509</v>
      </c>
      <c r="D13708" s="2" t="s">
        <v>14437</v>
      </c>
      <c r="E13708" s="3" t="s">
        <v>6147</v>
      </c>
      <c r="G13708" s="66">
        <v>4.26</v>
      </c>
    </row>
    <row r="13709" spans="1:7" x14ac:dyDescent="0.2">
      <c r="A13709" s="1" t="str">
        <f t="shared" si="224"/>
        <v>SINAPI-I 4512</v>
      </c>
      <c r="B13709" s="3" t="s">
        <v>6169</v>
      </c>
      <c r="C13709" s="3">
        <v>4512</v>
      </c>
      <c r="D13709" s="2" t="s">
        <v>14438</v>
      </c>
      <c r="E13709" s="3" t="s">
        <v>6147</v>
      </c>
      <c r="G13709" s="66">
        <v>2.0299999999999998</v>
      </c>
    </row>
    <row r="13710" spans="1:7" x14ac:dyDescent="0.2">
      <c r="A13710" s="1" t="str">
        <f t="shared" si="224"/>
        <v>SINAPI-I 4517</v>
      </c>
      <c r="B13710" s="3" t="s">
        <v>6169</v>
      </c>
      <c r="C13710" s="3">
        <v>4517</v>
      </c>
      <c r="D13710" s="2" t="s">
        <v>14439</v>
      </c>
      <c r="E13710" s="3" t="s">
        <v>6147</v>
      </c>
      <c r="G13710" s="66">
        <v>2.93</v>
      </c>
    </row>
    <row r="13711" spans="1:7" x14ac:dyDescent="0.2">
      <c r="A13711" s="1" t="str">
        <f t="shared" si="224"/>
        <v>SINAPI-I 20206</v>
      </c>
      <c r="B13711" s="3" t="s">
        <v>6169</v>
      </c>
      <c r="C13711" s="3">
        <v>20206</v>
      </c>
      <c r="D13711" s="2" t="s">
        <v>14440</v>
      </c>
      <c r="E13711" s="3" t="s">
        <v>6147</v>
      </c>
      <c r="G13711" s="66">
        <v>12.36</v>
      </c>
    </row>
    <row r="13712" spans="1:7" ht="22.5" x14ac:dyDescent="0.2">
      <c r="A13712" s="1" t="str">
        <f t="shared" si="224"/>
        <v>SINAPI-I 4460</v>
      </c>
      <c r="B13712" s="3" t="s">
        <v>6169</v>
      </c>
      <c r="C13712" s="3">
        <v>4460</v>
      </c>
      <c r="D13712" s="2" t="s">
        <v>14441</v>
      </c>
      <c r="E13712" s="3" t="s">
        <v>6147</v>
      </c>
      <c r="G13712" s="66">
        <v>12.69</v>
      </c>
    </row>
    <row r="13713" spans="1:7" ht="22.5" x14ac:dyDescent="0.2">
      <c r="A13713" s="1" t="str">
        <f t="shared" si="224"/>
        <v>SINAPI-I 4415</v>
      </c>
      <c r="B13713" s="3" t="s">
        <v>6169</v>
      </c>
      <c r="C13713" s="3">
        <v>4415</v>
      </c>
      <c r="D13713" s="2" t="s">
        <v>14442</v>
      </c>
      <c r="E13713" s="3" t="s">
        <v>6147</v>
      </c>
      <c r="G13713" s="66">
        <v>6.79</v>
      </c>
    </row>
    <row r="13714" spans="1:7" ht="22.5" x14ac:dyDescent="0.2">
      <c r="A13714" s="1" t="str">
        <f t="shared" si="224"/>
        <v>SINAPI-I 4417</v>
      </c>
      <c r="B13714" s="3" t="s">
        <v>6169</v>
      </c>
      <c r="C13714" s="3">
        <v>4417</v>
      </c>
      <c r="D13714" s="2" t="s">
        <v>14443</v>
      </c>
      <c r="E13714" s="3" t="s">
        <v>6147</v>
      </c>
      <c r="G13714" s="66">
        <v>9.7799999999999994</v>
      </c>
    </row>
    <row r="13715" spans="1:7" x14ac:dyDescent="0.2">
      <c r="A13715" s="1" t="str">
        <f t="shared" si="224"/>
        <v>SINAPI-I 37373</v>
      </c>
      <c r="B13715" s="3" t="s">
        <v>6169</v>
      </c>
      <c r="C13715" s="3">
        <v>37373</v>
      </c>
      <c r="D13715" s="2" t="s">
        <v>14444</v>
      </c>
      <c r="E13715" s="3" t="s">
        <v>6152</v>
      </c>
      <c r="G13715" s="66">
        <v>0.08</v>
      </c>
    </row>
    <row r="13716" spans="1:7" x14ac:dyDescent="0.2">
      <c r="A13716" s="1" t="str">
        <f t="shared" si="224"/>
        <v>SINAPI-I 40864</v>
      </c>
      <c r="B13716" s="3" t="s">
        <v>6169</v>
      </c>
      <c r="C13716" s="3">
        <v>40864</v>
      </c>
      <c r="D13716" s="2" t="s">
        <v>14445</v>
      </c>
      <c r="E13716" s="3" t="s">
        <v>6164</v>
      </c>
      <c r="G13716" s="66">
        <v>15.46</v>
      </c>
    </row>
    <row r="13717" spans="1:7" x14ac:dyDescent="0.2">
      <c r="A13717" s="1" t="str">
        <f t="shared" si="224"/>
        <v>SINAPI-I 4734</v>
      </c>
      <c r="B13717" s="3" t="s">
        <v>6169</v>
      </c>
      <c r="C13717" s="3">
        <v>4734</v>
      </c>
      <c r="D13717" s="2" t="s">
        <v>14446</v>
      </c>
      <c r="E13717" s="3" t="s">
        <v>6154</v>
      </c>
      <c r="G13717" s="66">
        <v>424.88</v>
      </c>
    </row>
    <row r="13718" spans="1:7" x14ac:dyDescent="0.2">
      <c r="A13718" s="1" t="str">
        <f t="shared" si="224"/>
        <v>SINAPI-I 6085</v>
      </c>
      <c r="B13718" s="3" t="s">
        <v>6169</v>
      </c>
      <c r="C13718" s="3">
        <v>6085</v>
      </c>
      <c r="D13718" s="2" t="s">
        <v>14447</v>
      </c>
      <c r="E13718" s="3" t="s">
        <v>6161</v>
      </c>
      <c r="G13718" s="66">
        <v>11.65</v>
      </c>
    </row>
    <row r="13719" spans="1:7" x14ac:dyDescent="0.2">
      <c r="A13719" s="1" t="str">
        <f t="shared" si="224"/>
        <v>SINAPI-I 38396</v>
      </c>
      <c r="B13719" s="3" t="s">
        <v>6169</v>
      </c>
      <c r="C13719" s="3">
        <v>38396</v>
      </c>
      <c r="D13719" s="2" t="s">
        <v>14448</v>
      </c>
      <c r="E13719" s="3" t="s">
        <v>6148</v>
      </c>
      <c r="G13719" s="66">
        <v>418.18</v>
      </c>
    </row>
    <row r="13720" spans="1:7" x14ac:dyDescent="0.2">
      <c r="A13720" s="1" t="str">
        <f t="shared" si="224"/>
        <v>SINAPI-I 11622</v>
      </c>
      <c r="B13720" s="3" t="s">
        <v>6169</v>
      </c>
      <c r="C13720" s="3">
        <v>11622</v>
      </c>
      <c r="D13720" s="2" t="s">
        <v>14449</v>
      </c>
      <c r="E13720" s="3" t="s">
        <v>6153</v>
      </c>
      <c r="G13720" s="66">
        <v>65.45</v>
      </c>
    </row>
    <row r="13721" spans="1:7" ht="22.5" x14ac:dyDescent="0.2">
      <c r="A13721" s="1" t="str">
        <f t="shared" si="224"/>
        <v>SINAPI-I 43143</v>
      </c>
      <c r="B13721" s="3" t="s">
        <v>6169</v>
      </c>
      <c r="C13721" s="3">
        <v>43143</v>
      </c>
      <c r="D13721" s="2" t="s">
        <v>14450</v>
      </c>
      <c r="E13721" s="3" t="s">
        <v>6161</v>
      </c>
      <c r="G13721" s="66">
        <v>24.72</v>
      </c>
    </row>
    <row r="13722" spans="1:7" x14ac:dyDescent="0.2">
      <c r="A13722" s="1" t="str">
        <f t="shared" si="224"/>
        <v>SINAPI-I 7317</v>
      </c>
      <c r="B13722" s="3" t="s">
        <v>6169</v>
      </c>
      <c r="C13722" s="3">
        <v>7317</v>
      </c>
      <c r="D13722" s="2" t="s">
        <v>14451</v>
      </c>
      <c r="E13722" s="3" t="s">
        <v>6153</v>
      </c>
      <c r="G13722" s="66">
        <v>37.770000000000003</v>
      </c>
    </row>
    <row r="13723" spans="1:7" x14ac:dyDescent="0.2">
      <c r="A13723" s="1" t="str">
        <f t="shared" si="224"/>
        <v>SINAPI-I 142</v>
      </c>
      <c r="B13723" s="3" t="s">
        <v>6169</v>
      </c>
      <c r="C13723" s="3">
        <v>142</v>
      </c>
      <c r="D13723" s="2" t="s">
        <v>14452</v>
      </c>
      <c r="E13723" s="3" t="s">
        <v>15513</v>
      </c>
      <c r="G13723" s="66">
        <v>30.88</v>
      </c>
    </row>
    <row r="13724" spans="1:7" x14ac:dyDescent="0.2">
      <c r="A13724" s="1" t="str">
        <f t="shared" si="224"/>
        <v>SINAPI-I 43142</v>
      </c>
      <c r="B13724" s="3" t="s">
        <v>6169</v>
      </c>
      <c r="C13724" s="3">
        <v>43142</v>
      </c>
      <c r="D13724" s="2" t="s">
        <v>14453</v>
      </c>
      <c r="E13724" s="3" t="s">
        <v>6161</v>
      </c>
      <c r="G13724" s="66">
        <v>140.29</v>
      </c>
    </row>
    <row r="13725" spans="1:7" x14ac:dyDescent="0.2">
      <c r="A13725" s="1" t="str">
        <f t="shared" si="224"/>
        <v>SINAPI-I 38123</v>
      </c>
      <c r="B13725" s="3" t="s">
        <v>6169</v>
      </c>
      <c r="C13725" s="3">
        <v>38123</v>
      </c>
      <c r="D13725" s="2" t="s">
        <v>14454</v>
      </c>
      <c r="E13725" s="3" t="s">
        <v>6153</v>
      </c>
      <c r="G13725" s="66">
        <v>73.650000000000006</v>
      </c>
    </row>
    <row r="13726" spans="1:7" x14ac:dyDescent="0.2">
      <c r="A13726" s="1" t="str">
        <f t="shared" si="224"/>
        <v>SINAPI-I 42699</v>
      </c>
      <c r="B13726" s="3" t="s">
        <v>6169</v>
      </c>
      <c r="C13726" s="3">
        <v>42699</v>
      </c>
      <c r="D13726" s="2" t="s">
        <v>14455</v>
      </c>
      <c r="E13726" s="3" t="s">
        <v>6148</v>
      </c>
      <c r="G13726" s="66">
        <v>32.1</v>
      </c>
    </row>
    <row r="13727" spans="1:7" ht="22.5" x14ac:dyDescent="0.2">
      <c r="A13727" s="1" t="str">
        <f t="shared" si="224"/>
        <v>SINAPI-I 37743</v>
      </c>
      <c r="B13727" s="3" t="s">
        <v>6169</v>
      </c>
      <c r="C13727" s="3">
        <v>37743</v>
      </c>
      <c r="D13727" s="2" t="s">
        <v>14456</v>
      </c>
      <c r="E13727" s="3" t="s">
        <v>6148</v>
      </c>
      <c r="G13727" s="66">
        <v>242296.5</v>
      </c>
    </row>
    <row r="13728" spans="1:7" ht="22.5" x14ac:dyDescent="0.2">
      <c r="A13728" s="1" t="str">
        <f t="shared" si="224"/>
        <v>SINAPI-I 37744</v>
      </c>
      <c r="B13728" s="3" t="s">
        <v>6169</v>
      </c>
      <c r="C13728" s="3">
        <v>37744</v>
      </c>
      <c r="D13728" s="2" t="s">
        <v>14457</v>
      </c>
      <c r="E13728" s="3" t="s">
        <v>6148</v>
      </c>
      <c r="G13728" s="66">
        <v>284895.09999999998</v>
      </c>
    </row>
    <row r="13729" spans="1:7" ht="22.5" x14ac:dyDescent="0.2">
      <c r="A13729" s="1" t="str">
        <f t="shared" si="224"/>
        <v>SINAPI-I 37741</v>
      </c>
      <c r="B13729" s="3" t="s">
        <v>6169</v>
      </c>
      <c r="C13729" s="3">
        <v>37741</v>
      </c>
      <c r="D13729" s="2" t="s">
        <v>14458</v>
      </c>
      <c r="E13729" s="3" t="s">
        <v>6148</v>
      </c>
      <c r="G13729" s="66">
        <v>220318.88</v>
      </c>
    </row>
    <row r="13730" spans="1:7" ht="22.5" x14ac:dyDescent="0.2">
      <c r="A13730" s="1" t="str">
        <f t="shared" si="224"/>
        <v>SINAPI-I 39396</v>
      </c>
      <c r="B13730" s="3" t="s">
        <v>6169</v>
      </c>
      <c r="C13730" s="3">
        <v>39396</v>
      </c>
      <c r="D13730" s="2" t="s">
        <v>14459</v>
      </c>
      <c r="E13730" s="3" t="s">
        <v>6148</v>
      </c>
    </row>
    <row r="13731" spans="1:7" ht="22.5" x14ac:dyDescent="0.2">
      <c r="A13731" s="1" t="str">
        <f t="shared" si="224"/>
        <v>SINAPI-I 39392</v>
      </c>
      <c r="B13731" s="3" t="s">
        <v>6169</v>
      </c>
      <c r="C13731" s="3">
        <v>39392</v>
      </c>
      <c r="D13731" s="2" t="s">
        <v>14460</v>
      </c>
      <c r="E13731" s="3" t="s">
        <v>6148</v>
      </c>
    </row>
    <row r="13732" spans="1:7" ht="22.5" x14ac:dyDescent="0.2">
      <c r="A13732" s="1" t="str">
        <f t="shared" si="224"/>
        <v>SINAPI-I 39393</v>
      </c>
      <c r="B13732" s="3" t="s">
        <v>6169</v>
      </c>
      <c r="C13732" s="3">
        <v>39393</v>
      </c>
      <c r="D13732" s="2" t="s">
        <v>14461</v>
      </c>
      <c r="E13732" s="3" t="s">
        <v>6148</v>
      </c>
    </row>
    <row r="13733" spans="1:7" ht="22.5" x14ac:dyDescent="0.2">
      <c r="A13733" s="1" t="str">
        <f t="shared" si="224"/>
        <v>SINAPI-I 39394</v>
      </c>
      <c r="B13733" s="3" t="s">
        <v>6169</v>
      </c>
      <c r="C13733" s="3">
        <v>39394</v>
      </c>
      <c r="D13733" s="2" t="s">
        <v>14462</v>
      </c>
      <c r="E13733" s="3" t="s">
        <v>6148</v>
      </c>
    </row>
    <row r="13734" spans="1:7" ht="22.5" x14ac:dyDescent="0.2">
      <c r="A13734" s="1" t="str">
        <f t="shared" si="224"/>
        <v>SINAPI-I 39395</v>
      </c>
      <c r="B13734" s="3" t="s">
        <v>6169</v>
      </c>
      <c r="C13734" s="3">
        <v>39395</v>
      </c>
      <c r="D13734" s="2" t="s">
        <v>14463</v>
      </c>
      <c r="E13734" s="3" t="s">
        <v>6148</v>
      </c>
    </row>
    <row r="13735" spans="1:7" ht="22.5" x14ac:dyDescent="0.2">
      <c r="A13735" s="1" t="str">
        <f t="shared" ref="A13735:A13798" si="225">CONCATENAR</f>
        <v>SINAPI-I 14618</v>
      </c>
      <c r="B13735" s="3" t="s">
        <v>6169</v>
      </c>
      <c r="C13735" s="3">
        <v>14618</v>
      </c>
      <c r="D13735" s="2" t="s">
        <v>14464</v>
      </c>
      <c r="E13735" s="3" t="s">
        <v>6148</v>
      </c>
      <c r="G13735" s="66">
        <v>1203.45</v>
      </c>
    </row>
    <row r="13736" spans="1:7" ht="22.5" x14ac:dyDescent="0.2">
      <c r="A13736" s="1" t="str">
        <f t="shared" si="225"/>
        <v>SINAPI-I 40269</v>
      </c>
      <c r="B13736" s="3" t="s">
        <v>6169</v>
      </c>
      <c r="C13736" s="3">
        <v>40269</v>
      </c>
      <c r="D13736" s="2" t="s">
        <v>14465</v>
      </c>
      <c r="E13736" s="3" t="s">
        <v>6148</v>
      </c>
      <c r="G13736" s="66">
        <v>4848.6099999999997</v>
      </c>
    </row>
    <row r="13737" spans="1:7" x14ac:dyDescent="0.2">
      <c r="A13737" s="1" t="str">
        <f t="shared" si="225"/>
        <v>SINAPI-I 6110</v>
      </c>
      <c r="B13737" s="3" t="s">
        <v>6169</v>
      </c>
      <c r="C13737" s="3">
        <v>6110</v>
      </c>
      <c r="D13737" s="2" t="s">
        <v>14466</v>
      </c>
      <c r="E13737" s="3" t="s">
        <v>6152</v>
      </c>
      <c r="G13737" s="66">
        <v>24.12</v>
      </c>
    </row>
    <row r="13738" spans="1:7" x14ac:dyDescent="0.2">
      <c r="A13738" s="1" t="str">
        <f t="shared" si="225"/>
        <v>SINAPI-I 40910</v>
      </c>
      <c r="B13738" s="3" t="s">
        <v>6169</v>
      </c>
      <c r="C13738" s="3">
        <v>40910</v>
      </c>
      <c r="D13738" s="2" t="s">
        <v>14467</v>
      </c>
      <c r="E13738" s="3" t="s">
        <v>6164</v>
      </c>
      <c r="G13738" s="66">
        <v>4258.84</v>
      </c>
    </row>
    <row r="13739" spans="1:7" x14ac:dyDescent="0.2">
      <c r="A13739" s="1" t="str">
        <f t="shared" si="225"/>
        <v>SINAPI-I 6111</v>
      </c>
      <c r="B13739" s="3" t="s">
        <v>6169</v>
      </c>
      <c r="C13739" s="3">
        <v>6111</v>
      </c>
      <c r="D13739" s="2" t="s">
        <v>14468</v>
      </c>
      <c r="E13739" s="3" t="s">
        <v>6152</v>
      </c>
      <c r="G13739" s="66">
        <v>15.82</v>
      </c>
    </row>
    <row r="13740" spans="1:7" x14ac:dyDescent="0.2">
      <c r="A13740" s="1" t="str">
        <f t="shared" si="225"/>
        <v>SINAPI-I 41084</v>
      </c>
      <c r="B13740" s="3" t="s">
        <v>6169</v>
      </c>
      <c r="C13740" s="3">
        <v>41084</v>
      </c>
      <c r="D13740" s="2" t="s">
        <v>14469</v>
      </c>
      <c r="E13740" s="3" t="s">
        <v>6164</v>
      </c>
      <c r="G13740" s="66">
        <v>2793.31</v>
      </c>
    </row>
    <row r="13741" spans="1:7" ht="22.5" x14ac:dyDescent="0.2">
      <c r="A13741" s="1" t="str">
        <f t="shared" si="225"/>
        <v>SINAPI-I 44535</v>
      </c>
      <c r="B13741" s="3" t="s">
        <v>6169</v>
      </c>
      <c r="C13741" s="3">
        <v>44535</v>
      </c>
      <c r="D13741" s="2" t="s">
        <v>14470</v>
      </c>
      <c r="E13741" s="3" t="s">
        <v>6154</v>
      </c>
      <c r="G13741" s="66">
        <v>56.55</v>
      </c>
    </row>
    <row r="13742" spans="1:7" ht="22.5" x14ac:dyDescent="0.2">
      <c r="A13742" s="1" t="str">
        <f t="shared" si="225"/>
        <v>SINAPI-I 44945</v>
      </c>
      <c r="B13742" s="3" t="s">
        <v>6169</v>
      </c>
      <c r="C13742" s="3">
        <v>44945</v>
      </c>
      <c r="D13742" s="2" t="s">
        <v>14471</v>
      </c>
      <c r="E13742" s="3" t="s">
        <v>6148</v>
      </c>
      <c r="G13742" s="66">
        <v>9.7100000000000009</v>
      </c>
    </row>
    <row r="13743" spans="1:7" x14ac:dyDescent="0.2">
      <c r="A13743" s="1" t="str">
        <f t="shared" si="225"/>
        <v>SINAPI-I 38637</v>
      </c>
      <c r="B13743" s="3" t="s">
        <v>6169</v>
      </c>
      <c r="C13743" s="3">
        <v>38637</v>
      </c>
      <c r="D13743" s="2" t="s">
        <v>14472</v>
      </c>
      <c r="E13743" s="3" t="s">
        <v>6148</v>
      </c>
      <c r="G13743" s="66">
        <v>306.49</v>
      </c>
    </row>
    <row r="13744" spans="1:7" x14ac:dyDescent="0.2">
      <c r="A13744" s="1" t="str">
        <f t="shared" si="225"/>
        <v>SINAPI-I 6150</v>
      </c>
      <c r="B13744" s="3" t="s">
        <v>6169</v>
      </c>
      <c r="C13744" s="3">
        <v>6150</v>
      </c>
      <c r="D13744" s="2" t="s">
        <v>14473</v>
      </c>
      <c r="E13744" s="3" t="s">
        <v>6148</v>
      </c>
      <c r="G13744" s="66">
        <v>310.23</v>
      </c>
    </row>
    <row r="13745" spans="1:7" x14ac:dyDescent="0.2">
      <c r="A13745" s="1" t="str">
        <f t="shared" si="225"/>
        <v>SINAPI-I 6136</v>
      </c>
      <c r="B13745" s="3" t="s">
        <v>6169</v>
      </c>
      <c r="C13745" s="3">
        <v>6136</v>
      </c>
      <c r="D13745" s="2" t="s">
        <v>14474</v>
      </c>
      <c r="E13745" s="3" t="s">
        <v>6148</v>
      </c>
      <c r="G13745" s="66">
        <v>243.86</v>
      </c>
    </row>
    <row r="13746" spans="1:7" x14ac:dyDescent="0.2">
      <c r="A13746" s="1" t="str">
        <f t="shared" si="225"/>
        <v>SINAPI-I 38638</v>
      </c>
      <c r="B13746" s="3" t="s">
        <v>6169</v>
      </c>
      <c r="C13746" s="3">
        <v>38638</v>
      </c>
      <c r="D13746" s="2" t="s">
        <v>14475</v>
      </c>
      <c r="E13746" s="3" t="s">
        <v>6148</v>
      </c>
      <c r="G13746" s="66">
        <v>258.26</v>
      </c>
    </row>
    <row r="13747" spans="1:7" x14ac:dyDescent="0.2">
      <c r="A13747" s="1" t="str">
        <f t="shared" si="225"/>
        <v>SINAPI-I 20262</v>
      </c>
      <c r="B13747" s="3" t="s">
        <v>6169</v>
      </c>
      <c r="C13747" s="3">
        <v>20262</v>
      </c>
      <c r="D13747" s="2" t="s">
        <v>14476</v>
      </c>
      <c r="E13747" s="3" t="s">
        <v>6148</v>
      </c>
      <c r="G13747" s="66">
        <v>17.78</v>
      </c>
    </row>
    <row r="13748" spans="1:7" x14ac:dyDescent="0.2">
      <c r="A13748" s="1" t="str">
        <f t="shared" si="225"/>
        <v>SINAPI-I 6145</v>
      </c>
      <c r="B13748" s="3" t="s">
        <v>6169</v>
      </c>
      <c r="C13748" s="3">
        <v>6145</v>
      </c>
      <c r="D13748" s="2" t="s">
        <v>14477</v>
      </c>
      <c r="E13748" s="3" t="s">
        <v>6148</v>
      </c>
      <c r="G13748" s="66">
        <v>19.64</v>
      </c>
    </row>
    <row r="13749" spans="1:7" x14ac:dyDescent="0.2">
      <c r="A13749" s="1" t="str">
        <f t="shared" si="225"/>
        <v>SINAPI-I 6149</v>
      </c>
      <c r="B13749" s="3" t="s">
        <v>6169</v>
      </c>
      <c r="C13749" s="3">
        <v>6149</v>
      </c>
      <c r="D13749" s="2" t="s">
        <v>14478</v>
      </c>
      <c r="E13749" s="3" t="s">
        <v>6148</v>
      </c>
      <c r="G13749" s="66">
        <v>12.98</v>
      </c>
    </row>
    <row r="13750" spans="1:7" x14ac:dyDescent="0.2">
      <c r="A13750" s="1" t="str">
        <f t="shared" si="225"/>
        <v>SINAPI-I 6146</v>
      </c>
      <c r="B13750" s="3" t="s">
        <v>6169</v>
      </c>
      <c r="C13750" s="3">
        <v>6146</v>
      </c>
      <c r="D13750" s="2" t="s">
        <v>14479</v>
      </c>
      <c r="E13750" s="3" t="s">
        <v>6148</v>
      </c>
      <c r="G13750" s="66">
        <v>18.66</v>
      </c>
    </row>
    <row r="13751" spans="1:7" x14ac:dyDescent="0.2">
      <c r="A13751" s="1" t="str">
        <f t="shared" si="225"/>
        <v>SINAPI-I 44536</v>
      </c>
      <c r="B13751" s="3" t="s">
        <v>6169</v>
      </c>
      <c r="C13751" s="3">
        <v>44536</v>
      </c>
      <c r="D13751" s="2" t="s">
        <v>14480</v>
      </c>
      <c r="E13751" s="3" t="s">
        <v>6153</v>
      </c>
      <c r="G13751" s="66">
        <v>2.59</v>
      </c>
    </row>
    <row r="13752" spans="1:7" x14ac:dyDescent="0.2">
      <c r="A13752" s="1" t="str">
        <f t="shared" si="225"/>
        <v>SINAPI-I 39961</v>
      </c>
      <c r="B13752" s="3" t="s">
        <v>6169</v>
      </c>
      <c r="C13752" s="3">
        <v>39961</v>
      </c>
      <c r="D13752" s="2" t="s">
        <v>14481</v>
      </c>
      <c r="E13752" s="3" t="s">
        <v>6148</v>
      </c>
      <c r="G13752" s="66">
        <v>20.41</v>
      </c>
    </row>
    <row r="13753" spans="1:7" ht="22.5" x14ac:dyDescent="0.2">
      <c r="A13753" s="1" t="str">
        <f t="shared" si="225"/>
        <v>SINAPI-I 42433</v>
      </c>
      <c r="B13753" s="3" t="s">
        <v>6169</v>
      </c>
      <c r="C13753" s="3">
        <v>42433</v>
      </c>
      <c r="D13753" s="2" t="s">
        <v>14482</v>
      </c>
      <c r="E13753" s="3" t="s">
        <v>6148</v>
      </c>
    </row>
    <row r="13754" spans="1:7" ht="22.5" x14ac:dyDescent="0.2">
      <c r="A13754" s="1" t="str">
        <f t="shared" si="225"/>
        <v>SINAPI-I 42434</v>
      </c>
      <c r="B13754" s="3" t="s">
        <v>6169</v>
      </c>
      <c r="C13754" s="3">
        <v>42434</v>
      </c>
      <c r="D13754" s="2" t="s">
        <v>14483</v>
      </c>
      <c r="E13754" s="3" t="s">
        <v>6148</v>
      </c>
    </row>
    <row r="13755" spans="1:7" ht="22.5" x14ac:dyDescent="0.2">
      <c r="A13755" s="1" t="str">
        <f t="shared" si="225"/>
        <v>SINAPI-I 42435</v>
      </c>
      <c r="B13755" s="3" t="s">
        <v>6169</v>
      </c>
      <c r="C13755" s="3">
        <v>42435</v>
      </c>
      <c r="D13755" s="2" t="s">
        <v>14484</v>
      </c>
      <c r="E13755" s="3" t="s">
        <v>6148</v>
      </c>
    </row>
    <row r="13756" spans="1:7" x14ac:dyDescent="0.2">
      <c r="A13756" s="1" t="str">
        <f t="shared" si="225"/>
        <v>SINAPI-I 38061</v>
      </c>
      <c r="B13756" s="3" t="s">
        <v>6169</v>
      </c>
      <c r="C13756" s="3">
        <v>38061</v>
      </c>
      <c r="D13756" s="2" t="s">
        <v>14485</v>
      </c>
      <c r="E13756" s="3" t="s">
        <v>6148</v>
      </c>
      <c r="G13756" s="66">
        <v>43.11</v>
      </c>
    </row>
    <row r="13757" spans="1:7" x14ac:dyDescent="0.2">
      <c r="A13757" s="1" t="str">
        <f t="shared" si="225"/>
        <v>SINAPI-I 20250</v>
      </c>
      <c r="B13757" s="3" t="s">
        <v>6169</v>
      </c>
      <c r="C13757" s="3">
        <v>20250</v>
      </c>
      <c r="D13757" s="2" t="s">
        <v>14486</v>
      </c>
      <c r="E13757" s="3" t="s">
        <v>6153</v>
      </c>
      <c r="G13757" s="66">
        <v>13</v>
      </c>
    </row>
    <row r="13758" spans="1:7" x14ac:dyDescent="0.2">
      <c r="A13758" s="1" t="str">
        <f t="shared" si="225"/>
        <v>SINAPI-I 13388</v>
      </c>
      <c r="B13758" s="3" t="s">
        <v>6169</v>
      </c>
      <c r="C13758" s="3">
        <v>13388</v>
      </c>
      <c r="D13758" s="2" t="s">
        <v>14487</v>
      </c>
      <c r="E13758" s="3" t="s">
        <v>6153</v>
      </c>
      <c r="G13758" s="66">
        <v>328.19</v>
      </c>
    </row>
    <row r="13759" spans="1:7" x14ac:dyDescent="0.2">
      <c r="A13759" s="1" t="str">
        <f t="shared" si="225"/>
        <v>SINAPI-I 39914</v>
      </c>
      <c r="B13759" s="3" t="s">
        <v>6169</v>
      </c>
      <c r="C13759" s="3">
        <v>39914</v>
      </c>
      <c r="D13759" s="2" t="s">
        <v>14488</v>
      </c>
      <c r="E13759" s="3" t="s">
        <v>6153</v>
      </c>
    </row>
    <row r="13760" spans="1:7" x14ac:dyDescent="0.2">
      <c r="A13760" s="1" t="str">
        <f t="shared" si="225"/>
        <v>SINAPI-I 12732</v>
      </c>
      <c r="B13760" s="3" t="s">
        <v>6169</v>
      </c>
      <c r="C13760" s="3">
        <v>12732</v>
      </c>
      <c r="D13760" s="2" t="s">
        <v>14489</v>
      </c>
      <c r="E13760" s="3" t="s">
        <v>6148</v>
      </c>
    </row>
    <row r="13761" spans="1:7" x14ac:dyDescent="0.2">
      <c r="A13761" s="1" t="str">
        <f t="shared" si="225"/>
        <v>SINAPI-I 6160</v>
      </c>
      <c r="B13761" s="3" t="s">
        <v>6169</v>
      </c>
      <c r="C13761" s="3">
        <v>6160</v>
      </c>
      <c r="D13761" s="2" t="s">
        <v>14490</v>
      </c>
      <c r="E13761" s="3" t="s">
        <v>6152</v>
      </c>
      <c r="G13761" s="66">
        <v>25.71</v>
      </c>
    </row>
    <row r="13762" spans="1:7" x14ac:dyDescent="0.2">
      <c r="A13762" s="1" t="str">
        <f t="shared" si="225"/>
        <v>SINAPI-I 41087</v>
      </c>
      <c r="B13762" s="3" t="s">
        <v>6169</v>
      </c>
      <c r="C13762" s="3">
        <v>41087</v>
      </c>
      <c r="D13762" s="2" t="s">
        <v>14491</v>
      </c>
      <c r="E13762" s="3" t="s">
        <v>6164</v>
      </c>
      <c r="G13762" s="66">
        <v>4538.18</v>
      </c>
    </row>
    <row r="13763" spans="1:7" x14ac:dyDescent="0.2">
      <c r="A13763" s="1" t="str">
        <f t="shared" si="225"/>
        <v>SINAPI-I 6166</v>
      </c>
      <c r="B13763" s="3" t="s">
        <v>6169</v>
      </c>
      <c r="C13763" s="3">
        <v>6166</v>
      </c>
      <c r="D13763" s="2" t="s">
        <v>14492</v>
      </c>
      <c r="E13763" s="3" t="s">
        <v>6152</v>
      </c>
      <c r="G13763" s="66">
        <v>35.049999999999997</v>
      </c>
    </row>
    <row r="13764" spans="1:7" x14ac:dyDescent="0.2">
      <c r="A13764" s="1" t="str">
        <f t="shared" si="225"/>
        <v>SINAPI-I 41088</v>
      </c>
      <c r="B13764" s="3" t="s">
        <v>6169</v>
      </c>
      <c r="C13764" s="3">
        <v>41088</v>
      </c>
      <c r="D13764" s="2" t="s">
        <v>14493</v>
      </c>
      <c r="E13764" s="3" t="s">
        <v>6164</v>
      </c>
      <c r="G13764" s="66">
        <v>6187.8</v>
      </c>
    </row>
    <row r="13765" spans="1:7" ht="22.5" x14ac:dyDescent="0.2">
      <c r="A13765" s="1" t="str">
        <f t="shared" si="225"/>
        <v>SINAPI-I 20232</v>
      </c>
      <c r="B13765" s="3" t="s">
        <v>6169</v>
      </c>
      <c r="C13765" s="3">
        <v>20232</v>
      </c>
      <c r="D13765" s="2" t="s">
        <v>14494</v>
      </c>
      <c r="E13765" s="3" t="s">
        <v>6147</v>
      </c>
      <c r="G13765" s="66">
        <v>63.62</v>
      </c>
    </row>
    <row r="13766" spans="1:7" x14ac:dyDescent="0.2">
      <c r="A13766" s="1" t="str">
        <f t="shared" si="225"/>
        <v>SINAPI-I 10856</v>
      </c>
      <c r="B13766" s="3" t="s">
        <v>6169</v>
      </c>
      <c r="C13766" s="3">
        <v>10856</v>
      </c>
      <c r="D13766" s="2" t="s">
        <v>14495</v>
      </c>
      <c r="E13766" s="3" t="s">
        <v>6147</v>
      </c>
      <c r="G13766" s="66">
        <v>104.26</v>
      </c>
    </row>
    <row r="13767" spans="1:7" x14ac:dyDescent="0.2">
      <c r="A13767" s="1" t="str">
        <f t="shared" si="225"/>
        <v>SINAPI-I 4828</v>
      </c>
      <c r="B13767" s="3" t="s">
        <v>6169</v>
      </c>
      <c r="C13767" s="3">
        <v>4828</v>
      </c>
      <c r="D13767" s="2" t="s">
        <v>14496</v>
      </c>
      <c r="E13767" s="3" t="s">
        <v>6147</v>
      </c>
      <c r="G13767" s="66">
        <v>60.68</v>
      </c>
    </row>
    <row r="13768" spans="1:7" x14ac:dyDescent="0.2">
      <c r="A13768" s="1" t="str">
        <f t="shared" si="225"/>
        <v>SINAPI-I 20249</v>
      </c>
      <c r="B13768" s="3" t="s">
        <v>6169</v>
      </c>
      <c r="C13768" s="3">
        <v>20249</v>
      </c>
      <c r="D13768" s="2" t="s">
        <v>14497</v>
      </c>
      <c r="E13768" s="3" t="s">
        <v>6147</v>
      </c>
      <c r="G13768" s="66">
        <v>33.22</v>
      </c>
    </row>
    <row r="13769" spans="1:7" x14ac:dyDescent="0.2">
      <c r="A13769" s="1" t="str">
        <f t="shared" si="225"/>
        <v>SINAPI-I 11609</v>
      </c>
      <c r="B13769" s="3" t="s">
        <v>6169</v>
      </c>
      <c r="C13769" s="3">
        <v>11609</v>
      </c>
      <c r="D13769" s="2" t="s">
        <v>14498</v>
      </c>
      <c r="E13769" s="3" t="s">
        <v>6161</v>
      </c>
      <c r="G13769" s="66">
        <v>10.87</v>
      </c>
    </row>
    <row r="13770" spans="1:7" x14ac:dyDescent="0.2">
      <c r="A13770" s="1" t="str">
        <f t="shared" si="225"/>
        <v>SINAPI-I 20083</v>
      </c>
      <c r="B13770" s="3" t="s">
        <v>6169</v>
      </c>
      <c r="C13770" s="3">
        <v>20083</v>
      </c>
      <c r="D13770" s="2" t="s">
        <v>14499</v>
      </c>
      <c r="E13770" s="3" t="s">
        <v>6148</v>
      </c>
      <c r="G13770" s="66">
        <v>69.739999999999995</v>
      </c>
    </row>
    <row r="13771" spans="1:7" x14ac:dyDescent="0.2">
      <c r="A13771" s="1" t="str">
        <f t="shared" si="225"/>
        <v>SINAPI-I 10691</v>
      </c>
      <c r="B13771" s="3" t="s">
        <v>6169</v>
      </c>
      <c r="C13771" s="3">
        <v>10691</v>
      </c>
      <c r="D13771" s="2" t="s">
        <v>14500</v>
      </c>
      <c r="E13771" s="3" t="s">
        <v>6161</v>
      </c>
    </row>
    <row r="13772" spans="1:7" x14ac:dyDescent="0.2">
      <c r="A13772" s="1" t="str">
        <f t="shared" si="225"/>
        <v>SINAPI-I 12295</v>
      </c>
      <c r="B13772" s="3" t="s">
        <v>6169</v>
      </c>
      <c r="C13772" s="3">
        <v>12295</v>
      </c>
      <c r="D13772" s="2" t="s">
        <v>14501</v>
      </c>
      <c r="E13772" s="3" t="s">
        <v>6148</v>
      </c>
      <c r="G13772" s="66">
        <v>2.92</v>
      </c>
    </row>
    <row r="13773" spans="1:7" x14ac:dyDescent="0.2">
      <c r="A13773" s="1" t="str">
        <f t="shared" si="225"/>
        <v>SINAPI-I 12296</v>
      </c>
      <c r="B13773" s="3" t="s">
        <v>6169</v>
      </c>
      <c r="C13773" s="3">
        <v>12296</v>
      </c>
      <c r="D13773" s="2" t="s">
        <v>14502</v>
      </c>
      <c r="E13773" s="3" t="s">
        <v>6148</v>
      </c>
      <c r="G13773" s="66">
        <v>3.77</v>
      </c>
    </row>
    <row r="13774" spans="1:7" x14ac:dyDescent="0.2">
      <c r="A13774" s="1" t="str">
        <f t="shared" si="225"/>
        <v>SINAPI-I 12294</v>
      </c>
      <c r="B13774" s="3" t="s">
        <v>6169</v>
      </c>
      <c r="C13774" s="3">
        <v>12294</v>
      </c>
      <c r="D13774" s="2" t="s">
        <v>14503</v>
      </c>
      <c r="E13774" s="3" t="s">
        <v>6148</v>
      </c>
      <c r="G13774" s="66">
        <v>9.07</v>
      </c>
    </row>
    <row r="13775" spans="1:7" x14ac:dyDescent="0.2">
      <c r="A13775" s="1" t="str">
        <f t="shared" si="225"/>
        <v>SINAPI-I 14543</v>
      </c>
      <c r="B13775" s="3" t="s">
        <v>6169</v>
      </c>
      <c r="C13775" s="3">
        <v>14543</v>
      </c>
      <c r="D13775" s="2" t="s">
        <v>14504</v>
      </c>
      <c r="E13775" s="3" t="s">
        <v>6148</v>
      </c>
      <c r="G13775" s="66">
        <v>6.47</v>
      </c>
    </row>
    <row r="13776" spans="1:7" x14ac:dyDescent="0.2">
      <c r="A13776" s="1" t="str">
        <f t="shared" si="225"/>
        <v>SINAPI-I 13329</v>
      </c>
      <c r="B13776" s="3" t="s">
        <v>6169</v>
      </c>
      <c r="C13776" s="3">
        <v>13329</v>
      </c>
      <c r="D13776" s="2" t="s">
        <v>14505</v>
      </c>
      <c r="E13776" s="3" t="s">
        <v>6148</v>
      </c>
      <c r="G13776" s="66">
        <v>3.8</v>
      </c>
    </row>
    <row r="13777" spans="1:7" ht="22.5" x14ac:dyDescent="0.2">
      <c r="A13777" s="1" t="str">
        <f t="shared" si="225"/>
        <v>SINAPI-I 21047</v>
      </c>
      <c r="B13777" s="3" t="s">
        <v>6169</v>
      </c>
      <c r="C13777" s="3">
        <v>21047</v>
      </c>
      <c r="D13777" s="2" t="s">
        <v>14506</v>
      </c>
      <c r="E13777" s="3" t="s">
        <v>6148</v>
      </c>
      <c r="G13777" s="66">
        <v>67.8</v>
      </c>
    </row>
    <row r="13778" spans="1:7" ht="22.5" x14ac:dyDescent="0.2">
      <c r="A13778" s="1" t="str">
        <f t="shared" si="225"/>
        <v>SINAPI-I 21042</v>
      </c>
      <c r="B13778" s="3" t="s">
        <v>6169</v>
      </c>
      <c r="C13778" s="3">
        <v>21042</v>
      </c>
      <c r="D13778" s="2" t="s">
        <v>14507</v>
      </c>
      <c r="E13778" s="3" t="s">
        <v>6148</v>
      </c>
      <c r="G13778" s="66">
        <v>52.26</v>
      </c>
    </row>
    <row r="13779" spans="1:7" ht="22.5" x14ac:dyDescent="0.2">
      <c r="A13779" s="1" t="str">
        <f t="shared" si="225"/>
        <v>SINAPI-I 21043</v>
      </c>
      <c r="B13779" s="3" t="s">
        <v>6169</v>
      </c>
      <c r="C13779" s="3">
        <v>21043</v>
      </c>
      <c r="D13779" s="2" t="s">
        <v>14508</v>
      </c>
      <c r="E13779" s="3" t="s">
        <v>6148</v>
      </c>
      <c r="G13779" s="66">
        <v>66.010000000000005</v>
      </c>
    </row>
    <row r="13780" spans="1:7" ht="22.5" x14ac:dyDescent="0.2">
      <c r="A13780" s="1" t="str">
        <f t="shared" si="225"/>
        <v>SINAPI-I 21044</v>
      </c>
      <c r="B13780" s="3" t="s">
        <v>6169</v>
      </c>
      <c r="C13780" s="3">
        <v>21044</v>
      </c>
      <c r="D13780" s="2" t="s">
        <v>14509</v>
      </c>
      <c r="E13780" s="3" t="s">
        <v>6148</v>
      </c>
      <c r="G13780" s="66">
        <v>45.99</v>
      </c>
    </row>
    <row r="13781" spans="1:7" ht="22.5" x14ac:dyDescent="0.2">
      <c r="A13781" s="1" t="str">
        <f t="shared" si="225"/>
        <v>SINAPI-I 21045</v>
      </c>
      <c r="B13781" s="3" t="s">
        <v>6169</v>
      </c>
      <c r="C13781" s="3">
        <v>21045</v>
      </c>
      <c r="D13781" s="2" t="s">
        <v>14510</v>
      </c>
      <c r="E13781" s="3" t="s">
        <v>6148</v>
      </c>
      <c r="G13781" s="66">
        <v>62.98</v>
      </c>
    </row>
    <row r="13782" spans="1:7" ht="22.5" x14ac:dyDescent="0.2">
      <c r="A13782" s="1" t="str">
        <f t="shared" si="225"/>
        <v>SINAPI-I 21041</v>
      </c>
      <c r="B13782" s="3" t="s">
        <v>6169</v>
      </c>
      <c r="C13782" s="3">
        <v>21041</v>
      </c>
      <c r="D13782" s="2" t="s">
        <v>14511</v>
      </c>
      <c r="E13782" s="3" t="s">
        <v>6148</v>
      </c>
      <c r="G13782" s="66">
        <v>54.32</v>
      </c>
    </row>
    <row r="13783" spans="1:7" ht="22.5" x14ac:dyDescent="0.2">
      <c r="A13783" s="1" t="str">
        <f t="shared" si="225"/>
        <v>SINAPI-I 21040</v>
      </c>
      <c r="B13783" s="3" t="s">
        <v>6169</v>
      </c>
      <c r="C13783" s="3">
        <v>21040</v>
      </c>
      <c r="D13783" s="2" t="s">
        <v>14512</v>
      </c>
      <c r="E13783" s="3" t="s">
        <v>6148</v>
      </c>
      <c r="G13783" s="66">
        <v>45</v>
      </c>
    </row>
    <row r="13784" spans="1:7" x14ac:dyDescent="0.2">
      <c r="A13784" s="1" t="str">
        <f t="shared" si="225"/>
        <v>SINAPI-I 14149</v>
      </c>
      <c r="B13784" s="3" t="s">
        <v>6169</v>
      </c>
      <c r="C13784" s="3">
        <v>14149</v>
      </c>
      <c r="D13784" s="2" t="s">
        <v>14513</v>
      </c>
      <c r="E13784" s="3" t="s">
        <v>15510</v>
      </c>
      <c r="G13784" s="66">
        <v>418.17</v>
      </c>
    </row>
    <row r="13785" spans="1:7" ht="22.5" x14ac:dyDescent="0.2">
      <c r="A13785" s="1" t="str">
        <f t="shared" si="225"/>
        <v>SINAPI-I 38099</v>
      </c>
      <c r="B13785" s="3" t="s">
        <v>6169</v>
      </c>
      <c r="C13785" s="3">
        <v>38099</v>
      </c>
      <c r="D13785" s="2" t="s">
        <v>14514</v>
      </c>
      <c r="E13785" s="3" t="s">
        <v>6148</v>
      </c>
      <c r="G13785" s="66">
        <v>1.4</v>
      </c>
    </row>
    <row r="13786" spans="1:7" ht="22.5" x14ac:dyDescent="0.2">
      <c r="A13786" s="1" t="str">
        <f t="shared" si="225"/>
        <v>SINAPI-I 38100</v>
      </c>
      <c r="B13786" s="3" t="s">
        <v>6169</v>
      </c>
      <c r="C13786" s="3">
        <v>38100</v>
      </c>
      <c r="D13786" s="2" t="s">
        <v>14515</v>
      </c>
      <c r="E13786" s="3" t="s">
        <v>6148</v>
      </c>
      <c r="G13786" s="66">
        <v>2.29</v>
      </c>
    </row>
    <row r="13787" spans="1:7" x14ac:dyDescent="0.2">
      <c r="A13787" s="1" t="str">
        <f t="shared" si="225"/>
        <v>SINAPI-I 7576</v>
      </c>
      <c r="B13787" s="3" t="s">
        <v>6169</v>
      </c>
      <c r="C13787" s="3">
        <v>7576</v>
      </c>
      <c r="D13787" s="2" t="s">
        <v>14516</v>
      </c>
      <c r="E13787" s="3" t="s">
        <v>6148</v>
      </c>
    </row>
    <row r="13788" spans="1:7" x14ac:dyDescent="0.2">
      <c r="A13788" s="1" t="str">
        <f t="shared" si="225"/>
        <v>SINAPI-I 3384</v>
      </c>
      <c r="B13788" s="3" t="s">
        <v>6169</v>
      </c>
      <c r="C13788" s="3">
        <v>3384</v>
      </c>
      <c r="D13788" s="2" t="s">
        <v>14517</v>
      </c>
      <c r="E13788" s="3" t="s">
        <v>6148</v>
      </c>
      <c r="G13788" s="66">
        <v>12.2</v>
      </c>
    </row>
    <row r="13789" spans="1:7" x14ac:dyDescent="0.2">
      <c r="A13789" s="1" t="str">
        <f t="shared" si="225"/>
        <v>SINAPI-I 7572</v>
      </c>
      <c r="B13789" s="3" t="s">
        <v>6169</v>
      </c>
      <c r="C13789" s="3">
        <v>7572</v>
      </c>
      <c r="D13789" s="2" t="s">
        <v>14518</v>
      </c>
      <c r="E13789" s="3" t="s">
        <v>6148</v>
      </c>
      <c r="G13789" s="66">
        <v>7.05</v>
      </c>
    </row>
    <row r="13790" spans="1:7" x14ac:dyDescent="0.2">
      <c r="A13790" s="1" t="str">
        <f t="shared" si="225"/>
        <v>SINAPI-I 3396</v>
      </c>
      <c r="B13790" s="3" t="s">
        <v>6169</v>
      </c>
      <c r="C13790" s="3">
        <v>3396</v>
      </c>
      <c r="D13790" s="2" t="s">
        <v>14519</v>
      </c>
      <c r="E13790" s="3" t="s">
        <v>6148</v>
      </c>
      <c r="G13790" s="66">
        <v>4.76</v>
      </c>
    </row>
    <row r="13791" spans="1:7" x14ac:dyDescent="0.2">
      <c r="A13791" s="1" t="str">
        <f t="shared" si="225"/>
        <v>SINAPI-I 37590</v>
      </c>
      <c r="B13791" s="3" t="s">
        <v>6169</v>
      </c>
      <c r="C13791" s="3">
        <v>37590</v>
      </c>
      <c r="D13791" s="2" t="s">
        <v>14520</v>
      </c>
      <c r="E13791" s="3" t="s">
        <v>6148</v>
      </c>
      <c r="G13791" s="66">
        <v>15.65</v>
      </c>
    </row>
    <row r="13792" spans="1:7" x14ac:dyDescent="0.2">
      <c r="A13792" s="1" t="str">
        <f t="shared" si="225"/>
        <v>SINAPI-I 37591</v>
      </c>
      <c r="B13792" s="3" t="s">
        <v>6169</v>
      </c>
      <c r="C13792" s="3">
        <v>37591</v>
      </c>
      <c r="D13792" s="2" t="s">
        <v>14521</v>
      </c>
      <c r="E13792" s="3" t="s">
        <v>6148</v>
      </c>
      <c r="G13792" s="66">
        <v>18.809999999999999</v>
      </c>
    </row>
    <row r="13793" spans="1:7" ht="22.5" x14ac:dyDescent="0.2">
      <c r="A13793" s="1" t="str">
        <f t="shared" si="225"/>
        <v>SINAPI-I 12626</v>
      </c>
      <c r="B13793" s="3" t="s">
        <v>6169</v>
      </c>
      <c r="C13793" s="3">
        <v>12626</v>
      </c>
      <c r="D13793" s="2" t="s">
        <v>14522</v>
      </c>
      <c r="E13793" s="3" t="s">
        <v>6148</v>
      </c>
      <c r="G13793" s="66">
        <v>40.61</v>
      </c>
    </row>
    <row r="13794" spans="1:7" x14ac:dyDescent="0.2">
      <c r="A13794" s="1" t="str">
        <f t="shared" si="225"/>
        <v>SINAPI-I 11033</v>
      </c>
      <c r="B13794" s="3" t="s">
        <v>6169</v>
      </c>
      <c r="C13794" s="3">
        <v>11033</v>
      </c>
      <c r="D13794" s="2" t="s">
        <v>14523</v>
      </c>
      <c r="E13794" s="3" t="s">
        <v>6148</v>
      </c>
      <c r="G13794" s="66">
        <v>9.69</v>
      </c>
    </row>
    <row r="13795" spans="1:7" x14ac:dyDescent="0.2">
      <c r="A13795" s="1" t="str">
        <f t="shared" si="225"/>
        <v>SINAPI-I 390</v>
      </c>
      <c r="B13795" s="3" t="s">
        <v>6169</v>
      </c>
      <c r="C13795" s="3">
        <v>390</v>
      </c>
      <c r="D13795" s="2" t="s">
        <v>14524</v>
      </c>
      <c r="E13795" s="3" t="s">
        <v>6148</v>
      </c>
      <c r="G13795" s="66">
        <v>8.6199999999999992</v>
      </c>
    </row>
    <row r="13796" spans="1:7" ht="22.5" x14ac:dyDescent="0.2">
      <c r="A13796" s="1" t="str">
        <f t="shared" si="225"/>
        <v>SINAPI-I 42436</v>
      </c>
      <c r="B13796" s="3" t="s">
        <v>6169</v>
      </c>
      <c r="C13796" s="3">
        <v>42436</v>
      </c>
      <c r="D13796" s="2" t="s">
        <v>14525</v>
      </c>
      <c r="E13796" s="3" t="s">
        <v>6148</v>
      </c>
    </row>
    <row r="13797" spans="1:7" x14ac:dyDescent="0.2">
      <c r="A13797" s="1" t="str">
        <f t="shared" si="225"/>
        <v>SINAPI-I 6194</v>
      </c>
      <c r="B13797" s="3" t="s">
        <v>6169</v>
      </c>
      <c r="C13797" s="3">
        <v>6194</v>
      </c>
      <c r="D13797" s="2" t="s">
        <v>14526</v>
      </c>
      <c r="E13797" s="3" t="s">
        <v>6147</v>
      </c>
      <c r="G13797" s="66">
        <v>5.99</v>
      </c>
    </row>
    <row r="13798" spans="1:7" x14ac:dyDescent="0.2">
      <c r="A13798" s="1" t="str">
        <f t="shared" si="225"/>
        <v>SINAPI-I 10567</v>
      </c>
      <c r="B13798" s="3" t="s">
        <v>6169</v>
      </c>
      <c r="C13798" s="3">
        <v>10567</v>
      </c>
      <c r="D13798" s="2" t="s">
        <v>14527</v>
      </c>
      <c r="E13798" s="3" t="s">
        <v>6147</v>
      </c>
      <c r="G13798" s="66">
        <v>9.48</v>
      </c>
    </row>
    <row r="13799" spans="1:7" x14ac:dyDescent="0.2">
      <c r="A13799" s="1" t="str">
        <f t="shared" ref="A13799:A13862" si="226">CONCATENAR</f>
        <v>SINAPI-I 6212</v>
      </c>
      <c r="B13799" s="3" t="s">
        <v>6169</v>
      </c>
      <c r="C13799" s="3">
        <v>6212</v>
      </c>
      <c r="D13799" s="2" t="s">
        <v>14528</v>
      </c>
      <c r="E13799" s="3" t="s">
        <v>6147</v>
      </c>
      <c r="G13799" s="66">
        <v>13.92</v>
      </c>
    </row>
    <row r="13800" spans="1:7" x14ac:dyDescent="0.2">
      <c r="A13800" s="1" t="str">
        <f t="shared" si="226"/>
        <v>SINAPI-I 3993</v>
      </c>
      <c r="B13800" s="3" t="s">
        <v>6169</v>
      </c>
      <c r="C13800" s="3">
        <v>3993</v>
      </c>
      <c r="D13800" s="2" t="s">
        <v>14529</v>
      </c>
      <c r="E13800" s="3" t="s">
        <v>6149</v>
      </c>
      <c r="G13800" s="66">
        <v>164.23</v>
      </c>
    </row>
    <row r="13801" spans="1:7" x14ac:dyDescent="0.2">
      <c r="A13801" s="1" t="str">
        <f t="shared" si="226"/>
        <v>SINAPI-I 3990</v>
      </c>
      <c r="B13801" s="3" t="s">
        <v>6169</v>
      </c>
      <c r="C13801" s="3">
        <v>3990</v>
      </c>
      <c r="D13801" s="2" t="s">
        <v>14530</v>
      </c>
      <c r="E13801" s="3" t="s">
        <v>6147</v>
      </c>
      <c r="G13801" s="66">
        <v>30.9</v>
      </c>
    </row>
    <row r="13802" spans="1:7" x14ac:dyDescent="0.2">
      <c r="A13802" s="1" t="str">
        <f t="shared" si="226"/>
        <v>SINAPI-I 3992</v>
      </c>
      <c r="B13802" s="3" t="s">
        <v>6169</v>
      </c>
      <c r="C13802" s="3">
        <v>3992</v>
      </c>
      <c r="D13802" s="2" t="s">
        <v>14531</v>
      </c>
      <c r="E13802" s="3" t="s">
        <v>6147</v>
      </c>
      <c r="G13802" s="66">
        <v>41.72</v>
      </c>
    </row>
    <row r="13803" spans="1:7" ht="22.5" x14ac:dyDescent="0.2">
      <c r="A13803" s="1" t="str">
        <f t="shared" si="226"/>
        <v>SINAPI-I 6178</v>
      </c>
      <c r="B13803" s="3" t="s">
        <v>6169</v>
      </c>
      <c r="C13803" s="3">
        <v>6178</v>
      </c>
      <c r="D13803" s="2" t="s">
        <v>14532</v>
      </c>
      <c r="E13803" s="3" t="s">
        <v>6149</v>
      </c>
    </row>
    <row r="13804" spans="1:7" ht="22.5" x14ac:dyDescent="0.2">
      <c r="A13804" s="1" t="str">
        <f t="shared" si="226"/>
        <v>SINAPI-I 6180</v>
      </c>
      <c r="B13804" s="3" t="s">
        <v>6169</v>
      </c>
      <c r="C13804" s="3">
        <v>6180</v>
      </c>
      <c r="D13804" s="2" t="s">
        <v>14533</v>
      </c>
      <c r="E13804" s="3" t="s">
        <v>6149</v>
      </c>
    </row>
    <row r="13805" spans="1:7" x14ac:dyDescent="0.2">
      <c r="A13805" s="1" t="str">
        <f t="shared" si="226"/>
        <v>SINAPI-I 6182</v>
      </c>
      <c r="B13805" s="3" t="s">
        <v>6169</v>
      </c>
      <c r="C13805" s="3">
        <v>6182</v>
      </c>
      <c r="D13805" s="2" t="s">
        <v>14534</v>
      </c>
      <c r="E13805" s="3" t="s">
        <v>6149</v>
      </c>
    </row>
    <row r="13806" spans="1:7" ht="22.5" x14ac:dyDescent="0.2">
      <c r="A13806" s="1" t="str">
        <f t="shared" si="226"/>
        <v>SINAPI-I 43614</v>
      </c>
      <c r="B13806" s="3" t="s">
        <v>6169</v>
      </c>
      <c r="C13806" s="3">
        <v>43614</v>
      </c>
      <c r="D13806" s="2" t="s">
        <v>14535</v>
      </c>
      <c r="E13806" s="3" t="s">
        <v>6147</v>
      </c>
      <c r="G13806" s="66">
        <v>20.87</v>
      </c>
    </row>
    <row r="13807" spans="1:7" ht="22.5" x14ac:dyDescent="0.2">
      <c r="A13807" s="1" t="str">
        <f t="shared" si="226"/>
        <v>SINAPI-I 6193</v>
      </c>
      <c r="B13807" s="3" t="s">
        <v>6169</v>
      </c>
      <c r="C13807" s="3">
        <v>6193</v>
      </c>
      <c r="D13807" s="2" t="s">
        <v>14536</v>
      </c>
      <c r="E13807" s="3" t="s">
        <v>6147</v>
      </c>
      <c r="G13807" s="66">
        <v>25.41</v>
      </c>
    </row>
    <row r="13808" spans="1:7" ht="22.5" x14ac:dyDescent="0.2">
      <c r="A13808" s="1" t="str">
        <f t="shared" si="226"/>
        <v>SINAPI-I 6189</v>
      </c>
      <c r="B13808" s="3" t="s">
        <v>6169</v>
      </c>
      <c r="C13808" s="3">
        <v>6189</v>
      </c>
      <c r="D13808" s="2" t="s">
        <v>14537</v>
      </c>
      <c r="E13808" s="3" t="s">
        <v>6147</v>
      </c>
      <c r="G13808" s="66">
        <v>37.08</v>
      </c>
    </row>
    <row r="13809" spans="1:7" x14ac:dyDescent="0.2">
      <c r="A13809" s="1" t="str">
        <f t="shared" si="226"/>
        <v>SINAPI-I 6214</v>
      </c>
      <c r="B13809" s="3" t="s">
        <v>6169</v>
      </c>
      <c r="C13809" s="3">
        <v>6214</v>
      </c>
      <c r="D13809" s="2" t="s">
        <v>14538</v>
      </c>
      <c r="E13809" s="3" t="s">
        <v>6149</v>
      </c>
    </row>
    <row r="13810" spans="1:7" x14ac:dyDescent="0.2">
      <c r="A13810" s="1" t="str">
        <f t="shared" si="226"/>
        <v>SINAPI-I 36153</v>
      </c>
      <c r="B13810" s="3" t="s">
        <v>6169</v>
      </c>
      <c r="C13810" s="3">
        <v>36153</v>
      </c>
      <c r="D13810" s="2" t="s">
        <v>14539</v>
      </c>
      <c r="E13810" s="3" t="s">
        <v>6148</v>
      </c>
      <c r="G13810" s="66">
        <v>179.89</v>
      </c>
    </row>
    <row r="13811" spans="1:7" x14ac:dyDescent="0.2">
      <c r="A13811" s="1" t="str">
        <f t="shared" si="226"/>
        <v>SINAPI-I 10740</v>
      </c>
      <c r="B13811" s="3" t="s">
        <v>6169</v>
      </c>
      <c r="C13811" s="3">
        <v>10740</v>
      </c>
      <c r="D13811" s="2" t="s">
        <v>14540</v>
      </c>
      <c r="E13811" s="3" t="s">
        <v>6148</v>
      </c>
      <c r="G13811" s="66">
        <v>8486.2000000000007</v>
      </c>
    </row>
    <row r="13812" spans="1:7" x14ac:dyDescent="0.2">
      <c r="A13812" s="1" t="str">
        <f t="shared" si="226"/>
        <v>SINAPI-I 13914</v>
      </c>
      <c r="B13812" s="3" t="s">
        <v>6169</v>
      </c>
      <c r="C13812" s="3">
        <v>13914</v>
      </c>
      <c r="D13812" s="2" t="s">
        <v>14541</v>
      </c>
      <c r="E13812" s="3" t="s">
        <v>6148</v>
      </c>
      <c r="G13812" s="66">
        <v>614.01</v>
      </c>
    </row>
    <row r="13813" spans="1:7" x14ac:dyDescent="0.2">
      <c r="A13813" s="1" t="str">
        <f t="shared" si="226"/>
        <v>SINAPI-I 10742</v>
      </c>
      <c r="B13813" s="3" t="s">
        <v>6169</v>
      </c>
      <c r="C13813" s="3">
        <v>10742</v>
      </c>
      <c r="D13813" s="2" t="s">
        <v>14542</v>
      </c>
      <c r="E13813" s="3" t="s">
        <v>6148</v>
      </c>
      <c r="G13813" s="66">
        <v>895.54</v>
      </c>
    </row>
    <row r="13814" spans="1:7" x14ac:dyDescent="0.2">
      <c r="A13814" s="1" t="str">
        <f t="shared" si="226"/>
        <v>SINAPI-I 38465</v>
      </c>
      <c r="B13814" s="3" t="s">
        <v>6169</v>
      </c>
      <c r="C13814" s="3">
        <v>38465</v>
      </c>
      <c r="D13814" s="2" t="s">
        <v>14543</v>
      </c>
      <c r="E13814" s="3" t="s">
        <v>6148</v>
      </c>
      <c r="G13814" s="66">
        <v>25.25</v>
      </c>
    </row>
    <row r="13815" spans="1:7" x14ac:dyDescent="0.2">
      <c r="A13815" s="1" t="str">
        <f t="shared" si="226"/>
        <v>SINAPI-I 7543</v>
      </c>
      <c r="B13815" s="3" t="s">
        <v>6169</v>
      </c>
      <c r="C13815" s="3">
        <v>7543</v>
      </c>
      <c r="D13815" s="2" t="s">
        <v>14544</v>
      </c>
      <c r="E13815" s="3" t="s">
        <v>6148</v>
      </c>
      <c r="G13815" s="66">
        <v>6.52</v>
      </c>
    </row>
    <row r="13816" spans="1:7" ht="22.5" x14ac:dyDescent="0.2">
      <c r="A13816" s="1" t="str">
        <f t="shared" si="226"/>
        <v>SINAPI-I 43427</v>
      </c>
      <c r="B13816" s="3" t="s">
        <v>6169</v>
      </c>
      <c r="C13816" s="3">
        <v>43427</v>
      </c>
      <c r="D13816" s="2" t="s">
        <v>14545</v>
      </c>
      <c r="E13816" s="3" t="s">
        <v>6148</v>
      </c>
      <c r="G13816" s="66">
        <v>1653.42</v>
      </c>
    </row>
    <row r="13817" spans="1:7" x14ac:dyDescent="0.2">
      <c r="A13817" s="1" t="str">
        <f t="shared" si="226"/>
        <v>SINAPI-I 41613</v>
      </c>
      <c r="B13817" s="3" t="s">
        <v>6169</v>
      </c>
      <c r="C13817" s="3">
        <v>41613</v>
      </c>
      <c r="D13817" s="2" t="s">
        <v>14546</v>
      </c>
      <c r="E13817" s="3" t="s">
        <v>6148</v>
      </c>
      <c r="G13817" s="66">
        <v>106.28</v>
      </c>
    </row>
    <row r="13818" spans="1:7" x14ac:dyDescent="0.2">
      <c r="A13818" s="1" t="str">
        <f t="shared" si="226"/>
        <v>SINAPI-I 41614</v>
      </c>
      <c r="B13818" s="3" t="s">
        <v>6169</v>
      </c>
      <c r="C13818" s="3">
        <v>41614</v>
      </c>
      <c r="D13818" s="2" t="s">
        <v>14547</v>
      </c>
      <c r="E13818" s="3" t="s">
        <v>6148</v>
      </c>
      <c r="G13818" s="66">
        <v>135.41999999999999</v>
      </c>
    </row>
    <row r="13819" spans="1:7" x14ac:dyDescent="0.2">
      <c r="A13819" s="1" t="str">
        <f t="shared" si="226"/>
        <v>SINAPI-I 41615</v>
      </c>
      <c r="B13819" s="3" t="s">
        <v>6169</v>
      </c>
      <c r="C13819" s="3">
        <v>41615</v>
      </c>
      <c r="D13819" s="2" t="s">
        <v>14548</v>
      </c>
      <c r="E13819" s="3" t="s">
        <v>6148</v>
      </c>
      <c r="G13819" s="66">
        <v>209.31</v>
      </c>
    </row>
    <row r="13820" spans="1:7" x14ac:dyDescent="0.2">
      <c r="A13820" s="1" t="str">
        <f t="shared" si="226"/>
        <v>SINAPI-I 41616</v>
      </c>
      <c r="B13820" s="3" t="s">
        <v>6169</v>
      </c>
      <c r="C13820" s="3">
        <v>41616</v>
      </c>
      <c r="D13820" s="2" t="s">
        <v>14549</v>
      </c>
      <c r="E13820" s="3" t="s">
        <v>6148</v>
      </c>
      <c r="G13820" s="66">
        <v>312.74</v>
      </c>
    </row>
    <row r="13821" spans="1:7" x14ac:dyDescent="0.2">
      <c r="A13821" s="1" t="str">
        <f t="shared" si="226"/>
        <v>SINAPI-I 41617</v>
      </c>
      <c r="B13821" s="3" t="s">
        <v>6169</v>
      </c>
      <c r="C13821" s="3">
        <v>41617</v>
      </c>
      <c r="D13821" s="2" t="s">
        <v>14550</v>
      </c>
      <c r="E13821" s="3" t="s">
        <v>6148</v>
      </c>
      <c r="G13821" s="66">
        <v>621.85</v>
      </c>
    </row>
    <row r="13822" spans="1:7" x14ac:dyDescent="0.2">
      <c r="A13822" s="1" t="str">
        <f t="shared" si="226"/>
        <v>SINAPI-I 41618</v>
      </c>
      <c r="B13822" s="3" t="s">
        <v>6169</v>
      </c>
      <c r="C13822" s="3">
        <v>41618</v>
      </c>
      <c r="D13822" s="2" t="s">
        <v>14551</v>
      </c>
      <c r="E13822" s="3" t="s">
        <v>6148</v>
      </c>
      <c r="G13822" s="66">
        <v>1144.79</v>
      </c>
    </row>
    <row r="13823" spans="1:7" ht="22.5" x14ac:dyDescent="0.2">
      <c r="A13823" s="1" t="str">
        <f t="shared" si="226"/>
        <v>SINAPI-I 43428</v>
      </c>
      <c r="B13823" s="3" t="s">
        <v>6169</v>
      </c>
      <c r="C13823" s="3">
        <v>43428</v>
      </c>
      <c r="D13823" s="2" t="s">
        <v>14552</v>
      </c>
      <c r="E13823" s="3" t="s">
        <v>6148</v>
      </c>
      <c r="G13823" s="66">
        <v>2010.85</v>
      </c>
    </row>
    <row r="13824" spans="1:7" x14ac:dyDescent="0.2">
      <c r="A13824" s="1" t="str">
        <f t="shared" si="226"/>
        <v>SINAPI-I 41619</v>
      </c>
      <c r="B13824" s="3" t="s">
        <v>6169</v>
      </c>
      <c r="C13824" s="3">
        <v>41619</v>
      </c>
      <c r="D13824" s="2" t="s">
        <v>14553</v>
      </c>
      <c r="E13824" s="3" t="s">
        <v>6148</v>
      </c>
      <c r="G13824" s="66">
        <v>130.28</v>
      </c>
    </row>
    <row r="13825" spans="1:7" x14ac:dyDescent="0.2">
      <c r="A13825" s="1" t="str">
        <f t="shared" si="226"/>
        <v>SINAPI-I 41620</v>
      </c>
      <c r="B13825" s="3" t="s">
        <v>6169</v>
      </c>
      <c r="C13825" s="3">
        <v>41620</v>
      </c>
      <c r="D13825" s="2" t="s">
        <v>14554</v>
      </c>
      <c r="E13825" s="3" t="s">
        <v>6148</v>
      </c>
      <c r="G13825" s="66">
        <v>164.57</v>
      </c>
    </row>
    <row r="13826" spans="1:7" x14ac:dyDescent="0.2">
      <c r="A13826" s="1" t="str">
        <f t="shared" si="226"/>
        <v>SINAPI-I 41622</v>
      </c>
      <c r="B13826" s="3" t="s">
        <v>6169</v>
      </c>
      <c r="C13826" s="3">
        <v>41622</v>
      </c>
      <c r="D13826" s="2" t="s">
        <v>14555</v>
      </c>
      <c r="E13826" s="3" t="s">
        <v>6148</v>
      </c>
      <c r="G13826" s="66">
        <v>285.42</v>
      </c>
    </row>
    <row r="13827" spans="1:7" x14ac:dyDescent="0.2">
      <c r="A13827" s="1" t="str">
        <f t="shared" si="226"/>
        <v>SINAPI-I 41623</v>
      </c>
      <c r="B13827" s="3" t="s">
        <v>6169</v>
      </c>
      <c r="C13827" s="3">
        <v>41623</v>
      </c>
      <c r="D13827" s="2" t="s">
        <v>14556</v>
      </c>
      <c r="E13827" s="3" t="s">
        <v>6148</v>
      </c>
      <c r="G13827" s="66">
        <v>438.85</v>
      </c>
    </row>
    <row r="13828" spans="1:7" x14ac:dyDescent="0.2">
      <c r="A13828" s="1" t="str">
        <f t="shared" si="226"/>
        <v>SINAPI-I 41624</v>
      </c>
      <c r="B13828" s="3" t="s">
        <v>6169</v>
      </c>
      <c r="C13828" s="3">
        <v>41624</v>
      </c>
      <c r="D13828" s="2" t="s">
        <v>14557</v>
      </c>
      <c r="E13828" s="3" t="s">
        <v>6148</v>
      </c>
      <c r="G13828" s="66">
        <v>822.85</v>
      </c>
    </row>
    <row r="13829" spans="1:7" x14ac:dyDescent="0.2">
      <c r="A13829" s="1" t="str">
        <f t="shared" si="226"/>
        <v>SINAPI-I 41625</v>
      </c>
      <c r="B13829" s="3" t="s">
        <v>6169</v>
      </c>
      <c r="C13829" s="3">
        <v>41625</v>
      </c>
      <c r="D13829" s="2" t="s">
        <v>14558</v>
      </c>
      <c r="E13829" s="3" t="s">
        <v>6148</v>
      </c>
      <c r="G13829" s="66">
        <v>1266</v>
      </c>
    </row>
    <row r="13830" spans="1:7" x14ac:dyDescent="0.2">
      <c r="A13830" s="1" t="str">
        <f t="shared" si="226"/>
        <v>SINAPI-I 39346</v>
      </c>
      <c r="B13830" s="3" t="s">
        <v>6169</v>
      </c>
      <c r="C13830" s="3">
        <v>39346</v>
      </c>
      <c r="D13830" s="2" t="s">
        <v>14559</v>
      </c>
      <c r="E13830" s="3" t="s">
        <v>6148</v>
      </c>
      <c r="G13830" s="66">
        <v>4.0199999999999996</v>
      </c>
    </row>
    <row r="13831" spans="1:7" x14ac:dyDescent="0.2">
      <c r="A13831" s="1" t="str">
        <f t="shared" si="226"/>
        <v>SINAPI-I 39350</v>
      </c>
      <c r="B13831" s="3" t="s">
        <v>6169</v>
      </c>
      <c r="C13831" s="3">
        <v>39350</v>
      </c>
      <c r="D13831" s="2" t="s">
        <v>14560</v>
      </c>
      <c r="E13831" s="3" t="s">
        <v>6148</v>
      </c>
      <c r="G13831" s="66">
        <v>4.33</v>
      </c>
    </row>
    <row r="13832" spans="1:7" x14ac:dyDescent="0.2">
      <c r="A13832" s="1" t="str">
        <f t="shared" si="226"/>
        <v>SINAPI-I 39351</v>
      </c>
      <c r="B13832" s="3" t="s">
        <v>6169</v>
      </c>
      <c r="C13832" s="3">
        <v>39351</v>
      </c>
      <c r="D13832" s="2" t="s">
        <v>14561</v>
      </c>
      <c r="E13832" s="3" t="s">
        <v>6148</v>
      </c>
      <c r="G13832" s="66">
        <v>5.01</v>
      </c>
    </row>
    <row r="13833" spans="1:7" x14ac:dyDescent="0.2">
      <c r="A13833" s="1" t="str">
        <f t="shared" si="226"/>
        <v>SINAPI-I 39352</v>
      </c>
      <c r="B13833" s="3" t="s">
        <v>6169</v>
      </c>
      <c r="C13833" s="3">
        <v>39352</v>
      </c>
      <c r="D13833" s="2" t="s">
        <v>14562</v>
      </c>
      <c r="E13833" s="3" t="s">
        <v>6148</v>
      </c>
      <c r="G13833" s="66">
        <v>4.0199999999999996</v>
      </c>
    </row>
    <row r="13834" spans="1:7" x14ac:dyDescent="0.2">
      <c r="A13834" s="1" t="str">
        <f t="shared" si="226"/>
        <v>SINAPI-I 38837</v>
      </c>
      <c r="B13834" s="3" t="s">
        <v>6169</v>
      </c>
      <c r="C13834" s="3">
        <v>38837</v>
      </c>
      <c r="D13834" s="2" t="s">
        <v>14563</v>
      </c>
      <c r="E13834" s="3" t="s">
        <v>6148</v>
      </c>
    </row>
    <row r="13835" spans="1:7" x14ac:dyDescent="0.2">
      <c r="A13835" s="1" t="str">
        <f t="shared" si="226"/>
        <v>SINAPI-I 38836</v>
      </c>
      <c r="B13835" s="3" t="s">
        <v>6169</v>
      </c>
      <c r="C13835" s="3">
        <v>38836</v>
      </c>
      <c r="D13835" s="2" t="s">
        <v>14564</v>
      </c>
      <c r="E13835" s="3" t="s">
        <v>6148</v>
      </c>
    </row>
    <row r="13836" spans="1:7" x14ac:dyDescent="0.2">
      <c r="A13836" s="1" t="str">
        <f t="shared" si="226"/>
        <v>SINAPI-I 2666</v>
      </c>
      <c r="B13836" s="3" t="s">
        <v>6169</v>
      </c>
      <c r="C13836" s="3">
        <v>2666</v>
      </c>
      <c r="D13836" s="2" t="s">
        <v>14565</v>
      </c>
      <c r="E13836" s="3" t="s">
        <v>6148</v>
      </c>
      <c r="G13836" s="66">
        <v>6.01</v>
      </c>
    </row>
    <row r="13837" spans="1:7" x14ac:dyDescent="0.2">
      <c r="A13837" s="1" t="str">
        <f t="shared" si="226"/>
        <v>SINAPI-I 2668</v>
      </c>
      <c r="B13837" s="3" t="s">
        <v>6169</v>
      </c>
      <c r="C13837" s="3">
        <v>2668</v>
      </c>
      <c r="D13837" s="2" t="s">
        <v>14566</v>
      </c>
      <c r="E13837" s="3" t="s">
        <v>6148</v>
      </c>
      <c r="G13837" s="66">
        <v>6.87</v>
      </c>
    </row>
    <row r="13838" spans="1:7" x14ac:dyDescent="0.2">
      <c r="A13838" s="1" t="str">
        <f t="shared" si="226"/>
        <v>SINAPI-I 2664</v>
      </c>
      <c r="B13838" s="3" t="s">
        <v>6169</v>
      </c>
      <c r="C13838" s="3">
        <v>2664</v>
      </c>
      <c r="D13838" s="2" t="s">
        <v>14567</v>
      </c>
      <c r="E13838" s="3" t="s">
        <v>6148</v>
      </c>
      <c r="G13838" s="66">
        <v>10.130000000000001</v>
      </c>
    </row>
    <row r="13839" spans="1:7" x14ac:dyDescent="0.2">
      <c r="A13839" s="1" t="str">
        <f t="shared" si="226"/>
        <v>SINAPI-I 2662</v>
      </c>
      <c r="B13839" s="3" t="s">
        <v>6169</v>
      </c>
      <c r="C13839" s="3">
        <v>2662</v>
      </c>
      <c r="D13839" s="2" t="s">
        <v>14568</v>
      </c>
      <c r="E13839" s="3" t="s">
        <v>6148</v>
      </c>
      <c r="G13839" s="66">
        <v>12.43</v>
      </c>
    </row>
    <row r="13840" spans="1:7" x14ac:dyDescent="0.2">
      <c r="A13840" s="1" t="str">
        <f t="shared" si="226"/>
        <v>SINAPI-I 20964</v>
      </c>
      <c r="B13840" s="3" t="s">
        <v>6169</v>
      </c>
      <c r="C13840" s="3">
        <v>20964</v>
      </c>
      <c r="D13840" s="2" t="s">
        <v>14569</v>
      </c>
      <c r="E13840" s="3" t="s">
        <v>6148</v>
      </c>
      <c r="G13840" s="66">
        <v>56.61</v>
      </c>
    </row>
    <row r="13841" spans="1:7" x14ac:dyDescent="0.2">
      <c r="A13841" s="1" t="str">
        <f t="shared" si="226"/>
        <v>SINAPI-I 10905</v>
      </c>
      <c r="B13841" s="3" t="s">
        <v>6169</v>
      </c>
      <c r="C13841" s="3">
        <v>10905</v>
      </c>
      <c r="D13841" s="2" t="s">
        <v>14570</v>
      </c>
      <c r="E13841" s="3" t="s">
        <v>6148</v>
      </c>
      <c r="G13841" s="66">
        <v>75.95</v>
      </c>
    </row>
    <row r="13842" spans="1:7" ht="22.5" x14ac:dyDescent="0.2">
      <c r="A13842" s="1" t="str">
        <f t="shared" si="226"/>
        <v>SINAPI-I 11289</v>
      </c>
      <c r="B13842" s="3" t="s">
        <v>6169</v>
      </c>
      <c r="C13842" s="3">
        <v>11289</v>
      </c>
      <c r="D13842" s="2" t="s">
        <v>14571</v>
      </c>
      <c r="E13842" s="3" t="s">
        <v>6148</v>
      </c>
      <c r="G13842" s="66">
        <v>70.27</v>
      </c>
    </row>
    <row r="13843" spans="1:7" ht="22.5" x14ac:dyDescent="0.2">
      <c r="A13843" s="1" t="str">
        <f t="shared" si="226"/>
        <v>SINAPI-I 11241</v>
      </c>
      <c r="B13843" s="3" t="s">
        <v>6169</v>
      </c>
      <c r="C13843" s="3">
        <v>11241</v>
      </c>
      <c r="D13843" s="2" t="s">
        <v>14572</v>
      </c>
      <c r="E13843" s="3" t="s">
        <v>6148</v>
      </c>
      <c r="G13843" s="66">
        <v>175.68</v>
      </c>
    </row>
    <row r="13844" spans="1:7" ht="22.5" x14ac:dyDescent="0.2">
      <c r="A13844" s="1" t="str">
        <f t="shared" si="226"/>
        <v>SINAPI-I 11301</v>
      </c>
      <c r="B13844" s="3" t="s">
        <v>6169</v>
      </c>
      <c r="C13844" s="3">
        <v>11301</v>
      </c>
      <c r="D13844" s="2" t="s">
        <v>14573</v>
      </c>
      <c r="E13844" s="3" t="s">
        <v>6148</v>
      </c>
      <c r="G13844" s="66">
        <v>445.48</v>
      </c>
    </row>
    <row r="13845" spans="1:7" ht="22.5" x14ac:dyDescent="0.2">
      <c r="A13845" s="1" t="str">
        <f t="shared" si="226"/>
        <v>SINAPI-I 21090</v>
      </c>
      <c r="B13845" s="3" t="s">
        <v>6169</v>
      </c>
      <c r="C13845" s="3">
        <v>21090</v>
      </c>
      <c r="D13845" s="2" t="s">
        <v>14574</v>
      </c>
      <c r="E13845" s="3" t="s">
        <v>6148</v>
      </c>
      <c r="G13845" s="66">
        <v>545.87</v>
      </c>
    </row>
    <row r="13846" spans="1:7" ht="22.5" x14ac:dyDescent="0.2">
      <c r="A13846" s="1" t="str">
        <f t="shared" si="226"/>
        <v>SINAPI-I 11315</v>
      </c>
      <c r="B13846" s="3" t="s">
        <v>6169</v>
      </c>
      <c r="C13846" s="3">
        <v>11315</v>
      </c>
      <c r="D13846" s="2" t="s">
        <v>14575</v>
      </c>
      <c r="E13846" s="3" t="s">
        <v>6148</v>
      </c>
      <c r="G13846" s="66">
        <v>106.66</v>
      </c>
    </row>
    <row r="13847" spans="1:7" ht="22.5" x14ac:dyDescent="0.2">
      <c r="A13847" s="1" t="str">
        <f t="shared" si="226"/>
        <v>SINAPI-I 21071</v>
      </c>
      <c r="B13847" s="3" t="s">
        <v>6169</v>
      </c>
      <c r="C13847" s="3">
        <v>21071</v>
      </c>
      <c r="D13847" s="2" t="s">
        <v>14576</v>
      </c>
      <c r="E13847" s="3" t="s">
        <v>6148</v>
      </c>
      <c r="G13847" s="66">
        <v>163.13</v>
      </c>
    </row>
    <row r="13848" spans="1:7" ht="22.5" x14ac:dyDescent="0.2">
      <c r="A13848" s="1" t="str">
        <f t="shared" si="226"/>
        <v>SINAPI-I 14112</v>
      </c>
      <c r="B13848" s="3" t="s">
        <v>6169</v>
      </c>
      <c r="C13848" s="3">
        <v>14112</v>
      </c>
      <c r="D13848" s="2" t="s">
        <v>14577</v>
      </c>
      <c r="E13848" s="3" t="s">
        <v>6148</v>
      </c>
      <c r="G13848" s="66">
        <v>227.76</v>
      </c>
    </row>
    <row r="13849" spans="1:7" ht="22.5" x14ac:dyDescent="0.2">
      <c r="A13849" s="1" t="str">
        <f t="shared" si="226"/>
        <v>SINAPI-I 11316</v>
      </c>
      <c r="B13849" s="3" t="s">
        <v>6169</v>
      </c>
      <c r="C13849" s="3">
        <v>11316</v>
      </c>
      <c r="D13849" s="2" t="s">
        <v>14578</v>
      </c>
      <c r="E13849" s="3" t="s">
        <v>6148</v>
      </c>
      <c r="G13849" s="66">
        <v>351.36</v>
      </c>
    </row>
    <row r="13850" spans="1:7" ht="22.5" x14ac:dyDescent="0.2">
      <c r="A13850" s="1" t="str">
        <f t="shared" si="226"/>
        <v>SINAPI-I 6243</v>
      </c>
      <c r="B13850" s="3" t="s">
        <v>6169</v>
      </c>
      <c r="C13850" s="3">
        <v>6243</v>
      </c>
      <c r="D13850" s="2" t="s">
        <v>14579</v>
      </c>
      <c r="E13850" s="3" t="s">
        <v>6148</v>
      </c>
      <c r="G13850" s="66">
        <v>404.7</v>
      </c>
    </row>
    <row r="13851" spans="1:7" ht="22.5" x14ac:dyDescent="0.2">
      <c r="A13851" s="1" t="str">
        <f t="shared" si="226"/>
        <v>SINAPI-I 6240</v>
      </c>
      <c r="B13851" s="3" t="s">
        <v>6169</v>
      </c>
      <c r="C13851" s="3">
        <v>6240</v>
      </c>
      <c r="D13851" s="2" t="s">
        <v>14580</v>
      </c>
      <c r="E13851" s="3" t="s">
        <v>6148</v>
      </c>
      <c r="G13851" s="66">
        <v>535.83000000000004</v>
      </c>
    </row>
    <row r="13852" spans="1:7" ht="22.5" x14ac:dyDescent="0.2">
      <c r="A13852" s="1" t="str">
        <f t="shared" si="226"/>
        <v>SINAPI-I 11296</v>
      </c>
      <c r="B13852" s="3" t="s">
        <v>6169</v>
      </c>
      <c r="C13852" s="3">
        <v>11296</v>
      </c>
      <c r="D13852" s="2" t="s">
        <v>14581</v>
      </c>
      <c r="E13852" s="3" t="s">
        <v>6148</v>
      </c>
      <c r="G13852" s="66">
        <v>1707.26</v>
      </c>
    </row>
    <row r="13853" spans="1:7" ht="22.5" x14ac:dyDescent="0.2">
      <c r="A13853" s="1" t="str">
        <f t="shared" si="226"/>
        <v>SINAPI-I 11299</v>
      </c>
      <c r="B13853" s="3" t="s">
        <v>6169</v>
      </c>
      <c r="C13853" s="3">
        <v>11299</v>
      </c>
      <c r="D13853" s="2" t="s">
        <v>14582</v>
      </c>
      <c r="E13853" s="3" t="s">
        <v>6148</v>
      </c>
      <c r="G13853" s="66">
        <v>577.87</v>
      </c>
    </row>
    <row r="13854" spans="1:7" x14ac:dyDescent="0.2">
      <c r="A13854" s="1" t="str">
        <f t="shared" si="226"/>
        <v>SINAPI-I 11688</v>
      </c>
      <c r="B13854" s="3" t="s">
        <v>6169</v>
      </c>
      <c r="C13854" s="3">
        <v>11688</v>
      </c>
      <c r="D13854" s="2" t="s">
        <v>14583</v>
      </c>
      <c r="E13854" s="3" t="s">
        <v>6148</v>
      </c>
      <c r="G13854" s="66">
        <v>509.82</v>
      </c>
    </row>
    <row r="13855" spans="1:7" ht="22.5" x14ac:dyDescent="0.2">
      <c r="A13855" s="1" t="str">
        <f t="shared" si="226"/>
        <v>SINAPI-I 37736</v>
      </c>
      <c r="B13855" s="3" t="s">
        <v>6169</v>
      </c>
      <c r="C13855" s="3">
        <v>37736</v>
      </c>
      <c r="D13855" s="2" t="s">
        <v>14584</v>
      </c>
      <c r="E13855" s="3" t="s">
        <v>6148</v>
      </c>
    </row>
    <row r="13856" spans="1:7" ht="22.5" x14ac:dyDescent="0.2">
      <c r="A13856" s="1" t="str">
        <f t="shared" si="226"/>
        <v>SINAPI-I 37739</v>
      </c>
      <c r="B13856" s="3" t="s">
        <v>6169</v>
      </c>
      <c r="C13856" s="3">
        <v>37739</v>
      </c>
      <c r="D13856" s="2" t="s">
        <v>14585</v>
      </c>
      <c r="E13856" s="3" t="s">
        <v>6148</v>
      </c>
    </row>
    <row r="13857" spans="1:7" ht="22.5" x14ac:dyDescent="0.2">
      <c r="A13857" s="1" t="str">
        <f t="shared" si="226"/>
        <v>SINAPI-I 37740</v>
      </c>
      <c r="B13857" s="3" t="s">
        <v>6169</v>
      </c>
      <c r="C13857" s="3">
        <v>37740</v>
      </c>
      <c r="D13857" s="2" t="s">
        <v>14586</v>
      </c>
      <c r="E13857" s="3" t="s">
        <v>6148</v>
      </c>
    </row>
    <row r="13858" spans="1:7" ht="22.5" x14ac:dyDescent="0.2">
      <c r="A13858" s="1" t="str">
        <f t="shared" si="226"/>
        <v>SINAPI-I 37738</v>
      </c>
      <c r="B13858" s="3" t="s">
        <v>6169</v>
      </c>
      <c r="C13858" s="3">
        <v>37738</v>
      </c>
      <c r="D13858" s="2" t="s">
        <v>14587</v>
      </c>
      <c r="E13858" s="3" t="s">
        <v>6148</v>
      </c>
    </row>
    <row r="13859" spans="1:7" ht="22.5" x14ac:dyDescent="0.2">
      <c r="A13859" s="1" t="str">
        <f t="shared" si="226"/>
        <v>SINAPI-I 37737</v>
      </c>
      <c r="B13859" s="3" t="s">
        <v>6169</v>
      </c>
      <c r="C13859" s="3">
        <v>37737</v>
      </c>
      <c r="D13859" s="2" t="s">
        <v>14588</v>
      </c>
      <c r="E13859" s="3" t="s">
        <v>6148</v>
      </c>
    </row>
    <row r="13860" spans="1:7" x14ac:dyDescent="0.2">
      <c r="A13860" s="1" t="str">
        <f t="shared" si="226"/>
        <v>SINAPI-I 25014</v>
      </c>
      <c r="B13860" s="3" t="s">
        <v>6169</v>
      </c>
      <c r="C13860" s="3">
        <v>25014</v>
      </c>
      <c r="D13860" s="2" t="s">
        <v>14589</v>
      </c>
      <c r="E13860" s="3" t="s">
        <v>6148</v>
      </c>
    </row>
    <row r="13861" spans="1:7" x14ac:dyDescent="0.2">
      <c r="A13861" s="1" t="str">
        <f t="shared" si="226"/>
        <v>SINAPI-I 25013</v>
      </c>
      <c r="B13861" s="3" t="s">
        <v>6169</v>
      </c>
      <c r="C13861" s="3">
        <v>25013</v>
      </c>
      <c r="D13861" s="2" t="s">
        <v>14590</v>
      </c>
      <c r="E13861" s="3" t="s">
        <v>6148</v>
      </c>
    </row>
    <row r="13862" spans="1:7" x14ac:dyDescent="0.2">
      <c r="A13862" s="1" t="str">
        <f t="shared" si="226"/>
        <v>SINAPI-I 14405</v>
      </c>
      <c r="B13862" s="3" t="s">
        <v>6169</v>
      </c>
      <c r="C13862" s="3">
        <v>14405</v>
      </c>
      <c r="D13862" s="2" t="s">
        <v>14591</v>
      </c>
      <c r="E13862" s="3" t="s">
        <v>6148</v>
      </c>
    </row>
    <row r="13863" spans="1:7" x14ac:dyDescent="0.2">
      <c r="A13863" s="1" t="str">
        <f t="shared" ref="A13863:A13926" si="227">CONCATENAR</f>
        <v>SINAPI-I 20271</v>
      </c>
      <c r="B13863" s="3" t="s">
        <v>6169</v>
      </c>
      <c r="C13863" s="3">
        <v>20271</v>
      </c>
      <c r="D13863" s="2" t="s">
        <v>14592</v>
      </c>
      <c r="E13863" s="3" t="s">
        <v>6148</v>
      </c>
      <c r="G13863" s="66">
        <v>547.54999999999995</v>
      </c>
    </row>
    <row r="13864" spans="1:7" x14ac:dyDescent="0.2">
      <c r="A13864" s="1" t="str">
        <f t="shared" si="227"/>
        <v>SINAPI-I 10423</v>
      </c>
      <c r="B13864" s="3" t="s">
        <v>6169</v>
      </c>
      <c r="C13864" s="3">
        <v>10423</v>
      </c>
      <c r="D13864" s="2" t="s">
        <v>14593</v>
      </c>
      <c r="E13864" s="3" t="s">
        <v>6148</v>
      </c>
      <c r="G13864" s="66">
        <v>402.02</v>
      </c>
    </row>
    <row r="13865" spans="1:7" x14ac:dyDescent="0.2">
      <c r="A13865" s="1" t="str">
        <f t="shared" si="227"/>
        <v>SINAPI-I 36790</v>
      </c>
      <c r="B13865" s="3" t="s">
        <v>6169</v>
      </c>
      <c r="C13865" s="3">
        <v>36790</v>
      </c>
      <c r="D13865" s="2" t="s">
        <v>14594</v>
      </c>
      <c r="E13865" s="3" t="s">
        <v>6148</v>
      </c>
      <c r="G13865" s="66">
        <v>300.5</v>
      </c>
    </row>
    <row r="13866" spans="1:7" x14ac:dyDescent="0.2">
      <c r="A13866" s="1" t="str">
        <f t="shared" si="227"/>
        <v>SINAPI-I 37589</v>
      </c>
      <c r="B13866" s="3" t="s">
        <v>6169</v>
      </c>
      <c r="C13866" s="3">
        <v>37589</v>
      </c>
      <c r="D13866" s="2" t="s">
        <v>14595</v>
      </c>
      <c r="E13866" s="3" t="s">
        <v>6148</v>
      </c>
      <c r="G13866" s="66">
        <v>368.2</v>
      </c>
    </row>
    <row r="13867" spans="1:7" x14ac:dyDescent="0.2">
      <c r="A13867" s="1" t="str">
        <f t="shared" si="227"/>
        <v>SINAPI-I 11690</v>
      </c>
      <c r="B13867" s="3" t="s">
        <v>6169</v>
      </c>
      <c r="C13867" s="3">
        <v>11690</v>
      </c>
      <c r="D13867" s="2" t="s">
        <v>14596</v>
      </c>
      <c r="E13867" s="3" t="s">
        <v>6148</v>
      </c>
      <c r="G13867" s="66">
        <v>195.59</v>
      </c>
    </row>
    <row r="13868" spans="1:7" x14ac:dyDescent="0.2">
      <c r="A13868" s="1" t="str">
        <f t="shared" si="227"/>
        <v>SINAPI-I 20234</v>
      </c>
      <c r="B13868" s="3" t="s">
        <v>6169</v>
      </c>
      <c r="C13868" s="3">
        <v>20234</v>
      </c>
      <c r="D13868" s="2" t="s">
        <v>14597</v>
      </c>
      <c r="E13868" s="3" t="s">
        <v>6148</v>
      </c>
      <c r="G13868" s="66">
        <v>247.53</v>
      </c>
    </row>
    <row r="13869" spans="1:7" x14ac:dyDescent="0.2">
      <c r="A13869" s="1" t="str">
        <f t="shared" si="227"/>
        <v>SINAPI-I 44480</v>
      </c>
      <c r="B13869" s="3" t="s">
        <v>6169</v>
      </c>
      <c r="C13869" s="3">
        <v>44480</v>
      </c>
      <c r="D13869" s="2" t="s">
        <v>14598</v>
      </c>
      <c r="E13869" s="3" t="s">
        <v>6154</v>
      </c>
      <c r="G13869" s="66">
        <v>19.3</v>
      </c>
    </row>
    <row r="13870" spans="1:7" x14ac:dyDescent="0.2">
      <c r="A13870" s="1" t="str">
        <f t="shared" si="227"/>
        <v>SINAPI-I 11457</v>
      </c>
      <c r="B13870" s="3" t="s">
        <v>6169</v>
      </c>
      <c r="C13870" s="3">
        <v>11457</v>
      </c>
      <c r="D13870" s="2" t="s">
        <v>14599</v>
      </c>
      <c r="E13870" s="3" t="s">
        <v>6148</v>
      </c>
      <c r="G13870" s="66">
        <v>47.4</v>
      </c>
    </row>
    <row r="13871" spans="1:7" x14ac:dyDescent="0.2">
      <c r="A13871" s="1" t="str">
        <f t="shared" si="227"/>
        <v>SINAPI-I 44073</v>
      </c>
      <c r="B13871" s="3" t="s">
        <v>6169</v>
      </c>
      <c r="C13871" s="3">
        <v>44073</v>
      </c>
      <c r="D13871" s="2" t="s">
        <v>14600</v>
      </c>
      <c r="E13871" s="3" t="s">
        <v>6147</v>
      </c>
      <c r="G13871" s="66">
        <v>1.06</v>
      </c>
    </row>
    <row r="13872" spans="1:7" x14ac:dyDescent="0.2">
      <c r="A13872" s="1" t="str">
        <f t="shared" si="227"/>
        <v>SINAPI-I 3593</v>
      </c>
      <c r="B13872" s="3" t="s">
        <v>6169</v>
      </c>
      <c r="C13872" s="3">
        <v>3593</v>
      </c>
      <c r="D13872" s="2" t="s">
        <v>14601</v>
      </c>
      <c r="E13872" s="3" t="s">
        <v>6148</v>
      </c>
      <c r="G13872" s="66">
        <v>90.84</v>
      </c>
    </row>
    <row r="13873" spans="1:7" x14ac:dyDescent="0.2">
      <c r="A13873" s="1" t="str">
        <f t="shared" si="227"/>
        <v>SINAPI-I 3588</v>
      </c>
      <c r="B13873" s="3" t="s">
        <v>6169</v>
      </c>
      <c r="C13873" s="3">
        <v>3588</v>
      </c>
      <c r="D13873" s="2" t="s">
        <v>14602</v>
      </c>
      <c r="E13873" s="3" t="s">
        <v>6148</v>
      </c>
      <c r="G13873" s="66">
        <v>70.02</v>
      </c>
    </row>
    <row r="13874" spans="1:7" x14ac:dyDescent="0.2">
      <c r="A13874" s="1" t="str">
        <f t="shared" si="227"/>
        <v>SINAPI-I 3587</v>
      </c>
      <c r="B13874" s="3" t="s">
        <v>6169</v>
      </c>
      <c r="C13874" s="3">
        <v>3587</v>
      </c>
      <c r="D13874" s="2" t="s">
        <v>14603</v>
      </c>
      <c r="E13874" s="3" t="s">
        <v>6148</v>
      </c>
      <c r="G13874" s="66">
        <v>43.45</v>
      </c>
    </row>
    <row r="13875" spans="1:7" x14ac:dyDescent="0.2">
      <c r="A13875" s="1" t="str">
        <f t="shared" si="227"/>
        <v>SINAPI-I 3585</v>
      </c>
      <c r="B13875" s="3" t="s">
        <v>6169</v>
      </c>
      <c r="C13875" s="3">
        <v>3585</v>
      </c>
      <c r="D13875" s="2" t="s">
        <v>14604</v>
      </c>
      <c r="E13875" s="3" t="s">
        <v>6148</v>
      </c>
      <c r="G13875" s="66">
        <v>21.63</v>
      </c>
    </row>
    <row r="13876" spans="1:7" x14ac:dyDescent="0.2">
      <c r="A13876" s="1" t="str">
        <f t="shared" si="227"/>
        <v>SINAPI-I 3590</v>
      </c>
      <c r="B13876" s="3" t="s">
        <v>6169</v>
      </c>
      <c r="C13876" s="3">
        <v>3590</v>
      </c>
      <c r="D13876" s="2" t="s">
        <v>14605</v>
      </c>
      <c r="E13876" s="3" t="s">
        <v>6148</v>
      </c>
      <c r="G13876" s="66">
        <v>257.93</v>
      </c>
    </row>
    <row r="13877" spans="1:7" x14ac:dyDescent="0.2">
      <c r="A13877" s="1" t="str">
        <f t="shared" si="227"/>
        <v>SINAPI-I 3589</v>
      </c>
      <c r="B13877" s="3" t="s">
        <v>6169</v>
      </c>
      <c r="C13877" s="3">
        <v>3589</v>
      </c>
      <c r="D13877" s="2" t="s">
        <v>14606</v>
      </c>
      <c r="E13877" s="3" t="s">
        <v>6148</v>
      </c>
      <c r="G13877" s="66">
        <v>138.44</v>
      </c>
    </row>
    <row r="13878" spans="1:7" x14ac:dyDescent="0.2">
      <c r="A13878" s="1" t="str">
        <f t="shared" si="227"/>
        <v>SINAPI-I 3592</v>
      </c>
      <c r="B13878" s="3" t="s">
        <v>6169</v>
      </c>
      <c r="C13878" s="3">
        <v>3592</v>
      </c>
      <c r="D13878" s="2" t="s">
        <v>14607</v>
      </c>
      <c r="E13878" s="3" t="s">
        <v>6148</v>
      </c>
      <c r="G13878" s="66">
        <v>407.71</v>
      </c>
    </row>
    <row r="13879" spans="1:7" x14ac:dyDescent="0.2">
      <c r="A13879" s="1" t="str">
        <f t="shared" si="227"/>
        <v>SINAPI-I 3586</v>
      </c>
      <c r="B13879" s="3" t="s">
        <v>6169</v>
      </c>
      <c r="C13879" s="3">
        <v>3586</v>
      </c>
      <c r="D13879" s="2" t="s">
        <v>14608</v>
      </c>
      <c r="E13879" s="3" t="s">
        <v>6148</v>
      </c>
      <c r="G13879" s="66">
        <v>28.33</v>
      </c>
    </row>
    <row r="13880" spans="1:7" x14ac:dyDescent="0.2">
      <c r="A13880" s="1" t="str">
        <f t="shared" si="227"/>
        <v>SINAPI-I 3591</v>
      </c>
      <c r="B13880" s="3" t="s">
        <v>6169</v>
      </c>
      <c r="C13880" s="3">
        <v>3591</v>
      </c>
      <c r="D13880" s="2" t="s">
        <v>14609</v>
      </c>
      <c r="E13880" s="3" t="s">
        <v>6148</v>
      </c>
      <c r="G13880" s="66">
        <v>653.58000000000004</v>
      </c>
    </row>
    <row r="13881" spans="1:7" x14ac:dyDescent="0.2">
      <c r="A13881" s="1" t="str">
        <f t="shared" si="227"/>
        <v>SINAPI-I 40396</v>
      </c>
      <c r="B13881" s="3" t="s">
        <v>6169</v>
      </c>
      <c r="C13881" s="3">
        <v>40396</v>
      </c>
      <c r="D13881" s="2" t="s">
        <v>14610</v>
      </c>
      <c r="E13881" s="3" t="s">
        <v>6148</v>
      </c>
    </row>
    <row r="13882" spans="1:7" x14ac:dyDescent="0.2">
      <c r="A13882" s="1" t="str">
        <f t="shared" si="227"/>
        <v>SINAPI-I 40395</v>
      </c>
      <c r="B13882" s="3" t="s">
        <v>6169</v>
      </c>
      <c r="C13882" s="3">
        <v>40395</v>
      </c>
      <c r="D13882" s="2" t="s">
        <v>14611</v>
      </c>
      <c r="E13882" s="3" t="s">
        <v>6148</v>
      </c>
    </row>
    <row r="13883" spans="1:7" x14ac:dyDescent="0.2">
      <c r="A13883" s="1" t="str">
        <f t="shared" si="227"/>
        <v>SINAPI-I 40394</v>
      </c>
      <c r="B13883" s="3" t="s">
        <v>6169</v>
      </c>
      <c r="C13883" s="3">
        <v>40394</v>
      </c>
      <c r="D13883" s="2" t="s">
        <v>14612</v>
      </c>
      <c r="E13883" s="3" t="s">
        <v>6148</v>
      </c>
    </row>
    <row r="13884" spans="1:7" x14ac:dyDescent="0.2">
      <c r="A13884" s="1" t="str">
        <f t="shared" si="227"/>
        <v>SINAPI-I 40392</v>
      </c>
      <c r="B13884" s="3" t="s">
        <v>6169</v>
      </c>
      <c r="C13884" s="3">
        <v>40392</v>
      </c>
      <c r="D13884" s="2" t="s">
        <v>14613</v>
      </c>
      <c r="E13884" s="3" t="s">
        <v>6148</v>
      </c>
    </row>
    <row r="13885" spans="1:7" x14ac:dyDescent="0.2">
      <c r="A13885" s="1" t="str">
        <f t="shared" si="227"/>
        <v>SINAPI-I 40398</v>
      </c>
      <c r="B13885" s="3" t="s">
        <v>6169</v>
      </c>
      <c r="C13885" s="3">
        <v>40398</v>
      </c>
      <c r="D13885" s="2" t="s">
        <v>14614</v>
      </c>
      <c r="E13885" s="3" t="s">
        <v>6148</v>
      </c>
    </row>
    <row r="13886" spans="1:7" x14ac:dyDescent="0.2">
      <c r="A13886" s="1" t="str">
        <f t="shared" si="227"/>
        <v>SINAPI-I 40397</v>
      </c>
      <c r="B13886" s="3" t="s">
        <v>6169</v>
      </c>
      <c r="C13886" s="3">
        <v>40397</v>
      </c>
      <c r="D13886" s="2" t="s">
        <v>14615</v>
      </c>
      <c r="E13886" s="3" t="s">
        <v>6148</v>
      </c>
    </row>
    <row r="13887" spans="1:7" x14ac:dyDescent="0.2">
      <c r="A13887" s="1" t="str">
        <f t="shared" si="227"/>
        <v>SINAPI-I 40399</v>
      </c>
      <c r="B13887" s="3" t="s">
        <v>6169</v>
      </c>
      <c r="C13887" s="3">
        <v>40399</v>
      </c>
      <c r="D13887" s="2" t="s">
        <v>14616</v>
      </c>
      <c r="E13887" s="3" t="s">
        <v>6148</v>
      </c>
    </row>
    <row r="13888" spans="1:7" x14ac:dyDescent="0.2">
      <c r="A13888" s="1" t="str">
        <f t="shared" si="227"/>
        <v>SINAPI-I 40393</v>
      </c>
      <c r="B13888" s="3" t="s">
        <v>6169</v>
      </c>
      <c r="C13888" s="3">
        <v>40393</v>
      </c>
      <c r="D13888" s="2" t="s">
        <v>14617</v>
      </c>
      <c r="E13888" s="3" t="s">
        <v>6148</v>
      </c>
    </row>
    <row r="13889" spans="1:7" x14ac:dyDescent="0.2">
      <c r="A13889" s="1" t="str">
        <f t="shared" si="227"/>
        <v>SINAPI-I 44253</v>
      </c>
      <c r="B13889" s="3" t="s">
        <v>6169</v>
      </c>
      <c r="C13889" s="3">
        <v>44253</v>
      </c>
      <c r="D13889" s="2" t="s">
        <v>14618</v>
      </c>
      <c r="E13889" s="3" t="s">
        <v>6148</v>
      </c>
      <c r="G13889" s="66">
        <v>277.64999999999998</v>
      </c>
    </row>
    <row r="13890" spans="1:7" x14ac:dyDescent="0.2">
      <c r="A13890" s="1" t="str">
        <f t="shared" si="227"/>
        <v>SINAPI-I 21121</v>
      </c>
      <c r="B13890" s="3" t="s">
        <v>6169</v>
      </c>
      <c r="C13890" s="3">
        <v>21121</v>
      </c>
      <c r="D13890" s="2" t="s">
        <v>14619</v>
      </c>
      <c r="E13890" s="3" t="s">
        <v>6148</v>
      </c>
      <c r="G13890" s="66">
        <v>3.98</v>
      </c>
    </row>
    <row r="13891" spans="1:7" x14ac:dyDescent="0.2">
      <c r="A13891" s="1" t="str">
        <f t="shared" si="227"/>
        <v>SINAPI-I 38010</v>
      </c>
      <c r="B13891" s="3" t="s">
        <v>6169</v>
      </c>
      <c r="C13891" s="3">
        <v>38010</v>
      </c>
      <c r="D13891" s="2" t="s">
        <v>14620</v>
      </c>
      <c r="E13891" s="3" t="s">
        <v>6148</v>
      </c>
      <c r="G13891" s="66">
        <v>4.96</v>
      </c>
    </row>
    <row r="13892" spans="1:7" x14ac:dyDescent="0.2">
      <c r="A13892" s="1" t="str">
        <f t="shared" si="227"/>
        <v>SINAPI-I 38011</v>
      </c>
      <c r="B13892" s="3" t="s">
        <v>6169</v>
      </c>
      <c r="C13892" s="3">
        <v>38011</v>
      </c>
      <c r="D13892" s="2" t="s">
        <v>14621</v>
      </c>
      <c r="E13892" s="3" t="s">
        <v>6148</v>
      </c>
      <c r="G13892" s="66">
        <v>9.94</v>
      </c>
    </row>
    <row r="13893" spans="1:7" x14ac:dyDescent="0.2">
      <c r="A13893" s="1" t="str">
        <f t="shared" si="227"/>
        <v>SINAPI-I 38012</v>
      </c>
      <c r="B13893" s="3" t="s">
        <v>6169</v>
      </c>
      <c r="C13893" s="3">
        <v>38012</v>
      </c>
      <c r="D13893" s="2" t="s">
        <v>14622</v>
      </c>
      <c r="E13893" s="3" t="s">
        <v>6148</v>
      </c>
      <c r="G13893" s="66">
        <v>37.9</v>
      </c>
    </row>
    <row r="13894" spans="1:7" x14ac:dyDescent="0.2">
      <c r="A13894" s="1" t="str">
        <f t="shared" si="227"/>
        <v>SINAPI-I 38013</v>
      </c>
      <c r="B13894" s="3" t="s">
        <v>6169</v>
      </c>
      <c r="C13894" s="3">
        <v>38013</v>
      </c>
      <c r="D13894" s="2" t="s">
        <v>14623</v>
      </c>
      <c r="E13894" s="3" t="s">
        <v>6148</v>
      </c>
      <c r="G13894" s="66">
        <v>48.69</v>
      </c>
    </row>
    <row r="13895" spans="1:7" x14ac:dyDescent="0.2">
      <c r="A13895" s="1" t="str">
        <f t="shared" si="227"/>
        <v>SINAPI-I 38014</v>
      </c>
      <c r="B13895" s="3" t="s">
        <v>6169</v>
      </c>
      <c r="C13895" s="3">
        <v>38014</v>
      </c>
      <c r="D13895" s="2" t="s">
        <v>14624</v>
      </c>
      <c r="E13895" s="3" t="s">
        <v>6148</v>
      </c>
      <c r="G13895" s="66">
        <v>81.31</v>
      </c>
    </row>
    <row r="13896" spans="1:7" x14ac:dyDescent="0.2">
      <c r="A13896" s="1" t="str">
        <f t="shared" si="227"/>
        <v>SINAPI-I 38015</v>
      </c>
      <c r="B13896" s="3" t="s">
        <v>6169</v>
      </c>
      <c r="C13896" s="3">
        <v>38015</v>
      </c>
      <c r="D13896" s="2" t="s">
        <v>14625</v>
      </c>
      <c r="E13896" s="3" t="s">
        <v>6148</v>
      </c>
      <c r="G13896" s="66">
        <v>191.16</v>
      </c>
    </row>
    <row r="13897" spans="1:7" x14ac:dyDescent="0.2">
      <c r="A13897" s="1" t="str">
        <f t="shared" si="227"/>
        <v>SINAPI-I 38016</v>
      </c>
      <c r="B13897" s="3" t="s">
        <v>6169</v>
      </c>
      <c r="C13897" s="3">
        <v>38016</v>
      </c>
      <c r="D13897" s="2" t="s">
        <v>14626</v>
      </c>
      <c r="E13897" s="3" t="s">
        <v>6148</v>
      </c>
      <c r="G13897" s="66">
        <v>222.3</v>
      </c>
    </row>
    <row r="13898" spans="1:7" x14ac:dyDescent="0.2">
      <c r="A13898" s="1" t="str">
        <f t="shared" si="227"/>
        <v>SINAPI-I 12741</v>
      </c>
      <c r="B13898" s="3" t="s">
        <v>6169</v>
      </c>
      <c r="C13898" s="3">
        <v>12741</v>
      </c>
      <c r="D13898" s="2" t="s">
        <v>14627</v>
      </c>
      <c r="E13898" s="3" t="s">
        <v>6148</v>
      </c>
    </row>
    <row r="13899" spans="1:7" x14ac:dyDescent="0.2">
      <c r="A13899" s="1" t="str">
        <f t="shared" si="227"/>
        <v>SINAPI-I 12733</v>
      </c>
      <c r="B13899" s="3" t="s">
        <v>6169</v>
      </c>
      <c r="C13899" s="3">
        <v>12733</v>
      </c>
      <c r="D13899" s="2" t="s">
        <v>14628</v>
      </c>
      <c r="E13899" s="3" t="s">
        <v>6148</v>
      </c>
    </row>
    <row r="13900" spans="1:7" x14ac:dyDescent="0.2">
      <c r="A13900" s="1" t="str">
        <f t="shared" si="227"/>
        <v>SINAPI-I 12734</v>
      </c>
      <c r="B13900" s="3" t="s">
        <v>6169</v>
      </c>
      <c r="C13900" s="3">
        <v>12734</v>
      </c>
      <c r="D13900" s="2" t="s">
        <v>14629</v>
      </c>
      <c r="E13900" s="3" t="s">
        <v>6148</v>
      </c>
    </row>
    <row r="13901" spans="1:7" x14ac:dyDescent="0.2">
      <c r="A13901" s="1" t="str">
        <f t="shared" si="227"/>
        <v>SINAPI-I 12735</v>
      </c>
      <c r="B13901" s="3" t="s">
        <v>6169</v>
      </c>
      <c r="C13901" s="3">
        <v>12735</v>
      </c>
      <c r="D13901" s="2" t="s">
        <v>14630</v>
      </c>
      <c r="E13901" s="3" t="s">
        <v>6148</v>
      </c>
    </row>
    <row r="13902" spans="1:7" x14ac:dyDescent="0.2">
      <c r="A13902" s="1" t="str">
        <f t="shared" si="227"/>
        <v>SINAPI-I 12736</v>
      </c>
      <c r="B13902" s="3" t="s">
        <v>6169</v>
      </c>
      <c r="C13902" s="3">
        <v>12736</v>
      </c>
      <c r="D13902" s="2" t="s">
        <v>14631</v>
      </c>
      <c r="E13902" s="3" t="s">
        <v>6148</v>
      </c>
    </row>
    <row r="13903" spans="1:7" x14ac:dyDescent="0.2">
      <c r="A13903" s="1" t="str">
        <f t="shared" si="227"/>
        <v>SINAPI-I 12737</v>
      </c>
      <c r="B13903" s="3" t="s">
        <v>6169</v>
      </c>
      <c r="C13903" s="3">
        <v>12737</v>
      </c>
      <c r="D13903" s="2" t="s">
        <v>14632</v>
      </c>
      <c r="E13903" s="3" t="s">
        <v>6148</v>
      </c>
    </row>
    <row r="13904" spans="1:7" x14ac:dyDescent="0.2">
      <c r="A13904" s="1" t="str">
        <f t="shared" si="227"/>
        <v>SINAPI-I 12738</v>
      </c>
      <c r="B13904" s="3" t="s">
        <v>6169</v>
      </c>
      <c r="C13904" s="3">
        <v>12738</v>
      </c>
      <c r="D13904" s="2" t="s">
        <v>14633</v>
      </c>
      <c r="E13904" s="3" t="s">
        <v>6148</v>
      </c>
    </row>
    <row r="13905" spans="1:7" x14ac:dyDescent="0.2">
      <c r="A13905" s="1" t="str">
        <f t="shared" si="227"/>
        <v>SINAPI-I 12739</v>
      </c>
      <c r="B13905" s="3" t="s">
        <v>6169</v>
      </c>
      <c r="C13905" s="3">
        <v>12739</v>
      </c>
      <c r="D13905" s="2" t="s">
        <v>14634</v>
      </c>
      <c r="E13905" s="3" t="s">
        <v>6148</v>
      </c>
    </row>
    <row r="13906" spans="1:7" x14ac:dyDescent="0.2">
      <c r="A13906" s="1" t="str">
        <f t="shared" si="227"/>
        <v>SINAPI-I 12740</v>
      </c>
      <c r="B13906" s="3" t="s">
        <v>6169</v>
      </c>
      <c r="C13906" s="3">
        <v>12740</v>
      </c>
      <c r="D13906" s="2" t="s">
        <v>14635</v>
      </c>
      <c r="E13906" s="3" t="s">
        <v>6148</v>
      </c>
    </row>
    <row r="13907" spans="1:7" x14ac:dyDescent="0.2">
      <c r="A13907" s="1" t="str">
        <f t="shared" si="227"/>
        <v>SINAPI-I 6297</v>
      </c>
      <c r="B13907" s="3" t="s">
        <v>6169</v>
      </c>
      <c r="C13907" s="3">
        <v>6297</v>
      </c>
      <c r="D13907" s="2" t="s">
        <v>14636</v>
      </c>
      <c r="E13907" s="3" t="s">
        <v>6148</v>
      </c>
      <c r="G13907" s="66">
        <v>41.86</v>
      </c>
    </row>
    <row r="13908" spans="1:7" x14ac:dyDescent="0.2">
      <c r="A13908" s="1" t="str">
        <f t="shared" si="227"/>
        <v>SINAPI-I 6296</v>
      </c>
      <c r="B13908" s="3" t="s">
        <v>6169</v>
      </c>
      <c r="C13908" s="3">
        <v>6296</v>
      </c>
      <c r="D13908" s="2" t="s">
        <v>14637</v>
      </c>
      <c r="E13908" s="3" t="s">
        <v>6148</v>
      </c>
      <c r="G13908" s="66">
        <v>33.04</v>
      </c>
    </row>
    <row r="13909" spans="1:7" x14ac:dyDescent="0.2">
      <c r="A13909" s="1" t="str">
        <f t="shared" si="227"/>
        <v>SINAPI-I 6323</v>
      </c>
      <c r="B13909" s="3" t="s">
        <v>6169</v>
      </c>
      <c r="C13909" s="3">
        <v>6323</v>
      </c>
      <c r="D13909" s="2" t="s">
        <v>14638</v>
      </c>
      <c r="E13909" s="3" t="s">
        <v>6148</v>
      </c>
      <c r="G13909" s="66">
        <v>21.59</v>
      </c>
    </row>
    <row r="13910" spans="1:7" x14ac:dyDescent="0.2">
      <c r="A13910" s="1" t="str">
        <f t="shared" si="227"/>
        <v>SINAPI-I 6294</v>
      </c>
      <c r="B13910" s="3" t="s">
        <v>6169</v>
      </c>
      <c r="C13910" s="3">
        <v>6294</v>
      </c>
      <c r="D13910" s="2" t="s">
        <v>14639</v>
      </c>
      <c r="E13910" s="3" t="s">
        <v>6148</v>
      </c>
      <c r="G13910" s="66">
        <v>9.42</v>
      </c>
    </row>
    <row r="13911" spans="1:7" x14ac:dyDescent="0.2">
      <c r="A13911" s="1" t="str">
        <f t="shared" si="227"/>
        <v>SINAPI-I 6299</v>
      </c>
      <c r="B13911" s="3" t="s">
        <v>6169</v>
      </c>
      <c r="C13911" s="3">
        <v>6299</v>
      </c>
      <c r="D13911" s="2" t="s">
        <v>14640</v>
      </c>
      <c r="E13911" s="3" t="s">
        <v>6148</v>
      </c>
      <c r="G13911" s="66">
        <v>125.89</v>
      </c>
    </row>
    <row r="13912" spans="1:7" x14ac:dyDescent="0.2">
      <c r="A13912" s="1" t="str">
        <f t="shared" si="227"/>
        <v>SINAPI-I 6298</v>
      </c>
      <c r="B13912" s="3" t="s">
        <v>6169</v>
      </c>
      <c r="C13912" s="3">
        <v>6298</v>
      </c>
      <c r="D13912" s="2" t="s">
        <v>14641</v>
      </c>
      <c r="E13912" s="3" t="s">
        <v>6148</v>
      </c>
      <c r="G13912" s="66">
        <v>66.3</v>
      </c>
    </row>
    <row r="13913" spans="1:7" x14ac:dyDescent="0.2">
      <c r="A13913" s="1" t="str">
        <f t="shared" si="227"/>
        <v>SINAPI-I 6322</v>
      </c>
      <c r="B13913" s="3" t="s">
        <v>6169</v>
      </c>
      <c r="C13913" s="3">
        <v>6322</v>
      </c>
      <c r="D13913" s="2" t="s">
        <v>14642</v>
      </c>
      <c r="E13913" s="3" t="s">
        <v>6148</v>
      </c>
      <c r="G13913" s="66">
        <v>168.61</v>
      </c>
    </row>
    <row r="13914" spans="1:7" x14ac:dyDescent="0.2">
      <c r="A13914" s="1" t="str">
        <f t="shared" si="227"/>
        <v>SINAPI-I 6295</v>
      </c>
      <c r="B13914" s="3" t="s">
        <v>6169</v>
      </c>
      <c r="C13914" s="3">
        <v>6295</v>
      </c>
      <c r="D13914" s="2" t="s">
        <v>14643</v>
      </c>
      <c r="E13914" s="3" t="s">
        <v>6148</v>
      </c>
      <c r="G13914" s="66">
        <v>13.41</v>
      </c>
    </row>
    <row r="13915" spans="1:7" x14ac:dyDescent="0.2">
      <c r="A13915" s="1" t="str">
        <f t="shared" si="227"/>
        <v>SINAPI-I 6300</v>
      </c>
      <c r="B13915" s="3" t="s">
        <v>6169</v>
      </c>
      <c r="C13915" s="3">
        <v>6300</v>
      </c>
      <c r="D13915" s="2" t="s">
        <v>14644</v>
      </c>
      <c r="E13915" s="3" t="s">
        <v>6148</v>
      </c>
      <c r="G13915" s="66">
        <v>310.86</v>
      </c>
    </row>
    <row r="13916" spans="1:7" x14ac:dyDescent="0.2">
      <c r="A13916" s="1" t="str">
        <f t="shared" si="227"/>
        <v>SINAPI-I 6321</v>
      </c>
      <c r="B13916" s="3" t="s">
        <v>6169</v>
      </c>
      <c r="C13916" s="3">
        <v>6321</v>
      </c>
      <c r="D13916" s="2" t="s">
        <v>14645</v>
      </c>
      <c r="E13916" s="3" t="s">
        <v>6148</v>
      </c>
      <c r="G13916" s="66">
        <v>444.04</v>
      </c>
    </row>
    <row r="13917" spans="1:7" x14ac:dyDescent="0.2">
      <c r="A13917" s="1" t="str">
        <f t="shared" si="227"/>
        <v>SINAPI-I 6301</v>
      </c>
      <c r="B13917" s="3" t="s">
        <v>6169</v>
      </c>
      <c r="C13917" s="3">
        <v>6301</v>
      </c>
      <c r="D13917" s="2" t="s">
        <v>14646</v>
      </c>
      <c r="E13917" s="3" t="s">
        <v>6148</v>
      </c>
      <c r="G13917" s="66">
        <v>1040.78</v>
      </c>
    </row>
    <row r="13918" spans="1:7" x14ac:dyDescent="0.2">
      <c r="A13918" s="1" t="str">
        <f t="shared" si="227"/>
        <v>SINAPI-I 7105</v>
      </c>
      <c r="B13918" s="3" t="s">
        <v>6169</v>
      </c>
      <c r="C13918" s="3">
        <v>7105</v>
      </c>
      <c r="D13918" s="2" t="s">
        <v>14647</v>
      </c>
      <c r="E13918" s="3" t="s">
        <v>6148</v>
      </c>
      <c r="G13918" s="66">
        <v>40.81</v>
      </c>
    </row>
    <row r="13919" spans="1:7" x14ac:dyDescent="0.2">
      <c r="A13919" s="1" t="str">
        <f t="shared" si="227"/>
        <v>SINAPI-I 20183</v>
      </c>
      <c r="B13919" s="3" t="s">
        <v>6169</v>
      </c>
      <c r="C13919" s="3">
        <v>20183</v>
      </c>
      <c r="D13919" s="2" t="s">
        <v>14648</v>
      </c>
      <c r="E13919" s="3" t="s">
        <v>6148</v>
      </c>
      <c r="G13919" s="66">
        <v>50.28</v>
      </c>
    </row>
    <row r="13920" spans="1:7" x14ac:dyDescent="0.2">
      <c r="A13920" s="1" t="str">
        <f t="shared" si="227"/>
        <v>SINAPI-I 38448</v>
      </c>
      <c r="B13920" s="3" t="s">
        <v>6169</v>
      </c>
      <c r="C13920" s="3">
        <v>38448</v>
      </c>
      <c r="D13920" s="2" t="s">
        <v>14649</v>
      </c>
      <c r="E13920" s="3" t="s">
        <v>6148</v>
      </c>
      <c r="G13920" s="66">
        <v>228.15</v>
      </c>
    </row>
    <row r="13921" spans="1:7" x14ac:dyDescent="0.2">
      <c r="A13921" s="1" t="str">
        <f t="shared" si="227"/>
        <v>SINAPI-I 20182</v>
      </c>
      <c r="B13921" s="3" t="s">
        <v>6169</v>
      </c>
      <c r="C13921" s="3">
        <v>20182</v>
      </c>
      <c r="D13921" s="2" t="s">
        <v>14650</v>
      </c>
      <c r="E13921" s="3" t="s">
        <v>6148</v>
      </c>
      <c r="G13921" s="66">
        <v>29.23</v>
      </c>
    </row>
    <row r="13922" spans="1:7" x14ac:dyDescent="0.2">
      <c r="A13922" s="1" t="str">
        <f t="shared" si="227"/>
        <v>SINAPI-I 7119</v>
      </c>
      <c r="B13922" s="3" t="s">
        <v>6169</v>
      </c>
      <c r="C13922" s="3">
        <v>7119</v>
      </c>
      <c r="D13922" s="2" t="s">
        <v>14651</v>
      </c>
      <c r="E13922" s="3" t="s">
        <v>6148</v>
      </c>
      <c r="G13922" s="66">
        <v>10.64</v>
      </c>
    </row>
    <row r="13923" spans="1:7" x14ac:dyDescent="0.2">
      <c r="A13923" s="1" t="str">
        <f t="shared" si="227"/>
        <v>SINAPI-I 7126</v>
      </c>
      <c r="B13923" s="3" t="s">
        <v>6169</v>
      </c>
      <c r="C13923" s="3">
        <v>7126</v>
      </c>
      <c r="D13923" s="2" t="s">
        <v>14652</v>
      </c>
      <c r="E13923" s="3" t="s">
        <v>6148</v>
      </c>
      <c r="G13923" s="66">
        <v>21.72</v>
      </c>
    </row>
    <row r="13924" spans="1:7" x14ac:dyDescent="0.2">
      <c r="A13924" s="1" t="str">
        <f t="shared" si="227"/>
        <v>SINAPI-I 7120</v>
      </c>
      <c r="B13924" s="3" t="s">
        <v>6169</v>
      </c>
      <c r="C13924" s="3">
        <v>7120</v>
      </c>
      <c r="D13924" s="2" t="s">
        <v>14653</v>
      </c>
      <c r="E13924" s="3" t="s">
        <v>6148</v>
      </c>
      <c r="G13924" s="66">
        <v>8.16</v>
      </c>
    </row>
    <row r="13925" spans="1:7" x14ac:dyDescent="0.2">
      <c r="A13925" s="1" t="str">
        <f t="shared" si="227"/>
        <v>SINAPI-I 6319</v>
      </c>
      <c r="B13925" s="3" t="s">
        <v>6169</v>
      </c>
      <c r="C13925" s="3">
        <v>6319</v>
      </c>
      <c r="D13925" s="2" t="s">
        <v>14654</v>
      </c>
      <c r="E13925" s="3" t="s">
        <v>6148</v>
      </c>
      <c r="G13925" s="66">
        <v>49.17</v>
      </c>
    </row>
    <row r="13926" spans="1:7" x14ac:dyDescent="0.2">
      <c r="A13926" s="1" t="str">
        <f t="shared" si="227"/>
        <v>SINAPI-I 6304</v>
      </c>
      <c r="B13926" s="3" t="s">
        <v>6169</v>
      </c>
      <c r="C13926" s="3">
        <v>6304</v>
      </c>
      <c r="D13926" s="2" t="s">
        <v>14655</v>
      </c>
      <c r="E13926" s="3" t="s">
        <v>6148</v>
      </c>
      <c r="G13926" s="66">
        <v>49.17</v>
      </c>
    </row>
    <row r="13927" spans="1:7" x14ac:dyDescent="0.2">
      <c r="A13927" s="1" t="str">
        <f t="shared" ref="A13927:A13990" si="228">CONCATENAR</f>
        <v>SINAPI-I 21116</v>
      </c>
      <c r="B13927" s="3" t="s">
        <v>6169</v>
      </c>
      <c r="C13927" s="3">
        <v>21116</v>
      </c>
      <c r="D13927" s="2" t="s">
        <v>14656</v>
      </c>
      <c r="E13927" s="3" t="s">
        <v>6148</v>
      </c>
      <c r="G13927" s="66">
        <v>37.24</v>
      </c>
    </row>
    <row r="13928" spans="1:7" x14ac:dyDescent="0.2">
      <c r="A13928" s="1" t="str">
        <f t="shared" si="228"/>
        <v>SINAPI-I 6320</v>
      </c>
      <c r="B13928" s="3" t="s">
        <v>6169</v>
      </c>
      <c r="C13928" s="3">
        <v>6320</v>
      </c>
      <c r="D13928" s="2" t="s">
        <v>14657</v>
      </c>
      <c r="E13928" s="3" t="s">
        <v>6148</v>
      </c>
      <c r="G13928" s="66">
        <v>25.32</v>
      </c>
    </row>
    <row r="13929" spans="1:7" x14ac:dyDescent="0.2">
      <c r="A13929" s="1" t="str">
        <f t="shared" si="228"/>
        <v>SINAPI-I 6303</v>
      </c>
      <c r="B13929" s="3" t="s">
        <v>6169</v>
      </c>
      <c r="C13929" s="3">
        <v>6303</v>
      </c>
      <c r="D13929" s="2" t="s">
        <v>14658</v>
      </c>
      <c r="E13929" s="3" t="s">
        <v>6148</v>
      </c>
      <c r="G13929" s="66">
        <v>25.32</v>
      </c>
    </row>
    <row r="13930" spans="1:7" x14ac:dyDescent="0.2">
      <c r="A13930" s="1" t="str">
        <f t="shared" si="228"/>
        <v>SINAPI-I 6308</v>
      </c>
      <c r="B13930" s="3" t="s">
        <v>6169</v>
      </c>
      <c r="C13930" s="3">
        <v>6308</v>
      </c>
      <c r="D13930" s="2" t="s">
        <v>14659</v>
      </c>
      <c r="E13930" s="3" t="s">
        <v>6148</v>
      </c>
      <c r="G13930" s="66">
        <v>136.07</v>
      </c>
    </row>
    <row r="13931" spans="1:7" x14ac:dyDescent="0.2">
      <c r="A13931" s="1" t="str">
        <f t="shared" si="228"/>
        <v>SINAPI-I 6317</v>
      </c>
      <c r="B13931" s="3" t="s">
        <v>6169</v>
      </c>
      <c r="C13931" s="3">
        <v>6317</v>
      </c>
      <c r="D13931" s="2" t="s">
        <v>14660</v>
      </c>
      <c r="E13931" s="3" t="s">
        <v>6148</v>
      </c>
      <c r="G13931" s="66">
        <v>136.07</v>
      </c>
    </row>
    <row r="13932" spans="1:7" x14ac:dyDescent="0.2">
      <c r="A13932" s="1" t="str">
        <f t="shared" si="228"/>
        <v>SINAPI-I 6307</v>
      </c>
      <c r="B13932" s="3" t="s">
        <v>6169</v>
      </c>
      <c r="C13932" s="3">
        <v>6307</v>
      </c>
      <c r="D13932" s="2" t="s">
        <v>14661</v>
      </c>
      <c r="E13932" s="3" t="s">
        <v>6148</v>
      </c>
      <c r="G13932" s="66">
        <v>136.07</v>
      </c>
    </row>
    <row r="13933" spans="1:7" x14ac:dyDescent="0.2">
      <c r="A13933" s="1" t="str">
        <f t="shared" si="228"/>
        <v>SINAPI-I 6309</v>
      </c>
      <c r="B13933" s="3" t="s">
        <v>6169</v>
      </c>
      <c r="C13933" s="3">
        <v>6309</v>
      </c>
      <c r="D13933" s="2" t="s">
        <v>14662</v>
      </c>
      <c r="E13933" s="3" t="s">
        <v>6148</v>
      </c>
      <c r="G13933" s="66">
        <v>140.02000000000001</v>
      </c>
    </row>
    <row r="13934" spans="1:7" x14ac:dyDescent="0.2">
      <c r="A13934" s="1" t="str">
        <f t="shared" si="228"/>
        <v>SINAPI-I 6318</v>
      </c>
      <c r="B13934" s="3" t="s">
        <v>6169</v>
      </c>
      <c r="C13934" s="3">
        <v>6318</v>
      </c>
      <c r="D13934" s="2" t="s">
        <v>14663</v>
      </c>
      <c r="E13934" s="3" t="s">
        <v>6148</v>
      </c>
      <c r="G13934" s="66">
        <v>73.400000000000006</v>
      </c>
    </row>
    <row r="13935" spans="1:7" x14ac:dyDescent="0.2">
      <c r="A13935" s="1" t="str">
        <f t="shared" si="228"/>
        <v>SINAPI-I 6306</v>
      </c>
      <c r="B13935" s="3" t="s">
        <v>6169</v>
      </c>
      <c r="C13935" s="3">
        <v>6306</v>
      </c>
      <c r="D13935" s="2" t="s">
        <v>14664</v>
      </c>
      <c r="E13935" s="3" t="s">
        <v>6148</v>
      </c>
      <c r="G13935" s="66">
        <v>73.400000000000006</v>
      </c>
    </row>
    <row r="13936" spans="1:7" x14ac:dyDescent="0.2">
      <c r="A13936" s="1" t="str">
        <f t="shared" si="228"/>
        <v>SINAPI-I 6305</v>
      </c>
      <c r="B13936" s="3" t="s">
        <v>6169</v>
      </c>
      <c r="C13936" s="3">
        <v>6305</v>
      </c>
      <c r="D13936" s="2" t="s">
        <v>14665</v>
      </c>
      <c r="E13936" s="3" t="s">
        <v>6148</v>
      </c>
      <c r="G13936" s="66">
        <v>73.400000000000006</v>
      </c>
    </row>
    <row r="13937" spans="1:7" x14ac:dyDescent="0.2">
      <c r="A13937" s="1" t="str">
        <f t="shared" si="228"/>
        <v>SINAPI-I 6312</v>
      </c>
      <c r="B13937" s="3" t="s">
        <v>6169</v>
      </c>
      <c r="C13937" s="3">
        <v>6312</v>
      </c>
      <c r="D13937" s="2" t="s">
        <v>14666</v>
      </c>
      <c r="E13937" s="3" t="s">
        <v>6148</v>
      </c>
      <c r="G13937" s="66">
        <v>195.72</v>
      </c>
    </row>
    <row r="13938" spans="1:7" x14ac:dyDescent="0.2">
      <c r="A13938" s="1" t="str">
        <f t="shared" si="228"/>
        <v>SINAPI-I 6311</v>
      </c>
      <c r="B13938" s="3" t="s">
        <v>6169</v>
      </c>
      <c r="C13938" s="3">
        <v>6311</v>
      </c>
      <c r="D13938" s="2" t="s">
        <v>14667</v>
      </c>
      <c r="E13938" s="3" t="s">
        <v>6148</v>
      </c>
      <c r="G13938" s="66">
        <v>195.72</v>
      </c>
    </row>
    <row r="13939" spans="1:7" x14ac:dyDescent="0.2">
      <c r="A13939" s="1" t="str">
        <f t="shared" si="228"/>
        <v>SINAPI-I 6310</v>
      </c>
      <c r="B13939" s="3" t="s">
        <v>6169</v>
      </c>
      <c r="C13939" s="3">
        <v>6310</v>
      </c>
      <c r="D13939" s="2" t="s">
        <v>14668</v>
      </c>
      <c r="E13939" s="3" t="s">
        <v>6148</v>
      </c>
      <c r="G13939" s="66">
        <v>195.72</v>
      </c>
    </row>
    <row r="13940" spans="1:7" x14ac:dyDescent="0.2">
      <c r="A13940" s="1" t="str">
        <f t="shared" si="228"/>
        <v>SINAPI-I 6314</v>
      </c>
      <c r="B13940" s="3" t="s">
        <v>6169</v>
      </c>
      <c r="C13940" s="3">
        <v>6314</v>
      </c>
      <c r="D13940" s="2" t="s">
        <v>14669</v>
      </c>
      <c r="E13940" s="3" t="s">
        <v>6148</v>
      </c>
      <c r="G13940" s="66">
        <v>195.72</v>
      </c>
    </row>
    <row r="13941" spans="1:7" x14ac:dyDescent="0.2">
      <c r="A13941" s="1" t="str">
        <f t="shared" si="228"/>
        <v>SINAPI-I 6313</v>
      </c>
      <c r="B13941" s="3" t="s">
        <v>6169</v>
      </c>
      <c r="C13941" s="3">
        <v>6313</v>
      </c>
      <c r="D13941" s="2" t="s">
        <v>14670</v>
      </c>
      <c r="E13941" s="3" t="s">
        <v>6148</v>
      </c>
      <c r="G13941" s="66">
        <v>195.72</v>
      </c>
    </row>
    <row r="13942" spans="1:7" x14ac:dyDescent="0.2">
      <c r="A13942" s="1" t="str">
        <f t="shared" si="228"/>
        <v>SINAPI-I 6302</v>
      </c>
      <c r="B13942" s="3" t="s">
        <v>6169</v>
      </c>
      <c r="C13942" s="3">
        <v>6302</v>
      </c>
      <c r="D13942" s="2" t="s">
        <v>14671</v>
      </c>
      <c r="E13942" s="3" t="s">
        <v>6148</v>
      </c>
      <c r="G13942" s="66">
        <v>15.57</v>
      </c>
    </row>
    <row r="13943" spans="1:7" x14ac:dyDescent="0.2">
      <c r="A13943" s="1" t="str">
        <f t="shared" si="228"/>
        <v>SINAPI-I 6315</v>
      </c>
      <c r="B13943" s="3" t="s">
        <v>6169</v>
      </c>
      <c r="C13943" s="3">
        <v>6315</v>
      </c>
      <c r="D13943" s="2" t="s">
        <v>14672</v>
      </c>
      <c r="E13943" s="3" t="s">
        <v>6148</v>
      </c>
      <c r="G13943" s="66">
        <v>370.59</v>
      </c>
    </row>
    <row r="13944" spans="1:7" x14ac:dyDescent="0.2">
      <c r="A13944" s="1" t="str">
        <f t="shared" si="228"/>
        <v>SINAPI-I 6316</v>
      </c>
      <c r="B13944" s="3" t="s">
        <v>6169</v>
      </c>
      <c r="C13944" s="3">
        <v>6316</v>
      </c>
      <c r="D13944" s="2" t="s">
        <v>14673</v>
      </c>
      <c r="E13944" s="3" t="s">
        <v>6148</v>
      </c>
      <c r="G13944" s="66">
        <v>370.59</v>
      </c>
    </row>
    <row r="13945" spans="1:7" x14ac:dyDescent="0.2">
      <c r="A13945" s="1" t="str">
        <f t="shared" si="228"/>
        <v>SINAPI-I 39324</v>
      </c>
      <c r="B13945" s="3" t="s">
        <v>6169</v>
      </c>
      <c r="C13945" s="3">
        <v>39324</v>
      </c>
      <c r="D13945" s="2" t="s">
        <v>14674</v>
      </c>
      <c r="E13945" s="3" t="s">
        <v>6148</v>
      </c>
      <c r="G13945" s="66">
        <v>5.18</v>
      </c>
    </row>
    <row r="13946" spans="1:7" x14ac:dyDescent="0.2">
      <c r="A13946" s="1" t="str">
        <f t="shared" si="228"/>
        <v>SINAPI-I 39325</v>
      </c>
      <c r="B13946" s="3" t="s">
        <v>6169</v>
      </c>
      <c r="C13946" s="3">
        <v>39325</v>
      </c>
      <c r="D13946" s="2" t="s">
        <v>14675</v>
      </c>
      <c r="E13946" s="3" t="s">
        <v>6148</v>
      </c>
      <c r="G13946" s="66">
        <v>7.81</v>
      </c>
    </row>
    <row r="13947" spans="1:7" x14ac:dyDescent="0.2">
      <c r="A13947" s="1" t="str">
        <f t="shared" si="228"/>
        <v>SINAPI-I 39326</v>
      </c>
      <c r="B13947" s="3" t="s">
        <v>6169</v>
      </c>
      <c r="C13947" s="3">
        <v>39326</v>
      </c>
      <c r="D13947" s="2" t="s">
        <v>14676</v>
      </c>
      <c r="E13947" s="3" t="s">
        <v>6148</v>
      </c>
      <c r="G13947" s="66">
        <v>28.03</v>
      </c>
    </row>
    <row r="13948" spans="1:7" x14ac:dyDescent="0.2">
      <c r="A13948" s="1" t="str">
        <f t="shared" si="228"/>
        <v>SINAPI-I 39327</v>
      </c>
      <c r="B13948" s="3" t="s">
        <v>6169</v>
      </c>
      <c r="C13948" s="3">
        <v>39327</v>
      </c>
      <c r="D13948" s="2" t="s">
        <v>14677</v>
      </c>
      <c r="E13948" s="3" t="s">
        <v>6148</v>
      </c>
      <c r="G13948" s="66">
        <v>42.29</v>
      </c>
    </row>
    <row r="13949" spans="1:7" x14ac:dyDescent="0.2">
      <c r="A13949" s="1" t="str">
        <f t="shared" si="228"/>
        <v>SINAPI-I 11378</v>
      </c>
      <c r="B13949" s="3" t="s">
        <v>6169</v>
      </c>
      <c r="C13949" s="3">
        <v>11378</v>
      </c>
      <c r="D13949" s="2" t="s">
        <v>14678</v>
      </c>
      <c r="E13949" s="3" t="s">
        <v>6148</v>
      </c>
      <c r="G13949" s="66">
        <v>96.92</v>
      </c>
    </row>
    <row r="13950" spans="1:7" x14ac:dyDescent="0.2">
      <c r="A13950" s="1" t="str">
        <f t="shared" si="228"/>
        <v>SINAPI-I 11379</v>
      </c>
      <c r="B13950" s="3" t="s">
        <v>6169</v>
      </c>
      <c r="C13950" s="3">
        <v>11379</v>
      </c>
      <c r="D13950" s="2" t="s">
        <v>14679</v>
      </c>
      <c r="E13950" s="3" t="s">
        <v>6148</v>
      </c>
      <c r="G13950" s="66">
        <v>81.900000000000006</v>
      </c>
    </row>
    <row r="13951" spans="1:7" x14ac:dyDescent="0.2">
      <c r="A13951" s="1" t="str">
        <f t="shared" si="228"/>
        <v>SINAPI-I 11493</v>
      </c>
      <c r="B13951" s="3" t="s">
        <v>6169</v>
      </c>
      <c r="C13951" s="3">
        <v>11493</v>
      </c>
      <c r="D13951" s="2" t="s">
        <v>14680</v>
      </c>
      <c r="E13951" s="3" t="s">
        <v>6148</v>
      </c>
      <c r="G13951" s="66">
        <v>47.24</v>
      </c>
    </row>
    <row r="13952" spans="1:7" x14ac:dyDescent="0.2">
      <c r="A13952" s="1" t="str">
        <f t="shared" si="228"/>
        <v>SINAPI-I 7106</v>
      </c>
      <c r="B13952" s="3" t="s">
        <v>6169</v>
      </c>
      <c r="C13952" s="3">
        <v>7106</v>
      </c>
      <c r="D13952" s="2" t="s">
        <v>14681</v>
      </c>
      <c r="E13952" s="3" t="s">
        <v>6148</v>
      </c>
      <c r="G13952" s="66">
        <v>134.4</v>
      </c>
    </row>
    <row r="13953" spans="1:7" x14ac:dyDescent="0.2">
      <c r="A13953" s="1" t="str">
        <f t="shared" si="228"/>
        <v>SINAPI-I 7104</v>
      </c>
      <c r="B13953" s="3" t="s">
        <v>6169</v>
      </c>
      <c r="C13953" s="3">
        <v>7104</v>
      </c>
      <c r="D13953" s="2" t="s">
        <v>14682</v>
      </c>
      <c r="E13953" s="3" t="s">
        <v>6148</v>
      </c>
      <c r="G13953" s="66">
        <v>3.62</v>
      </c>
    </row>
    <row r="13954" spans="1:7" x14ac:dyDescent="0.2">
      <c r="A13954" s="1" t="str">
        <f t="shared" si="228"/>
        <v>SINAPI-I 7136</v>
      </c>
      <c r="B13954" s="3" t="s">
        <v>6169</v>
      </c>
      <c r="C13954" s="3">
        <v>7136</v>
      </c>
      <c r="D13954" s="2" t="s">
        <v>14683</v>
      </c>
      <c r="E13954" s="3" t="s">
        <v>6148</v>
      </c>
      <c r="G13954" s="66">
        <v>6.31</v>
      </c>
    </row>
    <row r="13955" spans="1:7" x14ac:dyDescent="0.2">
      <c r="A13955" s="1" t="str">
        <f t="shared" si="228"/>
        <v>SINAPI-I 7128</v>
      </c>
      <c r="B13955" s="3" t="s">
        <v>6169</v>
      </c>
      <c r="C13955" s="3">
        <v>7128</v>
      </c>
      <c r="D13955" s="2" t="s">
        <v>14684</v>
      </c>
      <c r="E13955" s="3" t="s">
        <v>6148</v>
      </c>
      <c r="G13955" s="66">
        <v>8.18</v>
      </c>
    </row>
    <row r="13956" spans="1:7" x14ac:dyDescent="0.2">
      <c r="A13956" s="1" t="str">
        <f t="shared" si="228"/>
        <v>SINAPI-I 7108</v>
      </c>
      <c r="B13956" s="3" t="s">
        <v>6169</v>
      </c>
      <c r="C13956" s="3">
        <v>7108</v>
      </c>
      <c r="D13956" s="2" t="s">
        <v>14685</v>
      </c>
      <c r="E13956" s="3" t="s">
        <v>6148</v>
      </c>
      <c r="G13956" s="66">
        <v>8.16</v>
      </c>
    </row>
    <row r="13957" spans="1:7" x14ac:dyDescent="0.2">
      <c r="A13957" s="1" t="str">
        <f t="shared" si="228"/>
        <v>SINAPI-I 7129</v>
      </c>
      <c r="B13957" s="3" t="s">
        <v>6169</v>
      </c>
      <c r="C13957" s="3">
        <v>7129</v>
      </c>
      <c r="D13957" s="2" t="s">
        <v>14686</v>
      </c>
      <c r="E13957" s="3" t="s">
        <v>6148</v>
      </c>
      <c r="G13957" s="66">
        <v>9.61</v>
      </c>
    </row>
    <row r="13958" spans="1:7" x14ac:dyDescent="0.2">
      <c r="A13958" s="1" t="str">
        <f t="shared" si="228"/>
        <v>SINAPI-I 7130</v>
      </c>
      <c r="B13958" s="3" t="s">
        <v>6169</v>
      </c>
      <c r="C13958" s="3">
        <v>7130</v>
      </c>
      <c r="D13958" s="2" t="s">
        <v>14687</v>
      </c>
      <c r="E13958" s="3" t="s">
        <v>6148</v>
      </c>
      <c r="G13958" s="66">
        <v>13.96</v>
      </c>
    </row>
    <row r="13959" spans="1:7" x14ac:dyDescent="0.2">
      <c r="A13959" s="1" t="str">
        <f t="shared" si="228"/>
        <v>SINAPI-I 7131</v>
      </c>
      <c r="B13959" s="3" t="s">
        <v>6169</v>
      </c>
      <c r="C13959" s="3">
        <v>7131</v>
      </c>
      <c r="D13959" s="2" t="s">
        <v>14688</v>
      </c>
      <c r="E13959" s="3" t="s">
        <v>6148</v>
      </c>
      <c r="G13959" s="66">
        <v>17.07</v>
      </c>
    </row>
    <row r="13960" spans="1:7" x14ac:dyDescent="0.2">
      <c r="A13960" s="1" t="str">
        <f t="shared" si="228"/>
        <v>SINAPI-I 7132</v>
      </c>
      <c r="B13960" s="3" t="s">
        <v>6169</v>
      </c>
      <c r="C13960" s="3">
        <v>7132</v>
      </c>
      <c r="D13960" s="2" t="s">
        <v>14689</v>
      </c>
      <c r="E13960" s="3" t="s">
        <v>6148</v>
      </c>
      <c r="G13960" s="66">
        <v>40.200000000000003</v>
      </c>
    </row>
    <row r="13961" spans="1:7" x14ac:dyDescent="0.2">
      <c r="A13961" s="1" t="str">
        <f t="shared" si="228"/>
        <v>SINAPI-I 7133</v>
      </c>
      <c r="B13961" s="3" t="s">
        <v>6169</v>
      </c>
      <c r="C13961" s="3">
        <v>7133</v>
      </c>
      <c r="D13961" s="2" t="s">
        <v>14690</v>
      </c>
      <c r="E13961" s="3" t="s">
        <v>6148</v>
      </c>
      <c r="G13961" s="66">
        <v>92.9</v>
      </c>
    </row>
    <row r="13962" spans="1:7" x14ac:dyDescent="0.2">
      <c r="A13962" s="1" t="str">
        <f t="shared" si="228"/>
        <v>SINAPI-I 37422</v>
      </c>
      <c r="B13962" s="3" t="s">
        <v>6169</v>
      </c>
      <c r="C13962" s="3">
        <v>37422</v>
      </c>
      <c r="D13962" s="2" t="s">
        <v>14691</v>
      </c>
      <c r="E13962" s="3" t="s">
        <v>6148</v>
      </c>
      <c r="G13962" s="66">
        <v>57.74</v>
      </c>
    </row>
    <row r="13963" spans="1:7" ht="22.5" x14ac:dyDescent="0.2">
      <c r="A13963" s="1" t="str">
        <f t="shared" si="228"/>
        <v>SINAPI-I 37420</v>
      </c>
      <c r="B13963" s="3" t="s">
        <v>6169</v>
      </c>
      <c r="C13963" s="3">
        <v>37420</v>
      </c>
      <c r="D13963" s="2" t="s">
        <v>14692</v>
      </c>
      <c r="E13963" s="3" t="s">
        <v>6148</v>
      </c>
      <c r="G13963" s="66">
        <v>45.13</v>
      </c>
    </row>
    <row r="13964" spans="1:7" ht="22.5" x14ac:dyDescent="0.2">
      <c r="A13964" s="1" t="str">
        <f t="shared" si="228"/>
        <v>SINAPI-I 37421</v>
      </c>
      <c r="B13964" s="3" t="s">
        <v>6169</v>
      </c>
      <c r="C13964" s="3">
        <v>37421</v>
      </c>
      <c r="D13964" s="2" t="s">
        <v>14693</v>
      </c>
      <c r="E13964" s="3" t="s">
        <v>6148</v>
      </c>
      <c r="G13964" s="66">
        <v>61.68</v>
      </c>
    </row>
    <row r="13965" spans="1:7" x14ac:dyDescent="0.2">
      <c r="A13965" s="1" t="str">
        <f t="shared" si="228"/>
        <v>SINAPI-I 37443</v>
      </c>
      <c r="B13965" s="3" t="s">
        <v>6169</v>
      </c>
      <c r="C13965" s="3">
        <v>37443</v>
      </c>
      <c r="D13965" s="2" t="s">
        <v>14694</v>
      </c>
      <c r="E13965" s="3" t="s">
        <v>6148</v>
      </c>
    </row>
    <row r="13966" spans="1:7" x14ac:dyDescent="0.2">
      <c r="A13966" s="1" t="str">
        <f t="shared" si="228"/>
        <v>SINAPI-I 37444</v>
      </c>
      <c r="B13966" s="3" t="s">
        <v>6169</v>
      </c>
      <c r="C13966" s="3">
        <v>37444</v>
      </c>
      <c r="D13966" s="2" t="s">
        <v>14695</v>
      </c>
      <c r="E13966" s="3" t="s">
        <v>6148</v>
      </c>
    </row>
    <row r="13967" spans="1:7" x14ac:dyDescent="0.2">
      <c r="A13967" s="1" t="str">
        <f t="shared" si="228"/>
        <v>SINAPI-I 37445</v>
      </c>
      <c r="B13967" s="3" t="s">
        <v>6169</v>
      </c>
      <c r="C13967" s="3">
        <v>37445</v>
      </c>
      <c r="D13967" s="2" t="s">
        <v>14696</v>
      </c>
      <c r="E13967" s="3" t="s">
        <v>6148</v>
      </c>
    </row>
    <row r="13968" spans="1:7" x14ac:dyDescent="0.2">
      <c r="A13968" s="1" t="str">
        <f t="shared" si="228"/>
        <v>SINAPI-I 37446</v>
      </c>
      <c r="B13968" s="3" t="s">
        <v>6169</v>
      </c>
      <c r="C13968" s="3">
        <v>37446</v>
      </c>
      <c r="D13968" s="2" t="s">
        <v>14697</v>
      </c>
      <c r="E13968" s="3" t="s">
        <v>6148</v>
      </c>
    </row>
    <row r="13969" spans="1:7" x14ac:dyDescent="0.2">
      <c r="A13969" s="1" t="str">
        <f t="shared" si="228"/>
        <v>SINAPI-I 37447</v>
      </c>
      <c r="B13969" s="3" t="s">
        <v>6169</v>
      </c>
      <c r="C13969" s="3">
        <v>37447</v>
      </c>
      <c r="D13969" s="2" t="s">
        <v>14698</v>
      </c>
      <c r="E13969" s="3" t="s">
        <v>6148</v>
      </c>
    </row>
    <row r="13970" spans="1:7" x14ac:dyDescent="0.2">
      <c r="A13970" s="1" t="str">
        <f t="shared" si="228"/>
        <v>SINAPI-I 37448</v>
      </c>
      <c r="B13970" s="3" t="s">
        <v>6169</v>
      </c>
      <c r="C13970" s="3">
        <v>37448</v>
      </c>
      <c r="D13970" s="2" t="s">
        <v>14699</v>
      </c>
      <c r="E13970" s="3" t="s">
        <v>6148</v>
      </c>
    </row>
    <row r="13971" spans="1:7" x14ac:dyDescent="0.2">
      <c r="A13971" s="1" t="str">
        <f t="shared" si="228"/>
        <v>SINAPI-I 37440</v>
      </c>
      <c r="B13971" s="3" t="s">
        <v>6169</v>
      </c>
      <c r="C13971" s="3">
        <v>37440</v>
      </c>
      <c r="D13971" s="2" t="s">
        <v>14700</v>
      </c>
      <c r="E13971" s="3" t="s">
        <v>6148</v>
      </c>
    </row>
    <row r="13972" spans="1:7" x14ac:dyDescent="0.2">
      <c r="A13972" s="1" t="str">
        <f t="shared" si="228"/>
        <v>SINAPI-I 37441</v>
      </c>
      <c r="B13972" s="3" t="s">
        <v>6169</v>
      </c>
      <c r="C13972" s="3">
        <v>37441</v>
      </c>
      <c r="D13972" s="2" t="s">
        <v>14701</v>
      </c>
      <c r="E13972" s="3" t="s">
        <v>6148</v>
      </c>
    </row>
    <row r="13973" spans="1:7" x14ac:dyDescent="0.2">
      <c r="A13973" s="1" t="str">
        <f t="shared" si="228"/>
        <v>SINAPI-I 37442</v>
      </c>
      <c r="B13973" s="3" t="s">
        <v>6169</v>
      </c>
      <c r="C13973" s="3">
        <v>37442</v>
      </c>
      <c r="D13973" s="2" t="s">
        <v>14702</v>
      </c>
      <c r="E13973" s="3" t="s">
        <v>6148</v>
      </c>
    </row>
    <row r="13974" spans="1:7" x14ac:dyDescent="0.2">
      <c r="A13974" s="1" t="str">
        <f t="shared" si="228"/>
        <v>SINAPI-I 38017</v>
      </c>
      <c r="B13974" s="3" t="s">
        <v>6169</v>
      </c>
      <c r="C13974" s="3">
        <v>38017</v>
      </c>
      <c r="D13974" s="2" t="s">
        <v>14703</v>
      </c>
      <c r="E13974" s="3" t="s">
        <v>6148</v>
      </c>
      <c r="G13974" s="66">
        <v>10.6</v>
      </c>
    </row>
    <row r="13975" spans="1:7" x14ac:dyDescent="0.2">
      <c r="A13975" s="1" t="str">
        <f t="shared" si="228"/>
        <v>SINAPI-I 38018</v>
      </c>
      <c r="B13975" s="3" t="s">
        <v>6169</v>
      </c>
      <c r="C13975" s="3">
        <v>38018</v>
      </c>
      <c r="D13975" s="2" t="s">
        <v>14704</v>
      </c>
      <c r="E13975" s="3" t="s">
        <v>6148</v>
      </c>
      <c r="G13975" s="66">
        <v>11.91</v>
      </c>
    </row>
    <row r="13976" spans="1:7" x14ac:dyDescent="0.2">
      <c r="A13976" s="1" t="str">
        <f t="shared" si="228"/>
        <v>SINAPI-I 39895</v>
      </c>
      <c r="B13976" s="3" t="s">
        <v>6169</v>
      </c>
      <c r="C13976" s="3">
        <v>39895</v>
      </c>
      <c r="D13976" s="2" t="s">
        <v>14705</v>
      </c>
      <c r="E13976" s="3" t="s">
        <v>6148</v>
      </c>
    </row>
    <row r="13977" spans="1:7" x14ac:dyDescent="0.2">
      <c r="A13977" s="1" t="str">
        <f t="shared" si="228"/>
        <v>SINAPI-I 39896</v>
      </c>
      <c r="B13977" s="3" t="s">
        <v>6169</v>
      </c>
      <c r="C13977" s="3">
        <v>39896</v>
      </c>
      <c r="D13977" s="2" t="s">
        <v>14706</v>
      </c>
      <c r="E13977" s="3" t="s">
        <v>6148</v>
      </c>
    </row>
    <row r="13978" spans="1:7" x14ac:dyDescent="0.2">
      <c r="A13978" s="1" t="str">
        <f t="shared" si="228"/>
        <v>SINAPI-I 38873</v>
      </c>
      <c r="B13978" s="3" t="s">
        <v>6169</v>
      </c>
      <c r="C13978" s="3">
        <v>38873</v>
      </c>
      <c r="D13978" s="2" t="s">
        <v>14707</v>
      </c>
      <c r="E13978" s="3" t="s">
        <v>6148</v>
      </c>
    </row>
    <row r="13979" spans="1:7" x14ac:dyDescent="0.2">
      <c r="A13979" s="1" t="str">
        <f t="shared" si="228"/>
        <v>SINAPI-I 38874</v>
      </c>
      <c r="B13979" s="3" t="s">
        <v>6169</v>
      </c>
      <c r="C13979" s="3">
        <v>38874</v>
      </c>
      <c r="D13979" s="2" t="s">
        <v>14708</v>
      </c>
      <c r="E13979" s="3" t="s">
        <v>6148</v>
      </c>
    </row>
    <row r="13980" spans="1:7" x14ac:dyDescent="0.2">
      <c r="A13980" s="1" t="str">
        <f t="shared" si="228"/>
        <v>SINAPI-I 38875</v>
      </c>
      <c r="B13980" s="3" t="s">
        <v>6169</v>
      </c>
      <c r="C13980" s="3">
        <v>38875</v>
      </c>
      <c r="D13980" s="2" t="s">
        <v>14709</v>
      </c>
      <c r="E13980" s="3" t="s">
        <v>6148</v>
      </c>
    </row>
    <row r="13981" spans="1:7" x14ac:dyDescent="0.2">
      <c r="A13981" s="1" t="str">
        <f t="shared" si="228"/>
        <v>SINAPI-I 38876</v>
      </c>
      <c r="B13981" s="3" t="s">
        <v>6169</v>
      </c>
      <c r="C13981" s="3">
        <v>38876</v>
      </c>
      <c r="D13981" s="2" t="s">
        <v>14710</v>
      </c>
      <c r="E13981" s="3" t="s">
        <v>6148</v>
      </c>
    </row>
    <row r="13982" spans="1:7" x14ac:dyDescent="0.2">
      <c r="A13982" s="1" t="str">
        <f t="shared" si="228"/>
        <v>SINAPI-I 39000</v>
      </c>
      <c r="B13982" s="3" t="s">
        <v>6169</v>
      </c>
      <c r="C13982" s="3">
        <v>39000</v>
      </c>
      <c r="D13982" s="2" t="s">
        <v>14711</v>
      </c>
      <c r="E13982" s="3" t="s">
        <v>6148</v>
      </c>
    </row>
    <row r="13983" spans="1:7" x14ac:dyDescent="0.2">
      <c r="A13983" s="1" t="str">
        <f t="shared" si="228"/>
        <v>SINAPI-I 38674</v>
      </c>
      <c r="B13983" s="3" t="s">
        <v>6169</v>
      </c>
      <c r="C13983" s="3">
        <v>38674</v>
      </c>
      <c r="D13983" s="2" t="s">
        <v>14712</v>
      </c>
      <c r="E13983" s="3" t="s">
        <v>6148</v>
      </c>
      <c r="G13983" s="66">
        <v>35.659999999999997</v>
      </c>
    </row>
    <row r="13984" spans="1:7" x14ac:dyDescent="0.2">
      <c r="A13984" s="1" t="str">
        <f t="shared" si="228"/>
        <v>SINAPI-I 38019</v>
      </c>
      <c r="B13984" s="3" t="s">
        <v>6169</v>
      </c>
      <c r="C13984" s="3">
        <v>38019</v>
      </c>
      <c r="D13984" s="2" t="s">
        <v>14713</v>
      </c>
      <c r="E13984" s="3" t="s">
        <v>6148</v>
      </c>
      <c r="G13984" s="66">
        <v>7.54</v>
      </c>
    </row>
    <row r="13985" spans="1:7" x14ac:dyDescent="0.2">
      <c r="A13985" s="1" t="str">
        <f t="shared" si="228"/>
        <v>SINAPI-I 38020</v>
      </c>
      <c r="B13985" s="3" t="s">
        <v>6169</v>
      </c>
      <c r="C13985" s="3">
        <v>38020</v>
      </c>
      <c r="D13985" s="2" t="s">
        <v>14714</v>
      </c>
      <c r="E13985" s="3" t="s">
        <v>6148</v>
      </c>
      <c r="G13985" s="66">
        <v>9.2899999999999991</v>
      </c>
    </row>
    <row r="13986" spans="1:7" x14ac:dyDescent="0.2">
      <c r="A13986" s="1" t="str">
        <f t="shared" si="228"/>
        <v>SINAPI-I 38454</v>
      </c>
      <c r="B13986" s="3" t="s">
        <v>6169</v>
      </c>
      <c r="C13986" s="3">
        <v>38454</v>
      </c>
      <c r="D13986" s="2" t="s">
        <v>14715</v>
      </c>
      <c r="E13986" s="3" t="s">
        <v>6148</v>
      </c>
    </row>
    <row r="13987" spans="1:7" x14ac:dyDescent="0.2">
      <c r="A13987" s="1" t="str">
        <f t="shared" si="228"/>
        <v>SINAPI-I 38455</v>
      </c>
      <c r="B13987" s="3" t="s">
        <v>6169</v>
      </c>
      <c r="C13987" s="3">
        <v>38455</v>
      </c>
      <c r="D13987" s="2" t="s">
        <v>14716</v>
      </c>
      <c r="E13987" s="3" t="s">
        <v>6148</v>
      </c>
    </row>
    <row r="13988" spans="1:7" x14ac:dyDescent="0.2">
      <c r="A13988" s="1" t="str">
        <f t="shared" si="228"/>
        <v>SINAPI-I 38462</v>
      </c>
      <c r="B13988" s="3" t="s">
        <v>6169</v>
      </c>
      <c r="C13988" s="3">
        <v>38462</v>
      </c>
      <c r="D13988" s="2" t="s">
        <v>14717</v>
      </c>
      <c r="E13988" s="3" t="s">
        <v>6148</v>
      </c>
    </row>
    <row r="13989" spans="1:7" x14ac:dyDescent="0.2">
      <c r="A13989" s="1" t="str">
        <f t="shared" si="228"/>
        <v>SINAPI-I 36362</v>
      </c>
      <c r="B13989" s="3" t="s">
        <v>6169</v>
      </c>
      <c r="C13989" s="3">
        <v>36362</v>
      </c>
      <c r="D13989" s="2" t="s">
        <v>14718</v>
      </c>
      <c r="E13989" s="3" t="s">
        <v>6148</v>
      </c>
    </row>
    <row r="13990" spans="1:7" x14ac:dyDescent="0.2">
      <c r="A13990" s="1" t="str">
        <f t="shared" si="228"/>
        <v>SINAPI-I 36298</v>
      </c>
      <c r="B13990" s="3" t="s">
        <v>6169</v>
      </c>
      <c r="C13990" s="3">
        <v>36298</v>
      </c>
      <c r="D13990" s="2" t="s">
        <v>14719</v>
      </c>
      <c r="E13990" s="3" t="s">
        <v>6148</v>
      </c>
    </row>
    <row r="13991" spans="1:7" x14ac:dyDescent="0.2">
      <c r="A13991" s="1" t="str">
        <f t="shared" ref="A13991:A14054" si="229">CONCATENAR</f>
        <v>SINAPI-I 38456</v>
      </c>
      <c r="B13991" s="3" t="s">
        <v>6169</v>
      </c>
      <c r="C13991" s="3">
        <v>38456</v>
      </c>
      <c r="D13991" s="2" t="s">
        <v>14720</v>
      </c>
      <c r="E13991" s="3" t="s">
        <v>6148</v>
      </c>
    </row>
    <row r="13992" spans="1:7" x14ac:dyDescent="0.2">
      <c r="A13992" s="1" t="str">
        <f t="shared" si="229"/>
        <v>SINAPI-I 38457</v>
      </c>
      <c r="B13992" s="3" t="s">
        <v>6169</v>
      </c>
      <c r="C13992" s="3">
        <v>38457</v>
      </c>
      <c r="D13992" s="2" t="s">
        <v>14721</v>
      </c>
      <c r="E13992" s="3" t="s">
        <v>6148</v>
      </c>
    </row>
    <row r="13993" spans="1:7" x14ac:dyDescent="0.2">
      <c r="A13993" s="1" t="str">
        <f t="shared" si="229"/>
        <v>SINAPI-I 38458</v>
      </c>
      <c r="B13993" s="3" t="s">
        <v>6169</v>
      </c>
      <c r="C13993" s="3">
        <v>38458</v>
      </c>
      <c r="D13993" s="2" t="s">
        <v>14722</v>
      </c>
      <c r="E13993" s="3" t="s">
        <v>6148</v>
      </c>
    </row>
    <row r="13994" spans="1:7" x14ac:dyDescent="0.2">
      <c r="A13994" s="1" t="str">
        <f t="shared" si="229"/>
        <v>SINAPI-I 38459</v>
      </c>
      <c r="B13994" s="3" t="s">
        <v>6169</v>
      </c>
      <c r="C13994" s="3">
        <v>38459</v>
      </c>
      <c r="D13994" s="2" t="s">
        <v>14723</v>
      </c>
      <c r="E13994" s="3" t="s">
        <v>6148</v>
      </c>
    </row>
    <row r="13995" spans="1:7" x14ac:dyDescent="0.2">
      <c r="A13995" s="1" t="str">
        <f t="shared" si="229"/>
        <v>SINAPI-I 38460</v>
      </c>
      <c r="B13995" s="3" t="s">
        <v>6169</v>
      </c>
      <c r="C13995" s="3">
        <v>38460</v>
      </c>
      <c r="D13995" s="2" t="s">
        <v>14724</v>
      </c>
      <c r="E13995" s="3" t="s">
        <v>6148</v>
      </c>
    </row>
    <row r="13996" spans="1:7" x14ac:dyDescent="0.2">
      <c r="A13996" s="1" t="str">
        <f t="shared" si="229"/>
        <v>SINAPI-I 38461</v>
      </c>
      <c r="B13996" s="3" t="s">
        <v>6169</v>
      </c>
      <c r="C13996" s="3">
        <v>38461</v>
      </c>
      <c r="D13996" s="2" t="s">
        <v>14725</v>
      </c>
      <c r="E13996" s="3" t="s">
        <v>6148</v>
      </c>
    </row>
    <row r="13997" spans="1:7" x14ac:dyDescent="0.2">
      <c r="A13997" s="1" t="str">
        <f t="shared" si="229"/>
        <v>SINAPI-I 7094</v>
      </c>
      <c r="B13997" s="3" t="s">
        <v>6169</v>
      </c>
      <c r="C13997" s="3">
        <v>7094</v>
      </c>
      <c r="D13997" s="2" t="s">
        <v>14726</v>
      </c>
      <c r="E13997" s="3" t="s">
        <v>6148</v>
      </c>
      <c r="G13997" s="66">
        <v>11.83</v>
      </c>
    </row>
    <row r="13998" spans="1:7" x14ac:dyDescent="0.2">
      <c r="A13998" s="1" t="str">
        <f t="shared" si="229"/>
        <v>SINAPI-I 7116</v>
      </c>
      <c r="B13998" s="3" t="s">
        <v>6169</v>
      </c>
      <c r="C13998" s="3">
        <v>7116</v>
      </c>
      <c r="D13998" s="2" t="s">
        <v>14727</v>
      </c>
      <c r="E13998" s="3" t="s">
        <v>6148</v>
      </c>
      <c r="G13998" s="66">
        <v>3.66</v>
      </c>
    </row>
    <row r="13999" spans="1:7" x14ac:dyDescent="0.2">
      <c r="A13999" s="1" t="str">
        <f t="shared" si="229"/>
        <v>SINAPI-I 7118</v>
      </c>
      <c r="B13999" s="3" t="s">
        <v>6169</v>
      </c>
      <c r="C13999" s="3">
        <v>7118</v>
      </c>
      <c r="D13999" s="2" t="s">
        <v>14728</v>
      </c>
      <c r="E13999" s="3" t="s">
        <v>6148</v>
      </c>
      <c r="G13999" s="66">
        <v>24.32</v>
      </c>
    </row>
    <row r="14000" spans="1:7" x14ac:dyDescent="0.2">
      <c r="A14000" s="1" t="str">
        <f t="shared" si="229"/>
        <v>SINAPI-I 7098</v>
      </c>
      <c r="B14000" s="3" t="s">
        <v>6169</v>
      </c>
      <c r="C14000" s="3">
        <v>7098</v>
      </c>
      <c r="D14000" s="2" t="s">
        <v>14729</v>
      </c>
      <c r="E14000" s="3" t="s">
        <v>6148</v>
      </c>
      <c r="G14000" s="66">
        <v>3.61</v>
      </c>
    </row>
    <row r="14001" spans="1:7" x14ac:dyDescent="0.2">
      <c r="A14001" s="1" t="str">
        <f t="shared" si="229"/>
        <v>SINAPI-I 7110</v>
      </c>
      <c r="B14001" s="3" t="s">
        <v>6169</v>
      </c>
      <c r="C14001" s="3">
        <v>7110</v>
      </c>
      <c r="D14001" s="2" t="s">
        <v>14730</v>
      </c>
      <c r="E14001" s="3" t="s">
        <v>6148</v>
      </c>
      <c r="G14001" s="66">
        <v>46.24</v>
      </c>
    </row>
    <row r="14002" spans="1:7" x14ac:dyDescent="0.2">
      <c r="A14002" s="1" t="str">
        <f t="shared" si="229"/>
        <v>SINAPI-I 7123</v>
      </c>
      <c r="B14002" s="3" t="s">
        <v>6169</v>
      </c>
      <c r="C14002" s="3">
        <v>7123</v>
      </c>
      <c r="D14002" s="2" t="s">
        <v>14731</v>
      </c>
      <c r="E14002" s="3" t="s">
        <v>6148</v>
      </c>
      <c r="G14002" s="66">
        <v>4.37</v>
      </c>
    </row>
    <row r="14003" spans="1:7" x14ac:dyDescent="0.2">
      <c r="A14003" s="1" t="str">
        <f t="shared" si="229"/>
        <v>SINAPI-I 7121</v>
      </c>
      <c r="B14003" s="3" t="s">
        <v>6169</v>
      </c>
      <c r="C14003" s="3">
        <v>7121</v>
      </c>
      <c r="D14003" s="2" t="s">
        <v>14732</v>
      </c>
      <c r="E14003" s="3" t="s">
        <v>6148</v>
      </c>
      <c r="G14003" s="66">
        <v>8.65</v>
      </c>
    </row>
    <row r="14004" spans="1:7" x14ac:dyDescent="0.2">
      <c r="A14004" s="1" t="str">
        <f t="shared" si="229"/>
        <v>SINAPI-I 7137</v>
      </c>
      <c r="B14004" s="3" t="s">
        <v>6169</v>
      </c>
      <c r="C14004" s="3">
        <v>7137</v>
      </c>
      <c r="D14004" s="2" t="s">
        <v>14733</v>
      </c>
      <c r="E14004" s="3" t="s">
        <v>6148</v>
      </c>
      <c r="G14004" s="66">
        <v>9.44</v>
      </c>
    </row>
    <row r="14005" spans="1:7" x14ac:dyDescent="0.2">
      <c r="A14005" s="1" t="str">
        <f t="shared" si="229"/>
        <v>SINAPI-I 7122</v>
      </c>
      <c r="B14005" s="3" t="s">
        <v>6169</v>
      </c>
      <c r="C14005" s="3">
        <v>7122</v>
      </c>
      <c r="D14005" s="2" t="s">
        <v>14734</v>
      </c>
      <c r="E14005" s="3" t="s">
        <v>6148</v>
      </c>
      <c r="G14005" s="66">
        <v>10.39</v>
      </c>
    </row>
    <row r="14006" spans="1:7" x14ac:dyDescent="0.2">
      <c r="A14006" s="1" t="str">
        <f t="shared" si="229"/>
        <v>SINAPI-I 7114</v>
      </c>
      <c r="B14006" s="3" t="s">
        <v>6169</v>
      </c>
      <c r="C14006" s="3">
        <v>7114</v>
      </c>
      <c r="D14006" s="2" t="s">
        <v>14735</v>
      </c>
      <c r="E14006" s="3" t="s">
        <v>6148</v>
      </c>
      <c r="G14006" s="66">
        <v>12.09</v>
      </c>
    </row>
    <row r="14007" spans="1:7" x14ac:dyDescent="0.2">
      <c r="A14007" s="1" t="str">
        <f t="shared" si="229"/>
        <v>SINAPI-I 7109</v>
      </c>
      <c r="B14007" s="3" t="s">
        <v>6169</v>
      </c>
      <c r="C14007" s="3">
        <v>7109</v>
      </c>
      <c r="D14007" s="2" t="s">
        <v>14736</v>
      </c>
      <c r="E14007" s="3" t="s">
        <v>6148</v>
      </c>
      <c r="G14007" s="66">
        <v>2.39</v>
      </c>
    </row>
    <row r="14008" spans="1:7" x14ac:dyDescent="0.2">
      <c r="A14008" s="1" t="str">
        <f t="shared" si="229"/>
        <v>SINAPI-I 7135</v>
      </c>
      <c r="B14008" s="3" t="s">
        <v>6169</v>
      </c>
      <c r="C14008" s="3">
        <v>7135</v>
      </c>
      <c r="D14008" s="2" t="s">
        <v>14737</v>
      </c>
      <c r="E14008" s="3" t="s">
        <v>6148</v>
      </c>
      <c r="G14008" s="66">
        <v>4.91</v>
      </c>
    </row>
    <row r="14009" spans="1:7" x14ac:dyDescent="0.2">
      <c r="A14009" s="1" t="str">
        <f t="shared" si="229"/>
        <v>SINAPI-I 37947</v>
      </c>
      <c r="B14009" s="3" t="s">
        <v>6169</v>
      </c>
      <c r="C14009" s="3">
        <v>37947</v>
      </c>
      <c r="D14009" s="2" t="s">
        <v>14738</v>
      </c>
      <c r="E14009" s="3" t="s">
        <v>6148</v>
      </c>
      <c r="G14009" s="66">
        <v>3.99</v>
      </c>
    </row>
    <row r="14010" spans="1:7" x14ac:dyDescent="0.2">
      <c r="A14010" s="1" t="str">
        <f t="shared" si="229"/>
        <v>SINAPI-I 7103</v>
      </c>
      <c r="B14010" s="3" t="s">
        <v>6169</v>
      </c>
      <c r="C14010" s="3">
        <v>7103</v>
      </c>
      <c r="D14010" s="2" t="s">
        <v>14739</v>
      </c>
      <c r="E14010" s="3" t="s">
        <v>6148</v>
      </c>
      <c r="G14010" s="66">
        <v>13</v>
      </c>
    </row>
    <row r="14011" spans="1:7" x14ac:dyDescent="0.2">
      <c r="A14011" s="1" t="str">
        <f t="shared" si="229"/>
        <v>SINAPI-I 40419</v>
      </c>
      <c r="B14011" s="3" t="s">
        <v>6169</v>
      </c>
      <c r="C14011" s="3">
        <v>40419</v>
      </c>
      <c r="D14011" s="2" t="s">
        <v>14740</v>
      </c>
      <c r="E14011" s="3" t="s">
        <v>6148</v>
      </c>
    </row>
    <row r="14012" spans="1:7" x14ac:dyDescent="0.2">
      <c r="A14012" s="1" t="str">
        <f t="shared" si="229"/>
        <v>SINAPI-I 40420</v>
      </c>
      <c r="B14012" s="3" t="s">
        <v>6169</v>
      </c>
      <c r="C14012" s="3">
        <v>40420</v>
      </c>
      <c r="D14012" s="2" t="s">
        <v>14741</v>
      </c>
      <c r="E14012" s="3" t="s">
        <v>6148</v>
      </c>
    </row>
    <row r="14013" spans="1:7" x14ac:dyDescent="0.2">
      <c r="A14013" s="1" t="str">
        <f t="shared" si="229"/>
        <v>SINAPI-I 40421</v>
      </c>
      <c r="B14013" s="3" t="s">
        <v>6169</v>
      </c>
      <c r="C14013" s="3">
        <v>40421</v>
      </c>
      <c r="D14013" s="2" t="s">
        <v>14742</v>
      </c>
      <c r="E14013" s="3" t="s">
        <v>6148</v>
      </c>
    </row>
    <row r="14014" spans="1:7" ht="22.5" x14ac:dyDescent="0.2">
      <c r="A14014" s="1" t="str">
        <f t="shared" si="229"/>
        <v>SINAPI-I 38905</v>
      </c>
      <c r="B14014" s="3" t="s">
        <v>6169</v>
      </c>
      <c r="C14014" s="3">
        <v>38905</v>
      </c>
      <c r="D14014" s="2" t="s">
        <v>14743</v>
      </c>
      <c r="E14014" s="3" t="s">
        <v>6148</v>
      </c>
    </row>
    <row r="14015" spans="1:7" ht="22.5" x14ac:dyDescent="0.2">
      <c r="A14015" s="1" t="str">
        <f t="shared" si="229"/>
        <v>SINAPI-I 38907</v>
      </c>
      <c r="B14015" s="3" t="s">
        <v>6169</v>
      </c>
      <c r="C14015" s="3">
        <v>38907</v>
      </c>
      <c r="D14015" s="2" t="s">
        <v>14744</v>
      </c>
      <c r="E14015" s="3" t="s">
        <v>6148</v>
      </c>
    </row>
    <row r="14016" spans="1:7" ht="22.5" x14ac:dyDescent="0.2">
      <c r="A14016" s="1" t="str">
        <f t="shared" si="229"/>
        <v>SINAPI-I 38910</v>
      </c>
      <c r="B14016" s="3" t="s">
        <v>6169</v>
      </c>
      <c r="C14016" s="3">
        <v>38910</v>
      </c>
      <c r="D14016" s="2" t="s">
        <v>14745</v>
      </c>
      <c r="E14016" s="3" t="s">
        <v>6148</v>
      </c>
    </row>
    <row r="14017" spans="1:7" x14ac:dyDescent="0.2">
      <c r="A14017" s="1" t="str">
        <f t="shared" si="229"/>
        <v>SINAPI-I 11655</v>
      </c>
      <c r="B14017" s="3" t="s">
        <v>6169</v>
      </c>
      <c r="C14017" s="3">
        <v>11655</v>
      </c>
      <c r="D14017" s="2" t="s">
        <v>14746</v>
      </c>
      <c r="E14017" s="3" t="s">
        <v>6148</v>
      </c>
      <c r="G14017" s="66">
        <v>16.91</v>
      </c>
    </row>
    <row r="14018" spans="1:7" x14ac:dyDescent="0.2">
      <c r="A14018" s="1" t="str">
        <f t="shared" si="229"/>
        <v>SINAPI-I 11656</v>
      </c>
      <c r="B14018" s="3" t="s">
        <v>6169</v>
      </c>
      <c r="C14018" s="3">
        <v>11656</v>
      </c>
      <c r="D14018" s="2" t="s">
        <v>14747</v>
      </c>
      <c r="E14018" s="3" t="s">
        <v>6148</v>
      </c>
      <c r="G14018" s="66">
        <v>19.420000000000002</v>
      </c>
    </row>
    <row r="14019" spans="1:7" x14ac:dyDescent="0.2">
      <c r="A14019" s="1" t="str">
        <f t="shared" si="229"/>
        <v>SINAPI-I 7091</v>
      </c>
      <c r="B14019" s="3" t="s">
        <v>6169</v>
      </c>
      <c r="C14019" s="3">
        <v>7091</v>
      </c>
      <c r="D14019" s="2" t="s">
        <v>14748</v>
      </c>
      <c r="E14019" s="3" t="s">
        <v>6148</v>
      </c>
      <c r="G14019" s="66">
        <v>15.91</v>
      </c>
    </row>
    <row r="14020" spans="1:7" x14ac:dyDescent="0.2">
      <c r="A14020" s="1" t="str">
        <f t="shared" si="229"/>
        <v>SINAPI-I 37948</v>
      </c>
      <c r="B14020" s="3" t="s">
        <v>6169</v>
      </c>
      <c r="C14020" s="3">
        <v>37948</v>
      </c>
      <c r="D14020" s="2" t="s">
        <v>14749</v>
      </c>
      <c r="E14020" s="3" t="s">
        <v>6148</v>
      </c>
      <c r="G14020" s="66">
        <v>3.68</v>
      </c>
    </row>
    <row r="14021" spans="1:7" x14ac:dyDescent="0.2">
      <c r="A14021" s="1" t="str">
        <f t="shared" si="229"/>
        <v>SINAPI-I 7097</v>
      </c>
      <c r="B14021" s="3" t="s">
        <v>6169</v>
      </c>
      <c r="C14021" s="3">
        <v>7097</v>
      </c>
      <c r="D14021" s="2" t="s">
        <v>14750</v>
      </c>
      <c r="E14021" s="3" t="s">
        <v>6148</v>
      </c>
      <c r="G14021" s="66">
        <v>7.47</v>
      </c>
    </row>
    <row r="14022" spans="1:7" x14ac:dyDescent="0.2">
      <c r="A14022" s="1" t="str">
        <f t="shared" si="229"/>
        <v>SINAPI-I 11658</v>
      </c>
      <c r="B14022" s="3" t="s">
        <v>6169</v>
      </c>
      <c r="C14022" s="3">
        <v>11658</v>
      </c>
      <c r="D14022" s="2" t="s">
        <v>14751</v>
      </c>
      <c r="E14022" s="3" t="s">
        <v>6148</v>
      </c>
      <c r="G14022" s="66">
        <v>16.510000000000002</v>
      </c>
    </row>
    <row r="14023" spans="1:7" x14ac:dyDescent="0.2">
      <c r="A14023" s="1" t="str">
        <f t="shared" si="229"/>
        <v>SINAPI-I 7146</v>
      </c>
      <c r="B14023" s="3" t="s">
        <v>6169</v>
      </c>
      <c r="C14023" s="3">
        <v>7146</v>
      </c>
      <c r="D14023" s="2" t="s">
        <v>14752</v>
      </c>
      <c r="E14023" s="3" t="s">
        <v>6148</v>
      </c>
      <c r="G14023" s="66">
        <v>158.26</v>
      </c>
    </row>
    <row r="14024" spans="1:7" x14ac:dyDescent="0.2">
      <c r="A14024" s="1" t="str">
        <f t="shared" si="229"/>
        <v>SINAPI-I 7138</v>
      </c>
      <c r="B14024" s="3" t="s">
        <v>6169</v>
      </c>
      <c r="C14024" s="3">
        <v>7138</v>
      </c>
      <c r="D14024" s="2" t="s">
        <v>14753</v>
      </c>
      <c r="E14024" s="3" t="s">
        <v>6148</v>
      </c>
      <c r="G14024" s="66">
        <v>1</v>
      </c>
    </row>
    <row r="14025" spans="1:7" x14ac:dyDescent="0.2">
      <c r="A14025" s="1" t="str">
        <f t="shared" si="229"/>
        <v>SINAPI-I 7139</v>
      </c>
      <c r="B14025" s="3" t="s">
        <v>6169</v>
      </c>
      <c r="C14025" s="3">
        <v>7139</v>
      </c>
      <c r="D14025" s="2" t="s">
        <v>14754</v>
      </c>
      <c r="E14025" s="3" t="s">
        <v>6148</v>
      </c>
      <c r="G14025" s="66">
        <v>1.1299999999999999</v>
      </c>
    </row>
    <row r="14026" spans="1:7" x14ac:dyDescent="0.2">
      <c r="A14026" s="1" t="str">
        <f t="shared" si="229"/>
        <v>SINAPI-I 7140</v>
      </c>
      <c r="B14026" s="3" t="s">
        <v>6169</v>
      </c>
      <c r="C14026" s="3">
        <v>7140</v>
      </c>
      <c r="D14026" s="2" t="s">
        <v>14755</v>
      </c>
      <c r="E14026" s="3" t="s">
        <v>6148</v>
      </c>
      <c r="G14026" s="66">
        <v>3.56</v>
      </c>
    </row>
    <row r="14027" spans="1:7" x14ac:dyDescent="0.2">
      <c r="A14027" s="1" t="str">
        <f t="shared" si="229"/>
        <v>SINAPI-I 7141</v>
      </c>
      <c r="B14027" s="3" t="s">
        <v>6169</v>
      </c>
      <c r="C14027" s="3">
        <v>7141</v>
      </c>
      <c r="D14027" s="2" t="s">
        <v>14756</v>
      </c>
      <c r="E14027" s="3" t="s">
        <v>6148</v>
      </c>
      <c r="G14027" s="66">
        <v>8.7100000000000009</v>
      </c>
    </row>
    <row r="14028" spans="1:7" x14ac:dyDescent="0.2">
      <c r="A14028" s="1" t="str">
        <f t="shared" si="229"/>
        <v>SINAPI-I 7143</v>
      </c>
      <c r="B14028" s="3" t="s">
        <v>6169</v>
      </c>
      <c r="C14028" s="3">
        <v>7143</v>
      </c>
      <c r="D14028" s="2" t="s">
        <v>14757</v>
      </c>
      <c r="E14028" s="3" t="s">
        <v>6148</v>
      </c>
      <c r="G14028" s="66">
        <v>29.22</v>
      </c>
    </row>
    <row r="14029" spans="1:7" x14ac:dyDescent="0.2">
      <c r="A14029" s="1" t="str">
        <f t="shared" si="229"/>
        <v>SINAPI-I 7144</v>
      </c>
      <c r="B14029" s="3" t="s">
        <v>6169</v>
      </c>
      <c r="C14029" s="3">
        <v>7144</v>
      </c>
      <c r="D14029" s="2" t="s">
        <v>14758</v>
      </c>
      <c r="E14029" s="3" t="s">
        <v>6148</v>
      </c>
      <c r="G14029" s="66">
        <v>54.2</v>
      </c>
    </row>
    <row r="14030" spans="1:7" x14ac:dyDescent="0.2">
      <c r="A14030" s="1" t="str">
        <f t="shared" si="229"/>
        <v>SINAPI-I 7145</v>
      </c>
      <c r="B14030" s="3" t="s">
        <v>6169</v>
      </c>
      <c r="C14030" s="3">
        <v>7145</v>
      </c>
      <c r="D14030" s="2" t="s">
        <v>14759</v>
      </c>
      <c r="E14030" s="3" t="s">
        <v>6148</v>
      </c>
      <c r="G14030" s="66">
        <v>73.7</v>
      </c>
    </row>
    <row r="14031" spans="1:7" x14ac:dyDescent="0.2">
      <c r="A14031" s="1" t="str">
        <f t="shared" si="229"/>
        <v>SINAPI-I 7142</v>
      </c>
      <c r="B14031" s="3" t="s">
        <v>6169</v>
      </c>
      <c r="C14031" s="3">
        <v>7142</v>
      </c>
      <c r="D14031" s="2" t="s">
        <v>14760</v>
      </c>
      <c r="E14031" s="3" t="s">
        <v>6148</v>
      </c>
      <c r="G14031" s="66">
        <v>9.1</v>
      </c>
    </row>
    <row r="14032" spans="1:7" x14ac:dyDescent="0.2">
      <c r="A14032" s="1" t="str">
        <f t="shared" si="229"/>
        <v>SINAPI-I 39322</v>
      </c>
      <c r="B14032" s="3" t="s">
        <v>6169</v>
      </c>
      <c r="C14032" s="3">
        <v>39322</v>
      </c>
      <c r="D14032" s="2" t="s">
        <v>14761</v>
      </c>
      <c r="E14032" s="3" t="s">
        <v>6148</v>
      </c>
    </row>
    <row r="14033" spans="1:7" x14ac:dyDescent="0.2">
      <c r="A14033" s="1" t="str">
        <f t="shared" si="229"/>
        <v>SINAPI-I 39289</v>
      </c>
      <c r="B14033" s="3" t="s">
        <v>6169</v>
      </c>
      <c r="C14033" s="3">
        <v>39289</v>
      </c>
      <c r="D14033" s="2" t="s">
        <v>14762</v>
      </c>
      <c r="E14033" s="3" t="s">
        <v>6148</v>
      </c>
    </row>
    <row r="14034" spans="1:7" x14ac:dyDescent="0.2">
      <c r="A14034" s="1" t="str">
        <f t="shared" si="229"/>
        <v>SINAPI-I 39290</v>
      </c>
      <c r="B14034" s="3" t="s">
        <v>6169</v>
      </c>
      <c r="C14034" s="3">
        <v>39290</v>
      </c>
      <c r="D14034" s="2" t="s">
        <v>14763</v>
      </c>
      <c r="E14034" s="3" t="s">
        <v>6148</v>
      </c>
    </row>
    <row r="14035" spans="1:7" x14ac:dyDescent="0.2">
      <c r="A14035" s="1" t="str">
        <f t="shared" si="229"/>
        <v>SINAPI-I 39291</v>
      </c>
      <c r="B14035" s="3" t="s">
        <v>6169</v>
      </c>
      <c r="C14035" s="3">
        <v>39291</v>
      </c>
      <c r="D14035" s="2" t="s">
        <v>14764</v>
      </c>
      <c r="E14035" s="3" t="s">
        <v>6148</v>
      </c>
    </row>
    <row r="14036" spans="1:7" x14ac:dyDescent="0.2">
      <c r="A14036" s="1" t="str">
        <f t="shared" si="229"/>
        <v>SINAPI-I 41892</v>
      </c>
      <c r="B14036" s="3" t="s">
        <v>6169</v>
      </c>
      <c r="C14036" s="3">
        <v>41892</v>
      </c>
      <c r="D14036" s="2" t="s">
        <v>14765</v>
      </c>
      <c r="E14036" s="3" t="s">
        <v>6148</v>
      </c>
      <c r="G14036" s="66">
        <v>121.97</v>
      </c>
    </row>
    <row r="14037" spans="1:7" x14ac:dyDescent="0.2">
      <c r="A14037" s="1" t="str">
        <f t="shared" si="229"/>
        <v>SINAPI-I 7048</v>
      </c>
      <c r="B14037" s="3" t="s">
        <v>6169</v>
      </c>
      <c r="C14037" s="3">
        <v>7048</v>
      </c>
      <c r="D14037" s="2" t="s">
        <v>14766</v>
      </c>
      <c r="E14037" s="3" t="s">
        <v>6148</v>
      </c>
      <c r="G14037" s="66">
        <v>26.32</v>
      </c>
    </row>
    <row r="14038" spans="1:7" x14ac:dyDescent="0.2">
      <c r="A14038" s="1" t="str">
        <f t="shared" si="229"/>
        <v>SINAPI-I 7088</v>
      </c>
      <c r="B14038" s="3" t="s">
        <v>6169</v>
      </c>
      <c r="C14038" s="3">
        <v>7088</v>
      </c>
      <c r="D14038" s="2" t="s">
        <v>14767</v>
      </c>
      <c r="E14038" s="3" t="s">
        <v>6148</v>
      </c>
      <c r="G14038" s="66">
        <v>57.57</v>
      </c>
    </row>
    <row r="14039" spans="1:7" x14ac:dyDescent="0.2">
      <c r="A14039" s="1" t="str">
        <f t="shared" si="229"/>
        <v>SINAPI-I 7070</v>
      </c>
      <c r="B14039" s="3" t="s">
        <v>6169</v>
      </c>
      <c r="C14039" s="3">
        <v>7070</v>
      </c>
      <c r="D14039" s="2" t="s">
        <v>14768</v>
      </c>
      <c r="E14039" s="3" t="s">
        <v>6148</v>
      </c>
      <c r="G14039" s="66">
        <v>204.64</v>
      </c>
    </row>
    <row r="14040" spans="1:7" x14ac:dyDescent="0.2">
      <c r="A14040" s="1" t="str">
        <f t="shared" si="229"/>
        <v>SINAPI-I 20179</v>
      </c>
      <c r="B14040" s="3" t="s">
        <v>6169</v>
      </c>
      <c r="C14040" s="3">
        <v>20179</v>
      </c>
      <c r="D14040" s="2" t="s">
        <v>14769</v>
      </c>
      <c r="E14040" s="3" t="s">
        <v>6148</v>
      </c>
      <c r="G14040" s="66">
        <v>43.52</v>
      </c>
    </row>
    <row r="14041" spans="1:7" x14ac:dyDescent="0.2">
      <c r="A14041" s="1" t="str">
        <f t="shared" si="229"/>
        <v>SINAPI-I 20178</v>
      </c>
      <c r="B14041" s="3" t="s">
        <v>6169</v>
      </c>
      <c r="C14041" s="3">
        <v>20178</v>
      </c>
      <c r="D14041" s="2" t="s">
        <v>14770</v>
      </c>
      <c r="E14041" s="3" t="s">
        <v>6148</v>
      </c>
      <c r="G14041" s="66">
        <v>52.17</v>
      </c>
    </row>
    <row r="14042" spans="1:7" x14ac:dyDescent="0.2">
      <c r="A14042" s="1" t="str">
        <f t="shared" si="229"/>
        <v>SINAPI-I 20180</v>
      </c>
      <c r="B14042" s="3" t="s">
        <v>6169</v>
      </c>
      <c r="C14042" s="3">
        <v>20180</v>
      </c>
      <c r="D14042" s="2" t="s">
        <v>14771</v>
      </c>
      <c r="E14042" s="3" t="s">
        <v>6148</v>
      </c>
      <c r="G14042" s="66">
        <v>86.1</v>
      </c>
    </row>
    <row r="14043" spans="1:7" x14ac:dyDescent="0.2">
      <c r="A14043" s="1" t="str">
        <f t="shared" si="229"/>
        <v>SINAPI-I 20181</v>
      </c>
      <c r="B14043" s="3" t="s">
        <v>6169</v>
      </c>
      <c r="C14043" s="3">
        <v>20181</v>
      </c>
      <c r="D14043" s="2" t="s">
        <v>14772</v>
      </c>
      <c r="E14043" s="3" t="s">
        <v>6148</v>
      </c>
      <c r="G14043" s="66">
        <v>115.29</v>
      </c>
    </row>
    <row r="14044" spans="1:7" x14ac:dyDescent="0.2">
      <c r="A14044" s="1" t="str">
        <f t="shared" si="229"/>
        <v>SINAPI-I 20177</v>
      </c>
      <c r="B14044" s="3" t="s">
        <v>6169</v>
      </c>
      <c r="C14044" s="3">
        <v>20177</v>
      </c>
      <c r="D14044" s="2" t="s">
        <v>14773</v>
      </c>
      <c r="E14044" s="3" t="s">
        <v>6148</v>
      </c>
      <c r="G14044" s="66">
        <v>28.52</v>
      </c>
    </row>
    <row r="14045" spans="1:7" x14ac:dyDescent="0.2">
      <c r="A14045" s="1" t="str">
        <f t="shared" si="229"/>
        <v>SINAPI-I 40945</v>
      </c>
      <c r="B14045" s="3" t="s">
        <v>6169</v>
      </c>
      <c r="C14045" s="3">
        <v>40945</v>
      </c>
      <c r="D14045" s="2" t="s">
        <v>14774</v>
      </c>
      <c r="E14045" s="3" t="s">
        <v>6152</v>
      </c>
      <c r="G14045" s="66">
        <v>35.53</v>
      </c>
    </row>
    <row r="14046" spans="1:7" x14ac:dyDescent="0.2">
      <c r="A14046" s="1" t="str">
        <f t="shared" si="229"/>
        <v>SINAPI-I 40946</v>
      </c>
      <c r="B14046" s="3" t="s">
        <v>6169</v>
      </c>
      <c r="C14046" s="3">
        <v>40946</v>
      </c>
      <c r="D14046" s="2" t="s">
        <v>14775</v>
      </c>
      <c r="E14046" s="3" t="s">
        <v>6164</v>
      </c>
      <c r="G14046" s="66">
        <v>6273.53</v>
      </c>
    </row>
    <row r="14047" spans="1:7" x14ac:dyDescent="0.2">
      <c r="A14047" s="1" t="str">
        <f t="shared" si="229"/>
        <v>SINAPI-I 7153</v>
      </c>
      <c r="B14047" s="3" t="s">
        <v>6169</v>
      </c>
      <c r="C14047" s="3">
        <v>7153</v>
      </c>
      <c r="D14047" s="2" t="s">
        <v>14776</v>
      </c>
      <c r="E14047" s="3" t="s">
        <v>6152</v>
      </c>
      <c r="G14047" s="66">
        <v>39.619999999999997</v>
      </c>
    </row>
    <row r="14048" spans="1:7" x14ac:dyDescent="0.2">
      <c r="A14048" s="1" t="str">
        <f t="shared" si="229"/>
        <v>SINAPI-I 41089</v>
      </c>
      <c r="B14048" s="3" t="s">
        <v>6169</v>
      </c>
      <c r="C14048" s="3">
        <v>41089</v>
      </c>
      <c r="D14048" s="2" t="s">
        <v>14777</v>
      </c>
      <c r="E14048" s="3" t="s">
        <v>6164</v>
      </c>
      <c r="G14048" s="66">
        <v>6997.83</v>
      </c>
    </row>
    <row r="14049" spans="1:7" x14ac:dyDescent="0.2">
      <c r="A14049" s="1" t="str">
        <f t="shared" si="229"/>
        <v>SINAPI-I 40943</v>
      </c>
      <c r="B14049" s="3" t="s">
        <v>6169</v>
      </c>
      <c r="C14049" s="3">
        <v>40943</v>
      </c>
      <c r="D14049" s="2" t="s">
        <v>14778</v>
      </c>
      <c r="E14049" s="3" t="s">
        <v>6152</v>
      </c>
      <c r="G14049" s="66">
        <v>39.47</v>
      </c>
    </row>
    <row r="14050" spans="1:7" x14ac:dyDescent="0.2">
      <c r="A14050" s="1" t="str">
        <f t="shared" si="229"/>
        <v>SINAPI-I 40944</v>
      </c>
      <c r="B14050" s="3" t="s">
        <v>6169</v>
      </c>
      <c r="C14050" s="3">
        <v>40944</v>
      </c>
      <c r="D14050" s="2" t="s">
        <v>14779</v>
      </c>
      <c r="E14050" s="3" t="s">
        <v>6164</v>
      </c>
      <c r="G14050" s="66">
        <v>6970.74</v>
      </c>
    </row>
    <row r="14051" spans="1:7" x14ac:dyDescent="0.2">
      <c r="A14051" s="1" t="str">
        <f t="shared" si="229"/>
        <v>SINAPI-I 6175</v>
      </c>
      <c r="B14051" s="3" t="s">
        <v>6169</v>
      </c>
      <c r="C14051" s="3">
        <v>6175</v>
      </c>
      <c r="D14051" s="2" t="s">
        <v>14780</v>
      </c>
      <c r="E14051" s="3" t="s">
        <v>6152</v>
      </c>
      <c r="G14051" s="66">
        <v>24.93</v>
      </c>
    </row>
    <row r="14052" spans="1:7" x14ac:dyDescent="0.2">
      <c r="A14052" s="1" t="str">
        <f t="shared" si="229"/>
        <v>SINAPI-I 41092</v>
      </c>
      <c r="B14052" s="3" t="s">
        <v>6169</v>
      </c>
      <c r="C14052" s="3">
        <v>41092</v>
      </c>
      <c r="D14052" s="2" t="s">
        <v>14781</v>
      </c>
      <c r="E14052" s="3" t="s">
        <v>6164</v>
      </c>
      <c r="G14052" s="66">
        <v>4400.88</v>
      </c>
    </row>
    <row r="14053" spans="1:7" ht="22.5" x14ac:dyDescent="0.2">
      <c r="A14053" s="1" t="str">
        <f t="shared" si="229"/>
        <v>SINAPI-I 37712</v>
      </c>
      <c r="B14053" s="3" t="s">
        <v>6169</v>
      </c>
      <c r="C14053" s="3">
        <v>37712</v>
      </c>
      <c r="D14053" s="2" t="s">
        <v>14782</v>
      </c>
      <c r="E14053" s="3" t="s">
        <v>6149</v>
      </c>
      <c r="G14053" s="66">
        <v>67.2</v>
      </c>
    </row>
    <row r="14054" spans="1:7" ht="22.5" x14ac:dyDescent="0.2">
      <c r="A14054" s="1" t="str">
        <f t="shared" si="229"/>
        <v>SINAPI-I 34558</v>
      </c>
      <c r="B14054" s="3" t="s">
        <v>6169</v>
      </c>
      <c r="C14054" s="3">
        <v>34558</v>
      </c>
      <c r="D14054" s="2" t="s">
        <v>14783</v>
      </c>
      <c r="E14054" s="3" t="s">
        <v>6147</v>
      </c>
      <c r="G14054" s="66">
        <v>3.46</v>
      </c>
    </row>
    <row r="14055" spans="1:7" ht="22.5" x14ac:dyDescent="0.2">
      <c r="A14055" s="1" t="str">
        <f t="shared" ref="A14055:A14118" si="230">CONCATENAR</f>
        <v>SINAPI-I 34547</v>
      </c>
      <c r="B14055" s="3" t="s">
        <v>6169</v>
      </c>
      <c r="C14055" s="3">
        <v>34547</v>
      </c>
      <c r="D14055" s="2" t="s">
        <v>14784</v>
      </c>
      <c r="E14055" s="3" t="s">
        <v>6147</v>
      </c>
      <c r="G14055" s="66">
        <v>4.25</v>
      </c>
    </row>
    <row r="14056" spans="1:7" ht="22.5" x14ac:dyDescent="0.2">
      <c r="A14056" s="1" t="str">
        <f t="shared" si="230"/>
        <v>SINAPI-I 34548</v>
      </c>
      <c r="B14056" s="3" t="s">
        <v>6169</v>
      </c>
      <c r="C14056" s="3">
        <v>34548</v>
      </c>
      <c r="D14056" s="2" t="s">
        <v>14785</v>
      </c>
      <c r="E14056" s="3" t="s">
        <v>6147</v>
      </c>
      <c r="G14056" s="66">
        <v>6.98</v>
      </c>
    </row>
    <row r="14057" spans="1:7" ht="22.5" x14ac:dyDescent="0.2">
      <c r="A14057" s="1" t="str">
        <f t="shared" si="230"/>
        <v>SINAPI-I 34550</v>
      </c>
      <c r="B14057" s="3" t="s">
        <v>6169</v>
      </c>
      <c r="C14057" s="3">
        <v>34550</v>
      </c>
      <c r="D14057" s="2" t="s">
        <v>14786</v>
      </c>
      <c r="E14057" s="3" t="s">
        <v>6147</v>
      </c>
      <c r="G14057" s="66">
        <v>1.84</v>
      </c>
    </row>
    <row r="14058" spans="1:7" ht="22.5" x14ac:dyDescent="0.2">
      <c r="A14058" s="1" t="str">
        <f t="shared" si="230"/>
        <v>SINAPI-I 34557</v>
      </c>
      <c r="B14058" s="3" t="s">
        <v>6169</v>
      </c>
      <c r="C14058" s="3">
        <v>34557</v>
      </c>
      <c r="D14058" s="2" t="s">
        <v>14787</v>
      </c>
      <c r="E14058" s="3" t="s">
        <v>6147</v>
      </c>
      <c r="G14058" s="66">
        <v>2.69</v>
      </c>
    </row>
    <row r="14059" spans="1:7" x14ac:dyDescent="0.2">
      <c r="A14059" s="1" t="str">
        <f t="shared" si="230"/>
        <v>SINAPI-I 37411</v>
      </c>
      <c r="B14059" s="3" t="s">
        <v>6169</v>
      </c>
      <c r="C14059" s="3">
        <v>37411</v>
      </c>
      <c r="D14059" s="2" t="s">
        <v>14788</v>
      </c>
      <c r="E14059" s="3" t="s">
        <v>6149</v>
      </c>
      <c r="G14059" s="66">
        <v>19.71</v>
      </c>
    </row>
    <row r="14060" spans="1:7" ht="22.5" x14ac:dyDescent="0.2">
      <c r="A14060" s="1" t="str">
        <f t="shared" si="230"/>
        <v>SINAPI-I 39508</v>
      </c>
      <c r="B14060" s="3" t="s">
        <v>6169</v>
      </c>
      <c r="C14060" s="3">
        <v>39508</v>
      </c>
      <c r="D14060" s="2" t="s">
        <v>14789</v>
      </c>
      <c r="E14060" s="3" t="s">
        <v>6149</v>
      </c>
      <c r="G14060" s="66">
        <v>11.07</v>
      </c>
    </row>
    <row r="14061" spans="1:7" ht="22.5" x14ac:dyDescent="0.2">
      <c r="A14061" s="1" t="str">
        <f t="shared" si="230"/>
        <v>SINAPI-I 39507</v>
      </c>
      <c r="B14061" s="3" t="s">
        <v>6169</v>
      </c>
      <c r="C14061" s="3">
        <v>39507</v>
      </c>
      <c r="D14061" s="2" t="s">
        <v>14790</v>
      </c>
      <c r="E14061" s="3" t="s">
        <v>6149</v>
      </c>
      <c r="G14061" s="66">
        <v>16.52</v>
      </c>
    </row>
    <row r="14062" spans="1:7" ht="22.5" x14ac:dyDescent="0.2">
      <c r="A14062" s="1" t="str">
        <f t="shared" si="230"/>
        <v>SINAPI-I 7155</v>
      </c>
      <c r="B14062" s="3" t="s">
        <v>6169</v>
      </c>
      <c r="C14062" s="3">
        <v>7155</v>
      </c>
      <c r="D14062" s="2" t="s">
        <v>14791</v>
      </c>
      <c r="E14062" s="3" t="s">
        <v>6149</v>
      </c>
      <c r="G14062" s="66">
        <v>21.2</v>
      </c>
    </row>
    <row r="14063" spans="1:7" ht="22.5" x14ac:dyDescent="0.2">
      <c r="A14063" s="1" t="str">
        <f t="shared" si="230"/>
        <v>SINAPI-I 42406</v>
      </c>
      <c r="B14063" s="3" t="s">
        <v>6169</v>
      </c>
      <c r="C14063" s="3">
        <v>42406</v>
      </c>
      <c r="D14063" s="2" t="s">
        <v>14792</v>
      </c>
      <c r="E14063" s="3" t="s">
        <v>6149</v>
      </c>
      <c r="G14063" s="66">
        <v>24.31</v>
      </c>
    </row>
    <row r="14064" spans="1:7" ht="22.5" x14ac:dyDescent="0.2">
      <c r="A14064" s="1" t="str">
        <f t="shared" si="230"/>
        <v>SINAPI-I 7156</v>
      </c>
      <c r="B14064" s="3" t="s">
        <v>6169</v>
      </c>
      <c r="C14064" s="3">
        <v>7156</v>
      </c>
      <c r="D14064" s="2" t="s">
        <v>14793</v>
      </c>
      <c r="E14064" s="3" t="s">
        <v>6149</v>
      </c>
      <c r="G14064" s="66">
        <v>30.42</v>
      </c>
    </row>
    <row r="14065" spans="1:7" ht="22.5" x14ac:dyDescent="0.2">
      <c r="A14065" s="1" t="str">
        <f t="shared" si="230"/>
        <v>SINAPI-I 43127</v>
      </c>
      <c r="B14065" s="3" t="s">
        <v>6169</v>
      </c>
      <c r="C14065" s="3">
        <v>43127</v>
      </c>
      <c r="D14065" s="2" t="s">
        <v>14794</v>
      </c>
      <c r="E14065" s="3" t="s">
        <v>6149</v>
      </c>
      <c r="G14065" s="66">
        <v>43.53</v>
      </c>
    </row>
    <row r="14066" spans="1:7" ht="22.5" x14ac:dyDescent="0.2">
      <c r="A14066" s="1" t="str">
        <f t="shared" si="230"/>
        <v>SINAPI-I 10917</v>
      </c>
      <c r="B14066" s="3" t="s">
        <v>6169</v>
      </c>
      <c r="C14066" s="3">
        <v>10917</v>
      </c>
      <c r="D14066" s="2" t="s">
        <v>14795</v>
      </c>
      <c r="E14066" s="3" t="s">
        <v>6149</v>
      </c>
      <c r="G14066" s="66">
        <v>9.19</v>
      </c>
    </row>
    <row r="14067" spans="1:7" ht="22.5" x14ac:dyDescent="0.2">
      <c r="A14067" s="1" t="str">
        <f t="shared" si="230"/>
        <v>SINAPI-I 21141</v>
      </c>
      <c r="B14067" s="3" t="s">
        <v>6169</v>
      </c>
      <c r="C14067" s="3">
        <v>21141</v>
      </c>
      <c r="D14067" s="2" t="s">
        <v>14796</v>
      </c>
      <c r="E14067" s="3" t="s">
        <v>6149</v>
      </c>
      <c r="G14067" s="66">
        <v>14.22</v>
      </c>
    </row>
    <row r="14068" spans="1:7" ht="22.5" x14ac:dyDescent="0.2">
      <c r="A14068" s="1" t="str">
        <f t="shared" si="230"/>
        <v>SINAPI-I 39509</v>
      </c>
      <c r="B14068" s="3" t="s">
        <v>6169</v>
      </c>
      <c r="C14068" s="3">
        <v>39509</v>
      </c>
      <c r="D14068" s="2" t="s">
        <v>14797</v>
      </c>
      <c r="E14068" s="3" t="s">
        <v>6149</v>
      </c>
      <c r="G14068" s="66">
        <v>13.68</v>
      </c>
    </row>
    <row r="14069" spans="1:7" x14ac:dyDescent="0.2">
      <c r="A14069" s="1" t="str">
        <f t="shared" si="230"/>
        <v>SINAPI-I 44529</v>
      </c>
      <c r="B14069" s="3" t="s">
        <v>6169</v>
      </c>
      <c r="C14069" s="3">
        <v>44529</v>
      </c>
      <c r="D14069" s="2" t="s">
        <v>14798</v>
      </c>
      <c r="E14069" s="3" t="s">
        <v>6149</v>
      </c>
      <c r="G14069" s="66">
        <v>11.67</v>
      </c>
    </row>
    <row r="14070" spans="1:7" x14ac:dyDescent="0.2">
      <c r="A14070" s="1" t="str">
        <f t="shared" si="230"/>
        <v>SINAPI-I 7167</v>
      </c>
      <c r="B14070" s="3" t="s">
        <v>6169</v>
      </c>
      <c r="C14070" s="3">
        <v>7167</v>
      </c>
      <c r="D14070" s="2" t="s">
        <v>14799</v>
      </c>
      <c r="E14070" s="3" t="s">
        <v>6149</v>
      </c>
      <c r="G14070" s="66">
        <v>23.81</v>
      </c>
    </row>
    <row r="14071" spans="1:7" x14ac:dyDescent="0.2">
      <c r="A14071" s="1" t="str">
        <f t="shared" si="230"/>
        <v>SINAPI-I 10928</v>
      </c>
      <c r="B14071" s="3" t="s">
        <v>6169</v>
      </c>
      <c r="C14071" s="3">
        <v>10928</v>
      </c>
      <c r="D14071" s="2" t="s">
        <v>14800</v>
      </c>
      <c r="E14071" s="3" t="s">
        <v>6149</v>
      </c>
      <c r="G14071" s="66">
        <v>13.68</v>
      </c>
    </row>
    <row r="14072" spans="1:7" x14ac:dyDescent="0.2">
      <c r="A14072" s="1" t="str">
        <f t="shared" si="230"/>
        <v>SINAPI-I 10933</v>
      </c>
      <c r="B14072" s="3" t="s">
        <v>6169</v>
      </c>
      <c r="C14072" s="3">
        <v>10933</v>
      </c>
      <c r="D14072" s="2" t="s">
        <v>14801</v>
      </c>
      <c r="E14072" s="3" t="s">
        <v>6149</v>
      </c>
      <c r="G14072" s="66">
        <v>20.63</v>
      </c>
    </row>
    <row r="14073" spans="1:7" x14ac:dyDescent="0.2">
      <c r="A14073" s="1" t="str">
        <f t="shared" si="230"/>
        <v>SINAPI-I 7158</v>
      </c>
      <c r="B14073" s="3" t="s">
        <v>6169</v>
      </c>
      <c r="C14073" s="3">
        <v>7158</v>
      </c>
      <c r="D14073" s="2" t="s">
        <v>14802</v>
      </c>
      <c r="E14073" s="3" t="s">
        <v>6149</v>
      </c>
      <c r="G14073" s="66">
        <v>35</v>
      </c>
    </row>
    <row r="14074" spans="1:7" x14ac:dyDescent="0.2">
      <c r="A14074" s="1" t="str">
        <f t="shared" si="230"/>
        <v>SINAPI-I 10927</v>
      </c>
      <c r="B14074" s="3" t="s">
        <v>6169</v>
      </c>
      <c r="C14074" s="3">
        <v>10927</v>
      </c>
      <c r="D14074" s="2" t="s">
        <v>14803</v>
      </c>
      <c r="E14074" s="3" t="s">
        <v>6149</v>
      </c>
      <c r="G14074" s="66">
        <v>22.38</v>
      </c>
    </row>
    <row r="14075" spans="1:7" x14ac:dyDescent="0.2">
      <c r="A14075" s="1" t="str">
        <f t="shared" si="230"/>
        <v>SINAPI-I 7162</v>
      </c>
      <c r="B14075" s="3" t="s">
        <v>6169</v>
      </c>
      <c r="C14075" s="3">
        <v>7162</v>
      </c>
      <c r="D14075" s="2" t="s">
        <v>14804</v>
      </c>
      <c r="E14075" s="3" t="s">
        <v>6149</v>
      </c>
      <c r="G14075" s="66">
        <v>54.77</v>
      </c>
    </row>
    <row r="14076" spans="1:7" x14ac:dyDescent="0.2">
      <c r="A14076" s="1" t="str">
        <f t="shared" si="230"/>
        <v>SINAPI-I 10932</v>
      </c>
      <c r="B14076" s="3" t="s">
        <v>6169</v>
      </c>
      <c r="C14076" s="3">
        <v>10932</v>
      </c>
      <c r="D14076" s="2" t="s">
        <v>14805</v>
      </c>
      <c r="E14076" s="3" t="s">
        <v>6149</v>
      </c>
      <c r="G14076" s="66">
        <v>95.26</v>
      </c>
    </row>
    <row r="14077" spans="1:7" ht="22.5" x14ac:dyDescent="0.2">
      <c r="A14077" s="1" t="str">
        <f t="shared" si="230"/>
        <v>SINAPI-I 10937</v>
      </c>
      <c r="B14077" s="3" t="s">
        <v>6169</v>
      </c>
      <c r="C14077" s="3">
        <v>10937</v>
      </c>
      <c r="D14077" s="2" t="s">
        <v>14806</v>
      </c>
      <c r="E14077" s="3" t="s">
        <v>6149</v>
      </c>
      <c r="G14077" s="66">
        <v>24.48</v>
      </c>
    </row>
    <row r="14078" spans="1:7" ht="22.5" x14ac:dyDescent="0.2">
      <c r="A14078" s="1" t="str">
        <f t="shared" si="230"/>
        <v>SINAPI-I 10935</v>
      </c>
      <c r="B14078" s="3" t="s">
        <v>6169</v>
      </c>
      <c r="C14078" s="3">
        <v>10935</v>
      </c>
      <c r="D14078" s="2" t="s">
        <v>14807</v>
      </c>
      <c r="E14078" s="3" t="s">
        <v>6149</v>
      </c>
      <c r="G14078" s="66">
        <v>42.46</v>
      </c>
    </row>
    <row r="14079" spans="1:7" x14ac:dyDescent="0.2">
      <c r="A14079" s="1" t="str">
        <f t="shared" si="230"/>
        <v>SINAPI-I 10931</v>
      </c>
      <c r="B14079" s="3" t="s">
        <v>6169</v>
      </c>
      <c r="C14079" s="3">
        <v>10931</v>
      </c>
      <c r="D14079" s="2" t="s">
        <v>14808</v>
      </c>
      <c r="E14079" s="3" t="s">
        <v>6149</v>
      </c>
      <c r="G14079" s="66">
        <v>11.94</v>
      </c>
    </row>
    <row r="14080" spans="1:7" x14ac:dyDescent="0.2">
      <c r="A14080" s="1" t="str">
        <f t="shared" si="230"/>
        <v>SINAPI-I 7164</v>
      </c>
      <c r="B14080" s="3" t="s">
        <v>6169</v>
      </c>
      <c r="C14080" s="3">
        <v>7164</v>
      </c>
      <c r="D14080" s="2" t="s">
        <v>14809</v>
      </c>
      <c r="E14080" s="3" t="s">
        <v>6149</v>
      </c>
      <c r="G14080" s="66">
        <v>39.53</v>
      </c>
    </row>
    <row r="14081" spans="1:7" x14ac:dyDescent="0.2">
      <c r="A14081" s="1" t="str">
        <f t="shared" si="230"/>
        <v>SINAPI-I 36887</v>
      </c>
      <c r="B14081" s="3" t="s">
        <v>6169</v>
      </c>
      <c r="C14081" s="3">
        <v>36887</v>
      </c>
      <c r="D14081" s="2" t="s">
        <v>14810</v>
      </c>
      <c r="E14081" s="3" t="s">
        <v>6149</v>
      </c>
      <c r="G14081" s="66">
        <v>8.92</v>
      </c>
    </row>
    <row r="14082" spans="1:7" ht="22.5" x14ac:dyDescent="0.2">
      <c r="A14082" s="1" t="str">
        <f t="shared" si="230"/>
        <v>SINAPI-I 34630</v>
      </c>
      <c r="B14082" s="3" t="s">
        <v>6169</v>
      </c>
      <c r="C14082" s="3">
        <v>34630</v>
      </c>
      <c r="D14082" s="2" t="s">
        <v>14811</v>
      </c>
      <c r="E14082" s="3" t="s">
        <v>6148</v>
      </c>
      <c r="G14082" s="66">
        <v>1092.26</v>
      </c>
    </row>
    <row r="14083" spans="1:7" x14ac:dyDescent="0.2">
      <c r="A14083" s="1" t="str">
        <f t="shared" si="230"/>
        <v>SINAPI-I 7161</v>
      </c>
      <c r="B14083" s="3" t="s">
        <v>6169</v>
      </c>
      <c r="C14083" s="3">
        <v>7161</v>
      </c>
      <c r="D14083" s="2" t="s">
        <v>14812</v>
      </c>
      <c r="E14083" s="3" t="s">
        <v>6149</v>
      </c>
      <c r="G14083" s="66">
        <v>4.92</v>
      </c>
    </row>
    <row r="14084" spans="1:7" ht="22.5" x14ac:dyDescent="0.2">
      <c r="A14084" s="1" t="str">
        <f t="shared" si="230"/>
        <v>SINAPI-I 7170</v>
      </c>
      <c r="B14084" s="3" t="s">
        <v>6169</v>
      </c>
      <c r="C14084" s="3">
        <v>7170</v>
      </c>
      <c r="D14084" s="2" t="s">
        <v>14813</v>
      </c>
      <c r="E14084" s="3" t="s">
        <v>6149</v>
      </c>
      <c r="G14084" s="66">
        <v>2.15</v>
      </c>
    </row>
    <row r="14085" spans="1:7" x14ac:dyDescent="0.2">
      <c r="A14085" s="1" t="str">
        <f t="shared" si="230"/>
        <v>SINAPI-I 37524</v>
      </c>
      <c r="B14085" s="3" t="s">
        <v>6169</v>
      </c>
      <c r="C14085" s="3">
        <v>37524</v>
      </c>
      <c r="D14085" s="2" t="s">
        <v>14814</v>
      </c>
      <c r="E14085" s="3" t="s">
        <v>6147</v>
      </c>
      <c r="G14085" s="66">
        <v>1.97</v>
      </c>
    </row>
    <row r="14086" spans="1:7" ht="22.5" x14ac:dyDescent="0.2">
      <c r="A14086" s="1" t="str">
        <f t="shared" si="230"/>
        <v>SINAPI-I 37525</v>
      </c>
      <c r="B14086" s="3" t="s">
        <v>6169</v>
      </c>
      <c r="C14086" s="3">
        <v>37525</v>
      </c>
      <c r="D14086" s="2" t="s">
        <v>14815</v>
      </c>
      <c r="E14086" s="3" t="s">
        <v>6147</v>
      </c>
      <c r="G14086" s="66">
        <v>2.69</v>
      </c>
    </row>
    <row r="14087" spans="1:7" x14ac:dyDescent="0.2">
      <c r="A14087" s="1" t="str">
        <f t="shared" si="230"/>
        <v>SINAPI-I 36789</v>
      </c>
      <c r="B14087" s="3" t="s">
        <v>6169</v>
      </c>
      <c r="C14087" s="3">
        <v>36789</v>
      </c>
      <c r="D14087" s="2" t="s">
        <v>14816</v>
      </c>
      <c r="E14087" s="3" t="s">
        <v>6148</v>
      </c>
      <c r="G14087" s="66">
        <v>4.49</v>
      </c>
    </row>
    <row r="14088" spans="1:7" ht="22.5" x14ac:dyDescent="0.2">
      <c r="A14088" s="1" t="str">
        <f t="shared" si="230"/>
        <v>SINAPI-I 7173</v>
      </c>
      <c r="B14088" s="3" t="s">
        <v>6169</v>
      </c>
      <c r="C14088" s="3">
        <v>7173</v>
      </c>
      <c r="D14088" s="2" t="s">
        <v>14817</v>
      </c>
      <c r="E14088" s="3" t="s">
        <v>15512</v>
      </c>
      <c r="G14088" s="66">
        <v>2900</v>
      </c>
    </row>
    <row r="14089" spans="1:7" ht="22.5" x14ac:dyDescent="0.2">
      <c r="A14089" s="1" t="str">
        <f t="shared" si="230"/>
        <v>SINAPI-I 7175</v>
      </c>
      <c r="B14089" s="3" t="s">
        <v>6169</v>
      </c>
      <c r="C14089" s="3">
        <v>7175</v>
      </c>
      <c r="D14089" s="2" t="s">
        <v>14818</v>
      </c>
      <c r="E14089" s="3" t="s">
        <v>6148</v>
      </c>
      <c r="G14089" s="66">
        <v>3.28</v>
      </c>
    </row>
    <row r="14090" spans="1:7" x14ac:dyDescent="0.2">
      <c r="A14090" s="1" t="str">
        <f t="shared" si="230"/>
        <v>SINAPI-I 40741</v>
      </c>
      <c r="B14090" s="3" t="s">
        <v>6169</v>
      </c>
      <c r="C14090" s="3">
        <v>40741</v>
      </c>
      <c r="D14090" s="2" t="s">
        <v>14819</v>
      </c>
      <c r="E14090" s="3" t="s">
        <v>6148</v>
      </c>
      <c r="G14090" s="66">
        <v>3.35</v>
      </c>
    </row>
    <row r="14091" spans="1:7" x14ac:dyDescent="0.2">
      <c r="A14091" s="1" t="str">
        <f t="shared" si="230"/>
        <v>SINAPI-I 7184</v>
      </c>
      <c r="B14091" s="3" t="s">
        <v>6169</v>
      </c>
      <c r="C14091" s="3">
        <v>7184</v>
      </c>
      <c r="D14091" s="2" t="s">
        <v>14820</v>
      </c>
      <c r="E14091" s="3" t="s">
        <v>6149</v>
      </c>
      <c r="G14091" s="66">
        <v>49</v>
      </c>
    </row>
    <row r="14092" spans="1:7" x14ac:dyDescent="0.2">
      <c r="A14092" s="1" t="str">
        <f t="shared" si="230"/>
        <v>SINAPI-I 34458</v>
      </c>
      <c r="B14092" s="3" t="s">
        <v>6169</v>
      </c>
      <c r="C14092" s="3">
        <v>34458</v>
      </c>
      <c r="D14092" s="2" t="s">
        <v>14821</v>
      </c>
      <c r="E14092" s="3" t="s">
        <v>6148</v>
      </c>
      <c r="G14092" s="66">
        <v>128.09</v>
      </c>
    </row>
    <row r="14093" spans="1:7" x14ac:dyDescent="0.2">
      <c r="A14093" s="1" t="str">
        <f t="shared" si="230"/>
        <v>SINAPI-I 34464</v>
      </c>
      <c r="B14093" s="3" t="s">
        <v>6169</v>
      </c>
      <c r="C14093" s="3">
        <v>34464</v>
      </c>
      <c r="D14093" s="2" t="s">
        <v>14822</v>
      </c>
      <c r="E14093" s="3" t="s">
        <v>6148</v>
      </c>
      <c r="G14093" s="66">
        <v>190.67</v>
      </c>
    </row>
    <row r="14094" spans="1:7" x14ac:dyDescent="0.2">
      <c r="A14094" s="1" t="str">
        <f t="shared" si="230"/>
        <v>SINAPI-I 34468</v>
      </c>
      <c r="B14094" s="3" t="s">
        <v>6169</v>
      </c>
      <c r="C14094" s="3">
        <v>34468</v>
      </c>
      <c r="D14094" s="2" t="s">
        <v>14823</v>
      </c>
      <c r="E14094" s="3" t="s">
        <v>6148</v>
      </c>
      <c r="G14094" s="66">
        <v>240.38</v>
      </c>
    </row>
    <row r="14095" spans="1:7" x14ac:dyDescent="0.2">
      <c r="A14095" s="1" t="str">
        <f t="shared" si="230"/>
        <v>SINAPI-I 34473</v>
      </c>
      <c r="B14095" s="3" t="s">
        <v>6169</v>
      </c>
      <c r="C14095" s="3">
        <v>34473</v>
      </c>
      <c r="D14095" s="2" t="s">
        <v>14824</v>
      </c>
      <c r="E14095" s="3" t="s">
        <v>6148</v>
      </c>
      <c r="G14095" s="66">
        <v>145.82</v>
      </c>
    </row>
    <row r="14096" spans="1:7" x14ac:dyDescent="0.2">
      <c r="A14096" s="1" t="str">
        <f t="shared" si="230"/>
        <v>SINAPI-I 34480</v>
      </c>
      <c r="B14096" s="3" t="s">
        <v>6169</v>
      </c>
      <c r="C14096" s="3">
        <v>34480</v>
      </c>
      <c r="D14096" s="2" t="s">
        <v>14825</v>
      </c>
      <c r="E14096" s="3" t="s">
        <v>6148</v>
      </c>
      <c r="G14096" s="66">
        <v>269.48</v>
      </c>
    </row>
    <row r="14097" spans="1:7" x14ac:dyDescent="0.2">
      <c r="A14097" s="1" t="str">
        <f t="shared" si="230"/>
        <v>SINAPI-I 34486</v>
      </c>
      <c r="B14097" s="3" t="s">
        <v>6169</v>
      </c>
      <c r="C14097" s="3">
        <v>34486</v>
      </c>
      <c r="D14097" s="2" t="s">
        <v>14826</v>
      </c>
      <c r="E14097" s="3" t="s">
        <v>6148</v>
      </c>
      <c r="G14097" s="66">
        <v>319.06</v>
      </c>
    </row>
    <row r="14098" spans="1:7" x14ac:dyDescent="0.2">
      <c r="A14098" s="1" t="str">
        <f t="shared" si="230"/>
        <v>SINAPI-I 7190</v>
      </c>
      <c r="B14098" s="3" t="s">
        <v>6169</v>
      </c>
      <c r="C14098" s="3">
        <v>7190</v>
      </c>
      <c r="D14098" s="2" t="s">
        <v>14827</v>
      </c>
      <c r="E14098" s="3" t="s">
        <v>6148</v>
      </c>
      <c r="G14098" s="66">
        <v>10.65</v>
      </c>
    </row>
    <row r="14099" spans="1:7" x14ac:dyDescent="0.2">
      <c r="A14099" s="1" t="str">
        <f t="shared" si="230"/>
        <v>SINAPI-I 34417</v>
      </c>
      <c r="B14099" s="3" t="s">
        <v>6169</v>
      </c>
      <c r="C14099" s="3">
        <v>34417</v>
      </c>
      <c r="D14099" s="2" t="s">
        <v>14828</v>
      </c>
      <c r="E14099" s="3" t="s">
        <v>6148</v>
      </c>
      <c r="G14099" s="66">
        <v>17.04</v>
      </c>
    </row>
    <row r="14100" spans="1:7" x14ac:dyDescent="0.2">
      <c r="A14100" s="1" t="str">
        <f t="shared" si="230"/>
        <v>SINAPI-I 7213</v>
      </c>
      <c r="B14100" s="3" t="s">
        <v>6169</v>
      </c>
      <c r="C14100" s="3">
        <v>7213</v>
      </c>
      <c r="D14100" s="2" t="s">
        <v>14829</v>
      </c>
      <c r="E14100" s="3" t="s">
        <v>6149</v>
      </c>
      <c r="G14100" s="66">
        <v>15.63</v>
      </c>
    </row>
    <row r="14101" spans="1:7" x14ac:dyDescent="0.2">
      <c r="A14101" s="1" t="str">
        <f t="shared" si="230"/>
        <v>SINAPI-I 7195</v>
      </c>
      <c r="B14101" s="3" t="s">
        <v>6169</v>
      </c>
      <c r="C14101" s="3">
        <v>7195</v>
      </c>
      <c r="D14101" s="2" t="s">
        <v>14830</v>
      </c>
      <c r="E14101" s="3" t="s">
        <v>6148</v>
      </c>
      <c r="G14101" s="66">
        <v>45.9</v>
      </c>
    </row>
    <row r="14102" spans="1:7" x14ac:dyDescent="0.2">
      <c r="A14102" s="1" t="str">
        <f t="shared" si="230"/>
        <v>SINAPI-I 7186</v>
      </c>
      <c r="B14102" s="3" t="s">
        <v>6169</v>
      </c>
      <c r="C14102" s="3">
        <v>7186</v>
      </c>
      <c r="D14102" s="2" t="s">
        <v>14831</v>
      </c>
      <c r="E14102" s="3" t="s">
        <v>6148</v>
      </c>
      <c r="G14102" s="66">
        <v>50</v>
      </c>
    </row>
    <row r="14103" spans="1:7" x14ac:dyDescent="0.2">
      <c r="A14103" s="1" t="str">
        <f t="shared" si="230"/>
        <v>SINAPI-I 7194</v>
      </c>
      <c r="B14103" s="3" t="s">
        <v>6169</v>
      </c>
      <c r="C14103" s="3">
        <v>7194</v>
      </c>
      <c r="D14103" s="2" t="s">
        <v>14832</v>
      </c>
      <c r="E14103" s="3" t="s">
        <v>6149</v>
      </c>
      <c r="G14103" s="66">
        <v>23.05</v>
      </c>
    </row>
    <row r="14104" spans="1:7" x14ac:dyDescent="0.2">
      <c r="A14104" s="1" t="str">
        <f t="shared" si="230"/>
        <v>SINAPI-I 7197</v>
      </c>
      <c r="B14104" s="3" t="s">
        <v>6169</v>
      </c>
      <c r="C14104" s="3">
        <v>7197</v>
      </c>
      <c r="D14104" s="2" t="s">
        <v>14833</v>
      </c>
      <c r="E14104" s="3" t="s">
        <v>6148</v>
      </c>
      <c r="G14104" s="66">
        <v>97.3</v>
      </c>
    </row>
    <row r="14105" spans="1:7" x14ac:dyDescent="0.2">
      <c r="A14105" s="1" t="str">
        <f t="shared" si="230"/>
        <v>SINAPI-I 7192</v>
      </c>
      <c r="B14105" s="3" t="s">
        <v>6169</v>
      </c>
      <c r="C14105" s="3">
        <v>7192</v>
      </c>
      <c r="D14105" s="2" t="s">
        <v>14834</v>
      </c>
      <c r="E14105" s="3" t="s">
        <v>6148</v>
      </c>
      <c r="G14105" s="66">
        <v>87.17</v>
      </c>
    </row>
    <row r="14106" spans="1:7" x14ac:dyDescent="0.2">
      <c r="A14106" s="1" t="str">
        <f t="shared" si="230"/>
        <v>SINAPI-I 7193</v>
      </c>
      <c r="B14106" s="3" t="s">
        <v>6169</v>
      </c>
      <c r="C14106" s="3">
        <v>7193</v>
      </c>
      <c r="D14106" s="2" t="s">
        <v>14835</v>
      </c>
      <c r="E14106" s="3" t="s">
        <v>6148</v>
      </c>
      <c r="G14106" s="66">
        <v>98.14</v>
      </c>
    </row>
    <row r="14107" spans="1:7" x14ac:dyDescent="0.2">
      <c r="A14107" s="1" t="str">
        <f t="shared" si="230"/>
        <v>SINAPI-I 7189</v>
      </c>
      <c r="B14107" s="3" t="s">
        <v>6169</v>
      </c>
      <c r="C14107" s="3">
        <v>7189</v>
      </c>
      <c r="D14107" s="2" t="s">
        <v>14836</v>
      </c>
      <c r="E14107" s="3" t="s">
        <v>6148</v>
      </c>
      <c r="G14107" s="66">
        <v>114.05</v>
      </c>
    </row>
    <row r="14108" spans="1:7" x14ac:dyDescent="0.2">
      <c r="A14108" s="1" t="str">
        <f t="shared" si="230"/>
        <v>SINAPI-I 34402</v>
      </c>
      <c r="B14108" s="3" t="s">
        <v>6169</v>
      </c>
      <c r="C14108" s="3">
        <v>34402</v>
      </c>
      <c r="D14108" s="2" t="s">
        <v>14837</v>
      </c>
      <c r="E14108" s="3" t="s">
        <v>6148</v>
      </c>
      <c r="G14108" s="66">
        <v>161.02000000000001</v>
      </c>
    </row>
    <row r="14109" spans="1:7" x14ac:dyDescent="0.2">
      <c r="A14109" s="1" t="str">
        <f t="shared" si="230"/>
        <v>SINAPI-I 7245</v>
      </c>
      <c r="B14109" s="3" t="s">
        <v>6169</v>
      </c>
      <c r="C14109" s="3">
        <v>7245</v>
      </c>
      <c r="D14109" s="2" t="s">
        <v>14838</v>
      </c>
      <c r="E14109" s="3" t="s">
        <v>6148</v>
      </c>
      <c r="G14109" s="66">
        <v>32.58</v>
      </c>
    </row>
    <row r="14110" spans="1:7" x14ac:dyDescent="0.2">
      <c r="A14110" s="1" t="str">
        <f t="shared" si="230"/>
        <v>SINAPI-I 34425</v>
      </c>
      <c r="B14110" s="3" t="s">
        <v>6169</v>
      </c>
      <c r="C14110" s="3">
        <v>34425</v>
      </c>
      <c r="D14110" s="2" t="s">
        <v>14839</v>
      </c>
      <c r="E14110" s="3" t="s">
        <v>6148</v>
      </c>
      <c r="G14110" s="66">
        <v>103.44</v>
      </c>
    </row>
    <row r="14111" spans="1:7" x14ac:dyDescent="0.2">
      <c r="A14111" s="1" t="str">
        <f t="shared" si="230"/>
        <v>SINAPI-I 7223</v>
      </c>
      <c r="B14111" s="3" t="s">
        <v>6169</v>
      </c>
      <c r="C14111" s="3">
        <v>7223</v>
      </c>
      <c r="D14111" s="2" t="s">
        <v>14840</v>
      </c>
      <c r="E14111" s="3" t="s">
        <v>6148</v>
      </c>
      <c r="G14111" s="66">
        <v>115.27</v>
      </c>
    </row>
    <row r="14112" spans="1:7" x14ac:dyDescent="0.2">
      <c r="A14112" s="1" t="str">
        <f t="shared" si="230"/>
        <v>SINAPI-I 7234</v>
      </c>
      <c r="B14112" s="3" t="s">
        <v>6169</v>
      </c>
      <c r="C14112" s="3">
        <v>7234</v>
      </c>
      <c r="D14112" s="2" t="s">
        <v>14841</v>
      </c>
      <c r="E14112" s="3" t="s">
        <v>6148</v>
      </c>
      <c r="G14112" s="66">
        <v>173.94</v>
      </c>
    </row>
    <row r="14113" spans="1:7" x14ac:dyDescent="0.2">
      <c r="A14113" s="1" t="str">
        <f t="shared" si="230"/>
        <v>SINAPI-I 7224</v>
      </c>
      <c r="B14113" s="3" t="s">
        <v>6169</v>
      </c>
      <c r="C14113" s="3">
        <v>7224</v>
      </c>
      <c r="D14113" s="2" t="s">
        <v>14842</v>
      </c>
      <c r="E14113" s="3" t="s">
        <v>6148</v>
      </c>
      <c r="G14113" s="66">
        <v>211.91</v>
      </c>
    </row>
    <row r="14114" spans="1:7" x14ac:dyDescent="0.2">
      <c r="A14114" s="1" t="str">
        <f t="shared" si="230"/>
        <v>SINAPI-I 7225</v>
      </c>
      <c r="B14114" s="3" t="s">
        <v>6169</v>
      </c>
      <c r="C14114" s="3">
        <v>7225</v>
      </c>
      <c r="D14114" s="2" t="s">
        <v>14843</v>
      </c>
      <c r="E14114" s="3" t="s">
        <v>6148</v>
      </c>
      <c r="G14114" s="66">
        <v>227.22</v>
      </c>
    </row>
    <row r="14115" spans="1:7" x14ac:dyDescent="0.2">
      <c r="A14115" s="1" t="str">
        <f t="shared" si="230"/>
        <v>SINAPI-I 7226</v>
      </c>
      <c r="B14115" s="3" t="s">
        <v>6169</v>
      </c>
      <c r="C14115" s="3">
        <v>7226</v>
      </c>
      <c r="D14115" s="2" t="s">
        <v>14844</v>
      </c>
      <c r="E14115" s="3" t="s">
        <v>6148</v>
      </c>
      <c r="G14115" s="66">
        <v>242.48</v>
      </c>
    </row>
    <row r="14116" spans="1:7" x14ac:dyDescent="0.2">
      <c r="A14116" s="1" t="str">
        <f t="shared" si="230"/>
        <v>SINAPI-I 7227</v>
      </c>
      <c r="B14116" s="3" t="s">
        <v>6169</v>
      </c>
      <c r="C14116" s="3">
        <v>7227</v>
      </c>
      <c r="D14116" s="2" t="s">
        <v>14845</v>
      </c>
      <c r="E14116" s="3" t="s">
        <v>6148</v>
      </c>
      <c r="G14116" s="66">
        <v>276</v>
      </c>
    </row>
    <row r="14117" spans="1:7" x14ac:dyDescent="0.2">
      <c r="A14117" s="1" t="str">
        <f t="shared" si="230"/>
        <v>SINAPI-I 7212</v>
      </c>
      <c r="B14117" s="3" t="s">
        <v>6169</v>
      </c>
      <c r="C14117" s="3">
        <v>7212</v>
      </c>
      <c r="D14117" s="2" t="s">
        <v>14846</v>
      </c>
      <c r="E14117" s="3" t="s">
        <v>6148</v>
      </c>
      <c r="G14117" s="66">
        <v>303.26</v>
      </c>
    </row>
    <row r="14118" spans="1:7" x14ac:dyDescent="0.2">
      <c r="A14118" s="1" t="str">
        <f t="shared" si="230"/>
        <v>SINAPI-I 7229</v>
      </c>
      <c r="B14118" s="3" t="s">
        <v>6169</v>
      </c>
      <c r="C14118" s="3">
        <v>7229</v>
      </c>
      <c r="D14118" s="2" t="s">
        <v>14847</v>
      </c>
      <c r="E14118" s="3" t="s">
        <v>6148</v>
      </c>
      <c r="G14118" s="66">
        <v>192.22</v>
      </c>
    </row>
    <row r="14119" spans="1:7" x14ac:dyDescent="0.2">
      <c r="A14119" s="1" t="str">
        <f t="shared" ref="A14119:A14182" si="231">CONCATENAR</f>
        <v>SINAPI-I 7230</v>
      </c>
      <c r="B14119" s="3" t="s">
        <v>6169</v>
      </c>
      <c r="C14119" s="3">
        <v>7230</v>
      </c>
      <c r="D14119" s="2" t="s">
        <v>14848</v>
      </c>
      <c r="E14119" s="3" t="s">
        <v>6148</v>
      </c>
      <c r="G14119" s="66">
        <v>320.02</v>
      </c>
    </row>
    <row r="14120" spans="1:7" x14ac:dyDescent="0.2">
      <c r="A14120" s="1" t="str">
        <f t="shared" si="231"/>
        <v>SINAPI-I 7231</v>
      </c>
      <c r="B14120" s="3" t="s">
        <v>6169</v>
      </c>
      <c r="C14120" s="3">
        <v>7231</v>
      </c>
      <c r="D14120" s="2" t="s">
        <v>14849</v>
      </c>
      <c r="E14120" s="3" t="s">
        <v>6148</v>
      </c>
      <c r="G14120" s="66">
        <v>453.97</v>
      </c>
    </row>
    <row r="14121" spans="1:7" x14ac:dyDescent="0.2">
      <c r="A14121" s="1" t="str">
        <f t="shared" si="231"/>
        <v>SINAPI-I 7220</v>
      </c>
      <c r="B14121" s="3" t="s">
        <v>6169</v>
      </c>
      <c r="C14121" s="3">
        <v>7220</v>
      </c>
      <c r="D14121" s="2" t="s">
        <v>14850</v>
      </c>
      <c r="E14121" s="3" t="s">
        <v>6148</v>
      </c>
      <c r="G14121" s="66">
        <v>560.38</v>
      </c>
    </row>
    <row r="14122" spans="1:7" x14ac:dyDescent="0.2">
      <c r="A14122" s="1" t="str">
        <f t="shared" si="231"/>
        <v>SINAPI-I 34447</v>
      </c>
      <c r="B14122" s="3" t="s">
        <v>6169</v>
      </c>
      <c r="C14122" s="3">
        <v>34447</v>
      </c>
      <c r="D14122" s="2" t="s">
        <v>14851</v>
      </c>
      <c r="E14122" s="3" t="s">
        <v>6148</v>
      </c>
      <c r="G14122" s="66">
        <v>626.59</v>
      </c>
    </row>
    <row r="14123" spans="1:7" x14ac:dyDescent="0.2">
      <c r="A14123" s="1" t="str">
        <f t="shared" si="231"/>
        <v>SINAPI-I 7233</v>
      </c>
      <c r="B14123" s="3" t="s">
        <v>6169</v>
      </c>
      <c r="C14123" s="3">
        <v>7233</v>
      </c>
      <c r="D14123" s="2" t="s">
        <v>14852</v>
      </c>
      <c r="E14123" s="3" t="s">
        <v>6148</v>
      </c>
      <c r="G14123" s="66">
        <v>718.8</v>
      </c>
    </row>
    <row r="14124" spans="1:7" ht="33.75" x14ac:dyDescent="0.2">
      <c r="A14124" s="1" t="str">
        <f t="shared" si="231"/>
        <v>SINAPI-I 40740</v>
      </c>
      <c r="B14124" s="3" t="s">
        <v>6169</v>
      </c>
      <c r="C14124" s="3">
        <v>40740</v>
      </c>
      <c r="D14124" s="2" t="s">
        <v>14853</v>
      </c>
      <c r="E14124" s="3" t="s">
        <v>6149</v>
      </c>
      <c r="G14124" s="66">
        <v>131.33000000000001</v>
      </c>
    </row>
    <row r="14125" spans="1:7" ht="22.5" x14ac:dyDescent="0.2">
      <c r="A14125" s="1" t="str">
        <f t="shared" si="231"/>
        <v>SINAPI-I 25007</v>
      </c>
      <c r="B14125" s="3" t="s">
        <v>6169</v>
      </c>
      <c r="C14125" s="3">
        <v>25007</v>
      </c>
      <c r="D14125" s="2" t="s">
        <v>14854</v>
      </c>
      <c r="E14125" s="3" t="s">
        <v>6149</v>
      </c>
      <c r="G14125" s="66">
        <v>37.58</v>
      </c>
    </row>
    <row r="14126" spans="1:7" ht="33.75" x14ac:dyDescent="0.2">
      <c r="A14126" s="1" t="str">
        <f t="shared" si="231"/>
        <v>SINAPI-I 43071</v>
      </c>
      <c r="B14126" s="3" t="s">
        <v>6169</v>
      </c>
      <c r="C14126" s="3">
        <v>43071</v>
      </c>
      <c r="D14126" s="2" t="s">
        <v>14855</v>
      </c>
      <c r="E14126" s="3" t="s">
        <v>6149</v>
      </c>
      <c r="G14126" s="66">
        <v>147.88</v>
      </c>
    </row>
    <row r="14127" spans="1:7" ht="33.75" x14ac:dyDescent="0.2">
      <c r="A14127" s="1" t="str">
        <f t="shared" si="231"/>
        <v>SINAPI-I 39520</v>
      </c>
      <c r="B14127" s="3" t="s">
        <v>6169</v>
      </c>
      <c r="C14127" s="3">
        <v>39520</v>
      </c>
      <c r="D14127" s="2" t="s">
        <v>14856</v>
      </c>
      <c r="E14127" s="3" t="s">
        <v>6149</v>
      </c>
      <c r="G14127" s="66">
        <v>120.64</v>
      </c>
    </row>
    <row r="14128" spans="1:7" ht="33.75" x14ac:dyDescent="0.2">
      <c r="A14128" s="1" t="str">
        <f t="shared" si="231"/>
        <v>SINAPI-I 39521</v>
      </c>
      <c r="B14128" s="3" t="s">
        <v>6169</v>
      </c>
      <c r="C14128" s="3">
        <v>39521</v>
      </c>
      <c r="D14128" s="2" t="s">
        <v>14857</v>
      </c>
      <c r="E14128" s="3" t="s">
        <v>6149</v>
      </c>
      <c r="G14128" s="66">
        <v>124.58</v>
      </c>
    </row>
    <row r="14129" spans="1:7" ht="33.75" x14ac:dyDescent="0.2">
      <c r="A14129" s="1" t="str">
        <f t="shared" si="231"/>
        <v>SINAPI-I 39522</v>
      </c>
      <c r="B14129" s="3" t="s">
        <v>6169</v>
      </c>
      <c r="C14129" s="3">
        <v>39522</v>
      </c>
      <c r="D14129" s="2" t="s">
        <v>14858</v>
      </c>
      <c r="E14129" s="3" t="s">
        <v>6149</v>
      </c>
      <c r="G14129" s="66">
        <v>128.65</v>
      </c>
    </row>
    <row r="14130" spans="1:7" ht="22.5" x14ac:dyDescent="0.2">
      <c r="A14130" s="1" t="str">
        <f t="shared" si="231"/>
        <v>SINAPI-I 7243</v>
      </c>
      <c r="B14130" s="3" t="s">
        <v>6169</v>
      </c>
      <c r="C14130" s="3">
        <v>7243</v>
      </c>
      <c r="D14130" s="2" t="s">
        <v>14859</v>
      </c>
      <c r="E14130" s="3" t="s">
        <v>6149</v>
      </c>
      <c r="G14130" s="66">
        <v>39.270000000000003</v>
      </c>
    </row>
    <row r="14131" spans="1:7" ht="22.5" x14ac:dyDescent="0.2">
      <c r="A14131" s="1" t="str">
        <f t="shared" si="231"/>
        <v>SINAPI-I 11067</v>
      </c>
      <c r="B14131" s="3" t="s">
        <v>6169</v>
      </c>
      <c r="C14131" s="3">
        <v>11067</v>
      </c>
      <c r="D14131" s="2" t="s">
        <v>14860</v>
      </c>
      <c r="E14131" s="3" t="s">
        <v>6148</v>
      </c>
      <c r="G14131" s="66">
        <v>553.72</v>
      </c>
    </row>
    <row r="14132" spans="1:7" ht="22.5" x14ac:dyDescent="0.2">
      <c r="A14132" s="1" t="str">
        <f t="shared" si="231"/>
        <v>SINAPI-I 11068</v>
      </c>
      <c r="B14132" s="3" t="s">
        <v>6169</v>
      </c>
      <c r="C14132" s="3">
        <v>11068</v>
      </c>
      <c r="D14132" s="2" t="s">
        <v>14861</v>
      </c>
      <c r="E14132" s="3" t="s">
        <v>6148</v>
      </c>
      <c r="G14132" s="66">
        <v>699.54</v>
      </c>
    </row>
    <row r="14133" spans="1:7" x14ac:dyDescent="0.2">
      <c r="A14133" s="1" t="str">
        <f t="shared" si="231"/>
        <v>SINAPI-I 7246</v>
      </c>
      <c r="B14133" s="3" t="s">
        <v>6169</v>
      </c>
      <c r="C14133" s="3">
        <v>7246</v>
      </c>
      <c r="D14133" s="2" t="s">
        <v>14862</v>
      </c>
      <c r="E14133" s="3" t="s">
        <v>6148</v>
      </c>
      <c r="G14133" s="66">
        <v>35.979999999999997</v>
      </c>
    </row>
    <row r="14134" spans="1:7" x14ac:dyDescent="0.2">
      <c r="A14134" s="1" t="str">
        <f t="shared" si="231"/>
        <v>SINAPI-I 12869</v>
      </c>
      <c r="B14134" s="3" t="s">
        <v>6169</v>
      </c>
      <c r="C14134" s="3">
        <v>12869</v>
      </c>
      <c r="D14134" s="2" t="s">
        <v>14863</v>
      </c>
      <c r="E14134" s="3" t="s">
        <v>6152</v>
      </c>
      <c r="G14134" s="66">
        <v>23.82</v>
      </c>
    </row>
    <row r="14135" spans="1:7" x14ac:dyDescent="0.2">
      <c r="A14135" s="1" t="str">
        <f t="shared" si="231"/>
        <v>SINAPI-I 41097</v>
      </c>
      <c r="B14135" s="3" t="s">
        <v>6169</v>
      </c>
      <c r="C14135" s="3">
        <v>41097</v>
      </c>
      <c r="D14135" s="2" t="s">
        <v>14864</v>
      </c>
      <c r="E14135" s="3" t="s">
        <v>6164</v>
      </c>
      <c r="G14135" s="66">
        <v>4208.21</v>
      </c>
    </row>
    <row r="14136" spans="1:7" ht="22.5" x14ac:dyDescent="0.2">
      <c r="A14136" s="1" t="str">
        <f t="shared" si="231"/>
        <v>SINAPI-I 1574</v>
      </c>
      <c r="B14136" s="3" t="s">
        <v>6169</v>
      </c>
      <c r="C14136" s="3">
        <v>1574</v>
      </c>
      <c r="D14136" s="2" t="s">
        <v>14865</v>
      </c>
      <c r="E14136" s="3" t="s">
        <v>6148</v>
      </c>
      <c r="G14136" s="66">
        <v>2.33</v>
      </c>
    </row>
    <row r="14137" spans="1:7" ht="22.5" x14ac:dyDescent="0.2">
      <c r="A14137" s="1" t="str">
        <f t="shared" si="231"/>
        <v>SINAPI-I 1581</v>
      </c>
      <c r="B14137" s="3" t="s">
        <v>6169</v>
      </c>
      <c r="C14137" s="3">
        <v>1581</v>
      </c>
      <c r="D14137" s="2" t="s">
        <v>14866</v>
      </c>
      <c r="E14137" s="3" t="s">
        <v>6148</v>
      </c>
      <c r="G14137" s="66">
        <v>16.18</v>
      </c>
    </row>
    <row r="14138" spans="1:7" ht="22.5" x14ac:dyDescent="0.2">
      <c r="A14138" s="1" t="str">
        <f t="shared" si="231"/>
        <v>SINAPI-I 1575</v>
      </c>
      <c r="B14138" s="3" t="s">
        <v>6169</v>
      </c>
      <c r="C14138" s="3">
        <v>1575</v>
      </c>
      <c r="D14138" s="2" t="s">
        <v>14867</v>
      </c>
      <c r="E14138" s="3" t="s">
        <v>6148</v>
      </c>
      <c r="G14138" s="66">
        <v>2.77</v>
      </c>
    </row>
    <row r="14139" spans="1:7" ht="22.5" x14ac:dyDescent="0.2">
      <c r="A14139" s="1" t="str">
        <f t="shared" si="231"/>
        <v>SINAPI-I 1570</v>
      </c>
      <c r="B14139" s="3" t="s">
        <v>6169</v>
      </c>
      <c r="C14139" s="3">
        <v>1570</v>
      </c>
      <c r="D14139" s="2" t="s">
        <v>14868</v>
      </c>
      <c r="E14139" s="3" t="s">
        <v>6148</v>
      </c>
      <c r="G14139" s="66">
        <v>1.39</v>
      </c>
    </row>
    <row r="14140" spans="1:7" ht="22.5" x14ac:dyDescent="0.2">
      <c r="A14140" s="1" t="str">
        <f t="shared" si="231"/>
        <v>SINAPI-I 1576</v>
      </c>
      <c r="B14140" s="3" t="s">
        <v>6169</v>
      </c>
      <c r="C14140" s="3">
        <v>1576</v>
      </c>
      <c r="D14140" s="2" t="s">
        <v>14869</v>
      </c>
      <c r="E14140" s="3" t="s">
        <v>6148</v>
      </c>
      <c r="G14140" s="66">
        <v>3.83</v>
      </c>
    </row>
    <row r="14141" spans="1:7" ht="22.5" x14ac:dyDescent="0.2">
      <c r="A14141" s="1" t="str">
        <f t="shared" si="231"/>
        <v>SINAPI-I 1577</v>
      </c>
      <c r="B14141" s="3" t="s">
        <v>6169</v>
      </c>
      <c r="C14141" s="3">
        <v>1577</v>
      </c>
      <c r="D14141" s="2" t="s">
        <v>14870</v>
      </c>
      <c r="E14141" s="3" t="s">
        <v>6148</v>
      </c>
      <c r="G14141" s="66">
        <v>4.32</v>
      </c>
    </row>
    <row r="14142" spans="1:7" ht="22.5" x14ac:dyDescent="0.2">
      <c r="A14142" s="1" t="str">
        <f t="shared" si="231"/>
        <v>SINAPI-I 1571</v>
      </c>
      <c r="B14142" s="3" t="s">
        <v>6169</v>
      </c>
      <c r="C14142" s="3">
        <v>1571</v>
      </c>
      <c r="D14142" s="2" t="s">
        <v>14871</v>
      </c>
      <c r="E14142" s="3" t="s">
        <v>6148</v>
      </c>
      <c r="G14142" s="66">
        <v>1.81</v>
      </c>
    </row>
    <row r="14143" spans="1:7" ht="22.5" x14ac:dyDescent="0.2">
      <c r="A14143" s="1" t="str">
        <f t="shared" si="231"/>
        <v>SINAPI-I 1578</v>
      </c>
      <c r="B14143" s="3" t="s">
        <v>6169</v>
      </c>
      <c r="C14143" s="3">
        <v>1578</v>
      </c>
      <c r="D14143" s="2" t="s">
        <v>14872</v>
      </c>
      <c r="E14143" s="3" t="s">
        <v>6148</v>
      </c>
      <c r="G14143" s="66">
        <v>7.5</v>
      </c>
    </row>
    <row r="14144" spans="1:7" ht="22.5" x14ac:dyDescent="0.2">
      <c r="A14144" s="1" t="str">
        <f t="shared" si="231"/>
        <v>SINAPI-I 1573</v>
      </c>
      <c r="B14144" s="3" t="s">
        <v>6169</v>
      </c>
      <c r="C14144" s="3">
        <v>1573</v>
      </c>
      <c r="D14144" s="2" t="s">
        <v>14873</v>
      </c>
      <c r="E14144" s="3" t="s">
        <v>6148</v>
      </c>
      <c r="G14144" s="66">
        <v>2.16</v>
      </c>
    </row>
    <row r="14145" spans="1:7" ht="22.5" x14ac:dyDescent="0.2">
      <c r="A14145" s="1" t="str">
        <f t="shared" si="231"/>
        <v>SINAPI-I 1579</v>
      </c>
      <c r="B14145" s="3" t="s">
        <v>6169</v>
      </c>
      <c r="C14145" s="3">
        <v>1579</v>
      </c>
      <c r="D14145" s="2" t="s">
        <v>14874</v>
      </c>
      <c r="E14145" s="3" t="s">
        <v>6148</v>
      </c>
      <c r="G14145" s="66">
        <v>9.34</v>
      </c>
    </row>
    <row r="14146" spans="1:7" ht="22.5" x14ac:dyDescent="0.2">
      <c r="A14146" s="1" t="str">
        <f t="shared" si="231"/>
        <v>SINAPI-I 1580</v>
      </c>
      <c r="B14146" s="3" t="s">
        <v>6169</v>
      </c>
      <c r="C14146" s="3">
        <v>1580</v>
      </c>
      <c r="D14146" s="2" t="s">
        <v>14875</v>
      </c>
      <c r="E14146" s="3" t="s">
        <v>6148</v>
      </c>
      <c r="G14146" s="66">
        <v>11.51</v>
      </c>
    </row>
    <row r="14147" spans="1:7" x14ac:dyDescent="0.2">
      <c r="A14147" s="1" t="str">
        <f t="shared" si="231"/>
        <v>SINAPI-I 39321</v>
      </c>
      <c r="B14147" s="3" t="s">
        <v>6169</v>
      </c>
      <c r="C14147" s="3">
        <v>39321</v>
      </c>
      <c r="D14147" s="2" t="s">
        <v>14876</v>
      </c>
      <c r="E14147" s="3" t="s">
        <v>6148</v>
      </c>
      <c r="G14147" s="66">
        <v>21.81</v>
      </c>
    </row>
    <row r="14148" spans="1:7" x14ac:dyDescent="0.2">
      <c r="A14148" s="1" t="str">
        <f t="shared" si="231"/>
        <v>SINAPI-I 39319</v>
      </c>
      <c r="B14148" s="3" t="s">
        <v>6169</v>
      </c>
      <c r="C14148" s="3">
        <v>39319</v>
      </c>
      <c r="D14148" s="2" t="s">
        <v>14877</v>
      </c>
      <c r="E14148" s="3" t="s">
        <v>6148</v>
      </c>
      <c r="G14148" s="66">
        <v>9.07</v>
      </c>
    </row>
    <row r="14149" spans="1:7" x14ac:dyDescent="0.2">
      <c r="A14149" s="1" t="str">
        <f t="shared" si="231"/>
        <v>SINAPI-I 39320</v>
      </c>
      <c r="B14149" s="3" t="s">
        <v>6169</v>
      </c>
      <c r="C14149" s="3">
        <v>39320</v>
      </c>
      <c r="D14149" s="2" t="s">
        <v>14878</v>
      </c>
      <c r="E14149" s="3" t="s">
        <v>6148</v>
      </c>
      <c r="G14149" s="66">
        <v>17.45</v>
      </c>
    </row>
    <row r="14150" spans="1:7" x14ac:dyDescent="0.2">
      <c r="A14150" s="1" t="str">
        <f t="shared" si="231"/>
        <v>SINAPI-I 1542</v>
      </c>
      <c r="B14150" s="3" t="s">
        <v>6169</v>
      </c>
      <c r="C14150" s="3">
        <v>1542</v>
      </c>
      <c r="D14150" s="2" t="s">
        <v>14879</v>
      </c>
      <c r="E14150" s="3" t="s">
        <v>6148</v>
      </c>
      <c r="G14150" s="66">
        <v>31.88</v>
      </c>
    </row>
    <row r="14151" spans="1:7" x14ac:dyDescent="0.2">
      <c r="A14151" s="1" t="str">
        <f t="shared" si="231"/>
        <v>SINAPI-I 1591</v>
      </c>
      <c r="B14151" s="3" t="s">
        <v>6169</v>
      </c>
      <c r="C14151" s="3">
        <v>1591</v>
      </c>
      <c r="D14151" s="2" t="s">
        <v>14880</v>
      </c>
      <c r="E14151" s="3" t="s">
        <v>6148</v>
      </c>
      <c r="G14151" s="66">
        <v>35.68</v>
      </c>
    </row>
    <row r="14152" spans="1:7" x14ac:dyDescent="0.2">
      <c r="A14152" s="1" t="str">
        <f t="shared" si="231"/>
        <v>SINAPI-I 1547</v>
      </c>
      <c r="B14152" s="3" t="s">
        <v>6169</v>
      </c>
      <c r="C14152" s="3">
        <v>1547</v>
      </c>
      <c r="D14152" s="2" t="s">
        <v>14881</v>
      </c>
      <c r="E14152" s="3" t="s">
        <v>6148</v>
      </c>
      <c r="G14152" s="66">
        <v>186.98</v>
      </c>
    </row>
    <row r="14153" spans="1:7" x14ac:dyDescent="0.2">
      <c r="A14153" s="1" t="str">
        <f t="shared" si="231"/>
        <v>SINAPI-I 38196</v>
      </c>
      <c r="B14153" s="3" t="s">
        <v>6169</v>
      </c>
      <c r="C14153" s="3">
        <v>38196</v>
      </c>
      <c r="D14153" s="2" t="s">
        <v>14882</v>
      </c>
      <c r="E14153" s="3" t="s">
        <v>6148</v>
      </c>
      <c r="G14153" s="66">
        <v>36.42</v>
      </c>
    </row>
    <row r="14154" spans="1:7" x14ac:dyDescent="0.2">
      <c r="A14154" s="1" t="str">
        <f t="shared" si="231"/>
        <v>SINAPI-I 1543</v>
      </c>
      <c r="B14154" s="3" t="s">
        <v>6169</v>
      </c>
      <c r="C14154" s="3">
        <v>1543</v>
      </c>
      <c r="D14154" s="2" t="s">
        <v>14883</v>
      </c>
      <c r="E14154" s="3" t="s">
        <v>6148</v>
      </c>
      <c r="G14154" s="66">
        <v>38.700000000000003</v>
      </c>
    </row>
    <row r="14155" spans="1:7" x14ac:dyDescent="0.2">
      <c r="A14155" s="1" t="str">
        <f t="shared" si="231"/>
        <v>SINAPI-I 1585</v>
      </c>
      <c r="B14155" s="3" t="s">
        <v>6169</v>
      </c>
      <c r="C14155" s="3">
        <v>1585</v>
      </c>
      <c r="D14155" s="2" t="s">
        <v>14884</v>
      </c>
      <c r="E14155" s="3" t="s">
        <v>6148</v>
      </c>
      <c r="G14155" s="66">
        <v>7.5</v>
      </c>
    </row>
    <row r="14156" spans="1:7" x14ac:dyDescent="0.2">
      <c r="A14156" s="1" t="str">
        <f t="shared" si="231"/>
        <v>SINAPI-I 1593</v>
      </c>
      <c r="B14156" s="3" t="s">
        <v>6169</v>
      </c>
      <c r="C14156" s="3">
        <v>1593</v>
      </c>
      <c r="D14156" s="2" t="s">
        <v>14885</v>
      </c>
      <c r="E14156" s="3" t="s">
        <v>6148</v>
      </c>
      <c r="G14156" s="66">
        <v>39.799999999999997</v>
      </c>
    </row>
    <row r="14157" spans="1:7" x14ac:dyDescent="0.2">
      <c r="A14157" s="1" t="str">
        <f t="shared" si="231"/>
        <v>SINAPI-I 11838</v>
      </c>
      <c r="B14157" s="3" t="s">
        <v>6169</v>
      </c>
      <c r="C14157" s="3">
        <v>11838</v>
      </c>
      <c r="D14157" s="2" t="s">
        <v>14886</v>
      </c>
      <c r="E14157" s="3" t="s">
        <v>6148</v>
      </c>
      <c r="G14157" s="66">
        <v>52.52</v>
      </c>
    </row>
    <row r="14158" spans="1:7" x14ac:dyDescent="0.2">
      <c r="A14158" s="1" t="str">
        <f t="shared" si="231"/>
        <v>SINAPI-I 1594</v>
      </c>
      <c r="B14158" s="3" t="s">
        <v>6169</v>
      </c>
      <c r="C14158" s="3">
        <v>1594</v>
      </c>
      <c r="D14158" s="2" t="s">
        <v>14887</v>
      </c>
      <c r="E14158" s="3" t="s">
        <v>6148</v>
      </c>
      <c r="G14158" s="66">
        <v>53.09</v>
      </c>
    </row>
    <row r="14159" spans="1:7" x14ac:dyDescent="0.2">
      <c r="A14159" s="1" t="str">
        <f t="shared" si="231"/>
        <v>SINAPI-I 1586</v>
      </c>
      <c r="B14159" s="3" t="s">
        <v>6169</v>
      </c>
      <c r="C14159" s="3">
        <v>1586</v>
      </c>
      <c r="D14159" s="2" t="s">
        <v>14888</v>
      </c>
      <c r="E14159" s="3" t="s">
        <v>6148</v>
      </c>
      <c r="G14159" s="66">
        <v>9.48</v>
      </c>
    </row>
    <row r="14160" spans="1:7" x14ac:dyDescent="0.2">
      <c r="A14160" s="1" t="str">
        <f t="shared" si="231"/>
        <v>SINAPI-I 11839</v>
      </c>
      <c r="B14160" s="3" t="s">
        <v>6169</v>
      </c>
      <c r="C14160" s="3">
        <v>11839</v>
      </c>
      <c r="D14160" s="2" t="s">
        <v>14889</v>
      </c>
      <c r="E14160" s="3" t="s">
        <v>6148</v>
      </c>
      <c r="G14160" s="66">
        <v>76.41</v>
      </c>
    </row>
    <row r="14161" spans="1:7" x14ac:dyDescent="0.2">
      <c r="A14161" s="1" t="str">
        <f t="shared" si="231"/>
        <v>SINAPI-I 1587</v>
      </c>
      <c r="B14161" s="3" t="s">
        <v>6169</v>
      </c>
      <c r="C14161" s="3">
        <v>1587</v>
      </c>
      <c r="D14161" s="2" t="s">
        <v>14890</v>
      </c>
      <c r="E14161" s="3" t="s">
        <v>6148</v>
      </c>
      <c r="G14161" s="66">
        <v>9.66</v>
      </c>
    </row>
    <row r="14162" spans="1:7" x14ac:dyDescent="0.2">
      <c r="A14162" s="1" t="str">
        <f t="shared" si="231"/>
        <v>SINAPI-I 1545</v>
      </c>
      <c r="B14162" s="3" t="s">
        <v>6169</v>
      </c>
      <c r="C14162" s="3">
        <v>1545</v>
      </c>
      <c r="D14162" s="2" t="s">
        <v>14891</v>
      </c>
      <c r="E14162" s="3" t="s">
        <v>6148</v>
      </c>
      <c r="G14162" s="66">
        <v>91.69</v>
      </c>
    </row>
    <row r="14163" spans="1:7" x14ac:dyDescent="0.2">
      <c r="A14163" s="1" t="str">
        <f t="shared" si="231"/>
        <v>SINAPI-I 1588</v>
      </c>
      <c r="B14163" s="3" t="s">
        <v>6169</v>
      </c>
      <c r="C14163" s="3">
        <v>1588</v>
      </c>
      <c r="D14163" s="2" t="s">
        <v>14892</v>
      </c>
      <c r="E14163" s="3" t="s">
        <v>6148</v>
      </c>
      <c r="G14163" s="66">
        <v>13.25</v>
      </c>
    </row>
    <row r="14164" spans="1:7" x14ac:dyDescent="0.2">
      <c r="A14164" s="1" t="str">
        <f t="shared" si="231"/>
        <v>SINAPI-I 1535</v>
      </c>
      <c r="B14164" s="3" t="s">
        <v>6169</v>
      </c>
      <c r="C14164" s="3">
        <v>1535</v>
      </c>
      <c r="D14164" s="2" t="s">
        <v>14893</v>
      </c>
      <c r="E14164" s="3" t="s">
        <v>6148</v>
      </c>
      <c r="G14164" s="66">
        <v>7.63</v>
      </c>
    </row>
    <row r="14165" spans="1:7" x14ac:dyDescent="0.2">
      <c r="A14165" s="1" t="str">
        <f t="shared" si="231"/>
        <v>SINAPI-I 1589</v>
      </c>
      <c r="B14165" s="3" t="s">
        <v>6169</v>
      </c>
      <c r="C14165" s="3">
        <v>1589</v>
      </c>
      <c r="D14165" s="2" t="s">
        <v>14894</v>
      </c>
      <c r="E14165" s="3" t="s">
        <v>6148</v>
      </c>
      <c r="G14165" s="66">
        <v>13.67</v>
      </c>
    </row>
    <row r="14166" spans="1:7" x14ac:dyDescent="0.2">
      <c r="A14166" s="1" t="str">
        <f t="shared" si="231"/>
        <v>SINAPI-I 1546</v>
      </c>
      <c r="B14166" s="3" t="s">
        <v>6169</v>
      </c>
      <c r="C14166" s="3">
        <v>1546</v>
      </c>
      <c r="D14166" s="2" t="s">
        <v>14895</v>
      </c>
      <c r="E14166" s="3" t="s">
        <v>6148</v>
      </c>
      <c r="G14166" s="66">
        <v>154.72999999999999</v>
      </c>
    </row>
    <row r="14167" spans="1:7" x14ac:dyDescent="0.2">
      <c r="A14167" s="1" t="str">
        <f t="shared" si="231"/>
        <v>SINAPI-I 1590</v>
      </c>
      <c r="B14167" s="3" t="s">
        <v>6169</v>
      </c>
      <c r="C14167" s="3">
        <v>1590</v>
      </c>
      <c r="D14167" s="2" t="s">
        <v>14896</v>
      </c>
      <c r="E14167" s="3" t="s">
        <v>6148</v>
      </c>
      <c r="G14167" s="66">
        <v>24.07</v>
      </c>
    </row>
    <row r="14168" spans="1:7" ht="22.5" x14ac:dyDescent="0.2">
      <c r="A14168" s="1" t="str">
        <f t="shared" si="231"/>
        <v>SINAPI-I 38415</v>
      </c>
      <c r="B14168" s="3" t="s">
        <v>6169</v>
      </c>
      <c r="C14168" s="3">
        <v>38415</v>
      </c>
      <c r="D14168" s="2" t="s">
        <v>14897</v>
      </c>
      <c r="E14168" s="3" t="s">
        <v>6148</v>
      </c>
      <c r="G14168" s="66">
        <v>892.41</v>
      </c>
    </row>
    <row r="14169" spans="1:7" ht="22.5" x14ac:dyDescent="0.2">
      <c r="A14169" s="1" t="str">
        <f t="shared" si="231"/>
        <v>SINAPI-I 38414</v>
      </c>
      <c r="B14169" s="3" t="s">
        <v>6169</v>
      </c>
      <c r="C14169" s="3">
        <v>38414</v>
      </c>
      <c r="D14169" s="2" t="s">
        <v>14898</v>
      </c>
      <c r="E14169" s="3" t="s">
        <v>6148</v>
      </c>
      <c r="G14169" s="66">
        <v>1252.51</v>
      </c>
    </row>
    <row r="14170" spans="1:7" x14ac:dyDescent="0.2">
      <c r="A14170" s="1" t="str">
        <f t="shared" si="231"/>
        <v>SINAPI-I 38128</v>
      </c>
      <c r="B14170" s="3" t="s">
        <v>6169</v>
      </c>
      <c r="C14170" s="3">
        <v>38128</v>
      </c>
      <c r="D14170" s="2" t="s">
        <v>14899</v>
      </c>
      <c r="E14170" s="3" t="s">
        <v>6153</v>
      </c>
      <c r="G14170" s="66">
        <v>0.88</v>
      </c>
    </row>
    <row r="14171" spans="1:7" x14ac:dyDescent="0.2">
      <c r="A14171" s="1" t="str">
        <f t="shared" si="231"/>
        <v>SINAPI-I 7253</v>
      </c>
      <c r="B14171" s="3" t="s">
        <v>6169</v>
      </c>
      <c r="C14171" s="3">
        <v>7253</v>
      </c>
      <c r="D14171" s="2" t="s">
        <v>14900</v>
      </c>
      <c r="E14171" s="3" t="s">
        <v>6154</v>
      </c>
      <c r="G14171" s="66">
        <v>188.57</v>
      </c>
    </row>
    <row r="14172" spans="1:7" x14ac:dyDescent="0.2">
      <c r="A14172" s="1" t="str">
        <f t="shared" si="231"/>
        <v>SINAPI-I 4806</v>
      </c>
      <c r="B14172" s="3" t="s">
        <v>6169</v>
      </c>
      <c r="C14172" s="3">
        <v>4806</v>
      </c>
      <c r="D14172" s="2" t="s">
        <v>14901</v>
      </c>
      <c r="E14172" s="3" t="s">
        <v>6147</v>
      </c>
      <c r="G14172" s="66">
        <v>18.8</v>
      </c>
    </row>
    <row r="14173" spans="1:7" x14ac:dyDescent="0.2">
      <c r="A14173" s="1" t="str">
        <f t="shared" si="231"/>
        <v>SINAPI-I 34401</v>
      </c>
      <c r="B14173" s="3" t="s">
        <v>6169</v>
      </c>
      <c r="C14173" s="3">
        <v>34401</v>
      </c>
      <c r="D14173" s="2" t="s">
        <v>14902</v>
      </c>
      <c r="E14173" s="3" t="s">
        <v>6148</v>
      </c>
      <c r="G14173" s="66">
        <v>1.54</v>
      </c>
    </row>
    <row r="14174" spans="1:7" x14ac:dyDescent="0.2">
      <c r="A14174" s="1" t="str">
        <f t="shared" si="231"/>
        <v>SINAPI-I 7256</v>
      </c>
      <c r="B14174" s="3" t="s">
        <v>6169</v>
      </c>
      <c r="C14174" s="3">
        <v>7256</v>
      </c>
      <c r="D14174" s="2" t="s">
        <v>14903</v>
      </c>
      <c r="E14174" s="3" t="s">
        <v>6148</v>
      </c>
      <c r="G14174" s="66">
        <v>1.1000000000000001</v>
      </c>
    </row>
    <row r="14175" spans="1:7" x14ac:dyDescent="0.2">
      <c r="A14175" s="1" t="str">
        <f t="shared" si="231"/>
        <v>SINAPI-I 7260</v>
      </c>
      <c r="B14175" s="3" t="s">
        <v>6169</v>
      </c>
      <c r="C14175" s="3">
        <v>7260</v>
      </c>
      <c r="D14175" s="2" t="s">
        <v>14904</v>
      </c>
      <c r="E14175" s="3" t="s">
        <v>6148</v>
      </c>
      <c r="G14175" s="66">
        <v>2.08</v>
      </c>
    </row>
    <row r="14176" spans="1:7" x14ac:dyDescent="0.2">
      <c r="A14176" s="1" t="str">
        <f t="shared" si="231"/>
        <v>SINAPI-I 7258</v>
      </c>
      <c r="B14176" s="3" t="s">
        <v>6169</v>
      </c>
      <c r="C14176" s="3">
        <v>7258</v>
      </c>
      <c r="D14176" s="2" t="s">
        <v>14905</v>
      </c>
      <c r="E14176" s="3" t="s">
        <v>6148</v>
      </c>
      <c r="G14176" s="66">
        <v>0.54</v>
      </c>
    </row>
    <row r="14177" spans="1:7" x14ac:dyDescent="0.2">
      <c r="A14177" s="1" t="str">
        <f t="shared" si="231"/>
        <v>SINAPI-I 34400</v>
      </c>
      <c r="B14177" s="3" t="s">
        <v>6169</v>
      </c>
      <c r="C14177" s="3">
        <v>34400</v>
      </c>
      <c r="D14177" s="2" t="s">
        <v>14906</v>
      </c>
      <c r="E14177" s="3" t="s">
        <v>6148</v>
      </c>
      <c r="G14177" s="66">
        <v>4.29</v>
      </c>
    </row>
    <row r="14178" spans="1:7" x14ac:dyDescent="0.2">
      <c r="A14178" s="1" t="str">
        <f t="shared" si="231"/>
        <v>SINAPI-I 10617</v>
      </c>
      <c r="B14178" s="3" t="s">
        <v>6169</v>
      </c>
      <c r="C14178" s="3">
        <v>10617</v>
      </c>
      <c r="D14178" s="2" t="s">
        <v>14907</v>
      </c>
      <c r="E14178" s="3" t="s">
        <v>6148</v>
      </c>
      <c r="G14178" s="66">
        <v>5.53</v>
      </c>
    </row>
    <row r="14179" spans="1:7" x14ac:dyDescent="0.2">
      <c r="A14179" s="1" t="str">
        <f t="shared" si="231"/>
        <v>SINAPI-I 44261</v>
      </c>
      <c r="B14179" s="3" t="s">
        <v>6169</v>
      </c>
      <c r="C14179" s="3">
        <v>44261</v>
      </c>
      <c r="D14179" s="2" t="s">
        <v>14908</v>
      </c>
      <c r="E14179" s="3" t="s">
        <v>6148</v>
      </c>
      <c r="G14179" s="66">
        <v>144.88999999999999</v>
      </c>
    </row>
    <row r="14180" spans="1:7" x14ac:dyDescent="0.2">
      <c r="A14180" s="1" t="str">
        <f t="shared" si="231"/>
        <v>SINAPI-I 7274</v>
      </c>
      <c r="B14180" s="3" t="s">
        <v>6169</v>
      </c>
      <c r="C14180" s="3">
        <v>7274</v>
      </c>
      <c r="D14180" s="2" t="s">
        <v>14909</v>
      </c>
      <c r="E14180" s="3" t="s">
        <v>6148</v>
      </c>
      <c r="G14180" s="66">
        <v>70.14</v>
      </c>
    </row>
    <row r="14181" spans="1:7" x14ac:dyDescent="0.2">
      <c r="A14181" s="1" t="str">
        <f t="shared" si="231"/>
        <v>SINAPI-I 44326</v>
      </c>
      <c r="B14181" s="3" t="s">
        <v>6169</v>
      </c>
      <c r="C14181" s="3">
        <v>44326</v>
      </c>
      <c r="D14181" s="2" t="s">
        <v>14910</v>
      </c>
      <c r="E14181" s="3" t="s">
        <v>6148</v>
      </c>
      <c r="G14181" s="66">
        <v>1514.96</v>
      </c>
    </row>
    <row r="14182" spans="1:7" x14ac:dyDescent="0.2">
      <c r="A14182" s="1" t="str">
        <f t="shared" si="231"/>
        <v>SINAPI-I 154</v>
      </c>
      <c r="B14182" s="3" t="s">
        <v>6169</v>
      </c>
      <c r="C14182" s="3">
        <v>154</v>
      </c>
      <c r="D14182" s="2" t="s">
        <v>14911</v>
      </c>
      <c r="E14182" s="3" t="s">
        <v>6161</v>
      </c>
      <c r="G14182" s="66">
        <v>65.290000000000006</v>
      </c>
    </row>
    <row r="14183" spans="1:7" ht="22.5" x14ac:dyDescent="0.2">
      <c r="A14183" s="1" t="str">
        <f t="shared" ref="A14183:A14246" si="232">CONCATENAR</f>
        <v>SINAPI-I 38121</v>
      </c>
      <c r="B14183" s="3" t="s">
        <v>6169</v>
      </c>
      <c r="C14183" s="3">
        <v>38121</v>
      </c>
      <c r="D14183" s="2" t="s">
        <v>14912</v>
      </c>
      <c r="E14183" s="3" t="s">
        <v>6161</v>
      </c>
      <c r="G14183" s="66">
        <v>24.37</v>
      </c>
    </row>
    <row r="14184" spans="1:7" x14ac:dyDescent="0.2">
      <c r="A14184" s="1" t="str">
        <f t="shared" si="232"/>
        <v>SINAPI-I 43776</v>
      </c>
      <c r="B14184" s="3" t="s">
        <v>6169</v>
      </c>
      <c r="C14184" s="3">
        <v>43776</v>
      </c>
      <c r="D14184" s="2" t="s">
        <v>14913</v>
      </c>
      <c r="E14184" s="3" t="s">
        <v>6161</v>
      </c>
      <c r="G14184" s="66">
        <v>32.86</v>
      </c>
    </row>
    <row r="14185" spans="1:7" x14ac:dyDescent="0.2">
      <c r="A14185" s="1" t="str">
        <f t="shared" si="232"/>
        <v>SINAPI-I 7343</v>
      </c>
      <c r="B14185" s="3" t="s">
        <v>6169</v>
      </c>
      <c r="C14185" s="3">
        <v>7343</v>
      </c>
      <c r="D14185" s="2" t="s">
        <v>14914</v>
      </c>
      <c r="E14185" s="3" t="s">
        <v>6161</v>
      </c>
      <c r="G14185" s="66">
        <v>35.85</v>
      </c>
    </row>
    <row r="14186" spans="1:7" x14ac:dyDescent="0.2">
      <c r="A14186" s="1" t="str">
        <f t="shared" si="232"/>
        <v>SINAPI-I 7348</v>
      </c>
      <c r="B14186" s="3" t="s">
        <v>6169</v>
      </c>
      <c r="C14186" s="3">
        <v>7348</v>
      </c>
      <c r="D14186" s="2" t="s">
        <v>14915</v>
      </c>
      <c r="E14186" s="3" t="s">
        <v>6161</v>
      </c>
      <c r="G14186" s="66">
        <v>20.75</v>
      </c>
    </row>
    <row r="14187" spans="1:7" x14ac:dyDescent="0.2">
      <c r="A14187" s="1" t="str">
        <f t="shared" si="232"/>
        <v>SINAPI-I 7313</v>
      </c>
      <c r="B14187" s="3" t="s">
        <v>6169</v>
      </c>
      <c r="C14187" s="3">
        <v>7313</v>
      </c>
      <c r="D14187" s="2" t="s">
        <v>14916</v>
      </c>
      <c r="E14187" s="3" t="s">
        <v>6161</v>
      </c>
      <c r="G14187" s="66">
        <v>19.940000000000001</v>
      </c>
    </row>
    <row r="14188" spans="1:7" x14ac:dyDescent="0.2">
      <c r="A14188" s="1" t="str">
        <f t="shared" si="232"/>
        <v>SINAPI-I 7319</v>
      </c>
      <c r="B14188" s="3" t="s">
        <v>6169</v>
      </c>
      <c r="C14188" s="3">
        <v>7319</v>
      </c>
      <c r="D14188" s="2" t="s">
        <v>14917</v>
      </c>
      <c r="E14188" s="3" t="s">
        <v>6161</v>
      </c>
      <c r="G14188" s="66">
        <v>11.41</v>
      </c>
    </row>
    <row r="14189" spans="1:7" x14ac:dyDescent="0.2">
      <c r="A14189" s="1" t="str">
        <f t="shared" si="232"/>
        <v>SINAPI-I 7314</v>
      </c>
      <c r="B14189" s="3" t="s">
        <v>6169</v>
      </c>
      <c r="C14189" s="3">
        <v>7314</v>
      </c>
      <c r="D14189" s="2" t="s">
        <v>14918</v>
      </c>
      <c r="E14189" s="3" t="s">
        <v>6161</v>
      </c>
      <c r="G14189" s="66">
        <v>85.18</v>
      </c>
    </row>
    <row r="14190" spans="1:7" x14ac:dyDescent="0.2">
      <c r="A14190" s="1" t="str">
        <f t="shared" si="232"/>
        <v>SINAPI-I 7304</v>
      </c>
      <c r="B14190" s="3" t="s">
        <v>6169</v>
      </c>
      <c r="C14190" s="3">
        <v>7304</v>
      </c>
      <c r="D14190" s="2" t="s">
        <v>14919</v>
      </c>
      <c r="E14190" s="3" t="s">
        <v>6161</v>
      </c>
      <c r="G14190" s="66">
        <v>97.38</v>
      </c>
    </row>
    <row r="14191" spans="1:7" x14ac:dyDescent="0.2">
      <c r="A14191" s="1" t="str">
        <f t="shared" si="232"/>
        <v>SINAPI-I 43649</v>
      </c>
      <c r="B14191" s="3" t="s">
        <v>6169</v>
      </c>
      <c r="C14191" s="3">
        <v>43649</v>
      </c>
      <c r="D14191" s="2" t="s">
        <v>14920</v>
      </c>
      <c r="E14191" s="3" t="s">
        <v>6161</v>
      </c>
      <c r="G14191" s="66">
        <v>50.36</v>
      </c>
    </row>
    <row r="14192" spans="1:7" x14ac:dyDescent="0.2">
      <c r="A14192" s="1" t="str">
        <f t="shared" si="232"/>
        <v>SINAPI-I 43650</v>
      </c>
      <c r="B14192" s="3" t="s">
        <v>6169</v>
      </c>
      <c r="C14192" s="3">
        <v>43650</v>
      </c>
      <c r="D14192" s="2" t="s">
        <v>14921</v>
      </c>
      <c r="E14192" s="3" t="s">
        <v>6161</v>
      </c>
      <c r="G14192" s="66">
        <v>47.59</v>
      </c>
    </row>
    <row r="14193" spans="1:7" x14ac:dyDescent="0.2">
      <c r="A14193" s="1" t="str">
        <f t="shared" si="232"/>
        <v>SINAPI-I 7311</v>
      </c>
      <c r="B14193" s="3" t="s">
        <v>6169</v>
      </c>
      <c r="C14193" s="3">
        <v>7311</v>
      </c>
      <c r="D14193" s="2" t="s">
        <v>14922</v>
      </c>
      <c r="E14193" s="3" t="s">
        <v>6161</v>
      </c>
      <c r="G14193" s="66">
        <v>48.75</v>
      </c>
    </row>
    <row r="14194" spans="1:7" x14ac:dyDescent="0.2">
      <c r="A14194" s="1" t="str">
        <f t="shared" si="232"/>
        <v>SINAPI-I 7292</v>
      </c>
      <c r="B14194" s="3" t="s">
        <v>6169</v>
      </c>
      <c r="C14194" s="3">
        <v>7292</v>
      </c>
      <c r="D14194" s="2" t="s">
        <v>14923</v>
      </c>
      <c r="E14194" s="3" t="s">
        <v>6161</v>
      </c>
      <c r="G14194" s="66">
        <v>47.2</v>
      </c>
    </row>
    <row r="14195" spans="1:7" x14ac:dyDescent="0.2">
      <c r="A14195" s="1" t="str">
        <f t="shared" si="232"/>
        <v>SINAPI-I 7293</v>
      </c>
      <c r="B14195" s="3" t="s">
        <v>6169</v>
      </c>
      <c r="C14195" s="3">
        <v>7293</v>
      </c>
      <c r="D14195" s="2" t="s">
        <v>14924</v>
      </c>
      <c r="E14195" s="3" t="s">
        <v>6161</v>
      </c>
      <c r="G14195" s="66">
        <v>52.22</v>
      </c>
    </row>
    <row r="14196" spans="1:7" x14ac:dyDescent="0.2">
      <c r="A14196" s="1" t="str">
        <f t="shared" si="232"/>
        <v>SINAPI-I 7306</v>
      </c>
      <c r="B14196" s="3" t="s">
        <v>6169</v>
      </c>
      <c r="C14196" s="3">
        <v>7306</v>
      </c>
      <c r="D14196" s="2" t="s">
        <v>14925</v>
      </c>
      <c r="E14196" s="3" t="s">
        <v>6161</v>
      </c>
      <c r="G14196" s="66">
        <v>57.63</v>
      </c>
    </row>
    <row r="14197" spans="1:7" x14ac:dyDescent="0.2">
      <c r="A14197" s="1" t="str">
        <f t="shared" si="232"/>
        <v>SINAPI-I 7288</v>
      </c>
      <c r="B14197" s="3" t="s">
        <v>6169</v>
      </c>
      <c r="C14197" s="3">
        <v>7288</v>
      </c>
      <c r="D14197" s="2" t="s">
        <v>14926</v>
      </c>
      <c r="E14197" s="3" t="s">
        <v>6161</v>
      </c>
      <c r="G14197" s="66">
        <v>47.85</v>
      </c>
    </row>
    <row r="14198" spans="1:7" x14ac:dyDescent="0.2">
      <c r="A14198" s="1" t="str">
        <f t="shared" si="232"/>
        <v>SINAPI-I 43625</v>
      </c>
      <c r="B14198" s="3" t="s">
        <v>6169</v>
      </c>
      <c r="C14198" s="3">
        <v>43625</v>
      </c>
      <c r="D14198" s="2" t="s">
        <v>14927</v>
      </c>
      <c r="E14198" s="3" t="s">
        <v>6161</v>
      </c>
      <c r="G14198" s="66">
        <v>38.630000000000003</v>
      </c>
    </row>
    <row r="14199" spans="1:7" x14ac:dyDescent="0.2">
      <c r="A14199" s="1" t="str">
        <f t="shared" si="232"/>
        <v>SINAPI-I 43647</v>
      </c>
      <c r="B14199" s="3" t="s">
        <v>6169</v>
      </c>
      <c r="C14199" s="3">
        <v>43647</v>
      </c>
      <c r="D14199" s="2" t="s">
        <v>14928</v>
      </c>
      <c r="E14199" s="3" t="s">
        <v>6161</v>
      </c>
      <c r="G14199" s="66">
        <v>35.090000000000003</v>
      </c>
    </row>
    <row r="14200" spans="1:7" x14ac:dyDescent="0.2">
      <c r="A14200" s="1" t="str">
        <f t="shared" si="232"/>
        <v>SINAPI-I 43648</v>
      </c>
      <c r="B14200" s="3" t="s">
        <v>6169</v>
      </c>
      <c r="C14200" s="3">
        <v>43648</v>
      </c>
      <c r="D14200" s="2" t="s">
        <v>14929</v>
      </c>
      <c r="E14200" s="3" t="s">
        <v>6161</v>
      </c>
      <c r="G14200" s="66">
        <v>33.86</v>
      </c>
    </row>
    <row r="14201" spans="1:7" x14ac:dyDescent="0.2">
      <c r="A14201" s="1" t="str">
        <f t="shared" si="232"/>
        <v>SINAPI-I 35693</v>
      </c>
      <c r="B14201" s="3" t="s">
        <v>6169</v>
      </c>
      <c r="C14201" s="3">
        <v>35693</v>
      </c>
      <c r="D14201" s="2" t="s">
        <v>14930</v>
      </c>
      <c r="E14201" s="3" t="s">
        <v>6161</v>
      </c>
      <c r="G14201" s="66">
        <v>12.9</v>
      </c>
    </row>
    <row r="14202" spans="1:7" x14ac:dyDescent="0.2">
      <c r="A14202" s="1" t="str">
        <f t="shared" si="232"/>
        <v>SINAPI-I 7356</v>
      </c>
      <c r="B14202" s="3" t="s">
        <v>6169</v>
      </c>
      <c r="C14202" s="3">
        <v>7356</v>
      </c>
      <c r="D14202" s="2" t="s">
        <v>14931</v>
      </c>
      <c r="E14202" s="3" t="s">
        <v>6161</v>
      </c>
      <c r="G14202" s="66">
        <v>30.94</v>
      </c>
    </row>
    <row r="14203" spans="1:7" x14ac:dyDescent="0.2">
      <c r="A14203" s="1" t="str">
        <f t="shared" si="232"/>
        <v>SINAPI-I 35692</v>
      </c>
      <c r="B14203" s="3" t="s">
        <v>6169</v>
      </c>
      <c r="C14203" s="3">
        <v>35692</v>
      </c>
      <c r="D14203" s="2" t="s">
        <v>14932</v>
      </c>
      <c r="E14203" s="3" t="s">
        <v>6161</v>
      </c>
      <c r="G14203" s="66">
        <v>20.25</v>
      </c>
    </row>
    <row r="14204" spans="1:7" x14ac:dyDescent="0.2">
      <c r="A14204" s="1" t="str">
        <f t="shared" si="232"/>
        <v>SINAPI-I 43624</v>
      </c>
      <c r="B14204" s="3" t="s">
        <v>6169</v>
      </c>
      <c r="C14204" s="3">
        <v>43624</v>
      </c>
      <c r="D14204" s="2" t="s">
        <v>14933</v>
      </c>
      <c r="E14204" s="3" t="s">
        <v>6161</v>
      </c>
      <c r="G14204" s="66">
        <v>37.71</v>
      </c>
    </row>
    <row r="14205" spans="1:7" x14ac:dyDescent="0.2">
      <c r="A14205" s="1" t="str">
        <f t="shared" si="232"/>
        <v>SINAPI-I 7342</v>
      </c>
      <c r="B14205" s="3" t="s">
        <v>6169</v>
      </c>
      <c r="C14205" s="3">
        <v>7342</v>
      </c>
      <c r="D14205" s="2" t="s">
        <v>14934</v>
      </c>
      <c r="E14205" s="3" t="s">
        <v>6153</v>
      </c>
      <c r="G14205" s="66">
        <v>2.19</v>
      </c>
    </row>
    <row r="14206" spans="1:7" x14ac:dyDescent="0.2">
      <c r="A14206" s="1" t="str">
        <f t="shared" si="232"/>
        <v>SINAPI-I 7350</v>
      </c>
      <c r="B14206" s="3" t="s">
        <v>6169</v>
      </c>
      <c r="C14206" s="3">
        <v>7350</v>
      </c>
      <c r="D14206" s="2" t="s">
        <v>14935</v>
      </c>
      <c r="E14206" s="3" t="s">
        <v>6161</v>
      </c>
      <c r="G14206" s="66">
        <v>44.66</v>
      </c>
    </row>
    <row r="14207" spans="1:7" ht="22.5" x14ac:dyDescent="0.2">
      <c r="A14207" s="1" t="str">
        <f t="shared" si="232"/>
        <v>SINAPI-I 39574</v>
      </c>
      <c r="B14207" s="3" t="s">
        <v>6169</v>
      </c>
      <c r="C14207" s="3">
        <v>39574</v>
      </c>
      <c r="D14207" s="2" t="s">
        <v>14936</v>
      </c>
      <c r="E14207" s="3" t="s">
        <v>6148</v>
      </c>
      <c r="G14207" s="66">
        <v>4.16</v>
      </c>
    </row>
    <row r="14208" spans="1:7" x14ac:dyDescent="0.2">
      <c r="A14208" s="1" t="str">
        <f t="shared" si="232"/>
        <v>SINAPI-I 11060</v>
      </c>
      <c r="B14208" s="3" t="s">
        <v>6169</v>
      </c>
      <c r="C14208" s="3">
        <v>11060</v>
      </c>
      <c r="D14208" s="2" t="s">
        <v>14937</v>
      </c>
      <c r="E14208" s="3" t="s">
        <v>6148</v>
      </c>
      <c r="G14208" s="66">
        <v>57.4</v>
      </c>
    </row>
    <row r="14209" spans="1:7" x14ac:dyDescent="0.2">
      <c r="A14209" s="1" t="str">
        <f t="shared" si="232"/>
        <v>SINAPI-I 37401</v>
      </c>
      <c r="B14209" s="3" t="s">
        <v>6169</v>
      </c>
      <c r="C14209" s="3">
        <v>37401</v>
      </c>
      <c r="D14209" s="2" t="s">
        <v>14938</v>
      </c>
      <c r="E14209" s="3" t="s">
        <v>6148</v>
      </c>
      <c r="G14209" s="66">
        <v>41.98</v>
      </c>
    </row>
    <row r="14210" spans="1:7" x14ac:dyDescent="0.2">
      <c r="A14210" s="1" t="str">
        <f t="shared" si="232"/>
        <v>SINAPI-I 38101</v>
      </c>
      <c r="B14210" s="3" t="s">
        <v>6169</v>
      </c>
      <c r="C14210" s="3">
        <v>38101</v>
      </c>
      <c r="D14210" s="2" t="s">
        <v>14939</v>
      </c>
      <c r="E14210" s="3" t="s">
        <v>6148</v>
      </c>
      <c r="G14210" s="66">
        <v>7.23</v>
      </c>
    </row>
    <row r="14211" spans="1:7" x14ac:dyDescent="0.2">
      <c r="A14211" s="1" t="str">
        <f t="shared" si="232"/>
        <v>SINAPI-I 7528</v>
      </c>
      <c r="B14211" s="3" t="s">
        <v>6169</v>
      </c>
      <c r="C14211" s="3">
        <v>7528</v>
      </c>
      <c r="D14211" s="2" t="s">
        <v>14940</v>
      </c>
      <c r="E14211" s="3" t="s">
        <v>6148</v>
      </c>
      <c r="G14211" s="66">
        <v>8.5</v>
      </c>
    </row>
    <row r="14212" spans="1:7" x14ac:dyDescent="0.2">
      <c r="A14212" s="1" t="str">
        <f t="shared" si="232"/>
        <v>SINAPI-I 12147</v>
      </c>
      <c r="B14212" s="3" t="s">
        <v>6169</v>
      </c>
      <c r="C14212" s="3">
        <v>12147</v>
      </c>
      <c r="D14212" s="2" t="s">
        <v>14941</v>
      </c>
      <c r="E14212" s="3" t="s">
        <v>6148</v>
      </c>
      <c r="G14212" s="66">
        <v>12.96</v>
      </c>
    </row>
    <row r="14213" spans="1:7" x14ac:dyDescent="0.2">
      <c r="A14213" s="1" t="str">
        <f t="shared" si="232"/>
        <v>SINAPI-I 38075</v>
      </c>
      <c r="B14213" s="3" t="s">
        <v>6169</v>
      </c>
      <c r="C14213" s="3">
        <v>38075</v>
      </c>
      <c r="D14213" s="2" t="s">
        <v>14942</v>
      </c>
      <c r="E14213" s="3" t="s">
        <v>6148</v>
      </c>
      <c r="G14213" s="66">
        <v>14.72</v>
      </c>
    </row>
    <row r="14214" spans="1:7" x14ac:dyDescent="0.2">
      <c r="A14214" s="1" t="str">
        <f t="shared" si="232"/>
        <v>SINAPI-I 38102</v>
      </c>
      <c r="B14214" s="3" t="s">
        <v>6169</v>
      </c>
      <c r="C14214" s="3">
        <v>38102</v>
      </c>
      <c r="D14214" s="2" t="s">
        <v>14943</v>
      </c>
      <c r="E14214" s="3" t="s">
        <v>6148</v>
      </c>
      <c r="G14214" s="66">
        <v>9.25</v>
      </c>
    </row>
    <row r="14215" spans="1:7" x14ac:dyDescent="0.2">
      <c r="A14215" s="1" t="str">
        <f t="shared" si="232"/>
        <v>SINAPI-I 7525</v>
      </c>
      <c r="B14215" s="3" t="s">
        <v>6169</v>
      </c>
      <c r="C14215" s="3">
        <v>7525</v>
      </c>
      <c r="D14215" s="2" t="s">
        <v>14944</v>
      </c>
      <c r="E14215" s="3" t="s">
        <v>6148</v>
      </c>
      <c r="G14215" s="66">
        <v>41.85</v>
      </c>
    </row>
    <row r="14216" spans="1:7" x14ac:dyDescent="0.2">
      <c r="A14216" s="1" t="str">
        <f t="shared" si="232"/>
        <v>SINAPI-I 7524</v>
      </c>
      <c r="B14216" s="3" t="s">
        <v>6169</v>
      </c>
      <c r="C14216" s="3">
        <v>7524</v>
      </c>
      <c r="D14216" s="2" t="s">
        <v>14945</v>
      </c>
      <c r="E14216" s="3" t="s">
        <v>6148</v>
      </c>
      <c r="G14216" s="66">
        <v>39.44</v>
      </c>
    </row>
    <row r="14217" spans="1:7" x14ac:dyDescent="0.2">
      <c r="A14217" s="1" t="str">
        <f t="shared" si="232"/>
        <v>SINAPI-I 38105</v>
      </c>
      <c r="B14217" s="3" t="s">
        <v>6169</v>
      </c>
      <c r="C14217" s="3">
        <v>38105</v>
      </c>
      <c r="D14217" s="2" t="s">
        <v>14946</v>
      </c>
      <c r="E14217" s="3" t="s">
        <v>6148</v>
      </c>
      <c r="G14217" s="66">
        <v>10.130000000000001</v>
      </c>
    </row>
    <row r="14218" spans="1:7" ht="22.5" x14ac:dyDescent="0.2">
      <c r="A14218" s="1" t="str">
        <f t="shared" si="232"/>
        <v>SINAPI-I 38084</v>
      </c>
      <c r="B14218" s="3" t="s">
        <v>6169</v>
      </c>
      <c r="C14218" s="3">
        <v>38084</v>
      </c>
      <c r="D14218" s="2" t="s">
        <v>14947</v>
      </c>
      <c r="E14218" s="3" t="s">
        <v>6148</v>
      </c>
      <c r="G14218" s="66">
        <v>14.39</v>
      </c>
    </row>
    <row r="14219" spans="1:7" x14ac:dyDescent="0.2">
      <c r="A14219" s="1" t="str">
        <f t="shared" si="232"/>
        <v>SINAPI-I 38103</v>
      </c>
      <c r="B14219" s="3" t="s">
        <v>6169</v>
      </c>
      <c r="C14219" s="3">
        <v>38103</v>
      </c>
      <c r="D14219" s="2" t="s">
        <v>14948</v>
      </c>
      <c r="E14219" s="3" t="s">
        <v>6148</v>
      </c>
      <c r="G14219" s="66">
        <v>15.21</v>
      </c>
    </row>
    <row r="14220" spans="1:7" x14ac:dyDescent="0.2">
      <c r="A14220" s="1" t="str">
        <f t="shared" si="232"/>
        <v>SINAPI-I 38082</v>
      </c>
      <c r="B14220" s="3" t="s">
        <v>6169</v>
      </c>
      <c r="C14220" s="3">
        <v>38082</v>
      </c>
      <c r="D14220" s="2" t="s">
        <v>14949</v>
      </c>
      <c r="E14220" s="3" t="s">
        <v>6148</v>
      </c>
      <c r="G14220" s="66">
        <v>18.73</v>
      </c>
    </row>
    <row r="14221" spans="1:7" x14ac:dyDescent="0.2">
      <c r="A14221" s="1" t="str">
        <f t="shared" si="232"/>
        <v>SINAPI-I 38104</v>
      </c>
      <c r="B14221" s="3" t="s">
        <v>6169</v>
      </c>
      <c r="C14221" s="3">
        <v>38104</v>
      </c>
      <c r="D14221" s="2" t="s">
        <v>14950</v>
      </c>
      <c r="E14221" s="3" t="s">
        <v>6148</v>
      </c>
      <c r="G14221" s="66">
        <v>29.78</v>
      </c>
    </row>
    <row r="14222" spans="1:7" x14ac:dyDescent="0.2">
      <c r="A14222" s="1" t="str">
        <f t="shared" si="232"/>
        <v>SINAPI-I 38083</v>
      </c>
      <c r="B14222" s="3" t="s">
        <v>6169</v>
      </c>
      <c r="C14222" s="3">
        <v>38083</v>
      </c>
      <c r="D14222" s="2" t="s">
        <v>14951</v>
      </c>
      <c r="E14222" s="3" t="s">
        <v>6148</v>
      </c>
      <c r="G14222" s="66">
        <v>33.06</v>
      </c>
    </row>
    <row r="14223" spans="1:7" ht="22.5" x14ac:dyDescent="0.2">
      <c r="A14223" s="1" t="str">
        <f t="shared" si="232"/>
        <v>SINAPI-I 38076</v>
      </c>
      <c r="B14223" s="3" t="s">
        <v>6169</v>
      </c>
      <c r="C14223" s="3">
        <v>38076</v>
      </c>
      <c r="D14223" s="2" t="s">
        <v>14952</v>
      </c>
      <c r="E14223" s="3" t="s">
        <v>6148</v>
      </c>
      <c r="G14223" s="66">
        <v>16.5</v>
      </c>
    </row>
    <row r="14224" spans="1:7" x14ac:dyDescent="0.2">
      <c r="A14224" s="1" t="str">
        <f t="shared" si="232"/>
        <v>SINAPI-I 7592</v>
      </c>
      <c r="B14224" s="3" t="s">
        <v>6169</v>
      </c>
      <c r="C14224" s="3">
        <v>7592</v>
      </c>
      <c r="D14224" s="2" t="s">
        <v>14953</v>
      </c>
      <c r="E14224" s="3" t="s">
        <v>6152</v>
      </c>
      <c r="G14224" s="66">
        <v>44.98</v>
      </c>
    </row>
    <row r="14225" spans="1:7" x14ac:dyDescent="0.2">
      <c r="A14225" s="1" t="str">
        <f t="shared" si="232"/>
        <v>SINAPI-I 40820</v>
      </c>
      <c r="B14225" s="3" t="s">
        <v>6169</v>
      </c>
      <c r="C14225" s="3">
        <v>40820</v>
      </c>
      <c r="D14225" s="2" t="s">
        <v>14954</v>
      </c>
      <c r="E14225" s="3" t="s">
        <v>6164</v>
      </c>
      <c r="G14225" s="66">
        <v>7939.9</v>
      </c>
    </row>
    <row r="14226" spans="1:7" ht="22.5" x14ac:dyDescent="0.2">
      <c r="A14226" s="1" t="str">
        <f t="shared" si="232"/>
        <v>SINAPI-I 11826</v>
      </c>
      <c r="B14226" s="3" t="s">
        <v>6169</v>
      </c>
      <c r="C14226" s="3">
        <v>11826</v>
      </c>
      <c r="D14226" s="2" t="s">
        <v>14955</v>
      </c>
      <c r="E14226" s="3" t="s">
        <v>6148</v>
      </c>
      <c r="G14226" s="66">
        <v>47.5</v>
      </c>
    </row>
    <row r="14227" spans="1:7" ht="22.5" x14ac:dyDescent="0.2">
      <c r="A14227" s="1" t="str">
        <f t="shared" si="232"/>
        <v>SINAPI-I 7606</v>
      </c>
      <c r="B14227" s="3" t="s">
        <v>6169</v>
      </c>
      <c r="C14227" s="3">
        <v>7606</v>
      </c>
      <c r="D14227" s="2" t="s">
        <v>14956</v>
      </c>
      <c r="E14227" s="3" t="s">
        <v>6148</v>
      </c>
      <c r="G14227" s="66">
        <v>57.12</v>
      </c>
    </row>
    <row r="14228" spans="1:7" ht="22.5" x14ac:dyDescent="0.2">
      <c r="A14228" s="1" t="str">
        <f t="shared" si="232"/>
        <v>SINAPI-I 11825</v>
      </c>
      <c r="B14228" s="3" t="s">
        <v>6169</v>
      </c>
      <c r="C14228" s="3">
        <v>11825</v>
      </c>
      <c r="D14228" s="2" t="s">
        <v>14957</v>
      </c>
      <c r="E14228" s="3" t="s">
        <v>6148</v>
      </c>
      <c r="G14228" s="66">
        <v>60.09</v>
      </c>
    </row>
    <row r="14229" spans="1:7" ht="22.5" x14ac:dyDescent="0.2">
      <c r="A14229" s="1" t="str">
        <f t="shared" si="232"/>
        <v>SINAPI-I 11767</v>
      </c>
      <c r="B14229" s="3" t="s">
        <v>6169</v>
      </c>
      <c r="C14229" s="3">
        <v>11767</v>
      </c>
      <c r="D14229" s="2" t="s">
        <v>14958</v>
      </c>
      <c r="E14229" s="3" t="s">
        <v>6148</v>
      </c>
      <c r="G14229" s="66">
        <v>160.04</v>
      </c>
    </row>
    <row r="14230" spans="1:7" ht="22.5" x14ac:dyDescent="0.2">
      <c r="A14230" s="1" t="str">
        <f t="shared" si="232"/>
        <v>SINAPI-I 11763</v>
      </c>
      <c r="B14230" s="3" t="s">
        <v>6169</v>
      </c>
      <c r="C14230" s="3">
        <v>11763</v>
      </c>
      <c r="D14230" s="2" t="s">
        <v>14959</v>
      </c>
      <c r="E14230" s="3" t="s">
        <v>6148</v>
      </c>
      <c r="G14230" s="66">
        <v>124.73</v>
      </c>
    </row>
    <row r="14231" spans="1:7" ht="22.5" x14ac:dyDescent="0.2">
      <c r="A14231" s="1" t="str">
        <f t="shared" si="232"/>
        <v>SINAPI-I 11764</v>
      </c>
      <c r="B14231" s="3" t="s">
        <v>6169</v>
      </c>
      <c r="C14231" s="3">
        <v>11764</v>
      </c>
      <c r="D14231" s="2" t="s">
        <v>14960</v>
      </c>
      <c r="E14231" s="3" t="s">
        <v>6148</v>
      </c>
      <c r="G14231" s="66">
        <v>102.34</v>
      </c>
    </row>
    <row r="14232" spans="1:7" ht="22.5" x14ac:dyDescent="0.2">
      <c r="A14232" s="1" t="str">
        <f t="shared" si="232"/>
        <v>SINAPI-I 11829</v>
      </c>
      <c r="B14232" s="3" t="s">
        <v>6169</v>
      </c>
      <c r="C14232" s="3">
        <v>11829</v>
      </c>
      <c r="D14232" s="2" t="s">
        <v>14961</v>
      </c>
      <c r="E14232" s="3" t="s">
        <v>6148</v>
      </c>
      <c r="G14232" s="66">
        <v>24.73</v>
      </c>
    </row>
    <row r="14233" spans="1:7" ht="22.5" x14ac:dyDescent="0.2">
      <c r="A14233" s="1" t="str">
        <f t="shared" si="232"/>
        <v>SINAPI-I 11830</v>
      </c>
      <c r="B14233" s="3" t="s">
        <v>6169</v>
      </c>
      <c r="C14233" s="3">
        <v>11830</v>
      </c>
      <c r="D14233" s="2" t="s">
        <v>14962</v>
      </c>
      <c r="E14233" s="3" t="s">
        <v>6148</v>
      </c>
      <c r="G14233" s="66">
        <v>26.71</v>
      </c>
    </row>
    <row r="14234" spans="1:7" ht="22.5" x14ac:dyDescent="0.2">
      <c r="A14234" s="1" t="str">
        <f t="shared" si="232"/>
        <v>SINAPI-I 11765</v>
      </c>
      <c r="B14234" s="3" t="s">
        <v>6169</v>
      </c>
      <c r="C14234" s="3">
        <v>11765</v>
      </c>
      <c r="D14234" s="2" t="s">
        <v>14963</v>
      </c>
      <c r="E14234" s="3" t="s">
        <v>6148</v>
      </c>
      <c r="G14234" s="66">
        <v>68.2</v>
      </c>
    </row>
    <row r="14235" spans="1:7" ht="22.5" x14ac:dyDescent="0.2">
      <c r="A14235" s="1" t="str">
        <f t="shared" si="232"/>
        <v>SINAPI-I 11766</v>
      </c>
      <c r="B14235" s="3" t="s">
        <v>6169</v>
      </c>
      <c r="C14235" s="3">
        <v>11766</v>
      </c>
      <c r="D14235" s="2" t="s">
        <v>14964</v>
      </c>
      <c r="E14235" s="3" t="s">
        <v>6148</v>
      </c>
      <c r="G14235" s="66">
        <v>37.299999999999997</v>
      </c>
    </row>
    <row r="14236" spans="1:7" ht="22.5" x14ac:dyDescent="0.2">
      <c r="A14236" s="1" t="str">
        <f t="shared" si="232"/>
        <v>SINAPI-I 11824</v>
      </c>
      <c r="B14236" s="3" t="s">
        <v>6169</v>
      </c>
      <c r="C14236" s="3">
        <v>11824</v>
      </c>
      <c r="D14236" s="2" t="s">
        <v>14965</v>
      </c>
      <c r="E14236" s="3" t="s">
        <v>6148</v>
      </c>
      <c r="G14236" s="66">
        <v>43.88</v>
      </c>
    </row>
    <row r="14237" spans="1:7" x14ac:dyDescent="0.2">
      <c r="A14237" s="1" t="str">
        <f t="shared" si="232"/>
        <v>SINAPI-I 44045</v>
      </c>
      <c r="B14237" s="3" t="s">
        <v>6169</v>
      </c>
      <c r="C14237" s="3">
        <v>44045</v>
      </c>
      <c r="D14237" s="2" t="s">
        <v>14966</v>
      </c>
      <c r="E14237" s="3" t="s">
        <v>6148</v>
      </c>
      <c r="G14237" s="66">
        <v>340.8</v>
      </c>
    </row>
    <row r="14238" spans="1:7" x14ac:dyDescent="0.2">
      <c r="A14238" s="1" t="str">
        <f t="shared" si="232"/>
        <v>SINAPI-I 39702</v>
      </c>
      <c r="B14238" s="3" t="s">
        <v>6169</v>
      </c>
      <c r="C14238" s="3">
        <v>39702</v>
      </c>
      <c r="D14238" s="2" t="s">
        <v>14967</v>
      </c>
      <c r="E14238" s="3" t="s">
        <v>6148</v>
      </c>
      <c r="G14238" s="66">
        <v>2263.42</v>
      </c>
    </row>
    <row r="14239" spans="1:7" x14ac:dyDescent="0.2">
      <c r="A14239" s="1" t="str">
        <f t="shared" si="232"/>
        <v>SINAPI-I 13415</v>
      </c>
      <c r="B14239" s="3" t="s">
        <v>6169</v>
      </c>
      <c r="C14239" s="3">
        <v>13415</v>
      </c>
      <c r="D14239" s="2" t="s">
        <v>14968</v>
      </c>
      <c r="E14239" s="3" t="s">
        <v>6148</v>
      </c>
      <c r="G14239" s="66">
        <v>74.31</v>
      </c>
    </row>
    <row r="14240" spans="1:7" ht="22.5" x14ac:dyDescent="0.2">
      <c r="A14240" s="1" t="str">
        <f t="shared" si="232"/>
        <v>SINAPI-I 7602</v>
      </c>
      <c r="B14240" s="3" t="s">
        <v>6169</v>
      </c>
      <c r="C14240" s="3">
        <v>7602</v>
      </c>
      <c r="D14240" s="2" t="s">
        <v>14969</v>
      </c>
      <c r="E14240" s="3" t="s">
        <v>6148</v>
      </c>
      <c r="G14240" s="66">
        <v>47.42</v>
      </c>
    </row>
    <row r="14241" spans="1:7" ht="22.5" x14ac:dyDescent="0.2">
      <c r="A14241" s="1" t="str">
        <f t="shared" si="232"/>
        <v>SINAPI-I 7603</v>
      </c>
      <c r="B14241" s="3" t="s">
        <v>6169</v>
      </c>
      <c r="C14241" s="3">
        <v>7603</v>
      </c>
      <c r="D14241" s="2" t="s">
        <v>14970</v>
      </c>
      <c r="E14241" s="3" t="s">
        <v>6148</v>
      </c>
      <c r="G14241" s="66">
        <v>40.229999999999997</v>
      </c>
    </row>
    <row r="14242" spans="1:7" x14ac:dyDescent="0.2">
      <c r="A14242" s="1" t="str">
        <f t="shared" si="232"/>
        <v>SINAPI-I 11777</v>
      </c>
      <c r="B14242" s="3" t="s">
        <v>6169</v>
      </c>
      <c r="C14242" s="3">
        <v>11777</v>
      </c>
      <c r="D14242" s="2" t="s">
        <v>14971</v>
      </c>
      <c r="E14242" s="3" t="s">
        <v>6148</v>
      </c>
      <c r="G14242" s="66">
        <v>184.96</v>
      </c>
    </row>
    <row r="14243" spans="1:7" ht="22.5" x14ac:dyDescent="0.2">
      <c r="A14243" s="1" t="str">
        <f t="shared" si="232"/>
        <v>SINAPI-I 13417</v>
      </c>
      <c r="B14243" s="3" t="s">
        <v>6169</v>
      </c>
      <c r="C14243" s="3">
        <v>13417</v>
      </c>
      <c r="D14243" s="2" t="s">
        <v>14972</v>
      </c>
      <c r="E14243" s="3" t="s">
        <v>6148</v>
      </c>
      <c r="G14243" s="66">
        <v>96.78</v>
      </c>
    </row>
    <row r="14244" spans="1:7" x14ac:dyDescent="0.2">
      <c r="A14244" s="1" t="str">
        <f t="shared" si="232"/>
        <v>SINAPI-I 36791</v>
      </c>
      <c r="B14244" s="3" t="s">
        <v>6169</v>
      </c>
      <c r="C14244" s="3">
        <v>36791</v>
      </c>
      <c r="D14244" s="2" t="s">
        <v>14973</v>
      </c>
      <c r="E14244" s="3" t="s">
        <v>6148</v>
      </c>
      <c r="G14244" s="66">
        <v>145.25</v>
      </c>
    </row>
    <row r="14245" spans="1:7" ht="22.5" x14ac:dyDescent="0.2">
      <c r="A14245" s="1" t="str">
        <f t="shared" si="232"/>
        <v>SINAPI-I 36795</v>
      </c>
      <c r="B14245" s="3" t="s">
        <v>6169</v>
      </c>
      <c r="C14245" s="3">
        <v>36795</v>
      </c>
      <c r="D14245" s="2" t="s">
        <v>14974</v>
      </c>
      <c r="E14245" s="3" t="s">
        <v>6148</v>
      </c>
      <c r="G14245" s="66">
        <v>1836.56</v>
      </c>
    </row>
    <row r="14246" spans="1:7" ht="22.5" x14ac:dyDescent="0.2">
      <c r="A14246" s="1" t="str">
        <f t="shared" si="232"/>
        <v>SINAPI-I 36796</v>
      </c>
      <c r="B14246" s="3" t="s">
        <v>6169</v>
      </c>
      <c r="C14246" s="3">
        <v>36796</v>
      </c>
      <c r="D14246" s="2" t="s">
        <v>14975</v>
      </c>
      <c r="E14246" s="3" t="s">
        <v>6148</v>
      </c>
      <c r="G14246" s="66">
        <v>152.61000000000001</v>
      </c>
    </row>
    <row r="14247" spans="1:7" ht="22.5" x14ac:dyDescent="0.2">
      <c r="A14247" s="1" t="str">
        <f t="shared" ref="A14247:A14310" si="233">CONCATENAR</f>
        <v>SINAPI-I 36792</v>
      </c>
      <c r="B14247" s="3" t="s">
        <v>6169</v>
      </c>
      <c r="C14247" s="3">
        <v>36792</v>
      </c>
      <c r="D14247" s="2" t="s">
        <v>14976</v>
      </c>
      <c r="E14247" s="3" t="s">
        <v>6148</v>
      </c>
      <c r="G14247" s="66">
        <v>193.32</v>
      </c>
    </row>
    <row r="14248" spans="1:7" x14ac:dyDescent="0.2">
      <c r="A14248" s="1" t="str">
        <f t="shared" si="233"/>
        <v>SINAPI-I 11773</v>
      </c>
      <c r="B14248" s="3" t="s">
        <v>6169</v>
      </c>
      <c r="C14248" s="3">
        <v>11773</v>
      </c>
      <c r="D14248" s="2" t="s">
        <v>14977</v>
      </c>
      <c r="E14248" s="3" t="s">
        <v>6148</v>
      </c>
      <c r="G14248" s="66">
        <v>128.69</v>
      </c>
    </row>
    <row r="14249" spans="1:7" ht="22.5" x14ac:dyDescent="0.2">
      <c r="A14249" s="1" t="str">
        <f t="shared" si="233"/>
        <v>SINAPI-I 11762</v>
      </c>
      <c r="B14249" s="3" t="s">
        <v>6169</v>
      </c>
      <c r="C14249" s="3">
        <v>11762</v>
      </c>
      <c r="D14249" s="2" t="s">
        <v>14978</v>
      </c>
      <c r="E14249" s="3" t="s">
        <v>6148</v>
      </c>
      <c r="G14249" s="66">
        <v>61.04</v>
      </c>
    </row>
    <row r="14250" spans="1:7" ht="22.5" x14ac:dyDescent="0.2">
      <c r="A14250" s="1" t="str">
        <f t="shared" si="233"/>
        <v>SINAPI-I 7604</v>
      </c>
      <c r="B14250" s="3" t="s">
        <v>6169</v>
      </c>
      <c r="C14250" s="3">
        <v>7604</v>
      </c>
      <c r="D14250" s="2" t="s">
        <v>14979</v>
      </c>
      <c r="E14250" s="3" t="s">
        <v>6148</v>
      </c>
      <c r="G14250" s="66">
        <v>51.68</v>
      </c>
    </row>
    <row r="14251" spans="1:7" ht="22.5" x14ac:dyDescent="0.2">
      <c r="A14251" s="1" t="str">
        <f t="shared" si="233"/>
        <v>SINAPI-I 13984</v>
      </c>
      <c r="B14251" s="3" t="s">
        <v>6169</v>
      </c>
      <c r="C14251" s="3">
        <v>13984</v>
      </c>
      <c r="D14251" s="2" t="s">
        <v>14980</v>
      </c>
      <c r="E14251" s="3" t="s">
        <v>6148</v>
      </c>
      <c r="G14251" s="66">
        <v>75.11</v>
      </c>
    </row>
    <row r="14252" spans="1:7" x14ac:dyDescent="0.2">
      <c r="A14252" s="1" t="str">
        <f t="shared" si="233"/>
        <v>SINAPI-I 11772</v>
      </c>
      <c r="B14252" s="3" t="s">
        <v>6169</v>
      </c>
      <c r="C14252" s="3">
        <v>11772</v>
      </c>
      <c r="D14252" s="2" t="s">
        <v>14981</v>
      </c>
      <c r="E14252" s="3" t="s">
        <v>6148</v>
      </c>
      <c r="G14252" s="66">
        <v>129.1</v>
      </c>
    </row>
    <row r="14253" spans="1:7" x14ac:dyDescent="0.2">
      <c r="A14253" s="1" t="str">
        <f t="shared" si="233"/>
        <v>SINAPI-I 13983</v>
      </c>
      <c r="B14253" s="3" t="s">
        <v>6169</v>
      </c>
      <c r="C14253" s="3">
        <v>13983</v>
      </c>
      <c r="D14253" s="2" t="s">
        <v>14982</v>
      </c>
      <c r="E14253" s="3" t="s">
        <v>6148</v>
      </c>
      <c r="G14253" s="66">
        <v>97.77</v>
      </c>
    </row>
    <row r="14254" spans="1:7" ht="22.5" x14ac:dyDescent="0.2">
      <c r="A14254" s="1" t="str">
        <f t="shared" si="233"/>
        <v>SINAPI-I 13416</v>
      </c>
      <c r="B14254" s="3" t="s">
        <v>6169</v>
      </c>
      <c r="C14254" s="3">
        <v>13416</v>
      </c>
      <c r="D14254" s="2" t="s">
        <v>14983</v>
      </c>
      <c r="E14254" s="3" t="s">
        <v>6148</v>
      </c>
      <c r="G14254" s="66">
        <v>86.84</v>
      </c>
    </row>
    <row r="14255" spans="1:7" ht="22.5" x14ac:dyDescent="0.2">
      <c r="A14255" s="1" t="str">
        <f t="shared" si="233"/>
        <v>SINAPI-I 40329</v>
      </c>
      <c r="B14255" s="3" t="s">
        <v>6169</v>
      </c>
      <c r="C14255" s="3">
        <v>40329</v>
      </c>
      <c r="D14255" s="2" t="s">
        <v>14984</v>
      </c>
      <c r="E14255" s="3" t="s">
        <v>6148</v>
      </c>
      <c r="G14255" s="66">
        <v>15.5</v>
      </c>
    </row>
    <row r="14256" spans="1:7" x14ac:dyDescent="0.2">
      <c r="A14256" s="1" t="str">
        <f t="shared" si="233"/>
        <v>SINAPI-I 11823</v>
      </c>
      <c r="B14256" s="3" t="s">
        <v>6169</v>
      </c>
      <c r="C14256" s="3">
        <v>11823</v>
      </c>
      <c r="D14256" s="2" t="s">
        <v>14985</v>
      </c>
      <c r="E14256" s="3" t="s">
        <v>6148</v>
      </c>
      <c r="G14256" s="66">
        <v>6.53</v>
      </c>
    </row>
    <row r="14257" spans="1:7" x14ac:dyDescent="0.2">
      <c r="A14257" s="1" t="str">
        <f t="shared" si="233"/>
        <v>SINAPI-I 11822</v>
      </c>
      <c r="B14257" s="3" t="s">
        <v>6169</v>
      </c>
      <c r="C14257" s="3">
        <v>11822</v>
      </c>
      <c r="D14257" s="2" t="s">
        <v>14986</v>
      </c>
      <c r="E14257" s="3" t="s">
        <v>6148</v>
      </c>
      <c r="G14257" s="66">
        <v>30.87</v>
      </c>
    </row>
    <row r="14258" spans="1:7" x14ac:dyDescent="0.2">
      <c r="A14258" s="1" t="str">
        <f t="shared" si="233"/>
        <v>SINAPI-I 11831</v>
      </c>
      <c r="B14258" s="3" t="s">
        <v>6169</v>
      </c>
      <c r="C14258" s="3">
        <v>11831</v>
      </c>
      <c r="D14258" s="2" t="s">
        <v>14987</v>
      </c>
      <c r="E14258" s="3" t="s">
        <v>6148</v>
      </c>
      <c r="G14258" s="66">
        <v>18.579999999999998</v>
      </c>
    </row>
    <row r="14259" spans="1:7" ht="22.5" x14ac:dyDescent="0.2">
      <c r="A14259" s="1" t="str">
        <f t="shared" si="233"/>
        <v>SINAPI-I 7613</v>
      </c>
      <c r="B14259" s="3" t="s">
        <v>6169</v>
      </c>
      <c r="C14259" s="3">
        <v>7613</v>
      </c>
      <c r="D14259" s="2" t="s">
        <v>14988</v>
      </c>
      <c r="E14259" s="3" t="s">
        <v>6148</v>
      </c>
      <c r="G14259" s="66">
        <v>117504.77</v>
      </c>
    </row>
    <row r="14260" spans="1:7" ht="22.5" x14ac:dyDescent="0.2">
      <c r="A14260" s="1" t="str">
        <f t="shared" si="233"/>
        <v>SINAPI-I 7619</v>
      </c>
      <c r="B14260" s="3" t="s">
        <v>6169</v>
      </c>
      <c r="C14260" s="3">
        <v>7619</v>
      </c>
      <c r="D14260" s="2" t="s">
        <v>14989</v>
      </c>
      <c r="E14260" s="3" t="s">
        <v>6148</v>
      </c>
      <c r="G14260" s="66">
        <v>18163.72</v>
      </c>
    </row>
    <row r="14261" spans="1:7" ht="22.5" x14ac:dyDescent="0.2">
      <c r="A14261" s="1" t="str">
        <f t="shared" si="233"/>
        <v>SINAPI-I 12076</v>
      </c>
      <c r="B14261" s="3" t="s">
        <v>6169</v>
      </c>
      <c r="C14261" s="3">
        <v>12076</v>
      </c>
      <c r="D14261" s="2" t="s">
        <v>14990</v>
      </c>
      <c r="E14261" s="3" t="s">
        <v>6148</v>
      </c>
      <c r="G14261" s="66">
        <v>8331.98</v>
      </c>
    </row>
    <row r="14262" spans="1:7" ht="22.5" x14ac:dyDescent="0.2">
      <c r="A14262" s="1" t="str">
        <f t="shared" si="233"/>
        <v>SINAPI-I 7614</v>
      </c>
      <c r="B14262" s="3" t="s">
        <v>6169</v>
      </c>
      <c r="C14262" s="3">
        <v>7614</v>
      </c>
      <c r="D14262" s="2" t="s">
        <v>14991</v>
      </c>
      <c r="E14262" s="3" t="s">
        <v>6148</v>
      </c>
      <c r="G14262" s="66">
        <v>22908.78</v>
      </c>
    </row>
    <row r="14263" spans="1:7" ht="22.5" x14ac:dyDescent="0.2">
      <c r="A14263" s="1" t="str">
        <f t="shared" si="233"/>
        <v>SINAPI-I 7618</v>
      </c>
      <c r="B14263" s="3" t="s">
        <v>6169</v>
      </c>
      <c r="C14263" s="3">
        <v>7618</v>
      </c>
      <c r="D14263" s="2" t="s">
        <v>14992</v>
      </c>
      <c r="E14263" s="3" t="s">
        <v>6148</v>
      </c>
      <c r="G14263" s="66">
        <v>148580.69</v>
      </c>
    </row>
    <row r="14264" spans="1:7" ht="22.5" x14ac:dyDescent="0.2">
      <c r="A14264" s="1" t="str">
        <f t="shared" si="233"/>
        <v>SINAPI-I 7620</v>
      </c>
      <c r="B14264" s="3" t="s">
        <v>6169</v>
      </c>
      <c r="C14264" s="3">
        <v>7620</v>
      </c>
      <c r="D14264" s="2" t="s">
        <v>14993</v>
      </c>
      <c r="E14264" s="3" t="s">
        <v>6148</v>
      </c>
      <c r="G14264" s="66">
        <v>32137.65</v>
      </c>
    </row>
    <row r="14265" spans="1:7" ht="22.5" x14ac:dyDescent="0.2">
      <c r="A14265" s="1" t="str">
        <f t="shared" si="233"/>
        <v>SINAPI-I 7610</v>
      </c>
      <c r="B14265" s="3" t="s">
        <v>6169</v>
      </c>
      <c r="C14265" s="3">
        <v>7610</v>
      </c>
      <c r="D14265" s="2" t="s">
        <v>14994</v>
      </c>
      <c r="E14265" s="3" t="s">
        <v>6148</v>
      </c>
      <c r="G14265" s="66">
        <v>10176.92</v>
      </c>
    </row>
    <row r="14266" spans="1:7" ht="22.5" x14ac:dyDescent="0.2">
      <c r="A14266" s="1" t="str">
        <f t="shared" si="233"/>
        <v>SINAPI-I 7615</v>
      </c>
      <c r="B14266" s="3" t="s">
        <v>6169</v>
      </c>
      <c r="C14266" s="3">
        <v>7615</v>
      </c>
      <c r="D14266" s="2" t="s">
        <v>14995</v>
      </c>
      <c r="E14266" s="3" t="s">
        <v>6148</v>
      </c>
      <c r="G14266" s="66">
        <v>37493.919999999998</v>
      </c>
    </row>
    <row r="14267" spans="1:7" ht="22.5" x14ac:dyDescent="0.2">
      <c r="A14267" s="1" t="str">
        <f t="shared" si="233"/>
        <v>SINAPI-I 7617</v>
      </c>
      <c r="B14267" s="3" t="s">
        <v>6169</v>
      </c>
      <c r="C14267" s="3">
        <v>7617</v>
      </c>
      <c r="D14267" s="2" t="s">
        <v>14996</v>
      </c>
      <c r="E14267" s="3" t="s">
        <v>6148</v>
      </c>
      <c r="G14267" s="66">
        <v>11367.2</v>
      </c>
    </row>
    <row r="14268" spans="1:7" ht="22.5" x14ac:dyDescent="0.2">
      <c r="A14268" s="1" t="str">
        <f t="shared" si="233"/>
        <v>SINAPI-I 7616</v>
      </c>
      <c r="B14268" s="3" t="s">
        <v>6169</v>
      </c>
      <c r="C14268" s="3">
        <v>7616</v>
      </c>
      <c r="D14268" s="2" t="s">
        <v>14997</v>
      </c>
      <c r="E14268" s="3" t="s">
        <v>6148</v>
      </c>
      <c r="G14268" s="66">
        <v>61184.13</v>
      </c>
    </row>
    <row r="14269" spans="1:7" ht="22.5" x14ac:dyDescent="0.2">
      <c r="A14269" s="1" t="str">
        <f t="shared" si="233"/>
        <v>SINAPI-I 7611</v>
      </c>
      <c r="B14269" s="3" t="s">
        <v>6169</v>
      </c>
      <c r="C14269" s="3">
        <v>7611</v>
      </c>
      <c r="D14269" s="2" t="s">
        <v>14998</v>
      </c>
      <c r="E14269" s="3" t="s">
        <v>6148</v>
      </c>
      <c r="G14269" s="66">
        <v>14700</v>
      </c>
    </row>
    <row r="14270" spans="1:7" ht="22.5" x14ac:dyDescent="0.2">
      <c r="A14270" s="1" t="str">
        <f t="shared" si="233"/>
        <v>SINAPI-I 7612</v>
      </c>
      <c r="B14270" s="3" t="s">
        <v>6169</v>
      </c>
      <c r="C14270" s="3">
        <v>7612</v>
      </c>
      <c r="D14270" s="2" t="s">
        <v>14999</v>
      </c>
      <c r="E14270" s="3" t="s">
        <v>6148</v>
      </c>
      <c r="G14270" s="66">
        <v>83924.5</v>
      </c>
    </row>
    <row r="14271" spans="1:7" x14ac:dyDescent="0.2">
      <c r="A14271" s="1" t="str">
        <f t="shared" si="233"/>
        <v>SINAPI-I 37371</v>
      </c>
      <c r="B14271" s="3" t="s">
        <v>6169</v>
      </c>
      <c r="C14271" s="3">
        <v>37371</v>
      </c>
      <c r="D14271" s="2" t="s">
        <v>15000</v>
      </c>
      <c r="E14271" s="3" t="s">
        <v>6152</v>
      </c>
      <c r="G14271" s="66">
        <v>0.86</v>
      </c>
    </row>
    <row r="14272" spans="1:7" x14ac:dyDescent="0.2">
      <c r="A14272" s="1" t="str">
        <f t="shared" si="233"/>
        <v>SINAPI-I 40861</v>
      </c>
      <c r="B14272" s="3" t="s">
        <v>6169</v>
      </c>
      <c r="C14272" s="3">
        <v>40861</v>
      </c>
      <c r="D14272" s="2" t="s">
        <v>15001</v>
      </c>
      <c r="E14272" s="3" t="s">
        <v>6164</v>
      </c>
      <c r="G14272" s="66">
        <v>162.4</v>
      </c>
    </row>
    <row r="14273" spans="1:7" x14ac:dyDescent="0.2">
      <c r="A14273" s="1" t="str">
        <f t="shared" si="233"/>
        <v>SINAPI-I 36509</v>
      </c>
      <c r="B14273" s="3" t="s">
        <v>6169</v>
      </c>
      <c r="C14273" s="3">
        <v>36509</v>
      </c>
      <c r="D14273" s="2" t="s">
        <v>15002</v>
      </c>
      <c r="E14273" s="3" t="s">
        <v>6148</v>
      </c>
      <c r="G14273" s="66">
        <v>1122363.23</v>
      </c>
    </row>
    <row r="14274" spans="1:7" ht="22.5" x14ac:dyDescent="0.2">
      <c r="A14274" s="1" t="str">
        <f t="shared" si="233"/>
        <v>SINAPI-I 36510</v>
      </c>
      <c r="B14274" s="3" t="s">
        <v>6169</v>
      </c>
      <c r="C14274" s="3">
        <v>36510</v>
      </c>
      <c r="D14274" s="2" t="s">
        <v>15003</v>
      </c>
      <c r="E14274" s="3" t="s">
        <v>6148</v>
      </c>
      <c r="G14274" s="66">
        <v>1105357.75</v>
      </c>
    </row>
    <row r="14275" spans="1:7" ht="22.5" x14ac:dyDescent="0.2">
      <c r="A14275" s="1" t="str">
        <f t="shared" si="233"/>
        <v>SINAPI-I 25020</v>
      </c>
      <c r="B14275" s="3" t="s">
        <v>6169</v>
      </c>
      <c r="C14275" s="3">
        <v>25020</v>
      </c>
      <c r="D14275" s="2" t="s">
        <v>15004</v>
      </c>
      <c r="E14275" s="3" t="s">
        <v>6148</v>
      </c>
      <c r="G14275" s="66">
        <v>4553685.04</v>
      </c>
    </row>
    <row r="14276" spans="1:7" ht="22.5" x14ac:dyDescent="0.2">
      <c r="A14276" s="1" t="str">
        <f t="shared" si="233"/>
        <v>SINAPI-I 7622</v>
      </c>
      <c r="B14276" s="3" t="s">
        <v>6169</v>
      </c>
      <c r="C14276" s="3">
        <v>7622</v>
      </c>
      <c r="D14276" s="2" t="s">
        <v>15005</v>
      </c>
      <c r="E14276" s="3" t="s">
        <v>6148</v>
      </c>
      <c r="G14276" s="66">
        <v>1072358.57</v>
      </c>
    </row>
    <row r="14277" spans="1:7" ht="22.5" x14ac:dyDescent="0.2">
      <c r="A14277" s="1" t="str">
        <f t="shared" si="233"/>
        <v>SINAPI-I 7624</v>
      </c>
      <c r="B14277" s="3" t="s">
        <v>6169</v>
      </c>
      <c r="C14277" s="3">
        <v>7624</v>
      </c>
      <c r="D14277" s="2" t="s">
        <v>15006</v>
      </c>
      <c r="E14277" s="3" t="s">
        <v>6148</v>
      </c>
      <c r="G14277" s="66">
        <v>1390200</v>
      </c>
    </row>
    <row r="14278" spans="1:7" x14ac:dyDescent="0.2">
      <c r="A14278" s="1" t="str">
        <f t="shared" si="233"/>
        <v>SINAPI-I 7625</v>
      </c>
      <c r="B14278" s="3" t="s">
        <v>6169</v>
      </c>
      <c r="C14278" s="3">
        <v>7625</v>
      </c>
      <c r="D14278" s="2" t="s">
        <v>15007</v>
      </c>
      <c r="E14278" s="3" t="s">
        <v>6148</v>
      </c>
      <c r="G14278" s="66">
        <v>1381697.11</v>
      </c>
    </row>
    <row r="14279" spans="1:7" ht="22.5" x14ac:dyDescent="0.2">
      <c r="A14279" s="1" t="str">
        <f t="shared" si="233"/>
        <v>SINAPI-I 7623</v>
      </c>
      <c r="B14279" s="3" t="s">
        <v>6169</v>
      </c>
      <c r="C14279" s="3">
        <v>7623</v>
      </c>
      <c r="D14279" s="2" t="s">
        <v>15008</v>
      </c>
      <c r="E14279" s="3" t="s">
        <v>6148</v>
      </c>
      <c r="G14279" s="66">
        <v>4553685.04</v>
      </c>
    </row>
    <row r="14280" spans="1:7" ht="22.5" x14ac:dyDescent="0.2">
      <c r="A14280" s="1" t="str">
        <f t="shared" si="233"/>
        <v>SINAPI-I 36508</v>
      </c>
      <c r="B14280" s="3" t="s">
        <v>6169</v>
      </c>
      <c r="C14280" s="3">
        <v>36508</v>
      </c>
      <c r="D14280" s="2" t="s">
        <v>15009</v>
      </c>
      <c r="E14280" s="3" t="s">
        <v>6148</v>
      </c>
      <c r="G14280" s="66">
        <v>2047972.85</v>
      </c>
    </row>
    <row r="14281" spans="1:7" x14ac:dyDescent="0.2">
      <c r="A14281" s="1" t="str">
        <f t="shared" si="233"/>
        <v>SINAPI-I 13238</v>
      </c>
      <c r="B14281" s="3" t="s">
        <v>6169</v>
      </c>
      <c r="C14281" s="3">
        <v>13238</v>
      </c>
      <c r="D14281" s="2" t="s">
        <v>15010</v>
      </c>
      <c r="E14281" s="3" t="s">
        <v>6148</v>
      </c>
      <c r="G14281" s="66">
        <v>341495.3</v>
      </c>
    </row>
    <row r="14282" spans="1:7" x14ac:dyDescent="0.2">
      <c r="A14282" s="1" t="str">
        <f t="shared" si="233"/>
        <v>SINAPI-I 36511</v>
      </c>
      <c r="B14282" s="3" t="s">
        <v>6169</v>
      </c>
      <c r="C14282" s="3">
        <v>36511</v>
      </c>
      <c r="D14282" s="2" t="s">
        <v>15011</v>
      </c>
      <c r="E14282" s="3" t="s">
        <v>6148</v>
      </c>
      <c r="G14282" s="66">
        <v>395700.91</v>
      </c>
    </row>
    <row r="14283" spans="1:7" x14ac:dyDescent="0.2">
      <c r="A14283" s="1" t="str">
        <f t="shared" si="233"/>
        <v>SINAPI-I 36515</v>
      </c>
      <c r="B14283" s="3" t="s">
        <v>6169</v>
      </c>
      <c r="C14283" s="3">
        <v>36515</v>
      </c>
      <c r="D14283" s="2" t="s">
        <v>15012</v>
      </c>
      <c r="E14283" s="3" t="s">
        <v>6148</v>
      </c>
      <c r="G14283" s="66">
        <v>116542.03</v>
      </c>
    </row>
    <row r="14284" spans="1:7" x14ac:dyDescent="0.2">
      <c r="A14284" s="1" t="str">
        <f t="shared" si="233"/>
        <v>SINAPI-I 10598</v>
      </c>
      <c r="B14284" s="3" t="s">
        <v>6169</v>
      </c>
      <c r="C14284" s="3">
        <v>10598</v>
      </c>
      <c r="D14284" s="2" t="s">
        <v>15013</v>
      </c>
      <c r="E14284" s="3" t="s">
        <v>6148</v>
      </c>
      <c r="G14284" s="66">
        <v>188990.53</v>
      </c>
    </row>
    <row r="14285" spans="1:7" x14ac:dyDescent="0.2">
      <c r="A14285" s="1" t="str">
        <f t="shared" si="233"/>
        <v>SINAPI-I 7640</v>
      </c>
      <c r="B14285" s="3" t="s">
        <v>6169</v>
      </c>
      <c r="C14285" s="3">
        <v>7640</v>
      </c>
      <c r="D14285" s="2" t="s">
        <v>15014</v>
      </c>
      <c r="E14285" s="3" t="s">
        <v>6148</v>
      </c>
      <c r="G14285" s="66">
        <v>290000</v>
      </c>
    </row>
    <row r="14286" spans="1:7" x14ac:dyDescent="0.2">
      <c r="A14286" s="1" t="str">
        <f t="shared" si="233"/>
        <v>SINAPI-I 36513</v>
      </c>
      <c r="B14286" s="3" t="s">
        <v>6169</v>
      </c>
      <c r="C14286" s="3">
        <v>36513</v>
      </c>
      <c r="D14286" s="2" t="s">
        <v>15015</v>
      </c>
      <c r="E14286" s="3" t="s">
        <v>6148</v>
      </c>
      <c r="G14286" s="66">
        <v>279362.13</v>
      </c>
    </row>
    <row r="14287" spans="1:7" x14ac:dyDescent="0.2">
      <c r="A14287" s="1" t="str">
        <f t="shared" si="233"/>
        <v>SINAPI-I 36514</v>
      </c>
      <c r="B14287" s="3" t="s">
        <v>6169</v>
      </c>
      <c r="C14287" s="3">
        <v>36514</v>
      </c>
      <c r="D14287" s="2" t="s">
        <v>15016</v>
      </c>
      <c r="E14287" s="3" t="s">
        <v>6148</v>
      </c>
      <c r="G14287" s="66">
        <v>311682.21999999997</v>
      </c>
    </row>
    <row r="14288" spans="1:7" x14ac:dyDescent="0.2">
      <c r="A14288" s="1" t="str">
        <f t="shared" si="233"/>
        <v>SINAPI-I 11572</v>
      </c>
      <c r="B14288" s="3" t="s">
        <v>6169</v>
      </c>
      <c r="C14288" s="3">
        <v>11572</v>
      </c>
      <c r="D14288" s="2" t="s">
        <v>15017</v>
      </c>
      <c r="E14288" s="3" t="s">
        <v>6148</v>
      </c>
      <c r="G14288" s="66">
        <v>32.22</v>
      </c>
    </row>
    <row r="14289" spans="1:7" ht="22.5" x14ac:dyDescent="0.2">
      <c r="A14289" s="1" t="str">
        <f t="shared" si="233"/>
        <v>SINAPI-I 36149</v>
      </c>
      <c r="B14289" s="3" t="s">
        <v>6169</v>
      </c>
      <c r="C14289" s="3">
        <v>36149</v>
      </c>
      <c r="D14289" s="2" t="s">
        <v>15018</v>
      </c>
      <c r="E14289" s="3" t="s">
        <v>6148</v>
      </c>
      <c r="G14289" s="66">
        <v>158.03</v>
      </c>
    </row>
    <row r="14290" spans="1:7" ht="22.5" x14ac:dyDescent="0.2">
      <c r="A14290" s="1" t="str">
        <f t="shared" si="233"/>
        <v>SINAPI-I 42407</v>
      </c>
      <c r="B14290" s="3" t="s">
        <v>6169</v>
      </c>
      <c r="C14290" s="3">
        <v>42407</v>
      </c>
      <c r="D14290" s="2" t="s">
        <v>15019</v>
      </c>
      <c r="E14290" s="3" t="s">
        <v>6147</v>
      </c>
      <c r="G14290" s="66">
        <v>6.94</v>
      </c>
    </row>
    <row r="14291" spans="1:7" ht="22.5" x14ac:dyDescent="0.2">
      <c r="A14291" s="1" t="str">
        <f t="shared" si="233"/>
        <v>SINAPI-I 11581</v>
      </c>
      <c r="B14291" s="3" t="s">
        <v>6169</v>
      </c>
      <c r="C14291" s="3">
        <v>11581</v>
      </c>
      <c r="D14291" s="2" t="s">
        <v>15020</v>
      </c>
      <c r="E14291" s="3" t="s">
        <v>6147</v>
      </c>
      <c r="G14291" s="66">
        <v>21.26</v>
      </c>
    </row>
    <row r="14292" spans="1:7" x14ac:dyDescent="0.2">
      <c r="A14292" s="1" t="str">
        <f t="shared" si="233"/>
        <v>SINAPI-I 43605</v>
      </c>
      <c r="B14292" s="3" t="s">
        <v>6169</v>
      </c>
      <c r="C14292" s="3">
        <v>43605</v>
      </c>
      <c r="D14292" s="2" t="s">
        <v>15021</v>
      </c>
      <c r="E14292" s="3" t="s">
        <v>6147</v>
      </c>
      <c r="G14292" s="66">
        <v>43.51</v>
      </c>
    </row>
    <row r="14293" spans="1:7" x14ac:dyDescent="0.2">
      <c r="A14293" s="1" t="str">
        <f t="shared" si="233"/>
        <v>SINAPI-I 11580</v>
      </c>
      <c r="B14293" s="3" t="s">
        <v>6169</v>
      </c>
      <c r="C14293" s="3">
        <v>11580</v>
      </c>
      <c r="D14293" s="2" t="s">
        <v>15022</v>
      </c>
      <c r="E14293" s="3" t="s">
        <v>6147</v>
      </c>
      <c r="G14293" s="66">
        <v>8.5299999999999994</v>
      </c>
    </row>
    <row r="14294" spans="1:7" x14ac:dyDescent="0.2">
      <c r="A14294" s="1" t="str">
        <f t="shared" si="233"/>
        <v>SINAPI-I 38386</v>
      </c>
      <c r="B14294" s="3" t="s">
        <v>6169</v>
      </c>
      <c r="C14294" s="3">
        <v>38386</v>
      </c>
      <c r="D14294" s="2" t="s">
        <v>15023</v>
      </c>
      <c r="E14294" s="3" t="s">
        <v>6148</v>
      </c>
      <c r="G14294" s="66">
        <v>7.25</v>
      </c>
    </row>
    <row r="14295" spans="1:7" x14ac:dyDescent="0.2">
      <c r="A14295" s="1" t="str">
        <f t="shared" si="233"/>
        <v>SINAPI-I 10743</v>
      </c>
      <c r="B14295" s="3" t="s">
        <v>6169</v>
      </c>
      <c r="C14295" s="3">
        <v>10743</v>
      </c>
      <c r="D14295" s="2" t="s">
        <v>15024</v>
      </c>
      <c r="E14295" s="3" t="s">
        <v>6148</v>
      </c>
      <c r="G14295" s="66">
        <v>495.78</v>
      </c>
    </row>
    <row r="14296" spans="1:7" ht="22.5" x14ac:dyDescent="0.2">
      <c r="A14296" s="1" t="str">
        <f t="shared" si="233"/>
        <v>SINAPI-I 39848</v>
      </c>
      <c r="B14296" s="3" t="s">
        <v>6169</v>
      </c>
      <c r="C14296" s="3">
        <v>39848</v>
      </c>
      <c r="D14296" s="2" t="s">
        <v>15025</v>
      </c>
      <c r="E14296" s="3" t="s">
        <v>6147</v>
      </c>
    </row>
    <row r="14297" spans="1:7" x14ac:dyDescent="0.2">
      <c r="A14297" s="1" t="str">
        <f t="shared" si="233"/>
        <v>SINAPI-I 7667</v>
      </c>
      <c r="B14297" s="3" t="s">
        <v>6169</v>
      </c>
      <c r="C14297" s="3">
        <v>7667</v>
      </c>
      <c r="D14297" s="2" t="s">
        <v>15026</v>
      </c>
      <c r="E14297" s="3" t="s">
        <v>6147</v>
      </c>
    </row>
    <row r="14298" spans="1:7" x14ac:dyDescent="0.2">
      <c r="A14298" s="1" t="str">
        <f t="shared" si="233"/>
        <v>SINAPI-I 7660</v>
      </c>
      <c r="B14298" s="3" t="s">
        <v>6169</v>
      </c>
      <c r="C14298" s="3">
        <v>7660</v>
      </c>
      <c r="D14298" s="2" t="s">
        <v>15027</v>
      </c>
      <c r="E14298" s="3" t="s">
        <v>6147</v>
      </c>
    </row>
    <row r="14299" spans="1:7" x14ac:dyDescent="0.2">
      <c r="A14299" s="1" t="str">
        <f t="shared" si="233"/>
        <v>SINAPI-I 7676</v>
      </c>
      <c r="B14299" s="3" t="s">
        <v>6169</v>
      </c>
      <c r="C14299" s="3">
        <v>7676</v>
      </c>
      <c r="D14299" s="2" t="s">
        <v>15028</v>
      </c>
      <c r="E14299" s="3" t="s">
        <v>6147</v>
      </c>
    </row>
    <row r="14300" spans="1:7" x14ac:dyDescent="0.2">
      <c r="A14300" s="1" t="str">
        <f t="shared" si="233"/>
        <v>SINAPI-I 20999</v>
      </c>
      <c r="B14300" s="3" t="s">
        <v>6169</v>
      </c>
      <c r="C14300" s="3">
        <v>20999</v>
      </c>
      <c r="D14300" s="2" t="s">
        <v>15029</v>
      </c>
      <c r="E14300" s="3" t="s">
        <v>6147</v>
      </c>
      <c r="G14300" s="66">
        <v>12.95</v>
      </c>
    </row>
    <row r="14301" spans="1:7" x14ac:dyDescent="0.2">
      <c r="A14301" s="1" t="str">
        <f t="shared" si="233"/>
        <v>SINAPI-I 21001</v>
      </c>
      <c r="B14301" s="3" t="s">
        <v>6169</v>
      </c>
      <c r="C14301" s="3">
        <v>21001</v>
      </c>
      <c r="D14301" s="2" t="s">
        <v>15030</v>
      </c>
      <c r="E14301" s="3" t="s">
        <v>6147</v>
      </c>
      <c r="G14301" s="66">
        <v>24.17</v>
      </c>
    </row>
    <row r="14302" spans="1:7" x14ac:dyDescent="0.2">
      <c r="A14302" s="1" t="str">
        <f t="shared" si="233"/>
        <v>SINAPI-I 21003</v>
      </c>
      <c r="B14302" s="3" t="s">
        <v>6169</v>
      </c>
      <c r="C14302" s="3">
        <v>21003</v>
      </c>
      <c r="D14302" s="2" t="s">
        <v>15031</v>
      </c>
      <c r="E14302" s="3" t="s">
        <v>6147</v>
      </c>
      <c r="G14302" s="66">
        <v>39.72</v>
      </c>
    </row>
    <row r="14303" spans="1:7" x14ac:dyDescent="0.2">
      <c r="A14303" s="1" t="str">
        <f t="shared" si="233"/>
        <v>SINAPI-I 21006</v>
      </c>
      <c r="B14303" s="3" t="s">
        <v>6169</v>
      </c>
      <c r="C14303" s="3">
        <v>21006</v>
      </c>
      <c r="D14303" s="2" t="s">
        <v>15032</v>
      </c>
      <c r="E14303" s="3" t="s">
        <v>6147</v>
      </c>
      <c r="G14303" s="66">
        <v>84.29</v>
      </c>
    </row>
    <row r="14304" spans="1:7" x14ac:dyDescent="0.2">
      <c r="A14304" s="1" t="str">
        <f t="shared" si="233"/>
        <v>SINAPI-I 21019</v>
      </c>
      <c r="B14304" s="3" t="s">
        <v>6169</v>
      </c>
      <c r="C14304" s="3">
        <v>21019</v>
      </c>
      <c r="D14304" s="2" t="s">
        <v>15033</v>
      </c>
      <c r="E14304" s="3" t="s">
        <v>6147</v>
      </c>
      <c r="G14304" s="66">
        <v>29.3</v>
      </c>
    </row>
    <row r="14305" spans="1:7" x14ac:dyDescent="0.2">
      <c r="A14305" s="1" t="str">
        <f t="shared" si="233"/>
        <v>SINAPI-I 21021</v>
      </c>
      <c r="B14305" s="3" t="s">
        <v>6169</v>
      </c>
      <c r="C14305" s="3">
        <v>21021</v>
      </c>
      <c r="D14305" s="2" t="s">
        <v>15034</v>
      </c>
      <c r="E14305" s="3" t="s">
        <v>6147</v>
      </c>
      <c r="G14305" s="66">
        <v>46.32</v>
      </c>
    </row>
    <row r="14306" spans="1:7" x14ac:dyDescent="0.2">
      <c r="A14306" s="1" t="str">
        <f t="shared" si="233"/>
        <v>SINAPI-I 21024</v>
      </c>
      <c r="B14306" s="3" t="s">
        <v>6169</v>
      </c>
      <c r="C14306" s="3">
        <v>21024</v>
      </c>
      <c r="D14306" s="2" t="s">
        <v>15035</v>
      </c>
      <c r="E14306" s="3" t="s">
        <v>6147</v>
      </c>
      <c r="G14306" s="66">
        <v>99.24</v>
      </c>
    </row>
    <row r="14307" spans="1:7" x14ac:dyDescent="0.2">
      <c r="A14307" s="1" t="str">
        <f t="shared" si="233"/>
        <v>SINAPI-I 40624</v>
      </c>
      <c r="B14307" s="3" t="s">
        <v>6169</v>
      </c>
      <c r="C14307" s="3">
        <v>40624</v>
      </c>
      <c r="D14307" s="2" t="s">
        <v>15036</v>
      </c>
      <c r="E14307" s="3" t="s">
        <v>6147</v>
      </c>
    </row>
    <row r="14308" spans="1:7" x14ac:dyDescent="0.2">
      <c r="A14308" s="1" t="str">
        <f t="shared" si="233"/>
        <v>SINAPI-I 42575</v>
      </c>
      <c r="B14308" s="3" t="s">
        <v>6169</v>
      </c>
      <c r="C14308" s="3">
        <v>42575</v>
      </c>
      <c r="D14308" s="2" t="s">
        <v>15037</v>
      </c>
      <c r="E14308" s="3" t="s">
        <v>6147</v>
      </c>
    </row>
    <row r="14309" spans="1:7" x14ac:dyDescent="0.2">
      <c r="A14309" s="1" t="str">
        <f t="shared" si="233"/>
        <v>SINAPI-I 42574</v>
      </c>
      <c r="B14309" s="3" t="s">
        <v>6169</v>
      </c>
      <c r="C14309" s="3">
        <v>42574</v>
      </c>
      <c r="D14309" s="2" t="s">
        <v>15038</v>
      </c>
      <c r="E14309" s="3" t="s">
        <v>6147</v>
      </c>
    </row>
    <row r="14310" spans="1:7" x14ac:dyDescent="0.2">
      <c r="A14310" s="1" t="str">
        <f t="shared" si="233"/>
        <v>SINAPI-I 13127</v>
      </c>
      <c r="B14310" s="3" t="s">
        <v>6169</v>
      </c>
      <c r="C14310" s="3">
        <v>13127</v>
      </c>
      <c r="D14310" s="2" t="s">
        <v>15039</v>
      </c>
      <c r="E14310" s="3" t="s">
        <v>6147</v>
      </c>
    </row>
    <row r="14311" spans="1:7" x14ac:dyDescent="0.2">
      <c r="A14311" s="1" t="str">
        <f t="shared" ref="A14311:A14374" si="234">CONCATENAR</f>
        <v>SINAPI-I 13137</v>
      </c>
      <c r="B14311" s="3" t="s">
        <v>6169</v>
      </c>
      <c r="C14311" s="3">
        <v>13137</v>
      </c>
      <c r="D14311" s="2" t="s">
        <v>15040</v>
      </c>
      <c r="E14311" s="3" t="s">
        <v>6147</v>
      </c>
    </row>
    <row r="14312" spans="1:7" x14ac:dyDescent="0.2">
      <c r="A14312" s="1" t="str">
        <f t="shared" si="234"/>
        <v>SINAPI-I 20989</v>
      </c>
      <c r="B14312" s="3" t="s">
        <v>6169</v>
      </c>
      <c r="C14312" s="3">
        <v>20989</v>
      </c>
      <c r="D14312" s="2" t="s">
        <v>15041</v>
      </c>
      <c r="E14312" s="3" t="s">
        <v>6147</v>
      </c>
    </row>
    <row r="14313" spans="1:7" x14ac:dyDescent="0.2">
      <c r="A14313" s="1" t="str">
        <f t="shared" si="234"/>
        <v>SINAPI-I 21147</v>
      </c>
      <c r="B14313" s="3" t="s">
        <v>6169</v>
      </c>
      <c r="C14313" s="3">
        <v>21147</v>
      </c>
      <c r="D14313" s="2" t="s">
        <v>15042</v>
      </c>
      <c r="E14313" s="3" t="s">
        <v>6147</v>
      </c>
    </row>
    <row r="14314" spans="1:7" x14ac:dyDescent="0.2">
      <c r="A14314" s="1" t="str">
        <f t="shared" si="234"/>
        <v>SINAPI-I 21148</v>
      </c>
      <c r="B14314" s="3" t="s">
        <v>6169</v>
      </c>
      <c r="C14314" s="3">
        <v>21148</v>
      </c>
      <c r="D14314" s="2" t="s">
        <v>15043</v>
      </c>
      <c r="E14314" s="3" t="s">
        <v>6147</v>
      </c>
    </row>
    <row r="14315" spans="1:7" x14ac:dyDescent="0.2">
      <c r="A14315" s="1" t="str">
        <f t="shared" si="234"/>
        <v>SINAPI-I 20984</v>
      </c>
      <c r="B14315" s="3" t="s">
        <v>6169</v>
      </c>
      <c r="C14315" s="3">
        <v>20984</v>
      </c>
      <c r="D14315" s="2" t="s">
        <v>15044</v>
      </c>
      <c r="E14315" s="3" t="s">
        <v>6147</v>
      </c>
    </row>
    <row r="14316" spans="1:7" x14ac:dyDescent="0.2">
      <c r="A14316" s="1" t="str">
        <f t="shared" si="234"/>
        <v>SINAPI-I 13042</v>
      </c>
      <c r="B14316" s="3" t="s">
        <v>6169</v>
      </c>
      <c r="C14316" s="3">
        <v>13042</v>
      </c>
      <c r="D14316" s="2" t="s">
        <v>15045</v>
      </c>
      <c r="E14316" s="3" t="s">
        <v>6147</v>
      </c>
    </row>
    <row r="14317" spans="1:7" x14ac:dyDescent="0.2">
      <c r="A14317" s="1" t="str">
        <f t="shared" si="234"/>
        <v>SINAPI-I 42576</v>
      </c>
      <c r="B14317" s="3" t="s">
        <v>6169</v>
      </c>
      <c r="C14317" s="3">
        <v>42576</v>
      </c>
      <c r="D14317" s="2" t="s">
        <v>15046</v>
      </c>
      <c r="E14317" s="3" t="s">
        <v>6147</v>
      </c>
    </row>
    <row r="14318" spans="1:7" x14ac:dyDescent="0.2">
      <c r="A14318" s="1" t="str">
        <f t="shared" si="234"/>
        <v>SINAPI-I 21150</v>
      </c>
      <c r="B14318" s="3" t="s">
        <v>6169</v>
      </c>
      <c r="C14318" s="3">
        <v>21150</v>
      </c>
      <c r="D14318" s="2" t="s">
        <v>15047</v>
      </c>
      <c r="E14318" s="3" t="s">
        <v>6147</v>
      </c>
    </row>
    <row r="14319" spans="1:7" x14ac:dyDescent="0.2">
      <c r="A14319" s="1" t="str">
        <f t="shared" si="234"/>
        <v>SINAPI-I 13141</v>
      </c>
      <c r="B14319" s="3" t="s">
        <v>6169</v>
      </c>
      <c r="C14319" s="3">
        <v>13141</v>
      </c>
      <c r="D14319" s="2" t="s">
        <v>15048</v>
      </c>
      <c r="E14319" s="3" t="s">
        <v>6147</v>
      </c>
    </row>
    <row r="14320" spans="1:7" x14ac:dyDescent="0.2">
      <c r="A14320" s="1" t="str">
        <f t="shared" si="234"/>
        <v>SINAPI-I 21151</v>
      </c>
      <c r="B14320" s="3" t="s">
        <v>6169</v>
      </c>
      <c r="C14320" s="3">
        <v>21151</v>
      </c>
      <c r="D14320" s="2" t="s">
        <v>15049</v>
      </c>
      <c r="E14320" s="3" t="s">
        <v>6147</v>
      </c>
    </row>
    <row r="14321" spans="1:7" x14ac:dyDescent="0.2">
      <c r="A14321" s="1" t="str">
        <f t="shared" si="234"/>
        <v>SINAPI-I 13142</v>
      </c>
      <c r="B14321" s="3" t="s">
        <v>6169</v>
      </c>
      <c r="C14321" s="3">
        <v>13142</v>
      </c>
      <c r="D14321" s="2" t="s">
        <v>15050</v>
      </c>
      <c r="E14321" s="3" t="s">
        <v>6147</v>
      </c>
    </row>
    <row r="14322" spans="1:7" x14ac:dyDescent="0.2">
      <c r="A14322" s="1" t="str">
        <f t="shared" si="234"/>
        <v>SINAPI-I 42577</v>
      </c>
      <c r="B14322" s="3" t="s">
        <v>6169</v>
      </c>
      <c r="C14322" s="3">
        <v>42577</v>
      </c>
      <c r="D14322" s="2" t="s">
        <v>15051</v>
      </c>
      <c r="E14322" s="3" t="s">
        <v>6147</v>
      </c>
    </row>
    <row r="14323" spans="1:7" x14ac:dyDescent="0.2">
      <c r="A14323" s="1" t="str">
        <f t="shared" si="234"/>
        <v>SINAPI-I 20994</v>
      </c>
      <c r="B14323" s="3" t="s">
        <v>6169</v>
      </c>
      <c r="C14323" s="3">
        <v>20994</v>
      </c>
      <c r="D14323" s="2" t="s">
        <v>15052</v>
      </c>
      <c r="E14323" s="3" t="s">
        <v>6147</v>
      </c>
    </row>
    <row r="14324" spans="1:7" x14ac:dyDescent="0.2">
      <c r="A14324" s="1" t="str">
        <f t="shared" si="234"/>
        <v>SINAPI-I 7672</v>
      </c>
      <c r="B14324" s="3" t="s">
        <v>6169</v>
      </c>
      <c r="C14324" s="3">
        <v>7672</v>
      </c>
      <c r="D14324" s="2" t="s">
        <v>15053</v>
      </c>
      <c r="E14324" s="3" t="s">
        <v>6147</v>
      </c>
    </row>
    <row r="14325" spans="1:7" x14ac:dyDescent="0.2">
      <c r="A14325" s="1" t="str">
        <f t="shared" si="234"/>
        <v>SINAPI-I 20995</v>
      </c>
      <c r="B14325" s="3" t="s">
        <v>6169</v>
      </c>
      <c r="C14325" s="3">
        <v>20995</v>
      </c>
      <c r="D14325" s="2" t="s">
        <v>15054</v>
      </c>
      <c r="E14325" s="3" t="s">
        <v>6147</v>
      </c>
    </row>
    <row r="14326" spans="1:7" x14ac:dyDescent="0.2">
      <c r="A14326" s="1" t="str">
        <f t="shared" si="234"/>
        <v>SINAPI-I 7690</v>
      </c>
      <c r="B14326" s="3" t="s">
        <v>6169</v>
      </c>
      <c r="C14326" s="3">
        <v>7690</v>
      </c>
      <c r="D14326" s="2" t="s">
        <v>15055</v>
      </c>
      <c r="E14326" s="3" t="s">
        <v>6147</v>
      </c>
    </row>
    <row r="14327" spans="1:7" x14ac:dyDescent="0.2">
      <c r="A14327" s="1" t="str">
        <f t="shared" si="234"/>
        <v>SINAPI-I 20980</v>
      </c>
      <c r="B14327" s="3" t="s">
        <v>6169</v>
      </c>
      <c r="C14327" s="3">
        <v>20980</v>
      </c>
      <c r="D14327" s="2" t="s">
        <v>15056</v>
      </c>
      <c r="E14327" s="3" t="s">
        <v>6147</v>
      </c>
    </row>
    <row r="14328" spans="1:7" x14ac:dyDescent="0.2">
      <c r="A14328" s="1" t="str">
        <f t="shared" si="234"/>
        <v>SINAPI-I 7661</v>
      </c>
      <c r="B14328" s="3" t="s">
        <v>6169</v>
      </c>
      <c r="C14328" s="3">
        <v>7661</v>
      </c>
      <c r="D14328" s="2" t="s">
        <v>15057</v>
      </c>
      <c r="E14328" s="3" t="s">
        <v>6147</v>
      </c>
    </row>
    <row r="14329" spans="1:7" x14ac:dyDescent="0.2">
      <c r="A14329" s="1" t="str">
        <f t="shared" si="234"/>
        <v>SINAPI-I 21016</v>
      </c>
      <c r="B14329" s="3" t="s">
        <v>6169</v>
      </c>
      <c r="C14329" s="3">
        <v>21016</v>
      </c>
      <c r="D14329" s="2" t="s">
        <v>15058</v>
      </c>
      <c r="E14329" s="3" t="s">
        <v>6147</v>
      </c>
      <c r="G14329" s="66">
        <v>178.58</v>
      </c>
    </row>
    <row r="14330" spans="1:7" x14ac:dyDescent="0.2">
      <c r="A14330" s="1" t="str">
        <f t="shared" si="234"/>
        <v>SINAPI-I 21008</v>
      </c>
      <c r="B14330" s="3" t="s">
        <v>6169</v>
      </c>
      <c r="C14330" s="3">
        <v>21008</v>
      </c>
      <c r="D14330" s="2" t="s">
        <v>15059</v>
      </c>
      <c r="E14330" s="3" t="s">
        <v>6147</v>
      </c>
      <c r="G14330" s="66">
        <v>20.86</v>
      </c>
    </row>
    <row r="14331" spans="1:7" x14ac:dyDescent="0.2">
      <c r="A14331" s="1" t="str">
        <f t="shared" si="234"/>
        <v>SINAPI-I 21009</v>
      </c>
      <c r="B14331" s="3" t="s">
        <v>6169</v>
      </c>
      <c r="C14331" s="3">
        <v>21009</v>
      </c>
      <c r="D14331" s="2" t="s">
        <v>15060</v>
      </c>
      <c r="E14331" s="3" t="s">
        <v>6147</v>
      </c>
      <c r="G14331" s="66">
        <v>27.16</v>
      </c>
    </row>
    <row r="14332" spans="1:7" x14ac:dyDescent="0.2">
      <c r="A14332" s="1" t="str">
        <f t="shared" si="234"/>
        <v>SINAPI-I 21010</v>
      </c>
      <c r="B14332" s="3" t="s">
        <v>6169</v>
      </c>
      <c r="C14332" s="3">
        <v>21010</v>
      </c>
      <c r="D14332" s="2" t="s">
        <v>15061</v>
      </c>
      <c r="E14332" s="3" t="s">
        <v>6147</v>
      </c>
      <c r="G14332" s="66">
        <v>36.47</v>
      </c>
    </row>
    <row r="14333" spans="1:7" x14ac:dyDescent="0.2">
      <c r="A14333" s="1" t="str">
        <f t="shared" si="234"/>
        <v>SINAPI-I 21011</v>
      </c>
      <c r="B14333" s="3" t="s">
        <v>6169</v>
      </c>
      <c r="C14333" s="3">
        <v>21011</v>
      </c>
      <c r="D14333" s="2" t="s">
        <v>15062</v>
      </c>
      <c r="E14333" s="3" t="s">
        <v>6147</v>
      </c>
      <c r="G14333" s="66">
        <v>53.15</v>
      </c>
    </row>
    <row r="14334" spans="1:7" x14ac:dyDescent="0.2">
      <c r="A14334" s="1" t="str">
        <f t="shared" si="234"/>
        <v>SINAPI-I 21012</v>
      </c>
      <c r="B14334" s="3" t="s">
        <v>6169</v>
      </c>
      <c r="C14334" s="3">
        <v>21012</v>
      </c>
      <c r="D14334" s="2" t="s">
        <v>15063</v>
      </c>
      <c r="E14334" s="3" t="s">
        <v>6147</v>
      </c>
      <c r="G14334" s="66">
        <v>58.74</v>
      </c>
    </row>
    <row r="14335" spans="1:7" x14ac:dyDescent="0.2">
      <c r="A14335" s="1" t="str">
        <f t="shared" si="234"/>
        <v>SINAPI-I 21013</v>
      </c>
      <c r="B14335" s="3" t="s">
        <v>6169</v>
      </c>
      <c r="C14335" s="3">
        <v>21013</v>
      </c>
      <c r="D14335" s="2" t="s">
        <v>15064</v>
      </c>
      <c r="E14335" s="3" t="s">
        <v>6147</v>
      </c>
      <c r="G14335" s="66">
        <v>76.650000000000006</v>
      </c>
    </row>
    <row r="14336" spans="1:7" x14ac:dyDescent="0.2">
      <c r="A14336" s="1" t="str">
        <f t="shared" si="234"/>
        <v>SINAPI-I 21014</v>
      </c>
      <c r="B14336" s="3" t="s">
        <v>6169</v>
      </c>
      <c r="C14336" s="3">
        <v>21014</v>
      </c>
      <c r="D14336" s="2" t="s">
        <v>15065</v>
      </c>
      <c r="E14336" s="3" t="s">
        <v>6147</v>
      </c>
      <c r="G14336" s="66">
        <v>107.25</v>
      </c>
    </row>
    <row r="14337" spans="1:7" x14ac:dyDescent="0.2">
      <c r="A14337" s="1" t="str">
        <f t="shared" si="234"/>
        <v>SINAPI-I 21015</v>
      </c>
      <c r="B14337" s="3" t="s">
        <v>6169</v>
      </c>
      <c r="C14337" s="3">
        <v>21015</v>
      </c>
      <c r="D14337" s="2" t="s">
        <v>15066</v>
      </c>
      <c r="E14337" s="3" t="s">
        <v>6147</v>
      </c>
      <c r="G14337" s="66">
        <v>123.22</v>
      </c>
    </row>
    <row r="14338" spans="1:7" x14ac:dyDescent="0.2">
      <c r="A14338" s="1" t="str">
        <f t="shared" si="234"/>
        <v>SINAPI-I 40626</v>
      </c>
      <c r="B14338" s="3" t="s">
        <v>6169</v>
      </c>
      <c r="C14338" s="3">
        <v>40626</v>
      </c>
      <c r="D14338" s="2" t="s">
        <v>15067</v>
      </c>
      <c r="E14338" s="3" t="s">
        <v>6147</v>
      </c>
      <c r="G14338" s="66">
        <v>40.130000000000003</v>
      </c>
    </row>
    <row r="14339" spans="1:7" x14ac:dyDescent="0.2">
      <c r="A14339" s="1" t="str">
        <f t="shared" si="234"/>
        <v>SINAPI-I 7697</v>
      </c>
      <c r="B14339" s="3" t="s">
        <v>6169</v>
      </c>
      <c r="C14339" s="3">
        <v>7697</v>
      </c>
      <c r="D14339" s="2" t="s">
        <v>15068</v>
      </c>
      <c r="E14339" s="3" t="s">
        <v>6147</v>
      </c>
      <c r="G14339" s="66">
        <v>58.8</v>
      </c>
    </row>
    <row r="14340" spans="1:7" x14ac:dyDescent="0.2">
      <c r="A14340" s="1" t="str">
        <f t="shared" si="234"/>
        <v>SINAPI-I 7698</v>
      </c>
      <c r="B14340" s="3" t="s">
        <v>6169</v>
      </c>
      <c r="C14340" s="3">
        <v>7698</v>
      </c>
      <c r="D14340" s="2" t="s">
        <v>15069</v>
      </c>
      <c r="E14340" s="3" t="s">
        <v>6147</v>
      </c>
      <c r="G14340" s="66">
        <v>50.61</v>
      </c>
    </row>
    <row r="14341" spans="1:7" x14ac:dyDescent="0.2">
      <c r="A14341" s="1" t="str">
        <f t="shared" si="234"/>
        <v>SINAPI-I 7691</v>
      </c>
      <c r="B14341" s="3" t="s">
        <v>6169</v>
      </c>
      <c r="C14341" s="3">
        <v>7691</v>
      </c>
      <c r="D14341" s="2" t="s">
        <v>15070</v>
      </c>
      <c r="E14341" s="3" t="s">
        <v>6147</v>
      </c>
      <c r="G14341" s="66">
        <v>21.38</v>
      </c>
    </row>
    <row r="14342" spans="1:7" x14ac:dyDescent="0.2">
      <c r="A14342" s="1" t="str">
        <f t="shared" si="234"/>
        <v>SINAPI-I 7696</v>
      </c>
      <c r="B14342" s="3" t="s">
        <v>6169</v>
      </c>
      <c r="C14342" s="3">
        <v>7696</v>
      </c>
      <c r="D14342" s="2" t="s">
        <v>15071</v>
      </c>
      <c r="E14342" s="3" t="s">
        <v>6147</v>
      </c>
      <c r="G14342" s="66">
        <v>84.79</v>
      </c>
    </row>
    <row r="14343" spans="1:7" x14ac:dyDescent="0.2">
      <c r="A14343" s="1" t="str">
        <f t="shared" si="234"/>
        <v>SINAPI-I 7701</v>
      </c>
      <c r="B14343" s="3" t="s">
        <v>6169</v>
      </c>
      <c r="C14343" s="3">
        <v>7701</v>
      </c>
      <c r="D14343" s="2" t="s">
        <v>15072</v>
      </c>
      <c r="E14343" s="3" t="s">
        <v>6147</v>
      </c>
      <c r="G14343" s="66">
        <v>105.22</v>
      </c>
    </row>
    <row r="14344" spans="1:7" x14ac:dyDescent="0.2">
      <c r="A14344" s="1" t="str">
        <f t="shared" si="234"/>
        <v>SINAPI-I 7694</v>
      </c>
      <c r="B14344" s="3" t="s">
        <v>6169</v>
      </c>
      <c r="C14344" s="3">
        <v>7694</v>
      </c>
      <c r="D14344" s="2" t="s">
        <v>15073</v>
      </c>
      <c r="E14344" s="3" t="s">
        <v>6147</v>
      </c>
      <c r="G14344" s="66">
        <v>141.59</v>
      </c>
    </row>
    <row r="14345" spans="1:7" x14ac:dyDescent="0.2">
      <c r="A14345" s="1" t="str">
        <f t="shared" si="234"/>
        <v>SINAPI-I 7700</v>
      </c>
      <c r="B14345" s="3" t="s">
        <v>6169</v>
      </c>
      <c r="C14345" s="3">
        <v>7700</v>
      </c>
      <c r="D14345" s="2" t="s">
        <v>15074</v>
      </c>
      <c r="E14345" s="3" t="s">
        <v>6147</v>
      </c>
      <c r="G14345" s="66">
        <v>27.05</v>
      </c>
    </row>
    <row r="14346" spans="1:7" x14ac:dyDescent="0.2">
      <c r="A14346" s="1" t="str">
        <f t="shared" si="234"/>
        <v>SINAPI-I 7693</v>
      </c>
      <c r="B14346" s="3" t="s">
        <v>6169</v>
      </c>
      <c r="C14346" s="3">
        <v>7693</v>
      </c>
      <c r="D14346" s="2" t="s">
        <v>15075</v>
      </c>
      <c r="E14346" s="3" t="s">
        <v>6147</v>
      </c>
      <c r="G14346" s="66">
        <v>195.01</v>
      </c>
    </row>
    <row r="14347" spans="1:7" x14ac:dyDescent="0.2">
      <c r="A14347" s="1" t="str">
        <f t="shared" si="234"/>
        <v>SINAPI-I 7692</v>
      </c>
      <c r="B14347" s="3" t="s">
        <v>6169</v>
      </c>
      <c r="C14347" s="3">
        <v>7692</v>
      </c>
      <c r="D14347" s="2" t="s">
        <v>15076</v>
      </c>
      <c r="E14347" s="3" t="s">
        <v>6147</v>
      </c>
      <c r="G14347" s="66">
        <v>291.95999999999998</v>
      </c>
    </row>
    <row r="14348" spans="1:7" x14ac:dyDescent="0.2">
      <c r="A14348" s="1" t="str">
        <f t="shared" si="234"/>
        <v>SINAPI-I 7695</v>
      </c>
      <c r="B14348" s="3" t="s">
        <v>6169</v>
      </c>
      <c r="C14348" s="3">
        <v>7695</v>
      </c>
      <c r="D14348" s="2" t="s">
        <v>15077</v>
      </c>
      <c r="E14348" s="3" t="s">
        <v>6147</v>
      </c>
      <c r="G14348" s="66">
        <v>316.64</v>
      </c>
    </row>
    <row r="14349" spans="1:7" x14ac:dyDescent="0.2">
      <c r="A14349" s="1" t="str">
        <f t="shared" si="234"/>
        <v>SINAPI-I 13356</v>
      </c>
      <c r="B14349" s="3" t="s">
        <v>6169</v>
      </c>
      <c r="C14349" s="3">
        <v>13356</v>
      </c>
      <c r="D14349" s="2" t="s">
        <v>15078</v>
      </c>
      <c r="E14349" s="3" t="s">
        <v>6147</v>
      </c>
      <c r="G14349" s="66">
        <v>22.96</v>
      </c>
    </row>
    <row r="14350" spans="1:7" x14ac:dyDescent="0.2">
      <c r="A14350" s="1" t="str">
        <f t="shared" si="234"/>
        <v>SINAPI-I 36365</v>
      </c>
      <c r="B14350" s="3" t="s">
        <v>6169</v>
      </c>
      <c r="C14350" s="3">
        <v>36365</v>
      </c>
      <c r="D14350" s="2" t="s">
        <v>15079</v>
      </c>
      <c r="E14350" s="3" t="s">
        <v>6147</v>
      </c>
      <c r="G14350" s="66">
        <v>39.909999999999997</v>
      </c>
    </row>
    <row r="14351" spans="1:7" x14ac:dyDescent="0.2">
      <c r="A14351" s="1" t="str">
        <f t="shared" si="234"/>
        <v>SINAPI-I 41930</v>
      </c>
      <c r="B14351" s="3" t="s">
        <v>6169</v>
      </c>
      <c r="C14351" s="3">
        <v>41930</v>
      </c>
      <c r="D14351" s="2" t="s">
        <v>15080</v>
      </c>
      <c r="E14351" s="3" t="s">
        <v>6147</v>
      </c>
      <c r="G14351" s="66">
        <v>132.94</v>
      </c>
    </row>
    <row r="14352" spans="1:7" x14ac:dyDescent="0.2">
      <c r="A14352" s="1" t="str">
        <f t="shared" si="234"/>
        <v>SINAPI-I 41931</v>
      </c>
      <c r="B14352" s="3" t="s">
        <v>6169</v>
      </c>
      <c r="C14352" s="3">
        <v>41931</v>
      </c>
      <c r="D14352" s="2" t="s">
        <v>15081</v>
      </c>
      <c r="E14352" s="3" t="s">
        <v>6147</v>
      </c>
      <c r="G14352" s="66">
        <v>208.21</v>
      </c>
    </row>
    <row r="14353" spans="1:7" x14ac:dyDescent="0.2">
      <c r="A14353" s="1" t="str">
        <f t="shared" si="234"/>
        <v>SINAPI-I 41932</v>
      </c>
      <c r="B14353" s="3" t="s">
        <v>6169</v>
      </c>
      <c r="C14353" s="3">
        <v>41932</v>
      </c>
      <c r="D14353" s="2" t="s">
        <v>15082</v>
      </c>
      <c r="E14353" s="3" t="s">
        <v>6147</v>
      </c>
      <c r="G14353" s="66">
        <v>320.48</v>
      </c>
    </row>
    <row r="14354" spans="1:7" x14ac:dyDescent="0.2">
      <c r="A14354" s="1" t="str">
        <f t="shared" si="234"/>
        <v>SINAPI-I 41933</v>
      </c>
      <c r="B14354" s="3" t="s">
        <v>6169</v>
      </c>
      <c r="C14354" s="3">
        <v>41933</v>
      </c>
      <c r="D14354" s="2" t="s">
        <v>15083</v>
      </c>
      <c r="E14354" s="3" t="s">
        <v>6147</v>
      </c>
      <c r="G14354" s="66">
        <v>452.91</v>
      </c>
    </row>
    <row r="14355" spans="1:7" x14ac:dyDescent="0.2">
      <c r="A14355" s="1" t="str">
        <f t="shared" si="234"/>
        <v>SINAPI-I 41934</v>
      </c>
      <c r="B14355" s="3" t="s">
        <v>6169</v>
      </c>
      <c r="C14355" s="3">
        <v>41934</v>
      </c>
      <c r="D14355" s="2" t="s">
        <v>15084</v>
      </c>
      <c r="E14355" s="3" t="s">
        <v>6147</v>
      </c>
      <c r="G14355" s="66">
        <v>527.46</v>
      </c>
    </row>
    <row r="14356" spans="1:7" x14ac:dyDescent="0.2">
      <c r="A14356" s="1" t="str">
        <f t="shared" si="234"/>
        <v>SINAPI-I 41936</v>
      </c>
      <c r="B14356" s="3" t="s">
        <v>6169</v>
      </c>
      <c r="C14356" s="3">
        <v>41936</v>
      </c>
      <c r="D14356" s="2" t="s">
        <v>15085</v>
      </c>
      <c r="E14356" s="3" t="s">
        <v>6147</v>
      </c>
      <c r="G14356" s="66">
        <v>78.28</v>
      </c>
    </row>
    <row r="14357" spans="1:7" x14ac:dyDescent="0.2">
      <c r="A14357" s="1" t="str">
        <f t="shared" si="234"/>
        <v>SINAPI-I 44812</v>
      </c>
      <c r="B14357" s="3" t="s">
        <v>6169</v>
      </c>
      <c r="C14357" s="3">
        <v>44812</v>
      </c>
      <c r="D14357" s="2" t="s">
        <v>15086</v>
      </c>
      <c r="E14357" s="3" t="s">
        <v>6147</v>
      </c>
      <c r="G14357" s="66">
        <v>415.55</v>
      </c>
    </row>
    <row r="14358" spans="1:7" ht="22.5" x14ac:dyDescent="0.2">
      <c r="A14358" s="1" t="str">
        <f t="shared" si="234"/>
        <v>SINAPI-I 41785</v>
      </c>
      <c r="B14358" s="3" t="s">
        <v>6169</v>
      </c>
      <c r="C14358" s="3">
        <v>41785</v>
      </c>
      <c r="D14358" s="2" t="s">
        <v>15087</v>
      </c>
      <c r="E14358" s="3" t="s">
        <v>6147</v>
      </c>
      <c r="G14358" s="66">
        <v>1539.99</v>
      </c>
    </row>
    <row r="14359" spans="1:7" ht="22.5" x14ac:dyDescent="0.2">
      <c r="A14359" s="1" t="str">
        <f t="shared" si="234"/>
        <v>SINAPI-I 41781</v>
      </c>
      <c r="B14359" s="3" t="s">
        <v>6169</v>
      </c>
      <c r="C14359" s="3">
        <v>41781</v>
      </c>
      <c r="D14359" s="2" t="s">
        <v>15088</v>
      </c>
      <c r="E14359" s="3" t="s">
        <v>6147</v>
      </c>
      <c r="G14359" s="66">
        <v>278.07</v>
      </c>
    </row>
    <row r="14360" spans="1:7" ht="22.5" x14ac:dyDescent="0.2">
      <c r="A14360" s="1" t="str">
        <f t="shared" si="234"/>
        <v>SINAPI-I 41783</v>
      </c>
      <c r="B14360" s="3" t="s">
        <v>6169</v>
      </c>
      <c r="C14360" s="3">
        <v>41783</v>
      </c>
      <c r="D14360" s="2" t="s">
        <v>15089</v>
      </c>
      <c r="E14360" s="3" t="s">
        <v>6147</v>
      </c>
      <c r="G14360" s="66">
        <v>999.68</v>
      </c>
    </row>
    <row r="14361" spans="1:7" ht="22.5" x14ac:dyDescent="0.2">
      <c r="A14361" s="1" t="str">
        <f t="shared" si="234"/>
        <v>SINAPI-I 41786</v>
      </c>
      <c r="B14361" s="3" t="s">
        <v>6169</v>
      </c>
      <c r="C14361" s="3">
        <v>41786</v>
      </c>
      <c r="D14361" s="2" t="s">
        <v>15090</v>
      </c>
      <c r="E14361" s="3" t="s">
        <v>6147</v>
      </c>
      <c r="G14361" s="66">
        <v>2128.36</v>
      </c>
    </row>
    <row r="14362" spans="1:7" ht="22.5" x14ac:dyDescent="0.2">
      <c r="A14362" s="1" t="str">
        <f t="shared" si="234"/>
        <v>SINAPI-I 41779</v>
      </c>
      <c r="B14362" s="3" t="s">
        <v>6169</v>
      </c>
      <c r="C14362" s="3">
        <v>41779</v>
      </c>
      <c r="D14362" s="2" t="s">
        <v>15091</v>
      </c>
      <c r="E14362" s="3" t="s">
        <v>6147</v>
      </c>
      <c r="G14362" s="66">
        <v>109.51</v>
      </c>
    </row>
    <row r="14363" spans="1:7" ht="22.5" x14ac:dyDescent="0.2">
      <c r="A14363" s="1" t="str">
        <f t="shared" si="234"/>
        <v>SINAPI-I 41780</v>
      </c>
      <c r="B14363" s="3" t="s">
        <v>6169</v>
      </c>
      <c r="C14363" s="3">
        <v>41780</v>
      </c>
      <c r="D14363" s="2" t="s">
        <v>15092</v>
      </c>
      <c r="E14363" s="3" t="s">
        <v>6147</v>
      </c>
      <c r="G14363" s="66">
        <v>171.57</v>
      </c>
    </row>
    <row r="14364" spans="1:7" ht="22.5" x14ac:dyDescent="0.2">
      <c r="A14364" s="1" t="str">
        <f t="shared" si="234"/>
        <v>SINAPI-I 41782</v>
      </c>
      <c r="B14364" s="3" t="s">
        <v>6169</v>
      </c>
      <c r="C14364" s="3">
        <v>41782</v>
      </c>
      <c r="D14364" s="2" t="s">
        <v>15093</v>
      </c>
      <c r="E14364" s="3" t="s">
        <v>6147</v>
      </c>
      <c r="G14364" s="66">
        <v>614.61</v>
      </c>
    </row>
    <row r="14365" spans="1:7" x14ac:dyDescent="0.2">
      <c r="A14365" s="1" t="str">
        <f t="shared" si="234"/>
        <v>SINAPI-I 38130</v>
      </c>
      <c r="B14365" s="3" t="s">
        <v>6169</v>
      </c>
      <c r="C14365" s="3">
        <v>38130</v>
      </c>
      <c r="D14365" s="2" t="s">
        <v>15094</v>
      </c>
      <c r="E14365" s="3" t="s">
        <v>6147</v>
      </c>
      <c r="G14365" s="66">
        <v>43.19</v>
      </c>
    </row>
    <row r="14366" spans="1:7" x14ac:dyDescent="0.2">
      <c r="A14366" s="1" t="str">
        <f t="shared" si="234"/>
        <v>SINAPI-I 44260</v>
      </c>
      <c r="B14366" s="3" t="s">
        <v>6169</v>
      </c>
      <c r="C14366" s="3">
        <v>44260</v>
      </c>
      <c r="D14366" s="2" t="s">
        <v>15095</v>
      </c>
      <c r="E14366" s="3" t="s">
        <v>6147</v>
      </c>
      <c r="G14366" s="66">
        <v>408.81</v>
      </c>
    </row>
    <row r="14367" spans="1:7" x14ac:dyDescent="0.2">
      <c r="A14367" s="1" t="str">
        <f t="shared" si="234"/>
        <v>SINAPI-I 21123</v>
      </c>
      <c r="B14367" s="3" t="s">
        <v>6169</v>
      </c>
      <c r="C14367" s="3">
        <v>21123</v>
      </c>
      <c r="D14367" s="2" t="s">
        <v>15096</v>
      </c>
      <c r="E14367" s="3" t="s">
        <v>6147</v>
      </c>
      <c r="G14367" s="66">
        <v>12.02</v>
      </c>
    </row>
    <row r="14368" spans="1:7" x14ac:dyDescent="0.2">
      <c r="A14368" s="1" t="str">
        <f t="shared" si="234"/>
        <v>SINAPI-I 21124</v>
      </c>
      <c r="B14368" s="3" t="s">
        <v>6169</v>
      </c>
      <c r="C14368" s="3">
        <v>21124</v>
      </c>
      <c r="D14368" s="2" t="s">
        <v>15097</v>
      </c>
      <c r="E14368" s="3" t="s">
        <v>6147</v>
      </c>
      <c r="G14368" s="66">
        <v>19.2</v>
      </c>
    </row>
    <row r="14369" spans="1:7" x14ac:dyDescent="0.2">
      <c r="A14369" s="1" t="str">
        <f t="shared" si="234"/>
        <v>SINAPI-I 21125</v>
      </c>
      <c r="B14369" s="3" t="s">
        <v>6169</v>
      </c>
      <c r="C14369" s="3">
        <v>21125</v>
      </c>
      <c r="D14369" s="2" t="s">
        <v>15098</v>
      </c>
      <c r="E14369" s="3" t="s">
        <v>6147</v>
      </c>
      <c r="G14369" s="66">
        <v>33.07</v>
      </c>
    </row>
    <row r="14370" spans="1:7" x14ac:dyDescent="0.2">
      <c r="A14370" s="1" t="str">
        <f t="shared" si="234"/>
        <v>SINAPI-I 38028</v>
      </c>
      <c r="B14370" s="3" t="s">
        <v>6169</v>
      </c>
      <c r="C14370" s="3">
        <v>38028</v>
      </c>
      <c r="D14370" s="2" t="s">
        <v>15099</v>
      </c>
      <c r="E14370" s="3" t="s">
        <v>6147</v>
      </c>
      <c r="G14370" s="66">
        <v>57.82</v>
      </c>
    </row>
    <row r="14371" spans="1:7" x14ac:dyDescent="0.2">
      <c r="A14371" s="1" t="str">
        <f t="shared" si="234"/>
        <v>SINAPI-I 38029</v>
      </c>
      <c r="B14371" s="3" t="s">
        <v>6169</v>
      </c>
      <c r="C14371" s="3">
        <v>38029</v>
      </c>
      <c r="D14371" s="2" t="s">
        <v>15100</v>
      </c>
      <c r="E14371" s="3" t="s">
        <v>6147</v>
      </c>
      <c r="G14371" s="66">
        <v>84.63</v>
      </c>
    </row>
    <row r="14372" spans="1:7" x14ac:dyDescent="0.2">
      <c r="A14372" s="1" t="str">
        <f t="shared" si="234"/>
        <v>SINAPI-I 38030</v>
      </c>
      <c r="B14372" s="3" t="s">
        <v>6169</v>
      </c>
      <c r="C14372" s="3">
        <v>38030</v>
      </c>
      <c r="D14372" s="2" t="s">
        <v>15101</v>
      </c>
      <c r="E14372" s="3" t="s">
        <v>6147</v>
      </c>
      <c r="G14372" s="66">
        <v>136.85</v>
      </c>
    </row>
    <row r="14373" spans="1:7" x14ac:dyDescent="0.2">
      <c r="A14373" s="1" t="str">
        <f t="shared" si="234"/>
        <v>SINAPI-I 38031</v>
      </c>
      <c r="B14373" s="3" t="s">
        <v>6169</v>
      </c>
      <c r="C14373" s="3">
        <v>38031</v>
      </c>
      <c r="D14373" s="2" t="s">
        <v>15102</v>
      </c>
      <c r="E14373" s="3" t="s">
        <v>6147</v>
      </c>
      <c r="G14373" s="66">
        <v>214.8</v>
      </c>
    </row>
    <row r="14374" spans="1:7" ht="22.5" x14ac:dyDescent="0.2">
      <c r="A14374" s="1" t="str">
        <f t="shared" si="234"/>
        <v>SINAPI-I 39735</v>
      </c>
      <c r="B14374" s="3" t="s">
        <v>6169</v>
      </c>
      <c r="C14374" s="3">
        <v>39735</v>
      </c>
      <c r="D14374" s="2" t="s">
        <v>15103</v>
      </c>
      <c r="E14374" s="3" t="s">
        <v>6147</v>
      </c>
      <c r="G14374" s="66">
        <v>73.25</v>
      </c>
    </row>
    <row r="14375" spans="1:7" ht="22.5" x14ac:dyDescent="0.2">
      <c r="A14375" s="1" t="str">
        <f t="shared" ref="A14375:A14438" si="235">CONCATENAR</f>
        <v>SINAPI-I 39734</v>
      </c>
      <c r="B14375" s="3" t="s">
        <v>6169</v>
      </c>
      <c r="C14375" s="3">
        <v>39734</v>
      </c>
      <c r="D14375" s="2" t="s">
        <v>15104</v>
      </c>
      <c r="E14375" s="3" t="s">
        <v>6147</v>
      </c>
      <c r="G14375" s="66">
        <v>86.89</v>
      </c>
    </row>
    <row r="14376" spans="1:7" ht="22.5" x14ac:dyDescent="0.2">
      <c r="A14376" s="1" t="str">
        <f t="shared" si="235"/>
        <v>SINAPI-I 39736</v>
      </c>
      <c r="B14376" s="3" t="s">
        <v>6169</v>
      </c>
      <c r="C14376" s="3">
        <v>39736</v>
      </c>
      <c r="D14376" s="2" t="s">
        <v>15105</v>
      </c>
      <c r="E14376" s="3" t="s">
        <v>6147</v>
      </c>
      <c r="G14376" s="66">
        <v>99.16</v>
      </c>
    </row>
    <row r="14377" spans="1:7" ht="22.5" x14ac:dyDescent="0.2">
      <c r="A14377" s="1" t="str">
        <f t="shared" si="235"/>
        <v>SINAPI-I 39739</v>
      </c>
      <c r="B14377" s="3" t="s">
        <v>6169</v>
      </c>
      <c r="C14377" s="3">
        <v>39739</v>
      </c>
      <c r="D14377" s="2" t="s">
        <v>15106</v>
      </c>
      <c r="E14377" s="3" t="s">
        <v>6147</v>
      </c>
      <c r="G14377" s="66">
        <v>68.569999999999993</v>
      </c>
    </row>
    <row r="14378" spans="1:7" ht="22.5" x14ac:dyDescent="0.2">
      <c r="A14378" s="1" t="str">
        <f t="shared" si="235"/>
        <v>SINAPI-I 39737</v>
      </c>
      <c r="B14378" s="3" t="s">
        <v>6169</v>
      </c>
      <c r="C14378" s="3">
        <v>39737</v>
      </c>
      <c r="D14378" s="2" t="s">
        <v>15107</v>
      </c>
      <c r="E14378" s="3" t="s">
        <v>6147</v>
      </c>
      <c r="G14378" s="66">
        <v>13.34</v>
      </c>
    </row>
    <row r="14379" spans="1:7" ht="22.5" x14ac:dyDescent="0.2">
      <c r="A14379" s="1" t="str">
        <f t="shared" si="235"/>
        <v>SINAPI-I 39738</v>
      </c>
      <c r="B14379" s="3" t="s">
        <v>6169</v>
      </c>
      <c r="C14379" s="3">
        <v>39738</v>
      </c>
      <c r="D14379" s="2" t="s">
        <v>15108</v>
      </c>
      <c r="E14379" s="3" t="s">
        <v>6147</v>
      </c>
      <c r="G14379" s="66">
        <v>4.82</v>
      </c>
    </row>
    <row r="14380" spans="1:7" ht="22.5" x14ac:dyDescent="0.2">
      <c r="A14380" s="1" t="str">
        <f t="shared" si="235"/>
        <v>SINAPI-I 39733</v>
      </c>
      <c r="B14380" s="3" t="s">
        <v>6169</v>
      </c>
      <c r="C14380" s="3">
        <v>39733</v>
      </c>
      <c r="D14380" s="2" t="s">
        <v>15109</v>
      </c>
      <c r="E14380" s="3" t="s">
        <v>6147</v>
      </c>
      <c r="G14380" s="66">
        <v>118.67</v>
      </c>
    </row>
    <row r="14381" spans="1:7" ht="33.75" x14ac:dyDescent="0.2">
      <c r="A14381" s="1" t="str">
        <f t="shared" si="235"/>
        <v>SINAPI-I 39854</v>
      </c>
      <c r="B14381" s="3" t="s">
        <v>6169</v>
      </c>
      <c r="C14381" s="3">
        <v>39854</v>
      </c>
      <c r="D14381" s="2" t="s">
        <v>15110</v>
      </c>
      <c r="E14381" s="3" t="s">
        <v>6147</v>
      </c>
      <c r="G14381" s="66">
        <v>120.35</v>
      </c>
    </row>
    <row r="14382" spans="1:7" ht="22.5" x14ac:dyDescent="0.2">
      <c r="A14382" s="1" t="str">
        <f t="shared" si="235"/>
        <v>SINAPI-I 39740</v>
      </c>
      <c r="B14382" s="3" t="s">
        <v>6169</v>
      </c>
      <c r="C14382" s="3">
        <v>39740</v>
      </c>
      <c r="D14382" s="2" t="s">
        <v>15111</v>
      </c>
      <c r="E14382" s="3" t="s">
        <v>6147</v>
      </c>
      <c r="G14382" s="66">
        <v>65.849999999999994</v>
      </c>
    </row>
    <row r="14383" spans="1:7" ht="22.5" x14ac:dyDescent="0.2">
      <c r="A14383" s="1" t="str">
        <f t="shared" si="235"/>
        <v>SINAPI-I 39741</v>
      </c>
      <c r="B14383" s="3" t="s">
        <v>6169</v>
      </c>
      <c r="C14383" s="3">
        <v>39741</v>
      </c>
      <c r="D14383" s="2" t="s">
        <v>15112</v>
      </c>
      <c r="E14383" s="3" t="s">
        <v>6147</v>
      </c>
      <c r="G14383" s="66">
        <v>12.13</v>
      </c>
    </row>
    <row r="14384" spans="1:7" ht="22.5" x14ac:dyDescent="0.2">
      <c r="A14384" s="1" t="str">
        <f t="shared" si="235"/>
        <v>SINAPI-I 39853</v>
      </c>
      <c r="B14384" s="3" t="s">
        <v>6169</v>
      </c>
      <c r="C14384" s="3">
        <v>39853</v>
      </c>
      <c r="D14384" s="2" t="s">
        <v>15113</v>
      </c>
      <c r="E14384" s="3" t="s">
        <v>6147</v>
      </c>
      <c r="G14384" s="66">
        <v>15.94</v>
      </c>
    </row>
    <row r="14385" spans="1:7" ht="22.5" x14ac:dyDescent="0.2">
      <c r="A14385" s="1" t="str">
        <f t="shared" si="235"/>
        <v>SINAPI-I 39742</v>
      </c>
      <c r="B14385" s="3" t="s">
        <v>6169</v>
      </c>
      <c r="C14385" s="3">
        <v>39742</v>
      </c>
      <c r="D14385" s="2" t="s">
        <v>15114</v>
      </c>
      <c r="E14385" s="3" t="s">
        <v>6147</v>
      </c>
      <c r="G14385" s="66">
        <v>52.93</v>
      </c>
    </row>
    <row r="14386" spans="1:7" ht="22.5" x14ac:dyDescent="0.2">
      <c r="A14386" s="1" t="str">
        <f t="shared" si="235"/>
        <v>SINAPI-I 39751</v>
      </c>
      <c r="B14386" s="3" t="s">
        <v>6169</v>
      </c>
      <c r="C14386" s="3">
        <v>39751</v>
      </c>
      <c r="D14386" s="2" t="s">
        <v>15115</v>
      </c>
      <c r="E14386" s="3" t="s">
        <v>6147</v>
      </c>
    </row>
    <row r="14387" spans="1:7" ht="22.5" x14ac:dyDescent="0.2">
      <c r="A14387" s="1" t="str">
        <f t="shared" si="235"/>
        <v>SINAPI-I 39750</v>
      </c>
      <c r="B14387" s="3" t="s">
        <v>6169</v>
      </c>
      <c r="C14387" s="3">
        <v>39750</v>
      </c>
      <c r="D14387" s="2" t="s">
        <v>15116</v>
      </c>
      <c r="E14387" s="3" t="s">
        <v>6147</v>
      </c>
    </row>
    <row r="14388" spans="1:7" ht="22.5" x14ac:dyDescent="0.2">
      <c r="A14388" s="1" t="str">
        <f t="shared" si="235"/>
        <v>SINAPI-I 39749</v>
      </c>
      <c r="B14388" s="3" t="s">
        <v>6169</v>
      </c>
      <c r="C14388" s="3">
        <v>39749</v>
      </c>
      <c r="D14388" s="2" t="s">
        <v>15117</v>
      </c>
      <c r="E14388" s="3" t="s">
        <v>6147</v>
      </c>
    </row>
    <row r="14389" spans="1:7" ht="22.5" x14ac:dyDescent="0.2">
      <c r="A14389" s="1" t="str">
        <f t="shared" si="235"/>
        <v>SINAPI-I 39747</v>
      </c>
      <c r="B14389" s="3" t="s">
        <v>6169</v>
      </c>
      <c r="C14389" s="3">
        <v>39747</v>
      </c>
      <c r="D14389" s="2" t="s">
        <v>15118</v>
      </c>
      <c r="E14389" s="3" t="s">
        <v>6147</v>
      </c>
    </row>
    <row r="14390" spans="1:7" ht="22.5" x14ac:dyDescent="0.2">
      <c r="A14390" s="1" t="str">
        <f t="shared" si="235"/>
        <v>SINAPI-I 39753</v>
      </c>
      <c r="B14390" s="3" t="s">
        <v>6169</v>
      </c>
      <c r="C14390" s="3">
        <v>39753</v>
      </c>
      <c r="D14390" s="2" t="s">
        <v>15119</v>
      </c>
      <c r="E14390" s="3" t="s">
        <v>6147</v>
      </c>
    </row>
    <row r="14391" spans="1:7" ht="22.5" x14ac:dyDescent="0.2">
      <c r="A14391" s="1" t="str">
        <f t="shared" si="235"/>
        <v>SINAPI-I 39752</v>
      </c>
      <c r="B14391" s="3" t="s">
        <v>6169</v>
      </c>
      <c r="C14391" s="3">
        <v>39752</v>
      </c>
      <c r="D14391" s="2" t="s">
        <v>15120</v>
      </c>
      <c r="E14391" s="3" t="s">
        <v>6147</v>
      </c>
    </row>
    <row r="14392" spans="1:7" ht="22.5" x14ac:dyDescent="0.2">
      <c r="A14392" s="1" t="str">
        <f t="shared" si="235"/>
        <v>SINAPI-I 39754</v>
      </c>
      <c r="B14392" s="3" t="s">
        <v>6169</v>
      </c>
      <c r="C14392" s="3">
        <v>39754</v>
      </c>
      <c r="D14392" s="2" t="s">
        <v>15121</v>
      </c>
      <c r="E14392" s="3" t="s">
        <v>6147</v>
      </c>
    </row>
    <row r="14393" spans="1:7" ht="22.5" x14ac:dyDescent="0.2">
      <c r="A14393" s="1" t="str">
        <f t="shared" si="235"/>
        <v>SINAPI-I 39748</v>
      </c>
      <c r="B14393" s="3" t="s">
        <v>6169</v>
      </c>
      <c r="C14393" s="3">
        <v>39748</v>
      </c>
      <c r="D14393" s="2" t="s">
        <v>15122</v>
      </c>
      <c r="E14393" s="3" t="s">
        <v>6147</v>
      </c>
    </row>
    <row r="14394" spans="1:7" ht="22.5" x14ac:dyDescent="0.2">
      <c r="A14394" s="1" t="str">
        <f t="shared" si="235"/>
        <v>SINAPI-I 39755</v>
      </c>
      <c r="B14394" s="3" t="s">
        <v>6169</v>
      </c>
      <c r="C14394" s="3">
        <v>39755</v>
      </c>
      <c r="D14394" s="2" t="s">
        <v>15123</v>
      </c>
      <c r="E14394" s="3" t="s">
        <v>6147</v>
      </c>
    </row>
    <row r="14395" spans="1:7" x14ac:dyDescent="0.2">
      <c r="A14395" s="1" t="str">
        <f t="shared" si="235"/>
        <v>SINAPI-I 12742</v>
      </c>
      <c r="B14395" s="3" t="s">
        <v>6169</v>
      </c>
      <c r="C14395" s="3">
        <v>12742</v>
      </c>
      <c r="D14395" s="2" t="s">
        <v>15124</v>
      </c>
      <c r="E14395" s="3" t="s">
        <v>6147</v>
      </c>
    </row>
    <row r="14396" spans="1:7" x14ac:dyDescent="0.2">
      <c r="A14396" s="1" t="str">
        <f t="shared" si="235"/>
        <v>SINAPI-I 12713</v>
      </c>
      <c r="B14396" s="3" t="s">
        <v>6169</v>
      </c>
      <c r="C14396" s="3">
        <v>12713</v>
      </c>
      <c r="D14396" s="2" t="s">
        <v>15125</v>
      </c>
      <c r="E14396" s="3" t="s">
        <v>6147</v>
      </c>
    </row>
    <row r="14397" spans="1:7" x14ac:dyDescent="0.2">
      <c r="A14397" s="1" t="str">
        <f t="shared" si="235"/>
        <v>SINAPI-I 12743</v>
      </c>
      <c r="B14397" s="3" t="s">
        <v>6169</v>
      </c>
      <c r="C14397" s="3">
        <v>12743</v>
      </c>
      <c r="D14397" s="2" t="s">
        <v>15126</v>
      </c>
      <c r="E14397" s="3" t="s">
        <v>6147</v>
      </c>
    </row>
    <row r="14398" spans="1:7" x14ac:dyDescent="0.2">
      <c r="A14398" s="1" t="str">
        <f t="shared" si="235"/>
        <v>SINAPI-I 12744</v>
      </c>
      <c r="B14398" s="3" t="s">
        <v>6169</v>
      </c>
      <c r="C14398" s="3">
        <v>12744</v>
      </c>
      <c r="D14398" s="2" t="s">
        <v>15127</v>
      </c>
      <c r="E14398" s="3" t="s">
        <v>6147</v>
      </c>
    </row>
    <row r="14399" spans="1:7" x14ac:dyDescent="0.2">
      <c r="A14399" s="1" t="str">
        <f t="shared" si="235"/>
        <v>SINAPI-I 12745</v>
      </c>
      <c r="B14399" s="3" t="s">
        <v>6169</v>
      </c>
      <c r="C14399" s="3">
        <v>12745</v>
      </c>
      <c r="D14399" s="2" t="s">
        <v>15128</v>
      </c>
      <c r="E14399" s="3" t="s">
        <v>6147</v>
      </c>
    </row>
    <row r="14400" spans="1:7" x14ac:dyDescent="0.2">
      <c r="A14400" s="1" t="str">
        <f t="shared" si="235"/>
        <v>SINAPI-I 12746</v>
      </c>
      <c r="B14400" s="3" t="s">
        <v>6169</v>
      </c>
      <c r="C14400" s="3">
        <v>12746</v>
      </c>
      <c r="D14400" s="2" t="s">
        <v>15129</v>
      </c>
      <c r="E14400" s="3" t="s">
        <v>6147</v>
      </c>
    </row>
    <row r="14401" spans="1:7" x14ac:dyDescent="0.2">
      <c r="A14401" s="1" t="str">
        <f t="shared" si="235"/>
        <v>SINAPI-I 12747</v>
      </c>
      <c r="B14401" s="3" t="s">
        <v>6169</v>
      </c>
      <c r="C14401" s="3">
        <v>12747</v>
      </c>
      <c r="D14401" s="2" t="s">
        <v>15130</v>
      </c>
      <c r="E14401" s="3" t="s">
        <v>6147</v>
      </c>
    </row>
    <row r="14402" spans="1:7" x14ac:dyDescent="0.2">
      <c r="A14402" s="1" t="str">
        <f t="shared" si="235"/>
        <v>SINAPI-I 12748</v>
      </c>
      <c r="B14402" s="3" t="s">
        <v>6169</v>
      </c>
      <c r="C14402" s="3">
        <v>12748</v>
      </c>
      <c r="D14402" s="2" t="s">
        <v>15131</v>
      </c>
      <c r="E14402" s="3" t="s">
        <v>6147</v>
      </c>
    </row>
    <row r="14403" spans="1:7" x14ac:dyDescent="0.2">
      <c r="A14403" s="1" t="str">
        <f t="shared" si="235"/>
        <v>SINAPI-I 12749</v>
      </c>
      <c r="B14403" s="3" t="s">
        <v>6169</v>
      </c>
      <c r="C14403" s="3">
        <v>12749</v>
      </c>
      <c r="D14403" s="2" t="s">
        <v>15132</v>
      </c>
      <c r="E14403" s="3" t="s">
        <v>6147</v>
      </c>
    </row>
    <row r="14404" spans="1:7" ht="22.5" x14ac:dyDescent="0.2">
      <c r="A14404" s="1" t="str">
        <f t="shared" si="235"/>
        <v>SINAPI-I 39660</v>
      </c>
      <c r="B14404" s="3" t="s">
        <v>6169</v>
      </c>
      <c r="C14404" s="3">
        <v>39660</v>
      </c>
      <c r="D14404" s="2" t="s">
        <v>15133</v>
      </c>
      <c r="E14404" s="3" t="s">
        <v>6147</v>
      </c>
    </row>
    <row r="14405" spans="1:7" ht="22.5" x14ac:dyDescent="0.2">
      <c r="A14405" s="1" t="str">
        <f t="shared" si="235"/>
        <v>SINAPI-I 39662</v>
      </c>
      <c r="B14405" s="3" t="s">
        <v>6169</v>
      </c>
      <c r="C14405" s="3">
        <v>39662</v>
      </c>
      <c r="D14405" s="2" t="s">
        <v>15134</v>
      </c>
      <c r="E14405" s="3" t="s">
        <v>6147</v>
      </c>
    </row>
    <row r="14406" spans="1:7" ht="22.5" x14ac:dyDescent="0.2">
      <c r="A14406" s="1" t="str">
        <f t="shared" si="235"/>
        <v>SINAPI-I 39661</v>
      </c>
      <c r="B14406" s="3" t="s">
        <v>6169</v>
      </c>
      <c r="C14406" s="3">
        <v>39661</v>
      </c>
      <c r="D14406" s="2" t="s">
        <v>15135</v>
      </c>
      <c r="E14406" s="3" t="s">
        <v>6147</v>
      </c>
    </row>
    <row r="14407" spans="1:7" ht="22.5" x14ac:dyDescent="0.2">
      <c r="A14407" s="1" t="str">
        <f t="shared" si="235"/>
        <v>SINAPI-I 39666</v>
      </c>
      <c r="B14407" s="3" t="s">
        <v>6169</v>
      </c>
      <c r="C14407" s="3">
        <v>39666</v>
      </c>
      <c r="D14407" s="2" t="s">
        <v>15136</v>
      </c>
      <c r="E14407" s="3" t="s">
        <v>6147</v>
      </c>
    </row>
    <row r="14408" spans="1:7" ht="22.5" x14ac:dyDescent="0.2">
      <c r="A14408" s="1" t="str">
        <f t="shared" si="235"/>
        <v>SINAPI-I 39664</v>
      </c>
      <c r="B14408" s="3" t="s">
        <v>6169</v>
      </c>
      <c r="C14408" s="3">
        <v>39664</v>
      </c>
      <c r="D14408" s="2" t="s">
        <v>15137</v>
      </c>
      <c r="E14408" s="3" t="s">
        <v>6147</v>
      </c>
    </row>
    <row r="14409" spans="1:7" ht="22.5" x14ac:dyDescent="0.2">
      <c r="A14409" s="1" t="str">
        <f t="shared" si="235"/>
        <v>SINAPI-I 39663</v>
      </c>
      <c r="B14409" s="3" t="s">
        <v>6169</v>
      </c>
      <c r="C14409" s="3">
        <v>39663</v>
      </c>
      <c r="D14409" s="2" t="s">
        <v>15138</v>
      </c>
      <c r="E14409" s="3" t="s">
        <v>6147</v>
      </c>
    </row>
    <row r="14410" spans="1:7" ht="22.5" x14ac:dyDescent="0.2">
      <c r="A14410" s="1" t="str">
        <f t="shared" si="235"/>
        <v>SINAPI-I 39665</v>
      </c>
      <c r="B14410" s="3" t="s">
        <v>6169</v>
      </c>
      <c r="C14410" s="3">
        <v>39665</v>
      </c>
      <c r="D14410" s="2" t="s">
        <v>15139</v>
      </c>
      <c r="E14410" s="3" t="s">
        <v>6147</v>
      </c>
    </row>
    <row r="14411" spans="1:7" ht="22.5" x14ac:dyDescent="0.2">
      <c r="A14411" s="1" t="str">
        <f t="shared" si="235"/>
        <v>SINAPI-I 7753</v>
      </c>
      <c r="B14411" s="3" t="s">
        <v>6169</v>
      </c>
      <c r="C14411" s="3">
        <v>7753</v>
      </c>
      <c r="D14411" s="2" t="s">
        <v>15140</v>
      </c>
      <c r="E14411" s="3" t="s">
        <v>6147</v>
      </c>
      <c r="G14411" s="66">
        <v>397.71</v>
      </c>
    </row>
    <row r="14412" spans="1:7" ht="22.5" x14ac:dyDescent="0.2">
      <c r="A14412" s="1" t="str">
        <f t="shared" si="235"/>
        <v>SINAPI-I 13256</v>
      </c>
      <c r="B14412" s="3" t="s">
        <v>6169</v>
      </c>
      <c r="C14412" s="3">
        <v>13256</v>
      </c>
      <c r="D14412" s="2" t="s">
        <v>15141</v>
      </c>
      <c r="E14412" s="3" t="s">
        <v>6147</v>
      </c>
      <c r="G14412" s="66">
        <v>557.14</v>
      </c>
    </row>
    <row r="14413" spans="1:7" ht="22.5" x14ac:dyDescent="0.2">
      <c r="A14413" s="1" t="str">
        <f t="shared" si="235"/>
        <v>SINAPI-I 7757</v>
      </c>
      <c r="B14413" s="3" t="s">
        <v>6169</v>
      </c>
      <c r="C14413" s="3">
        <v>7757</v>
      </c>
      <c r="D14413" s="2" t="s">
        <v>15142</v>
      </c>
      <c r="E14413" s="3" t="s">
        <v>6147</v>
      </c>
      <c r="G14413" s="66">
        <v>593.99</v>
      </c>
    </row>
    <row r="14414" spans="1:7" ht="22.5" x14ac:dyDescent="0.2">
      <c r="A14414" s="1" t="str">
        <f t="shared" si="235"/>
        <v>SINAPI-I 7758</v>
      </c>
      <c r="B14414" s="3" t="s">
        <v>6169</v>
      </c>
      <c r="C14414" s="3">
        <v>7758</v>
      </c>
      <c r="D14414" s="2" t="s">
        <v>15143</v>
      </c>
      <c r="E14414" s="3" t="s">
        <v>6147</v>
      </c>
      <c r="G14414" s="66">
        <v>860.57</v>
      </c>
    </row>
    <row r="14415" spans="1:7" ht="22.5" x14ac:dyDescent="0.2">
      <c r="A14415" s="1" t="str">
        <f t="shared" si="235"/>
        <v>SINAPI-I 7759</v>
      </c>
      <c r="B14415" s="3" t="s">
        <v>6169</v>
      </c>
      <c r="C14415" s="3">
        <v>7759</v>
      </c>
      <c r="D14415" s="2" t="s">
        <v>15144</v>
      </c>
      <c r="E14415" s="3" t="s">
        <v>6147</v>
      </c>
      <c r="G14415" s="66">
        <v>2384.64</v>
      </c>
    </row>
    <row r="14416" spans="1:7" ht="22.5" x14ac:dyDescent="0.2">
      <c r="A14416" s="1" t="str">
        <f t="shared" si="235"/>
        <v>SINAPI-I 40334</v>
      </c>
      <c r="B14416" s="3" t="s">
        <v>6169</v>
      </c>
      <c r="C14416" s="3">
        <v>40334</v>
      </c>
      <c r="D14416" s="2" t="s">
        <v>15145</v>
      </c>
      <c r="E14416" s="3" t="s">
        <v>6147</v>
      </c>
      <c r="G14416" s="66">
        <v>93.42</v>
      </c>
    </row>
    <row r="14417" spans="1:7" ht="22.5" x14ac:dyDescent="0.2">
      <c r="A14417" s="1" t="str">
        <f t="shared" si="235"/>
        <v>SINAPI-I 7745</v>
      </c>
      <c r="B14417" s="3" t="s">
        <v>6169</v>
      </c>
      <c r="C14417" s="3">
        <v>7745</v>
      </c>
      <c r="D14417" s="2" t="s">
        <v>15146</v>
      </c>
      <c r="E14417" s="3" t="s">
        <v>6147</v>
      </c>
      <c r="G14417" s="66">
        <v>105.42</v>
      </c>
    </row>
    <row r="14418" spans="1:7" ht="22.5" x14ac:dyDescent="0.2">
      <c r="A14418" s="1" t="str">
        <f t="shared" si="235"/>
        <v>SINAPI-I 7742</v>
      </c>
      <c r="B14418" s="3" t="s">
        <v>6169</v>
      </c>
      <c r="C14418" s="3">
        <v>7742</v>
      </c>
      <c r="D14418" s="2" t="s">
        <v>15147</v>
      </c>
      <c r="E14418" s="3" t="s">
        <v>6147</v>
      </c>
      <c r="G14418" s="66">
        <v>278.05</v>
      </c>
    </row>
    <row r="14419" spans="1:7" ht="22.5" x14ac:dyDescent="0.2">
      <c r="A14419" s="1" t="str">
        <f t="shared" si="235"/>
        <v>SINAPI-I 7750</v>
      </c>
      <c r="B14419" s="3" t="s">
        <v>6169</v>
      </c>
      <c r="C14419" s="3">
        <v>7750</v>
      </c>
      <c r="D14419" s="2" t="s">
        <v>15148</v>
      </c>
      <c r="E14419" s="3" t="s">
        <v>6147</v>
      </c>
      <c r="G14419" s="66">
        <v>339.42</v>
      </c>
    </row>
    <row r="14420" spans="1:7" ht="22.5" x14ac:dyDescent="0.2">
      <c r="A14420" s="1" t="str">
        <f t="shared" si="235"/>
        <v>SINAPI-I 7756</v>
      </c>
      <c r="B14420" s="3" t="s">
        <v>6169</v>
      </c>
      <c r="C14420" s="3">
        <v>7756</v>
      </c>
      <c r="D14420" s="2" t="s">
        <v>15149</v>
      </c>
      <c r="E14420" s="3" t="s">
        <v>6147</v>
      </c>
      <c r="G14420" s="66">
        <v>389.99</v>
      </c>
    </row>
    <row r="14421" spans="1:7" ht="22.5" x14ac:dyDescent="0.2">
      <c r="A14421" s="1" t="str">
        <f t="shared" si="235"/>
        <v>SINAPI-I 7725</v>
      </c>
      <c r="B14421" s="3" t="s">
        <v>6169</v>
      </c>
      <c r="C14421" s="3">
        <v>7725</v>
      </c>
      <c r="D14421" s="2" t="s">
        <v>15150</v>
      </c>
      <c r="E14421" s="3" t="s">
        <v>6147</v>
      </c>
      <c r="G14421" s="66">
        <v>204</v>
      </c>
    </row>
    <row r="14422" spans="1:7" ht="22.5" x14ac:dyDescent="0.2">
      <c r="A14422" s="1" t="str">
        <f t="shared" si="235"/>
        <v>SINAPI-I 7765</v>
      </c>
      <c r="B14422" s="3" t="s">
        <v>6169</v>
      </c>
      <c r="C14422" s="3">
        <v>7765</v>
      </c>
      <c r="D14422" s="2" t="s">
        <v>15151</v>
      </c>
      <c r="E14422" s="3" t="s">
        <v>6147</v>
      </c>
      <c r="G14422" s="66">
        <v>437.14</v>
      </c>
    </row>
    <row r="14423" spans="1:7" ht="22.5" x14ac:dyDescent="0.2">
      <c r="A14423" s="1" t="str">
        <f t="shared" si="235"/>
        <v>SINAPI-I 12569</v>
      </c>
      <c r="B14423" s="3" t="s">
        <v>6169</v>
      </c>
      <c r="C14423" s="3">
        <v>12569</v>
      </c>
      <c r="D14423" s="2" t="s">
        <v>15152</v>
      </c>
      <c r="E14423" s="3" t="s">
        <v>6147</v>
      </c>
      <c r="G14423" s="66">
        <v>603.41999999999996</v>
      </c>
    </row>
    <row r="14424" spans="1:7" ht="22.5" x14ac:dyDescent="0.2">
      <c r="A14424" s="1" t="str">
        <f t="shared" si="235"/>
        <v>SINAPI-I 7766</v>
      </c>
      <c r="B14424" s="3" t="s">
        <v>6169</v>
      </c>
      <c r="C14424" s="3">
        <v>7766</v>
      </c>
      <c r="D14424" s="2" t="s">
        <v>15153</v>
      </c>
      <c r="E14424" s="3" t="s">
        <v>6147</v>
      </c>
      <c r="G14424" s="66">
        <v>641.14</v>
      </c>
    </row>
    <row r="14425" spans="1:7" ht="22.5" x14ac:dyDescent="0.2">
      <c r="A14425" s="1" t="str">
        <f t="shared" si="235"/>
        <v>SINAPI-I 7767</v>
      </c>
      <c r="B14425" s="3" t="s">
        <v>6169</v>
      </c>
      <c r="C14425" s="3">
        <v>7767</v>
      </c>
      <c r="D14425" s="2" t="s">
        <v>15154</v>
      </c>
      <c r="E14425" s="3" t="s">
        <v>6147</v>
      </c>
      <c r="G14425" s="66">
        <v>920.57</v>
      </c>
    </row>
    <row r="14426" spans="1:7" ht="22.5" x14ac:dyDescent="0.2">
      <c r="A14426" s="1" t="str">
        <f t="shared" si="235"/>
        <v>SINAPI-I 7727</v>
      </c>
      <c r="B14426" s="3" t="s">
        <v>6169</v>
      </c>
      <c r="C14426" s="3">
        <v>7727</v>
      </c>
      <c r="D14426" s="2" t="s">
        <v>15155</v>
      </c>
      <c r="E14426" s="3" t="s">
        <v>6147</v>
      </c>
      <c r="G14426" s="66">
        <v>2674.28</v>
      </c>
    </row>
    <row r="14427" spans="1:7" ht="22.5" x14ac:dyDescent="0.2">
      <c r="A14427" s="1" t="str">
        <f t="shared" si="235"/>
        <v>SINAPI-I 7760</v>
      </c>
      <c r="B14427" s="3" t="s">
        <v>6169</v>
      </c>
      <c r="C14427" s="3">
        <v>7760</v>
      </c>
      <c r="D14427" s="2" t="s">
        <v>15156</v>
      </c>
      <c r="E14427" s="3" t="s">
        <v>6147</v>
      </c>
      <c r="G14427" s="66">
        <v>106.28</v>
      </c>
    </row>
    <row r="14428" spans="1:7" ht="22.5" x14ac:dyDescent="0.2">
      <c r="A14428" s="1" t="str">
        <f t="shared" si="235"/>
        <v>SINAPI-I 7761</v>
      </c>
      <c r="B14428" s="3" t="s">
        <v>6169</v>
      </c>
      <c r="C14428" s="3">
        <v>7761</v>
      </c>
      <c r="D14428" s="2" t="s">
        <v>15157</v>
      </c>
      <c r="E14428" s="3" t="s">
        <v>6147</v>
      </c>
      <c r="G14428" s="66">
        <v>111.42</v>
      </c>
    </row>
    <row r="14429" spans="1:7" ht="22.5" x14ac:dyDescent="0.2">
      <c r="A14429" s="1" t="str">
        <f t="shared" si="235"/>
        <v>SINAPI-I 7752</v>
      </c>
      <c r="B14429" s="3" t="s">
        <v>6169</v>
      </c>
      <c r="C14429" s="3">
        <v>7752</v>
      </c>
      <c r="D14429" s="2" t="s">
        <v>15158</v>
      </c>
      <c r="E14429" s="3" t="s">
        <v>6147</v>
      </c>
      <c r="G14429" s="66">
        <v>135.41999999999999</v>
      </c>
    </row>
    <row r="14430" spans="1:7" ht="22.5" x14ac:dyDescent="0.2">
      <c r="A14430" s="1" t="str">
        <f t="shared" si="235"/>
        <v>SINAPI-I 7762</v>
      </c>
      <c r="B14430" s="3" t="s">
        <v>6169</v>
      </c>
      <c r="C14430" s="3">
        <v>7762</v>
      </c>
      <c r="D14430" s="2" t="s">
        <v>15159</v>
      </c>
      <c r="E14430" s="3" t="s">
        <v>6147</v>
      </c>
      <c r="G14430" s="66">
        <v>177</v>
      </c>
    </row>
    <row r="14431" spans="1:7" ht="22.5" x14ac:dyDescent="0.2">
      <c r="A14431" s="1" t="str">
        <f t="shared" si="235"/>
        <v>SINAPI-I 7722</v>
      </c>
      <c r="B14431" s="3" t="s">
        <v>6169</v>
      </c>
      <c r="C14431" s="3">
        <v>7722</v>
      </c>
      <c r="D14431" s="2" t="s">
        <v>15160</v>
      </c>
      <c r="E14431" s="3" t="s">
        <v>6147</v>
      </c>
      <c r="G14431" s="66">
        <v>270.85000000000002</v>
      </c>
    </row>
    <row r="14432" spans="1:7" ht="22.5" x14ac:dyDescent="0.2">
      <c r="A14432" s="1" t="str">
        <f t="shared" si="235"/>
        <v>SINAPI-I 7763</v>
      </c>
      <c r="B14432" s="3" t="s">
        <v>6169</v>
      </c>
      <c r="C14432" s="3">
        <v>7763</v>
      </c>
      <c r="D14432" s="2" t="s">
        <v>15161</v>
      </c>
      <c r="E14432" s="3" t="s">
        <v>6147</v>
      </c>
      <c r="G14432" s="66">
        <v>330</v>
      </c>
    </row>
    <row r="14433" spans="1:7" ht="22.5" x14ac:dyDescent="0.2">
      <c r="A14433" s="1" t="str">
        <f t="shared" si="235"/>
        <v>SINAPI-I 7764</v>
      </c>
      <c r="B14433" s="3" t="s">
        <v>6169</v>
      </c>
      <c r="C14433" s="3">
        <v>7764</v>
      </c>
      <c r="D14433" s="2" t="s">
        <v>15162</v>
      </c>
      <c r="E14433" s="3" t="s">
        <v>6147</v>
      </c>
      <c r="G14433" s="66">
        <v>394.28</v>
      </c>
    </row>
    <row r="14434" spans="1:7" ht="22.5" x14ac:dyDescent="0.2">
      <c r="A14434" s="1" t="str">
        <f t="shared" si="235"/>
        <v>SINAPI-I 12572</v>
      </c>
      <c r="B14434" s="3" t="s">
        <v>6169</v>
      </c>
      <c r="C14434" s="3">
        <v>12572</v>
      </c>
      <c r="D14434" s="2" t="s">
        <v>15163</v>
      </c>
      <c r="E14434" s="3" t="s">
        <v>6147</v>
      </c>
      <c r="G14434" s="66">
        <v>557.14</v>
      </c>
    </row>
    <row r="14435" spans="1:7" ht="22.5" x14ac:dyDescent="0.2">
      <c r="A14435" s="1" t="str">
        <f t="shared" si="235"/>
        <v>SINAPI-I 12573</v>
      </c>
      <c r="B14435" s="3" t="s">
        <v>6169</v>
      </c>
      <c r="C14435" s="3">
        <v>12573</v>
      </c>
      <c r="D14435" s="2" t="s">
        <v>15164</v>
      </c>
      <c r="E14435" s="3" t="s">
        <v>6147</v>
      </c>
      <c r="G14435" s="66">
        <v>732.85</v>
      </c>
    </row>
    <row r="14436" spans="1:7" ht="22.5" x14ac:dyDescent="0.2">
      <c r="A14436" s="1" t="str">
        <f t="shared" si="235"/>
        <v>SINAPI-I 12574</v>
      </c>
      <c r="B14436" s="3" t="s">
        <v>6169</v>
      </c>
      <c r="C14436" s="3">
        <v>12574</v>
      </c>
      <c r="D14436" s="2" t="s">
        <v>15165</v>
      </c>
      <c r="E14436" s="3" t="s">
        <v>6147</v>
      </c>
      <c r="G14436" s="66">
        <v>886.11</v>
      </c>
    </row>
    <row r="14437" spans="1:7" ht="22.5" x14ac:dyDescent="0.2">
      <c r="A14437" s="1" t="str">
        <f t="shared" si="235"/>
        <v>SINAPI-I 12575</v>
      </c>
      <c r="B14437" s="3" t="s">
        <v>6169</v>
      </c>
      <c r="C14437" s="3">
        <v>12575</v>
      </c>
      <c r="D14437" s="2" t="s">
        <v>15166</v>
      </c>
      <c r="E14437" s="3" t="s">
        <v>6147</v>
      </c>
      <c r="G14437" s="66">
        <v>1345.71</v>
      </c>
    </row>
    <row r="14438" spans="1:7" ht="22.5" x14ac:dyDescent="0.2">
      <c r="A14438" s="1" t="str">
        <f t="shared" si="235"/>
        <v>SINAPI-I 12576</v>
      </c>
      <c r="B14438" s="3" t="s">
        <v>6169</v>
      </c>
      <c r="C14438" s="3">
        <v>12576</v>
      </c>
      <c r="D14438" s="2" t="s">
        <v>15167</v>
      </c>
      <c r="E14438" s="3" t="s">
        <v>6147</v>
      </c>
      <c r="G14438" s="66">
        <v>162.85</v>
      </c>
    </row>
    <row r="14439" spans="1:7" ht="22.5" x14ac:dyDescent="0.2">
      <c r="A14439" s="1" t="str">
        <f t="shared" ref="A14439:A14502" si="236">CONCATENAR</f>
        <v>SINAPI-I 12577</v>
      </c>
      <c r="B14439" s="3" t="s">
        <v>6169</v>
      </c>
      <c r="C14439" s="3">
        <v>12577</v>
      </c>
      <c r="D14439" s="2" t="s">
        <v>15168</v>
      </c>
      <c r="E14439" s="3" t="s">
        <v>6147</v>
      </c>
      <c r="G14439" s="66">
        <v>219.42</v>
      </c>
    </row>
    <row r="14440" spans="1:7" ht="22.5" x14ac:dyDescent="0.2">
      <c r="A14440" s="1" t="str">
        <f t="shared" si="236"/>
        <v>SINAPI-I 12578</v>
      </c>
      <c r="B14440" s="3" t="s">
        <v>6169</v>
      </c>
      <c r="C14440" s="3">
        <v>12578</v>
      </c>
      <c r="D14440" s="2" t="s">
        <v>15169</v>
      </c>
      <c r="E14440" s="3" t="s">
        <v>6147</v>
      </c>
      <c r="G14440" s="66">
        <v>265.70999999999998</v>
      </c>
    </row>
    <row r="14441" spans="1:7" ht="22.5" x14ac:dyDescent="0.2">
      <c r="A14441" s="1" t="str">
        <f t="shared" si="236"/>
        <v>SINAPI-I 12579</v>
      </c>
      <c r="B14441" s="3" t="s">
        <v>6169</v>
      </c>
      <c r="C14441" s="3">
        <v>12579</v>
      </c>
      <c r="D14441" s="2" t="s">
        <v>15170</v>
      </c>
      <c r="E14441" s="3" t="s">
        <v>6147</v>
      </c>
      <c r="G14441" s="66">
        <v>457.71</v>
      </c>
    </row>
    <row r="14442" spans="1:7" ht="22.5" x14ac:dyDescent="0.2">
      <c r="A14442" s="1" t="str">
        <f t="shared" si="236"/>
        <v>SINAPI-I 12580</v>
      </c>
      <c r="B14442" s="3" t="s">
        <v>6169</v>
      </c>
      <c r="C14442" s="3">
        <v>12580</v>
      </c>
      <c r="D14442" s="2" t="s">
        <v>15171</v>
      </c>
      <c r="E14442" s="3" t="s">
        <v>6147</v>
      </c>
      <c r="G14442" s="66">
        <v>476.91</v>
      </c>
    </row>
    <row r="14443" spans="1:7" ht="22.5" x14ac:dyDescent="0.2">
      <c r="A14443" s="1" t="str">
        <f t="shared" si="236"/>
        <v>SINAPI-I 12581</v>
      </c>
      <c r="B14443" s="3" t="s">
        <v>6169</v>
      </c>
      <c r="C14443" s="3">
        <v>12581</v>
      </c>
      <c r="D14443" s="2" t="s">
        <v>15172</v>
      </c>
      <c r="E14443" s="3" t="s">
        <v>6147</v>
      </c>
      <c r="G14443" s="66">
        <v>510.85</v>
      </c>
    </row>
    <row r="14444" spans="1:7" ht="22.5" x14ac:dyDescent="0.2">
      <c r="A14444" s="1" t="str">
        <f t="shared" si="236"/>
        <v>SINAPI-I 7720</v>
      </c>
      <c r="B14444" s="3" t="s">
        <v>6169</v>
      </c>
      <c r="C14444" s="3">
        <v>7720</v>
      </c>
      <c r="D14444" s="2" t="s">
        <v>15173</v>
      </c>
      <c r="E14444" s="3" t="s">
        <v>6147</v>
      </c>
      <c r="G14444" s="66">
        <v>798.85</v>
      </c>
    </row>
    <row r="14445" spans="1:7" ht="22.5" x14ac:dyDescent="0.2">
      <c r="A14445" s="1" t="str">
        <f t="shared" si="236"/>
        <v>SINAPI-I 40335</v>
      </c>
      <c r="B14445" s="3" t="s">
        <v>6169</v>
      </c>
      <c r="C14445" s="3">
        <v>40335</v>
      </c>
      <c r="D14445" s="2" t="s">
        <v>15174</v>
      </c>
      <c r="E14445" s="3" t="s">
        <v>6147</v>
      </c>
      <c r="G14445" s="66">
        <v>167.14</v>
      </c>
    </row>
    <row r="14446" spans="1:7" ht="22.5" x14ac:dyDescent="0.2">
      <c r="A14446" s="1" t="str">
        <f t="shared" si="236"/>
        <v>SINAPI-I 7740</v>
      </c>
      <c r="B14446" s="3" t="s">
        <v>6169</v>
      </c>
      <c r="C14446" s="3">
        <v>7740</v>
      </c>
      <c r="D14446" s="2" t="s">
        <v>15175</v>
      </c>
      <c r="E14446" s="3" t="s">
        <v>6147</v>
      </c>
      <c r="G14446" s="66">
        <v>171.42</v>
      </c>
    </row>
    <row r="14447" spans="1:7" ht="22.5" x14ac:dyDescent="0.2">
      <c r="A14447" s="1" t="str">
        <f t="shared" si="236"/>
        <v>SINAPI-I 7741</v>
      </c>
      <c r="B14447" s="3" t="s">
        <v>6169</v>
      </c>
      <c r="C14447" s="3">
        <v>7741</v>
      </c>
      <c r="D14447" s="2" t="s">
        <v>15176</v>
      </c>
      <c r="E14447" s="3" t="s">
        <v>6147</v>
      </c>
      <c r="G14447" s="66">
        <v>317.14</v>
      </c>
    </row>
    <row r="14448" spans="1:7" ht="22.5" x14ac:dyDescent="0.2">
      <c r="A14448" s="1" t="str">
        <f t="shared" si="236"/>
        <v>SINAPI-I 7774</v>
      </c>
      <c r="B14448" s="3" t="s">
        <v>6169</v>
      </c>
      <c r="C14448" s="3">
        <v>7774</v>
      </c>
      <c r="D14448" s="2" t="s">
        <v>15177</v>
      </c>
      <c r="E14448" s="3" t="s">
        <v>6147</v>
      </c>
      <c r="G14448" s="66">
        <v>389.14</v>
      </c>
    </row>
    <row r="14449" spans="1:7" ht="22.5" x14ac:dyDescent="0.2">
      <c r="A14449" s="1" t="str">
        <f t="shared" si="236"/>
        <v>SINAPI-I 7744</v>
      </c>
      <c r="B14449" s="3" t="s">
        <v>6169</v>
      </c>
      <c r="C14449" s="3">
        <v>7744</v>
      </c>
      <c r="D14449" s="2" t="s">
        <v>15178</v>
      </c>
      <c r="E14449" s="3" t="s">
        <v>6147</v>
      </c>
      <c r="G14449" s="66">
        <v>508.28</v>
      </c>
    </row>
    <row r="14450" spans="1:7" ht="22.5" x14ac:dyDescent="0.2">
      <c r="A14450" s="1" t="str">
        <f t="shared" si="236"/>
        <v>SINAPI-I 7773</v>
      </c>
      <c r="B14450" s="3" t="s">
        <v>6169</v>
      </c>
      <c r="C14450" s="3">
        <v>7773</v>
      </c>
      <c r="D14450" s="2" t="s">
        <v>15179</v>
      </c>
      <c r="E14450" s="3" t="s">
        <v>6147</v>
      </c>
      <c r="G14450" s="66">
        <v>519.51</v>
      </c>
    </row>
    <row r="14451" spans="1:7" ht="22.5" x14ac:dyDescent="0.2">
      <c r="A14451" s="1" t="str">
        <f t="shared" si="236"/>
        <v>SINAPI-I 7754</v>
      </c>
      <c r="B14451" s="3" t="s">
        <v>6169</v>
      </c>
      <c r="C14451" s="3">
        <v>7754</v>
      </c>
      <c r="D14451" s="2" t="s">
        <v>15180</v>
      </c>
      <c r="E14451" s="3" t="s">
        <v>6147</v>
      </c>
      <c r="G14451" s="66">
        <v>787.71</v>
      </c>
    </row>
    <row r="14452" spans="1:7" ht="22.5" x14ac:dyDescent="0.2">
      <c r="A14452" s="1" t="str">
        <f t="shared" si="236"/>
        <v>SINAPI-I 7735</v>
      </c>
      <c r="B14452" s="3" t="s">
        <v>6169</v>
      </c>
      <c r="C14452" s="3">
        <v>7735</v>
      </c>
      <c r="D14452" s="2" t="s">
        <v>15181</v>
      </c>
      <c r="E14452" s="3" t="s">
        <v>6147</v>
      </c>
      <c r="G14452" s="66">
        <v>1020</v>
      </c>
    </row>
    <row r="14453" spans="1:7" ht="22.5" x14ac:dyDescent="0.2">
      <c r="A14453" s="1" t="str">
        <f t="shared" si="236"/>
        <v>SINAPI-I 7755</v>
      </c>
      <c r="B14453" s="3" t="s">
        <v>6169</v>
      </c>
      <c r="C14453" s="3">
        <v>7755</v>
      </c>
      <c r="D14453" s="2" t="s">
        <v>15182</v>
      </c>
      <c r="E14453" s="3" t="s">
        <v>6147</v>
      </c>
      <c r="G14453" s="66">
        <v>202.28</v>
      </c>
    </row>
    <row r="14454" spans="1:7" ht="22.5" x14ac:dyDescent="0.2">
      <c r="A14454" s="1" t="str">
        <f t="shared" si="236"/>
        <v>SINAPI-I 7776</v>
      </c>
      <c r="B14454" s="3" t="s">
        <v>6169</v>
      </c>
      <c r="C14454" s="3">
        <v>7776</v>
      </c>
      <c r="D14454" s="2" t="s">
        <v>15183</v>
      </c>
      <c r="E14454" s="3" t="s">
        <v>6147</v>
      </c>
      <c r="G14454" s="66">
        <v>421.71</v>
      </c>
    </row>
    <row r="14455" spans="1:7" ht="22.5" x14ac:dyDescent="0.2">
      <c r="A14455" s="1" t="str">
        <f t="shared" si="236"/>
        <v>SINAPI-I 7743</v>
      </c>
      <c r="B14455" s="3" t="s">
        <v>6169</v>
      </c>
      <c r="C14455" s="3">
        <v>7743</v>
      </c>
      <c r="D14455" s="2" t="s">
        <v>15184</v>
      </c>
      <c r="E14455" s="3" t="s">
        <v>6147</v>
      </c>
      <c r="G14455" s="66">
        <v>446.57</v>
      </c>
    </row>
    <row r="14456" spans="1:7" ht="22.5" x14ac:dyDescent="0.2">
      <c r="A14456" s="1" t="str">
        <f t="shared" si="236"/>
        <v>SINAPI-I 7733</v>
      </c>
      <c r="B14456" s="3" t="s">
        <v>6169</v>
      </c>
      <c r="C14456" s="3">
        <v>7733</v>
      </c>
      <c r="D14456" s="2" t="s">
        <v>15185</v>
      </c>
      <c r="E14456" s="3" t="s">
        <v>6147</v>
      </c>
      <c r="G14456" s="66">
        <v>582.85</v>
      </c>
    </row>
    <row r="14457" spans="1:7" ht="22.5" x14ac:dyDescent="0.2">
      <c r="A14457" s="1" t="str">
        <f t="shared" si="236"/>
        <v>SINAPI-I 7775</v>
      </c>
      <c r="B14457" s="3" t="s">
        <v>6169</v>
      </c>
      <c r="C14457" s="3">
        <v>7775</v>
      </c>
      <c r="D14457" s="2" t="s">
        <v>15186</v>
      </c>
      <c r="E14457" s="3" t="s">
        <v>6147</v>
      </c>
      <c r="G14457" s="66">
        <v>638.57000000000005</v>
      </c>
    </row>
    <row r="14458" spans="1:7" ht="22.5" x14ac:dyDescent="0.2">
      <c r="A14458" s="1" t="str">
        <f t="shared" si="236"/>
        <v>SINAPI-I 7734</v>
      </c>
      <c r="B14458" s="3" t="s">
        <v>6169</v>
      </c>
      <c r="C14458" s="3">
        <v>7734</v>
      </c>
      <c r="D14458" s="2" t="s">
        <v>15187</v>
      </c>
      <c r="E14458" s="3" t="s">
        <v>6147</v>
      </c>
      <c r="G14458" s="66">
        <v>904.28</v>
      </c>
    </row>
    <row r="14459" spans="1:7" ht="22.5" x14ac:dyDescent="0.2">
      <c r="A14459" s="1" t="str">
        <f t="shared" si="236"/>
        <v>SINAPI-I 7714</v>
      </c>
      <c r="B14459" s="3" t="s">
        <v>6169</v>
      </c>
      <c r="C14459" s="3">
        <v>7714</v>
      </c>
      <c r="D14459" s="2" t="s">
        <v>15188</v>
      </c>
      <c r="E14459" s="3" t="s">
        <v>6147</v>
      </c>
      <c r="G14459" s="66">
        <v>126</v>
      </c>
    </row>
    <row r="14460" spans="1:7" ht="22.5" x14ac:dyDescent="0.2">
      <c r="A14460" s="1" t="str">
        <f t="shared" si="236"/>
        <v>SINAPI-I 37449</v>
      </c>
      <c r="B14460" s="3" t="s">
        <v>6169</v>
      </c>
      <c r="C14460" s="3">
        <v>37449</v>
      </c>
      <c r="D14460" s="2" t="s">
        <v>15189</v>
      </c>
      <c r="E14460" s="3" t="s">
        <v>6147</v>
      </c>
      <c r="G14460" s="66">
        <v>55</v>
      </c>
    </row>
    <row r="14461" spans="1:7" ht="22.5" x14ac:dyDescent="0.2">
      <c r="A14461" s="1" t="str">
        <f t="shared" si="236"/>
        <v>SINAPI-I 37450</v>
      </c>
      <c r="B14461" s="3" t="s">
        <v>6169</v>
      </c>
      <c r="C14461" s="3">
        <v>37450</v>
      </c>
      <c r="D14461" s="2" t="s">
        <v>15190</v>
      </c>
      <c r="E14461" s="3" t="s">
        <v>6147</v>
      </c>
      <c r="G14461" s="66">
        <v>76.989999999999995</v>
      </c>
    </row>
    <row r="14462" spans="1:7" ht="22.5" x14ac:dyDescent="0.2">
      <c r="A14462" s="1" t="str">
        <f t="shared" si="236"/>
        <v>SINAPI-I 37451</v>
      </c>
      <c r="B14462" s="3" t="s">
        <v>6169</v>
      </c>
      <c r="C14462" s="3">
        <v>37451</v>
      </c>
      <c r="D14462" s="2" t="s">
        <v>15191</v>
      </c>
      <c r="E14462" s="3" t="s">
        <v>6147</v>
      </c>
      <c r="G14462" s="66">
        <v>107.5</v>
      </c>
    </row>
    <row r="14463" spans="1:7" ht="22.5" x14ac:dyDescent="0.2">
      <c r="A14463" s="1" t="str">
        <f t="shared" si="236"/>
        <v>SINAPI-I 37452</v>
      </c>
      <c r="B14463" s="3" t="s">
        <v>6169</v>
      </c>
      <c r="C14463" s="3">
        <v>37452</v>
      </c>
      <c r="D14463" s="2" t="s">
        <v>15192</v>
      </c>
      <c r="E14463" s="3" t="s">
        <v>6147</v>
      </c>
      <c r="G14463" s="66">
        <v>156.25</v>
      </c>
    </row>
    <row r="14464" spans="1:7" ht="22.5" x14ac:dyDescent="0.2">
      <c r="A14464" s="1" t="str">
        <f t="shared" si="236"/>
        <v>SINAPI-I 37453</v>
      </c>
      <c r="B14464" s="3" t="s">
        <v>6169</v>
      </c>
      <c r="C14464" s="3">
        <v>37453</v>
      </c>
      <c r="D14464" s="2" t="s">
        <v>15193</v>
      </c>
      <c r="E14464" s="3" t="s">
        <v>6147</v>
      </c>
      <c r="G14464" s="66">
        <v>179.93</v>
      </c>
    </row>
    <row r="14465" spans="1:7" ht="22.5" x14ac:dyDescent="0.2">
      <c r="A14465" s="1" t="str">
        <f t="shared" si="236"/>
        <v>SINAPI-I 7778</v>
      </c>
      <c r="B14465" s="3" t="s">
        <v>6169</v>
      </c>
      <c r="C14465" s="3">
        <v>7778</v>
      </c>
      <c r="D14465" s="2" t="s">
        <v>15194</v>
      </c>
      <c r="E14465" s="3" t="s">
        <v>6147</v>
      </c>
      <c r="G14465" s="66">
        <v>67.489999999999995</v>
      </c>
    </row>
    <row r="14466" spans="1:7" ht="22.5" x14ac:dyDescent="0.2">
      <c r="A14466" s="1" t="str">
        <f t="shared" si="236"/>
        <v>SINAPI-I 7796</v>
      </c>
      <c r="B14466" s="3" t="s">
        <v>6169</v>
      </c>
      <c r="C14466" s="3">
        <v>7796</v>
      </c>
      <c r="D14466" s="2" t="s">
        <v>15195</v>
      </c>
      <c r="E14466" s="3" t="s">
        <v>6147</v>
      </c>
      <c r="G14466" s="66">
        <v>92.5</v>
      </c>
    </row>
    <row r="14467" spans="1:7" ht="22.5" x14ac:dyDescent="0.2">
      <c r="A14467" s="1" t="str">
        <f t="shared" si="236"/>
        <v>SINAPI-I 7781</v>
      </c>
      <c r="B14467" s="3" t="s">
        <v>6169</v>
      </c>
      <c r="C14467" s="3">
        <v>7781</v>
      </c>
      <c r="D14467" s="2" t="s">
        <v>15196</v>
      </c>
      <c r="E14467" s="3" t="s">
        <v>6147</v>
      </c>
      <c r="G14467" s="66">
        <v>109.31</v>
      </c>
    </row>
    <row r="14468" spans="1:7" ht="22.5" x14ac:dyDescent="0.2">
      <c r="A14468" s="1" t="str">
        <f t="shared" si="236"/>
        <v>SINAPI-I 7795</v>
      </c>
      <c r="B14468" s="3" t="s">
        <v>6169</v>
      </c>
      <c r="C14468" s="3">
        <v>7795</v>
      </c>
      <c r="D14468" s="2" t="s">
        <v>15197</v>
      </c>
      <c r="E14468" s="3" t="s">
        <v>6147</v>
      </c>
      <c r="G14468" s="66">
        <v>162.68</v>
      </c>
    </row>
    <row r="14469" spans="1:7" ht="22.5" x14ac:dyDescent="0.2">
      <c r="A14469" s="1" t="str">
        <f t="shared" si="236"/>
        <v>SINAPI-I 7791</v>
      </c>
      <c r="B14469" s="3" t="s">
        <v>6169</v>
      </c>
      <c r="C14469" s="3">
        <v>7791</v>
      </c>
      <c r="D14469" s="2" t="s">
        <v>15198</v>
      </c>
      <c r="E14469" s="3" t="s">
        <v>6147</v>
      </c>
      <c r="G14469" s="66">
        <v>194.74</v>
      </c>
    </row>
    <row r="14470" spans="1:7" ht="22.5" x14ac:dyDescent="0.2">
      <c r="A14470" s="1" t="str">
        <f t="shared" si="236"/>
        <v>SINAPI-I 7783</v>
      </c>
      <c r="B14470" s="3" t="s">
        <v>6169</v>
      </c>
      <c r="C14470" s="3">
        <v>7783</v>
      </c>
      <c r="D14470" s="2" t="s">
        <v>15199</v>
      </c>
      <c r="E14470" s="3" t="s">
        <v>6147</v>
      </c>
      <c r="G14470" s="66">
        <v>69.010000000000005</v>
      </c>
    </row>
    <row r="14471" spans="1:7" ht="22.5" x14ac:dyDescent="0.2">
      <c r="A14471" s="1" t="str">
        <f t="shared" si="236"/>
        <v>SINAPI-I 7790</v>
      </c>
      <c r="B14471" s="3" t="s">
        <v>6169</v>
      </c>
      <c r="C14471" s="3">
        <v>7790</v>
      </c>
      <c r="D14471" s="2" t="s">
        <v>15200</v>
      </c>
      <c r="E14471" s="3" t="s">
        <v>6147</v>
      </c>
      <c r="G14471" s="66">
        <v>108.75</v>
      </c>
    </row>
    <row r="14472" spans="1:7" ht="22.5" x14ac:dyDescent="0.2">
      <c r="A14472" s="1" t="str">
        <f t="shared" si="236"/>
        <v>SINAPI-I 7785</v>
      </c>
      <c r="B14472" s="3" t="s">
        <v>6169</v>
      </c>
      <c r="C14472" s="3">
        <v>7785</v>
      </c>
      <c r="D14472" s="2" t="s">
        <v>15201</v>
      </c>
      <c r="E14472" s="3" t="s">
        <v>6147</v>
      </c>
      <c r="G14472" s="66">
        <v>120</v>
      </c>
    </row>
    <row r="14473" spans="1:7" ht="22.5" x14ac:dyDescent="0.2">
      <c r="A14473" s="1" t="str">
        <f t="shared" si="236"/>
        <v>SINAPI-I 7792</v>
      </c>
      <c r="B14473" s="3" t="s">
        <v>6169</v>
      </c>
      <c r="C14473" s="3">
        <v>7792</v>
      </c>
      <c r="D14473" s="2" t="s">
        <v>15202</v>
      </c>
      <c r="E14473" s="3" t="s">
        <v>6147</v>
      </c>
      <c r="G14473" s="66">
        <v>170.18</v>
      </c>
    </row>
    <row r="14474" spans="1:7" ht="22.5" x14ac:dyDescent="0.2">
      <c r="A14474" s="1" t="str">
        <f t="shared" si="236"/>
        <v>SINAPI-I 7793</v>
      </c>
      <c r="B14474" s="3" t="s">
        <v>6169</v>
      </c>
      <c r="C14474" s="3">
        <v>7793</v>
      </c>
      <c r="D14474" s="2" t="s">
        <v>15203</v>
      </c>
      <c r="E14474" s="3" t="s">
        <v>6147</v>
      </c>
      <c r="G14474" s="66">
        <v>201</v>
      </c>
    </row>
    <row r="14475" spans="1:7" ht="22.5" x14ac:dyDescent="0.2">
      <c r="A14475" s="1" t="str">
        <f t="shared" si="236"/>
        <v>SINAPI-I 13159</v>
      </c>
      <c r="B14475" s="3" t="s">
        <v>6169</v>
      </c>
      <c r="C14475" s="3">
        <v>13159</v>
      </c>
      <c r="D14475" s="2" t="s">
        <v>15204</v>
      </c>
      <c r="E14475" s="3" t="s">
        <v>6147</v>
      </c>
      <c r="G14475" s="66">
        <v>175</v>
      </c>
    </row>
    <row r="14476" spans="1:7" ht="22.5" x14ac:dyDescent="0.2">
      <c r="A14476" s="1" t="str">
        <f t="shared" si="236"/>
        <v>SINAPI-I 13168</v>
      </c>
      <c r="B14476" s="3" t="s">
        <v>6169</v>
      </c>
      <c r="C14476" s="3">
        <v>13168</v>
      </c>
      <c r="D14476" s="2" t="s">
        <v>15205</v>
      </c>
      <c r="E14476" s="3" t="s">
        <v>6147</v>
      </c>
      <c r="G14476" s="66">
        <v>212.5</v>
      </c>
    </row>
    <row r="14477" spans="1:7" ht="22.5" x14ac:dyDescent="0.2">
      <c r="A14477" s="1" t="str">
        <f t="shared" si="236"/>
        <v>SINAPI-I 13173</v>
      </c>
      <c r="B14477" s="3" t="s">
        <v>6169</v>
      </c>
      <c r="C14477" s="3">
        <v>13173</v>
      </c>
      <c r="D14477" s="2" t="s">
        <v>15206</v>
      </c>
      <c r="E14477" s="3" t="s">
        <v>6147</v>
      </c>
      <c r="G14477" s="66">
        <v>287.49</v>
      </c>
    </row>
    <row r="14478" spans="1:7" ht="22.5" x14ac:dyDescent="0.2">
      <c r="A14478" s="1" t="str">
        <f t="shared" si="236"/>
        <v>SINAPI-I 12583</v>
      </c>
      <c r="B14478" s="3" t="s">
        <v>6169</v>
      </c>
      <c r="C14478" s="3">
        <v>12583</v>
      </c>
      <c r="D14478" s="2" t="s">
        <v>15207</v>
      </c>
      <c r="E14478" s="3" t="s">
        <v>6147</v>
      </c>
      <c r="G14478" s="66">
        <v>57.49</v>
      </c>
    </row>
    <row r="14479" spans="1:7" ht="22.5" x14ac:dyDescent="0.2">
      <c r="A14479" s="1" t="str">
        <f t="shared" si="236"/>
        <v>SINAPI-I 12584</v>
      </c>
      <c r="B14479" s="3" t="s">
        <v>6169</v>
      </c>
      <c r="C14479" s="3">
        <v>12584</v>
      </c>
      <c r="D14479" s="2" t="s">
        <v>15208</v>
      </c>
      <c r="E14479" s="3" t="s">
        <v>6147</v>
      </c>
      <c r="G14479" s="66">
        <v>74.989999999999995</v>
      </c>
    </row>
    <row r="14480" spans="1:7" x14ac:dyDescent="0.2">
      <c r="A14480" s="1" t="str">
        <f t="shared" si="236"/>
        <v>SINAPI-I 12613</v>
      </c>
      <c r="B14480" s="3" t="s">
        <v>6169</v>
      </c>
      <c r="C14480" s="3">
        <v>12613</v>
      </c>
      <c r="D14480" s="2" t="s">
        <v>15209</v>
      </c>
      <c r="E14480" s="3" t="s">
        <v>6148</v>
      </c>
      <c r="G14480" s="66">
        <v>18.059999999999999</v>
      </c>
    </row>
    <row r="14481" spans="1:7" ht="22.5" x14ac:dyDescent="0.2">
      <c r="A14481" s="1" t="str">
        <f t="shared" si="236"/>
        <v>SINAPI-I 1031</v>
      </c>
      <c r="B14481" s="3" t="s">
        <v>6169</v>
      </c>
      <c r="C14481" s="3">
        <v>1031</v>
      </c>
      <c r="D14481" s="2" t="s">
        <v>15210</v>
      </c>
      <c r="E14481" s="3" t="s">
        <v>6148</v>
      </c>
      <c r="G14481" s="66">
        <v>14.82</v>
      </c>
    </row>
    <row r="14482" spans="1:7" ht="22.5" x14ac:dyDescent="0.2">
      <c r="A14482" s="1" t="str">
        <f t="shared" si="236"/>
        <v>SINAPI-I 39707</v>
      </c>
      <c r="B14482" s="3" t="s">
        <v>6169</v>
      </c>
      <c r="C14482" s="3">
        <v>39707</v>
      </c>
      <c r="D14482" s="2" t="s">
        <v>15211</v>
      </c>
      <c r="E14482" s="3" t="s">
        <v>6147</v>
      </c>
      <c r="G14482" s="66">
        <v>5.85</v>
      </c>
    </row>
    <row r="14483" spans="1:7" ht="22.5" x14ac:dyDescent="0.2">
      <c r="A14483" s="1" t="str">
        <f t="shared" si="236"/>
        <v>SINAPI-I 39708</v>
      </c>
      <c r="B14483" s="3" t="s">
        <v>6169</v>
      </c>
      <c r="C14483" s="3">
        <v>39708</v>
      </c>
      <c r="D14483" s="2" t="s">
        <v>15212</v>
      </c>
      <c r="E14483" s="3" t="s">
        <v>6147</v>
      </c>
      <c r="G14483" s="66">
        <v>5.67</v>
      </c>
    </row>
    <row r="14484" spans="1:7" ht="22.5" x14ac:dyDescent="0.2">
      <c r="A14484" s="1" t="str">
        <f t="shared" si="236"/>
        <v>SINAPI-I 39710</v>
      </c>
      <c r="B14484" s="3" t="s">
        <v>6169</v>
      </c>
      <c r="C14484" s="3">
        <v>39710</v>
      </c>
      <c r="D14484" s="2" t="s">
        <v>15213</v>
      </c>
      <c r="E14484" s="3" t="s">
        <v>6147</v>
      </c>
      <c r="G14484" s="66">
        <v>3.99</v>
      </c>
    </row>
    <row r="14485" spans="1:7" ht="22.5" x14ac:dyDescent="0.2">
      <c r="A14485" s="1" t="str">
        <f t="shared" si="236"/>
        <v>SINAPI-I 39709</v>
      </c>
      <c r="B14485" s="3" t="s">
        <v>6169</v>
      </c>
      <c r="C14485" s="3">
        <v>39709</v>
      </c>
      <c r="D14485" s="2" t="s">
        <v>15214</v>
      </c>
      <c r="E14485" s="3" t="s">
        <v>6147</v>
      </c>
      <c r="G14485" s="66">
        <v>5.54</v>
      </c>
    </row>
    <row r="14486" spans="1:7" ht="22.5" x14ac:dyDescent="0.2">
      <c r="A14486" s="1" t="str">
        <f t="shared" si="236"/>
        <v>SINAPI-I 39711</v>
      </c>
      <c r="B14486" s="3" t="s">
        <v>6169</v>
      </c>
      <c r="C14486" s="3">
        <v>39711</v>
      </c>
      <c r="D14486" s="2" t="s">
        <v>15215</v>
      </c>
      <c r="E14486" s="3" t="s">
        <v>6147</v>
      </c>
      <c r="G14486" s="66">
        <v>6.22</v>
      </c>
    </row>
    <row r="14487" spans="1:7" ht="22.5" x14ac:dyDescent="0.2">
      <c r="A14487" s="1" t="str">
        <f t="shared" si="236"/>
        <v>SINAPI-I 39714</v>
      </c>
      <c r="B14487" s="3" t="s">
        <v>6169</v>
      </c>
      <c r="C14487" s="3">
        <v>39714</v>
      </c>
      <c r="D14487" s="2" t="s">
        <v>15216</v>
      </c>
      <c r="E14487" s="3" t="s">
        <v>6147</v>
      </c>
      <c r="G14487" s="66">
        <v>3.95</v>
      </c>
    </row>
    <row r="14488" spans="1:7" ht="22.5" x14ac:dyDescent="0.2">
      <c r="A14488" s="1" t="str">
        <f t="shared" si="236"/>
        <v>SINAPI-I 39712</v>
      </c>
      <c r="B14488" s="3" t="s">
        <v>6169</v>
      </c>
      <c r="C14488" s="3">
        <v>39712</v>
      </c>
      <c r="D14488" s="2" t="s">
        <v>15217</v>
      </c>
      <c r="E14488" s="3" t="s">
        <v>6147</v>
      </c>
      <c r="G14488" s="66">
        <v>2.1800000000000002</v>
      </c>
    </row>
    <row r="14489" spans="1:7" ht="22.5" x14ac:dyDescent="0.2">
      <c r="A14489" s="1" t="str">
        <f t="shared" si="236"/>
        <v>SINAPI-I 39713</v>
      </c>
      <c r="B14489" s="3" t="s">
        <v>6169</v>
      </c>
      <c r="C14489" s="3">
        <v>39713</v>
      </c>
      <c r="D14489" s="2" t="s">
        <v>15218</v>
      </c>
      <c r="E14489" s="3" t="s">
        <v>6147</v>
      </c>
      <c r="G14489" s="66">
        <v>1.72</v>
      </c>
    </row>
    <row r="14490" spans="1:7" ht="22.5" x14ac:dyDescent="0.2">
      <c r="A14490" s="1" t="str">
        <f t="shared" si="236"/>
        <v>SINAPI-I 39715</v>
      </c>
      <c r="B14490" s="3" t="s">
        <v>6169</v>
      </c>
      <c r="C14490" s="3">
        <v>39715</v>
      </c>
      <c r="D14490" s="2" t="s">
        <v>15219</v>
      </c>
      <c r="E14490" s="3" t="s">
        <v>6147</v>
      </c>
      <c r="G14490" s="66">
        <v>2.81</v>
      </c>
    </row>
    <row r="14491" spans="1:7" ht="22.5" x14ac:dyDescent="0.2">
      <c r="A14491" s="1" t="str">
        <f t="shared" si="236"/>
        <v>SINAPI-I 39716</v>
      </c>
      <c r="B14491" s="3" t="s">
        <v>6169</v>
      </c>
      <c r="C14491" s="3">
        <v>39716</v>
      </c>
      <c r="D14491" s="2" t="s">
        <v>15220</v>
      </c>
      <c r="E14491" s="3" t="s">
        <v>6147</v>
      </c>
      <c r="G14491" s="66">
        <v>2.13</v>
      </c>
    </row>
    <row r="14492" spans="1:7" ht="22.5" x14ac:dyDescent="0.2">
      <c r="A14492" s="1" t="str">
        <f t="shared" si="236"/>
        <v>SINAPI-I 39718</v>
      </c>
      <c r="B14492" s="3" t="s">
        <v>6169</v>
      </c>
      <c r="C14492" s="3">
        <v>39718</v>
      </c>
      <c r="D14492" s="2" t="s">
        <v>15221</v>
      </c>
      <c r="E14492" s="3" t="s">
        <v>6147</v>
      </c>
      <c r="G14492" s="66">
        <v>3.63</v>
      </c>
    </row>
    <row r="14493" spans="1:7" ht="22.5" x14ac:dyDescent="0.2">
      <c r="A14493" s="1" t="str">
        <f t="shared" si="236"/>
        <v>SINAPI-I 9813</v>
      </c>
      <c r="B14493" s="3" t="s">
        <v>6169</v>
      </c>
      <c r="C14493" s="3">
        <v>9813</v>
      </c>
      <c r="D14493" s="2" t="s">
        <v>15222</v>
      </c>
      <c r="E14493" s="3" t="s">
        <v>6147</v>
      </c>
    </row>
    <row r="14494" spans="1:7" ht="22.5" x14ac:dyDescent="0.2">
      <c r="A14494" s="1" t="str">
        <f t="shared" si="236"/>
        <v>SINAPI-I 9815</v>
      </c>
      <c r="B14494" s="3" t="s">
        <v>6169</v>
      </c>
      <c r="C14494" s="3">
        <v>9815</v>
      </c>
      <c r="D14494" s="2" t="s">
        <v>15223</v>
      </c>
      <c r="E14494" s="3" t="s">
        <v>6147</v>
      </c>
    </row>
    <row r="14495" spans="1:7" ht="22.5" x14ac:dyDescent="0.2">
      <c r="A14495" s="1" t="str">
        <f t="shared" si="236"/>
        <v>SINAPI-I 44543</v>
      </c>
      <c r="B14495" s="3" t="s">
        <v>6169</v>
      </c>
      <c r="C14495" s="3">
        <v>44543</v>
      </c>
      <c r="D14495" s="2" t="s">
        <v>15224</v>
      </c>
      <c r="E14495" s="3" t="s">
        <v>6147</v>
      </c>
    </row>
    <row r="14496" spans="1:7" ht="22.5" x14ac:dyDescent="0.2">
      <c r="A14496" s="1" t="str">
        <f t="shared" si="236"/>
        <v>SINAPI-I 44526</v>
      </c>
      <c r="B14496" s="3" t="s">
        <v>6169</v>
      </c>
      <c r="C14496" s="3">
        <v>44526</v>
      </c>
      <c r="D14496" s="2" t="s">
        <v>15225</v>
      </c>
      <c r="E14496" s="3" t="s">
        <v>6147</v>
      </c>
    </row>
    <row r="14497" spans="1:7" ht="22.5" x14ac:dyDescent="0.2">
      <c r="A14497" s="1" t="str">
        <f t="shared" si="236"/>
        <v>SINAPI-I 44545</v>
      </c>
      <c r="B14497" s="3" t="s">
        <v>6169</v>
      </c>
      <c r="C14497" s="3">
        <v>44545</v>
      </c>
      <c r="D14497" s="2" t="s">
        <v>15226</v>
      </c>
      <c r="E14497" s="3" t="s">
        <v>6147</v>
      </c>
    </row>
    <row r="14498" spans="1:7" ht="22.5" x14ac:dyDescent="0.2">
      <c r="A14498" s="1" t="str">
        <f t="shared" si="236"/>
        <v>SINAPI-I 44525</v>
      </c>
      <c r="B14498" s="3" t="s">
        <v>6169</v>
      </c>
      <c r="C14498" s="3">
        <v>44525</v>
      </c>
      <c r="D14498" s="2" t="s">
        <v>15227</v>
      </c>
      <c r="E14498" s="3" t="s">
        <v>6147</v>
      </c>
    </row>
    <row r="14499" spans="1:7" ht="22.5" x14ac:dyDescent="0.2">
      <c r="A14499" s="1" t="str">
        <f t="shared" si="236"/>
        <v>SINAPI-I 44547</v>
      </c>
      <c r="B14499" s="3" t="s">
        <v>6169</v>
      </c>
      <c r="C14499" s="3">
        <v>44547</v>
      </c>
      <c r="D14499" s="2" t="s">
        <v>15228</v>
      </c>
      <c r="E14499" s="3" t="s">
        <v>6147</v>
      </c>
    </row>
    <row r="14500" spans="1:7" ht="22.5" x14ac:dyDescent="0.2">
      <c r="A14500" s="1" t="str">
        <f t="shared" si="236"/>
        <v>SINAPI-I 44519</v>
      </c>
      <c r="B14500" s="3" t="s">
        <v>6169</v>
      </c>
      <c r="C14500" s="3">
        <v>44519</v>
      </c>
      <c r="D14500" s="2" t="s">
        <v>15229</v>
      </c>
      <c r="E14500" s="3" t="s">
        <v>6147</v>
      </c>
    </row>
    <row r="14501" spans="1:7" ht="22.5" x14ac:dyDescent="0.2">
      <c r="A14501" s="1" t="str">
        <f t="shared" si="236"/>
        <v>SINAPI-I 44520</v>
      </c>
      <c r="B14501" s="3" t="s">
        <v>6169</v>
      </c>
      <c r="C14501" s="3">
        <v>44520</v>
      </c>
      <c r="D14501" s="2" t="s">
        <v>15230</v>
      </c>
      <c r="E14501" s="3" t="s">
        <v>6147</v>
      </c>
    </row>
    <row r="14502" spans="1:7" ht="22.5" x14ac:dyDescent="0.2">
      <c r="A14502" s="1" t="str">
        <f t="shared" si="236"/>
        <v>SINAPI-I 44521</v>
      </c>
      <c r="B14502" s="3" t="s">
        <v>6169</v>
      </c>
      <c r="C14502" s="3">
        <v>44521</v>
      </c>
      <c r="D14502" s="2" t="s">
        <v>15231</v>
      </c>
      <c r="E14502" s="3" t="s">
        <v>6147</v>
      </c>
    </row>
    <row r="14503" spans="1:7" ht="22.5" x14ac:dyDescent="0.2">
      <c r="A14503" s="1" t="str">
        <f t="shared" ref="A14503:A14566" si="237">CONCATENAR</f>
        <v>SINAPI-I 44522</v>
      </c>
      <c r="B14503" s="3" t="s">
        <v>6169</v>
      </c>
      <c r="C14503" s="3">
        <v>44522</v>
      </c>
      <c r="D14503" s="2" t="s">
        <v>15232</v>
      </c>
      <c r="E14503" s="3" t="s">
        <v>6147</v>
      </c>
    </row>
    <row r="14504" spans="1:7" ht="22.5" x14ac:dyDescent="0.2">
      <c r="A14504" s="1" t="str">
        <f t="shared" si="237"/>
        <v>SINAPI-I 44523</v>
      </c>
      <c r="B14504" s="3" t="s">
        <v>6169</v>
      </c>
      <c r="C14504" s="3">
        <v>44523</v>
      </c>
      <c r="D14504" s="2" t="s">
        <v>15233</v>
      </c>
      <c r="E14504" s="3" t="s">
        <v>6147</v>
      </c>
    </row>
    <row r="14505" spans="1:7" ht="22.5" x14ac:dyDescent="0.2">
      <c r="A14505" s="1" t="str">
        <f t="shared" si="237"/>
        <v>SINAPI-I 44527</v>
      </c>
      <c r="B14505" s="3" t="s">
        <v>6169</v>
      </c>
      <c r="C14505" s="3">
        <v>44527</v>
      </c>
      <c r="D14505" s="2" t="s">
        <v>15234</v>
      </c>
      <c r="E14505" s="3" t="s">
        <v>6147</v>
      </c>
    </row>
    <row r="14506" spans="1:7" ht="22.5" x14ac:dyDescent="0.2">
      <c r="A14506" s="1" t="str">
        <f t="shared" si="237"/>
        <v>SINAPI-I 44524</v>
      </c>
      <c r="B14506" s="3" t="s">
        <v>6169</v>
      </c>
      <c r="C14506" s="3">
        <v>44524</v>
      </c>
      <c r="D14506" s="2" t="s">
        <v>15235</v>
      </c>
      <c r="E14506" s="3" t="s">
        <v>6147</v>
      </c>
    </row>
    <row r="14507" spans="1:7" ht="22.5" x14ac:dyDescent="0.2">
      <c r="A14507" s="1" t="str">
        <f t="shared" si="237"/>
        <v>SINAPI-I 44542</v>
      </c>
      <c r="B14507" s="3" t="s">
        <v>6169</v>
      </c>
      <c r="C14507" s="3">
        <v>44542</v>
      </c>
      <c r="D14507" s="2" t="s">
        <v>15236</v>
      </c>
      <c r="E14507" s="3" t="s">
        <v>6147</v>
      </c>
    </row>
    <row r="14508" spans="1:7" x14ac:dyDescent="0.2">
      <c r="A14508" s="1" t="str">
        <f t="shared" si="237"/>
        <v>SINAPI-I 9877</v>
      </c>
      <c r="B14508" s="3" t="s">
        <v>6169</v>
      </c>
      <c r="C14508" s="3">
        <v>9877</v>
      </c>
      <c r="D14508" s="2" t="s">
        <v>15237</v>
      </c>
      <c r="E14508" s="3" t="s">
        <v>6147</v>
      </c>
      <c r="G14508" s="66">
        <v>122.97</v>
      </c>
    </row>
    <row r="14509" spans="1:7" x14ac:dyDescent="0.2">
      <c r="A14509" s="1" t="str">
        <f t="shared" si="237"/>
        <v>SINAPI-I 9878</v>
      </c>
      <c r="B14509" s="3" t="s">
        <v>6169</v>
      </c>
      <c r="C14509" s="3">
        <v>9878</v>
      </c>
      <c r="D14509" s="2" t="s">
        <v>15238</v>
      </c>
      <c r="E14509" s="3" t="s">
        <v>6147</v>
      </c>
      <c r="G14509" s="66">
        <v>151.38999999999999</v>
      </c>
    </row>
    <row r="14510" spans="1:7" ht="22.5" x14ac:dyDescent="0.2">
      <c r="A14510" s="1" t="str">
        <f t="shared" si="237"/>
        <v>SINAPI-I 41986</v>
      </c>
      <c r="B14510" s="3" t="s">
        <v>6169</v>
      </c>
      <c r="C14510" s="3">
        <v>41986</v>
      </c>
      <c r="D14510" s="2" t="s">
        <v>15239</v>
      </c>
      <c r="E14510" s="3" t="s">
        <v>6147</v>
      </c>
    </row>
    <row r="14511" spans="1:7" ht="22.5" x14ac:dyDescent="0.2">
      <c r="A14511" s="1" t="str">
        <f t="shared" si="237"/>
        <v>SINAPI-I 43422</v>
      </c>
      <c r="B14511" s="3" t="s">
        <v>6169</v>
      </c>
      <c r="C14511" s="3">
        <v>43422</v>
      </c>
      <c r="D14511" s="2" t="s">
        <v>15240</v>
      </c>
      <c r="E14511" s="3" t="s">
        <v>6147</v>
      </c>
    </row>
    <row r="14512" spans="1:7" ht="22.5" x14ac:dyDescent="0.2">
      <c r="A14512" s="1" t="str">
        <f t="shared" si="237"/>
        <v>SINAPI-I 41987</v>
      </c>
      <c r="B14512" s="3" t="s">
        <v>6169</v>
      </c>
      <c r="C14512" s="3">
        <v>41987</v>
      </c>
      <c r="D14512" s="2" t="s">
        <v>15241</v>
      </c>
      <c r="E14512" s="3" t="s">
        <v>6147</v>
      </c>
    </row>
    <row r="14513" spans="1:5" ht="22.5" x14ac:dyDescent="0.2">
      <c r="A14513" s="1" t="str">
        <f t="shared" si="237"/>
        <v>SINAPI-I 41988</v>
      </c>
      <c r="B14513" s="3" t="s">
        <v>6169</v>
      </c>
      <c r="C14513" s="3">
        <v>41988</v>
      </c>
      <c r="D14513" s="2" t="s">
        <v>15242</v>
      </c>
      <c r="E14513" s="3" t="s">
        <v>6147</v>
      </c>
    </row>
    <row r="14514" spans="1:5" ht="22.5" x14ac:dyDescent="0.2">
      <c r="A14514" s="1" t="str">
        <f t="shared" si="237"/>
        <v>SINAPI-I 41697</v>
      </c>
      <c r="B14514" s="3" t="s">
        <v>6169</v>
      </c>
      <c r="C14514" s="3">
        <v>41697</v>
      </c>
      <c r="D14514" s="2" t="s">
        <v>15243</v>
      </c>
      <c r="E14514" s="3" t="s">
        <v>6147</v>
      </c>
    </row>
    <row r="14515" spans="1:5" ht="22.5" x14ac:dyDescent="0.2">
      <c r="A14515" s="1" t="str">
        <f t="shared" si="237"/>
        <v>SINAPI-I 41985</v>
      </c>
      <c r="B14515" s="3" t="s">
        <v>6169</v>
      </c>
      <c r="C14515" s="3">
        <v>41985</v>
      </c>
      <c r="D14515" s="2" t="s">
        <v>15244</v>
      </c>
      <c r="E14515" s="3" t="s">
        <v>6147</v>
      </c>
    </row>
    <row r="14516" spans="1:5" ht="22.5" x14ac:dyDescent="0.2">
      <c r="A14516" s="1" t="str">
        <f t="shared" si="237"/>
        <v>SINAPI-I 41699</v>
      </c>
      <c r="B14516" s="3" t="s">
        <v>6169</v>
      </c>
      <c r="C14516" s="3">
        <v>41699</v>
      </c>
      <c r="D14516" s="2" t="s">
        <v>15245</v>
      </c>
      <c r="E14516" s="3" t="s">
        <v>6147</v>
      </c>
    </row>
    <row r="14517" spans="1:5" ht="22.5" x14ac:dyDescent="0.2">
      <c r="A14517" s="1" t="str">
        <f t="shared" si="237"/>
        <v>SINAPI-I 38053</v>
      </c>
      <c r="B14517" s="3" t="s">
        <v>6169</v>
      </c>
      <c r="C14517" s="3">
        <v>38053</v>
      </c>
      <c r="D14517" s="2" t="s">
        <v>15246</v>
      </c>
      <c r="E14517" s="3" t="s">
        <v>6147</v>
      </c>
    </row>
    <row r="14518" spans="1:5" ht="22.5" x14ac:dyDescent="0.2">
      <c r="A14518" s="1" t="str">
        <f t="shared" si="237"/>
        <v>SINAPI-I 38054</v>
      </c>
      <c r="B14518" s="3" t="s">
        <v>6169</v>
      </c>
      <c r="C14518" s="3">
        <v>38054</v>
      </c>
      <c r="D14518" s="2" t="s">
        <v>15247</v>
      </c>
      <c r="E14518" s="3" t="s">
        <v>6147</v>
      </c>
    </row>
    <row r="14519" spans="1:5" ht="22.5" x14ac:dyDescent="0.2">
      <c r="A14519" s="1" t="str">
        <f t="shared" si="237"/>
        <v>SINAPI-I 38052</v>
      </c>
      <c r="B14519" s="3" t="s">
        <v>6169</v>
      </c>
      <c r="C14519" s="3">
        <v>38052</v>
      </c>
      <c r="D14519" s="2" t="s">
        <v>15248</v>
      </c>
      <c r="E14519" s="3" t="s">
        <v>6147</v>
      </c>
    </row>
    <row r="14520" spans="1:5" ht="22.5" x14ac:dyDescent="0.2">
      <c r="A14520" s="1" t="str">
        <f t="shared" si="237"/>
        <v>SINAPI-I 38051</v>
      </c>
      <c r="B14520" s="3" t="s">
        <v>6169</v>
      </c>
      <c r="C14520" s="3">
        <v>38051</v>
      </c>
      <c r="D14520" s="2" t="s">
        <v>15249</v>
      </c>
      <c r="E14520" s="3" t="s">
        <v>6147</v>
      </c>
    </row>
    <row r="14521" spans="1:5" x14ac:dyDescent="0.2">
      <c r="A14521" s="1" t="str">
        <f t="shared" si="237"/>
        <v>SINAPI-I 38787</v>
      </c>
      <c r="B14521" s="3" t="s">
        <v>6169</v>
      </c>
      <c r="C14521" s="3">
        <v>38787</v>
      </c>
      <c r="D14521" s="2" t="s">
        <v>15250</v>
      </c>
      <c r="E14521" s="3" t="s">
        <v>6147</v>
      </c>
    </row>
    <row r="14522" spans="1:5" x14ac:dyDescent="0.2">
      <c r="A14522" s="1" t="str">
        <f t="shared" si="237"/>
        <v>SINAPI-I 38825</v>
      </c>
      <c r="B14522" s="3" t="s">
        <v>6169</v>
      </c>
      <c r="C14522" s="3">
        <v>38825</v>
      </c>
      <c r="D14522" s="2" t="s">
        <v>15251</v>
      </c>
      <c r="E14522" s="3" t="s">
        <v>6147</v>
      </c>
    </row>
    <row r="14523" spans="1:5" x14ac:dyDescent="0.2">
      <c r="A14523" s="1" t="str">
        <f t="shared" si="237"/>
        <v>SINAPI-I 38826</v>
      </c>
      <c r="B14523" s="3" t="s">
        <v>6169</v>
      </c>
      <c r="C14523" s="3">
        <v>38826</v>
      </c>
      <c r="D14523" s="2" t="s">
        <v>15252</v>
      </c>
      <c r="E14523" s="3" t="s">
        <v>6147</v>
      </c>
    </row>
    <row r="14524" spans="1:5" x14ac:dyDescent="0.2">
      <c r="A14524" s="1" t="str">
        <f t="shared" si="237"/>
        <v>SINAPI-I 38827</v>
      </c>
      <c r="B14524" s="3" t="s">
        <v>6169</v>
      </c>
      <c r="C14524" s="3">
        <v>38827</v>
      </c>
      <c r="D14524" s="2" t="s">
        <v>15253</v>
      </c>
      <c r="E14524" s="3" t="s">
        <v>6147</v>
      </c>
    </row>
    <row r="14525" spans="1:5" x14ac:dyDescent="0.2">
      <c r="A14525" s="1" t="str">
        <f t="shared" si="237"/>
        <v>SINAPI-I 38828</v>
      </c>
      <c r="B14525" s="3" t="s">
        <v>6169</v>
      </c>
      <c r="C14525" s="3">
        <v>38828</v>
      </c>
      <c r="D14525" s="2" t="s">
        <v>15254</v>
      </c>
      <c r="E14525" s="3" t="s">
        <v>6147</v>
      </c>
    </row>
    <row r="14526" spans="1:5" x14ac:dyDescent="0.2">
      <c r="A14526" s="1" t="str">
        <f t="shared" si="237"/>
        <v>SINAPI-I 38829</v>
      </c>
      <c r="B14526" s="3" t="s">
        <v>6169</v>
      </c>
      <c r="C14526" s="3">
        <v>38829</v>
      </c>
      <c r="D14526" s="2" t="s">
        <v>15255</v>
      </c>
      <c r="E14526" s="3" t="s">
        <v>6147</v>
      </c>
    </row>
    <row r="14527" spans="1:5" x14ac:dyDescent="0.2">
      <c r="A14527" s="1" t="str">
        <f t="shared" si="237"/>
        <v>SINAPI-I 38830</v>
      </c>
      <c r="B14527" s="3" t="s">
        <v>6169</v>
      </c>
      <c r="C14527" s="3">
        <v>38830</v>
      </c>
      <c r="D14527" s="2" t="s">
        <v>15256</v>
      </c>
      <c r="E14527" s="3" t="s">
        <v>6147</v>
      </c>
    </row>
    <row r="14528" spans="1:5" x14ac:dyDescent="0.2">
      <c r="A14528" s="1" t="str">
        <f t="shared" si="237"/>
        <v>SINAPI-I 38831</v>
      </c>
      <c r="B14528" s="3" t="s">
        <v>6169</v>
      </c>
      <c r="C14528" s="3">
        <v>38831</v>
      </c>
      <c r="D14528" s="2" t="s">
        <v>15257</v>
      </c>
      <c r="E14528" s="3" t="s">
        <v>6147</v>
      </c>
    </row>
    <row r="14529" spans="1:5" x14ac:dyDescent="0.2">
      <c r="A14529" s="1" t="str">
        <f t="shared" si="237"/>
        <v>SINAPI-I 36274</v>
      </c>
      <c r="B14529" s="3" t="s">
        <v>6169</v>
      </c>
      <c r="C14529" s="3">
        <v>36274</v>
      </c>
      <c r="D14529" s="2" t="s">
        <v>15258</v>
      </c>
      <c r="E14529" s="3" t="s">
        <v>6147</v>
      </c>
    </row>
    <row r="14530" spans="1:5" x14ac:dyDescent="0.2">
      <c r="A14530" s="1" t="str">
        <f t="shared" si="237"/>
        <v>SINAPI-I 36278</v>
      </c>
      <c r="B14530" s="3" t="s">
        <v>6169</v>
      </c>
      <c r="C14530" s="3">
        <v>36278</v>
      </c>
      <c r="D14530" s="2" t="s">
        <v>15259</v>
      </c>
      <c r="E14530" s="3" t="s">
        <v>6147</v>
      </c>
    </row>
    <row r="14531" spans="1:5" x14ac:dyDescent="0.2">
      <c r="A14531" s="1" t="str">
        <f t="shared" si="237"/>
        <v>SINAPI-I 38977</v>
      </c>
      <c r="B14531" s="3" t="s">
        <v>6169</v>
      </c>
      <c r="C14531" s="3">
        <v>38977</v>
      </c>
      <c r="D14531" s="2" t="s">
        <v>15260</v>
      </c>
      <c r="E14531" s="3" t="s">
        <v>6147</v>
      </c>
    </row>
    <row r="14532" spans="1:5" x14ac:dyDescent="0.2">
      <c r="A14532" s="1" t="str">
        <f t="shared" si="237"/>
        <v>SINAPI-I 38971</v>
      </c>
      <c r="B14532" s="3" t="s">
        <v>6169</v>
      </c>
      <c r="C14532" s="3">
        <v>38971</v>
      </c>
      <c r="D14532" s="2" t="s">
        <v>15261</v>
      </c>
      <c r="E14532" s="3" t="s">
        <v>6147</v>
      </c>
    </row>
    <row r="14533" spans="1:5" x14ac:dyDescent="0.2">
      <c r="A14533" s="1" t="str">
        <f t="shared" si="237"/>
        <v>SINAPI-I 38972</v>
      </c>
      <c r="B14533" s="3" t="s">
        <v>6169</v>
      </c>
      <c r="C14533" s="3">
        <v>38972</v>
      </c>
      <c r="D14533" s="2" t="s">
        <v>15262</v>
      </c>
      <c r="E14533" s="3" t="s">
        <v>6147</v>
      </c>
    </row>
    <row r="14534" spans="1:5" x14ac:dyDescent="0.2">
      <c r="A14534" s="1" t="str">
        <f t="shared" si="237"/>
        <v>SINAPI-I 38973</v>
      </c>
      <c r="B14534" s="3" t="s">
        <v>6169</v>
      </c>
      <c r="C14534" s="3">
        <v>38973</v>
      </c>
      <c r="D14534" s="2" t="s">
        <v>15263</v>
      </c>
      <c r="E14534" s="3" t="s">
        <v>6147</v>
      </c>
    </row>
    <row r="14535" spans="1:5" x14ac:dyDescent="0.2">
      <c r="A14535" s="1" t="str">
        <f t="shared" si="237"/>
        <v>SINAPI-I 38974</v>
      </c>
      <c r="B14535" s="3" t="s">
        <v>6169</v>
      </c>
      <c r="C14535" s="3">
        <v>38974</v>
      </c>
      <c r="D14535" s="2" t="s">
        <v>15264</v>
      </c>
      <c r="E14535" s="3" t="s">
        <v>6147</v>
      </c>
    </row>
    <row r="14536" spans="1:5" x14ac:dyDescent="0.2">
      <c r="A14536" s="1" t="str">
        <f t="shared" si="237"/>
        <v>SINAPI-I 38975</v>
      </c>
      <c r="B14536" s="3" t="s">
        <v>6169</v>
      </c>
      <c r="C14536" s="3">
        <v>38975</v>
      </c>
      <c r="D14536" s="2" t="s">
        <v>15265</v>
      </c>
      <c r="E14536" s="3" t="s">
        <v>6147</v>
      </c>
    </row>
    <row r="14537" spans="1:5" x14ac:dyDescent="0.2">
      <c r="A14537" s="1" t="str">
        <f t="shared" si="237"/>
        <v>SINAPI-I 38976</v>
      </c>
      <c r="B14537" s="3" t="s">
        <v>6169</v>
      </c>
      <c r="C14537" s="3">
        <v>38976</v>
      </c>
      <c r="D14537" s="2" t="s">
        <v>15266</v>
      </c>
      <c r="E14537" s="3" t="s">
        <v>6147</v>
      </c>
    </row>
    <row r="14538" spans="1:5" x14ac:dyDescent="0.2">
      <c r="A14538" s="1" t="str">
        <f t="shared" si="237"/>
        <v>SINAPI-I 44176</v>
      </c>
      <c r="B14538" s="3" t="s">
        <v>6169</v>
      </c>
      <c r="C14538" s="3">
        <v>44176</v>
      </c>
      <c r="D14538" s="2" t="s">
        <v>15267</v>
      </c>
      <c r="E14538" s="3" t="s">
        <v>6147</v>
      </c>
    </row>
    <row r="14539" spans="1:5" x14ac:dyDescent="0.2">
      <c r="A14539" s="1" t="str">
        <f t="shared" si="237"/>
        <v>SINAPI-I 38986</v>
      </c>
      <c r="B14539" s="3" t="s">
        <v>6169</v>
      </c>
      <c r="C14539" s="3">
        <v>38986</v>
      </c>
      <c r="D14539" s="2" t="s">
        <v>15268</v>
      </c>
      <c r="E14539" s="3" t="s">
        <v>6147</v>
      </c>
    </row>
    <row r="14540" spans="1:5" x14ac:dyDescent="0.2">
      <c r="A14540" s="1" t="str">
        <f t="shared" si="237"/>
        <v>SINAPI-I 38978</v>
      </c>
      <c r="B14540" s="3" t="s">
        <v>6169</v>
      </c>
      <c r="C14540" s="3">
        <v>38978</v>
      </c>
      <c r="D14540" s="2" t="s">
        <v>15269</v>
      </c>
      <c r="E14540" s="3" t="s">
        <v>6147</v>
      </c>
    </row>
    <row r="14541" spans="1:5" x14ac:dyDescent="0.2">
      <c r="A14541" s="1" t="str">
        <f t="shared" si="237"/>
        <v>SINAPI-I 38979</v>
      </c>
      <c r="B14541" s="3" t="s">
        <v>6169</v>
      </c>
      <c r="C14541" s="3">
        <v>38979</v>
      </c>
      <c r="D14541" s="2" t="s">
        <v>15270</v>
      </c>
      <c r="E14541" s="3" t="s">
        <v>6147</v>
      </c>
    </row>
    <row r="14542" spans="1:5" x14ac:dyDescent="0.2">
      <c r="A14542" s="1" t="str">
        <f t="shared" si="237"/>
        <v>SINAPI-I 38980</v>
      </c>
      <c r="B14542" s="3" t="s">
        <v>6169</v>
      </c>
      <c r="C14542" s="3">
        <v>38980</v>
      </c>
      <c r="D14542" s="2" t="s">
        <v>15271</v>
      </c>
      <c r="E14542" s="3" t="s">
        <v>6147</v>
      </c>
    </row>
    <row r="14543" spans="1:5" x14ac:dyDescent="0.2">
      <c r="A14543" s="1" t="str">
        <f t="shared" si="237"/>
        <v>SINAPI-I 38981</v>
      </c>
      <c r="B14543" s="3" t="s">
        <v>6169</v>
      </c>
      <c r="C14543" s="3">
        <v>38981</v>
      </c>
      <c r="D14543" s="2" t="s">
        <v>15272</v>
      </c>
      <c r="E14543" s="3" t="s">
        <v>6147</v>
      </c>
    </row>
    <row r="14544" spans="1:5" x14ac:dyDescent="0.2">
      <c r="A14544" s="1" t="str">
        <f t="shared" si="237"/>
        <v>SINAPI-I 38982</v>
      </c>
      <c r="B14544" s="3" t="s">
        <v>6169</v>
      </c>
      <c r="C14544" s="3">
        <v>38982</v>
      </c>
      <c r="D14544" s="2" t="s">
        <v>15273</v>
      </c>
      <c r="E14544" s="3" t="s">
        <v>6147</v>
      </c>
    </row>
    <row r="14545" spans="1:7" x14ac:dyDescent="0.2">
      <c r="A14545" s="1" t="str">
        <f t="shared" si="237"/>
        <v>SINAPI-I 38983</v>
      </c>
      <c r="B14545" s="3" t="s">
        <v>6169</v>
      </c>
      <c r="C14545" s="3">
        <v>38983</v>
      </c>
      <c r="D14545" s="2" t="s">
        <v>15274</v>
      </c>
      <c r="E14545" s="3" t="s">
        <v>6147</v>
      </c>
    </row>
    <row r="14546" spans="1:7" x14ac:dyDescent="0.2">
      <c r="A14546" s="1" t="str">
        <f t="shared" si="237"/>
        <v>SINAPI-I 38984</v>
      </c>
      <c r="B14546" s="3" t="s">
        <v>6169</v>
      </c>
      <c r="C14546" s="3">
        <v>38984</v>
      </c>
      <c r="D14546" s="2" t="s">
        <v>15275</v>
      </c>
      <c r="E14546" s="3" t="s">
        <v>6147</v>
      </c>
    </row>
    <row r="14547" spans="1:7" x14ac:dyDescent="0.2">
      <c r="A14547" s="1" t="str">
        <f t="shared" si="237"/>
        <v>SINAPI-I 38985</v>
      </c>
      <c r="B14547" s="3" t="s">
        <v>6169</v>
      </c>
      <c r="C14547" s="3">
        <v>38985</v>
      </c>
      <c r="D14547" s="2" t="s">
        <v>15276</v>
      </c>
      <c r="E14547" s="3" t="s">
        <v>6147</v>
      </c>
    </row>
    <row r="14548" spans="1:7" x14ac:dyDescent="0.2">
      <c r="A14548" s="1" t="str">
        <f t="shared" si="237"/>
        <v>SINAPI-I 38032</v>
      </c>
      <c r="B14548" s="3" t="s">
        <v>6169</v>
      </c>
      <c r="C14548" s="3">
        <v>38032</v>
      </c>
      <c r="D14548" s="2" t="s">
        <v>15277</v>
      </c>
      <c r="E14548" s="3" t="s">
        <v>6147</v>
      </c>
      <c r="G14548" s="66">
        <v>58.56</v>
      </c>
    </row>
    <row r="14549" spans="1:7" x14ac:dyDescent="0.2">
      <c r="A14549" s="1" t="str">
        <f t="shared" si="237"/>
        <v>SINAPI-I 38033</v>
      </c>
      <c r="B14549" s="3" t="s">
        <v>6169</v>
      </c>
      <c r="C14549" s="3">
        <v>38033</v>
      </c>
      <c r="D14549" s="2" t="s">
        <v>15278</v>
      </c>
      <c r="E14549" s="3" t="s">
        <v>6147</v>
      </c>
      <c r="G14549" s="66">
        <v>99.54</v>
      </c>
    </row>
    <row r="14550" spans="1:7" x14ac:dyDescent="0.2">
      <c r="A14550" s="1" t="str">
        <f t="shared" si="237"/>
        <v>SINAPI-I 38034</v>
      </c>
      <c r="B14550" s="3" t="s">
        <v>6169</v>
      </c>
      <c r="C14550" s="3">
        <v>38034</v>
      </c>
      <c r="D14550" s="2" t="s">
        <v>15279</v>
      </c>
      <c r="E14550" s="3" t="s">
        <v>6147</v>
      </c>
      <c r="G14550" s="66">
        <v>155.93</v>
      </c>
    </row>
    <row r="14551" spans="1:7" x14ac:dyDescent="0.2">
      <c r="A14551" s="1" t="str">
        <f t="shared" si="237"/>
        <v>SINAPI-I 38035</v>
      </c>
      <c r="B14551" s="3" t="s">
        <v>6169</v>
      </c>
      <c r="C14551" s="3">
        <v>38035</v>
      </c>
      <c r="D14551" s="2" t="s">
        <v>15280</v>
      </c>
      <c r="E14551" s="3" t="s">
        <v>6147</v>
      </c>
      <c r="G14551" s="66">
        <v>229.4</v>
      </c>
    </row>
    <row r="14552" spans="1:7" x14ac:dyDescent="0.2">
      <c r="A14552" s="1" t="str">
        <f t="shared" si="237"/>
        <v>SINAPI-I 38036</v>
      </c>
      <c r="B14552" s="3" t="s">
        <v>6169</v>
      </c>
      <c r="C14552" s="3">
        <v>38036</v>
      </c>
      <c r="D14552" s="2" t="s">
        <v>15281</v>
      </c>
      <c r="E14552" s="3" t="s">
        <v>6147</v>
      </c>
      <c r="G14552" s="66">
        <v>309.02999999999997</v>
      </c>
    </row>
    <row r="14553" spans="1:7" x14ac:dyDescent="0.2">
      <c r="A14553" s="1" t="str">
        <f t="shared" si="237"/>
        <v>SINAPI-I 38037</v>
      </c>
      <c r="B14553" s="3" t="s">
        <v>6169</v>
      </c>
      <c r="C14553" s="3">
        <v>38037</v>
      </c>
      <c r="D14553" s="2" t="s">
        <v>15282</v>
      </c>
      <c r="E14553" s="3" t="s">
        <v>6147</v>
      </c>
      <c r="G14553" s="66">
        <v>408.19</v>
      </c>
    </row>
    <row r="14554" spans="1:7" x14ac:dyDescent="0.2">
      <c r="A14554" s="1" t="str">
        <f t="shared" si="237"/>
        <v>SINAPI-I 9850</v>
      </c>
      <c r="B14554" s="3" t="s">
        <v>6169</v>
      </c>
      <c r="C14554" s="3">
        <v>9850</v>
      </c>
      <c r="D14554" s="2" t="s">
        <v>15283</v>
      </c>
      <c r="E14554" s="3" t="s">
        <v>6147</v>
      </c>
    </row>
    <row r="14555" spans="1:7" x14ac:dyDescent="0.2">
      <c r="A14555" s="1" t="str">
        <f t="shared" si="237"/>
        <v>SINAPI-I 9853</v>
      </c>
      <c r="B14555" s="3" t="s">
        <v>6169</v>
      </c>
      <c r="C14555" s="3">
        <v>9853</v>
      </c>
      <c r="D14555" s="2" t="s">
        <v>15284</v>
      </c>
      <c r="E14555" s="3" t="s">
        <v>6147</v>
      </c>
    </row>
    <row r="14556" spans="1:7" x14ac:dyDescent="0.2">
      <c r="A14556" s="1" t="str">
        <f t="shared" si="237"/>
        <v>SINAPI-I 9854</v>
      </c>
      <c r="B14556" s="3" t="s">
        <v>6169</v>
      </c>
      <c r="C14556" s="3">
        <v>9854</v>
      </c>
      <c r="D14556" s="2" t="s">
        <v>15285</v>
      </c>
      <c r="E14556" s="3" t="s">
        <v>6147</v>
      </c>
    </row>
    <row r="14557" spans="1:7" x14ac:dyDescent="0.2">
      <c r="A14557" s="1" t="str">
        <f t="shared" si="237"/>
        <v>SINAPI-I 9851</v>
      </c>
      <c r="B14557" s="3" t="s">
        <v>6169</v>
      </c>
      <c r="C14557" s="3">
        <v>9851</v>
      </c>
      <c r="D14557" s="2" t="s">
        <v>15286</v>
      </c>
      <c r="E14557" s="3" t="s">
        <v>6147</v>
      </c>
    </row>
    <row r="14558" spans="1:7" x14ac:dyDescent="0.2">
      <c r="A14558" s="1" t="str">
        <f t="shared" si="237"/>
        <v>SINAPI-I 9825</v>
      </c>
      <c r="B14558" s="3" t="s">
        <v>6169</v>
      </c>
      <c r="C14558" s="3">
        <v>9825</v>
      </c>
      <c r="D14558" s="2" t="s">
        <v>15287</v>
      </c>
      <c r="E14558" s="3" t="s">
        <v>6147</v>
      </c>
      <c r="G14558" s="66">
        <v>49.43</v>
      </c>
    </row>
    <row r="14559" spans="1:7" x14ac:dyDescent="0.2">
      <c r="A14559" s="1" t="str">
        <f t="shared" si="237"/>
        <v>SINAPI-I 9828</v>
      </c>
      <c r="B14559" s="3" t="s">
        <v>6169</v>
      </c>
      <c r="C14559" s="3">
        <v>9828</v>
      </c>
      <c r="D14559" s="2" t="s">
        <v>15288</v>
      </c>
      <c r="E14559" s="3" t="s">
        <v>6147</v>
      </c>
      <c r="G14559" s="66">
        <v>133.02000000000001</v>
      </c>
    </row>
    <row r="14560" spans="1:7" x14ac:dyDescent="0.2">
      <c r="A14560" s="1" t="str">
        <f t="shared" si="237"/>
        <v>SINAPI-I 9829</v>
      </c>
      <c r="B14560" s="3" t="s">
        <v>6169</v>
      </c>
      <c r="C14560" s="3">
        <v>9829</v>
      </c>
      <c r="D14560" s="2" t="s">
        <v>15289</v>
      </c>
      <c r="E14560" s="3" t="s">
        <v>6147</v>
      </c>
      <c r="G14560" s="66">
        <v>225.43</v>
      </c>
    </row>
    <row r="14561" spans="1:7" x14ac:dyDescent="0.2">
      <c r="A14561" s="1" t="str">
        <f t="shared" si="237"/>
        <v>SINAPI-I 9826</v>
      </c>
      <c r="B14561" s="3" t="s">
        <v>6169</v>
      </c>
      <c r="C14561" s="3">
        <v>9826</v>
      </c>
      <c r="D14561" s="2" t="s">
        <v>15290</v>
      </c>
      <c r="E14561" s="3" t="s">
        <v>6147</v>
      </c>
      <c r="G14561" s="66">
        <v>343.18</v>
      </c>
    </row>
    <row r="14562" spans="1:7" x14ac:dyDescent="0.2">
      <c r="A14562" s="1" t="str">
        <f t="shared" si="237"/>
        <v>SINAPI-I 9827</v>
      </c>
      <c r="B14562" s="3" t="s">
        <v>6169</v>
      </c>
      <c r="C14562" s="3">
        <v>9827</v>
      </c>
      <c r="D14562" s="2" t="s">
        <v>15291</v>
      </c>
      <c r="E14562" s="3" t="s">
        <v>6147</v>
      </c>
      <c r="G14562" s="66">
        <v>487.32</v>
      </c>
    </row>
    <row r="14563" spans="1:7" x14ac:dyDescent="0.2">
      <c r="A14563" s="1" t="str">
        <f t="shared" si="237"/>
        <v>SINAPI-I 36374</v>
      </c>
      <c r="B14563" s="3" t="s">
        <v>6169</v>
      </c>
      <c r="C14563" s="3">
        <v>36374</v>
      </c>
      <c r="D14563" s="2" t="s">
        <v>15292</v>
      </c>
      <c r="E14563" s="3" t="s">
        <v>6147</v>
      </c>
      <c r="G14563" s="66">
        <v>59.24</v>
      </c>
    </row>
    <row r="14564" spans="1:7" x14ac:dyDescent="0.2">
      <c r="A14564" s="1" t="str">
        <f t="shared" si="237"/>
        <v>SINAPI-I 36084</v>
      </c>
      <c r="B14564" s="3" t="s">
        <v>6169</v>
      </c>
      <c r="C14564" s="3">
        <v>36084</v>
      </c>
      <c r="D14564" s="2" t="s">
        <v>15293</v>
      </c>
      <c r="E14564" s="3" t="s">
        <v>6147</v>
      </c>
      <c r="G14564" s="66">
        <v>17.55</v>
      </c>
    </row>
    <row r="14565" spans="1:7" x14ac:dyDescent="0.2">
      <c r="A14565" s="1" t="str">
        <f t="shared" si="237"/>
        <v>SINAPI-I 36373</v>
      </c>
      <c r="B14565" s="3" t="s">
        <v>6169</v>
      </c>
      <c r="C14565" s="3">
        <v>36373</v>
      </c>
      <c r="D14565" s="2" t="s">
        <v>15294</v>
      </c>
      <c r="E14565" s="3" t="s">
        <v>6147</v>
      </c>
      <c r="G14565" s="66">
        <v>36.44</v>
      </c>
    </row>
    <row r="14566" spans="1:7" x14ac:dyDescent="0.2">
      <c r="A14566" s="1" t="str">
        <f t="shared" si="237"/>
        <v>SINAPI-I 36377</v>
      </c>
      <c r="B14566" s="3" t="s">
        <v>6169</v>
      </c>
      <c r="C14566" s="3">
        <v>36377</v>
      </c>
      <c r="D14566" s="2" t="s">
        <v>15295</v>
      </c>
      <c r="E14566" s="3" t="s">
        <v>6147</v>
      </c>
      <c r="G14566" s="66">
        <v>71.06</v>
      </c>
    </row>
    <row r="14567" spans="1:7" x14ac:dyDescent="0.2">
      <c r="A14567" s="1" t="str">
        <f t="shared" ref="A14567:A14630" si="238">CONCATENAR</f>
        <v>SINAPI-I 36375</v>
      </c>
      <c r="B14567" s="3" t="s">
        <v>6169</v>
      </c>
      <c r="C14567" s="3">
        <v>36375</v>
      </c>
      <c r="D14567" s="2" t="s">
        <v>15296</v>
      </c>
      <c r="E14567" s="3" t="s">
        <v>6147</v>
      </c>
      <c r="G14567" s="66">
        <v>21.66</v>
      </c>
    </row>
    <row r="14568" spans="1:7" x14ac:dyDescent="0.2">
      <c r="A14568" s="1" t="str">
        <f t="shared" si="238"/>
        <v>SINAPI-I 36376</v>
      </c>
      <c r="B14568" s="3" t="s">
        <v>6169</v>
      </c>
      <c r="C14568" s="3">
        <v>36376</v>
      </c>
      <c r="D14568" s="2" t="s">
        <v>15297</v>
      </c>
      <c r="E14568" s="3" t="s">
        <v>6147</v>
      </c>
      <c r="G14568" s="66">
        <v>42.53</v>
      </c>
    </row>
    <row r="14569" spans="1:7" x14ac:dyDescent="0.2">
      <c r="A14569" s="1" t="str">
        <f t="shared" si="238"/>
        <v>SINAPI-I 36380</v>
      </c>
      <c r="B14569" s="3" t="s">
        <v>6169</v>
      </c>
      <c r="C14569" s="3">
        <v>36380</v>
      </c>
      <c r="D14569" s="2" t="s">
        <v>15298</v>
      </c>
      <c r="E14569" s="3" t="s">
        <v>6147</v>
      </c>
      <c r="G14569" s="66">
        <v>88.85</v>
      </c>
    </row>
    <row r="14570" spans="1:7" x14ac:dyDescent="0.2">
      <c r="A14570" s="1" t="str">
        <f t="shared" si="238"/>
        <v>SINAPI-I 36378</v>
      </c>
      <c r="B14570" s="3" t="s">
        <v>6169</v>
      </c>
      <c r="C14570" s="3">
        <v>36378</v>
      </c>
      <c r="D14570" s="2" t="s">
        <v>15299</v>
      </c>
      <c r="E14570" s="3" t="s">
        <v>6147</v>
      </c>
      <c r="G14570" s="66">
        <v>26.62</v>
      </c>
    </row>
    <row r="14571" spans="1:7" x14ac:dyDescent="0.2">
      <c r="A14571" s="1" t="str">
        <f t="shared" si="238"/>
        <v>SINAPI-I 36379</v>
      </c>
      <c r="B14571" s="3" t="s">
        <v>6169</v>
      </c>
      <c r="C14571" s="3">
        <v>36379</v>
      </c>
      <c r="D14571" s="2" t="s">
        <v>15300</v>
      </c>
      <c r="E14571" s="3" t="s">
        <v>6147</v>
      </c>
      <c r="G14571" s="66">
        <v>53.67</v>
      </c>
    </row>
    <row r="14572" spans="1:7" x14ac:dyDescent="0.2">
      <c r="A14572" s="1" t="str">
        <f t="shared" si="238"/>
        <v>SINAPI-I 9859</v>
      </c>
      <c r="B14572" s="3" t="s">
        <v>6169</v>
      </c>
      <c r="C14572" s="3">
        <v>9859</v>
      </c>
      <c r="D14572" s="2" t="s">
        <v>15301</v>
      </c>
      <c r="E14572" s="3" t="s">
        <v>6147</v>
      </c>
      <c r="G14572" s="66">
        <v>9.59</v>
      </c>
    </row>
    <row r="14573" spans="1:7" x14ac:dyDescent="0.2">
      <c r="A14573" s="1" t="str">
        <f t="shared" si="238"/>
        <v>SINAPI-I 9836</v>
      </c>
      <c r="B14573" s="3" t="s">
        <v>6169</v>
      </c>
      <c r="C14573" s="3">
        <v>9836</v>
      </c>
      <c r="D14573" s="2" t="s">
        <v>15302</v>
      </c>
      <c r="E14573" s="3" t="s">
        <v>6147</v>
      </c>
      <c r="G14573" s="66">
        <v>14.82</v>
      </c>
    </row>
    <row r="14574" spans="1:7" x14ac:dyDescent="0.2">
      <c r="A14574" s="1" t="str">
        <f t="shared" si="238"/>
        <v>SINAPI-I 20065</v>
      </c>
      <c r="B14574" s="3" t="s">
        <v>6169</v>
      </c>
      <c r="C14574" s="3">
        <v>20065</v>
      </c>
      <c r="D14574" s="2" t="s">
        <v>15303</v>
      </c>
      <c r="E14574" s="3" t="s">
        <v>6147</v>
      </c>
      <c r="G14574" s="66">
        <v>38.74</v>
      </c>
    </row>
    <row r="14575" spans="1:7" x14ac:dyDescent="0.2">
      <c r="A14575" s="1" t="str">
        <f t="shared" si="238"/>
        <v>SINAPI-I 9835</v>
      </c>
      <c r="B14575" s="3" t="s">
        <v>6169</v>
      </c>
      <c r="C14575" s="3">
        <v>9835</v>
      </c>
      <c r="D14575" s="2" t="s">
        <v>15304</v>
      </c>
      <c r="E14575" s="3" t="s">
        <v>6147</v>
      </c>
      <c r="G14575" s="66">
        <v>6.47</v>
      </c>
    </row>
    <row r="14576" spans="1:7" x14ac:dyDescent="0.2">
      <c r="A14576" s="1" t="str">
        <f t="shared" si="238"/>
        <v>SINAPI-I 9838</v>
      </c>
      <c r="B14576" s="3" t="s">
        <v>6169</v>
      </c>
      <c r="C14576" s="3">
        <v>9838</v>
      </c>
      <c r="D14576" s="2" t="s">
        <v>15305</v>
      </c>
      <c r="E14576" s="3" t="s">
        <v>6147</v>
      </c>
      <c r="G14576" s="66">
        <v>10.69</v>
      </c>
    </row>
    <row r="14577" spans="1:7" x14ac:dyDescent="0.2">
      <c r="A14577" s="1" t="str">
        <f t="shared" si="238"/>
        <v>SINAPI-I 9837</v>
      </c>
      <c r="B14577" s="3" t="s">
        <v>6169</v>
      </c>
      <c r="C14577" s="3">
        <v>9837</v>
      </c>
      <c r="D14577" s="2" t="s">
        <v>15306</v>
      </c>
      <c r="E14577" s="3" t="s">
        <v>6147</v>
      </c>
      <c r="G14577" s="66">
        <v>14.03</v>
      </c>
    </row>
    <row r="14578" spans="1:7" x14ac:dyDescent="0.2">
      <c r="A14578" s="1" t="str">
        <f t="shared" si="238"/>
        <v>SINAPI-I 44315</v>
      </c>
      <c r="B14578" s="3" t="s">
        <v>6169</v>
      </c>
      <c r="C14578" s="3">
        <v>44315</v>
      </c>
      <c r="D14578" s="2" t="s">
        <v>15307</v>
      </c>
      <c r="E14578" s="3" t="s">
        <v>6147</v>
      </c>
      <c r="G14578" s="66">
        <v>58.02</v>
      </c>
    </row>
    <row r="14579" spans="1:7" x14ac:dyDescent="0.2">
      <c r="A14579" s="1" t="str">
        <f t="shared" si="238"/>
        <v>SINAPI-I 9862</v>
      </c>
      <c r="B14579" s="3" t="s">
        <v>6169</v>
      </c>
      <c r="C14579" s="3">
        <v>9862</v>
      </c>
      <c r="D14579" s="2" t="s">
        <v>15308</v>
      </c>
      <c r="E14579" s="3" t="s">
        <v>6147</v>
      </c>
      <c r="G14579" s="66">
        <v>29.58</v>
      </c>
    </row>
    <row r="14580" spans="1:7" x14ac:dyDescent="0.2">
      <c r="A14580" s="1" t="str">
        <f t="shared" si="238"/>
        <v>SINAPI-I 9861</v>
      </c>
      <c r="B14580" s="3" t="s">
        <v>6169</v>
      </c>
      <c r="C14580" s="3">
        <v>9861</v>
      </c>
      <c r="D14580" s="2" t="s">
        <v>15309</v>
      </c>
      <c r="E14580" s="3" t="s">
        <v>6147</v>
      </c>
      <c r="G14580" s="66">
        <v>23.23</v>
      </c>
    </row>
    <row r="14581" spans="1:7" x14ac:dyDescent="0.2">
      <c r="A14581" s="1" t="str">
        <f t="shared" si="238"/>
        <v>SINAPI-I 9866</v>
      </c>
      <c r="B14581" s="3" t="s">
        <v>6169</v>
      </c>
      <c r="C14581" s="3">
        <v>9866</v>
      </c>
      <c r="D14581" s="2" t="s">
        <v>15310</v>
      </c>
      <c r="E14581" s="3" t="s">
        <v>6147</v>
      </c>
      <c r="G14581" s="66">
        <v>20.04</v>
      </c>
    </row>
    <row r="14582" spans="1:7" x14ac:dyDescent="0.2">
      <c r="A14582" s="1" t="str">
        <f t="shared" si="238"/>
        <v>SINAPI-I 9856</v>
      </c>
      <c r="B14582" s="3" t="s">
        <v>6169</v>
      </c>
      <c r="C14582" s="3">
        <v>9856</v>
      </c>
      <c r="D14582" s="2" t="s">
        <v>15311</v>
      </c>
      <c r="E14582" s="3" t="s">
        <v>6147</v>
      </c>
      <c r="G14582" s="66">
        <v>7.49</v>
      </c>
    </row>
    <row r="14583" spans="1:7" x14ac:dyDescent="0.2">
      <c r="A14583" s="1" t="str">
        <f t="shared" si="238"/>
        <v>SINAPI-I 9863</v>
      </c>
      <c r="B14583" s="3" t="s">
        <v>6169</v>
      </c>
      <c r="C14583" s="3">
        <v>9863</v>
      </c>
      <c r="D14583" s="2" t="s">
        <v>15312</v>
      </c>
      <c r="E14583" s="3" t="s">
        <v>6147</v>
      </c>
      <c r="G14583" s="66">
        <v>57.98</v>
      </c>
    </row>
    <row r="14584" spans="1:7" x14ac:dyDescent="0.2">
      <c r="A14584" s="1" t="str">
        <f t="shared" si="238"/>
        <v>SINAPI-I 9860</v>
      </c>
      <c r="B14584" s="3" t="s">
        <v>6169</v>
      </c>
      <c r="C14584" s="3">
        <v>9860</v>
      </c>
      <c r="D14584" s="2" t="s">
        <v>15313</v>
      </c>
      <c r="E14584" s="3" t="s">
        <v>6147</v>
      </c>
      <c r="G14584" s="66">
        <v>42.32</v>
      </c>
    </row>
    <row r="14585" spans="1:7" x14ac:dyDescent="0.2">
      <c r="A14585" s="1" t="str">
        <f t="shared" si="238"/>
        <v>SINAPI-I 9841</v>
      </c>
      <c r="B14585" s="3" t="s">
        <v>6169</v>
      </c>
      <c r="C14585" s="3">
        <v>9841</v>
      </c>
      <c r="D14585" s="2" t="s">
        <v>15314</v>
      </c>
      <c r="E14585" s="3" t="s">
        <v>6147</v>
      </c>
      <c r="G14585" s="66">
        <v>27.91</v>
      </c>
    </row>
    <row r="14586" spans="1:7" x14ac:dyDescent="0.2">
      <c r="A14586" s="1" t="str">
        <f t="shared" si="238"/>
        <v>SINAPI-I 9840</v>
      </c>
      <c r="B14586" s="3" t="s">
        <v>6169</v>
      </c>
      <c r="C14586" s="3">
        <v>9840</v>
      </c>
      <c r="D14586" s="2" t="s">
        <v>15315</v>
      </c>
      <c r="E14586" s="3" t="s">
        <v>6147</v>
      </c>
      <c r="G14586" s="66">
        <v>58.95</v>
      </c>
    </row>
    <row r="14587" spans="1:7" x14ac:dyDescent="0.2">
      <c r="A14587" s="1" t="str">
        <f t="shared" si="238"/>
        <v>SINAPI-I 20067</v>
      </c>
      <c r="B14587" s="3" t="s">
        <v>6169</v>
      </c>
      <c r="C14587" s="3">
        <v>20067</v>
      </c>
      <c r="D14587" s="2" t="s">
        <v>15316</v>
      </c>
      <c r="E14587" s="3" t="s">
        <v>6147</v>
      </c>
      <c r="G14587" s="66">
        <v>9.0500000000000007</v>
      </c>
    </row>
    <row r="14588" spans="1:7" x14ac:dyDescent="0.2">
      <c r="A14588" s="1" t="str">
        <f t="shared" si="238"/>
        <v>SINAPI-I 20068</v>
      </c>
      <c r="B14588" s="3" t="s">
        <v>6169</v>
      </c>
      <c r="C14588" s="3">
        <v>20068</v>
      </c>
      <c r="D14588" s="2" t="s">
        <v>15317</v>
      </c>
      <c r="E14588" s="3" t="s">
        <v>6147</v>
      </c>
      <c r="G14588" s="66">
        <v>12.75</v>
      </c>
    </row>
    <row r="14589" spans="1:7" x14ac:dyDescent="0.2">
      <c r="A14589" s="1" t="str">
        <f t="shared" si="238"/>
        <v>SINAPI-I 9839</v>
      </c>
      <c r="B14589" s="3" t="s">
        <v>6169</v>
      </c>
      <c r="C14589" s="3">
        <v>9839</v>
      </c>
      <c r="D14589" s="2" t="s">
        <v>15318</v>
      </c>
      <c r="E14589" s="3" t="s">
        <v>6147</v>
      </c>
      <c r="G14589" s="66">
        <v>23.12</v>
      </c>
    </row>
    <row r="14590" spans="1:7" x14ac:dyDescent="0.2">
      <c r="A14590" s="1" t="str">
        <f t="shared" si="238"/>
        <v>SINAPI-I 9870</v>
      </c>
      <c r="B14590" s="3" t="s">
        <v>6169</v>
      </c>
      <c r="C14590" s="3">
        <v>9870</v>
      </c>
      <c r="D14590" s="2" t="s">
        <v>15319</v>
      </c>
      <c r="E14590" s="3" t="s">
        <v>6147</v>
      </c>
      <c r="G14590" s="66">
        <v>86.48</v>
      </c>
    </row>
    <row r="14591" spans="1:7" x14ac:dyDescent="0.2">
      <c r="A14591" s="1" t="str">
        <f t="shared" si="238"/>
        <v>SINAPI-I 9867</v>
      </c>
      <c r="B14591" s="3" t="s">
        <v>6169</v>
      </c>
      <c r="C14591" s="3">
        <v>9867</v>
      </c>
      <c r="D14591" s="2" t="s">
        <v>15320</v>
      </c>
      <c r="E14591" s="3" t="s">
        <v>6147</v>
      </c>
      <c r="G14591" s="66">
        <v>3.47</v>
      </c>
    </row>
    <row r="14592" spans="1:7" x14ac:dyDescent="0.2">
      <c r="A14592" s="1" t="str">
        <f t="shared" si="238"/>
        <v>SINAPI-I 9868</v>
      </c>
      <c r="B14592" s="3" t="s">
        <v>6169</v>
      </c>
      <c r="C14592" s="3">
        <v>9868</v>
      </c>
      <c r="D14592" s="2" t="s">
        <v>15321</v>
      </c>
      <c r="E14592" s="3" t="s">
        <v>6147</v>
      </c>
      <c r="G14592" s="66">
        <v>3.92</v>
      </c>
    </row>
    <row r="14593" spans="1:7" x14ac:dyDescent="0.2">
      <c r="A14593" s="1" t="str">
        <f t="shared" si="238"/>
        <v>SINAPI-I 9869</v>
      </c>
      <c r="B14593" s="3" t="s">
        <v>6169</v>
      </c>
      <c r="C14593" s="3">
        <v>9869</v>
      </c>
      <c r="D14593" s="2" t="s">
        <v>15322</v>
      </c>
      <c r="E14593" s="3" t="s">
        <v>6147</v>
      </c>
      <c r="G14593" s="66">
        <v>8.4600000000000009</v>
      </c>
    </row>
    <row r="14594" spans="1:7" x14ac:dyDescent="0.2">
      <c r="A14594" s="1" t="str">
        <f t="shared" si="238"/>
        <v>SINAPI-I 9874</v>
      </c>
      <c r="B14594" s="3" t="s">
        <v>6169</v>
      </c>
      <c r="C14594" s="3">
        <v>9874</v>
      </c>
      <c r="D14594" s="2" t="s">
        <v>15323</v>
      </c>
      <c r="E14594" s="3" t="s">
        <v>6147</v>
      </c>
      <c r="G14594" s="66">
        <v>13.28</v>
      </c>
    </row>
    <row r="14595" spans="1:7" x14ac:dyDescent="0.2">
      <c r="A14595" s="1" t="str">
        <f t="shared" si="238"/>
        <v>SINAPI-I 9875</v>
      </c>
      <c r="B14595" s="3" t="s">
        <v>6169</v>
      </c>
      <c r="C14595" s="3">
        <v>9875</v>
      </c>
      <c r="D14595" s="2" t="s">
        <v>15324</v>
      </c>
      <c r="E14595" s="3" t="s">
        <v>6147</v>
      </c>
      <c r="G14595" s="66">
        <v>14.57</v>
      </c>
    </row>
    <row r="14596" spans="1:7" x14ac:dyDescent="0.2">
      <c r="A14596" s="1" t="str">
        <f t="shared" si="238"/>
        <v>SINAPI-I 9873</v>
      </c>
      <c r="B14596" s="3" t="s">
        <v>6169</v>
      </c>
      <c r="C14596" s="3">
        <v>9873</v>
      </c>
      <c r="D14596" s="2" t="s">
        <v>15325</v>
      </c>
      <c r="E14596" s="3" t="s">
        <v>6147</v>
      </c>
      <c r="G14596" s="66">
        <v>23.97</v>
      </c>
    </row>
    <row r="14597" spans="1:7" x14ac:dyDescent="0.2">
      <c r="A14597" s="1" t="str">
        <f t="shared" si="238"/>
        <v>SINAPI-I 9871</v>
      </c>
      <c r="B14597" s="3" t="s">
        <v>6169</v>
      </c>
      <c r="C14597" s="3">
        <v>9871</v>
      </c>
      <c r="D14597" s="2" t="s">
        <v>15326</v>
      </c>
      <c r="E14597" s="3" t="s">
        <v>6147</v>
      </c>
      <c r="G14597" s="66">
        <v>39.72</v>
      </c>
    </row>
    <row r="14598" spans="1:7" x14ac:dyDescent="0.2">
      <c r="A14598" s="1" t="str">
        <f t="shared" si="238"/>
        <v>SINAPI-I 9872</v>
      </c>
      <c r="B14598" s="3" t="s">
        <v>6169</v>
      </c>
      <c r="C14598" s="3">
        <v>9872</v>
      </c>
      <c r="D14598" s="2" t="s">
        <v>15327</v>
      </c>
      <c r="E14598" s="3" t="s">
        <v>6147</v>
      </c>
      <c r="G14598" s="66">
        <v>55.26</v>
      </c>
    </row>
    <row r="14599" spans="1:7" x14ac:dyDescent="0.2">
      <c r="A14599" s="1" t="str">
        <f t="shared" si="238"/>
        <v>SINAPI-I 12425</v>
      </c>
      <c r="B14599" s="3" t="s">
        <v>6169</v>
      </c>
      <c r="C14599" s="3">
        <v>12425</v>
      </c>
      <c r="D14599" s="2" t="s">
        <v>15328</v>
      </c>
      <c r="E14599" s="3" t="s">
        <v>6148</v>
      </c>
      <c r="G14599" s="66">
        <v>62.36</v>
      </c>
    </row>
    <row r="14600" spans="1:7" x14ac:dyDescent="0.2">
      <c r="A14600" s="1" t="str">
        <f t="shared" si="238"/>
        <v>SINAPI-I 12426</v>
      </c>
      <c r="B14600" s="3" t="s">
        <v>6169</v>
      </c>
      <c r="C14600" s="3">
        <v>12426</v>
      </c>
      <c r="D14600" s="2" t="s">
        <v>15329</v>
      </c>
      <c r="E14600" s="3" t="s">
        <v>6148</v>
      </c>
      <c r="G14600" s="66">
        <v>45.39</v>
      </c>
    </row>
    <row r="14601" spans="1:7" x14ac:dyDescent="0.2">
      <c r="A14601" s="1" t="str">
        <f t="shared" si="238"/>
        <v>SINAPI-I 12427</v>
      </c>
      <c r="B14601" s="3" t="s">
        <v>6169</v>
      </c>
      <c r="C14601" s="3">
        <v>12427</v>
      </c>
      <c r="D14601" s="2" t="s">
        <v>15330</v>
      </c>
      <c r="E14601" s="3" t="s">
        <v>6148</v>
      </c>
      <c r="G14601" s="66">
        <v>258.83</v>
      </c>
    </row>
    <row r="14602" spans="1:7" x14ac:dyDescent="0.2">
      <c r="A14602" s="1" t="str">
        <f t="shared" si="238"/>
        <v>SINAPI-I 12428</v>
      </c>
      <c r="B14602" s="3" t="s">
        <v>6169</v>
      </c>
      <c r="C14602" s="3">
        <v>12428</v>
      </c>
      <c r="D14602" s="2" t="s">
        <v>15331</v>
      </c>
      <c r="E14602" s="3" t="s">
        <v>6148</v>
      </c>
      <c r="G14602" s="66">
        <v>166.13</v>
      </c>
    </row>
    <row r="14603" spans="1:7" x14ac:dyDescent="0.2">
      <c r="A14603" s="1" t="str">
        <f t="shared" si="238"/>
        <v>SINAPI-I 12429</v>
      </c>
      <c r="B14603" s="3" t="s">
        <v>6169</v>
      </c>
      <c r="C14603" s="3">
        <v>12429</v>
      </c>
      <c r="D14603" s="2" t="s">
        <v>15332</v>
      </c>
      <c r="E14603" s="3" t="s">
        <v>6148</v>
      </c>
      <c r="G14603" s="66">
        <v>418.53</v>
      </c>
    </row>
    <row r="14604" spans="1:7" x14ac:dyDescent="0.2">
      <c r="A14604" s="1" t="str">
        <f t="shared" si="238"/>
        <v>SINAPI-I 12430</v>
      </c>
      <c r="B14604" s="3" t="s">
        <v>6169</v>
      </c>
      <c r="C14604" s="3">
        <v>12430</v>
      </c>
      <c r="D14604" s="2" t="s">
        <v>15333</v>
      </c>
      <c r="E14604" s="3" t="s">
        <v>6148</v>
      </c>
      <c r="G14604" s="66">
        <v>55.64</v>
      </c>
    </row>
    <row r="14605" spans="1:7" x14ac:dyDescent="0.2">
      <c r="A14605" s="1" t="str">
        <f t="shared" si="238"/>
        <v>SINAPI-I 12431</v>
      </c>
      <c r="B14605" s="3" t="s">
        <v>6169</v>
      </c>
      <c r="C14605" s="3">
        <v>12431</v>
      </c>
      <c r="D14605" s="2" t="s">
        <v>15334</v>
      </c>
      <c r="E14605" s="3" t="s">
        <v>6148</v>
      </c>
      <c r="G14605" s="66">
        <v>712.27</v>
      </c>
    </row>
    <row r="14606" spans="1:7" x14ac:dyDescent="0.2">
      <c r="A14606" s="1" t="str">
        <f t="shared" si="238"/>
        <v>SINAPI-I 12432</v>
      </c>
      <c r="B14606" s="3" t="s">
        <v>6169</v>
      </c>
      <c r="C14606" s="3">
        <v>12432</v>
      </c>
      <c r="D14606" s="2" t="s">
        <v>15335</v>
      </c>
      <c r="E14606" s="3" t="s">
        <v>6148</v>
      </c>
      <c r="G14606" s="66">
        <v>146.49</v>
      </c>
    </row>
    <row r="14607" spans="1:7" x14ac:dyDescent="0.2">
      <c r="A14607" s="1" t="str">
        <f t="shared" si="238"/>
        <v>SINAPI-I 12433</v>
      </c>
      <c r="B14607" s="3" t="s">
        <v>6169</v>
      </c>
      <c r="C14607" s="3">
        <v>12433</v>
      </c>
      <c r="D14607" s="2" t="s">
        <v>15336</v>
      </c>
      <c r="E14607" s="3" t="s">
        <v>6148</v>
      </c>
      <c r="G14607" s="66">
        <v>93.26</v>
      </c>
    </row>
    <row r="14608" spans="1:7" x14ac:dyDescent="0.2">
      <c r="A14608" s="1" t="str">
        <f t="shared" si="238"/>
        <v>SINAPI-I 12434</v>
      </c>
      <c r="B14608" s="3" t="s">
        <v>6169</v>
      </c>
      <c r="C14608" s="3">
        <v>12434</v>
      </c>
      <c r="D14608" s="2" t="s">
        <v>15337</v>
      </c>
      <c r="E14608" s="3" t="s">
        <v>6148</v>
      </c>
      <c r="G14608" s="66">
        <v>47.74</v>
      </c>
    </row>
    <row r="14609" spans="1:7" x14ac:dyDescent="0.2">
      <c r="A14609" s="1" t="str">
        <f t="shared" si="238"/>
        <v>SINAPI-I 12435</v>
      </c>
      <c r="B14609" s="3" t="s">
        <v>6169</v>
      </c>
      <c r="C14609" s="3">
        <v>12435</v>
      </c>
      <c r="D14609" s="2" t="s">
        <v>15338</v>
      </c>
      <c r="E14609" s="3" t="s">
        <v>6148</v>
      </c>
      <c r="G14609" s="66">
        <v>288.61</v>
      </c>
    </row>
    <row r="14610" spans="1:7" x14ac:dyDescent="0.2">
      <c r="A14610" s="1" t="str">
        <f t="shared" si="238"/>
        <v>SINAPI-I 12437</v>
      </c>
      <c r="B14610" s="3" t="s">
        <v>6169</v>
      </c>
      <c r="C14610" s="3">
        <v>12437</v>
      </c>
      <c r="D14610" s="2" t="s">
        <v>15339</v>
      </c>
      <c r="E14610" s="3" t="s">
        <v>6148</v>
      </c>
      <c r="G14610" s="66">
        <v>233.09</v>
      </c>
    </row>
    <row r="14611" spans="1:7" x14ac:dyDescent="0.2">
      <c r="A14611" s="1" t="str">
        <f t="shared" si="238"/>
        <v>SINAPI-I 12438</v>
      </c>
      <c r="B14611" s="3" t="s">
        <v>6169</v>
      </c>
      <c r="C14611" s="3">
        <v>12438</v>
      </c>
      <c r="D14611" s="2" t="s">
        <v>15340</v>
      </c>
      <c r="E14611" s="3" t="s">
        <v>6148</v>
      </c>
      <c r="G14611" s="66">
        <v>421.82</v>
      </c>
    </row>
    <row r="14612" spans="1:7" x14ac:dyDescent="0.2">
      <c r="A14612" s="1" t="str">
        <f t="shared" si="238"/>
        <v>SINAPI-I 12439</v>
      </c>
      <c r="B14612" s="3" t="s">
        <v>6169</v>
      </c>
      <c r="C14612" s="3">
        <v>12439</v>
      </c>
      <c r="D14612" s="2" t="s">
        <v>15341</v>
      </c>
      <c r="E14612" s="3" t="s">
        <v>6148</v>
      </c>
      <c r="G14612" s="66">
        <v>74.81</v>
      </c>
    </row>
    <row r="14613" spans="1:7" x14ac:dyDescent="0.2">
      <c r="A14613" s="1" t="str">
        <f t="shared" si="238"/>
        <v>SINAPI-I 12436</v>
      </c>
      <c r="B14613" s="3" t="s">
        <v>6169</v>
      </c>
      <c r="C14613" s="3">
        <v>12436</v>
      </c>
      <c r="D14613" s="2" t="s">
        <v>15342</v>
      </c>
      <c r="E14613" s="3" t="s">
        <v>6148</v>
      </c>
      <c r="G14613" s="66">
        <v>532.84</v>
      </c>
    </row>
    <row r="14614" spans="1:7" x14ac:dyDescent="0.2">
      <c r="A14614" s="1" t="str">
        <f t="shared" si="238"/>
        <v>SINAPI-I 36357</v>
      </c>
      <c r="B14614" s="3" t="s">
        <v>6169</v>
      </c>
      <c r="C14614" s="3">
        <v>36357</v>
      </c>
      <c r="D14614" s="2" t="s">
        <v>15343</v>
      </c>
      <c r="E14614" s="3" t="s">
        <v>6148</v>
      </c>
    </row>
    <row r="14615" spans="1:7" x14ac:dyDescent="0.2">
      <c r="A14615" s="1" t="str">
        <f t="shared" si="238"/>
        <v>SINAPI-I 12424</v>
      </c>
      <c r="B14615" s="3" t="s">
        <v>6169</v>
      </c>
      <c r="C14615" s="3">
        <v>12424</v>
      </c>
      <c r="D14615" s="2" t="s">
        <v>15344</v>
      </c>
      <c r="E14615" s="3" t="s">
        <v>6148</v>
      </c>
      <c r="G14615" s="66">
        <v>96.02</v>
      </c>
    </row>
    <row r="14616" spans="1:7" x14ac:dyDescent="0.2">
      <c r="A14616" s="1" t="str">
        <f t="shared" si="238"/>
        <v>SINAPI-I 12440</v>
      </c>
      <c r="B14616" s="3" t="s">
        <v>6169</v>
      </c>
      <c r="C14616" s="3">
        <v>12440</v>
      </c>
      <c r="D14616" s="2" t="s">
        <v>15345</v>
      </c>
      <c r="E14616" s="3" t="s">
        <v>6148</v>
      </c>
      <c r="G14616" s="66">
        <v>92.81</v>
      </c>
    </row>
    <row r="14617" spans="1:7" x14ac:dyDescent="0.2">
      <c r="A14617" s="1" t="str">
        <f t="shared" si="238"/>
        <v>SINAPI-I 9884</v>
      </c>
      <c r="B14617" s="3" t="s">
        <v>6169</v>
      </c>
      <c r="C14617" s="3">
        <v>9884</v>
      </c>
      <c r="D14617" s="2" t="s">
        <v>15346</v>
      </c>
      <c r="E14617" s="3" t="s">
        <v>6148</v>
      </c>
      <c r="G14617" s="66">
        <v>69.22</v>
      </c>
    </row>
    <row r="14618" spans="1:7" x14ac:dyDescent="0.2">
      <c r="A14618" s="1" t="str">
        <f t="shared" si="238"/>
        <v>SINAPI-I 9888</v>
      </c>
      <c r="B14618" s="3" t="s">
        <v>6169</v>
      </c>
      <c r="C14618" s="3">
        <v>9888</v>
      </c>
      <c r="D14618" s="2" t="s">
        <v>15347</v>
      </c>
      <c r="E14618" s="3" t="s">
        <v>6148</v>
      </c>
      <c r="G14618" s="66">
        <v>55.62</v>
      </c>
    </row>
    <row r="14619" spans="1:7" x14ac:dyDescent="0.2">
      <c r="A14619" s="1" t="str">
        <f t="shared" si="238"/>
        <v>SINAPI-I 9886</v>
      </c>
      <c r="B14619" s="3" t="s">
        <v>6169</v>
      </c>
      <c r="C14619" s="3">
        <v>9886</v>
      </c>
      <c r="D14619" s="2" t="s">
        <v>15348</v>
      </c>
      <c r="E14619" s="3" t="s">
        <v>6148</v>
      </c>
      <c r="G14619" s="66">
        <v>33.24</v>
      </c>
    </row>
    <row r="14620" spans="1:7" x14ac:dyDescent="0.2">
      <c r="A14620" s="1" t="str">
        <f t="shared" si="238"/>
        <v>SINAPI-I 9883</v>
      </c>
      <c r="B14620" s="3" t="s">
        <v>6169</v>
      </c>
      <c r="C14620" s="3">
        <v>9883</v>
      </c>
      <c r="D14620" s="2" t="s">
        <v>15349</v>
      </c>
      <c r="E14620" s="3" t="s">
        <v>6148</v>
      </c>
      <c r="G14620" s="66">
        <v>24.27</v>
      </c>
    </row>
    <row r="14621" spans="1:7" x14ac:dyDescent="0.2">
      <c r="A14621" s="1" t="str">
        <f t="shared" si="238"/>
        <v>SINAPI-I 9889</v>
      </c>
      <c r="B14621" s="3" t="s">
        <v>6169</v>
      </c>
      <c r="C14621" s="3">
        <v>9889</v>
      </c>
      <c r="D14621" s="2" t="s">
        <v>15350</v>
      </c>
      <c r="E14621" s="3" t="s">
        <v>6148</v>
      </c>
      <c r="G14621" s="66">
        <v>168.42</v>
      </c>
    </row>
    <row r="14622" spans="1:7" x14ac:dyDescent="0.2">
      <c r="A14622" s="1" t="str">
        <f t="shared" si="238"/>
        <v>SINAPI-I 9887</v>
      </c>
      <c r="B14622" s="3" t="s">
        <v>6169</v>
      </c>
      <c r="C14622" s="3">
        <v>9887</v>
      </c>
      <c r="D14622" s="2" t="s">
        <v>15351</v>
      </c>
      <c r="E14622" s="3" t="s">
        <v>6148</v>
      </c>
      <c r="G14622" s="66">
        <v>101.79</v>
      </c>
    </row>
    <row r="14623" spans="1:7" x14ac:dyDescent="0.2">
      <c r="A14623" s="1" t="str">
        <f t="shared" si="238"/>
        <v>SINAPI-I 9890</v>
      </c>
      <c r="B14623" s="3" t="s">
        <v>6169</v>
      </c>
      <c r="C14623" s="3">
        <v>9890</v>
      </c>
      <c r="D14623" s="2" t="s">
        <v>15352</v>
      </c>
      <c r="E14623" s="3" t="s">
        <v>6148</v>
      </c>
      <c r="G14623" s="66">
        <v>260.92</v>
      </c>
    </row>
    <row r="14624" spans="1:7" x14ac:dyDescent="0.2">
      <c r="A14624" s="1" t="str">
        <f t="shared" si="238"/>
        <v>SINAPI-I 9885</v>
      </c>
      <c r="B14624" s="3" t="s">
        <v>6169</v>
      </c>
      <c r="C14624" s="3">
        <v>9885</v>
      </c>
      <c r="D14624" s="2" t="s">
        <v>15353</v>
      </c>
      <c r="E14624" s="3" t="s">
        <v>6148</v>
      </c>
      <c r="G14624" s="66">
        <v>32.14</v>
      </c>
    </row>
    <row r="14625" spans="1:7" x14ac:dyDescent="0.2">
      <c r="A14625" s="1" t="str">
        <f t="shared" si="238"/>
        <v>SINAPI-I 9891</v>
      </c>
      <c r="B14625" s="3" t="s">
        <v>6169</v>
      </c>
      <c r="C14625" s="3">
        <v>9891</v>
      </c>
      <c r="D14625" s="2" t="s">
        <v>15354</v>
      </c>
      <c r="E14625" s="3" t="s">
        <v>6148</v>
      </c>
      <c r="G14625" s="66">
        <v>366.29</v>
      </c>
    </row>
    <row r="14626" spans="1:7" x14ac:dyDescent="0.2">
      <c r="A14626" s="1" t="str">
        <f t="shared" si="238"/>
        <v>SINAPI-I 36316</v>
      </c>
      <c r="B14626" s="3" t="s">
        <v>6169</v>
      </c>
      <c r="C14626" s="3">
        <v>36316</v>
      </c>
      <c r="D14626" s="2" t="s">
        <v>15355</v>
      </c>
      <c r="E14626" s="3" t="s">
        <v>6148</v>
      </c>
    </row>
    <row r="14627" spans="1:7" x14ac:dyDescent="0.2">
      <c r="A14627" s="1" t="str">
        <f t="shared" si="238"/>
        <v>SINAPI-I 36313</v>
      </c>
      <c r="B14627" s="3" t="s">
        <v>6169</v>
      </c>
      <c r="C14627" s="3">
        <v>36313</v>
      </c>
      <c r="D14627" s="2" t="s">
        <v>15356</v>
      </c>
      <c r="E14627" s="3" t="s">
        <v>6148</v>
      </c>
    </row>
    <row r="14628" spans="1:7" x14ac:dyDescent="0.2">
      <c r="A14628" s="1" t="str">
        <f t="shared" si="238"/>
        <v>SINAPI-I 64</v>
      </c>
      <c r="B14628" s="3" t="s">
        <v>6169</v>
      </c>
      <c r="C14628" s="3">
        <v>64</v>
      </c>
      <c r="D14628" s="2" t="s">
        <v>15357</v>
      </c>
      <c r="E14628" s="3" t="s">
        <v>6148</v>
      </c>
      <c r="G14628" s="66">
        <v>5.37</v>
      </c>
    </row>
    <row r="14629" spans="1:7" x14ac:dyDescent="0.2">
      <c r="A14629" s="1" t="str">
        <f t="shared" si="238"/>
        <v>SINAPI-I 37423</v>
      </c>
      <c r="B14629" s="3" t="s">
        <v>6169</v>
      </c>
      <c r="C14629" s="3">
        <v>37423</v>
      </c>
      <c r="D14629" s="2" t="s">
        <v>15358</v>
      </c>
      <c r="E14629" s="3" t="s">
        <v>6148</v>
      </c>
      <c r="G14629" s="66">
        <v>13.26</v>
      </c>
    </row>
    <row r="14630" spans="1:7" x14ac:dyDescent="0.2">
      <c r="A14630" s="1" t="str">
        <f t="shared" si="238"/>
        <v>SINAPI-I 9892</v>
      </c>
      <c r="B14630" s="3" t="s">
        <v>6169</v>
      </c>
      <c r="C14630" s="3">
        <v>9892</v>
      </c>
      <c r="D14630" s="2" t="s">
        <v>15359</v>
      </c>
      <c r="E14630" s="3" t="s">
        <v>6148</v>
      </c>
      <c r="G14630" s="66">
        <v>6.36</v>
      </c>
    </row>
    <row r="14631" spans="1:7" x14ac:dyDescent="0.2">
      <c r="A14631" s="1" t="str">
        <f t="shared" ref="A14631:A14694" si="239">CONCATENAR</f>
        <v>SINAPI-I 9901</v>
      </c>
      <c r="B14631" s="3" t="s">
        <v>6169</v>
      </c>
      <c r="C14631" s="3">
        <v>9901</v>
      </c>
      <c r="D14631" s="2" t="s">
        <v>15360</v>
      </c>
      <c r="E14631" s="3" t="s">
        <v>6148</v>
      </c>
      <c r="G14631" s="66">
        <v>30.78</v>
      </c>
    </row>
    <row r="14632" spans="1:7" x14ac:dyDescent="0.2">
      <c r="A14632" s="1" t="str">
        <f t="shared" si="239"/>
        <v>SINAPI-I 9900</v>
      </c>
      <c r="B14632" s="3" t="s">
        <v>6169</v>
      </c>
      <c r="C14632" s="3">
        <v>9900</v>
      </c>
      <c r="D14632" s="2" t="s">
        <v>15361</v>
      </c>
      <c r="E14632" s="3" t="s">
        <v>6148</v>
      </c>
      <c r="G14632" s="66">
        <v>17.829999999999998</v>
      </c>
    </row>
    <row r="14633" spans="1:7" x14ac:dyDescent="0.2">
      <c r="A14633" s="1" t="str">
        <f t="shared" si="239"/>
        <v>SINAPI-I 9899</v>
      </c>
      <c r="B14633" s="3" t="s">
        <v>6169</v>
      </c>
      <c r="C14633" s="3">
        <v>9899</v>
      </c>
      <c r="D14633" s="2" t="s">
        <v>15362</v>
      </c>
      <c r="E14633" s="3" t="s">
        <v>6148</v>
      </c>
      <c r="G14633" s="66">
        <v>8</v>
      </c>
    </row>
    <row r="14634" spans="1:7" x14ac:dyDescent="0.2">
      <c r="A14634" s="1" t="str">
        <f t="shared" si="239"/>
        <v>SINAPI-I 9908</v>
      </c>
      <c r="B14634" s="3" t="s">
        <v>6169</v>
      </c>
      <c r="C14634" s="3">
        <v>9908</v>
      </c>
      <c r="D14634" s="2" t="s">
        <v>15363</v>
      </c>
      <c r="E14634" s="3" t="s">
        <v>6148</v>
      </c>
      <c r="G14634" s="66">
        <v>359.52</v>
      </c>
    </row>
    <row r="14635" spans="1:7" x14ac:dyDescent="0.2">
      <c r="A14635" s="1" t="str">
        <f t="shared" si="239"/>
        <v>SINAPI-I 9905</v>
      </c>
      <c r="B14635" s="3" t="s">
        <v>6169</v>
      </c>
      <c r="C14635" s="3">
        <v>9905</v>
      </c>
      <c r="D14635" s="2" t="s">
        <v>15364</v>
      </c>
      <c r="E14635" s="3" t="s">
        <v>6148</v>
      </c>
      <c r="G14635" s="66">
        <v>6.25</v>
      </c>
    </row>
    <row r="14636" spans="1:7" x14ac:dyDescent="0.2">
      <c r="A14636" s="1" t="str">
        <f t="shared" si="239"/>
        <v>SINAPI-I 9906</v>
      </c>
      <c r="B14636" s="3" t="s">
        <v>6169</v>
      </c>
      <c r="C14636" s="3">
        <v>9906</v>
      </c>
      <c r="D14636" s="2" t="s">
        <v>15365</v>
      </c>
      <c r="E14636" s="3" t="s">
        <v>6148</v>
      </c>
      <c r="G14636" s="66">
        <v>7.54</v>
      </c>
    </row>
    <row r="14637" spans="1:7" x14ac:dyDescent="0.2">
      <c r="A14637" s="1" t="str">
        <f t="shared" si="239"/>
        <v>SINAPI-I 9895</v>
      </c>
      <c r="B14637" s="3" t="s">
        <v>6169</v>
      </c>
      <c r="C14637" s="3">
        <v>9895</v>
      </c>
      <c r="D14637" s="2" t="s">
        <v>15366</v>
      </c>
      <c r="E14637" s="3" t="s">
        <v>6148</v>
      </c>
      <c r="G14637" s="66">
        <v>12.7</v>
      </c>
    </row>
    <row r="14638" spans="1:7" x14ac:dyDescent="0.2">
      <c r="A14638" s="1" t="str">
        <f t="shared" si="239"/>
        <v>SINAPI-I 9894</v>
      </c>
      <c r="B14638" s="3" t="s">
        <v>6169</v>
      </c>
      <c r="C14638" s="3">
        <v>9894</v>
      </c>
      <c r="D14638" s="2" t="s">
        <v>15367</v>
      </c>
      <c r="E14638" s="3" t="s">
        <v>6148</v>
      </c>
      <c r="G14638" s="66">
        <v>24.43</v>
      </c>
    </row>
    <row r="14639" spans="1:7" x14ac:dyDescent="0.2">
      <c r="A14639" s="1" t="str">
        <f t="shared" si="239"/>
        <v>SINAPI-I 9897</v>
      </c>
      <c r="B14639" s="3" t="s">
        <v>6169</v>
      </c>
      <c r="C14639" s="3">
        <v>9897</v>
      </c>
      <c r="D14639" s="2" t="s">
        <v>15368</v>
      </c>
      <c r="E14639" s="3" t="s">
        <v>6148</v>
      </c>
      <c r="G14639" s="66">
        <v>26.08</v>
      </c>
    </row>
    <row r="14640" spans="1:7" x14ac:dyDescent="0.2">
      <c r="A14640" s="1" t="str">
        <f t="shared" si="239"/>
        <v>SINAPI-I 9910</v>
      </c>
      <c r="B14640" s="3" t="s">
        <v>6169</v>
      </c>
      <c r="C14640" s="3">
        <v>9910</v>
      </c>
      <c r="D14640" s="2" t="s">
        <v>15369</v>
      </c>
      <c r="E14640" s="3" t="s">
        <v>6148</v>
      </c>
      <c r="G14640" s="66">
        <v>67.86</v>
      </c>
    </row>
    <row r="14641" spans="1:7" x14ac:dyDescent="0.2">
      <c r="A14641" s="1" t="str">
        <f t="shared" si="239"/>
        <v>SINAPI-I 9909</v>
      </c>
      <c r="B14641" s="3" t="s">
        <v>6169</v>
      </c>
      <c r="C14641" s="3">
        <v>9909</v>
      </c>
      <c r="D14641" s="2" t="s">
        <v>15370</v>
      </c>
      <c r="E14641" s="3" t="s">
        <v>6148</v>
      </c>
      <c r="G14641" s="66">
        <v>138.21</v>
      </c>
    </row>
    <row r="14642" spans="1:7" x14ac:dyDescent="0.2">
      <c r="A14642" s="1" t="str">
        <f t="shared" si="239"/>
        <v>SINAPI-I 9907</v>
      </c>
      <c r="B14642" s="3" t="s">
        <v>6169</v>
      </c>
      <c r="C14642" s="3">
        <v>9907</v>
      </c>
      <c r="D14642" s="2" t="s">
        <v>15371</v>
      </c>
      <c r="E14642" s="3" t="s">
        <v>6148</v>
      </c>
      <c r="G14642" s="66">
        <v>163.18</v>
      </c>
    </row>
    <row r="14643" spans="1:7" ht="22.5" x14ac:dyDescent="0.2">
      <c r="A14643" s="1" t="str">
        <f t="shared" si="239"/>
        <v>SINAPI-I 20973</v>
      </c>
      <c r="B14643" s="3" t="s">
        <v>6169</v>
      </c>
      <c r="C14643" s="3">
        <v>20973</v>
      </c>
      <c r="D14643" s="2" t="s">
        <v>15372</v>
      </c>
      <c r="E14643" s="3" t="s">
        <v>6148</v>
      </c>
      <c r="G14643" s="66">
        <v>88.8</v>
      </c>
    </row>
    <row r="14644" spans="1:7" ht="22.5" x14ac:dyDescent="0.2">
      <c r="A14644" s="1" t="str">
        <f t="shared" si="239"/>
        <v>SINAPI-I 20974</v>
      </c>
      <c r="B14644" s="3" t="s">
        <v>6169</v>
      </c>
      <c r="C14644" s="3">
        <v>20974</v>
      </c>
      <c r="D14644" s="2" t="s">
        <v>15373</v>
      </c>
      <c r="E14644" s="3" t="s">
        <v>6148</v>
      </c>
      <c r="G14644" s="66">
        <v>127.04</v>
      </c>
    </row>
    <row r="14645" spans="1:7" x14ac:dyDescent="0.2">
      <c r="A14645" s="1" t="str">
        <f t="shared" si="239"/>
        <v>SINAPI-I 37989</v>
      </c>
      <c r="B14645" s="3" t="s">
        <v>6169</v>
      </c>
      <c r="C14645" s="3">
        <v>37989</v>
      </c>
      <c r="D14645" s="2" t="s">
        <v>15374</v>
      </c>
      <c r="E14645" s="3" t="s">
        <v>6148</v>
      </c>
      <c r="G14645" s="66">
        <v>15.05</v>
      </c>
    </row>
    <row r="14646" spans="1:7" x14ac:dyDescent="0.2">
      <c r="A14646" s="1" t="str">
        <f t="shared" si="239"/>
        <v>SINAPI-I 37990</v>
      </c>
      <c r="B14646" s="3" t="s">
        <v>6169</v>
      </c>
      <c r="C14646" s="3">
        <v>37990</v>
      </c>
      <c r="D14646" s="2" t="s">
        <v>15375</v>
      </c>
      <c r="E14646" s="3" t="s">
        <v>6148</v>
      </c>
      <c r="G14646" s="66">
        <v>16.600000000000001</v>
      </c>
    </row>
    <row r="14647" spans="1:7" x14ac:dyDescent="0.2">
      <c r="A14647" s="1" t="str">
        <f t="shared" si="239"/>
        <v>SINAPI-I 37991</v>
      </c>
      <c r="B14647" s="3" t="s">
        <v>6169</v>
      </c>
      <c r="C14647" s="3">
        <v>37991</v>
      </c>
      <c r="D14647" s="2" t="s">
        <v>15376</v>
      </c>
      <c r="E14647" s="3" t="s">
        <v>6148</v>
      </c>
      <c r="G14647" s="66">
        <v>22.1</v>
      </c>
    </row>
    <row r="14648" spans="1:7" x14ac:dyDescent="0.2">
      <c r="A14648" s="1" t="str">
        <f t="shared" si="239"/>
        <v>SINAPI-I 37992</v>
      </c>
      <c r="B14648" s="3" t="s">
        <v>6169</v>
      </c>
      <c r="C14648" s="3">
        <v>37992</v>
      </c>
      <c r="D14648" s="2" t="s">
        <v>15377</v>
      </c>
      <c r="E14648" s="3" t="s">
        <v>6148</v>
      </c>
      <c r="G14648" s="66">
        <v>34.29</v>
      </c>
    </row>
    <row r="14649" spans="1:7" x14ac:dyDescent="0.2">
      <c r="A14649" s="1" t="str">
        <f t="shared" si="239"/>
        <v>SINAPI-I 37993</v>
      </c>
      <c r="B14649" s="3" t="s">
        <v>6169</v>
      </c>
      <c r="C14649" s="3">
        <v>37993</v>
      </c>
      <c r="D14649" s="2" t="s">
        <v>15378</v>
      </c>
      <c r="E14649" s="3" t="s">
        <v>6148</v>
      </c>
      <c r="G14649" s="66">
        <v>52.03</v>
      </c>
    </row>
    <row r="14650" spans="1:7" x14ac:dyDescent="0.2">
      <c r="A14650" s="1" t="str">
        <f t="shared" si="239"/>
        <v>SINAPI-I 37994</v>
      </c>
      <c r="B14650" s="3" t="s">
        <v>6169</v>
      </c>
      <c r="C14650" s="3">
        <v>37994</v>
      </c>
      <c r="D14650" s="2" t="s">
        <v>15379</v>
      </c>
      <c r="E14650" s="3" t="s">
        <v>6148</v>
      </c>
      <c r="G14650" s="66">
        <v>123.89</v>
      </c>
    </row>
    <row r="14651" spans="1:7" x14ac:dyDescent="0.2">
      <c r="A14651" s="1" t="str">
        <f t="shared" si="239"/>
        <v>SINAPI-I 37995</v>
      </c>
      <c r="B14651" s="3" t="s">
        <v>6169</v>
      </c>
      <c r="C14651" s="3">
        <v>37995</v>
      </c>
      <c r="D14651" s="2" t="s">
        <v>15380</v>
      </c>
      <c r="E14651" s="3" t="s">
        <v>6148</v>
      </c>
      <c r="G14651" s="66">
        <v>161.47999999999999</v>
      </c>
    </row>
    <row r="14652" spans="1:7" x14ac:dyDescent="0.2">
      <c r="A14652" s="1" t="str">
        <f t="shared" si="239"/>
        <v>SINAPI-I 37996</v>
      </c>
      <c r="B14652" s="3" t="s">
        <v>6169</v>
      </c>
      <c r="C14652" s="3">
        <v>37996</v>
      </c>
      <c r="D14652" s="2" t="s">
        <v>15381</v>
      </c>
      <c r="E14652" s="3" t="s">
        <v>6148</v>
      </c>
      <c r="G14652" s="66">
        <v>245.9</v>
      </c>
    </row>
    <row r="14653" spans="1:7" x14ac:dyDescent="0.2">
      <c r="A14653" s="1" t="str">
        <f t="shared" si="239"/>
        <v>SINAPI-I 13883</v>
      </c>
      <c r="B14653" s="3" t="s">
        <v>6169</v>
      </c>
      <c r="C14653" s="3">
        <v>13883</v>
      </c>
      <c r="D14653" s="2" t="s">
        <v>15382</v>
      </c>
      <c r="E14653" s="3" t="s">
        <v>6148</v>
      </c>
    </row>
    <row r="14654" spans="1:7" x14ac:dyDescent="0.2">
      <c r="A14654" s="1" t="str">
        <f t="shared" si="239"/>
        <v>SINAPI-I 38604</v>
      </c>
      <c r="B14654" s="3" t="s">
        <v>6169</v>
      </c>
      <c r="C14654" s="3">
        <v>38604</v>
      </c>
      <c r="D14654" s="2" t="s">
        <v>15383</v>
      </c>
      <c r="E14654" s="3" t="s">
        <v>6148</v>
      </c>
    </row>
    <row r="14655" spans="1:7" ht="22.5" x14ac:dyDescent="0.2">
      <c r="A14655" s="1" t="str">
        <f t="shared" si="239"/>
        <v>SINAPI-I 10601</v>
      </c>
      <c r="B14655" s="3" t="s">
        <v>6169</v>
      </c>
      <c r="C14655" s="3">
        <v>10601</v>
      </c>
      <c r="D14655" s="2" t="s">
        <v>15384</v>
      </c>
      <c r="E14655" s="3" t="s">
        <v>6148</v>
      </c>
    </row>
    <row r="14656" spans="1:7" x14ac:dyDescent="0.2">
      <c r="A14656" s="1" t="str">
        <f t="shared" si="239"/>
        <v>SINAPI-I 44469</v>
      </c>
      <c r="B14656" s="3" t="s">
        <v>6169</v>
      </c>
      <c r="C14656" s="3">
        <v>44469</v>
      </c>
      <c r="D14656" s="2" t="s">
        <v>15385</v>
      </c>
      <c r="E14656" s="3" t="s">
        <v>6148</v>
      </c>
    </row>
    <row r="14657" spans="1:7" x14ac:dyDescent="0.2">
      <c r="A14657" s="1" t="str">
        <f t="shared" si="239"/>
        <v>SINAPI-I 13894</v>
      </c>
      <c r="B14657" s="3" t="s">
        <v>6169</v>
      </c>
      <c r="C14657" s="3">
        <v>13894</v>
      </c>
      <c r="D14657" s="2" t="s">
        <v>15386</v>
      </c>
      <c r="E14657" s="3" t="s">
        <v>6148</v>
      </c>
    </row>
    <row r="14658" spans="1:7" x14ac:dyDescent="0.2">
      <c r="A14658" s="1" t="str">
        <f t="shared" si="239"/>
        <v>SINAPI-I 13895</v>
      </c>
      <c r="B14658" s="3" t="s">
        <v>6169</v>
      </c>
      <c r="C14658" s="3">
        <v>13895</v>
      </c>
      <c r="D14658" s="2" t="s">
        <v>15387</v>
      </c>
      <c r="E14658" s="3" t="s">
        <v>6148</v>
      </c>
    </row>
    <row r="14659" spans="1:7" x14ac:dyDescent="0.2">
      <c r="A14659" s="1" t="str">
        <f t="shared" si="239"/>
        <v>SINAPI-I 13892</v>
      </c>
      <c r="B14659" s="3" t="s">
        <v>6169</v>
      </c>
      <c r="C14659" s="3">
        <v>13892</v>
      </c>
      <c r="D14659" s="2" t="s">
        <v>15388</v>
      </c>
      <c r="E14659" s="3" t="s">
        <v>6148</v>
      </c>
    </row>
    <row r="14660" spans="1:7" x14ac:dyDescent="0.2">
      <c r="A14660" s="1" t="str">
        <f t="shared" si="239"/>
        <v>SINAPI-I 9914</v>
      </c>
      <c r="B14660" s="3" t="s">
        <v>6169</v>
      </c>
      <c r="C14660" s="3">
        <v>9914</v>
      </c>
      <c r="D14660" s="2" t="s">
        <v>15389</v>
      </c>
      <c r="E14660" s="3" t="s">
        <v>6148</v>
      </c>
    </row>
    <row r="14661" spans="1:7" ht="22.5" x14ac:dyDescent="0.2">
      <c r="A14661" s="1" t="str">
        <f t="shared" si="239"/>
        <v>SINAPI-I 36485</v>
      </c>
      <c r="B14661" s="3" t="s">
        <v>6169</v>
      </c>
      <c r="C14661" s="3">
        <v>36485</v>
      </c>
      <c r="D14661" s="2" t="s">
        <v>15390</v>
      </c>
      <c r="E14661" s="3" t="s">
        <v>6148</v>
      </c>
    </row>
    <row r="14662" spans="1:7" x14ac:dyDescent="0.2">
      <c r="A14662" s="1" t="str">
        <f t="shared" si="239"/>
        <v>SINAPI-I 9912</v>
      </c>
      <c r="B14662" s="3" t="s">
        <v>6169</v>
      </c>
      <c r="C14662" s="3">
        <v>9912</v>
      </c>
      <c r="D14662" s="2" t="s">
        <v>15391</v>
      </c>
      <c r="E14662" s="3" t="s">
        <v>6148</v>
      </c>
    </row>
    <row r="14663" spans="1:7" ht="22.5" x14ac:dyDescent="0.2">
      <c r="A14663" s="1" t="str">
        <f t="shared" si="239"/>
        <v>SINAPI-I 9921</v>
      </c>
      <c r="B14663" s="3" t="s">
        <v>6169</v>
      </c>
      <c r="C14663" s="3">
        <v>9921</v>
      </c>
      <c r="D14663" s="2" t="s">
        <v>15392</v>
      </c>
      <c r="E14663" s="3" t="s">
        <v>6148</v>
      </c>
    </row>
    <row r="14664" spans="1:7" ht="22.5" x14ac:dyDescent="0.2">
      <c r="A14664" s="1" t="str">
        <f t="shared" si="239"/>
        <v>SINAPI-I 21112</v>
      </c>
      <c r="B14664" s="3" t="s">
        <v>6169</v>
      </c>
      <c r="C14664" s="3">
        <v>21112</v>
      </c>
      <c r="D14664" s="2" t="s">
        <v>15393</v>
      </c>
      <c r="E14664" s="3" t="s">
        <v>6148</v>
      </c>
      <c r="G14664" s="66">
        <v>300.51</v>
      </c>
    </row>
    <row r="14665" spans="1:7" x14ac:dyDescent="0.2">
      <c r="A14665" s="1" t="str">
        <f t="shared" si="239"/>
        <v>SINAPI-I 10228</v>
      </c>
      <c r="B14665" s="3" t="s">
        <v>6169</v>
      </c>
      <c r="C14665" s="3">
        <v>10228</v>
      </c>
      <c r="D14665" s="2" t="s">
        <v>15394</v>
      </c>
      <c r="E14665" s="3" t="s">
        <v>6148</v>
      </c>
      <c r="G14665" s="66">
        <v>349.1</v>
      </c>
    </row>
    <row r="14666" spans="1:7" x14ac:dyDescent="0.2">
      <c r="A14666" s="1" t="str">
        <f t="shared" si="239"/>
        <v>SINAPI-I 11781</v>
      </c>
      <c r="B14666" s="3" t="s">
        <v>6169</v>
      </c>
      <c r="C14666" s="3">
        <v>11781</v>
      </c>
      <c r="D14666" s="2" t="s">
        <v>15395</v>
      </c>
      <c r="E14666" s="3" t="s">
        <v>6148</v>
      </c>
      <c r="G14666" s="66">
        <v>282.81</v>
      </c>
    </row>
    <row r="14667" spans="1:7" x14ac:dyDescent="0.2">
      <c r="A14667" s="1" t="str">
        <f t="shared" si="239"/>
        <v>SINAPI-I 37588</v>
      </c>
      <c r="B14667" s="3" t="s">
        <v>6169</v>
      </c>
      <c r="C14667" s="3">
        <v>37588</v>
      </c>
      <c r="D14667" s="2" t="s">
        <v>15396</v>
      </c>
      <c r="E14667" s="3" t="s">
        <v>6148</v>
      </c>
      <c r="G14667" s="66">
        <v>76.709999999999994</v>
      </c>
    </row>
    <row r="14668" spans="1:7" x14ac:dyDescent="0.2">
      <c r="A14668" s="1" t="str">
        <f t="shared" si="239"/>
        <v>SINAPI-I 11751</v>
      </c>
      <c r="B14668" s="3" t="s">
        <v>6169</v>
      </c>
      <c r="C14668" s="3">
        <v>11751</v>
      </c>
      <c r="D14668" s="2" t="s">
        <v>15397</v>
      </c>
      <c r="E14668" s="3" t="s">
        <v>6148</v>
      </c>
      <c r="G14668" s="66">
        <v>194.94</v>
      </c>
    </row>
    <row r="14669" spans="1:7" x14ac:dyDescent="0.2">
      <c r="A14669" s="1" t="str">
        <f t="shared" si="239"/>
        <v>SINAPI-I 11750</v>
      </c>
      <c r="B14669" s="3" t="s">
        <v>6169</v>
      </c>
      <c r="C14669" s="3">
        <v>11750</v>
      </c>
      <c r="D14669" s="2" t="s">
        <v>15398</v>
      </c>
      <c r="E14669" s="3" t="s">
        <v>6148</v>
      </c>
      <c r="G14669" s="66">
        <v>161.78</v>
      </c>
    </row>
    <row r="14670" spans="1:7" x14ac:dyDescent="0.2">
      <c r="A14670" s="1" t="str">
        <f t="shared" si="239"/>
        <v>SINAPI-I 11746</v>
      </c>
      <c r="B14670" s="3" t="s">
        <v>6169</v>
      </c>
      <c r="C14670" s="3">
        <v>11746</v>
      </c>
      <c r="D14670" s="2" t="s">
        <v>15399</v>
      </c>
      <c r="E14670" s="3" t="s">
        <v>6148</v>
      </c>
      <c r="G14670" s="66">
        <v>108.54</v>
      </c>
    </row>
    <row r="14671" spans="1:7" x14ac:dyDescent="0.2">
      <c r="A14671" s="1" t="str">
        <f t="shared" si="239"/>
        <v>SINAPI-I 11748</v>
      </c>
      <c r="B14671" s="3" t="s">
        <v>6169</v>
      </c>
      <c r="C14671" s="3">
        <v>11748</v>
      </c>
      <c r="D14671" s="2" t="s">
        <v>15400</v>
      </c>
      <c r="E14671" s="3" t="s">
        <v>6148</v>
      </c>
      <c r="G14671" s="66">
        <v>69.650000000000006</v>
      </c>
    </row>
    <row r="14672" spans="1:7" x14ac:dyDescent="0.2">
      <c r="A14672" s="1" t="str">
        <f t="shared" si="239"/>
        <v>SINAPI-I 11747</v>
      </c>
      <c r="B14672" s="3" t="s">
        <v>6169</v>
      </c>
      <c r="C14672" s="3">
        <v>11747</v>
      </c>
      <c r="D14672" s="2" t="s">
        <v>15401</v>
      </c>
      <c r="E14672" s="3" t="s">
        <v>6148</v>
      </c>
      <c r="G14672" s="66">
        <v>300.61</v>
      </c>
    </row>
    <row r="14673" spans="1:7" x14ac:dyDescent="0.2">
      <c r="A14673" s="1" t="str">
        <f t="shared" si="239"/>
        <v>SINAPI-I 11749</v>
      </c>
      <c r="B14673" s="3" t="s">
        <v>6169</v>
      </c>
      <c r="C14673" s="3">
        <v>11749</v>
      </c>
      <c r="D14673" s="2" t="s">
        <v>15402</v>
      </c>
      <c r="E14673" s="3" t="s">
        <v>6148</v>
      </c>
      <c r="G14673" s="66">
        <v>80.400000000000006</v>
      </c>
    </row>
    <row r="14674" spans="1:7" x14ac:dyDescent="0.2">
      <c r="A14674" s="1" t="str">
        <f t="shared" si="239"/>
        <v>SINAPI-I 10236</v>
      </c>
      <c r="B14674" s="3" t="s">
        <v>6169</v>
      </c>
      <c r="C14674" s="3">
        <v>10236</v>
      </c>
      <c r="D14674" s="2" t="s">
        <v>15403</v>
      </c>
      <c r="E14674" s="3" t="s">
        <v>6148</v>
      </c>
      <c r="G14674" s="66">
        <v>124.02</v>
      </c>
    </row>
    <row r="14675" spans="1:7" x14ac:dyDescent="0.2">
      <c r="A14675" s="1" t="str">
        <f t="shared" si="239"/>
        <v>SINAPI-I 10233</v>
      </c>
      <c r="B14675" s="3" t="s">
        <v>6169</v>
      </c>
      <c r="C14675" s="3">
        <v>10233</v>
      </c>
      <c r="D14675" s="2" t="s">
        <v>15404</v>
      </c>
      <c r="E14675" s="3" t="s">
        <v>6148</v>
      </c>
      <c r="G14675" s="66">
        <v>116.22</v>
      </c>
    </row>
    <row r="14676" spans="1:7" x14ac:dyDescent="0.2">
      <c r="A14676" s="1" t="str">
        <f t="shared" si="239"/>
        <v>SINAPI-I 10234</v>
      </c>
      <c r="B14676" s="3" t="s">
        <v>6169</v>
      </c>
      <c r="C14676" s="3">
        <v>10234</v>
      </c>
      <c r="D14676" s="2" t="s">
        <v>15405</v>
      </c>
      <c r="E14676" s="3" t="s">
        <v>6148</v>
      </c>
      <c r="G14676" s="66">
        <v>73.209999999999994</v>
      </c>
    </row>
    <row r="14677" spans="1:7" x14ac:dyDescent="0.2">
      <c r="A14677" s="1" t="str">
        <f t="shared" si="239"/>
        <v>SINAPI-I 10231</v>
      </c>
      <c r="B14677" s="3" t="s">
        <v>6169</v>
      </c>
      <c r="C14677" s="3">
        <v>10231</v>
      </c>
      <c r="D14677" s="2" t="s">
        <v>15406</v>
      </c>
      <c r="E14677" s="3" t="s">
        <v>6148</v>
      </c>
      <c r="G14677" s="66">
        <v>335.72</v>
      </c>
    </row>
    <row r="14678" spans="1:7" x14ac:dyDescent="0.2">
      <c r="A14678" s="1" t="str">
        <f t="shared" si="239"/>
        <v>SINAPI-I 10232</v>
      </c>
      <c r="B14678" s="3" t="s">
        <v>6169</v>
      </c>
      <c r="C14678" s="3">
        <v>10232</v>
      </c>
      <c r="D14678" s="2" t="s">
        <v>15407</v>
      </c>
      <c r="E14678" s="3" t="s">
        <v>6148</v>
      </c>
      <c r="G14678" s="66">
        <v>187.86</v>
      </c>
    </row>
    <row r="14679" spans="1:7" x14ac:dyDescent="0.2">
      <c r="A14679" s="1" t="str">
        <f t="shared" si="239"/>
        <v>SINAPI-I 10235</v>
      </c>
      <c r="B14679" s="3" t="s">
        <v>6169</v>
      </c>
      <c r="C14679" s="3">
        <v>10235</v>
      </c>
      <c r="D14679" s="2" t="s">
        <v>15408</v>
      </c>
      <c r="E14679" s="3" t="s">
        <v>6148</v>
      </c>
      <c r="G14679" s="66">
        <v>460.24</v>
      </c>
    </row>
    <row r="14680" spans="1:7" x14ac:dyDescent="0.2">
      <c r="A14680" s="1" t="str">
        <f t="shared" si="239"/>
        <v>SINAPI-I 10229</v>
      </c>
      <c r="B14680" s="3" t="s">
        <v>6169</v>
      </c>
      <c r="C14680" s="3">
        <v>10229</v>
      </c>
      <c r="D14680" s="2" t="s">
        <v>15409</v>
      </c>
      <c r="E14680" s="3" t="s">
        <v>6148</v>
      </c>
      <c r="G14680" s="66">
        <v>66.209999999999994</v>
      </c>
    </row>
    <row r="14681" spans="1:7" x14ac:dyDescent="0.2">
      <c r="A14681" s="1" t="str">
        <f t="shared" si="239"/>
        <v>SINAPI-I 10230</v>
      </c>
      <c r="B14681" s="3" t="s">
        <v>6169</v>
      </c>
      <c r="C14681" s="3">
        <v>10230</v>
      </c>
      <c r="D14681" s="2" t="s">
        <v>15410</v>
      </c>
      <c r="E14681" s="3" t="s">
        <v>6148</v>
      </c>
      <c r="G14681" s="66">
        <v>809.97</v>
      </c>
    </row>
    <row r="14682" spans="1:7" ht="22.5" x14ac:dyDescent="0.2">
      <c r="A14682" s="1" t="str">
        <f t="shared" si="239"/>
        <v>SINAPI-I 10409</v>
      </c>
      <c r="B14682" s="3" t="s">
        <v>6169</v>
      </c>
      <c r="C14682" s="3">
        <v>10409</v>
      </c>
      <c r="D14682" s="2" t="s">
        <v>15411</v>
      </c>
      <c r="E14682" s="3" t="s">
        <v>6148</v>
      </c>
      <c r="G14682" s="66">
        <v>240.63</v>
      </c>
    </row>
    <row r="14683" spans="1:7" ht="22.5" x14ac:dyDescent="0.2">
      <c r="A14683" s="1" t="str">
        <f t="shared" si="239"/>
        <v>SINAPI-I 10411</v>
      </c>
      <c r="B14683" s="3" t="s">
        <v>6169</v>
      </c>
      <c r="C14683" s="3">
        <v>10411</v>
      </c>
      <c r="D14683" s="2" t="s">
        <v>15412</v>
      </c>
      <c r="E14683" s="3" t="s">
        <v>6148</v>
      </c>
      <c r="G14683" s="66">
        <v>215.32</v>
      </c>
    </row>
    <row r="14684" spans="1:7" ht="22.5" x14ac:dyDescent="0.2">
      <c r="A14684" s="1" t="str">
        <f t="shared" si="239"/>
        <v>SINAPI-I 10410</v>
      </c>
      <c r="B14684" s="3" t="s">
        <v>6169</v>
      </c>
      <c r="C14684" s="3">
        <v>10410</v>
      </c>
      <c r="D14684" s="2" t="s">
        <v>15413</v>
      </c>
      <c r="E14684" s="3" t="s">
        <v>6148</v>
      </c>
      <c r="G14684" s="66">
        <v>143.83000000000001</v>
      </c>
    </row>
    <row r="14685" spans="1:7" ht="22.5" x14ac:dyDescent="0.2">
      <c r="A14685" s="1" t="str">
        <f t="shared" si="239"/>
        <v>SINAPI-I 10404</v>
      </c>
      <c r="B14685" s="3" t="s">
        <v>6169</v>
      </c>
      <c r="C14685" s="3">
        <v>10404</v>
      </c>
      <c r="D14685" s="2" t="s">
        <v>15414</v>
      </c>
      <c r="E14685" s="3" t="s">
        <v>6148</v>
      </c>
      <c r="G14685" s="66">
        <v>87.32</v>
      </c>
    </row>
    <row r="14686" spans="1:7" ht="22.5" x14ac:dyDescent="0.2">
      <c r="A14686" s="1" t="str">
        <f t="shared" si="239"/>
        <v>SINAPI-I 10405</v>
      </c>
      <c r="B14686" s="3" t="s">
        <v>6169</v>
      </c>
      <c r="C14686" s="3">
        <v>10405</v>
      </c>
      <c r="D14686" s="2" t="s">
        <v>15415</v>
      </c>
      <c r="E14686" s="3" t="s">
        <v>6148</v>
      </c>
      <c r="G14686" s="66">
        <v>482.11</v>
      </c>
    </row>
    <row r="14687" spans="1:7" ht="22.5" x14ac:dyDescent="0.2">
      <c r="A14687" s="1" t="str">
        <f t="shared" si="239"/>
        <v>SINAPI-I 10408</v>
      </c>
      <c r="B14687" s="3" t="s">
        <v>6169</v>
      </c>
      <c r="C14687" s="3">
        <v>10408</v>
      </c>
      <c r="D14687" s="2" t="s">
        <v>15416</v>
      </c>
      <c r="E14687" s="3" t="s">
        <v>6148</v>
      </c>
      <c r="G14687" s="66">
        <v>337.13</v>
      </c>
    </row>
    <row r="14688" spans="1:7" ht="22.5" x14ac:dyDescent="0.2">
      <c r="A14688" s="1" t="str">
        <f t="shared" si="239"/>
        <v>SINAPI-I 10406</v>
      </c>
      <c r="B14688" s="3" t="s">
        <v>6169</v>
      </c>
      <c r="C14688" s="3">
        <v>10406</v>
      </c>
      <c r="D14688" s="2" t="s">
        <v>15417</v>
      </c>
      <c r="E14688" s="3" t="s">
        <v>6148</v>
      </c>
      <c r="G14688" s="66">
        <v>665.89</v>
      </c>
    </row>
    <row r="14689" spans="1:7" ht="22.5" x14ac:dyDescent="0.2">
      <c r="A14689" s="1" t="str">
        <f t="shared" si="239"/>
        <v>SINAPI-I 10412</v>
      </c>
      <c r="B14689" s="3" t="s">
        <v>6169</v>
      </c>
      <c r="C14689" s="3">
        <v>10412</v>
      </c>
      <c r="D14689" s="2" t="s">
        <v>15418</v>
      </c>
      <c r="E14689" s="3" t="s">
        <v>6148</v>
      </c>
      <c r="G14689" s="66">
        <v>105.82</v>
      </c>
    </row>
    <row r="14690" spans="1:7" ht="22.5" x14ac:dyDescent="0.2">
      <c r="A14690" s="1" t="str">
        <f t="shared" si="239"/>
        <v>SINAPI-I 10407</v>
      </c>
      <c r="B14690" s="3" t="s">
        <v>6169</v>
      </c>
      <c r="C14690" s="3">
        <v>10407</v>
      </c>
      <c r="D14690" s="2" t="s">
        <v>15419</v>
      </c>
      <c r="E14690" s="3" t="s">
        <v>6148</v>
      </c>
      <c r="G14690" s="66">
        <v>1032.81</v>
      </c>
    </row>
    <row r="14691" spans="1:7" x14ac:dyDescent="0.2">
      <c r="A14691" s="1" t="str">
        <f t="shared" si="239"/>
        <v>SINAPI-I 10416</v>
      </c>
      <c r="B14691" s="3" t="s">
        <v>6169</v>
      </c>
      <c r="C14691" s="3">
        <v>10416</v>
      </c>
      <c r="D14691" s="2" t="s">
        <v>15420</v>
      </c>
      <c r="E14691" s="3" t="s">
        <v>6148</v>
      </c>
      <c r="G14691" s="66">
        <v>128.11000000000001</v>
      </c>
    </row>
    <row r="14692" spans="1:7" x14ac:dyDescent="0.2">
      <c r="A14692" s="1" t="str">
        <f t="shared" si="239"/>
        <v>SINAPI-I 10419</v>
      </c>
      <c r="B14692" s="3" t="s">
        <v>6169</v>
      </c>
      <c r="C14692" s="3">
        <v>10419</v>
      </c>
      <c r="D14692" s="2" t="s">
        <v>15421</v>
      </c>
      <c r="E14692" s="3" t="s">
        <v>6148</v>
      </c>
      <c r="G14692" s="66">
        <v>111.2</v>
      </c>
    </row>
    <row r="14693" spans="1:7" x14ac:dyDescent="0.2">
      <c r="A14693" s="1" t="str">
        <f t="shared" si="239"/>
        <v>SINAPI-I 10418</v>
      </c>
      <c r="B14693" s="3" t="s">
        <v>6169</v>
      </c>
      <c r="C14693" s="3">
        <v>10418</v>
      </c>
      <c r="D14693" s="2" t="s">
        <v>15422</v>
      </c>
      <c r="E14693" s="3" t="s">
        <v>6148</v>
      </c>
      <c r="G14693" s="66">
        <v>74.12</v>
      </c>
    </row>
    <row r="14694" spans="1:7" x14ac:dyDescent="0.2">
      <c r="A14694" s="1" t="str">
        <f t="shared" si="239"/>
        <v>SINAPI-I 21092</v>
      </c>
      <c r="B14694" s="3" t="s">
        <v>6169</v>
      </c>
      <c r="C14694" s="3">
        <v>21092</v>
      </c>
      <c r="D14694" s="2" t="s">
        <v>15423</v>
      </c>
      <c r="E14694" s="3" t="s">
        <v>6148</v>
      </c>
      <c r="G14694" s="66">
        <v>63.57</v>
      </c>
    </row>
    <row r="14695" spans="1:7" x14ac:dyDescent="0.2">
      <c r="A14695" s="1" t="str">
        <f t="shared" ref="A14695:A14758" si="240">CONCATENAR</f>
        <v>SINAPI-I 12657</v>
      </c>
      <c r="B14695" s="3" t="s">
        <v>6169</v>
      </c>
      <c r="C14695" s="3">
        <v>12657</v>
      </c>
      <c r="D14695" s="2" t="s">
        <v>15424</v>
      </c>
      <c r="E14695" s="3" t="s">
        <v>6148</v>
      </c>
      <c r="G14695" s="66">
        <v>299.10000000000002</v>
      </c>
    </row>
    <row r="14696" spans="1:7" x14ac:dyDescent="0.2">
      <c r="A14696" s="1" t="str">
        <f t="shared" si="240"/>
        <v>SINAPI-I 10417</v>
      </c>
      <c r="B14696" s="3" t="s">
        <v>6169</v>
      </c>
      <c r="C14696" s="3">
        <v>10417</v>
      </c>
      <c r="D14696" s="2" t="s">
        <v>15425</v>
      </c>
      <c r="E14696" s="3" t="s">
        <v>6148</v>
      </c>
      <c r="G14696" s="66">
        <v>186.66</v>
      </c>
    </row>
    <row r="14697" spans="1:7" x14ac:dyDescent="0.2">
      <c r="A14697" s="1" t="str">
        <f t="shared" si="240"/>
        <v>SINAPI-I 10414</v>
      </c>
      <c r="B14697" s="3" t="s">
        <v>6169</v>
      </c>
      <c r="C14697" s="3">
        <v>10414</v>
      </c>
      <c r="D14697" s="2" t="s">
        <v>15426</v>
      </c>
      <c r="E14697" s="3" t="s">
        <v>6148</v>
      </c>
      <c r="G14697" s="66">
        <v>408.45</v>
      </c>
    </row>
    <row r="14698" spans="1:7" x14ac:dyDescent="0.2">
      <c r="A14698" s="1" t="str">
        <f t="shared" si="240"/>
        <v>SINAPI-I 10413</v>
      </c>
      <c r="B14698" s="3" t="s">
        <v>6169</v>
      </c>
      <c r="C14698" s="3">
        <v>10413</v>
      </c>
      <c r="D14698" s="2" t="s">
        <v>15427</v>
      </c>
      <c r="E14698" s="3" t="s">
        <v>6148</v>
      </c>
      <c r="G14698" s="66">
        <v>67.84</v>
      </c>
    </row>
    <row r="14699" spans="1:7" x14ac:dyDescent="0.2">
      <c r="A14699" s="1" t="str">
        <f t="shared" si="240"/>
        <v>SINAPI-I 10415</v>
      </c>
      <c r="B14699" s="3" t="s">
        <v>6169</v>
      </c>
      <c r="C14699" s="3">
        <v>10415</v>
      </c>
      <c r="D14699" s="2" t="s">
        <v>15428</v>
      </c>
      <c r="E14699" s="3" t="s">
        <v>6148</v>
      </c>
      <c r="G14699" s="66">
        <v>708.88</v>
      </c>
    </row>
    <row r="14700" spans="1:7" x14ac:dyDescent="0.2">
      <c r="A14700" s="1" t="str">
        <f t="shared" si="240"/>
        <v>SINAPI-I 38643</v>
      </c>
      <c r="B14700" s="3" t="s">
        <v>6169</v>
      </c>
      <c r="C14700" s="3">
        <v>38643</v>
      </c>
      <c r="D14700" s="2" t="s">
        <v>15429</v>
      </c>
      <c r="E14700" s="3" t="s">
        <v>6148</v>
      </c>
      <c r="G14700" s="66">
        <v>60.96</v>
      </c>
    </row>
    <row r="14701" spans="1:7" x14ac:dyDescent="0.2">
      <c r="A14701" s="1" t="str">
        <f t="shared" si="240"/>
        <v>SINAPI-I 6157</v>
      </c>
      <c r="B14701" s="3" t="s">
        <v>6169</v>
      </c>
      <c r="C14701" s="3">
        <v>6157</v>
      </c>
      <c r="D14701" s="2" t="s">
        <v>15430</v>
      </c>
      <c r="E14701" s="3" t="s">
        <v>6148</v>
      </c>
      <c r="G14701" s="66">
        <v>83.28</v>
      </c>
    </row>
    <row r="14702" spans="1:7" x14ac:dyDescent="0.2">
      <c r="A14702" s="1" t="str">
        <f t="shared" si="240"/>
        <v>SINAPI-I 6158</v>
      </c>
      <c r="B14702" s="3" t="s">
        <v>6169</v>
      </c>
      <c r="C14702" s="3">
        <v>6158</v>
      </c>
      <c r="D14702" s="2" t="s">
        <v>15431</v>
      </c>
      <c r="E14702" s="3" t="s">
        <v>6148</v>
      </c>
      <c r="G14702" s="66">
        <v>8.2899999999999991</v>
      </c>
    </row>
    <row r="14703" spans="1:7" x14ac:dyDescent="0.2">
      <c r="A14703" s="1" t="str">
        <f t="shared" si="240"/>
        <v>SINAPI-I 6156</v>
      </c>
      <c r="B14703" s="3" t="s">
        <v>6169</v>
      </c>
      <c r="C14703" s="3">
        <v>6156</v>
      </c>
      <c r="D14703" s="2" t="s">
        <v>15432</v>
      </c>
      <c r="E14703" s="3" t="s">
        <v>6148</v>
      </c>
      <c r="G14703" s="66">
        <v>7.12</v>
      </c>
    </row>
    <row r="14704" spans="1:7" x14ac:dyDescent="0.2">
      <c r="A14704" s="1" t="str">
        <f t="shared" si="240"/>
        <v>SINAPI-I 6153</v>
      </c>
      <c r="B14704" s="3" t="s">
        <v>6169</v>
      </c>
      <c r="C14704" s="3">
        <v>6153</v>
      </c>
      <c r="D14704" s="2" t="s">
        <v>15433</v>
      </c>
      <c r="E14704" s="3" t="s">
        <v>6148</v>
      </c>
      <c r="G14704" s="66">
        <v>5.71</v>
      </c>
    </row>
    <row r="14705" spans="1:7" x14ac:dyDescent="0.2">
      <c r="A14705" s="1" t="str">
        <f t="shared" si="240"/>
        <v>SINAPI-I 6154</v>
      </c>
      <c r="B14705" s="3" t="s">
        <v>6169</v>
      </c>
      <c r="C14705" s="3">
        <v>6154</v>
      </c>
      <c r="D14705" s="2" t="s">
        <v>15434</v>
      </c>
      <c r="E14705" s="3" t="s">
        <v>6148</v>
      </c>
      <c r="G14705" s="66">
        <v>10.15</v>
      </c>
    </row>
    <row r="14706" spans="1:7" x14ac:dyDescent="0.2">
      <c r="A14706" s="1" t="str">
        <f t="shared" si="240"/>
        <v>SINAPI-I 6155</v>
      </c>
      <c r="B14706" s="3" t="s">
        <v>6169</v>
      </c>
      <c r="C14706" s="3">
        <v>6155</v>
      </c>
      <c r="D14706" s="2" t="s">
        <v>15435</v>
      </c>
      <c r="E14706" s="3" t="s">
        <v>6148</v>
      </c>
      <c r="G14706" s="66">
        <v>23.36</v>
      </c>
    </row>
    <row r="14707" spans="1:7" ht="22.5" x14ac:dyDescent="0.2">
      <c r="A14707" s="1" t="str">
        <f t="shared" si="240"/>
        <v>SINAPI-I 43595</v>
      </c>
      <c r="B14707" s="3" t="s">
        <v>6169</v>
      </c>
      <c r="C14707" s="3">
        <v>43595</v>
      </c>
      <c r="D14707" s="2" t="s">
        <v>15436</v>
      </c>
      <c r="E14707" s="3" t="s">
        <v>6148</v>
      </c>
      <c r="G14707" s="66">
        <v>19.27</v>
      </c>
    </row>
    <row r="14708" spans="1:7" ht="22.5" x14ac:dyDescent="0.2">
      <c r="A14708" s="1" t="str">
        <f t="shared" si="240"/>
        <v>SINAPI-I 43596</v>
      </c>
      <c r="B14708" s="3" t="s">
        <v>6169</v>
      </c>
      <c r="C14708" s="3">
        <v>43596</v>
      </c>
      <c r="D14708" s="2" t="s">
        <v>15437</v>
      </c>
      <c r="E14708" s="3" t="s">
        <v>6148</v>
      </c>
      <c r="G14708" s="66">
        <v>22.27</v>
      </c>
    </row>
    <row r="14709" spans="1:7" x14ac:dyDescent="0.2">
      <c r="A14709" s="1" t="str">
        <f t="shared" si="240"/>
        <v>SINAPI-I 38108</v>
      </c>
      <c r="B14709" s="3" t="s">
        <v>6169</v>
      </c>
      <c r="C14709" s="3">
        <v>38108</v>
      </c>
      <c r="D14709" s="2" t="s">
        <v>15438</v>
      </c>
      <c r="E14709" s="3" t="s">
        <v>6148</v>
      </c>
      <c r="G14709" s="66">
        <v>44.27</v>
      </c>
    </row>
    <row r="14710" spans="1:7" ht="22.5" x14ac:dyDescent="0.2">
      <c r="A14710" s="1" t="str">
        <f t="shared" si="240"/>
        <v>SINAPI-I 38087</v>
      </c>
      <c r="B14710" s="3" t="s">
        <v>6169</v>
      </c>
      <c r="C14710" s="3">
        <v>38087</v>
      </c>
      <c r="D14710" s="2" t="s">
        <v>15439</v>
      </c>
      <c r="E14710" s="3" t="s">
        <v>6148</v>
      </c>
      <c r="G14710" s="66">
        <v>56.94</v>
      </c>
    </row>
    <row r="14711" spans="1:7" x14ac:dyDescent="0.2">
      <c r="A14711" s="1" t="str">
        <f t="shared" si="240"/>
        <v>SINAPI-I 38109</v>
      </c>
      <c r="B14711" s="3" t="s">
        <v>6169</v>
      </c>
      <c r="C14711" s="3">
        <v>38109</v>
      </c>
      <c r="D14711" s="2" t="s">
        <v>15440</v>
      </c>
      <c r="E14711" s="3" t="s">
        <v>6148</v>
      </c>
      <c r="G14711" s="66">
        <v>70.75</v>
      </c>
    </row>
    <row r="14712" spans="1:7" ht="22.5" x14ac:dyDescent="0.2">
      <c r="A14712" s="1" t="str">
        <f t="shared" si="240"/>
        <v>SINAPI-I 38088</v>
      </c>
      <c r="B14712" s="3" t="s">
        <v>6169</v>
      </c>
      <c r="C14712" s="3">
        <v>38088</v>
      </c>
      <c r="D14712" s="2" t="s">
        <v>15441</v>
      </c>
      <c r="E14712" s="3" t="s">
        <v>6148</v>
      </c>
      <c r="G14712" s="66">
        <v>74.39</v>
      </c>
    </row>
    <row r="14713" spans="1:7" x14ac:dyDescent="0.2">
      <c r="A14713" s="1" t="str">
        <f t="shared" si="240"/>
        <v>SINAPI-I 38110</v>
      </c>
      <c r="B14713" s="3" t="s">
        <v>6169</v>
      </c>
      <c r="C14713" s="3">
        <v>38110</v>
      </c>
      <c r="D14713" s="2" t="s">
        <v>15442</v>
      </c>
      <c r="E14713" s="3" t="s">
        <v>6148</v>
      </c>
      <c r="G14713" s="66">
        <v>27.21</v>
      </c>
    </row>
    <row r="14714" spans="1:7" ht="22.5" x14ac:dyDescent="0.2">
      <c r="A14714" s="1" t="str">
        <f t="shared" si="240"/>
        <v>SINAPI-I 38089</v>
      </c>
      <c r="B14714" s="3" t="s">
        <v>6169</v>
      </c>
      <c r="C14714" s="3">
        <v>38089</v>
      </c>
      <c r="D14714" s="2" t="s">
        <v>15443</v>
      </c>
      <c r="E14714" s="3" t="s">
        <v>6148</v>
      </c>
      <c r="G14714" s="66">
        <v>47.42</v>
      </c>
    </row>
    <row r="14715" spans="1:7" x14ac:dyDescent="0.2">
      <c r="A14715" s="1" t="str">
        <f t="shared" si="240"/>
        <v>SINAPI-I 38111</v>
      </c>
      <c r="B14715" s="3" t="s">
        <v>6169</v>
      </c>
      <c r="C14715" s="3">
        <v>38111</v>
      </c>
      <c r="D14715" s="2" t="s">
        <v>15444</v>
      </c>
      <c r="E14715" s="3" t="s">
        <v>6148</v>
      </c>
      <c r="G14715" s="66">
        <v>30.43</v>
      </c>
    </row>
    <row r="14716" spans="1:7" ht="22.5" x14ac:dyDescent="0.2">
      <c r="A14716" s="1" t="str">
        <f t="shared" si="240"/>
        <v>SINAPI-I 38090</v>
      </c>
      <c r="B14716" s="3" t="s">
        <v>6169</v>
      </c>
      <c r="C14716" s="3">
        <v>38090</v>
      </c>
      <c r="D14716" s="2" t="s">
        <v>15445</v>
      </c>
      <c r="E14716" s="3" t="s">
        <v>6148</v>
      </c>
      <c r="G14716" s="66">
        <v>49.01</v>
      </c>
    </row>
    <row r="14717" spans="1:7" x14ac:dyDescent="0.2">
      <c r="A14717" s="1" t="str">
        <f t="shared" si="240"/>
        <v>SINAPI-I 38400</v>
      </c>
      <c r="B14717" s="3" t="s">
        <v>6169</v>
      </c>
      <c r="C14717" s="3">
        <v>38400</v>
      </c>
      <c r="D14717" s="2" t="s">
        <v>15446</v>
      </c>
      <c r="E14717" s="3" t="s">
        <v>6148</v>
      </c>
      <c r="G14717" s="66">
        <v>23.21</v>
      </c>
    </row>
    <row r="14718" spans="1:7" x14ac:dyDescent="0.2">
      <c r="A14718" s="1" t="str">
        <f t="shared" si="240"/>
        <v>SINAPI-I 13726</v>
      </c>
      <c r="B14718" s="3" t="s">
        <v>6169</v>
      </c>
      <c r="C14718" s="3">
        <v>13726</v>
      </c>
      <c r="D14718" s="2" t="s">
        <v>15447</v>
      </c>
      <c r="E14718" s="3" t="s">
        <v>6148</v>
      </c>
    </row>
    <row r="14719" spans="1:7" x14ac:dyDescent="0.2">
      <c r="A14719" s="1" t="str">
        <f t="shared" si="240"/>
        <v>SINAPI-I 12627</v>
      </c>
      <c r="B14719" s="3" t="s">
        <v>6169</v>
      </c>
      <c r="C14719" s="3">
        <v>12627</v>
      </c>
      <c r="D14719" s="2" t="s">
        <v>15448</v>
      </c>
      <c r="E14719" s="3" t="s">
        <v>6148</v>
      </c>
      <c r="G14719" s="66">
        <v>1.27</v>
      </c>
    </row>
    <row r="14720" spans="1:7" x14ac:dyDescent="0.2">
      <c r="A14720" s="1" t="str">
        <f t="shared" si="240"/>
        <v>SINAPI-I 39996</v>
      </c>
      <c r="B14720" s="3" t="s">
        <v>6169</v>
      </c>
      <c r="C14720" s="3">
        <v>39996</v>
      </c>
      <c r="D14720" s="2" t="s">
        <v>15449</v>
      </c>
      <c r="E14720" s="3" t="s">
        <v>6147</v>
      </c>
      <c r="G14720" s="66">
        <v>3.12</v>
      </c>
    </row>
    <row r="14721" spans="1:7" ht="22.5" x14ac:dyDescent="0.2">
      <c r="A14721" s="1" t="str">
        <f t="shared" si="240"/>
        <v>SINAPI-I 10478</v>
      </c>
      <c r="B14721" s="3" t="s">
        <v>6169</v>
      </c>
      <c r="C14721" s="3">
        <v>10478</v>
      </c>
      <c r="D14721" s="2" t="s">
        <v>15450</v>
      </c>
      <c r="E14721" s="3" t="s">
        <v>6161</v>
      </c>
      <c r="G14721" s="66">
        <v>42</v>
      </c>
    </row>
    <row r="14722" spans="1:7" x14ac:dyDescent="0.2">
      <c r="A14722" s="1" t="str">
        <f t="shared" si="240"/>
        <v>SINAPI-I 10481</v>
      </c>
      <c r="B14722" s="3" t="s">
        <v>6169</v>
      </c>
      <c r="C14722" s="3">
        <v>10481</v>
      </c>
      <c r="D14722" s="2" t="s">
        <v>15451</v>
      </c>
      <c r="E14722" s="3" t="s">
        <v>6161</v>
      </c>
      <c r="G14722" s="66">
        <v>37.35</v>
      </c>
    </row>
    <row r="14723" spans="1:7" x14ac:dyDescent="0.2">
      <c r="A14723" s="1" t="str">
        <f t="shared" si="240"/>
        <v>SINAPI-I 10475</v>
      </c>
      <c r="B14723" s="3" t="s">
        <v>6169</v>
      </c>
      <c r="C14723" s="3">
        <v>10475</v>
      </c>
      <c r="D14723" s="2" t="s">
        <v>15452</v>
      </c>
      <c r="E14723" s="3" t="s">
        <v>6161</v>
      </c>
      <c r="G14723" s="66">
        <v>36.14</v>
      </c>
    </row>
    <row r="14724" spans="1:7" x14ac:dyDescent="0.2">
      <c r="A14724" s="1" t="str">
        <f t="shared" si="240"/>
        <v>SINAPI-I 4030</v>
      </c>
      <c r="B14724" s="3" t="s">
        <v>6169</v>
      </c>
      <c r="C14724" s="3">
        <v>4030</v>
      </c>
      <c r="D14724" s="2" t="s">
        <v>15453</v>
      </c>
      <c r="E14724" s="3" t="s">
        <v>6149</v>
      </c>
      <c r="G14724" s="66">
        <v>6.56</v>
      </c>
    </row>
    <row r="14725" spans="1:7" x14ac:dyDescent="0.2">
      <c r="A14725" s="1" t="str">
        <f t="shared" si="240"/>
        <v>SINAPI-I 4031</v>
      </c>
      <c r="B14725" s="3" t="s">
        <v>6169</v>
      </c>
      <c r="C14725" s="3">
        <v>4031</v>
      </c>
      <c r="D14725" s="2" t="s">
        <v>15454</v>
      </c>
      <c r="E14725" s="3" t="s">
        <v>6149</v>
      </c>
      <c r="G14725" s="66">
        <v>30.86</v>
      </c>
    </row>
    <row r="14726" spans="1:7" x14ac:dyDescent="0.2">
      <c r="A14726" s="1" t="str">
        <f t="shared" si="240"/>
        <v>SINAPI-I 39399</v>
      </c>
      <c r="B14726" s="3" t="s">
        <v>6169</v>
      </c>
      <c r="C14726" s="3">
        <v>39399</v>
      </c>
      <c r="D14726" s="2" t="s">
        <v>15455</v>
      </c>
      <c r="E14726" s="3" t="s">
        <v>6148</v>
      </c>
    </row>
    <row r="14727" spans="1:7" x14ac:dyDescent="0.2">
      <c r="A14727" s="1" t="str">
        <f t="shared" si="240"/>
        <v>SINAPI-I 39400</v>
      </c>
      <c r="B14727" s="3" t="s">
        <v>6169</v>
      </c>
      <c r="C14727" s="3">
        <v>39400</v>
      </c>
      <c r="D14727" s="2" t="s">
        <v>15456</v>
      </c>
      <c r="E14727" s="3" t="s">
        <v>6148</v>
      </c>
    </row>
    <row r="14728" spans="1:7" x14ac:dyDescent="0.2">
      <c r="A14728" s="1" t="str">
        <f t="shared" si="240"/>
        <v>SINAPI-I 39401</v>
      </c>
      <c r="B14728" s="3" t="s">
        <v>6169</v>
      </c>
      <c r="C14728" s="3">
        <v>39401</v>
      </c>
      <c r="D14728" s="2" t="s">
        <v>15457</v>
      </c>
      <c r="E14728" s="3" t="s">
        <v>6148</v>
      </c>
    </row>
    <row r="14729" spans="1:7" ht="22.5" x14ac:dyDescent="0.2">
      <c r="A14729" s="1" t="str">
        <f t="shared" si="240"/>
        <v>SINAPI-I 11652</v>
      </c>
      <c r="B14729" s="3" t="s">
        <v>6169</v>
      </c>
      <c r="C14729" s="3">
        <v>11652</v>
      </c>
      <c r="D14729" s="2" t="s">
        <v>15458</v>
      </c>
      <c r="E14729" s="3" t="s">
        <v>6148</v>
      </c>
    </row>
    <row r="14730" spans="1:7" ht="22.5" x14ac:dyDescent="0.2">
      <c r="A14730" s="1" t="str">
        <f t="shared" si="240"/>
        <v>SINAPI-I 13475</v>
      </c>
      <c r="B14730" s="3" t="s">
        <v>6169</v>
      </c>
      <c r="C14730" s="3">
        <v>13475</v>
      </c>
      <c r="D14730" s="2" t="s">
        <v>15459</v>
      </c>
      <c r="E14730" s="3" t="s">
        <v>6148</v>
      </c>
    </row>
    <row r="14731" spans="1:7" x14ac:dyDescent="0.2">
      <c r="A14731" s="1" t="str">
        <f t="shared" si="240"/>
        <v>SINAPI-I 13896</v>
      </c>
      <c r="B14731" s="3" t="s">
        <v>6169</v>
      </c>
      <c r="C14731" s="3">
        <v>13896</v>
      </c>
      <c r="D14731" s="2" t="s">
        <v>15460</v>
      </c>
      <c r="E14731" s="3" t="s">
        <v>6148</v>
      </c>
    </row>
    <row r="14732" spans="1:7" x14ac:dyDescent="0.2">
      <c r="A14732" s="1" t="str">
        <f t="shared" si="240"/>
        <v>SINAPI-I 44470</v>
      </c>
      <c r="B14732" s="3" t="s">
        <v>6169</v>
      </c>
      <c r="C14732" s="3">
        <v>44470</v>
      </c>
      <c r="D14732" s="2" t="s">
        <v>15461</v>
      </c>
      <c r="E14732" s="3" t="s">
        <v>6148</v>
      </c>
    </row>
    <row r="14733" spans="1:7" x14ac:dyDescent="0.2">
      <c r="A14733" s="1" t="str">
        <f t="shared" si="240"/>
        <v>SINAPI-I 13476</v>
      </c>
      <c r="B14733" s="3" t="s">
        <v>6169</v>
      </c>
      <c r="C14733" s="3">
        <v>13476</v>
      </c>
      <c r="D14733" s="2" t="s">
        <v>15462</v>
      </c>
      <c r="E14733" s="3" t="s">
        <v>6148</v>
      </c>
    </row>
    <row r="14734" spans="1:7" x14ac:dyDescent="0.2">
      <c r="A14734" s="1" t="str">
        <f t="shared" si="240"/>
        <v>SINAPI-I 44491</v>
      </c>
      <c r="B14734" s="3" t="s">
        <v>6169</v>
      </c>
      <c r="C14734" s="3">
        <v>44491</v>
      </c>
      <c r="D14734" s="2" t="s">
        <v>15463</v>
      </c>
      <c r="E14734" s="3" t="s">
        <v>6148</v>
      </c>
    </row>
    <row r="14735" spans="1:7" x14ac:dyDescent="0.2">
      <c r="A14735" s="1" t="str">
        <f t="shared" si="240"/>
        <v>SINAPI-I 10488</v>
      </c>
      <c r="B14735" s="3" t="s">
        <v>6169</v>
      </c>
      <c r="C14735" s="3">
        <v>10488</v>
      </c>
      <c r="D14735" s="2" t="s">
        <v>15464</v>
      </c>
      <c r="E14735" s="3" t="s">
        <v>6148</v>
      </c>
    </row>
    <row r="14736" spans="1:7" ht="22.5" x14ac:dyDescent="0.2">
      <c r="A14736" s="1" t="str">
        <f t="shared" si="240"/>
        <v>SINAPI-I 13606</v>
      </c>
      <c r="B14736" s="3" t="s">
        <v>6169</v>
      </c>
      <c r="C14736" s="3">
        <v>13606</v>
      </c>
      <c r="D14736" s="2" t="s">
        <v>15465</v>
      </c>
      <c r="E14736" s="3" t="s">
        <v>6148</v>
      </c>
    </row>
    <row r="14737" spans="1:7" x14ac:dyDescent="0.2">
      <c r="A14737" s="1" t="str">
        <f t="shared" si="240"/>
        <v>SINAPI-I 10489</v>
      </c>
      <c r="B14737" s="3" t="s">
        <v>6169</v>
      </c>
      <c r="C14737" s="3">
        <v>10489</v>
      </c>
      <c r="D14737" s="2" t="s">
        <v>15466</v>
      </c>
      <c r="E14737" s="3" t="s">
        <v>6152</v>
      </c>
      <c r="G14737" s="66">
        <v>18.21</v>
      </c>
    </row>
    <row r="14738" spans="1:7" x14ac:dyDescent="0.2">
      <c r="A14738" s="1" t="str">
        <f t="shared" si="240"/>
        <v>SINAPI-I 41073</v>
      </c>
      <c r="B14738" s="3" t="s">
        <v>6169</v>
      </c>
      <c r="C14738" s="3">
        <v>41073</v>
      </c>
      <c r="D14738" s="2" t="s">
        <v>15467</v>
      </c>
      <c r="E14738" s="3" t="s">
        <v>6164</v>
      </c>
      <c r="G14738" s="66">
        <v>3217.39</v>
      </c>
    </row>
    <row r="14739" spans="1:7" x14ac:dyDescent="0.2">
      <c r="A14739" s="1" t="str">
        <f t="shared" si="240"/>
        <v>SINAPI-I 34391</v>
      </c>
      <c r="B14739" s="3" t="s">
        <v>6169</v>
      </c>
      <c r="C14739" s="3">
        <v>34391</v>
      </c>
      <c r="D14739" s="2" t="s">
        <v>15468</v>
      </c>
      <c r="E14739" s="3" t="s">
        <v>6149</v>
      </c>
      <c r="G14739" s="66">
        <v>476.35</v>
      </c>
    </row>
    <row r="14740" spans="1:7" x14ac:dyDescent="0.2">
      <c r="A14740" s="1" t="str">
        <f t="shared" si="240"/>
        <v>SINAPI-I 10496</v>
      </c>
      <c r="B14740" s="3" t="s">
        <v>6169</v>
      </c>
      <c r="C14740" s="3">
        <v>10496</v>
      </c>
      <c r="D14740" s="2" t="s">
        <v>15469</v>
      </c>
      <c r="E14740" s="3" t="s">
        <v>6149</v>
      </c>
      <c r="G14740" s="66">
        <v>414.58</v>
      </c>
    </row>
    <row r="14741" spans="1:7" x14ac:dyDescent="0.2">
      <c r="A14741" s="1" t="str">
        <f t="shared" si="240"/>
        <v>SINAPI-I 10497</v>
      </c>
      <c r="B14741" s="3" t="s">
        <v>6169</v>
      </c>
      <c r="C14741" s="3">
        <v>10497</v>
      </c>
      <c r="D14741" s="2" t="s">
        <v>15470</v>
      </c>
      <c r="E14741" s="3" t="s">
        <v>6149</v>
      </c>
      <c r="G14741" s="66">
        <v>1077.9100000000001</v>
      </c>
    </row>
    <row r="14742" spans="1:7" x14ac:dyDescent="0.2">
      <c r="A14742" s="1" t="str">
        <f t="shared" si="240"/>
        <v>SINAPI-I 10504</v>
      </c>
      <c r="B14742" s="3" t="s">
        <v>6169</v>
      </c>
      <c r="C14742" s="3">
        <v>10504</v>
      </c>
      <c r="D14742" s="2" t="s">
        <v>15471</v>
      </c>
      <c r="E14742" s="3" t="s">
        <v>6149</v>
      </c>
      <c r="G14742" s="66">
        <v>1260.33</v>
      </c>
    </row>
    <row r="14743" spans="1:7" x14ac:dyDescent="0.2">
      <c r="A14743" s="1" t="str">
        <f t="shared" si="240"/>
        <v>SINAPI-I 34390</v>
      </c>
      <c r="B14743" s="3" t="s">
        <v>6169</v>
      </c>
      <c r="C14743" s="3">
        <v>34390</v>
      </c>
      <c r="D14743" s="2" t="s">
        <v>15472</v>
      </c>
      <c r="E14743" s="3" t="s">
        <v>6149</v>
      </c>
      <c r="G14743" s="66">
        <v>371.46</v>
      </c>
    </row>
    <row r="14744" spans="1:7" x14ac:dyDescent="0.2">
      <c r="A14744" s="1" t="str">
        <f t="shared" si="240"/>
        <v>SINAPI-I 34389</v>
      </c>
      <c r="B14744" s="3" t="s">
        <v>6169</v>
      </c>
      <c r="C14744" s="3">
        <v>34389</v>
      </c>
      <c r="D14744" s="2" t="s">
        <v>15473</v>
      </c>
      <c r="E14744" s="3" t="s">
        <v>6149</v>
      </c>
      <c r="G14744" s="66">
        <v>116.08</v>
      </c>
    </row>
    <row r="14745" spans="1:7" x14ac:dyDescent="0.2">
      <c r="A14745" s="1" t="str">
        <f t="shared" si="240"/>
        <v>SINAPI-I 34388</v>
      </c>
      <c r="B14745" s="3" t="s">
        <v>6169</v>
      </c>
      <c r="C14745" s="3">
        <v>34388</v>
      </c>
      <c r="D14745" s="2" t="s">
        <v>15474</v>
      </c>
      <c r="E14745" s="3" t="s">
        <v>6149</v>
      </c>
      <c r="G14745" s="66">
        <v>164.98</v>
      </c>
    </row>
    <row r="14746" spans="1:7" x14ac:dyDescent="0.2">
      <c r="A14746" s="1" t="str">
        <f t="shared" si="240"/>
        <v>SINAPI-I 34387</v>
      </c>
      <c r="B14746" s="3" t="s">
        <v>6169</v>
      </c>
      <c r="C14746" s="3">
        <v>34387</v>
      </c>
      <c r="D14746" s="2" t="s">
        <v>15475</v>
      </c>
      <c r="E14746" s="3" t="s">
        <v>6149</v>
      </c>
      <c r="G14746" s="66">
        <v>267.82</v>
      </c>
    </row>
    <row r="14747" spans="1:7" x14ac:dyDescent="0.2">
      <c r="A14747" s="1" t="str">
        <f t="shared" si="240"/>
        <v>SINAPI-I 11188</v>
      </c>
      <c r="B14747" s="3" t="s">
        <v>6169</v>
      </c>
      <c r="C14747" s="3">
        <v>11188</v>
      </c>
      <c r="D14747" s="2" t="s">
        <v>15476</v>
      </c>
      <c r="E14747" s="3" t="s">
        <v>6149</v>
      </c>
      <c r="G14747" s="66">
        <v>132.66</v>
      </c>
    </row>
    <row r="14748" spans="1:7" x14ac:dyDescent="0.2">
      <c r="A14748" s="1" t="str">
        <f t="shared" si="240"/>
        <v>SINAPI-I 11189</v>
      </c>
      <c r="B14748" s="3" t="s">
        <v>6169</v>
      </c>
      <c r="C14748" s="3">
        <v>11189</v>
      </c>
      <c r="D14748" s="2" t="s">
        <v>15477</v>
      </c>
      <c r="E14748" s="3" t="s">
        <v>6149</v>
      </c>
      <c r="G14748" s="66">
        <v>199</v>
      </c>
    </row>
    <row r="14749" spans="1:7" x14ac:dyDescent="0.2">
      <c r="A14749" s="1" t="str">
        <f t="shared" si="240"/>
        <v>SINAPI-I 21107</v>
      </c>
      <c r="B14749" s="3" t="s">
        <v>6169</v>
      </c>
      <c r="C14749" s="3">
        <v>21107</v>
      </c>
      <c r="D14749" s="2" t="s">
        <v>15478</v>
      </c>
      <c r="E14749" s="3" t="s">
        <v>6149</v>
      </c>
      <c r="G14749" s="66">
        <v>143.21</v>
      </c>
    </row>
    <row r="14750" spans="1:7" x14ac:dyDescent="0.2">
      <c r="A14750" s="1" t="str">
        <f t="shared" si="240"/>
        <v>SINAPI-I 34386</v>
      </c>
      <c r="B14750" s="3" t="s">
        <v>6169</v>
      </c>
      <c r="C14750" s="3">
        <v>34386</v>
      </c>
      <c r="D14750" s="2" t="s">
        <v>15479</v>
      </c>
      <c r="E14750" s="3" t="s">
        <v>6149</v>
      </c>
      <c r="G14750" s="66">
        <v>248.75</v>
      </c>
    </row>
    <row r="14751" spans="1:7" x14ac:dyDescent="0.2">
      <c r="A14751" s="1" t="str">
        <f t="shared" si="240"/>
        <v>SINAPI-I 10490</v>
      </c>
      <c r="B14751" s="3" t="s">
        <v>6169</v>
      </c>
      <c r="C14751" s="3">
        <v>10490</v>
      </c>
      <c r="D14751" s="2" t="s">
        <v>15480</v>
      </c>
      <c r="E14751" s="3" t="s">
        <v>6149</v>
      </c>
      <c r="G14751" s="66">
        <v>87.06</v>
      </c>
    </row>
    <row r="14752" spans="1:7" x14ac:dyDescent="0.2">
      <c r="A14752" s="1" t="str">
        <f t="shared" si="240"/>
        <v>SINAPI-I 10492</v>
      </c>
      <c r="B14752" s="3" t="s">
        <v>6169</v>
      </c>
      <c r="C14752" s="3">
        <v>10492</v>
      </c>
      <c r="D14752" s="2" t="s">
        <v>15481</v>
      </c>
      <c r="E14752" s="3" t="s">
        <v>6149</v>
      </c>
      <c r="G14752" s="66">
        <v>99.5</v>
      </c>
    </row>
    <row r="14753" spans="1:7" x14ac:dyDescent="0.2">
      <c r="A14753" s="1" t="str">
        <f t="shared" si="240"/>
        <v>SINAPI-I 10493</v>
      </c>
      <c r="B14753" s="3" t="s">
        <v>6169</v>
      </c>
      <c r="C14753" s="3">
        <v>10493</v>
      </c>
      <c r="D14753" s="2" t="s">
        <v>15482</v>
      </c>
      <c r="E14753" s="3" t="s">
        <v>6149</v>
      </c>
      <c r="G14753" s="66">
        <v>116.08</v>
      </c>
    </row>
    <row r="14754" spans="1:7" x14ac:dyDescent="0.2">
      <c r="A14754" s="1" t="str">
        <f t="shared" si="240"/>
        <v>SINAPI-I 10491</v>
      </c>
      <c r="B14754" s="3" t="s">
        <v>6169</v>
      </c>
      <c r="C14754" s="3">
        <v>10491</v>
      </c>
      <c r="D14754" s="2" t="s">
        <v>15483</v>
      </c>
      <c r="E14754" s="3" t="s">
        <v>6149</v>
      </c>
      <c r="G14754" s="66">
        <v>140.94999999999999</v>
      </c>
    </row>
    <row r="14755" spans="1:7" x14ac:dyDescent="0.2">
      <c r="A14755" s="1" t="str">
        <f t="shared" si="240"/>
        <v>SINAPI-I 34385</v>
      </c>
      <c r="B14755" s="3" t="s">
        <v>6169</v>
      </c>
      <c r="C14755" s="3">
        <v>34385</v>
      </c>
      <c r="D14755" s="2" t="s">
        <v>15484</v>
      </c>
      <c r="E14755" s="3" t="s">
        <v>6149</v>
      </c>
      <c r="G14755" s="66">
        <v>205.63</v>
      </c>
    </row>
    <row r="14756" spans="1:7" x14ac:dyDescent="0.2">
      <c r="A14756" s="1" t="str">
        <f t="shared" si="240"/>
        <v>SINAPI-I 10499</v>
      </c>
      <c r="B14756" s="3" t="s">
        <v>6169</v>
      </c>
      <c r="C14756" s="3">
        <v>10499</v>
      </c>
      <c r="D14756" s="2" t="s">
        <v>15485</v>
      </c>
      <c r="E14756" s="3" t="s">
        <v>6149</v>
      </c>
      <c r="G14756" s="66">
        <v>82.91</v>
      </c>
    </row>
    <row r="14757" spans="1:7" x14ac:dyDescent="0.2">
      <c r="A14757" s="1" t="str">
        <f t="shared" si="240"/>
        <v>SINAPI-I 34384</v>
      </c>
      <c r="B14757" s="3" t="s">
        <v>6169</v>
      </c>
      <c r="C14757" s="3">
        <v>34384</v>
      </c>
      <c r="D14757" s="2" t="s">
        <v>15486</v>
      </c>
      <c r="E14757" s="3" t="s">
        <v>6149</v>
      </c>
      <c r="G14757" s="66">
        <v>248.75</v>
      </c>
    </row>
    <row r="14758" spans="1:7" x14ac:dyDescent="0.2">
      <c r="A14758" s="1" t="str">
        <f t="shared" si="240"/>
        <v>SINAPI-I 11185</v>
      </c>
      <c r="B14758" s="3" t="s">
        <v>6169</v>
      </c>
      <c r="C14758" s="3">
        <v>11185</v>
      </c>
      <c r="D14758" s="2" t="s">
        <v>15487</v>
      </c>
      <c r="E14758" s="3" t="s">
        <v>6149</v>
      </c>
      <c r="G14758" s="66">
        <v>257.04000000000002</v>
      </c>
    </row>
    <row r="14759" spans="1:7" x14ac:dyDescent="0.2">
      <c r="A14759" s="1" t="str">
        <f t="shared" ref="A14759:A14776" si="241">CONCATENAR</f>
        <v>SINAPI-I 10507</v>
      </c>
      <c r="B14759" s="3" t="s">
        <v>6169</v>
      </c>
      <c r="C14759" s="3">
        <v>10507</v>
      </c>
      <c r="D14759" s="2" t="s">
        <v>15488</v>
      </c>
      <c r="E14759" s="3" t="s">
        <v>6149</v>
      </c>
      <c r="G14759" s="66">
        <v>223.35</v>
      </c>
    </row>
    <row r="14760" spans="1:7" x14ac:dyDescent="0.2">
      <c r="A14760" s="1" t="str">
        <f t="shared" si="241"/>
        <v>SINAPI-I 10505</v>
      </c>
      <c r="B14760" s="3" t="s">
        <v>6169</v>
      </c>
      <c r="C14760" s="3">
        <v>10505</v>
      </c>
      <c r="D14760" s="2" t="s">
        <v>15489</v>
      </c>
      <c r="E14760" s="3" t="s">
        <v>6149</v>
      </c>
      <c r="G14760" s="66">
        <v>131.79</v>
      </c>
    </row>
    <row r="14761" spans="1:7" x14ac:dyDescent="0.2">
      <c r="A14761" s="1" t="str">
        <f t="shared" si="241"/>
        <v>SINAPI-I 10506</v>
      </c>
      <c r="B14761" s="3" t="s">
        <v>6169</v>
      </c>
      <c r="C14761" s="3">
        <v>10506</v>
      </c>
      <c r="D14761" s="2" t="s">
        <v>15490</v>
      </c>
      <c r="E14761" s="3" t="s">
        <v>6149</v>
      </c>
      <c r="G14761" s="66">
        <v>172.04</v>
      </c>
    </row>
    <row r="14762" spans="1:7" x14ac:dyDescent="0.2">
      <c r="A14762" s="1" t="str">
        <f t="shared" si="241"/>
        <v>SINAPI-I 5031</v>
      </c>
      <c r="B14762" s="3" t="s">
        <v>6169</v>
      </c>
      <c r="C14762" s="3">
        <v>5031</v>
      </c>
      <c r="D14762" s="2" t="s">
        <v>15491</v>
      </c>
      <c r="E14762" s="3" t="s">
        <v>6149</v>
      </c>
      <c r="G14762" s="66">
        <v>241.58</v>
      </c>
    </row>
    <row r="14763" spans="1:7" x14ac:dyDescent="0.2">
      <c r="A14763" s="1" t="str">
        <f t="shared" si="241"/>
        <v>SINAPI-I 10502</v>
      </c>
      <c r="B14763" s="3" t="s">
        <v>6169</v>
      </c>
      <c r="C14763" s="3">
        <v>10502</v>
      </c>
      <c r="D14763" s="2" t="s">
        <v>15492</v>
      </c>
      <c r="E14763" s="3" t="s">
        <v>6149</v>
      </c>
      <c r="G14763" s="66">
        <v>281.49</v>
      </c>
    </row>
    <row r="14764" spans="1:7" x14ac:dyDescent="0.2">
      <c r="A14764" s="1" t="str">
        <f t="shared" si="241"/>
        <v>SINAPI-I 10501</v>
      </c>
      <c r="B14764" s="3" t="s">
        <v>6169</v>
      </c>
      <c r="C14764" s="3">
        <v>10501</v>
      </c>
      <c r="D14764" s="2" t="s">
        <v>15493</v>
      </c>
      <c r="E14764" s="3" t="s">
        <v>6149</v>
      </c>
      <c r="G14764" s="66">
        <v>159.03</v>
      </c>
    </row>
    <row r="14765" spans="1:7" x14ac:dyDescent="0.2">
      <c r="A14765" s="1" t="str">
        <f t="shared" si="241"/>
        <v>SINAPI-I 10503</v>
      </c>
      <c r="B14765" s="3" t="s">
        <v>6169</v>
      </c>
      <c r="C14765" s="3">
        <v>10503</v>
      </c>
      <c r="D14765" s="2" t="s">
        <v>15494</v>
      </c>
      <c r="E14765" s="3" t="s">
        <v>6149</v>
      </c>
      <c r="G14765" s="66">
        <v>214.86</v>
      </c>
    </row>
    <row r="14766" spans="1:7" x14ac:dyDescent="0.2">
      <c r="A14766" s="1" t="str">
        <f t="shared" si="241"/>
        <v>SINAPI-I 4500</v>
      </c>
      <c r="B14766" s="3" t="s">
        <v>6169</v>
      </c>
      <c r="C14766" s="3">
        <v>4500</v>
      </c>
      <c r="D14766" s="2" t="s">
        <v>15495</v>
      </c>
      <c r="E14766" s="3" t="s">
        <v>6147</v>
      </c>
      <c r="G14766" s="66">
        <v>16.18</v>
      </c>
    </row>
    <row r="14767" spans="1:7" x14ac:dyDescent="0.2">
      <c r="A14767" s="1" t="str">
        <f t="shared" si="241"/>
        <v>SINAPI-I 4448</v>
      </c>
      <c r="B14767" s="3" t="s">
        <v>6169</v>
      </c>
      <c r="C14767" s="3">
        <v>4448</v>
      </c>
      <c r="D14767" s="2" t="s">
        <v>15496</v>
      </c>
      <c r="E14767" s="3" t="s">
        <v>6147</v>
      </c>
      <c r="G14767" s="66">
        <v>22.23</v>
      </c>
    </row>
    <row r="14768" spans="1:7" x14ac:dyDescent="0.2">
      <c r="A14768" s="1" t="str">
        <f t="shared" si="241"/>
        <v>SINAPI-I 20213</v>
      </c>
      <c r="B14768" s="3" t="s">
        <v>6169</v>
      </c>
      <c r="C14768" s="3">
        <v>20213</v>
      </c>
      <c r="D14768" s="2" t="s">
        <v>15497</v>
      </c>
      <c r="E14768" s="3" t="s">
        <v>6147</v>
      </c>
      <c r="G14768" s="66">
        <v>34.75</v>
      </c>
    </row>
    <row r="14769" spans="1:8" x14ac:dyDescent="0.2">
      <c r="A14769" s="1" t="str">
        <f t="shared" si="241"/>
        <v>SINAPI-I 20211</v>
      </c>
      <c r="B14769" s="3" t="s">
        <v>6169</v>
      </c>
      <c r="C14769" s="3">
        <v>20211</v>
      </c>
      <c r="D14769" s="2" t="s">
        <v>15498</v>
      </c>
      <c r="E14769" s="3" t="s">
        <v>6147</v>
      </c>
      <c r="G14769" s="66">
        <v>46.01</v>
      </c>
    </row>
    <row r="14770" spans="1:8" x14ac:dyDescent="0.2">
      <c r="A14770" s="1" t="str">
        <f t="shared" si="241"/>
        <v>SINAPI-I 40270</v>
      </c>
      <c r="B14770" s="3" t="s">
        <v>6169</v>
      </c>
      <c r="C14770" s="3">
        <v>40270</v>
      </c>
      <c r="D14770" s="2" t="s">
        <v>15499</v>
      </c>
      <c r="E14770" s="3" t="s">
        <v>6147</v>
      </c>
    </row>
    <row r="14771" spans="1:8" ht="22.5" x14ac:dyDescent="0.2">
      <c r="A14771" s="1" t="str">
        <f t="shared" si="241"/>
        <v>SINAPI-I 4425</v>
      </c>
      <c r="B14771" s="3" t="s">
        <v>6169</v>
      </c>
      <c r="C14771" s="3">
        <v>4425</v>
      </c>
      <c r="D14771" s="2" t="s">
        <v>15500</v>
      </c>
      <c r="E14771" s="3" t="s">
        <v>6147</v>
      </c>
      <c r="G14771" s="66">
        <v>38.03</v>
      </c>
    </row>
    <row r="14772" spans="1:8" ht="22.5" x14ac:dyDescent="0.2">
      <c r="A14772" s="1" t="str">
        <f t="shared" si="241"/>
        <v>SINAPI-I 4472</v>
      </c>
      <c r="B14772" s="3" t="s">
        <v>6169</v>
      </c>
      <c r="C14772" s="3">
        <v>4472</v>
      </c>
      <c r="D14772" s="2" t="s">
        <v>15501</v>
      </c>
      <c r="E14772" s="3" t="s">
        <v>6147</v>
      </c>
      <c r="G14772" s="66">
        <v>47.51</v>
      </c>
    </row>
    <row r="14773" spans="1:8" ht="22.5" x14ac:dyDescent="0.2">
      <c r="A14773" s="1" t="str">
        <f t="shared" si="241"/>
        <v>SINAPI-I 35272</v>
      </c>
      <c r="B14773" s="3" t="s">
        <v>6169</v>
      </c>
      <c r="C14773" s="3">
        <v>35272</v>
      </c>
      <c r="D14773" s="2" t="s">
        <v>15502</v>
      </c>
      <c r="E14773" s="3" t="s">
        <v>6147</v>
      </c>
      <c r="G14773" s="66">
        <v>68.67</v>
      </c>
    </row>
    <row r="14774" spans="1:8" ht="22.5" x14ac:dyDescent="0.2">
      <c r="A14774" s="1" t="str">
        <f t="shared" si="241"/>
        <v>SINAPI-I 4481</v>
      </c>
      <c r="B14774" s="3" t="s">
        <v>6169</v>
      </c>
      <c r="C14774" s="3">
        <v>4481</v>
      </c>
      <c r="D14774" s="2" t="s">
        <v>15503</v>
      </c>
      <c r="E14774" s="3" t="s">
        <v>6147</v>
      </c>
      <c r="G14774" s="66">
        <v>73.510000000000005</v>
      </c>
    </row>
    <row r="14775" spans="1:8" x14ac:dyDescent="0.2">
      <c r="A14775" s="1" t="str">
        <f t="shared" si="241"/>
        <v>SINAPI-I 34345</v>
      </c>
      <c r="B14775" s="3" t="s">
        <v>6169</v>
      </c>
      <c r="C14775" s="3">
        <v>34345</v>
      </c>
      <c r="D14775" s="2" t="s">
        <v>15504</v>
      </c>
      <c r="E14775" s="3" t="s">
        <v>6152</v>
      </c>
      <c r="G14775" s="66">
        <v>19.27</v>
      </c>
    </row>
    <row r="14776" spans="1:8" x14ac:dyDescent="0.2">
      <c r="A14776" s="1" t="str">
        <f t="shared" si="241"/>
        <v>SINAPI-I 41096</v>
      </c>
      <c r="B14776" s="3" t="s">
        <v>6169</v>
      </c>
      <c r="C14776" s="3">
        <v>41096</v>
      </c>
      <c r="D14776" s="2" t="s">
        <v>15505</v>
      </c>
      <c r="E14776" s="3" t="s">
        <v>6164</v>
      </c>
      <c r="G14776" s="66">
        <v>3405.41</v>
      </c>
    </row>
    <row r="14777" spans="1:8" x14ac:dyDescent="0.2">
      <c r="A14777" s="1" t="str">
        <f t="shared" ref="A14777:A14809" si="242">CONCATENAR</f>
        <v>SPObras P.04.000.062191</v>
      </c>
      <c r="B14777" s="3" t="s">
        <v>15541</v>
      </c>
      <c r="C14777" s="3" t="s">
        <v>8490</v>
      </c>
      <c r="D14777" s="2" t="s">
        <v>15515</v>
      </c>
      <c r="E14777" s="3" t="s">
        <v>15537</v>
      </c>
      <c r="G14777" s="66">
        <v>18.84</v>
      </c>
      <c r="H14777" s="75" t="s">
        <v>15542</v>
      </c>
    </row>
    <row r="14778" spans="1:8" x14ac:dyDescent="0.2">
      <c r="A14778" s="1" t="str">
        <f t="shared" si="242"/>
        <v>SPObras O.11.000.068511</v>
      </c>
      <c r="B14778" s="3" t="s">
        <v>15541</v>
      </c>
      <c r="C14778" s="3" t="s">
        <v>8504</v>
      </c>
      <c r="D14778" s="2" t="s">
        <v>15516</v>
      </c>
      <c r="E14778" s="3" t="s">
        <v>15537</v>
      </c>
      <c r="G14778" s="66">
        <v>620.15</v>
      </c>
    </row>
    <row r="14779" spans="1:8" x14ac:dyDescent="0.2">
      <c r="A14779" s="1" t="str">
        <f t="shared" si="242"/>
        <v>SPObras 97.02.030</v>
      </c>
      <c r="B14779" s="3" t="s">
        <v>15541</v>
      </c>
      <c r="C14779" s="3" t="s">
        <v>15514</v>
      </c>
      <c r="D14779" s="2" t="s">
        <v>15517</v>
      </c>
      <c r="E14779" s="3" t="s">
        <v>15538</v>
      </c>
      <c r="G14779" s="66">
        <v>8898.82</v>
      </c>
    </row>
    <row r="14780" spans="1:8" ht="22.5" x14ac:dyDescent="0.2">
      <c r="A14780" s="1" t="str">
        <f t="shared" si="242"/>
        <v>SPObras O.17.000.042431</v>
      </c>
      <c r="B14780" s="3" t="s">
        <v>15541</v>
      </c>
      <c r="C14780" s="3" t="s">
        <v>8054</v>
      </c>
      <c r="D14780" s="2" t="s">
        <v>15518</v>
      </c>
      <c r="E14780" s="3" t="s">
        <v>15539</v>
      </c>
      <c r="G14780" s="66">
        <v>480.36</v>
      </c>
    </row>
    <row r="14781" spans="1:8" ht="22.5" x14ac:dyDescent="0.2">
      <c r="A14781" s="1" t="str">
        <f t="shared" si="242"/>
        <v>SPObras O.05.000.064052</v>
      </c>
      <c r="B14781" s="3" t="s">
        <v>15541</v>
      </c>
      <c r="C14781" s="3" t="s">
        <v>8053</v>
      </c>
      <c r="D14781" s="2" t="s">
        <v>15519</v>
      </c>
      <c r="E14781" s="3" t="s">
        <v>15539</v>
      </c>
      <c r="G14781" s="66">
        <v>2827.69</v>
      </c>
    </row>
    <row r="14782" spans="1:8" x14ac:dyDescent="0.2">
      <c r="A14782" s="1" t="str">
        <f t="shared" si="242"/>
        <v>SPObras P.04.000.062187</v>
      </c>
      <c r="B14782" s="3" t="s">
        <v>15541</v>
      </c>
      <c r="C14782" s="3" t="s">
        <v>8243</v>
      </c>
      <c r="D14782" s="2" t="s">
        <v>15520</v>
      </c>
      <c r="E14782" s="3" t="s">
        <v>15539</v>
      </c>
      <c r="G14782" s="66">
        <v>7.08</v>
      </c>
    </row>
    <row r="14783" spans="1:8" x14ac:dyDescent="0.2">
      <c r="A14783" s="1" t="str">
        <f t="shared" si="242"/>
        <v>SPObras P.04.000.062189</v>
      </c>
      <c r="B14783" s="3" t="s">
        <v>15541</v>
      </c>
      <c r="C14783" s="3" t="s">
        <v>8242</v>
      </c>
      <c r="D14783" s="2" t="s">
        <v>15521</v>
      </c>
      <c r="E14783" s="3" t="s">
        <v>15539</v>
      </c>
      <c r="G14783" s="66">
        <v>13.72</v>
      </c>
    </row>
    <row r="14784" spans="1:8" x14ac:dyDescent="0.2">
      <c r="A14784" s="1" t="str">
        <f t="shared" si="242"/>
        <v>SPObras P.04.000.062133</v>
      </c>
      <c r="B14784" s="3" t="s">
        <v>15541</v>
      </c>
      <c r="C14784" s="3" t="s">
        <v>8240</v>
      </c>
      <c r="D14784" s="2" t="s">
        <v>15522</v>
      </c>
      <c r="E14784" s="3" t="s">
        <v>15540</v>
      </c>
      <c r="G14784" s="66">
        <v>88</v>
      </c>
    </row>
    <row r="14785" spans="1:8" x14ac:dyDescent="0.2">
      <c r="A14785" s="1" t="str">
        <f t="shared" si="242"/>
        <v>SPObras P.13.000.030527</v>
      </c>
      <c r="B14785" s="3" t="s">
        <v>15541</v>
      </c>
      <c r="C14785" s="3" t="s">
        <v>8236</v>
      </c>
      <c r="D14785" s="2" t="s">
        <v>15523</v>
      </c>
      <c r="E14785" s="3" t="s">
        <v>15539</v>
      </c>
      <c r="G14785" s="66">
        <v>101.52</v>
      </c>
    </row>
    <row r="14786" spans="1:8" x14ac:dyDescent="0.2">
      <c r="A14786" s="1" t="str">
        <f t="shared" si="242"/>
        <v>SPObras P.17.000.030518</v>
      </c>
      <c r="B14786" s="3" t="s">
        <v>15541</v>
      </c>
      <c r="C14786" s="3" t="s">
        <v>8328</v>
      </c>
      <c r="D14786" s="2" t="s">
        <v>15524</v>
      </c>
      <c r="E14786" s="3" t="s">
        <v>15539</v>
      </c>
      <c r="G14786" s="66">
        <v>22.1</v>
      </c>
    </row>
    <row r="14787" spans="1:8" x14ac:dyDescent="0.2">
      <c r="A14787" s="1" t="str">
        <f t="shared" si="242"/>
        <v>SPObras P.17.000.030581</v>
      </c>
      <c r="B14787" s="3" t="s">
        <v>15541</v>
      </c>
      <c r="C14787" s="3" t="s">
        <v>8327</v>
      </c>
      <c r="D14787" s="2" t="s">
        <v>15525</v>
      </c>
      <c r="E14787" s="3" t="s">
        <v>15539</v>
      </c>
      <c r="G14787" s="66">
        <v>153.21</v>
      </c>
    </row>
    <row r="14788" spans="1:8" x14ac:dyDescent="0.2">
      <c r="A14788" s="1" t="str">
        <f t="shared" si="242"/>
        <v>SPObras P.04.000.062039</v>
      </c>
      <c r="B14788" s="3" t="s">
        <v>15541</v>
      </c>
      <c r="C14788" s="3" t="s">
        <v>8437</v>
      </c>
      <c r="D14788" s="2" t="s">
        <v>15526</v>
      </c>
      <c r="E14788" s="3" t="s">
        <v>15540</v>
      </c>
      <c r="G14788" s="66">
        <v>51.22</v>
      </c>
    </row>
    <row r="14789" spans="1:8" x14ac:dyDescent="0.2">
      <c r="A14789" s="1" t="str">
        <f t="shared" si="242"/>
        <v>SPObras P.04.000.062171</v>
      </c>
      <c r="B14789" s="3" t="s">
        <v>15541</v>
      </c>
      <c r="C14789" s="3" t="s">
        <v>8438</v>
      </c>
      <c r="D14789" s="2" t="s">
        <v>15527</v>
      </c>
      <c r="E14789" s="3" t="s">
        <v>15540</v>
      </c>
      <c r="G14789" s="66">
        <v>35.450000000000003</v>
      </c>
    </row>
    <row r="14790" spans="1:8" x14ac:dyDescent="0.2">
      <c r="A14790" s="1" t="str">
        <f t="shared" si="242"/>
        <v>SPObras N.06.000.050298</v>
      </c>
      <c r="B14790" s="3" t="s">
        <v>15541</v>
      </c>
      <c r="C14790" s="3" t="s">
        <v>8323</v>
      </c>
      <c r="D14790" s="2" t="s">
        <v>15528</v>
      </c>
      <c r="E14790" s="3" t="s">
        <v>15538</v>
      </c>
      <c r="G14790" s="66">
        <v>8859.23</v>
      </c>
    </row>
    <row r="14791" spans="1:8" x14ac:dyDescent="0.2">
      <c r="A14791" s="1" t="str">
        <f t="shared" si="242"/>
        <v>SPObras P.19.000.048073</v>
      </c>
      <c r="B14791" s="3" t="s">
        <v>15541</v>
      </c>
      <c r="C14791" s="3" t="s">
        <v>8322</v>
      </c>
      <c r="D14791" s="2" t="s">
        <v>15529</v>
      </c>
      <c r="E14791" s="3" t="s">
        <v>15539</v>
      </c>
      <c r="G14791" s="66">
        <v>36.479999999999997</v>
      </c>
    </row>
    <row r="14792" spans="1:8" x14ac:dyDescent="0.2">
      <c r="A14792" s="1" t="str">
        <f t="shared" si="242"/>
        <v>SPObras 24.03.060</v>
      </c>
      <c r="B14792" s="3" t="s">
        <v>15541</v>
      </c>
      <c r="C14792" s="3" t="s">
        <v>7960</v>
      </c>
      <c r="D14792" s="2" t="s">
        <v>15530</v>
      </c>
      <c r="E14792" s="3" t="s">
        <v>15540</v>
      </c>
      <c r="G14792" s="66">
        <v>843.96</v>
      </c>
    </row>
    <row r="14793" spans="1:8" x14ac:dyDescent="0.2">
      <c r="A14793" s="1" t="str">
        <f t="shared" si="242"/>
        <v>SPObras P.04.000.062117</v>
      </c>
      <c r="B14793" s="3" t="s">
        <v>15541</v>
      </c>
      <c r="C14793" s="3" t="s">
        <v>8247</v>
      </c>
      <c r="D14793" s="2" t="s">
        <v>15531</v>
      </c>
      <c r="E14793" s="3" t="s">
        <v>15540</v>
      </c>
      <c r="G14793" s="66">
        <v>66.36</v>
      </c>
    </row>
    <row r="14794" spans="1:8" x14ac:dyDescent="0.2">
      <c r="A14794" s="1" t="str">
        <f t="shared" si="242"/>
        <v>SPObras P.04.000.062173</v>
      </c>
      <c r="B14794" s="3" t="s">
        <v>15541</v>
      </c>
      <c r="C14794" s="3" t="s">
        <v>8241</v>
      </c>
      <c r="D14794" s="2" t="s">
        <v>15532</v>
      </c>
      <c r="E14794" s="3" t="s">
        <v>15540</v>
      </c>
      <c r="G14794" s="66">
        <v>58.96</v>
      </c>
    </row>
    <row r="14795" spans="1:8" x14ac:dyDescent="0.2">
      <c r="A14795" s="1" t="str">
        <f t="shared" si="242"/>
        <v>SPObras P.04.000.062038</v>
      </c>
      <c r="B14795" s="3" t="s">
        <v>15541</v>
      </c>
      <c r="C14795" s="3" t="s">
        <v>8245</v>
      </c>
      <c r="D14795" s="2" t="s">
        <v>15533</v>
      </c>
      <c r="E14795" s="3" t="s">
        <v>15540</v>
      </c>
      <c r="G14795" s="66">
        <v>38.39</v>
      </c>
    </row>
    <row r="14796" spans="1:8" x14ac:dyDescent="0.2">
      <c r="A14796" s="1" t="str">
        <f t="shared" si="242"/>
        <v>SPObras P.04.000.062170</v>
      </c>
      <c r="B14796" s="3" t="s">
        <v>15541</v>
      </c>
      <c r="C14796" s="3" t="s">
        <v>8246</v>
      </c>
      <c r="D14796" s="2" t="s">
        <v>15534</v>
      </c>
      <c r="E14796" s="3" t="s">
        <v>15540</v>
      </c>
      <c r="G14796" s="66">
        <v>19.260000000000002</v>
      </c>
    </row>
    <row r="14797" spans="1:8" x14ac:dyDescent="0.2">
      <c r="A14797" s="1" t="str">
        <f t="shared" si="242"/>
        <v>SPObras P.04.000.062190</v>
      </c>
      <c r="B14797" s="3" t="s">
        <v>15541</v>
      </c>
      <c r="C14797" s="3" t="s">
        <v>8244</v>
      </c>
      <c r="D14797" s="2" t="s">
        <v>15535</v>
      </c>
      <c r="E14797" s="3" t="s">
        <v>15539</v>
      </c>
      <c r="G14797" s="66">
        <v>16.260000000000002</v>
      </c>
    </row>
    <row r="14798" spans="1:8" x14ac:dyDescent="0.2">
      <c r="A14798" s="1" t="str">
        <f t="shared" si="242"/>
        <v>SPObras P.17.000.031490</v>
      </c>
      <c r="B14798" s="3" t="s">
        <v>15541</v>
      </c>
      <c r="C14798" s="3" t="s">
        <v>8237</v>
      </c>
      <c r="D14798" s="2" t="s">
        <v>15536</v>
      </c>
      <c r="E14798" s="3" t="s">
        <v>15539</v>
      </c>
      <c r="G14798" s="66">
        <v>2203.2600000000002</v>
      </c>
    </row>
    <row r="14799" spans="1:8" x14ac:dyDescent="0.2">
      <c r="A14799" s="1" t="str">
        <f t="shared" si="242"/>
        <v>Orse S13777</v>
      </c>
      <c r="B14799" s="3" t="s">
        <v>15547</v>
      </c>
      <c r="C14799" s="3" t="s">
        <v>15545</v>
      </c>
      <c r="D14799" s="2" t="s">
        <v>15546</v>
      </c>
      <c r="E14799" s="3" t="s">
        <v>15537</v>
      </c>
      <c r="G14799" s="66">
        <v>3471.57</v>
      </c>
      <c r="H14799" s="75" t="s">
        <v>15548</v>
      </c>
    </row>
    <row r="14800" spans="1:8" x14ac:dyDescent="0.2">
      <c r="A14800" s="1" t="str">
        <f t="shared" si="242"/>
        <v>SPObras 34.05.360</v>
      </c>
      <c r="B14800" s="3" t="s">
        <v>15541</v>
      </c>
      <c r="C14800" s="3" t="s">
        <v>7860</v>
      </c>
      <c r="D14800" s="2" t="s">
        <v>15550</v>
      </c>
      <c r="E14800" s="3" t="s">
        <v>15538</v>
      </c>
      <c r="G14800" s="66">
        <v>194.13</v>
      </c>
      <c r="H14800" s="75" t="s">
        <v>15542</v>
      </c>
    </row>
    <row r="14801" spans="1:8" x14ac:dyDescent="0.2">
      <c r="A14801" s="1" t="str">
        <f t="shared" si="242"/>
        <v>SPObras H.03.000.031296</v>
      </c>
      <c r="B14801" s="3" t="s">
        <v>15541</v>
      </c>
      <c r="C14801" s="3" t="s">
        <v>7859</v>
      </c>
      <c r="D14801" s="2" t="s">
        <v>15551</v>
      </c>
      <c r="E14801" s="3" t="s">
        <v>15538</v>
      </c>
      <c r="G14801" s="66">
        <v>846.89</v>
      </c>
    </row>
    <row r="14802" spans="1:8" ht="22.5" x14ac:dyDescent="0.2">
      <c r="A14802" s="1" t="str">
        <f t="shared" si="242"/>
        <v>SPObras F.14.000.025529</v>
      </c>
      <c r="B14802" s="3" t="s">
        <v>15541</v>
      </c>
      <c r="C14802" s="3" t="s">
        <v>7877</v>
      </c>
      <c r="D14802" s="2" t="s">
        <v>15552</v>
      </c>
      <c r="E14802" s="3" t="s">
        <v>15540</v>
      </c>
      <c r="G14802" s="66">
        <v>53.27</v>
      </c>
    </row>
    <row r="14803" spans="1:8" ht="22.5" x14ac:dyDescent="0.2">
      <c r="A14803" s="1" t="str">
        <f t="shared" si="242"/>
        <v>SPObras B.07.000.090631</v>
      </c>
      <c r="B14803" s="3" t="s">
        <v>15541</v>
      </c>
      <c r="C14803" s="3" t="s">
        <v>8436</v>
      </c>
      <c r="D14803" s="2" t="s">
        <v>15553</v>
      </c>
      <c r="E14803" s="3" t="s">
        <v>15540</v>
      </c>
      <c r="G14803" s="66">
        <v>16.239999999999998</v>
      </c>
    </row>
    <row r="14804" spans="1:8" x14ac:dyDescent="0.2">
      <c r="A14804" s="1" t="str">
        <f t="shared" si="242"/>
        <v>Orse S09092</v>
      </c>
      <c r="B14804" s="3" t="s">
        <v>15547</v>
      </c>
      <c r="C14804" s="3" t="s">
        <v>8055</v>
      </c>
      <c r="D14804" s="2" t="s">
        <v>15554</v>
      </c>
      <c r="E14804" s="3" t="s">
        <v>15539</v>
      </c>
      <c r="G14804" s="66" t="s">
        <v>15560</v>
      </c>
      <c r="H14804" s="75" t="s">
        <v>15548</v>
      </c>
    </row>
    <row r="14805" spans="1:8" x14ac:dyDescent="0.2">
      <c r="A14805" s="1" t="str">
        <f t="shared" si="242"/>
        <v>Orse S02894</v>
      </c>
      <c r="B14805" s="3" t="s">
        <v>15547</v>
      </c>
      <c r="C14805" s="3" t="s">
        <v>8439</v>
      </c>
      <c r="D14805" s="2" t="s">
        <v>15555</v>
      </c>
      <c r="E14805" s="3" t="s">
        <v>15539</v>
      </c>
      <c r="G14805" s="66">
        <v>15</v>
      </c>
    </row>
    <row r="14806" spans="1:8" ht="22.5" x14ac:dyDescent="0.2">
      <c r="A14806" s="1" t="str">
        <f t="shared" si="242"/>
        <v>Orse I09427</v>
      </c>
      <c r="B14806" s="3" t="s">
        <v>15547</v>
      </c>
      <c r="C14806" s="3" t="s">
        <v>8238</v>
      </c>
      <c r="D14806" s="2" t="s">
        <v>15556</v>
      </c>
      <c r="E14806" s="3" t="s">
        <v>15539</v>
      </c>
      <c r="G14806" s="66">
        <v>159.19999999999999</v>
      </c>
    </row>
    <row r="14807" spans="1:8" x14ac:dyDescent="0.2">
      <c r="A14807" s="1" t="str">
        <f t="shared" si="242"/>
        <v>Orse I01089</v>
      </c>
      <c r="B14807" s="3" t="s">
        <v>15547</v>
      </c>
      <c r="C14807" s="3" t="s">
        <v>8326</v>
      </c>
      <c r="D14807" s="2" t="s">
        <v>15557</v>
      </c>
      <c r="E14807" s="3" t="s">
        <v>15539</v>
      </c>
      <c r="G14807" s="66">
        <v>18.600000000000001</v>
      </c>
    </row>
    <row r="14808" spans="1:8" x14ac:dyDescent="0.2">
      <c r="A14808" s="1" t="str">
        <f t="shared" si="242"/>
        <v>Orse S12488</v>
      </c>
      <c r="B14808" s="3" t="s">
        <v>15547</v>
      </c>
      <c r="C14808" s="3" t="s">
        <v>8325</v>
      </c>
      <c r="D14808" s="2" t="s">
        <v>15558</v>
      </c>
      <c r="E14808" s="3" t="s">
        <v>15539</v>
      </c>
      <c r="G14808" s="66">
        <v>24.9</v>
      </c>
    </row>
    <row r="14809" spans="1:8" x14ac:dyDescent="0.2">
      <c r="A14809" s="1" t="str">
        <f t="shared" si="242"/>
        <v>Orse I11981</v>
      </c>
      <c r="B14809" s="3" t="s">
        <v>15547</v>
      </c>
      <c r="C14809" s="3" t="s">
        <v>8324</v>
      </c>
      <c r="D14809" s="2" t="s">
        <v>15559</v>
      </c>
      <c r="E14809" s="3" t="s">
        <v>15539</v>
      </c>
      <c r="G14809" s="66">
        <v>233.61</v>
      </c>
    </row>
    <row r="14810" spans="1:8" x14ac:dyDescent="0.2">
      <c r="A14810" s="1" t="str">
        <f t="shared" ref="A14810:A14843" si="243">CONCATENAR</f>
        <v>SPObras P.04.000.042174</v>
      </c>
      <c r="B14810" s="3" t="s">
        <v>15541</v>
      </c>
      <c r="C14810" s="3" t="s">
        <v>15573</v>
      </c>
      <c r="D14810" s="2" t="s">
        <v>15574</v>
      </c>
      <c r="E14810" s="3" t="s">
        <v>6147</v>
      </c>
      <c r="G14810" s="66">
        <v>95.81</v>
      </c>
      <c r="H14810" s="75" t="s">
        <v>15542</v>
      </c>
    </row>
    <row r="14811" spans="1:8" ht="22.5" x14ac:dyDescent="0.2">
      <c r="A14811" s="1" t="str">
        <f t="shared" si="243"/>
        <v>SPObras H.13.000.069565</v>
      </c>
      <c r="B14811" s="3" t="s">
        <v>15541</v>
      </c>
      <c r="C14811" s="3" t="s">
        <v>15564</v>
      </c>
      <c r="D14811" s="2" t="s">
        <v>15575</v>
      </c>
      <c r="E14811" s="3" t="s">
        <v>6153</v>
      </c>
      <c r="G14811" s="66">
        <v>66.61</v>
      </c>
    </row>
    <row r="14812" spans="1:8" ht="22.5" x14ac:dyDescent="0.2">
      <c r="A14812" s="1" t="str">
        <f t="shared" si="243"/>
        <v>SINAPI-I 39024</v>
      </c>
      <c r="B14812" s="3" t="s">
        <v>6169</v>
      </c>
      <c r="C14812" s="3">
        <v>39024</v>
      </c>
      <c r="D14812" s="2" t="s">
        <v>14110</v>
      </c>
      <c r="E14812" s="3" t="s">
        <v>6148</v>
      </c>
      <c r="G14812" s="66">
        <v>770.8</v>
      </c>
      <c r="H14812" s="75" t="s">
        <v>6170</v>
      </c>
    </row>
    <row r="14813" spans="1:8" ht="22.5" x14ac:dyDescent="0.2">
      <c r="A14813" s="1" t="str">
        <f t="shared" si="243"/>
        <v>SINAPI-I 39025</v>
      </c>
      <c r="B14813" s="3" t="s">
        <v>6169</v>
      </c>
      <c r="C14813" s="3">
        <v>39025</v>
      </c>
      <c r="D14813" s="2" t="s">
        <v>14113</v>
      </c>
      <c r="E14813" s="3" t="s">
        <v>6148</v>
      </c>
      <c r="G14813" s="66">
        <v>790.37</v>
      </c>
    </row>
    <row r="14814" spans="1:8" ht="22.5" x14ac:dyDescent="0.2">
      <c r="A14814" s="1" t="str">
        <f t="shared" si="243"/>
        <v>SINAPI-I 4922</v>
      </c>
      <c r="B14814" s="3" t="s">
        <v>6169</v>
      </c>
      <c r="C14814" s="3">
        <v>4922</v>
      </c>
      <c r="D14814" s="2" t="s">
        <v>14114</v>
      </c>
      <c r="E14814" s="3" t="s">
        <v>6149</v>
      </c>
      <c r="G14814" s="66">
        <v>400.36</v>
      </c>
    </row>
    <row r="14815" spans="1:8" x14ac:dyDescent="0.2">
      <c r="A14815" s="1" t="str">
        <f t="shared" si="243"/>
        <v>SINAPI-I 6186</v>
      </c>
      <c r="B14815" s="3" t="s">
        <v>6169</v>
      </c>
      <c r="C14815" s="3" t="s">
        <v>7924</v>
      </c>
      <c r="D14815" s="2" t="s">
        <v>14396</v>
      </c>
      <c r="E14815" s="3" t="s">
        <v>6147</v>
      </c>
      <c r="G14815" s="66">
        <v>22.33</v>
      </c>
    </row>
    <row r="14816" spans="1:8" ht="22.5" x14ac:dyDescent="0.2">
      <c r="A14816" s="1" t="str">
        <f t="shared" si="243"/>
        <v>SINAPI-I 39511</v>
      </c>
      <c r="B14816" s="3" t="s">
        <v>6169</v>
      </c>
      <c r="C14816" s="3" t="s">
        <v>7926</v>
      </c>
      <c r="D14816" s="2" t="s">
        <v>12758</v>
      </c>
      <c r="E14816" s="3" t="s">
        <v>6149</v>
      </c>
      <c r="G14816" s="66">
        <v>134.13999999999999</v>
      </c>
    </row>
    <row r="14817" spans="1:8" x14ac:dyDescent="0.2">
      <c r="A14817" s="1" t="str">
        <f t="shared" si="243"/>
        <v>SINAPI-I 36204</v>
      </c>
      <c r="B14817" s="3" t="s">
        <v>6169</v>
      </c>
      <c r="C14817" s="3" t="s">
        <v>8125</v>
      </c>
      <c r="D14817" s="2" t="s">
        <v>11099</v>
      </c>
      <c r="E14817" s="3" t="s">
        <v>6148</v>
      </c>
      <c r="G14817" s="66">
        <v>190.46</v>
      </c>
    </row>
    <row r="14818" spans="1:8" x14ac:dyDescent="0.2">
      <c r="A14818" s="1" t="str">
        <f t="shared" si="243"/>
        <v>SINAPI-I 40364</v>
      </c>
      <c r="B14818" s="3" t="s">
        <v>6169</v>
      </c>
      <c r="C14818" s="3" t="s">
        <v>8148</v>
      </c>
      <c r="D14818" s="2" t="s">
        <v>13359</v>
      </c>
      <c r="E14818" s="3" t="s">
        <v>6148</v>
      </c>
      <c r="G14818" s="66">
        <v>56.09</v>
      </c>
    </row>
    <row r="14819" spans="1:8" x14ac:dyDescent="0.2">
      <c r="A14819" s="1" t="str">
        <f t="shared" si="243"/>
        <v>SINAPI-I 40373</v>
      </c>
      <c r="B14819" s="3" t="s">
        <v>6169</v>
      </c>
      <c r="C14819" s="3" t="s">
        <v>8149</v>
      </c>
      <c r="D14819" s="2" t="s">
        <v>13364</v>
      </c>
      <c r="E14819" s="3" t="s">
        <v>6148</v>
      </c>
      <c r="G14819" s="66">
        <v>240.69</v>
      </c>
    </row>
    <row r="14820" spans="1:8" x14ac:dyDescent="0.2">
      <c r="A14820" s="1" t="str">
        <f t="shared" si="243"/>
        <v>SINAPI-I 379</v>
      </c>
      <c r="B14820" s="3" t="s">
        <v>6169</v>
      </c>
      <c r="C14820" s="3" t="s">
        <v>8220</v>
      </c>
      <c r="D14820" s="2" t="s">
        <v>11024</v>
      </c>
      <c r="E14820" s="3" t="s">
        <v>6148</v>
      </c>
      <c r="G14820" s="66">
        <v>1.43</v>
      </c>
    </row>
    <row r="14821" spans="1:8" ht="22.5" x14ac:dyDescent="0.2">
      <c r="A14821" s="1" t="str">
        <f t="shared" si="243"/>
        <v>SINAPI-I 1091</v>
      </c>
      <c r="B14821" s="3" t="s">
        <v>6169</v>
      </c>
      <c r="C14821" s="3" t="s">
        <v>8224</v>
      </c>
      <c r="D14821" s="2" t="s">
        <v>10996</v>
      </c>
      <c r="E14821" s="3" t="s">
        <v>6148</v>
      </c>
      <c r="G14821" s="66">
        <v>26.08</v>
      </c>
    </row>
    <row r="14822" spans="1:8" x14ac:dyDescent="0.2">
      <c r="A14822" s="1" t="str">
        <f t="shared" si="243"/>
        <v>SINAPI-I 13348</v>
      </c>
      <c r="B14822" s="3" t="s">
        <v>6169</v>
      </c>
      <c r="C14822" s="3" t="s">
        <v>8309</v>
      </c>
      <c r="D14822" s="2" t="s">
        <v>11012</v>
      </c>
      <c r="E14822" s="3" t="s">
        <v>6148</v>
      </c>
      <c r="G14822" s="66">
        <v>1.63</v>
      </c>
    </row>
    <row r="14823" spans="1:8" x14ac:dyDescent="0.2">
      <c r="A14823" s="1" t="str">
        <f t="shared" si="243"/>
        <v>SINAPI-I 402</v>
      </c>
      <c r="B14823" s="3" t="s">
        <v>6169</v>
      </c>
      <c r="C14823" s="3" t="s">
        <v>8239</v>
      </c>
      <c r="D14823" s="2" t="s">
        <v>12809</v>
      </c>
      <c r="E14823" s="3" t="s">
        <v>6148</v>
      </c>
      <c r="G14823" s="66">
        <v>12.11</v>
      </c>
    </row>
    <row r="14824" spans="1:8" ht="22.5" x14ac:dyDescent="0.2">
      <c r="A14824" s="1" t="str">
        <f t="shared" si="243"/>
        <v>SINAPI-I 12266</v>
      </c>
      <c r="B14824" s="3" t="s">
        <v>6169</v>
      </c>
      <c r="C14824" s="3" t="s">
        <v>8534</v>
      </c>
      <c r="D14824" s="2" t="s">
        <v>13266</v>
      </c>
      <c r="E14824" s="3" t="s">
        <v>6148</v>
      </c>
      <c r="G14824" s="66">
        <v>107.48</v>
      </c>
    </row>
    <row r="14825" spans="1:8" ht="22.5" x14ac:dyDescent="0.2">
      <c r="A14825" s="1" t="str">
        <f t="shared" si="243"/>
        <v>SINAPI-I 11267</v>
      </c>
      <c r="B14825" s="3" t="s">
        <v>6169</v>
      </c>
      <c r="C14825" s="3" t="s">
        <v>8139</v>
      </c>
      <c r="D14825" s="2" t="s">
        <v>11023</v>
      </c>
      <c r="E14825" s="3" t="s">
        <v>6148</v>
      </c>
      <c r="G14825" s="66">
        <v>1.43</v>
      </c>
    </row>
    <row r="14826" spans="1:8" x14ac:dyDescent="0.2">
      <c r="A14826" s="1" t="str">
        <f t="shared" si="243"/>
        <v>SINAPI-I 1340</v>
      </c>
      <c r="B14826" s="3" t="s">
        <v>6169</v>
      </c>
      <c r="C14826" s="3" t="s">
        <v>8390</v>
      </c>
      <c r="D14826" s="2" t="s">
        <v>11770</v>
      </c>
      <c r="E14826" s="3" t="s">
        <v>6149</v>
      </c>
      <c r="G14826" s="66">
        <v>45.05</v>
      </c>
    </row>
    <row r="14827" spans="1:8" x14ac:dyDescent="0.2">
      <c r="A14827" s="1" t="str">
        <f t="shared" si="243"/>
        <v>SINAPI-I 36205</v>
      </c>
      <c r="B14827" s="3" t="s">
        <v>6169</v>
      </c>
      <c r="C14827" s="3" t="s">
        <v>8394</v>
      </c>
      <c r="D14827" s="2" t="s">
        <v>11100</v>
      </c>
      <c r="E14827" s="3" t="s">
        <v>6148</v>
      </c>
      <c r="G14827" s="66">
        <v>211.52</v>
      </c>
    </row>
    <row r="14828" spans="1:8" ht="22.5" x14ac:dyDescent="0.2">
      <c r="A14828" s="1" t="str">
        <f t="shared" si="243"/>
        <v>SINAPI 39024</v>
      </c>
      <c r="B14828" s="3" t="s">
        <v>6165</v>
      </c>
      <c r="C14828" s="3">
        <v>39024</v>
      </c>
      <c r="D14828" s="2" t="s">
        <v>14110</v>
      </c>
      <c r="E14828" s="3" t="s">
        <v>6148</v>
      </c>
      <c r="G14828" s="66">
        <v>770.8</v>
      </c>
      <c r="H14828" s="75" t="s">
        <v>10668</v>
      </c>
    </row>
    <row r="14829" spans="1:8" ht="22.5" x14ac:dyDescent="0.2">
      <c r="A14829" s="1" t="str">
        <f t="shared" si="243"/>
        <v>SINAPI 39025</v>
      </c>
      <c r="B14829" s="3" t="s">
        <v>6165</v>
      </c>
      <c r="C14829" s="3">
        <v>39025</v>
      </c>
      <c r="D14829" s="2" t="s">
        <v>14113</v>
      </c>
      <c r="E14829" s="3" t="s">
        <v>6148</v>
      </c>
      <c r="G14829" s="66">
        <v>790.37</v>
      </c>
    </row>
    <row r="14830" spans="1:8" ht="22.5" x14ac:dyDescent="0.2">
      <c r="A14830" s="1" t="str">
        <f t="shared" si="243"/>
        <v>SINAPI 4922</v>
      </c>
      <c r="B14830" s="3" t="s">
        <v>6165</v>
      </c>
      <c r="C14830" s="3">
        <v>4922</v>
      </c>
      <c r="D14830" s="2" t="s">
        <v>14114</v>
      </c>
      <c r="E14830" s="3" t="s">
        <v>6149</v>
      </c>
      <c r="G14830" s="66">
        <v>400.36</v>
      </c>
    </row>
    <row r="14831" spans="1:8" x14ac:dyDescent="0.2">
      <c r="A14831" s="1" t="str">
        <f t="shared" si="243"/>
        <v>SINAPI 6186</v>
      </c>
      <c r="B14831" s="3" t="s">
        <v>6165</v>
      </c>
      <c r="C14831" s="3" t="s">
        <v>7924</v>
      </c>
      <c r="D14831" s="2" t="s">
        <v>14396</v>
      </c>
      <c r="E14831" s="3" t="s">
        <v>6147</v>
      </c>
      <c r="G14831" s="66">
        <v>22.33</v>
      </c>
    </row>
    <row r="14832" spans="1:8" ht="22.5" x14ac:dyDescent="0.2">
      <c r="A14832" s="1" t="str">
        <f t="shared" si="243"/>
        <v>SINAPI 39511</v>
      </c>
      <c r="B14832" s="3" t="s">
        <v>6165</v>
      </c>
      <c r="C14832" s="3" t="s">
        <v>7926</v>
      </c>
      <c r="D14832" s="2" t="s">
        <v>12758</v>
      </c>
      <c r="E14832" s="3" t="s">
        <v>6149</v>
      </c>
      <c r="G14832" s="66">
        <v>134.13999999999999</v>
      </c>
    </row>
    <row r="14833" spans="1:8" x14ac:dyDescent="0.2">
      <c r="A14833" s="1" t="str">
        <f t="shared" si="243"/>
        <v>SINAPI 36204</v>
      </c>
      <c r="B14833" s="3" t="s">
        <v>6165</v>
      </c>
      <c r="C14833" s="3" t="s">
        <v>8125</v>
      </c>
      <c r="D14833" s="2" t="s">
        <v>11099</v>
      </c>
      <c r="E14833" s="3" t="s">
        <v>6148</v>
      </c>
      <c r="G14833" s="66">
        <v>190.46</v>
      </c>
    </row>
    <row r="14834" spans="1:8" x14ac:dyDescent="0.2">
      <c r="A14834" s="1" t="str">
        <f t="shared" si="243"/>
        <v>SINAPI 40364</v>
      </c>
      <c r="B14834" s="3" t="s">
        <v>6165</v>
      </c>
      <c r="C14834" s="3" t="s">
        <v>8148</v>
      </c>
      <c r="D14834" s="2" t="s">
        <v>13359</v>
      </c>
      <c r="E14834" s="3" t="s">
        <v>6148</v>
      </c>
      <c r="G14834" s="66">
        <v>56.09</v>
      </c>
    </row>
    <row r="14835" spans="1:8" x14ac:dyDescent="0.2">
      <c r="A14835" s="1" t="str">
        <f t="shared" si="243"/>
        <v>SINAPI 40373</v>
      </c>
      <c r="B14835" s="3" t="s">
        <v>6165</v>
      </c>
      <c r="C14835" s="3" t="s">
        <v>8149</v>
      </c>
      <c r="D14835" s="2" t="s">
        <v>13364</v>
      </c>
      <c r="E14835" s="3" t="s">
        <v>6148</v>
      </c>
      <c r="G14835" s="66">
        <v>240.69</v>
      </c>
    </row>
    <row r="14836" spans="1:8" x14ac:dyDescent="0.2">
      <c r="A14836" s="1" t="str">
        <f t="shared" si="243"/>
        <v>SINAPI 379</v>
      </c>
      <c r="B14836" s="3" t="s">
        <v>6165</v>
      </c>
      <c r="C14836" s="3" t="s">
        <v>8220</v>
      </c>
      <c r="D14836" s="2" t="s">
        <v>11024</v>
      </c>
      <c r="E14836" s="3" t="s">
        <v>6148</v>
      </c>
      <c r="G14836" s="66">
        <v>1.43</v>
      </c>
    </row>
    <row r="14837" spans="1:8" ht="22.5" x14ac:dyDescent="0.2">
      <c r="A14837" s="1" t="str">
        <f t="shared" si="243"/>
        <v>SINAPI 1091</v>
      </c>
      <c r="B14837" s="3" t="s">
        <v>6165</v>
      </c>
      <c r="C14837" s="3" t="s">
        <v>8224</v>
      </c>
      <c r="D14837" s="2" t="s">
        <v>10996</v>
      </c>
      <c r="E14837" s="3" t="s">
        <v>6148</v>
      </c>
      <c r="G14837" s="66">
        <v>26.08</v>
      </c>
    </row>
    <row r="14838" spans="1:8" x14ac:dyDescent="0.2">
      <c r="A14838" s="1" t="str">
        <f t="shared" si="243"/>
        <v>SINAPI 13348</v>
      </c>
      <c r="B14838" s="3" t="s">
        <v>6165</v>
      </c>
      <c r="C14838" s="3" t="s">
        <v>8309</v>
      </c>
      <c r="D14838" s="2" t="s">
        <v>11012</v>
      </c>
      <c r="E14838" s="3" t="s">
        <v>6148</v>
      </c>
      <c r="G14838" s="66">
        <v>1.63</v>
      </c>
    </row>
    <row r="14839" spans="1:8" x14ac:dyDescent="0.2">
      <c r="A14839" s="1" t="str">
        <f t="shared" si="243"/>
        <v>SINAPI 402</v>
      </c>
      <c r="B14839" s="3" t="s">
        <v>6165</v>
      </c>
      <c r="C14839" s="3" t="s">
        <v>8239</v>
      </c>
      <c r="D14839" s="2" t="s">
        <v>12809</v>
      </c>
      <c r="E14839" s="3" t="s">
        <v>6148</v>
      </c>
      <c r="G14839" s="66">
        <v>12.11</v>
      </c>
    </row>
    <row r="14840" spans="1:8" ht="22.5" x14ac:dyDescent="0.2">
      <c r="A14840" s="1" t="str">
        <f t="shared" si="243"/>
        <v>SINAPI 12266</v>
      </c>
      <c r="B14840" s="3" t="s">
        <v>6165</v>
      </c>
      <c r="C14840" s="3" t="s">
        <v>8534</v>
      </c>
      <c r="D14840" s="2" t="s">
        <v>13266</v>
      </c>
      <c r="E14840" s="3" t="s">
        <v>6148</v>
      </c>
      <c r="G14840" s="66">
        <v>107.48</v>
      </c>
    </row>
    <row r="14841" spans="1:8" ht="22.5" x14ac:dyDescent="0.2">
      <c r="A14841" s="1" t="str">
        <f t="shared" si="243"/>
        <v>SINAPI 11267</v>
      </c>
      <c r="B14841" s="3" t="s">
        <v>6165</v>
      </c>
      <c r="C14841" s="3" t="s">
        <v>8139</v>
      </c>
      <c r="D14841" s="2" t="s">
        <v>11023</v>
      </c>
      <c r="E14841" s="3" t="s">
        <v>6148</v>
      </c>
      <c r="G14841" s="66">
        <v>1.43</v>
      </c>
    </row>
    <row r="14842" spans="1:8" x14ac:dyDescent="0.2">
      <c r="A14842" s="1" t="str">
        <f t="shared" si="243"/>
        <v>SINAPI 1340</v>
      </c>
      <c r="B14842" s="3" t="s">
        <v>6165</v>
      </c>
      <c r="C14842" s="3" t="s">
        <v>8390</v>
      </c>
      <c r="D14842" s="2" t="s">
        <v>11770</v>
      </c>
      <c r="E14842" s="3" t="s">
        <v>6149</v>
      </c>
      <c r="G14842" s="66">
        <v>45.05</v>
      </c>
    </row>
    <row r="14843" spans="1:8" x14ac:dyDescent="0.2">
      <c r="A14843" s="1" t="str">
        <f t="shared" si="243"/>
        <v>SINAPI 36205</v>
      </c>
      <c r="B14843" s="3" t="s">
        <v>6165</v>
      </c>
      <c r="C14843" s="3" t="s">
        <v>8394</v>
      </c>
      <c r="D14843" s="2" t="s">
        <v>11100</v>
      </c>
      <c r="E14843" s="3" t="s">
        <v>6148</v>
      </c>
      <c r="G14843" s="66">
        <v>211.52</v>
      </c>
    </row>
    <row r="14844" spans="1:8" x14ac:dyDescent="0.2">
      <c r="A14844" s="1" t="str">
        <f>CONCATENAR</f>
        <v>SPObras 42.05.440</v>
      </c>
      <c r="B14844" s="3" t="s">
        <v>15541</v>
      </c>
      <c r="C14844" s="3" t="s">
        <v>15579</v>
      </c>
      <c r="D14844" s="2" t="s">
        <v>15580</v>
      </c>
      <c r="E14844" s="3" t="s">
        <v>6147</v>
      </c>
      <c r="G14844" s="66">
        <v>34.94</v>
      </c>
      <c r="H14844" s="75" t="s">
        <v>15542</v>
      </c>
    </row>
    <row r="14845" spans="1:8" x14ac:dyDescent="0.2">
      <c r="A14845" s="1" t="str">
        <f>CONCATENAR</f>
        <v>SINAPI 1339</v>
      </c>
      <c r="B14845" s="3" t="s">
        <v>6165</v>
      </c>
      <c r="C14845" s="3" t="s">
        <v>8392</v>
      </c>
      <c r="D14845" s="2" t="s">
        <v>11825</v>
      </c>
      <c r="E14845" s="3" t="s">
        <v>6153</v>
      </c>
      <c r="G14845" s="66">
        <v>39.07</v>
      </c>
      <c r="H14845" s="75" t="s">
        <v>10668</v>
      </c>
    </row>
    <row r="14846" spans="1:8" x14ac:dyDescent="0.2">
      <c r="A14846" s="1" t="str">
        <f>CONCATENAR</f>
        <v>SPObras 43.10.730</v>
      </c>
      <c r="B14846" s="3" t="s">
        <v>15541</v>
      </c>
      <c r="C14846" s="3" t="s">
        <v>15599</v>
      </c>
      <c r="D14846" s="2" t="s">
        <v>15600</v>
      </c>
      <c r="E14846" s="3" t="s">
        <v>15537</v>
      </c>
      <c r="G14846" s="66">
        <v>21988.39</v>
      </c>
      <c r="H14846" s="75" t="s">
        <v>15542</v>
      </c>
    </row>
  </sheetData>
  <sheetProtection algorithmName="SHA-512" hashValue="GhlWr6rOLvdAyAkEsAwLwMpgGOupJ5amM9rJC8bBt/btfiRD7tvQlDS42KYxiTPJ2JOF8MBp0aWCNcqnpgEA2Q==" saltValue="A1oC68MXpXLIc1Xk3xKX9g==" spinCount="100000" sheet="1" objects="1" scenarios="1"/>
  <mergeCells count="2">
    <mergeCell ref="B1:D1"/>
    <mergeCell ref="I4:I5"/>
  </mergeCells>
  <phoneticPr fontId="11" type="noConversion"/>
  <pageMargins left="0.78740157480314965" right="0.78740157480314965" top="0.78740157480314965" bottom="0.78740157480314965" header="5.7086614173228352" footer="0.59055118110236227"/>
  <pageSetup paperSize="9" scale="53" fitToHeight="0" orientation="portrait" r:id="rId1"/>
  <headerFooter>
    <oddHeader>&amp;L_</oddHeader>
    <oddFooter>&amp;R&amp;P&amp;LPlanilha Referência.xls versão 1.10 - Desenvolvido por Caixa Econômica Federal - Conteúdo sob responsabilidade do usuário</oddFooter>
  </headerFooter>
  <drawing r:id="rId2"/>
  <legacyDrawing r:id="rId3"/>
  <oleObjects>
    <mc:AlternateContent xmlns:mc="http://schemas.openxmlformats.org/markup-compatibility/2006">
      <mc:Choice Requires="x14">
        <oleObject shapeId="1043" r:id="rId4">
          <objectPr defaultSize="0" autoPict="0" r:id="rId5">
            <anchor moveWithCells="1" sizeWithCells="1">
              <from>
                <xdr:col>0</xdr:col>
                <xdr:colOff>0</xdr:colOff>
                <xdr:row>0</xdr:row>
                <xdr:rowOff>0</xdr:rowOff>
              </from>
              <to>
                <xdr:col>2</xdr:col>
                <xdr:colOff>704850</xdr:colOff>
                <xdr:row>0</xdr:row>
                <xdr:rowOff>285750</xdr:rowOff>
              </to>
            </anchor>
          </objectPr>
        </oleObject>
      </mc:Choice>
      <mc:Fallback>
        <oleObject shapeId="1043" r:id="rId4"/>
      </mc:Fallback>
    </mc:AlternateContent>
  </oleObjects>
  <mc:AlternateContent xmlns:mc="http://schemas.openxmlformats.org/markup-compatibility/2006">
    <mc:Choice Requires="x14">
      <controls>
        <mc:AlternateContent xmlns:mc="http://schemas.openxmlformats.org/markup-compatibility/2006">
          <mc:Choice Requires="x14">
            <control shapeId="1038" r:id="rId6" name="Button 14">
              <controlPr defaultSize="0" print="0" autoFill="0" autoPict="0" macro="[0]!LimparBanco">
                <anchor moveWithCells="1">
                  <from>
                    <xdr:col>5</xdr:col>
                    <xdr:colOff>133350</xdr:colOff>
                    <xdr:row>0</xdr:row>
                    <xdr:rowOff>28575</xdr:rowOff>
                  </from>
                  <to>
                    <xdr:col>6</xdr:col>
                    <xdr:colOff>828675</xdr:colOff>
                    <xdr:row>1</xdr:row>
                    <xdr:rowOff>38100</xdr:rowOff>
                  </to>
                </anchor>
              </controlPr>
            </control>
          </mc:Choice>
        </mc:AlternateContent>
        <mc:AlternateContent xmlns:mc="http://schemas.openxmlformats.org/markup-compatibility/2006">
          <mc:Choice Requires="x14">
            <control shapeId="1039" r:id="rId7" name="Button 15">
              <controlPr defaultSize="0" print="0" autoFill="0" autoPict="0" macro="[0]!showImportar">
                <anchor moveWithCells="1">
                  <from>
                    <xdr:col>3</xdr:col>
                    <xdr:colOff>4324350</xdr:colOff>
                    <xdr:row>1</xdr:row>
                    <xdr:rowOff>57150</xdr:rowOff>
                  </from>
                  <to>
                    <xdr:col>5</xdr:col>
                    <xdr:colOff>95250</xdr:colOff>
                    <xdr:row>3</xdr:row>
                    <xdr:rowOff>66675</xdr:rowOff>
                  </to>
                </anchor>
              </controlPr>
            </control>
          </mc:Choice>
        </mc:AlternateContent>
        <mc:AlternateContent xmlns:mc="http://schemas.openxmlformats.org/markup-compatibility/2006">
          <mc:Choice Requires="x14">
            <control shapeId="1040" r:id="rId8" name="Button 16">
              <controlPr defaultSize="0" print="0" autoFill="0" autoPict="0" macro="[0]!ImportarSIPCI">
                <anchor moveWithCells="1">
                  <from>
                    <xdr:col>3</xdr:col>
                    <xdr:colOff>4324350</xdr:colOff>
                    <xdr:row>0</xdr:row>
                    <xdr:rowOff>28575</xdr:rowOff>
                  </from>
                  <to>
                    <xdr:col>5</xdr:col>
                    <xdr:colOff>95250</xdr:colOff>
                    <xdr:row>1</xdr:row>
                    <xdr:rowOff>38100</xdr:rowOff>
                  </to>
                </anchor>
              </controlPr>
            </control>
          </mc:Choice>
        </mc:AlternateContent>
        <mc:AlternateContent xmlns:mc="http://schemas.openxmlformats.org/markup-compatibility/2006">
          <mc:Choice Requires="x14">
            <control shapeId="1046" r:id="rId9" name="Button 22">
              <controlPr defaultSize="0" print="0" autoFill="0" autoPict="0" macro="[0]!verAnalitico">
                <anchor moveWithCells="1">
                  <from>
                    <xdr:col>5</xdr:col>
                    <xdr:colOff>133350</xdr:colOff>
                    <xdr:row>1</xdr:row>
                    <xdr:rowOff>57150</xdr:rowOff>
                  </from>
                  <to>
                    <xdr:col>6</xdr:col>
                    <xdr:colOff>828675</xdr:colOff>
                    <xdr:row>3</xdr:row>
                    <xdr:rowOff>66675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3">
    <pageSetUpPr fitToPage="1"/>
  </sheetPr>
  <dimension ref="A1:IV1820"/>
  <sheetViews>
    <sheetView showGridLines="0" tabSelected="1" zoomScale="115" zoomScaleNormal="115" workbookViewId="0">
      <pane ySplit="10" topLeftCell="A346" activePane="bottomLeft" state="frozen"/>
      <selection pane="bottomLeft" activeCell="D361" sqref="D361"/>
    </sheetView>
  </sheetViews>
  <sheetFormatPr defaultColWidth="4" defaultRowHeight="11.25" x14ac:dyDescent="0.2"/>
  <cols>
    <col min="1" max="1" width="4.85546875" style="1" customWidth="1"/>
    <col min="2" max="2" width="10.42578125" style="3" customWidth="1"/>
    <col min="3" max="3" width="8.7109375" style="4" customWidth="1"/>
    <col min="4" max="4" width="59.42578125" style="2" customWidth="1"/>
    <col min="5" max="5" width="7" style="3" bestFit="1" customWidth="1"/>
    <col min="6" max="7" width="7" style="3" hidden="1" customWidth="1"/>
    <col min="8" max="8" width="8" style="3" customWidth="1"/>
    <col min="9" max="10" width="11.42578125" style="3" customWidth="1"/>
    <col min="11" max="11" width="7.42578125" style="1" hidden="1" customWidth="1"/>
    <col min="12" max="12" width="6.28515625" style="1" hidden="1" customWidth="1"/>
    <col min="13" max="255" width="9.140625" style="1" customWidth="1"/>
    <col min="256" max="16384" width="4" style="1"/>
  </cols>
  <sheetData>
    <row r="1" spans="1:256" s="6" customFormat="1" ht="22.5" customHeight="1" x14ac:dyDescent="0.2">
      <c r="B1" s="108" t="s">
        <v>19</v>
      </c>
      <c r="C1" s="108"/>
      <c r="D1" s="108"/>
      <c r="E1" s="108"/>
      <c r="F1" s="108"/>
      <c r="G1" s="108"/>
      <c r="H1" s="108"/>
      <c r="I1" s="108"/>
      <c r="J1" s="108"/>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row>
    <row r="2" spans="1:256" s="6" customFormat="1" x14ac:dyDescent="0.2">
      <c r="B2" s="16"/>
      <c r="C2" s="16"/>
      <c r="D2" s="16"/>
      <c r="E2" s="12"/>
      <c r="F2" s="12"/>
      <c r="G2" s="12"/>
      <c r="H2" s="12"/>
      <c r="I2" s="12"/>
      <c r="J2" s="12"/>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s="6" customFormat="1" x14ac:dyDescent="0.2">
      <c r="B3" s="5"/>
      <c r="C3" s="8"/>
      <c r="D3" s="8"/>
      <c r="E3" s="12"/>
      <c r="F3" s="12"/>
      <c r="G3" s="12"/>
      <c r="H3" s="12"/>
      <c r="I3" s="12"/>
      <c r="J3" s="12"/>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s="6" customFormat="1" ht="11.25" customHeight="1" x14ac:dyDescent="0.2">
      <c r="B4" s="23" t="s">
        <v>14</v>
      </c>
      <c r="D4" s="7"/>
      <c r="E4" s="12"/>
      <c r="F4" s="12"/>
      <c r="G4" s="12"/>
      <c r="H4" s="12"/>
      <c r="I4" s="24" t="s">
        <v>21</v>
      </c>
      <c r="J4" s="24" t="s">
        <v>21</v>
      </c>
      <c r="L4" s="1"/>
      <c r="M4" s="1"/>
      <c r="N4" s="1"/>
      <c r="O4" s="110"/>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s="6" customFormat="1" ht="11.25" hidden="1" customHeight="1" x14ac:dyDescent="0.2">
      <c r="B5" s="3" t="str">
        <f ca="1">OFFSET(Composições!$A$1,MATCH(COUNTIF($H$1:$H5,"Composições"),Composições!$K:$K,0)-1,COLUMN(Banco!B$6)-1)</f>
        <v>Composição</v>
      </c>
      <c r="C5" s="4" t="str">
        <f ca="1">OFFSET(Composições!$A$1,MATCH(COUNTIF($H$1:$H5,"Composições"),Composições!$K:$K,0)-1,COLUMN(Banco!C$6)-1)</f>
        <v>FNDE 03</v>
      </c>
      <c r="D5" s="2" t="str">
        <f ca="1">IF(COUNTIF(OFFSET(Banco!$A$6,1,0,NCOMPOSICOES),$A5)&gt;1,"CÓDIGO REPETIDO",OFFSET(Composições!$A$1,MATCH(COUNTIF($H$1:$H5,"Composições"),Composições!$K:$K,0)-1,COLUMN(Banco!D$6)-1))</f>
        <v>LIGAÇÃO PROVISÓRIA DE ÁGUA E ESGOTO (UN)</v>
      </c>
      <c r="E5" s="3" t="str">
        <f ca="1">OFFSET(Composições!$A$1,MATCH(COUNTIF($H$1:$H5,"Composições"),Composições!$K:$K,0)-1,COLUMN(Banco!E$6)-1)</f>
        <v>UN</v>
      </c>
      <c r="F5" s="3">
        <f ca="1">OFFSET(Composições!$A$1,MATCH(COUNTIF($H$1:$H5,"Composições"),Composições!$K:$K,0)-1,COLUMN(Banco!F$6)-1)</f>
        <v>0</v>
      </c>
      <c r="G5" s="3">
        <f ca="1">OFFSET(Composições!$A$1,MATCH(COUNTIF($H$1:$H5,"Composições"),Composições!$K:$K,0)-1,COLUMN(Banco!G$6)-1)</f>
        <v>3102.22</v>
      </c>
      <c r="H5" s="1" t="s">
        <v>22</v>
      </c>
      <c r="I5" s="13"/>
      <c r="J5" s="9"/>
      <c r="L5" s="1"/>
      <c r="M5" s="1"/>
      <c r="N5" s="1"/>
      <c r="O5" s="110"/>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s="6" customFormat="1" ht="11.25" hidden="1" customHeight="1" x14ac:dyDescent="0.2">
      <c r="B6" s="9"/>
      <c r="C6" s="10"/>
      <c r="D6" s="11"/>
      <c r="E6" s="9"/>
      <c r="F6" s="9"/>
      <c r="G6" s="9"/>
      <c r="H6" s="9"/>
      <c r="I6" s="13"/>
      <c r="J6" s="9"/>
      <c r="L6" s="1"/>
      <c r="M6" s="1"/>
      <c r="N6" s="1"/>
      <c r="O6" s="110"/>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ht="11.25" hidden="1" customHeight="1" x14ac:dyDescent="0.2">
      <c r="A7" s="27" t="str">
        <f>CONCATENAR</f>
        <v xml:space="preserve"> </v>
      </c>
      <c r="B7" s="28"/>
      <c r="C7" s="28"/>
      <c r="D7" s="29"/>
      <c r="E7" s="28"/>
      <c r="F7" s="52">
        <f ca="1">IF($L7&gt;0,SUM(OFFSET(F7,1,0,$L7),0))</f>
        <v>0</v>
      </c>
      <c r="G7" s="52">
        <f ca="1">IF($L7&gt;0,SUM(OFFSET(G7,1,0,$L7),0))</f>
        <v>0</v>
      </c>
      <c r="H7" s="53"/>
      <c r="I7" s="62">
        <f ca="1">IF(ISERROR(F7),0,F7)</f>
        <v>0</v>
      </c>
      <c r="J7" s="63">
        <f ca="1">IF(ISERROR(G7),0,G7)</f>
        <v>0</v>
      </c>
      <c r="K7" s="1">
        <f>COUNTA($A$1:$A7)-1</f>
        <v>0</v>
      </c>
      <c r="L7" s="1">
        <f>IF(MAX(K:K)=K7,MATCH(9999999,$K:$K)+1,MATCH(K7+1,K:K,0))-ROW(L7)-2</f>
        <v>2</v>
      </c>
      <c r="M7" s="3" t="str">
        <f ca="1">IF(AND(OR(I7&lt;&gt;0,J7&lt;&gt;0),N7="Sim"),"F","")</f>
        <v/>
      </c>
      <c r="N7" s="56" t="s">
        <v>64</v>
      </c>
      <c r="O7" s="110"/>
    </row>
    <row r="8" spans="1:256" ht="11.25" hidden="1" customHeight="1" x14ac:dyDescent="0.2">
      <c r="B8" s="30"/>
      <c r="C8" s="30"/>
      <c r="D8" s="25" t="str">
        <f ca="1">IF(ISNUMBER($L8),OFFSET(Banco!$A$1,Composições!$L8-1,COLUMN(Composições!D8)-1),"")</f>
        <v/>
      </c>
      <c r="E8" s="54" t="str">
        <f ca="1">IF(ISNUMBER($L8),OFFSET(Banco!$A$1,Composições!$L8-1,COLUMN(Composições!E8)-1),"")</f>
        <v/>
      </c>
      <c r="F8" s="54">
        <f ca="1">TRUNC($H8*ROUND(I8,2),2)</f>
        <v>0</v>
      </c>
      <c r="G8" s="54">
        <f ca="1">TRUNC($H8*ROUND(J8,2),2)</f>
        <v>0</v>
      </c>
      <c r="H8" s="26"/>
      <c r="I8" s="64">
        <f ca="1">IF(ISNUMBER($L8),VALUE(OFFSET(Banco!$A$1,Composições!$L8-1,COLUMN(Composições!I8)-4)),0)</f>
        <v>0</v>
      </c>
      <c r="J8" s="64">
        <f ca="1">IF(ISNUMBER($L8),VALUE(OFFSET(Banco!$A$1,Composições!$L8-1,COLUMN(Composições!J8)-4)),0)</f>
        <v>0</v>
      </c>
      <c r="K8" s="1">
        <f>COUNTA($A$1:$A8)-1</f>
        <v>0</v>
      </c>
      <c r="L8" s="1" t="e">
        <f ca="1">MATCH(Composições!CONCATENAR,Banco!$A:$A,0)</f>
        <v>#N/A</v>
      </c>
      <c r="M8" s="3" t="str">
        <f ca="1">IF(OR(ISERROR(L8),H8="",H8=0),"",OFFSET($M$1,MATCH(K8,$K$1:$K8,0)-1,0))</f>
        <v/>
      </c>
      <c r="O8" s="110"/>
    </row>
    <row r="9" spans="1:256" ht="12.75" hidden="1" customHeight="1" x14ac:dyDescent="0.2">
      <c r="B9" s="1"/>
      <c r="C9" s="1"/>
      <c r="D9" s="1"/>
      <c r="E9" s="1"/>
      <c r="F9" s="1"/>
      <c r="G9" s="1"/>
      <c r="H9" s="1"/>
      <c r="I9" s="1"/>
      <c r="J9" s="1"/>
      <c r="K9" s="1">
        <f>COUNTA($A$1:$A9)-1</f>
        <v>0</v>
      </c>
      <c r="M9" s="3" t="str">
        <f ca="1">IF(OFFSET($M$1,MATCH(OFFSET(K9,-1,0),$K$1:$K9,0)-1,0)="F","F","")</f>
        <v/>
      </c>
      <c r="O9" s="110"/>
    </row>
    <row r="10" spans="1:256" s="6" customFormat="1" x14ac:dyDescent="0.2">
      <c r="B10" s="9" t="s">
        <v>18</v>
      </c>
      <c r="C10" s="47" t="s">
        <v>3</v>
      </c>
      <c r="D10" s="11" t="s">
        <v>4</v>
      </c>
      <c r="E10" s="9" t="s">
        <v>0</v>
      </c>
      <c r="F10" s="9"/>
      <c r="G10" s="9"/>
      <c r="H10" s="9" t="s">
        <v>55</v>
      </c>
      <c r="I10" s="13" t="s">
        <v>1</v>
      </c>
      <c r="J10" s="9" t="s">
        <v>54</v>
      </c>
      <c r="L10" s="1"/>
      <c r="M10" s="44" t="s">
        <v>45</v>
      </c>
      <c r="N10" s="44" t="s">
        <v>63</v>
      </c>
      <c r="O10" s="110"/>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pans="1:256" x14ac:dyDescent="0.2">
      <c r="A11" s="83" t="str">
        <f>CONCATENAR</f>
        <v>Composição FNDE 03</v>
      </c>
      <c r="B11" s="86" t="s">
        <v>8423</v>
      </c>
      <c r="C11" s="86" t="s">
        <v>7749</v>
      </c>
      <c r="D11" s="87" t="s">
        <v>7750</v>
      </c>
      <c r="E11" s="86" t="s">
        <v>6148</v>
      </c>
      <c r="F11" s="88">
        <f ca="1">IF($L11&gt;0,SUM(OFFSET(F11,1,0,$L11),0))</f>
        <v>0</v>
      </c>
      <c r="G11" s="88">
        <f ca="1">IF($L11&gt;0,SUM(OFFSET(G11,1,0,$L11),0))</f>
        <v>3102.22</v>
      </c>
      <c r="H11" s="89"/>
      <c r="I11" s="90">
        <f ca="1">IF(ISERROR(F11),0,F11)</f>
        <v>0</v>
      </c>
      <c r="J11" s="91">
        <f ca="1">IF(ISERROR(G11),0,G11)</f>
        <v>3102.22</v>
      </c>
      <c r="K11" s="1">
        <f>COUNTA($A$1:$A11)-1</f>
        <v>1</v>
      </c>
      <c r="L11" s="1">
        <f>IF(MAX(K:K)=K11,MATCH(9999999,$K:$K)+1,MATCH(K11+1,K:K,0))-ROW(L11)-2</f>
        <v>13</v>
      </c>
      <c r="M11" s="3" t="str">
        <f ca="1">IF(AND(OR(I11&lt;&gt;0,J11&lt;&gt;0),N11="Sim"),"F","")</f>
        <v>F</v>
      </c>
      <c r="N11" s="84" t="s">
        <v>64</v>
      </c>
    </row>
    <row r="12" spans="1:256" x14ac:dyDescent="0.2">
      <c r="B12" s="92" t="s">
        <v>6169</v>
      </c>
      <c r="C12" s="92" t="s">
        <v>7751</v>
      </c>
      <c r="D12" s="79" t="str">
        <f ca="1">IF(ISNUMBER($L12),OFFSET(Banco!$A$1,Composições!$L12-1,COLUMN(Composições!D12)-1),"")</f>
        <v>AREIA MEDIA - POSTO JAZIDA/FORNECEDOR (RETIRADO NA JAZIDA, SEM TRANSPORTE)</v>
      </c>
      <c r="E12" s="78" t="str">
        <f ca="1">IF(ISNUMBER($L12),OFFSET(Banco!$A$1,Composições!$L12-1,COLUMN(Composições!E12)-1),"")</f>
        <v>M3</v>
      </c>
      <c r="F12" s="78">
        <f t="shared" ref="F12:F21" ca="1" si="0">TRUNC($H12*ROUND(I12,2),2)</f>
        <v>0</v>
      </c>
      <c r="G12" s="78">
        <f t="shared" ref="G12:G21" ca="1" si="1">TRUNC($H12*ROUND(J12,2),2)</f>
        <v>2.6</v>
      </c>
      <c r="H12" s="80">
        <v>0.02</v>
      </c>
      <c r="I12" s="81">
        <f ca="1">IF(ISNUMBER($L12),VALUE(OFFSET(Banco!$A$1,Composições!$L12-1,COLUMN(Composições!I12)-4)),0)</f>
        <v>0</v>
      </c>
      <c r="J12" s="81">
        <f ca="1">IF(ISNUMBER($L12),VALUE(OFFSET(Banco!$A$1,Composições!$L12-1,COLUMN(Composições!J12)-4)),0)</f>
        <v>130</v>
      </c>
      <c r="K12" s="1">
        <f>COUNTA($A$1:$A12)-1</f>
        <v>1</v>
      </c>
      <c r="L12" s="1">
        <f ca="1">MATCH(Composições!CONCATENAR,Banco!$A:$A,0)</f>
        <v>10247</v>
      </c>
      <c r="M12" s="82" t="str">
        <f ca="1">IF(OR(ISERROR($L12),$H12="",$H12=0),"",OFFSET(M$1,MATCH($K12,$K$1:$K12,0)-1,0))</f>
        <v>F</v>
      </c>
    </row>
    <row r="13" spans="1:256" ht="22.5" x14ac:dyDescent="0.2">
      <c r="B13" s="92" t="s">
        <v>6169</v>
      </c>
      <c r="C13" s="92" t="s">
        <v>7752</v>
      </c>
      <c r="D13" s="79" t="str">
        <f ca="1">IF(ISNUMBER($L13),OFFSET(Banco!$A$1,Composições!$L13-1,COLUMN(Composições!D13)-1),"")</f>
        <v>BACIA SANITARIA (VASO) CONVENCIONAL, DE LOUCA BRANCA, SIFAO APARENTE, SAIDA VERTICAL (SEM ASSENTO)</v>
      </c>
      <c r="E13" s="78" t="str">
        <f ca="1">IF(ISNUMBER($L13),OFFSET(Banco!$A$1,Composições!$L13-1,COLUMN(Composições!E13)-1),"")</f>
        <v>UN</v>
      </c>
      <c r="F13" s="78">
        <f t="shared" ca="1" si="0"/>
        <v>0</v>
      </c>
      <c r="G13" s="78">
        <f t="shared" ca="1" si="1"/>
        <v>209.9</v>
      </c>
      <c r="H13" s="80">
        <v>1</v>
      </c>
      <c r="I13" s="81">
        <f ca="1">IF(ISNUMBER($L13),VALUE(OFFSET(Banco!$A$1,Composições!$L13-1,COLUMN(Composições!I13)-4)),0)</f>
        <v>0</v>
      </c>
      <c r="J13" s="81">
        <f ca="1">IF(ISNUMBER($L13),VALUE(OFFSET(Banco!$A$1,Composições!$L13-1,COLUMN(Composições!J13)-4)),0)</f>
        <v>209.9</v>
      </c>
      <c r="K13" s="1">
        <f>COUNTA($A$1:$A13)-1</f>
        <v>1</v>
      </c>
      <c r="L13" s="1">
        <f ca="1">MATCH(Composições!CONCATENAR,Banco!$A:$A,0)</f>
        <v>10329</v>
      </c>
      <c r="M13" s="82" t="str">
        <f ca="1">IF(OR(ISERROR($L13),$H13="",$H13=0),"",OFFSET(M$1,MATCH($K13,$K$1:$K13,0)-1,0))</f>
        <v>F</v>
      </c>
    </row>
    <row r="14" spans="1:256" ht="22.5" x14ac:dyDescent="0.2">
      <c r="B14" s="92" t="s">
        <v>6169</v>
      </c>
      <c r="C14" s="92">
        <v>11868</v>
      </c>
      <c r="D14" s="79" t="str">
        <f ca="1">IF(ISNUMBER($L14),OFFSET(Banco!$A$1,Composições!$L14-1,COLUMN(Composições!D14)-1),"")</f>
        <v>CAIXA D'AGUA / RESERVATORIO EM POLIESTER REFORCADO COM FIBRA DE VIDRO,1000 LITROS, COM TAMPA</v>
      </c>
      <c r="E14" s="78" t="str">
        <f ca="1">IF(ISNUMBER($L14),OFFSET(Banco!$A$1,Composições!$L14-1,COLUMN(Composições!E14)-1),"")</f>
        <v>UN</v>
      </c>
      <c r="F14" s="78">
        <f t="shared" ca="1" si="0"/>
        <v>0</v>
      </c>
      <c r="G14" s="78">
        <f t="shared" ca="1" si="1"/>
        <v>690.51</v>
      </c>
      <c r="H14" s="80">
        <v>1</v>
      </c>
      <c r="I14" s="81">
        <f ca="1">IF(ISNUMBER($L14),VALUE(OFFSET(Banco!$A$1,Composições!$L14-1,COLUMN(Composições!I14)-4)),0)</f>
        <v>0</v>
      </c>
      <c r="J14" s="81">
        <f ca="1">IF(ISNUMBER($L14),VALUE(OFFSET(Banco!$A$1,Composições!$L14-1,COLUMN(Composições!J14)-4)),0)</f>
        <v>690.51</v>
      </c>
      <c r="K14" s="1">
        <f>COUNTA($A$1:$A14)-1</f>
        <v>1</v>
      </c>
      <c r="L14" s="1">
        <f ca="1">MATCH(Composições!CONCATENAR,Banco!$A:$A,0)</f>
        <v>10785</v>
      </c>
      <c r="M14" s="82" t="str">
        <f ca="1">IF(OR(ISERROR($L14),$H14="",$H14=0),"",OFFSET(M$1,MATCH($K14,$K$1:$K14,0)-1,0))</f>
        <v>F</v>
      </c>
    </row>
    <row r="15" spans="1:256" x14ac:dyDescent="0.2">
      <c r="B15" s="92" t="s">
        <v>6169</v>
      </c>
      <c r="C15" s="92" t="s">
        <v>7753</v>
      </c>
      <c r="D15" s="79" t="str">
        <f ca="1">IF(ISNUMBER($L15),OFFSET(Banco!$A$1,Composições!$L15-1,COLUMN(Composições!D15)-1),"")</f>
        <v>PREGO DE ACO POLIDO COM CABECA 15 X 15 (1 1/4 X 13)</v>
      </c>
      <c r="E15" s="78" t="str">
        <f ca="1">IF(ISNUMBER($L15),OFFSET(Banco!$A$1,Composições!$L15-1,COLUMN(Composições!E15)-1),"")</f>
        <v>KG</v>
      </c>
      <c r="F15" s="78">
        <f t="shared" ca="1" si="0"/>
        <v>0</v>
      </c>
      <c r="G15" s="78">
        <f t="shared" ca="1" si="1"/>
        <v>20.21</v>
      </c>
      <c r="H15" s="80">
        <v>1</v>
      </c>
      <c r="I15" s="81">
        <f ca="1">IF(ISNUMBER($L15),VALUE(OFFSET(Banco!$A$1,Composições!$L15-1,COLUMN(Composições!I15)-4)),0)</f>
        <v>0</v>
      </c>
      <c r="J15" s="81">
        <f ca="1">IF(ISNUMBER($L15),VALUE(OFFSET(Banco!$A$1,Composições!$L15-1,COLUMN(Composições!J15)-4)),0)</f>
        <v>20.21</v>
      </c>
      <c r="K15" s="1">
        <f>COUNTA($A$1:$A15)-1</f>
        <v>1</v>
      </c>
      <c r="L15" s="1">
        <f ca="1">MATCH(Composições!CONCATENAR,Banco!$A:$A,0)</f>
        <v>13494</v>
      </c>
      <c r="M15" s="82" t="str">
        <f ca="1">IF(OR(ISERROR($L15),$H15="",$H15=0),"",OFFSET(M$1,MATCH($K15,$K$1:$K15,0)-1,0))</f>
        <v>F</v>
      </c>
    </row>
    <row r="16" spans="1:256" ht="22.5" x14ac:dyDescent="0.2">
      <c r="B16" s="92" t="s">
        <v>6169</v>
      </c>
      <c r="C16" s="92" t="s">
        <v>7754</v>
      </c>
      <c r="D16" s="79" t="str">
        <f ca="1">IF(ISNUMBER($L16),OFFSET(Banco!$A$1,Composições!$L16-1,COLUMN(Composições!D16)-1),"")</f>
        <v>RIPA APARELHADA *1,5 X 5* CM, EM MACARANDUBA/MASSARANDUBA, ANGELIM OU EQUIVALENTE DA REGIAO</v>
      </c>
      <c r="E16" s="78" t="str">
        <f ca="1">IF(ISNUMBER($L16),OFFSET(Banco!$A$1,Composições!$L16-1,COLUMN(Composições!E16)-1),"")</f>
        <v>M</v>
      </c>
      <c r="F16" s="78">
        <f t="shared" ca="1" si="0"/>
        <v>0</v>
      </c>
      <c r="G16" s="78">
        <f t="shared" ca="1" si="1"/>
        <v>36.64</v>
      </c>
      <c r="H16" s="80">
        <v>8</v>
      </c>
      <c r="I16" s="81">
        <f ca="1">IF(ISNUMBER($L16),VALUE(OFFSET(Banco!$A$1,Composições!$L16-1,COLUMN(Composições!I16)-4)),0)</f>
        <v>0</v>
      </c>
      <c r="J16" s="81">
        <f ca="1">IF(ISNUMBER($L16),VALUE(OFFSET(Banco!$A$1,Composições!$L16-1,COLUMN(Composições!J16)-4)),0)</f>
        <v>4.58</v>
      </c>
      <c r="K16" s="1">
        <f>COUNTA($A$1:$A16)-1</f>
        <v>1</v>
      </c>
      <c r="L16" s="1">
        <f ca="1">MATCH(Composições!CONCATENAR,Banco!$A:$A,0)</f>
        <v>13661</v>
      </c>
      <c r="M16" s="82" t="str">
        <f ca="1">IF(OR(ISERROR($L16),$H16="",$H16=0),"",OFFSET(M$1,MATCH($K16,$K$1:$K16,0)-1,0))</f>
        <v>F</v>
      </c>
    </row>
    <row r="17" spans="1:14" ht="22.5" x14ac:dyDescent="0.2">
      <c r="B17" s="92" t="s">
        <v>6169</v>
      </c>
      <c r="C17" s="92" t="s">
        <v>7755</v>
      </c>
      <c r="D17" s="79" t="str">
        <f ca="1">IF(ISNUMBER($L17),OFFSET(Banco!$A$1,Composições!$L17-1,COLUMN(Composições!D17)-1),"")</f>
        <v>TUBO ACO GALVANIZADO COM COSTURA, CLASSE LEVE, DN 20 MM (3/4"), E = 2,25 MM, *1,3* KG/M (NBR 5580)</v>
      </c>
      <c r="E17" s="78" t="str">
        <f ca="1">IF(ISNUMBER($L17),OFFSET(Banco!$A$1,Composições!$L17-1,COLUMN(Composições!E17)-1),"")</f>
        <v>M</v>
      </c>
      <c r="F17" s="78">
        <f t="shared" ca="1" si="0"/>
        <v>0</v>
      </c>
      <c r="G17" s="78">
        <f t="shared" ca="1" si="1"/>
        <v>814.8</v>
      </c>
      <c r="H17" s="80">
        <v>30</v>
      </c>
      <c r="I17" s="81">
        <f ca="1">IF(ISNUMBER($L17),VALUE(OFFSET(Banco!$A$1,Composições!$L17-1,COLUMN(Composições!I17)-4)),0)</f>
        <v>0</v>
      </c>
      <c r="J17" s="81">
        <f ca="1">IF(ISNUMBER($L17),VALUE(OFFSET(Banco!$A$1,Composições!$L17-1,COLUMN(Composições!J17)-4)),0)</f>
        <v>27.16</v>
      </c>
      <c r="K17" s="1">
        <f>COUNTA($A$1:$A17)-1</f>
        <v>1</v>
      </c>
      <c r="L17" s="1">
        <f ca="1">MATCH(Composições!CONCATENAR,Banco!$A:$A,0)</f>
        <v>14331</v>
      </c>
      <c r="M17" s="82" t="str">
        <f ca="1">IF(OR(ISERROR($L17),$H17="",$H17=0),"",OFFSET(M$1,MATCH($K17,$K$1:$K17,0)-1,0))</f>
        <v>F</v>
      </c>
    </row>
    <row r="18" spans="1:14" x14ac:dyDescent="0.2">
      <c r="B18" s="92" t="s">
        <v>6169</v>
      </c>
      <c r="C18" s="92" t="s">
        <v>7756</v>
      </c>
      <c r="D18" s="79" t="str">
        <f ca="1">IF(ISNUMBER($L18),OFFSET(Banco!$A$1,Composições!$L18-1,COLUMN(Composições!D18)-1),"")</f>
        <v>TUBO PVC, SERIE R, DN 100 MM, PARA ESGOTO OU AGUAS PLUVIAIS PREDIAL (NBR 5688)</v>
      </c>
      <c r="E18" s="78" t="str">
        <f ca="1">IF(ISNUMBER($L18),OFFSET(Banco!$A$1,Composições!$L18-1,COLUMN(Composições!E18)-1),"")</f>
        <v>M</v>
      </c>
      <c r="F18" s="78">
        <f t="shared" ca="1" si="0"/>
        <v>0</v>
      </c>
      <c r="G18" s="78">
        <f t="shared" ca="1" si="1"/>
        <v>139.55000000000001</v>
      </c>
      <c r="H18" s="80">
        <v>5</v>
      </c>
      <c r="I18" s="81">
        <f ca="1">IF(ISNUMBER($L18),VALUE(OFFSET(Banco!$A$1,Composições!$L18-1,COLUMN(Composições!I18)-4)),0)</f>
        <v>0</v>
      </c>
      <c r="J18" s="81">
        <f ca="1">IF(ISNUMBER($L18),VALUE(OFFSET(Banco!$A$1,Composições!$L18-1,COLUMN(Composições!J18)-4)),0)</f>
        <v>27.91</v>
      </c>
      <c r="K18" s="1">
        <f>COUNTA($A$1:$A18)-1</f>
        <v>1</v>
      </c>
      <c r="L18" s="1">
        <f ca="1">MATCH(Composições!CONCATENAR,Banco!$A:$A,0)</f>
        <v>14585</v>
      </c>
      <c r="M18" s="82" t="str">
        <f ca="1">IF(OR(ISERROR($L18),$H18="",$H18=0),"",OFFSET(M$1,MATCH($K18,$K$1:$K18,0)-1,0))</f>
        <v>F</v>
      </c>
    </row>
    <row r="19" spans="1:14" x14ac:dyDescent="0.2">
      <c r="B19" s="92" t="s">
        <v>6169</v>
      </c>
      <c r="C19" s="92" t="s">
        <v>7756</v>
      </c>
      <c r="D19" s="79" t="str">
        <f ca="1">IF(ISNUMBER($L19),OFFSET(Banco!$A$1,Composições!$L19-1,COLUMN(Composições!D19)-1),"")</f>
        <v>TUBO PVC, SERIE R, DN 100 MM, PARA ESGOTO OU AGUAS PLUVIAIS PREDIAL (NBR 5688)</v>
      </c>
      <c r="E19" s="78" t="str">
        <f ca="1">IF(ISNUMBER($L19),OFFSET(Banco!$A$1,Composições!$L19-1,COLUMN(Composições!E19)-1),"")</f>
        <v>M</v>
      </c>
      <c r="F19" s="78">
        <f t="shared" ca="1" si="0"/>
        <v>0</v>
      </c>
      <c r="G19" s="78">
        <f t="shared" ca="1" si="1"/>
        <v>139.55000000000001</v>
      </c>
      <c r="H19" s="80">
        <v>5</v>
      </c>
      <c r="I19" s="81">
        <f ca="1">IF(ISNUMBER($L19),VALUE(OFFSET(Banco!$A$1,Composições!$L19-1,COLUMN(Composições!I19)-4)),0)</f>
        <v>0</v>
      </c>
      <c r="J19" s="81">
        <f ca="1">IF(ISNUMBER($L19),VALUE(OFFSET(Banco!$A$1,Composições!$L19-1,COLUMN(Composições!J19)-4)),0)</f>
        <v>27.91</v>
      </c>
      <c r="K19" s="1">
        <f>COUNTA($A$1:$A19)-1</f>
        <v>1</v>
      </c>
      <c r="L19" s="1">
        <f ca="1">MATCH(Composições!CONCATENAR,Banco!$A:$A,0)</f>
        <v>14585</v>
      </c>
      <c r="M19" s="82" t="str">
        <f ca="1">IF(OR(ISERROR($L19),$H19="",$H19=0),"",OFFSET(M$1,MATCH($K19,$K$1:$K19,0)-1,0))</f>
        <v>F</v>
      </c>
    </row>
    <row r="20" spans="1:14" ht="22.5" x14ac:dyDescent="0.2">
      <c r="B20" s="92" t="s">
        <v>6165</v>
      </c>
      <c r="C20" s="92" t="s">
        <v>142</v>
      </c>
      <c r="D20" s="79" t="str">
        <f ca="1">IF(ISNUMBER($L20),OFFSET(Banco!$A$1,Composições!$L20-1,COLUMN(Composições!D20)-1),"")</f>
        <v>AUXILIAR DE ENCANADOR OU BOMBEIRO HIDRÁULICO COM ENCARGOS COMPLEMENTARES</v>
      </c>
      <c r="E20" s="78" t="str">
        <f ca="1">IF(ISNUMBER($L20),OFFSET(Banco!$A$1,Composições!$L20-1,COLUMN(Composições!E20)-1),"")</f>
        <v>H</v>
      </c>
      <c r="F20" s="78">
        <f t="shared" ca="1" si="0"/>
        <v>0</v>
      </c>
      <c r="G20" s="78">
        <f t="shared" ca="1" si="1"/>
        <v>97.92</v>
      </c>
      <c r="H20" s="80">
        <v>4</v>
      </c>
      <c r="I20" s="81">
        <f ca="1">IF(ISNUMBER($L20),VALUE(OFFSET(Banco!$A$1,Composições!$L20-1,COLUMN(Composições!I20)-4)),0)</f>
        <v>0</v>
      </c>
      <c r="J20" s="81">
        <f ca="1">IF(ISNUMBER($L20),VALUE(OFFSET(Banco!$A$1,Composições!$L20-1,COLUMN(Composições!J20)-4)),0)</f>
        <v>24.48</v>
      </c>
      <c r="K20" s="1">
        <f>COUNTA($A$1:$A20)-1</f>
        <v>1</v>
      </c>
      <c r="L20" s="1">
        <f ca="1">MATCH(Composições!CONCATENAR,Banco!$A:$A,0)</f>
        <v>7040</v>
      </c>
      <c r="M20" s="82" t="str">
        <f ca="1">IF(OR(ISERROR($L20),$H20="",$H20=0),"",OFFSET(M$1,MATCH($K20,$K$1:$K20,0)-1,0))</f>
        <v>F</v>
      </c>
    </row>
    <row r="21" spans="1:14" x14ac:dyDescent="0.2">
      <c r="B21" s="93" t="s">
        <v>6165</v>
      </c>
      <c r="C21" s="93" t="s">
        <v>149</v>
      </c>
      <c r="D21" s="94" t="str">
        <f ca="1">IF(ISNUMBER($L21),OFFSET(Banco!$A$1,Composições!$L21-1,COLUMN(Composições!D21)-1),"")</f>
        <v>ENCANADOR OU BOMBEIRO HIDRÁULICO COM ENCARGOS COMPLEMENTARES</v>
      </c>
      <c r="E21" s="95" t="str">
        <f ca="1">IF(ISNUMBER($L21),OFFSET(Banco!$A$1,Composições!$L21-1,COLUMN(Composições!E21)-1),"")</f>
        <v>H</v>
      </c>
      <c r="F21" s="95">
        <f t="shared" ca="1" si="0"/>
        <v>0</v>
      </c>
      <c r="G21" s="95">
        <f t="shared" ca="1" si="1"/>
        <v>243.84</v>
      </c>
      <c r="H21" s="96">
        <v>8</v>
      </c>
      <c r="I21" s="97">
        <f ca="1">IF(ISNUMBER($L21),VALUE(OFFSET(Banco!$A$1,Composições!$L21-1,COLUMN(Composições!I21)-4)),0)</f>
        <v>0</v>
      </c>
      <c r="J21" s="97">
        <f ca="1">IF(ISNUMBER($L21),VALUE(OFFSET(Banco!$A$1,Composições!$L21-1,COLUMN(Composições!J21)-4)),0)</f>
        <v>30.48</v>
      </c>
      <c r="K21" s="1">
        <f>COUNTA($A$1:$A21)-1</f>
        <v>1</v>
      </c>
      <c r="L21" s="1">
        <f ca="1">MATCH(Composições!CONCATENAR,Banco!$A:$A,0)</f>
        <v>7263</v>
      </c>
      <c r="M21" s="82" t="str">
        <f ca="1">IF(OR(ISERROR($L21),$H21="",$H21=0),"",OFFSET(M$1,MATCH($K21,$K$1:$K21,0)-1,0))</f>
        <v>F</v>
      </c>
    </row>
    <row r="22" spans="1:14" x14ac:dyDescent="0.2">
      <c r="B22" s="92" t="s">
        <v>6165</v>
      </c>
      <c r="C22" s="92" t="s">
        <v>153</v>
      </c>
      <c r="D22" s="79" t="str">
        <f ca="1">IF(ISNUMBER($L22),OFFSET(Banco!$A$1,Composições!$L22-1,COLUMN(Composições!D22)-1),"")</f>
        <v>PEDREIRO COM ENCARGOS COMPLEMENTARES</v>
      </c>
      <c r="E22" s="78" t="str">
        <f ca="1">IF(ISNUMBER($L22),OFFSET(Banco!$A$1,Composições!$L22-1,COLUMN(Composições!E22)-1),"")</f>
        <v>H</v>
      </c>
      <c r="F22" s="78">
        <f t="shared" ref="F22:G24" ca="1" si="2">TRUNC($H22*ROUND(I22,2),2)</f>
        <v>0</v>
      </c>
      <c r="G22" s="78">
        <f t="shared" ca="1" si="2"/>
        <v>249.68</v>
      </c>
      <c r="H22" s="80">
        <v>8</v>
      </c>
      <c r="I22" s="81">
        <f ca="1">IF(ISNUMBER($L22),VALUE(OFFSET(Banco!$A$1,Composições!$L22-1,COLUMN(Composições!I22)-4)),0)</f>
        <v>0</v>
      </c>
      <c r="J22" s="81">
        <f ca="1">IF(ISNUMBER($L22),VALUE(OFFSET(Banco!$A$1,Composições!$L22-1,COLUMN(Composições!J22)-4)),0)</f>
        <v>31.21</v>
      </c>
      <c r="K22" s="1">
        <f>COUNTA($A$1:$A22)-1</f>
        <v>1</v>
      </c>
      <c r="L22" s="1">
        <f ca="1">MATCH(Composições!CONCATENAR,Banco!$A:$A,0)</f>
        <v>7349</v>
      </c>
      <c r="M22" s="82" t="str">
        <f ca="1">IF(OR(ISERROR($L22),$H22="",$H22=0),"",OFFSET(M$1,MATCH($K22,$K$1:$K22,0)-1,0))</f>
        <v>F</v>
      </c>
    </row>
    <row r="23" spans="1:14" x14ac:dyDescent="0.2">
      <c r="B23" s="92" t="s">
        <v>6165</v>
      </c>
      <c r="C23" s="92" t="s">
        <v>156</v>
      </c>
      <c r="D23" s="79" t="str">
        <f ca="1">IF(ISNUMBER($L23),OFFSET(Banco!$A$1,Composições!$L23-1,COLUMN(Composições!D23)-1),"")</f>
        <v>SERVENTE COM ENCARGOS COMPLEMENTARES</v>
      </c>
      <c r="E23" s="78" t="str">
        <f ca="1">IF(ISNUMBER($L23),OFFSET(Banco!$A$1,Composições!$L23-1,COLUMN(Composições!E23)-1),"")</f>
        <v>H</v>
      </c>
      <c r="F23" s="78">
        <f t="shared" ca="1" si="2"/>
        <v>0</v>
      </c>
      <c r="G23" s="78">
        <f t="shared" ca="1" si="2"/>
        <v>183.83</v>
      </c>
      <c r="H23" s="80">
        <v>8.1199999999999992</v>
      </c>
      <c r="I23" s="81">
        <f ca="1">IF(ISNUMBER($L23),VALUE(OFFSET(Banco!$A$1,Composições!$L23-1,COLUMN(Composições!I23)-4)),0)</f>
        <v>0</v>
      </c>
      <c r="J23" s="81">
        <f ca="1">IF(ISNUMBER($L23),VALUE(OFFSET(Banco!$A$1,Composições!$L23-1,COLUMN(Composições!J23)-4)),0)</f>
        <v>22.64</v>
      </c>
      <c r="K23" s="1">
        <f>COUNTA($A$1:$A23)-1</f>
        <v>1</v>
      </c>
      <c r="L23" s="1">
        <f ca="1">MATCH(Composições!CONCATENAR,Banco!$A:$A,0)</f>
        <v>7362</v>
      </c>
      <c r="M23" s="82" t="str">
        <f ca="1">IF(OR(ISERROR($L23),$H23="",$H23=0),"",OFFSET(M$1,MATCH($K23,$K$1:$K23,0)-1,0))</f>
        <v>F</v>
      </c>
    </row>
    <row r="24" spans="1:14" ht="22.5" x14ac:dyDescent="0.2">
      <c r="B24" s="92" t="s">
        <v>6165</v>
      </c>
      <c r="C24" s="92" t="s">
        <v>106</v>
      </c>
      <c r="D24" s="79" t="str">
        <f ca="1">IF(ISNUMBER($L24),OFFSET(Banco!$A$1,Composições!$L24-1,COLUMN(Composições!D24)-1),"")</f>
        <v>FABRICAÇÃO DE ESCORAS DO TIPO PONTALETE, EM MADEIRA, PARA PÉ-DIREITO SIMPLES. AF_09/2020</v>
      </c>
      <c r="E24" s="78" t="str">
        <f ca="1">IF(ISNUMBER($L24),OFFSET(Banco!$A$1,Composições!$L24-1,COLUMN(Composições!E24)-1),"")</f>
        <v>M</v>
      </c>
      <c r="F24" s="78">
        <f t="shared" ca="1" si="2"/>
        <v>0</v>
      </c>
      <c r="G24" s="78">
        <f t="shared" ca="1" si="2"/>
        <v>273.19</v>
      </c>
      <c r="H24" s="80">
        <v>17</v>
      </c>
      <c r="I24" s="81">
        <f ca="1">IF(ISNUMBER($L24),VALUE(OFFSET(Banco!$A$1,Composições!$L24-1,COLUMN(Composições!I24)-4)),0)</f>
        <v>0</v>
      </c>
      <c r="J24" s="81">
        <f ca="1">IF(ISNUMBER($L24),VALUE(OFFSET(Banco!$A$1,Composições!$L24-1,COLUMN(Composições!J24)-4)),0)</f>
        <v>16.07</v>
      </c>
      <c r="K24" s="1">
        <f>COUNTA($A$1:$A24)-1</f>
        <v>1</v>
      </c>
      <c r="L24" s="1">
        <f ca="1">MATCH(Composições!CONCATENAR,Banco!$A:$A,0)</f>
        <v>4275</v>
      </c>
      <c r="M24" s="82" t="str">
        <f ca="1">IF(OR(ISERROR($L24),$H24="",$H24=0),"",OFFSET(M$1,MATCH($K24,$K$1:$K24,0)-1,0))</f>
        <v>F</v>
      </c>
    </row>
    <row r="25" spans="1:14" customFormat="1" ht="12.75" x14ac:dyDescent="0.2">
      <c r="K25">
        <f>COUNTA($A$1:$A25)-1</f>
        <v>1</v>
      </c>
      <c r="M25" s="85" t="str">
        <f ca="1">IF(OFFSET($M$1,MATCH(OFFSET(K25,-1,0),$K$1:$K25,0)-1,0)="F","F","")</f>
        <v>F</v>
      </c>
    </row>
    <row r="26" spans="1:14" x14ac:dyDescent="0.2">
      <c r="A26" s="83" t="str">
        <f>CONCATENAR</f>
        <v>Composição FNDE 244</v>
      </c>
      <c r="B26" s="86" t="s">
        <v>8423</v>
      </c>
      <c r="C26" s="86" t="s">
        <v>7758</v>
      </c>
      <c r="D26" s="87" t="s">
        <v>7757</v>
      </c>
      <c r="E26" s="86" t="s">
        <v>6148</v>
      </c>
      <c r="F26" s="88">
        <f ca="1">IF($L26&gt;0,SUM(OFFSET(F26,1,0,$L26),0))</f>
        <v>0</v>
      </c>
      <c r="G26" s="88">
        <f ca="1">IF($L26&gt;0,SUM(OFFSET(G26,1,0,$L26),0))</f>
        <v>479112.75</v>
      </c>
      <c r="H26" s="89"/>
      <c r="I26" s="90">
        <f ca="1">IF(ISERROR(F26),0,F26)</f>
        <v>0</v>
      </c>
      <c r="J26" s="91">
        <f ca="1">IF(ISERROR(G26),0,G26)</f>
        <v>479112.75</v>
      </c>
      <c r="K26" s="1">
        <f>COUNTA($A$1:$A26)-1</f>
        <v>2</v>
      </c>
      <c r="L26" s="1">
        <f>IF(MAX(K:K)=K26,MATCH(9999999,$K:$K)+1,MATCH(K26+1,K:K,0))-ROW(L26)-2</f>
        <v>5</v>
      </c>
      <c r="M26" s="3" t="str">
        <f ca="1">IF(AND(OR(I26&lt;&gt;0,J26&lt;&gt;0),N26="Sim"),"F","")</f>
        <v>F</v>
      </c>
      <c r="N26" s="84" t="s">
        <v>64</v>
      </c>
    </row>
    <row r="27" spans="1:14" x14ac:dyDescent="0.2">
      <c r="B27" s="92" t="s">
        <v>6165</v>
      </c>
      <c r="C27" s="92" t="s">
        <v>161</v>
      </c>
      <c r="D27" s="79" t="str">
        <f ca="1">IF(ISNUMBER($L27),OFFSET(Banco!$A$1,Composições!$L27-1,COLUMN(Composições!D27)-1),"")</f>
        <v>ALMOXARIFE COM ENCARGOS COMPLEMENTARES</v>
      </c>
      <c r="E27" s="78" t="str">
        <f ca="1">IF(ISNUMBER($L27),OFFSET(Banco!$A$1,Composições!$L27-1,COLUMN(Composições!E27)-1),"")</f>
        <v>MES</v>
      </c>
      <c r="F27" s="78">
        <f t="shared" ref="F27:G31" ca="1" si="3">TRUNC($H27*ROUND(I27,2),2)</f>
        <v>0</v>
      </c>
      <c r="G27" s="78">
        <f t="shared" ca="1" si="3"/>
        <v>47258</v>
      </c>
      <c r="H27" s="80">
        <v>10</v>
      </c>
      <c r="I27" s="81">
        <f ca="1">IF(ISNUMBER($L27),VALUE(OFFSET(Banco!$A$1,Composições!$L27-1,COLUMN(Composições!I27)-4)),0)</f>
        <v>0</v>
      </c>
      <c r="J27" s="81">
        <f ca="1">IF(ISNUMBER($L27),VALUE(OFFSET(Banco!$A$1,Composições!$L27-1,COLUMN(Composições!J27)-4)),0)</f>
        <v>4725.8</v>
      </c>
      <c r="K27" s="1">
        <f>COUNTA($A$1:$A27)-1</f>
        <v>2</v>
      </c>
      <c r="L27" s="1">
        <f ca="1">MATCH(Composições!CONCATENAR,Banco!$A:$A,0)</f>
        <v>7024</v>
      </c>
      <c r="M27" s="82" t="str">
        <f ca="1">IF(OR(ISERROR($L27),$H27="",$H27=0),"",OFFSET(M$1,MATCH($K27,$K$1:$K27,0)-1,0))</f>
        <v>F</v>
      </c>
    </row>
    <row r="28" spans="1:14" x14ac:dyDescent="0.2">
      <c r="B28" s="92" t="s">
        <v>6165</v>
      </c>
      <c r="C28" s="92" t="s">
        <v>163</v>
      </c>
      <c r="D28" s="79" t="str">
        <f ca="1">IF(ISNUMBER($L28),OFFSET(Banco!$A$1,Composições!$L28-1,COLUMN(Composições!D28)-1),"")</f>
        <v>ENCARREGADO GERAL DE OBRAS COM ENCARGOS COMPLEMENTARES</v>
      </c>
      <c r="E28" s="78" t="str">
        <f ca="1">IF(ISNUMBER($L28),OFFSET(Banco!$A$1,Composições!$L28-1,COLUMN(Composições!E28)-1),"")</f>
        <v>MES</v>
      </c>
      <c r="F28" s="78">
        <f t="shared" ca="1" si="3"/>
        <v>0</v>
      </c>
      <c r="G28" s="78">
        <f t="shared" ca="1" si="3"/>
        <v>106044.3</v>
      </c>
      <c r="H28" s="80">
        <v>10</v>
      </c>
      <c r="I28" s="81">
        <f ca="1">IF(ISNUMBER($L28),VALUE(OFFSET(Banco!$A$1,Composições!$L28-1,COLUMN(Composições!I28)-4)),0)</f>
        <v>0</v>
      </c>
      <c r="J28" s="81">
        <f ca="1">IF(ISNUMBER($L28),VALUE(OFFSET(Banco!$A$1,Composições!$L28-1,COLUMN(Composições!J28)-4)),0)</f>
        <v>10604.43</v>
      </c>
      <c r="K28" s="1">
        <f>COUNTA($A$1:$A28)-1</f>
        <v>2</v>
      </c>
      <c r="L28" s="1">
        <f ca="1">MATCH(Composições!CONCATENAR,Banco!$A:$A,0)</f>
        <v>7266</v>
      </c>
      <c r="M28" s="82" t="str">
        <f ca="1">IF(OR(ISERROR($L28),$H28="",$H28=0),"",OFFSET(M$1,MATCH($K28,$K$1:$K28,0)-1,0))</f>
        <v>F</v>
      </c>
    </row>
    <row r="29" spans="1:14" x14ac:dyDescent="0.2">
      <c r="B29" s="92" t="s">
        <v>6165</v>
      </c>
      <c r="C29" s="92" t="s">
        <v>162</v>
      </c>
      <c r="D29" s="79" t="str">
        <f ca="1">IF(ISNUMBER($L29),OFFSET(Banco!$A$1,Composições!$L29-1,COLUMN(Composições!D29)-1),"")</f>
        <v>ENGENHEIRO CIVIL DE OBRA JUNIOR COM ENCARGOS COMPLEMENTARES</v>
      </c>
      <c r="E29" s="78" t="str">
        <f ca="1">IF(ISNUMBER($L29),OFFSET(Banco!$A$1,Composições!$L29-1,COLUMN(Composições!E29)-1),"")</f>
        <v>MES</v>
      </c>
      <c r="F29" s="78">
        <f t="shared" ca="1" si="3"/>
        <v>0</v>
      </c>
      <c r="G29" s="78">
        <f t="shared" ca="1" si="3"/>
        <v>115630.25</v>
      </c>
      <c r="H29" s="80">
        <v>5</v>
      </c>
      <c r="I29" s="81">
        <f ca="1">IF(ISNUMBER($L29),VALUE(OFFSET(Banco!$A$1,Composições!$L29-1,COLUMN(Composições!I29)-4)),0)</f>
        <v>0</v>
      </c>
      <c r="J29" s="81">
        <f ca="1">IF(ISNUMBER($L29),VALUE(OFFSET(Banco!$A$1,Composições!$L29-1,COLUMN(Composições!J29)-4)),0)</f>
        <v>23126.05</v>
      </c>
      <c r="K29" s="1">
        <f>COUNTA($A$1:$A29)-1</f>
        <v>2</v>
      </c>
      <c r="L29" s="1">
        <f ca="1">MATCH(Composições!CONCATENAR,Banco!$A:$A,0)</f>
        <v>7268</v>
      </c>
      <c r="M29" s="82" t="str">
        <f ca="1">IF(OR(ISERROR($L29),$H29="",$H29=0),"",OFFSET(M$1,MATCH($K29,$K$1:$K29,0)-1,0))</f>
        <v>F</v>
      </c>
    </row>
    <row r="30" spans="1:14" x14ac:dyDescent="0.2">
      <c r="B30" s="92" t="s">
        <v>6165</v>
      </c>
      <c r="C30" s="92" t="s">
        <v>164</v>
      </c>
      <c r="D30" s="79" t="str">
        <f ca="1">IF(ISNUMBER($L30),OFFSET(Banco!$A$1,Composições!$L30-1,COLUMN(Composições!D30)-1),"")</f>
        <v>MESTRE DE OBRAS COM ENCARGOS COMPLEMENTARES</v>
      </c>
      <c r="E30" s="78" t="str">
        <f ca="1">IF(ISNUMBER($L30),OFFSET(Banco!$A$1,Composições!$L30-1,COLUMN(Composições!E30)-1),"")</f>
        <v>MES</v>
      </c>
      <c r="F30" s="78">
        <f t="shared" ca="1" si="3"/>
        <v>0</v>
      </c>
      <c r="G30" s="78">
        <f t="shared" ca="1" si="3"/>
        <v>169553.8</v>
      </c>
      <c r="H30" s="80">
        <v>10</v>
      </c>
      <c r="I30" s="81">
        <f ca="1">IF(ISNUMBER($L30),VALUE(OFFSET(Banco!$A$1,Composições!$L30-1,COLUMN(Composições!I30)-4)),0)</f>
        <v>0</v>
      </c>
      <c r="J30" s="81">
        <f ca="1">IF(ISNUMBER($L30),VALUE(OFFSET(Banco!$A$1,Composições!$L30-1,COLUMN(Composições!J30)-4)),0)</f>
        <v>16955.38</v>
      </c>
      <c r="K30" s="1">
        <f>COUNTA($A$1:$A30)-1</f>
        <v>2</v>
      </c>
      <c r="L30" s="1">
        <f ca="1">MATCH(Composições!CONCATENAR,Banco!$A:$A,0)</f>
        <v>7292</v>
      </c>
      <c r="M30" s="82" t="str">
        <f ca="1">IF(OR(ISERROR($L30),$H30="",$H30=0),"",OFFSET(M$1,MATCH($K30,$K$1:$K30,0)-1,0))</f>
        <v>F</v>
      </c>
    </row>
    <row r="31" spans="1:14" x14ac:dyDescent="0.2">
      <c r="B31" s="92" t="s">
        <v>6165</v>
      </c>
      <c r="C31" s="92" t="s">
        <v>166</v>
      </c>
      <c r="D31" s="79" t="str">
        <f ca="1">IF(ISNUMBER($L31),OFFSET(Banco!$A$1,Composições!$L31-1,COLUMN(Composições!D31)-1),"")</f>
        <v>SERVENTE DE OBRAS COM ENCARGOS COMPLEMENTARES</v>
      </c>
      <c r="E31" s="78" t="str">
        <f ca="1">IF(ISNUMBER($L31),OFFSET(Banco!$A$1,Composições!$L31-1,COLUMN(Composições!E31)-1),"")</f>
        <v>MES</v>
      </c>
      <c r="F31" s="78">
        <f t="shared" ca="1" si="3"/>
        <v>0</v>
      </c>
      <c r="G31" s="78">
        <f t="shared" ca="1" si="3"/>
        <v>40626.400000000001</v>
      </c>
      <c r="H31" s="80">
        <v>10</v>
      </c>
      <c r="I31" s="81">
        <f ca="1">IF(ISNUMBER($L31),VALUE(OFFSET(Banco!$A$1,Composições!$L31-1,COLUMN(Composições!I31)-4)),0)</f>
        <v>0</v>
      </c>
      <c r="J31" s="81">
        <f ca="1">IF(ISNUMBER($L31),VALUE(OFFSET(Banco!$A$1,Composições!$L31-1,COLUMN(Composições!J31)-4)),0)</f>
        <v>4062.64</v>
      </c>
      <c r="K31" s="1">
        <f>COUNTA($A$1:$A31)-1</f>
        <v>2</v>
      </c>
      <c r="L31" s="1">
        <f ca="1">MATCH(Composições!CONCATENAR,Banco!$A:$A,0)</f>
        <v>7363</v>
      </c>
      <c r="M31" s="82" t="str">
        <f ca="1">IF(OR(ISERROR($L31),$H31="",$H31=0),"",OFFSET(M$1,MATCH($K31,$K$1:$K31,0)-1,0))</f>
        <v>F</v>
      </c>
    </row>
    <row r="32" spans="1:14" customFormat="1" ht="12.75" x14ac:dyDescent="0.2">
      <c r="K32">
        <f>COUNTA($A$1:$A32)-1</f>
        <v>2</v>
      </c>
      <c r="M32" s="85" t="str">
        <f ca="1">IF(OFFSET($M$1,MATCH(OFFSET(K32,-1,0),$K$1:$K32,0)-1,0)="F","F","")</f>
        <v>F</v>
      </c>
    </row>
    <row r="33" spans="1:14" ht="33.75" x14ac:dyDescent="0.2">
      <c r="A33" s="83" t="str">
        <f>CONCATENAR</f>
        <v xml:space="preserve">Composição FNDE 231 </v>
      </c>
      <c r="B33" s="86" t="s">
        <v>8423</v>
      </c>
      <c r="C33" s="86" t="s">
        <v>7760</v>
      </c>
      <c r="D33" s="87" t="s">
        <v>7759</v>
      </c>
      <c r="E33" s="86" t="s">
        <v>6171</v>
      </c>
      <c r="F33" s="88">
        <f ca="1">IF($L33&gt;0,SUM(OFFSET(F33,1,0,$L33),0))</f>
        <v>0</v>
      </c>
      <c r="G33" s="88">
        <f ca="1">IF($L33&gt;0,SUM(OFFSET(G33,1,0,$L33),0))</f>
        <v>1154.07</v>
      </c>
      <c r="H33" s="89"/>
      <c r="I33" s="90">
        <f ca="1">IF(ISERROR(F33),0,F33)</f>
        <v>0</v>
      </c>
      <c r="J33" s="91">
        <f ca="1">IF(ISERROR(G33),0,G33)</f>
        <v>1154.07</v>
      </c>
      <c r="K33" s="1">
        <f>COUNTA($A$1:$A33)-1</f>
        <v>3</v>
      </c>
      <c r="L33" s="1">
        <f>IF(MAX(K:K)=K33,MATCH(9999999,$K:$K)+1,MATCH(K33+1,K:K,0))-ROW(L33)-2</f>
        <v>3</v>
      </c>
      <c r="M33" s="3" t="str">
        <f ca="1">IF(AND(OR(I33&lt;&gt;0,J33&lt;&gt;0),N33="Sim"),"F","")</f>
        <v>F</v>
      </c>
      <c r="N33" s="84" t="s">
        <v>64</v>
      </c>
    </row>
    <row r="34" spans="1:14" ht="33.75" x14ac:dyDescent="0.2">
      <c r="B34" s="93" t="s">
        <v>6169</v>
      </c>
      <c r="C34" s="93" t="s">
        <v>7761</v>
      </c>
      <c r="D34" s="94" t="str">
        <f ca="1">IF(ISNUMBER($L34),OFFSET(Banco!$A$1,Composições!$L34-1,COLUMN(Composições!D34)-1),"")</f>
        <v>LOCACAO DE CONTAINER 2,30 X 6,00 M, ALT. 2,50 M, COM 1 SANITARIO, PARA ESCRITORIO, COMPLETO, SEM DIVISORIAS INTERNAS (NAO INCLUI MOBILIZACAO/DESMOBILIZACAO)</v>
      </c>
      <c r="E34" s="95" t="str">
        <f ca="1">IF(ISNUMBER($L34),OFFSET(Banco!$A$1,Composições!$L34-1,COLUMN(Composições!E34)-1),"")</f>
        <v>MES</v>
      </c>
      <c r="F34" s="95">
        <f ca="1">TRUNC($H34*ROUND(I34,2),2)</f>
        <v>0</v>
      </c>
      <c r="G34" s="95">
        <f ca="1">TRUNC($H34*ROUND(J34,2),2)</f>
        <v>960</v>
      </c>
      <c r="H34" s="96">
        <v>1</v>
      </c>
      <c r="I34" s="97">
        <f ca="1">IF(ISNUMBER($L34),VALUE(OFFSET(Banco!$A$1,Composições!$L34-1,COLUMN(Composições!I34)-4)),0)</f>
        <v>0</v>
      </c>
      <c r="J34" s="97">
        <f ca="1">IF(ISNUMBER($L34),VALUE(OFFSET(Banco!$A$1,Composições!$L34-1,COLUMN(Composições!J34)-4)),0)</f>
        <v>960</v>
      </c>
      <c r="K34" s="1">
        <f>COUNTA($A$1:$A34)-1</f>
        <v>3</v>
      </c>
      <c r="L34" s="1">
        <f ca="1">MATCH(Composições!CONCATENAR,Banco!$A:$A,0)</f>
        <v>12498</v>
      </c>
      <c r="M34" s="82" t="str">
        <f ca="1">IF(OR(ISERROR($L34),$H34="",$H34=0),"",OFFSET(M$1,MATCH($K34,$K$1:$K34,0)-1,0))</f>
        <v>F</v>
      </c>
    </row>
    <row r="35" spans="1:14" x14ac:dyDescent="0.2">
      <c r="B35" s="103" t="s">
        <v>6165</v>
      </c>
      <c r="C35" s="103" t="s">
        <v>15561</v>
      </c>
      <c r="D35" s="79" t="str">
        <f ca="1">IF(ISNUMBER($L35),OFFSET(Banco!$A$1,Composições!$L35-1,COLUMN(Composições!D35)-1),"")</f>
        <v>EXECUÇÃO DOS APOIOS PARA CONTÊINER OU MÓDULO HABITÁVEL. AF_03/2024</v>
      </c>
      <c r="E35" s="78" t="str">
        <f ca="1">IF(ISNUMBER($L35),OFFSET(Banco!$A$1,Composições!$L35-1,COLUMN(Composições!E35)-1),"")</f>
        <v>M3</v>
      </c>
      <c r="F35" s="78">
        <f t="shared" ref="F35:G36" ca="1" si="4">TRUNC($H35*ROUND(I35,2),2)</f>
        <v>0</v>
      </c>
      <c r="G35" s="78">
        <f t="shared" ca="1" si="4"/>
        <v>180.6</v>
      </c>
      <c r="H35" s="80">
        <v>9.6000000000000002E-2</v>
      </c>
      <c r="I35" s="81">
        <f ca="1">IF(ISNUMBER($L35),VALUE(OFFSET(Banco!$A$1,Composições!$L35-1,COLUMN(Composições!I35)-4)),0)</f>
        <v>0</v>
      </c>
      <c r="J35" s="81">
        <f ca="1">IF(ISNUMBER($L35),VALUE(OFFSET(Banco!$A$1,Composições!$L35-1,COLUMN(Composições!J35)-4)),0)</f>
        <v>1881.29</v>
      </c>
      <c r="K35" s="1">
        <f>COUNTA($A$1:$A35)-1</f>
        <v>3</v>
      </c>
      <c r="L35" s="1">
        <f ca="1">MATCH(Composições!CONCATENAR,Banco!$A:$A,0)</f>
        <v>6871</v>
      </c>
      <c r="M35" s="82" t="str">
        <f ca="1">IF(OR(ISERROR($L35),$H35="",$H35=0),"",OFFSET(M$1,MATCH($K35,$K$1:$K35,0)-1,0))</f>
        <v>F</v>
      </c>
    </row>
    <row r="36" spans="1:14" ht="22.5" x14ac:dyDescent="0.2">
      <c r="B36" s="103" t="s">
        <v>6165</v>
      </c>
      <c r="C36" s="103" t="s">
        <v>15562</v>
      </c>
      <c r="D36" s="79" t="str">
        <f ca="1">IF(ISNUMBER($L36),OFFSET(Banco!$A$1,Composições!$L36-1,COLUMN(Composições!D36)-1),"")</f>
        <v>INSTALAÇÃO E DESINSTALAÇÃO MECANIZADA DE CONTÊINER OU MÓDULO HABITÁVEL DE USOS DIVERSOS. AF_03/2024</v>
      </c>
      <c r="E36" s="78" t="str">
        <f ca="1">IF(ISNUMBER($L36),OFFSET(Banco!$A$1,Composições!$L36-1,COLUMN(Composições!E36)-1),"")</f>
        <v>UN</v>
      </c>
      <c r="F36" s="78">
        <f t="shared" ca="1" si="4"/>
        <v>0</v>
      </c>
      <c r="G36" s="78">
        <f t="shared" ca="1" si="4"/>
        <v>13.47</v>
      </c>
      <c r="H36" s="80">
        <v>0.1</v>
      </c>
      <c r="I36" s="81">
        <f ca="1">IF(ISNUMBER($L36),VALUE(OFFSET(Banco!$A$1,Composições!$L36-1,COLUMN(Composições!I36)-4)),0)</f>
        <v>0</v>
      </c>
      <c r="J36" s="81">
        <f ca="1">IF(ISNUMBER($L36),VALUE(OFFSET(Banco!$A$1,Composições!$L36-1,COLUMN(Composições!J36)-4)),0)</f>
        <v>134.71</v>
      </c>
      <c r="K36" s="1">
        <f>COUNTA($A$1:$A36)-1</f>
        <v>3</v>
      </c>
      <c r="L36" s="1">
        <f ca="1">MATCH(Composições!CONCATENAR,Banco!$A:$A,0)</f>
        <v>6877</v>
      </c>
      <c r="M36" s="82" t="str">
        <f ca="1">IF(OR(ISERROR($L36),$H36="",$H36=0),"",OFFSET(M$1,MATCH($K36,$K$1:$K36,0)-1,0))</f>
        <v>F</v>
      </c>
    </row>
    <row r="37" spans="1:14" customFormat="1" ht="12.75" x14ac:dyDescent="0.2">
      <c r="K37">
        <f>COUNTA($A$1:$A37)-1</f>
        <v>3</v>
      </c>
      <c r="M37" s="85" t="str">
        <f ca="1">IF(OFFSET($M$1,MATCH(OFFSET(K37,-1,0),$K$1:$K37,0)-1,0)="F","F","")</f>
        <v>F</v>
      </c>
    </row>
    <row r="38" spans="1:14" ht="33.75" x14ac:dyDescent="0.2">
      <c r="A38" s="83" t="str">
        <f>CONCATENAR</f>
        <v>Composição FNDE 230</v>
      </c>
      <c r="B38" s="86" t="s">
        <v>8423</v>
      </c>
      <c r="C38" s="86" t="s">
        <v>7763</v>
      </c>
      <c r="D38" s="87" t="s">
        <v>7762</v>
      </c>
      <c r="E38" s="86" t="s">
        <v>6171</v>
      </c>
      <c r="F38" s="88">
        <f ca="1">IF($L38&gt;0,SUM(OFFSET(F38,1,0,$L38),0))</f>
        <v>0</v>
      </c>
      <c r="G38" s="88">
        <f ca="1">IF($L38&gt;0,SUM(OFFSET(G38,1,0,$L38),0))</f>
        <v>944.07</v>
      </c>
      <c r="H38" s="89"/>
      <c r="I38" s="90">
        <f ca="1">IF(ISERROR(F38),0,F38)</f>
        <v>0</v>
      </c>
      <c r="J38" s="91">
        <f ca="1">IF(ISERROR(G38),0,G38)</f>
        <v>944.07</v>
      </c>
      <c r="K38" s="1">
        <f>COUNTA($A$1:$A38)-1</f>
        <v>4</v>
      </c>
      <c r="L38" s="1">
        <f>IF(MAX(K:K)=K38,MATCH(9999999,$K:$K)+1,MATCH(K38+1,K:K,0))-ROW(L38)-2</f>
        <v>3</v>
      </c>
      <c r="M38" s="3" t="str">
        <f ca="1">IF(AND(OR(I38&lt;&gt;0,J38&lt;&gt;0),N38="Sim"),"F","")</f>
        <v>F</v>
      </c>
      <c r="N38" s="84" t="s">
        <v>64</v>
      </c>
    </row>
    <row r="39" spans="1:14" ht="22.5" x14ac:dyDescent="0.2">
      <c r="B39" s="93" t="s">
        <v>6169</v>
      </c>
      <c r="C39" s="93" t="s">
        <v>7764</v>
      </c>
      <c r="D39" s="94" t="str">
        <f ca="1">IF(ISNUMBER($L39),OFFSET(Banco!$A$1,Composições!$L39-1,COLUMN(Composições!D39)-1),"")</f>
        <v>LOCACAO DE CONTAINER 2,30 X 6,00 M, ALT. 2,50 M, PARA ESCRITORIO, SEM DIVISORIAS INTERNAS E SEM SANITARIO (NAO INCLUI MOBILIZACAO/DESMOBILIZACAO)</v>
      </c>
      <c r="E39" s="95" t="str">
        <f ca="1">IF(ISNUMBER($L39),OFFSET(Banco!$A$1,Composições!$L39-1,COLUMN(Composições!E39)-1),"")</f>
        <v>MES</v>
      </c>
      <c r="F39" s="95">
        <f ca="1">TRUNC($H39*ROUND(I39,2),2)</f>
        <v>0</v>
      </c>
      <c r="G39" s="95">
        <f ca="1">TRUNC($H39*ROUND(J39,2),2)</f>
        <v>750</v>
      </c>
      <c r="H39" s="96">
        <v>1</v>
      </c>
      <c r="I39" s="97">
        <f ca="1">IF(ISNUMBER($L39),VALUE(OFFSET(Banco!$A$1,Composições!$L39-1,COLUMN(Composições!I39)-4)),0)</f>
        <v>0</v>
      </c>
      <c r="J39" s="97">
        <f ca="1">IF(ISNUMBER($L39),VALUE(OFFSET(Banco!$A$1,Composições!$L39-1,COLUMN(Composições!J39)-4)),0)</f>
        <v>750</v>
      </c>
      <c r="K39" s="1">
        <f>COUNTA($A$1:$A39)-1</f>
        <v>4</v>
      </c>
      <c r="L39" s="1">
        <f ca="1">MATCH(Composições!CONCATENAR,Banco!$A:$A,0)</f>
        <v>12499</v>
      </c>
      <c r="M39" s="82" t="str">
        <f ca="1">IF(OR(ISERROR($L39),$H39="",$H39=0),"",OFFSET(M$1,MATCH($K39,$K$1:$K39,0)-1,0))</f>
        <v>F</v>
      </c>
    </row>
    <row r="40" spans="1:14" x14ac:dyDescent="0.2">
      <c r="B40" s="103" t="s">
        <v>6165</v>
      </c>
      <c r="C40" s="103" t="s">
        <v>15561</v>
      </c>
      <c r="D40" s="79" t="str">
        <f ca="1">IF(ISNUMBER($L40),OFFSET(Banco!$A$1,Composições!$L40-1,COLUMN(Composições!D40)-1),"")</f>
        <v>EXECUÇÃO DOS APOIOS PARA CONTÊINER OU MÓDULO HABITÁVEL. AF_03/2024</v>
      </c>
      <c r="E40" s="78" t="str">
        <f ca="1">IF(ISNUMBER($L40),OFFSET(Banco!$A$1,Composições!$L40-1,COLUMN(Composições!E40)-1),"")</f>
        <v>M3</v>
      </c>
      <c r="F40" s="78">
        <f t="shared" ref="F40:G41" ca="1" si="5">TRUNC($H40*ROUND(I40,2),2)</f>
        <v>0</v>
      </c>
      <c r="G40" s="78">
        <f t="shared" ca="1" si="5"/>
        <v>180.6</v>
      </c>
      <c r="H40" s="80">
        <v>9.6000000000000002E-2</v>
      </c>
      <c r="I40" s="81">
        <f ca="1">IF(ISNUMBER($L40),VALUE(OFFSET(Banco!$A$1,Composições!$L40-1,COLUMN(Composições!I40)-4)),0)</f>
        <v>0</v>
      </c>
      <c r="J40" s="81">
        <f ca="1">IF(ISNUMBER($L40),VALUE(OFFSET(Banco!$A$1,Composições!$L40-1,COLUMN(Composições!J40)-4)),0)</f>
        <v>1881.29</v>
      </c>
      <c r="K40" s="1">
        <f>COUNTA($A$1:$A40)-1</f>
        <v>4</v>
      </c>
      <c r="L40" s="1">
        <f ca="1">MATCH(Composições!CONCATENAR,Banco!$A:$A,0)</f>
        <v>6871</v>
      </c>
      <c r="M40" s="82" t="str">
        <f ca="1">IF(OR(ISERROR($L40),$H40="",$H40=0),"",OFFSET(M$1,MATCH($K40,$K$1:$K40,0)-1,0))</f>
        <v>F</v>
      </c>
    </row>
    <row r="41" spans="1:14" ht="22.5" x14ac:dyDescent="0.2">
      <c r="B41" s="103" t="s">
        <v>6165</v>
      </c>
      <c r="C41" s="103" t="s">
        <v>15562</v>
      </c>
      <c r="D41" s="79" t="str">
        <f ca="1">IF(ISNUMBER($L41),OFFSET(Banco!$A$1,Composições!$L41-1,COLUMN(Composições!D41)-1),"")</f>
        <v>INSTALAÇÃO E DESINSTALAÇÃO MECANIZADA DE CONTÊINER OU MÓDULO HABITÁVEL DE USOS DIVERSOS. AF_03/2024</v>
      </c>
      <c r="E41" s="78" t="str">
        <f ca="1">IF(ISNUMBER($L41),OFFSET(Banco!$A$1,Composições!$L41-1,COLUMN(Composições!E41)-1),"")</f>
        <v>UN</v>
      </c>
      <c r="F41" s="78">
        <f t="shared" ca="1" si="5"/>
        <v>0</v>
      </c>
      <c r="G41" s="78">
        <f t="shared" ca="1" si="5"/>
        <v>13.47</v>
      </c>
      <c r="H41" s="80">
        <v>0.1</v>
      </c>
      <c r="I41" s="81">
        <f ca="1">IF(ISNUMBER($L41),VALUE(OFFSET(Banco!$A$1,Composições!$L41-1,COLUMN(Composições!I41)-4)),0)</f>
        <v>0</v>
      </c>
      <c r="J41" s="81">
        <f ca="1">IF(ISNUMBER($L41),VALUE(OFFSET(Banco!$A$1,Composições!$L41-1,COLUMN(Composições!J41)-4)),0)</f>
        <v>134.71</v>
      </c>
      <c r="K41" s="1">
        <f>COUNTA($A$1:$A41)-1</f>
        <v>4</v>
      </c>
      <c r="L41" s="1">
        <f ca="1">MATCH(Composições!CONCATENAR,Banco!$A:$A,0)</f>
        <v>6877</v>
      </c>
      <c r="M41" s="82" t="str">
        <f ca="1">IF(OR(ISERROR($L41),$H41="",$H41=0),"",OFFSET(M$1,MATCH($K41,$K$1:$K41,0)-1,0))</f>
        <v>F</v>
      </c>
    </row>
    <row r="42" spans="1:14" customFormat="1" ht="12.75" x14ac:dyDescent="0.2">
      <c r="K42">
        <f>COUNTA($A$1:$A42)-1</f>
        <v>4</v>
      </c>
      <c r="M42" s="85" t="str">
        <f ca="1">IF(OFFSET($M$1,MATCH(OFFSET(K42,-1,0),$K$1:$K42,0)-1,0)="F","F","")</f>
        <v>F</v>
      </c>
    </row>
    <row r="43" spans="1:14" ht="33.75" x14ac:dyDescent="0.2">
      <c r="A43" s="83" t="str">
        <f>CONCATENAR</f>
        <v>Composição FNDE 232</v>
      </c>
      <c r="B43" s="86" t="s">
        <v>8423</v>
      </c>
      <c r="C43" s="86" t="s">
        <v>7766</v>
      </c>
      <c r="D43" s="87" t="s">
        <v>7765</v>
      </c>
      <c r="E43" s="86" t="s">
        <v>6171</v>
      </c>
      <c r="F43" s="88">
        <f ca="1">IF($L43&gt;0,SUM(OFFSET(F43,1,0,$L43),0))</f>
        <v>0</v>
      </c>
      <c r="G43" s="88">
        <f ca="1">IF($L43&gt;0,SUM(OFFSET(G43,1,0,$L43),0))</f>
        <v>1394.07</v>
      </c>
      <c r="H43" s="89"/>
      <c r="I43" s="90">
        <f ca="1">IF(ISERROR(F43),0,F43)</f>
        <v>0</v>
      </c>
      <c r="J43" s="91">
        <f ca="1">IF(ISERROR(G43),0,G43)</f>
        <v>1394.07</v>
      </c>
      <c r="K43" s="1">
        <f>COUNTA($A$1:$A43)-1</f>
        <v>5</v>
      </c>
      <c r="L43" s="1">
        <f>IF(MAX(K:K)=K43,MATCH(9999999,$K:$K)+1,MATCH(K43+1,K:K,0))-ROW(L43)-2</f>
        <v>3</v>
      </c>
      <c r="M43" s="3" t="str">
        <f ca="1">IF(AND(OR(I43&lt;&gt;0,J43&lt;&gt;0),N43="Sim"),"F","")</f>
        <v>F</v>
      </c>
      <c r="N43" s="84" t="s">
        <v>64</v>
      </c>
    </row>
    <row r="44" spans="1:14" ht="22.5" x14ac:dyDescent="0.2">
      <c r="B44" s="93" t="s">
        <v>6169</v>
      </c>
      <c r="C44" s="93" t="s">
        <v>7767</v>
      </c>
      <c r="D44" s="94" t="str">
        <f ca="1">IF(ISNUMBER($L44),OFFSET(Banco!$A$1,Composições!$L44-1,COLUMN(Composições!D44)-1),"")</f>
        <v>LOCACAO DE CONTAINER 2,30 X 6,00 M, ALT. 2,50 M, PARA SANITARIO, COM 4 BACIAS, 8 CHUVEIROS,1 LAVATORIO E 1 MICTORIO (NAO INCLUI MOBILIZACAO/DESMOBILIZACAO)</v>
      </c>
      <c r="E44" s="95" t="str">
        <f ca="1">IF(ISNUMBER($L44),OFFSET(Banco!$A$1,Composições!$L44-1,COLUMN(Composições!E44)-1),"")</f>
        <v>MES</v>
      </c>
      <c r="F44" s="95">
        <f ca="1">TRUNC($H44*ROUND(I44,2),2)</f>
        <v>0</v>
      </c>
      <c r="G44" s="95">
        <f ca="1">TRUNC($H44*ROUND(J44,2),2)</f>
        <v>1200</v>
      </c>
      <c r="H44" s="96">
        <v>1</v>
      </c>
      <c r="I44" s="97">
        <f ca="1">IF(ISNUMBER($L44),VALUE(OFFSET(Banco!$A$1,Composições!$L44-1,COLUMN(Composições!I44)-4)),0)</f>
        <v>0</v>
      </c>
      <c r="J44" s="97">
        <f ca="1">IF(ISNUMBER($L44),VALUE(OFFSET(Banco!$A$1,Composições!$L44-1,COLUMN(Composições!J44)-4)),0)</f>
        <v>1200</v>
      </c>
      <c r="K44" s="1">
        <f>COUNTA($A$1:$A44)-1</f>
        <v>5</v>
      </c>
      <c r="L44" s="1">
        <f ca="1">MATCH(Composições!CONCATENAR,Banco!$A:$A,0)</f>
        <v>12500</v>
      </c>
      <c r="M44" s="82" t="str">
        <f ca="1">IF(OR(ISERROR($L44),$H44="",$H44=0),"",OFFSET(M$1,MATCH($K44,$K$1:$K44,0)-1,0))</f>
        <v>F</v>
      </c>
    </row>
    <row r="45" spans="1:14" x14ac:dyDescent="0.2">
      <c r="B45" s="103" t="s">
        <v>6165</v>
      </c>
      <c r="C45" s="103" t="s">
        <v>15561</v>
      </c>
      <c r="D45" s="79" t="str">
        <f ca="1">IF(ISNUMBER($L45),OFFSET(Banco!$A$1,Composições!$L45-1,COLUMN(Composições!D45)-1),"")</f>
        <v>EXECUÇÃO DOS APOIOS PARA CONTÊINER OU MÓDULO HABITÁVEL. AF_03/2024</v>
      </c>
      <c r="E45" s="78" t="str">
        <f ca="1">IF(ISNUMBER($L45),OFFSET(Banco!$A$1,Composições!$L45-1,COLUMN(Composições!E45)-1),"")</f>
        <v>M3</v>
      </c>
      <c r="F45" s="78">
        <f t="shared" ref="F45:G46" ca="1" si="6">TRUNC($H45*ROUND(I45,2),2)</f>
        <v>0</v>
      </c>
      <c r="G45" s="78">
        <f t="shared" ca="1" si="6"/>
        <v>180.6</v>
      </c>
      <c r="H45" s="80">
        <v>9.6000000000000002E-2</v>
      </c>
      <c r="I45" s="81">
        <f ca="1">IF(ISNUMBER($L45),VALUE(OFFSET(Banco!$A$1,Composições!$L45-1,COLUMN(Composições!I45)-4)),0)</f>
        <v>0</v>
      </c>
      <c r="J45" s="81">
        <f ca="1">IF(ISNUMBER($L45),VALUE(OFFSET(Banco!$A$1,Composições!$L45-1,COLUMN(Composições!J45)-4)),0)</f>
        <v>1881.29</v>
      </c>
      <c r="K45" s="1">
        <f>COUNTA($A$1:$A45)-1</f>
        <v>5</v>
      </c>
      <c r="L45" s="1">
        <f ca="1">MATCH(Composições!CONCATENAR,Banco!$A:$A,0)</f>
        <v>6871</v>
      </c>
      <c r="M45" s="82" t="str">
        <f ca="1">IF(OR(ISERROR($L45),$H45="",$H45=0),"",OFFSET(M$1,MATCH($K45,$K$1:$K45,0)-1,0))</f>
        <v>F</v>
      </c>
    </row>
    <row r="46" spans="1:14" ht="22.5" x14ac:dyDescent="0.2">
      <c r="B46" s="103" t="s">
        <v>6165</v>
      </c>
      <c r="C46" s="103" t="s">
        <v>15562</v>
      </c>
      <c r="D46" s="79" t="str">
        <f ca="1">IF(ISNUMBER($L46),OFFSET(Banco!$A$1,Composições!$L46-1,COLUMN(Composições!D46)-1),"")</f>
        <v>INSTALAÇÃO E DESINSTALAÇÃO MECANIZADA DE CONTÊINER OU MÓDULO HABITÁVEL DE USOS DIVERSOS. AF_03/2024</v>
      </c>
      <c r="E46" s="78" t="str">
        <f ca="1">IF(ISNUMBER($L46),OFFSET(Banco!$A$1,Composições!$L46-1,COLUMN(Composições!E46)-1),"")</f>
        <v>UN</v>
      </c>
      <c r="F46" s="78">
        <f t="shared" ca="1" si="6"/>
        <v>0</v>
      </c>
      <c r="G46" s="78">
        <f t="shared" ca="1" si="6"/>
        <v>13.47</v>
      </c>
      <c r="H46" s="80">
        <v>0.1</v>
      </c>
      <c r="I46" s="81">
        <f ca="1">IF(ISNUMBER($L46),VALUE(OFFSET(Banco!$A$1,Composições!$L46-1,COLUMN(Composições!I46)-4)),0)</f>
        <v>0</v>
      </c>
      <c r="J46" s="81">
        <f ca="1">IF(ISNUMBER($L46),VALUE(OFFSET(Banco!$A$1,Composições!$L46-1,COLUMN(Composições!J46)-4)),0)</f>
        <v>134.71</v>
      </c>
      <c r="K46" s="1">
        <f>COUNTA($A$1:$A46)-1</f>
        <v>5</v>
      </c>
      <c r="L46" s="1">
        <f ca="1">MATCH(Composições!CONCATENAR,Banco!$A:$A,0)</f>
        <v>6877</v>
      </c>
      <c r="M46" s="82" t="str">
        <f ca="1">IF(OR(ISERROR($L46),$H46="",$H46=0),"",OFFSET(M$1,MATCH($K46,$K$1:$K46,0)-1,0))</f>
        <v>F</v>
      </c>
    </row>
    <row r="47" spans="1:14" customFormat="1" ht="12.75" x14ac:dyDescent="0.2">
      <c r="K47">
        <f>COUNTA($A$1:$A47)-1</f>
        <v>5</v>
      </c>
      <c r="M47" s="85" t="str">
        <f ca="1">IF(OFFSET($M$1,MATCH(OFFSET(K47,-1,0),$K$1:$K47,0)-1,0)="F","F","")</f>
        <v>F</v>
      </c>
    </row>
    <row r="48" spans="1:14" ht="45" x14ac:dyDescent="0.2">
      <c r="A48" s="83" t="str">
        <f>CONCATENAR</f>
        <v>Composição FNDE 243</v>
      </c>
      <c r="B48" s="86" t="s">
        <v>8423</v>
      </c>
      <c r="C48" s="86" t="s">
        <v>7768</v>
      </c>
      <c r="D48" s="87" t="s">
        <v>7769</v>
      </c>
      <c r="E48" s="86" t="s">
        <v>6148</v>
      </c>
      <c r="F48" s="88">
        <f ca="1">IF($L48&gt;0,SUM(OFFSET(F48,1,0,$L48),0))</f>
        <v>0</v>
      </c>
      <c r="G48" s="88">
        <f ca="1">IF($L48&gt;0,SUM(OFFSET(G48,1,0,$L48),0))</f>
        <v>1131.78</v>
      </c>
      <c r="H48" s="89"/>
      <c r="I48" s="90">
        <f ca="1">IF(ISERROR(F48),0,F48)</f>
        <v>0</v>
      </c>
      <c r="J48" s="91">
        <f ca="1">IF(ISERROR(G48),0,G48)</f>
        <v>1131.78</v>
      </c>
      <c r="K48" s="1">
        <f>COUNTA($A$1:$A48)-1</f>
        <v>6</v>
      </c>
      <c r="L48" s="1">
        <f>IF(MAX(K:K)=K48,MATCH(9999999,$K:$K)+1,MATCH(K48+1,K:K,0))-ROW(L48)-2</f>
        <v>4</v>
      </c>
      <c r="M48" s="3" t="str">
        <f ca="1">IF(AND(OR(I48&lt;&gt;0,J48&lt;&gt;0),N48="Sim"),"F","")</f>
        <v>F</v>
      </c>
      <c r="N48" s="84" t="s">
        <v>64</v>
      </c>
    </row>
    <row r="49" spans="1:14" ht="22.5" x14ac:dyDescent="0.2">
      <c r="B49" s="92" t="s">
        <v>6165</v>
      </c>
      <c r="C49" s="92" t="s">
        <v>101</v>
      </c>
      <c r="D49" s="79" t="str">
        <f ca="1">IF(ISNUMBER($L49),OFFSET(Banco!$A$1,Composições!$L49-1,COLUMN(Composições!D49)-1),"")</f>
        <v>ALIZAR DE 5X1,5CM PARA PORTA FIXADO COM PREGOS, PADRÃO MÉDIO - FORNECIMENTO E INSTALAÇÃO. AF_12/2019</v>
      </c>
      <c r="E49" s="78" t="str">
        <f ca="1">IF(ISNUMBER($L49),OFFSET(Banco!$A$1,Composições!$L49-1,COLUMN(Composições!E49)-1),"")</f>
        <v>M</v>
      </c>
      <c r="F49" s="78">
        <f t="shared" ref="F49:G52" ca="1" si="7">TRUNC($H49*ROUND(I49,2),2)</f>
        <v>0</v>
      </c>
      <c r="G49" s="78">
        <f t="shared" ca="1" si="7"/>
        <v>121.9</v>
      </c>
      <c r="H49" s="80">
        <v>10</v>
      </c>
      <c r="I49" s="81">
        <f ca="1">IF(ISNUMBER($L49),VALUE(OFFSET(Banco!$A$1,Composições!$L49-1,COLUMN(Composições!I49)-4)),0)</f>
        <v>0</v>
      </c>
      <c r="J49" s="81">
        <f ca="1">IF(ISNUMBER($L49),VALUE(OFFSET(Banco!$A$1,Composições!$L49-1,COLUMN(Composições!J49)-4)),0)</f>
        <v>12.19</v>
      </c>
      <c r="K49" s="1">
        <f>COUNTA($A$1:$A49)-1</f>
        <v>6</v>
      </c>
      <c r="L49" s="1">
        <f ca="1">MATCH(Composições!CONCATENAR,Banco!$A:$A,0)</f>
        <v>3711</v>
      </c>
      <c r="M49" s="82" t="str">
        <f ca="1">IF(OR(ISERROR($L49),$H49="",$H49=0),"",OFFSET(M$1,MATCH($K49,$K$1:$K49,0)-1,0))</f>
        <v>F</v>
      </c>
    </row>
    <row r="50" spans="1:14" ht="22.5" x14ac:dyDescent="0.2">
      <c r="B50" s="92" t="s">
        <v>6165</v>
      </c>
      <c r="C50" s="92" t="s">
        <v>95</v>
      </c>
      <c r="D50" s="79" t="str">
        <f ca="1">IF(ISNUMBER($L50),OFFSET(Banco!$A$1,Composições!$L50-1,COLUMN(Composições!D50)-1),"")</f>
        <v>BATENTE PARA PORTA DE MADEIRA, FIXAÇÃO COM ARGAMASSA, PADRÃO MÉDIO - FORNECIMENTO E INSTALAÇÃO. AF_12/2019</v>
      </c>
      <c r="E50" s="78" t="str">
        <f ca="1">IF(ISNUMBER($L50),OFFSET(Banco!$A$1,Composições!$L50-1,COLUMN(Composições!E50)-1),"")</f>
        <v>UN</v>
      </c>
      <c r="F50" s="78">
        <f t="shared" ca="1" si="7"/>
        <v>0</v>
      </c>
      <c r="G50" s="78">
        <f t="shared" ca="1" si="7"/>
        <v>442.76</v>
      </c>
      <c r="H50" s="80">
        <v>1</v>
      </c>
      <c r="I50" s="81">
        <f ca="1">IF(ISNUMBER($L50),VALUE(OFFSET(Banco!$A$1,Composições!$L50-1,COLUMN(Composições!I50)-4)),0)</f>
        <v>0</v>
      </c>
      <c r="J50" s="81">
        <f ca="1">IF(ISNUMBER($L50),VALUE(OFFSET(Banco!$A$1,Composições!$L50-1,COLUMN(Composições!J50)-4)),0)</f>
        <v>442.76</v>
      </c>
      <c r="K50" s="1">
        <f>COUNTA($A$1:$A50)-1</f>
        <v>6</v>
      </c>
      <c r="L50" s="1">
        <f ca="1">MATCH(Composições!CONCATENAR,Banco!$A:$A,0)</f>
        <v>3715</v>
      </c>
      <c r="M50" s="82" t="str">
        <f ca="1">IF(OR(ISERROR($L50),$H50="",$H50=0),"",OFFSET(M$1,MATCH($K50,$K$1:$K50,0)-1,0))</f>
        <v>F</v>
      </c>
    </row>
    <row r="51" spans="1:14" ht="22.5" x14ac:dyDescent="0.2">
      <c r="B51" s="92" t="s">
        <v>6165</v>
      </c>
      <c r="C51" s="92" t="s">
        <v>96</v>
      </c>
      <c r="D51" s="79" t="str">
        <f ca="1">IF(ISNUMBER($L51),OFFSET(Banco!$A$1,Composições!$L51-1,COLUMN(Composições!D51)-1),"")</f>
        <v>FECHADURA DE EMBUTIR COM CILINDRO, EXTERNA, COMPLETA, ACABAMENTO PADRÃO MÉDIO, INCLUSO EXECUÇÃO DE FURO - FORNECIMENTO E INSTALAÇÃO. AF_12/2019</v>
      </c>
      <c r="E51" s="78" t="str">
        <f ca="1">IF(ISNUMBER($L51),OFFSET(Banco!$A$1,Composições!$L51-1,COLUMN(Composições!E51)-1),"")</f>
        <v>UN</v>
      </c>
      <c r="F51" s="78">
        <f t="shared" ca="1" si="7"/>
        <v>0</v>
      </c>
      <c r="G51" s="78">
        <f t="shared" ca="1" si="7"/>
        <v>171.66</v>
      </c>
      <c r="H51" s="80">
        <v>1</v>
      </c>
      <c r="I51" s="81">
        <f ca="1">IF(ISNUMBER($L51),VALUE(OFFSET(Banco!$A$1,Composições!$L51-1,COLUMN(Composições!I51)-4)),0)</f>
        <v>0</v>
      </c>
      <c r="J51" s="81">
        <f ca="1">IF(ISNUMBER($L51),VALUE(OFFSET(Banco!$A$1,Composições!$L51-1,COLUMN(Composições!J51)-4)),0)</f>
        <v>171.66</v>
      </c>
      <c r="K51" s="1">
        <f>COUNTA($A$1:$A51)-1</f>
        <v>6</v>
      </c>
      <c r="L51" s="1">
        <f ca="1">MATCH(Composições!CONCATENAR,Banco!$A:$A,0)</f>
        <v>3722</v>
      </c>
      <c r="M51" s="82" t="str">
        <f ca="1">IF(OR(ISERROR($L51),$H51="",$H51=0),"",OFFSET(M$1,MATCH($K51,$K$1:$K51,0)-1,0))</f>
        <v>F</v>
      </c>
    </row>
    <row r="52" spans="1:14" ht="22.5" x14ac:dyDescent="0.2">
      <c r="B52" s="92" t="s">
        <v>6165</v>
      </c>
      <c r="C52" s="92" t="s">
        <v>99</v>
      </c>
      <c r="D52" s="79" t="str">
        <f ca="1">IF(ISNUMBER($L52),OFFSET(Banco!$A$1,Composições!$L52-1,COLUMN(Composições!D52)-1),"")</f>
        <v>PORTA DE MADEIRA FRISADA, SEMI-OCA (LEVE OU MÉDIA), 80X210CM, ESPESSURA DE 3,5CM, INCLUSO DOBRADIÇAS - FORNECIMENTO E INSTALAÇÃO. AF_12/2019</v>
      </c>
      <c r="E52" s="78" t="str">
        <f ca="1">IF(ISNUMBER($L52),OFFSET(Banco!$A$1,Composições!$L52-1,COLUMN(Composições!E52)-1),"")</f>
        <v>UN</v>
      </c>
      <c r="F52" s="78">
        <f t="shared" ca="1" si="7"/>
        <v>0</v>
      </c>
      <c r="G52" s="78">
        <f t="shared" ca="1" si="7"/>
        <v>395.46</v>
      </c>
      <c r="H52" s="80">
        <v>1</v>
      </c>
      <c r="I52" s="81">
        <f ca="1">IF(ISNUMBER($L52),VALUE(OFFSET(Banco!$A$1,Composições!$L52-1,COLUMN(Composições!I52)-4)),0)</f>
        <v>0</v>
      </c>
      <c r="J52" s="81">
        <f ca="1">IF(ISNUMBER($L52),VALUE(OFFSET(Banco!$A$1,Composições!$L52-1,COLUMN(Composições!J52)-4)),0)</f>
        <v>395.46</v>
      </c>
      <c r="K52" s="1">
        <f>COUNTA($A$1:$A52)-1</f>
        <v>6</v>
      </c>
      <c r="L52" s="1">
        <f ca="1">MATCH(Composições!CONCATENAR,Banco!$A:$A,0)</f>
        <v>3811</v>
      </c>
      <c r="M52" s="82" t="str">
        <f ca="1">IF(OR(ISERROR($L52),$H52="",$H52=0),"",OFFSET(M$1,MATCH($K52,$K$1:$K52,0)-1,0))</f>
        <v>F</v>
      </c>
    </row>
    <row r="53" spans="1:14" customFormat="1" ht="12.75" x14ac:dyDescent="0.2">
      <c r="K53">
        <f>COUNTA($A$1:$A53)-1</f>
        <v>6</v>
      </c>
      <c r="M53" s="85" t="str">
        <f ca="1">IF(OFFSET($M$1,MATCH(OFFSET(K53,-1,0),$K$1:$K53,0)-1,0)="F","F","")</f>
        <v>F</v>
      </c>
    </row>
    <row r="54" spans="1:14" ht="33.75" x14ac:dyDescent="0.2">
      <c r="A54" s="83" t="str">
        <f>CONCATENAR</f>
        <v>Composição FNDE 247</v>
      </c>
      <c r="B54" s="86" t="s">
        <v>8423</v>
      </c>
      <c r="C54" s="86" t="s">
        <v>7771</v>
      </c>
      <c r="D54" s="87" t="s">
        <v>7770</v>
      </c>
      <c r="E54" s="86" t="s">
        <v>6148</v>
      </c>
      <c r="F54" s="88">
        <f ca="1">IF($L54&gt;0,SUM(OFFSET(F54,1,0,$L54),0))</f>
        <v>0</v>
      </c>
      <c r="G54" s="88">
        <f ca="1">IF($L54&gt;0,SUM(OFFSET(G54,1,0,$L54),0))</f>
        <v>1876.48</v>
      </c>
      <c r="H54" s="89"/>
      <c r="I54" s="90">
        <f ca="1">IF(ISERROR(F54),0,F54)</f>
        <v>0</v>
      </c>
      <c r="J54" s="91">
        <f ca="1">IF(ISERROR(G54),0,G54)</f>
        <v>1876.48</v>
      </c>
      <c r="K54" s="1">
        <f>COUNTA($A$1:$A54)-1</f>
        <v>7</v>
      </c>
      <c r="L54" s="1">
        <f>IF(MAX(K:K)=K54,MATCH(9999999,$K:$K)+1,MATCH(K54+1,K:K,0))-ROW(L54)-2</f>
        <v>4</v>
      </c>
      <c r="M54" s="3" t="str">
        <f ca="1">IF(AND(OR(I54&lt;&gt;0,J54&lt;&gt;0),N54="Sim"),"F","")</f>
        <v>F</v>
      </c>
      <c r="N54" s="84" t="s">
        <v>64</v>
      </c>
    </row>
    <row r="55" spans="1:14" ht="22.5" x14ac:dyDescent="0.2">
      <c r="B55" s="92" t="s">
        <v>6165</v>
      </c>
      <c r="C55" s="92" t="s">
        <v>101</v>
      </c>
      <c r="D55" s="79" t="str">
        <f ca="1">IF(ISNUMBER($L55),OFFSET(Banco!$A$1,Composições!$L55-1,COLUMN(Composições!D55)-1),"")</f>
        <v>ALIZAR DE 5X1,5CM PARA PORTA FIXADO COM PREGOS, PADRÃO MÉDIO - FORNECIMENTO E INSTALAÇÃO. AF_12/2019</v>
      </c>
      <c r="E55" s="78" t="str">
        <f ca="1">IF(ISNUMBER($L55),OFFSET(Banco!$A$1,Composições!$L55-1,COLUMN(Composições!E55)-1),"")</f>
        <v>M</v>
      </c>
      <c r="F55" s="78">
        <f t="shared" ref="F55:G58" ca="1" si="8">TRUNC($H55*ROUND(I55,2),2)</f>
        <v>0</v>
      </c>
      <c r="G55" s="78">
        <f t="shared" ca="1" si="8"/>
        <v>121.9</v>
      </c>
      <c r="H55" s="80">
        <v>10</v>
      </c>
      <c r="I55" s="81">
        <f ca="1">IF(ISNUMBER($L55),VALUE(OFFSET(Banco!$A$1,Composições!$L55-1,COLUMN(Composições!I55)-4)),0)</f>
        <v>0</v>
      </c>
      <c r="J55" s="81">
        <f ca="1">IF(ISNUMBER($L55),VALUE(OFFSET(Banco!$A$1,Composições!$L55-1,COLUMN(Composições!J55)-4)),0)</f>
        <v>12.19</v>
      </c>
      <c r="K55" s="1">
        <f>COUNTA($A$1:$A55)-1</f>
        <v>7</v>
      </c>
      <c r="L55" s="1">
        <f ca="1">MATCH(Composições!CONCATENAR,Banco!$A:$A,0)</f>
        <v>3711</v>
      </c>
      <c r="M55" s="82" t="str">
        <f ca="1">IF(OR(ISERROR($L55),$H55="",$H55=0),"",OFFSET(M$1,MATCH($K55,$K$1:$K55,0)-1,0))</f>
        <v>F</v>
      </c>
    </row>
    <row r="56" spans="1:14" ht="22.5" x14ac:dyDescent="0.2">
      <c r="B56" s="92" t="s">
        <v>6165</v>
      </c>
      <c r="C56" s="92" t="s">
        <v>95</v>
      </c>
      <c r="D56" s="79" t="str">
        <f ca="1">IF(ISNUMBER($L56),OFFSET(Banco!$A$1,Composições!$L56-1,COLUMN(Composições!D56)-1),"")</f>
        <v>BATENTE PARA PORTA DE MADEIRA, FIXAÇÃO COM ARGAMASSA, PADRÃO MÉDIO - FORNECIMENTO E INSTALAÇÃO. AF_12/2019</v>
      </c>
      <c r="E56" s="78" t="str">
        <f ca="1">IF(ISNUMBER($L56),OFFSET(Banco!$A$1,Composições!$L56-1,COLUMN(Composições!E56)-1),"")</f>
        <v>UN</v>
      </c>
      <c r="F56" s="78">
        <f t="shared" ca="1" si="8"/>
        <v>0</v>
      </c>
      <c r="G56" s="78">
        <f t="shared" ca="1" si="8"/>
        <v>442.76</v>
      </c>
      <c r="H56" s="80">
        <v>1</v>
      </c>
      <c r="I56" s="81">
        <f ca="1">IF(ISNUMBER($L56),VALUE(OFFSET(Banco!$A$1,Composições!$L56-1,COLUMN(Composições!I56)-4)),0)</f>
        <v>0</v>
      </c>
      <c r="J56" s="81">
        <f ca="1">IF(ISNUMBER($L56),VALUE(OFFSET(Banco!$A$1,Composições!$L56-1,COLUMN(Composições!J56)-4)),0)</f>
        <v>442.76</v>
      </c>
      <c r="K56" s="1">
        <f>COUNTA($A$1:$A56)-1</f>
        <v>7</v>
      </c>
      <c r="L56" s="1">
        <f ca="1">MATCH(Composições!CONCATENAR,Banco!$A:$A,0)</f>
        <v>3715</v>
      </c>
      <c r="M56" s="82" t="str">
        <f ca="1">IF(OR(ISERROR($L56),$H56="",$H56=0),"",OFFSET(M$1,MATCH($K56,$K$1:$K56,0)-1,0))</f>
        <v>F</v>
      </c>
    </row>
    <row r="57" spans="1:14" ht="22.5" x14ac:dyDescent="0.2">
      <c r="B57" s="92" t="s">
        <v>6165</v>
      </c>
      <c r="C57" s="92" t="s">
        <v>96</v>
      </c>
      <c r="D57" s="79" t="str">
        <f ca="1">IF(ISNUMBER($L57),OFFSET(Banco!$A$1,Composições!$L57-1,COLUMN(Composições!D57)-1),"")</f>
        <v>FECHADURA DE EMBUTIR COM CILINDRO, EXTERNA, COMPLETA, ACABAMENTO PADRÃO MÉDIO, INCLUSO EXECUÇÃO DE FURO - FORNECIMENTO E INSTALAÇÃO. AF_12/2019</v>
      </c>
      <c r="E57" s="78" t="str">
        <f ca="1">IF(ISNUMBER($L57),OFFSET(Banco!$A$1,Composições!$L57-1,COLUMN(Composições!E57)-1),"")</f>
        <v>UN</v>
      </c>
      <c r="F57" s="78">
        <f t="shared" ca="1" si="8"/>
        <v>0</v>
      </c>
      <c r="G57" s="78">
        <f t="shared" ca="1" si="8"/>
        <v>171.66</v>
      </c>
      <c r="H57" s="80">
        <v>1</v>
      </c>
      <c r="I57" s="81">
        <f ca="1">IF(ISNUMBER($L57),VALUE(OFFSET(Banco!$A$1,Composições!$L57-1,COLUMN(Composições!I57)-4)),0)</f>
        <v>0</v>
      </c>
      <c r="J57" s="81">
        <f ca="1">IF(ISNUMBER($L57),VALUE(OFFSET(Banco!$A$1,Composições!$L57-1,COLUMN(Composições!J57)-4)),0)</f>
        <v>171.66</v>
      </c>
      <c r="K57" s="1">
        <f>COUNTA($A$1:$A57)-1</f>
        <v>7</v>
      </c>
      <c r="L57" s="1">
        <f ca="1">MATCH(Composições!CONCATENAR,Banco!$A:$A,0)</f>
        <v>3722</v>
      </c>
      <c r="M57" s="82" t="str">
        <f ca="1">IF(OR(ISERROR($L57),$H57="",$H57=0),"",OFFSET(M$1,MATCH($K57,$K$1:$K57,0)-1,0))</f>
        <v>F</v>
      </c>
    </row>
    <row r="58" spans="1:14" ht="22.5" x14ac:dyDescent="0.2">
      <c r="B58" s="92" t="s">
        <v>6165</v>
      </c>
      <c r="C58" s="92" t="s">
        <v>100</v>
      </c>
      <c r="D58" s="79" t="str">
        <f ca="1">IF(ISNUMBER($L58),OFFSET(Banco!$A$1,Composições!$L58-1,COLUMN(Composições!D58)-1),"")</f>
        <v>PORTA DE MADEIRA TIPO VENEZIANA, 80X210CM, ESPESSURA DE 3CM, INCLUSO DOBRADIÇAS - FORNECIMENTO E INSTALAÇÃO. AF_12/2019</v>
      </c>
      <c r="E58" s="78" t="str">
        <f ca="1">IF(ISNUMBER($L58),OFFSET(Banco!$A$1,Composições!$L58-1,COLUMN(Composições!E58)-1),"")</f>
        <v>UN</v>
      </c>
      <c r="F58" s="78">
        <f t="shared" ca="1" si="8"/>
        <v>0</v>
      </c>
      <c r="G58" s="78">
        <f t="shared" ca="1" si="8"/>
        <v>1140.1600000000001</v>
      </c>
      <c r="H58" s="80">
        <v>1</v>
      </c>
      <c r="I58" s="81">
        <f ca="1">IF(ISNUMBER($L58),VALUE(OFFSET(Banco!$A$1,Composições!$L58-1,COLUMN(Composições!I58)-4)),0)</f>
        <v>0</v>
      </c>
      <c r="J58" s="81">
        <f ca="1">IF(ISNUMBER($L58),VALUE(OFFSET(Banco!$A$1,Composições!$L58-1,COLUMN(Composições!J58)-4)),0)</f>
        <v>1140.1600000000001</v>
      </c>
      <c r="K58" s="1">
        <f>COUNTA($A$1:$A58)-1</f>
        <v>7</v>
      </c>
      <c r="L58" s="1">
        <f ca="1">MATCH(Composições!CONCATENAR,Banco!$A:$A,0)</f>
        <v>3821</v>
      </c>
      <c r="M58" s="82" t="str">
        <f ca="1">IF(OR(ISERROR($L58),$H58="",$H58=0),"",OFFSET(M$1,MATCH($K58,$K$1:$K58,0)-1,0))</f>
        <v>F</v>
      </c>
    </row>
    <row r="59" spans="1:14" customFormat="1" ht="12.75" x14ac:dyDescent="0.2">
      <c r="K59">
        <f>COUNTA($A$1:$A59)-1</f>
        <v>7</v>
      </c>
      <c r="M59" s="85" t="str">
        <f ca="1">IF(OFFSET($M$1,MATCH(OFFSET(K59,-1,0),$K$1:$K59,0)-1,0)="F","F","")</f>
        <v>F</v>
      </c>
    </row>
    <row r="60" spans="1:14" ht="45" x14ac:dyDescent="0.2">
      <c r="A60" s="83" t="str">
        <f>CONCATENAR</f>
        <v>Composição FNDE 246</v>
      </c>
      <c r="B60" s="86" t="s">
        <v>8423</v>
      </c>
      <c r="C60" s="86" t="s">
        <v>7773</v>
      </c>
      <c r="D60" s="87" t="s">
        <v>7772</v>
      </c>
      <c r="E60" s="86" t="s">
        <v>6148</v>
      </c>
      <c r="F60" s="88">
        <f ca="1">IF($L60&gt;0,SUM(OFFSET(F60,1,0,$L60),0))</f>
        <v>0</v>
      </c>
      <c r="G60" s="88">
        <f ca="1">IF($L60&gt;0,SUM(OFFSET(G60,1,0,$L60),0))</f>
        <v>1131.78</v>
      </c>
      <c r="H60" s="89"/>
      <c r="I60" s="90">
        <f ca="1">IF(ISERROR(F60),0,F60)</f>
        <v>0</v>
      </c>
      <c r="J60" s="91">
        <f ca="1">IF(ISERROR(G60),0,G60)</f>
        <v>1131.78</v>
      </c>
      <c r="K60" s="1">
        <f>COUNTA($A$1:$A60)-1</f>
        <v>8</v>
      </c>
      <c r="L60" s="1">
        <f>IF(MAX(K:K)=K60,MATCH(9999999,$K:$K)+1,MATCH(K60+1,K:K,0))-ROW(L60)-2</f>
        <v>4</v>
      </c>
      <c r="M60" s="3" t="str">
        <f ca="1">IF(AND(OR(I60&lt;&gt;0,J60&lt;&gt;0),N60="Sim"),"F","")</f>
        <v>F</v>
      </c>
      <c r="N60" s="84" t="s">
        <v>64</v>
      </c>
    </row>
    <row r="61" spans="1:14" ht="22.5" x14ac:dyDescent="0.2">
      <c r="B61" s="92" t="s">
        <v>6165</v>
      </c>
      <c r="C61" s="92" t="s">
        <v>101</v>
      </c>
      <c r="D61" s="79" t="str">
        <f ca="1">IF(ISNUMBER($L61),OFFSET(Banco!$A$1,Composições!$L61-1,COLUMN(Composições!D61)-1),"")</f>
        <v>ALIZAR DE 5X1,5CM PARA PORTA FIXADO COM PREGOS, PADRÃO MÉDIO - FORNECIMENTO E INSTALAÇÃO. AF_12/2019</v>
      </c>
      <c r="E61" s="78" t="str">
        <f ca="1">IF(ISNUMBER($L61),OFFSET(Banco!$A$1,Composições!$L61-1,COLUMN(Composições!E61)-1),"")</f>
        <v>M</v>
      </c>
      <c r="F61" s="78">
        <f t="shared" ref="F61:G64" ca="1" si="9">TRUNC($H61*ROUND(I61,2),2)</f>
        <v>0</v>
      </c>
      <c r="G61" s="78">
        <f t="shared" ca="1" si="9"/>
        <v>121.9</v>
      </c>
      <c r="H61" s="80">
        <v>10</v>
      </c>
      <c r="I61" s="81">
        <f ca="1">IF(ISNUMBER($L61),VALUE(OFFSET(Banco!$A$1,Composições!$L61-1,COLUMN(Composições!I61)-4)),0)</f>
        <v>0</v>
      </c>
      <c r="J61" s="81">
        <f ca="1">IF(ISNUMBER($L61),VALUE(OFFSET(Banco!$A$1,Composições!$L61-1,COLUMN(Composições!J61)-4)),0)</f>
        <v>12.19</v>
      </c>
      <c r="K61" s="1">
        <f>COUNTA($A$1:$A61)-1</f>
        <v>8</v>
      </c>
      <c r="L61" s="1">
        <f ca="1">MATCH(Composições!CONCATENAR,Banco!$A:$A,0)</f>
        <v>3711</v>
      </c>
      <c r="M61" s="82" t="str">
        <f ca="1">IF(OR(ISERROR($L61),$H61="",$H61=0),"",OFFSET(M$1,MATCH($K61,$K$1:$K61,0)-1,0))</f>
        <v>F</v>
      </c>
    </row>
    <row r="62" spans="1:14" ht="22.5" x14ac:dyDescent="0.2">
      <c r="B62" s="92" t="s">
        <v>6165</v>
      </c>
      <c r="C62" s="92" t="s">
        <v>95</v>
      </c>
      <c r="D62" s="79" t="str">
        <f ca="1">IF(ISNUMBER($L62),OFFSET(Banco!$A$1,Composições!$L62-1,COLUMN(Composições!D62)-1),"")</f>
        <v>BATENTE PARA PORTA DE MADEIRA, FIXAÇÃO COM ARGAMASSA, PADRÃO MÉDIO - FORNECIMENTO E INSTALAÇÃO. AF_12/2019</v>
      </c>
      <c r="E62" s="78" t="str">
        <f ca="1">IF(ISNUMBER($L62),OFFSET(Banco!$A$1,Composições!$L62-1,COLUMN(Composições!E62)-1),"")</f>
        <v>UN</v>
      </c>
      <c r="F62" s="78">
        <f t="shared" ca="1" si="9"/>
        <v>0</v>
      </c>
      <c r="G62" s="78">
        <f t="shared" ca="1" si="9"/>
        <v>442.76</v>
      </c>
      <c r="H62" s="80">
        <v>1</v>
      </c>
      <c r="I62" s="81">
        <f ca="1">IF(ISNUMBER($L62),VALUE(OFFSET(Banco!$A$1,Composições!$L62-1,COLUMN(Composições!I62)-4)),0)</f>
        <v>0</v>
      </c>
      <c r="J62" s="81">
        <f ca="1">IF(ISNUMBER($L62),VALUE(OFFSET(Banco!$A$1,Composições!$L62-1,COLUMN(Composições!J62)-4)),0)</f>
        <v>442.76</v>
      </c>
      <c r="K62" s="1">
        <f>COUNTA($A$1:$A62)-1</f>
        <v>8</v>
      </c>
      <c r="L62" s="1">
        <f ca="1">MATCH(Composições!CONCATENAR,Banco!$A:$A,0)</f>
        <v>3715</v>
      </c>
      <c r="M62" s="82" t="str">
        <f ca="1">IF(OR(ISERROR($L62),$H62="",$H62=0),"",OFFSET(M$1,MATCH($K62,$K$1:$K62,0)-1,0))</f>
        <v>F</v>
      </c>
    </row>
    <row r="63" spans="1:14" ht="22.5" x14ac:dyDescent="0.2">
      <c r="B63" s="92" t="s">
        <v>6165</v>
      </c>
      <c r="C63" s="92" t="s">
        <v>96</v>
      </c>
      <c r="D63" s="79" t="str">
        <f ca="1">IF(ISNUMBER($L63),OFFSET(Banco!$A$1,Composições!$L63-1,COLUMN(Composições!D63)-1),"")</f>
        <v>FECHADURA DE EMBUTIR COM CILINDRO, EXTERNA, COMPLETA, ACABAMENTO PADRÃO MÉDIO, INCLUSO EXECUÇÃO DE FURO - FORNECIMENTO E INSTALAÇÃO. AF_12/2019</v>
      </c>
      <c r="E63" s="78" t="str">
        <f ca="1">IF(ISNUMBER($L63),OFFSET(Banco!$A$1,Composições!$L63-1,COLUMN(Composições!E63)-1),"")</f>
        <v>UN</v>
      </c>
      <c r="F63" s="78">
        <f t="shared" ca="1" si="9"/>
        <v>0</v>
      </c>
      <c r="G63" s="78">
        <f t="shared" ca="1" si="9"/>
        <v>171.66</v>
      </c>
      <c r="H63" s="80">
        <v>1</v>
      </c>
      <c r="I63" s="81">
        <f ca="1">IF(ISNUMBER($L63),VALUE(OFFSET(Banco!$A$1,Composições!$L63-1,COLUMN(Composições!I63)-4)),0)</f>
        <v>0</v>
      </c>
      <c r="J63" s="81">
        <f ca="1">IF(ISNUMBER($L63),VALUE(OFFSET(Banco!$A$1,Composições!$L63-1,COLUMN(Composições!J63)-4)),0)</f>
        <v>171.66</v>
      </c>
      <c r="K63" s="1">
        <f>COUNTA($A$1:$A63)-1</f>
        <v>8</v>
      </c>
      <c r="L63" s="1">
        <f ca="1">MATCH(Composições!CONCATENAR,Banco!$A:$A,0)</f>
        <v>3722</v>
      </c>
      <c r="M63" s="82" t="str">
        <f ca="1">IF(OR(ISERROR($L63),$H63="",$H63=0),"",OFFSET(M$1,MATCH($K63,$K$1:$K63,0)-1,0))</f>
        <v>F</v>
      </c>
    </row>
    <row r="64" spans="1:14" ht="22.5" x14ac:dyDescent="0.2">
      <c r="B64" s="92" t="s">
        <v>6165</v>
      </c>
      <c r="C64" s="92" t="s">
        <v>99</v>
      </c>
      <c r="D64" s="79" t="str">
        <f ca="1">IF(ISNUMBER($L64),OFFSET(Banco!$A$1,Composições!$L64-1,COLUMN(Composições!D64)-1),"")</f>
        <v>PORTA DE MADEIRA FRISADA, SEMI-OCA (LEVE OU MÉDIA), 80X210CM, ESPESSURA DE 3,5CM, INCLUSO DOBRADIÇAS - FORNECIMENTO E INSTALAÇÃO. AF_12/2019</v>
      </c>
      <c r="E64" s="78" t="str">
        <f ca="1">IF(ISNUMBER($L64),OFFSET(Banco!$A$1,Composições!$L64-1,COLUMN(Composições!E64)-1),"")</f>
        <v>UN</v>
      </c>
      <c r="F64" s="78">
        <f t="shared" ca="1" si="9"/>
        <v>0</v>
      </c>
      <c r="G64" s="78">
        <f t="shared" ca="1" si="9"/>
        <v>395.46</v>
      </c>
      <c r="H64" s="80">
        <v>1</v>
      </c>
      <c r="I64" s="81">
        <f ca="1">IF(ISNUMBER($L64),VALUE(OFFSET(Banco!$A$1,Composições!$L64-1,COLUMN(Composições!I64)-4)),0)</f>
        <v>0</v>
      </c>
      <c r="J64" s="81">
        <f ca="1">IF(ISNUMBER($L64),VALUE(OFFSET(Banco!$A$1,Composições!$L64-1,COLUMN(Composições!J64)-4)),0)</f>
        <v>395.46</v>
      </c>
      <c r="K64" s="1">
        <f>COUNTA($A$1:$A64)-1</f>
        <v>8</v>
      </c>
      <c r="L64" s="1">
        <f ca="1">MATCH(Composições!CONCATENAR,Banco!$A:$A,0)</f>
        <v>3811</v>
      </c>
      <c r="M64" s="82" t="str">
        <f ca="1">IF(OR(ISERROR($L64),$H64="",$H64=0),"",OFFSET(M$1,MATCH($K64,$K$1:$K64,0)-1,0))</f>
        <v>F</v>
      </c>
    </row>
    <row r="65" spans="1:14" customFormat="1" ht="12.75" x14ac:dyDescent="0.2">
      <c r="K65">
        <f>COUNTA($A$1:$A65)-1</f>
        <v>8</v>
      </c>
      <c r="M65" s="85" t="str">
        <f ca="1">IF(OFFSET($M$1,MATCH(OFFSET(K65,-1,0),$K$1:$K65,0)-1,0)="F","F","")</f>
        <v>F</v>
      </c>
    </row>
    <row r="66" spans="1:14" ht="45" x14ac:dyDescent="0.2">
      <c r="A66" s="83" t="str">
        <f>CONCATENAR</f>
        <v>Composição FNDE 248</v>
      </c>
      <c r="B66" s="86" t="s">
        <v>8423</v>
      </c>
      <c r="C66" s="86" t="s">
        <v>7775</v>
      </c>
      <c r="D66" s="87" t="s">
        <v>7774</v>
      </c>
      <c r="E66" s="86" t="s">
        <v>6148</v>
      </c>
      <c r="F66" s="88">
        <f ca="1">IF($L66&gt;0,SUM(OFFSET(F66,1,0,$L66),0))</f>
        <v>0</v>
      </c>
      <c r="G66" s="88">
        <f ca="1">IF($L66&gt;0,SUM(OFFSET(G66,1,0,$L66),0))</f>
        <v>1876.48</v>
      </c>
      <c r="H66" s="89"/>
      <c r="I66" s="90">
        <f ca="1">IF(ISERROR(F66),0,F66)</f>
        <v>0</v>
      </c>
      <c r="J66" s="91">
        <f ca="1">IF(ISERROR(G66),0,G66)</f>
        <v>1876.48</v>
      </c>
      <c r="K66" s="1">
        <f>COUNTA($A$1:$A66)-1</f>
        <v>9</v>
      </c>
      <c r="L66" s="1">
        <f>IF(MAX(K:K)=K66,MATCH(9999999,$K:$K)+1,MATCH(K66+1,K:K,0))-ROW(L66)-2</f>
        <v>4</v>
      </c>
      <c r="M66" s="3" t="str">
        <f ca="1">IF(AND(OR(I66&lt;&gt;0,J66&lt;&gt;0),N66="Sim"),"F","")</f>
        <v>F</v>
      </c>
      <c r="N66" s="84" t="s">
        <v>64</v>
      </c>
    </row>
    <row r="67" spans="1:14" ht="22.5" x14ac:dyDescent="0.2">
      <c r="B67" s="92" t="s">
        <v>6165</v>
      </c>
      <c r="C67" s="92" t="s">
        <v>101</v>
      </c>
      <c r="D67" s="79" t="str">
        <f ca="1">IF(ISNUMBER($L67),OFFSET(Banco!$A$1,Composições!$L67-1,COLUMN(Composições!D67)-1),"")</f>
        <v>ALIZAR DE 5X1,5CM PARA PORTA FIXADO COM PREGOS, PADRÃO MÉDIO - FORNECIMENTO E INSTALAÇÃO. AF_12/2019</v>
      </c>
      <c r="E67" s="78" t="str">
        <f ca="1">IF(ISNUMBER($L67),OFFSET(Banco!$A$1,Composições!$L67-1,COLUMN(Composições!E67)-1),"")</f>
        <v>M</v>
      </c>
      <c r="F67" s="78">
        <f t="shared" ref="F67:G70" ca="1" si="10">TRUNC($H67*ROUND(I67,2),2)</f>
        <v>0</v>
      </c>
      <c r="G67" s="78">
        <f t="shared" ca="1" si="10"/>
        <v>121.9</v>
      </c>
      <c r="H67" s="80">
        <v>10</v>
      </c>
      <c r="I67" s="81">
        <f ca="1">IF(ISNUMBER($L67),VALUE(OFFSET(Banco!$A$1,Composições!$L67-1,COLUMN(Composições!I67)-4)),0)</f>
        <v>0</v>
      </c>
      <c r="J67" s="81">
        <f ca="1">IF(ISNUMBER($L67),VALUE(OFFSET(Banco!$A$1,Composições!$L67-1,COLUMN(Composições!J67)-4)),0)</f>
        <v>12.19</v>
      </c>
      <c r="K67" s="1">
        <f>COUNTA($A$1:$A67)-1</f>
        <v>9</v>
      </c>
      <c r="L67" s="1">
        <f ca="1">MATCH(Composições!CONCATENAR,Banco!$A:$A,0)</f>
        <v>3711</v>
      </c>
      <c r="M67" s="82" t="str">
        <f ca="1">IF(OR(ISERROR($L67),$H67="",$H67=0),"",OFFSET(M$1,MATCH($K67,$K$1:$K67,0)-1,0))</f>
        <v>F</v>
      </c>
    </row>
    <row r="68" spans="1:14" ht="22.5" x14ac:dyDescent="0.2">
      <c r="B68" s="92" t="s">
        <v>6165</v>
      </c>
      <c r="C68" s="92" t="s">
        <v>95</v>
      </c>
      <c r="D68" s="79" t="str">
        <f ca="1">IF(ISNUMBER($L68),OFFSET(Banco!$A$1,Composições!$L68-1,COLUMN(Composições!D68)-1),"")</f>
        <v>BATENTE PARA PORTA DE MADEIRA, FIXAÇÃO COM ARGAMASSA, PADRÃO MÉDIO - FORNECIMENTO E INSTALAÇÃO. AF_12/2019</v>
      </c>
      <c r="E68" s="78" t="str">
        <f ca="1">IF(ISNUMBER($L68),OFFSET(Banco!$A$1,Composições!$L68-1,COLUMN(Composições!E68)-1),"")</f>
        <v>UN</v>
      </c>
      <c r="F68" s="78">
        <f t="shared" ca="1" si="10"/>
        <v>0</v>
      </c>
      <c r="G68" s="78">
        <f t="shared" ca="1" si="10"/>
        <v>442.76</v>
      </c>
      <c r="H68" s="80">
        <v>1</v>
      </c>
      <c r="I68" s="81">
        <f ca="1">IF(ISNUMBER($L68),VALUE(OFFSET(Banco!$A$1,Composições!$L68-1,COLUMN(Composições!I68)-4)),0)</f>
        <v>0</v>
      </c>
      <c r="J68" s="81">
        <f ca="1">IF(ISNUMBER($L68),VALUE(OFFSET(Banco!$A$1,Composições!$L68-1,COLUMN(Composições!J68)-4)),0)</f>
        <v>442.76</v>
      </c>
      <c r="K68" s="1">
        <f>COUNTA($A$1:$A68)-1</f>
        <v>9</v>
      </c>
      <c r="L68" s="1">
        <f ca="1">MATCH(Composições!CONCATENAR,Banco!$A:$A,0)</f>
        <v>3715</v>
      </c>
      <c r="M68" s="82" t="str">
        <f ca="1">IF(OR(ISERROR($L68),$H68="",$H68=0),"",OFFSET(M$1,MATCH($K68,$K$1:$K68,0)-1,0))</f>
        <v>F</v>
      </c>
    </row>
    <row r="69" spans="1:14" ht="22.5" x14ac:dyDescent="0.2">
      <c r="B69" s="92" t="s">
        <v>6165</v>
      </c>
      <c r="C69" s="92" t="s">
        <v>96</v>
      </c>
      <c r="D69" s="79" t="str">
        <f ca="1">IF(ISNUMBER($L69),OFFSET(Banco!$A$1,Composições!$L69-1,COLUMN(Composições!D69)-1),"")</f>
        <v>FECHADURA DE EMBUTIR COM CILINDRO, EXTERNA, COMPLETA, ACABAMENTO PADRÃO MÉDIO, INCLUSO EXECUÇÃO DE FURO - FORNECIMENTO E INSTALAÇÃO. AF_12/2019</v>
      </c>
      <c r="E69" s="78" t="str">
        <f ca="1">IF(ISNUMBER($L69),OFFSET(Banco!$A$1,Composições!$L69-1,COLUMN(Composições!E69)-1),"")</f>
        <v>UN</v>
      </c>
      <c r="F69" s="78">
        <f t="shared" ca="1" si="10"/>
        <v>0</v>
      </c>
      <c r="G69" s="78">
        <f t="shared" ca="1" si="10"/>
        <v>171.66</v>
      </c>
      <c r="H69" s="80">
        <v>1</v>
      </c>
      <c r="I69" s="81">
        <f ca="1">IF(ISNUMBER($L69),VALUE(OFFSET(Banco!$A$1,Composições!$L69-1,COLUMN(Composições!I69)-4)),0)</f>
        <v>0</v>
      </c>
      <c r="J69" s="81">
        <f ca="1">IF(ISNUMBER($L69),VALUE(OFFSET(Banco!$A$1,Composições!$L69-1,COLUMN(Composições!J69)-4)),0)</f>
        <v>171.66</v>
      </c>
      <c r="K69" s="1">
        <f>COUNTA($A$1:$A69)-1</f>
        <v>9</v>
      </c>
      <c r="L69" s="1">
        <f ca="1">MATCH(Composições!CONCATENAR,Banco!$A:$A,0)</f>
        <v>3722</v>
      </c>
      <c r="M69" s="82" t="str">
        <f ca="1">IF(OR(ISERROR($L69),$H69="",$H69=0),"",OFFSET(M$1,MATCH($K69,$K$1:$K69,0)-1,0))</f>
        <v>F</v>
      </c>
    </row>
    <row r="70" spans="1:14" ht="22.5" x14ac:dyDescent="0.2">
      <c r="B70" s="92" t="s">
        <v>6165</v>
      </c>
      <c r="C70" s="92" t="s">
        <v>100</v>
      </c>
      <c r="D70" s="79" t="str">
        <f ca="1">IF(ISNUMBER($L70),OFFSET(Banco!$A$1,Composições!$L70-1,COLUMN(Composições!D70)-1),"")</f>
        <v>PORTA DE MADEIRA TIPO VENEZIANA, 80X210CM, ESPESSURA DE 3CM, INCLUSO DOBRADIÇAS - FORNECIMENTO E INSTALAÇÃO. AF_12/2019</v>
      </c>
      <c r="E70" s="78" t="str">
        <f ca="1">IF(ISNUMBER($L70),OFFSET(Banco!$A$1,Composições!$L70-1,COLUMN(Composições!E70)-1),"")</f>
        <v>UN</v>
      </c>
      <c r="F70" s="78">
        <f t="shared" ca="1" si="10"/>
        <v>0</v>
      </c>
      <c r="G70" s="78">
        <f t="shared" ca="1" si="10"/>
        <v>1140.1600000000001</v>
      </c>
      <c r="H70" s="80">
        <v>1</v>
      </c>
      <c r="I70" s="81">
        <f ca="1">IF(ISNUMBER($L70),VALUE(OFFSET(Banco!$A$1,Composições!$L70-1,COLUMN(Composições!I70)-4)),0)</f>
        <v>0</v>
      </c>
      <c r="J70" s="81">
        <f ca="1">IF(ISNUMBER($L70),VALUE(OFFSET(Banco!$A$1,Composições!$L70-1,COLUMN(Composições!J70)-4)),0)</f>
        <v>1140.1600000000001</v>
      </c>
      <c r="K70" s="1">
        <f>COUNTA($A$1:$A70)-1</f>
        <v>9</v>
      </c>
      <c r="L70" s="1">
        <f ca="1">MATCH(Composições!CONCATENAR,Banco!$A:$A,0)</f>
        <v>3821</v>
      </c>
      <c r="M70" s="82" t="str">
        <f ca="1">IF(OR(ISERROR($L70),$H70="",$H70=0),"",OFFSET(M$1,MATCH($K70,$K$1:$K70,0)-1,0))</f>
        <v>F</v>
      </c>
    </row>
    <row r="71" spans="1:14" customFormat="1" ht="12.75" x14ac:dyDescent="0.2">
      <c r="K71">
        <f>COUNTA($A$1:$A71)-1</f>
        <v>9</v>
      </c>
      <c r="M71" s="85" t="str">
        <f ca="1">IF(OFFSET($M$1,MATCH(OFFSET(K71,-1,0),$K$1:$K71,0)-1,0)="F","F","")</f>
        <v>F</v>
      </c>
    </row>
    <row r="72" spans="1:14" ht="22.5" x14ac:dyDescent="0.2">
      <c r="A72" s="83" t="str">
        <f>CONCATENAR</f>
        <v>Composição FNDE 249</v>
      </c>
      <c r="B72" s="86" t="s">
        <v>8423</v>
      </c>
      <c r="C72" s="86" t="s">
        <v>8421</v>
      </c>
      <c r="D72" s="87" t="s">
        <v>7776</v>
      </c>
      <c r="E72" s="86" t="s">
        <v>6148</v>
      </c>
      <c r="F72" s="88">
        <f ca="1">IF($L72&gt;0,SUM(OFFSET(F72,1,0,$L72),0))</f>
        <v>0</v>
      </c>
      <c r="G72" s="88">
        <f ca="1">IF($L72&gt;0,SUM(OFFSET(G72,1,0,$L72),0))</f>
        <v>1045.1199999999999</v>
      </c>
      <c r="H72" s="89"/>
      <c r="I72" s="90">
        <f ca="1">IF(ISERROR(F72),0,F72)</f>
        <v>0</v>
      </c>
      <c r="J72" s="91">
        <f ca="1">IF(ISERROR(G72),0,G72)</f>
        <v>1045.1199999999999</v>
      </c>
      <c r="K72" s="1">
        <f>COUNTA($A$1:$A72)-1</f>
        <v>10</v>
      </c>
      <c r="L72" s="1">
        <f>IF(MAX(K:K)=K72,MATCH(9999999,$K:$K)+1,MATCH(K72+1,K:K,0))-ROW(L72)-2</f>
        <v>4</v>
      </c>
      <c r="M72" s="3" t="str">
        <f ca="1">IF(AND(OR(I72&lt;&gt;0,J72&lt;&gt;0),N72="Sim"),"F","")</f>
        <v>F</v>
      </c>
      <c r="N72" s="84" t="s">
        <v>64</v>
      </c>
    </row>
    <row r="73" spans="1:14" ht="22.5" x14ac:dyDescent="0.2">
      <c r="B73" s="92" t="s">
        <v>6165</v>
      </c>
      <c r="C73" s="92" t="s">
        <v>101</v>
      </c>
      <c r="D73" s="79" t="str">
        <f ca="1">IF(ISNUMBER($L73),OFFSET(Banco!$A$1,Composições!$L73-1,COLUMN(Composições!D73)-1),"")</f>
        <v>ALIZAR DE 5X1,5CM PARA PORTA FIXADO COM PREGOS, PADRÃO MÉDIO - FORNECIMENTO E INSTALAÇÃO. AF_12/2019</v>
      </c>
      <c r="E73" s="78" t="str">
        <f ca="1">IF(ISNUMBER($L73),OFFSET(Banco!$A$1,Composições!$L73-1,COLUMN(Composições!E73)-1),"")</f>
        <v>M</v>
      </c>
      <c r="F73" s="78">
        <f t="shared" ref="F73:G76" ca="1" si="11">TRUNC($H73*ROUND(I73,2),2)</f>
        <v>0</v>
      </c>
      <c r="G73" s="78">
        <f t="shared" ca="1" si="11"/>
        <v>117.02</v>
      </c>
      <c r="H73" s="80">
        <v>9.6</v>
      </c>
      <c r="I73" s="81">
        <f ca="1">IF(ISNUMBER($L73),VALUE(OFFSET(Banco!$A$1,Composições!$L73-1,COLUMN(Composições!I73)-4)),0)</f>
        <v>0</v>
      </c>
      <c r="J73" s="81">
        <f ca="1">IF(ISNUMBER($L73),VALUE(OFFSET(Banco!$A$1,Composições!$L73-1,COLUMN(Composições!J73)-4)),0)</f>
        <v>12.19</v>
      </c>
      <c r="K73" s="1">
        <f>COUNTA($A$1:$A73)-1</f>
        <v>10</v>
      </c>
      <c r="L73" s="1">
        <f ca="1">MATCH(Composições!CONCATENAR,Banco!$A:$A,0)</f>
        <v>3711</v>
      </c>
      <c r="M73" s="82" t="str">
        <f ca="1">IF(OR(ISERROR($L73),$H73="",$H73=0),"",OFFSET(M$1,MATCH($K73,$K$1:$K73,0)-1,0))</f>
        <v>F</v>
      </c>
    </row>
    <row r="74" spans="1:14" ht="22.5" x14ac:dyDescent="0.2">
      <c r="B74" s="92" t="s">
        <v>6165</v>
      </c>
      <c r="C74" s="92" t="s">
        <v>95</v>
      </c>
      <c r="D74" s="79" t="str">
        <f ca="1">IF(ISNUMBER($L74),OFFSET(Banco!$A$1,Composições!$L74-1,COLUMN(Composições!D74)-1),"")</f>
        <v>BATENTE PARA PORTA DE MADEIRA, FIXAÇÃO COM ARGAMASSA, PADRÃO MÉDIO - FORNECIMENTO E INSTALAÇÃO. AF_12/2019</v>
      </c>
      <c r="E74" s="78" t="str">
        <f ca="1">IF(ISNUMBER($L74),OFFSET(Banco!$A$1,Composições!$L74-1,COLUMN(Composições!E74)-1),"")</f>
        <v>UN</v>
      </c>
      <c r="F74" s="78">
        <f t="shared" ca="1" si="11"/>
        <v>0</v>
      </c>
      <c r="G74" s="78">
        <f t="shared" ca="1" si="11"/>
        <v>442.76</v>
      </c>
      <c r="H74" s="80">
        <v>1</v>
      </c>
      <c r="I74" s="81">
        <f ca="1">IF(ISNUMBER($L74),VALUE(OFFSET(Banco!$A$1,Composições!$L74-1,COLUMN(Composições!I74)-4)),0)</f>
        <v>0</v>
      </c>
      <c r="J74" s="81">
        <f ca="1">IF(ISNUMBER($L74),VALUE(OFFSET(Banco!$A$1,Composições!$L74-1,COLUMN(Composições!J74)-4)),0)</f>
        <v>442.76</v>
      </c>
      <c r="K74" s="1">
        <f>COUNTA($A$1:$A74)-1</f>
        <v>10</v>
      </c>
      <c r="L74" s="1">
        <f ca="1">MATCH(Composições!CONCATENAR,Banco!$A:$A,0)</f>
        <v>3715</v>
      </c>
      <c r="M74" s="82" t="str">
        <f ca="1">IF(OR(ISERROR($L74),$H74="",$H74=0),"",OFFSET(M$1,MATCH($K74,$K$1:$K74,0)-1,0))</f>
        <v>F</v>
      </c>
    </row>
    <row r="75" spans="1:14" ht="22.5" x14ac:dyDescent="0.2">
      <c r="B75" s="92" t="s">
        <v>6165</v>
      </c>
      <c r="C75" s="92" t="s">
        <v>97</v>
      </c>
      <c r="D75" s="79" t="str">
        <f ca="1">IF(ISNUMBER($L75),OFFSET(Banco!$A$1,Composições!$L75-1,COLUMN(Composições!D75)-1),"")</f>
        <v>FECHADURA DE EMBUTIR PARA PORTA DE BANHEIRO, COMPLETA, ACABAMENTO PADRÃO MÉDIO, INCLUSO EXECUÇÃO DE FURO - FORNECIMENTO E INSTALAÇÃO. AF_12/2019</v>
      </c>
      <c r="E75" s="78" t="str">
        <f ca="1">IF(ISNUMBER($L75),OFFSET(Banco!$A$1,Composições!$L75-1,COLUMN(Composições!E75)-1),"")</f>
        <v>UN</v>
      </c>
      <c r="F75" s="78">
        <f t="shared" ca="1" si="11"/>
        <v>0</v>
      </c>
      <c r="G75" s="78">
        <f t="shared" ca="1" si="11"/>
        <v>149.07</v>
      </c>
      <c r="H75" s="80">
        <v>1</v>
      </c>
      <c r="I75" s="81">
        <f ca="1">IF(ISNUMBER($L75),VALUE(OFFSET(Banco!$A$1,Composições!$L75-1,COLUMN(Composições!I75)-4)),0)</f>
        <v>0</v>
      </c>
      <c r="J75" s="81">
        <f ca="1">IF(ISNUMBER($L75),VALUE(OFFSET(Banco!$A$1,Composições!$L75-1,COLUMN(Composições!J75)-4)),0)</f>
        <v>149.07</v>
      </c>
      <c r="K75" s="1">
        <f>COUNTA($A$1:$A75)-1</f>
        <v>10</v>
      </c>
      <c r="L75" s="1">
        <f ca="1">MATCH(Composições!CONCATENAR,Banco!$A:$A,0)</f>
        <v>3724</v>
      </c>
      <c r="M75" s="82" t="str">
        <f ca="1">IF(OR(ISERROR($L75),$H75="",$H75=0),"",OFFSET(M$1,MATCH($K75,$K$1:$K75,0)-1,0))</f>
        <v>F</v>
      </c>
    </row>
    <row r="76" spans="1:14" ht="22.5" x14ac:dyDescent="0.2">
      <c r="B76" s="92" t="s">
        <v>6165</v>
      </c>
      <c r="C76" s="92" t="s">
        <v>98</v>
      </c>
      <c r="D76" s="79" t="str">
        <f ca="1">IF(ISNUMBER($L76),OFFSET(Banco!$A$1,Composições!$L76-1,COLUMN(Composições!D76)-1),"")</f>
        <v>PORTA DE MADEIRA FRISADA, SEMI-OCA (LEVE OU MÉDIA), 60X210CM, ESPESSURA DE 3CM, INCLUSO DOBRADIÇAS - FORNECIMENTO E INSTALAÇÃO. AF_12/2019</v>
      </c>
      <c r="E76" s="78" t="str">
        <f ca="1">IF(ISNUMBER($L76),OFFSET(Banco!$A$1,Composições!$L76-1,COLUMN(Composições!E76)-1),"")</f>
        <v>UN</v>
      </c>
      <c r="F76" s="78">
        <f t="shared" ca="1" si="11"/>
        <v>0</v>
      </c>
      <c r="G76" s="78">
        <f t="shared" ca="1" si="11"/>
        <v>336.27</v>
      </c>
      <c r="H76" s="80">
        <v>1</v>
      </c>
      <c r="I76" s="81">
        <f ca="1">IF(ISNUMBER($L76),VALUE(OFFSET(Banco!$A$1,Composições!$L76-1,COLUMN(Composições!I76)-4)),0)</f>
        <v>0</v>
      </c>
      <c r="J76" s="81">
        <f ca="1">IF(ISNUMBER($L76),VALUE(OFFSET(Banco!$A$1,Composições!$L76-1,COLUMN(Composições!J76)-4)),0)</f>
        <v>336.27</v>
      </c>
      <c r="K76" s="1">
        <f>COUNTA($A$1:$A76)-1</f>
        <v>10</v>
      </c>
      <c r="L76" s="1">
        <f ca="1">MATCH(Composições!CONCATENAR,Banco!$A:$A,0)</f>
        <v>3809</v>
      </c>
      <c r="M76" s="82" t="str">
        <f ca="1">IF(OR(ISERROR($L76),$H76="",$H76=0),"",OFFSET(M$1,MATCH($K76,$K$1:$K76,0)-1,0))</f>
        <v>F</v>
      </c>
    </row>
    <row r="77" spans="1:14" customFormat="1" ht="12.75" x14ac:dyDescent="0.2">
      <c r="K77">
        <f>COUNTA($A$1:$A77)-1</f>
        <v>10</v>
      </c>
      <c r="M77" s="85" t="str">
        <f ca="1">IF(OFFSET($M$1,MATCH(OFFSET(K77,-1,0),$K$1:$K77,0)-1,0)="F","F","")</f>
        <v>F</v>
      </c>
    </row>
    <row r="78" spans="1:14" ht="22.5" x14ac:dyDescent="0.2">
      <c r="A78" s="83" t="str">
        <f>CONCATENAR</f>
        <v>Composição FNDE 250</v>
      </c>
      <c r="B78" s="86" t="s">
        <v>8423</v>
      </c>
      <c r="C78" s="86" t="s">
        <v>7778</v>
      </c>
      <c r="D78" s="87" t="s">
        <v>7777</v>
      </c>
      <c r="E78" s="86" t="s">
        <v>6149</v>
      </c>
      <c r="F78" s="88">
        <f ca="1">IF($L78&gt;0,SUM(OFFSET(F78,1,0,$L78),0))</f>
        <v>0</v>
      </c>
      <c r="G78" s="88">
        <f ca="1">IF($L78&gt;0,SUM(OFFSET(G78,1,0,$L78),0))</f>
        <v>167.19</v>
      </c>
      <c r="H78" s="89"/>
      <c r="I78" s="90">
        <f ca="1">IF(ISERROR(F78),0,F78)</f>
        <v>0</v>
      </c>
      <c r="J78" s="91">
        <f ca="1">IF(ISERROR(G78),0,G78)</f>
        <v>167.19</v>
      </c>
      <c r="K78" s="1">
        <f>COUNTA($A$1:$A78)-1</f>
        <v>11</v>
      </c>
      <c r="L78" s="1">
        <f>IF(MAX(K:K)=K78,MATCH(9999999,$K:$K)+1,MATCH(K78+1,K:K,0))-ROW(L78)-2</f>
        <v>5</v>
      </c>
      <c r="M78" s="3" t="str">
        <f ca="1">IF(AND(OR(I78&lt;&gt;0,J78&lt;&gt;0),N78="Sim"),"F","")</f>
        <v>F</v>
      </c>
      <c r="N78" s="84" t="s">
        <v>64</v>
      </c>
    </row>
    <row r="79" spans="1:14" x14ac:dyDescent="0.2">
      <c r="B79" s="92" t="s">
        <v>6169</v>
      </c>
      <c r="C79" s="92" t="s">
        <v>7779</v>
      </c>
      <c r="D79" s="79" t="str">
        <f ca="1">IF(ISNUMBER($L79),OFFSET(Banco!$A$1,Composições!$L79-1,COLUMN(Composições!D79)-1),"")</f>
        <v>PREGO DE ACO POLIDO SEM CABECA 15 X 15 (1 1/4 X 13)</v>
      </c>
      <c r="E79" s="78" t="str">
        <f ca="1">IF(ISNUMBER($L79),OFFSET(Banco!$A$1,Composições!$L79-1,COLUMN(Composições!E79)-1),"")</f>
        <v>KG</v>
      </c>
      <c r="F79" s="78">
        <f t="shared" ref="F79:G83" ca="1" si="12">TRUNC($H79*ROUND(I79,2),2)</f>
        <v>0</v>
      </c>
      <c r="G79" s="78">
        <f t="shared" ca="1" si="12"/>
        <v>0.43</v>
      </c>
      <c r="H79" s="80">
        <v>2.1000000000000001E-2</v>
      </c>
      <c r="I79" s="81">
        <f ca="1">IF(ISNUMBER($L79),VALUE(OFFSET(Banco!$A$1,Composições!$L79-1,COLUMN(Composições!I79)-4)),0)</f>
        <v>0</v>
      </c>
      <c r="J79" s="81">
        <f ca="1">IF(ISNUMBER($L79),VALUE(OFFSET(Banco!$A$1,Composições!$L79-1,COLUMN(Composições!J79)-4)),0)</f>
        <v>20.52</v>
      </c>
      <c r="K79" s="1">
        <f>COUNTA($A$1:$A79)-1</f>
        <v>11</v>
      </c>
      <c r="L79" s="1">
        <f ca="1">MATCH(Composições!CONCATENAR,Banco!$A:$A,0)</f>
        <v>13509</v>
      </c>
      <c r="M79" s="82" t="str">
        <f ca="1">IF(OR(ISERROR($L79),$H79="",$H79=0),"",OFFSET(M$1,MATCH($K79,$K$1:$K79,0)-1,0))</f>
        <v>F</v>
      </c>
    </row>
    <row r="80" spans="1:14" x14ac:dyDescent="0.2">
      <c r="B80" s="92" t="s">
        <v>6169</v>
      </c>
      <c r="C80" s="92" t="s">
        <v>7780</v>
      </c>
      <c r="D80" s="79" t="str">
        <f ca="1">IF(ISNUMBER($L80),OFFSET(Banco!$A$1,Composições!$L80-1,COLUMN(Composições!D80)-1),"")</f>
        <v>SILICONE ACETICO USO GERAL INCOLOR 280 G</v>
      </c>
      <c r="E80" s="78" t="str">
        <f ca="1">IF(ISNUMBER($L80),OFFSET(Banco!$A$1,Composições!$L80-1,COLUMN(Composições!E80)-1),"")</f>
        <v>UN</v>
      </c>
      <c r="F80" s="78">
        <f t="shared" ca="1" si="12"/>
        <v>0</v>
      </c>
      <c r="G80" s="78">
        <f t="shared" ca="1" si="12"/>
        <v>7.28</v>
      </c>
      <c r="H80" s="80">
        <v>0.35699999999999998</v>
      </c>
      <c r="I80" s="81">
        <f ca="1">IF(ISNUMBER($L80),VALUE(OFFSET(Banco!$A$1,Composições!$L80-1,COLUMN(Composições!I80)-4)),0)</f>
        <v>0</v>
      </c>
      <c r="J80" s="81">
        <f ca="1">IF(ISNUMBER($L80),VALUE(OFFSET(Banco!$A$1,Composições!$L80-1,COLUMN(Composições!J80)-4)),0)</f>
        <v>20.41</v>
      </c>
      <c r="K80" s="1">
        <f>COUNTA($A$1:$A80)-1</f>
        <v>11</v>
      </c>
      <c r="L80" s="1">
        <f ca="1">MATCH(Composições!CONCATENAR,Banco!$A:$A,0)</f>
        <v>13752</v>
      </c>
      <c r="M80" s="82" t="str">
        <f ca="1">IF(OR(ISERROR($L80),$H80="",$H80=0),"",OFFSET(M$1,MATCH($K80,$K$1:$K80,0)-1,0))</f>
        <v>F</v>
      </c>
    </row>
    <row r="81" spans="1:14" x14ac:dyDescent="0.2">
      <c r="B81" s="92" t="s">
        <v>6169</v>
      </c>
      <c r="C81" s="92" t="s">
        <v>7781</v>
      </c>
      <c r="D81" s="79" t="str">
        <f ca="1">IF(ISNUMBER($L81),OFFSET(Banco!$A$1,Composições!$L81-1,COLUMN(Composições!D81)-1),"")</f>
        <v>VIDRO LISO INCOLOR 6 MM - SEM COLOCACAO</v>
      </c>
      <c r="E81" s="78" t="str">
        <f ca="1">IF(ISNUMBER($L81),OFFSET(Banco!$A$1,Composições!$L81-1,COLUMN(Composições!E81)-1),"")</f>
        <v>M2</v>
      </c>
      <c r="F81" s="78">
        <f t="shared" ca="1" si="12"/>
        <v>0</v>
      </c>
      <c r="G81" s="78">
        <f t="shared" ca="1" si="12"/>
        <v>140.94999999999999</v>
      </c>
      <c r="H81" s="80">
        <v>1</v>
      </c>
      <c r="I81" s="81">
        <f ca="1">IF(ISNUMBER($L81),VALUE(OFFSET(Banco!$A$1,Composições!$L81-1,COLUMN(Composições!I81)-4)),0)</f>
        <v>0</v>
      </c>
      <c r="J81" s="81">
        <f ca="1">IF(ISNUMBER($L81),VALUE(OFFSET(Banco!$A$1,Composições!$L81-1,COLUMN(Composições!J81)-4)),0)</f>
        <v>140.94999999999999</v>
      </c>
      <c r="K81" s="1">
        <f>COUNTA($A$1:$A81)-1</f>
        <v>11</v>
      </c>
      <c r="L81" s="1">
        <f ca="1">MATCH(Composições!CONCATENAR,Banco!$A:$A,0)</f>
        <v>14754</v>
      </c>
      <c r="M81" s="82" t="str">
        <f ca="1">IF(OR(ISERROR($L81),$H81="",$H81=0),"",OFFSET(M$1,MATCH($K81,$K$1:$K81,0)-1,0))</f>
        <v>F</v>
      </c>
    </row>
    <row r="82" spans="1:14" x14ac:dyDescent="0.2">
      <c r="B82" s="92" t="s">
        <v>6165</v>
      </c>
      <c r="C82" s="92" t="s">
        <v>156</v>
      </c>
      <c r="D82" s="79" t="str">
        <f ca="1">IF(ISNUMBER($L82),OFFSET(Banco!$A$1,Composições!$L82-1,COLUMN(Composições!D82)-1),"")</f>
        <v>SERVENTE COM ENCARGOS COMPLEMENTARES</v>
      </c>
      <c r="E82" s="78" t="str">
        <f ca="1">IF(ISNUMBER($L82),OFFSET(Banco!$A$1,Composições!$L82-1,COLUMN(Composições!E82)-1),"")</f>
        <v>H</v>
      </c>
      <c r="F82" s="78">
        <f t="shared" ca="1" si="12"/>
        <v>0</v>
      </c>
      <c r="G82" s="78">
        <f t="shared" ca="1" si="12"/>
        <v>8.67</v>
      </c>
      <c r="H82" s="80">
        <v>0.38300000000000001</v>
      </c>
      <c r="I82" s="81">
        <f ca="1">IF(ISNUMBER($L82),VALUE(OFFSET(Banco!$A$1,Composições!$L82-1,COLUMN(Composições!I82)-4)),0)</f>
        <v>0</v>
      </c>
      <c r="J82" s="81">
        <f ca="1">IF(ISNUMBER($L82),VALUE(OFFSET(Banco!$A$1,Composições!$L82-1,COLUMN(Composições!J82)-4)),0)</f>
        <v>22.64</v>
      </c>
      <c r="K82" s="1">
        <f>COUNTA($A$1:$A82)-1</f>
        <v>11</v>
      </c>
      <c r="L82" s="1">
        <f ca="1">MATCH(Composições!CONCATENAR,Banco!$A:$A,0)</f>
        <v>7362</v>
      </c>
      <c r="M82" s="82" t="str">
        <f ca="1">IF(OR(ISERROR($L82),$H82="",$H82=0),"",OFFSET(M$1,MATCH($K82,$K$1:$K82,0)-1,0))</f>
        <v>F</v>
      </c>
    </row>
    <row r="83" spans="1:14" x14ac:dyDescent="0.2">
      <c r="B83" s="92" t="s">
        <v>6165</v>
      </c>
      <c r="C83" s="92" t="s">
        <v>159</v>
      </c>
      <c r="D83" s="79" t="str">
        <f ca="1">IF(ISNUMBER($L83),OFFSET(Banco!$A$1,Composições!$L83-1,COLUMN(Composições!D83)-1),"")</f>
        <v>VIDRACEIRO COM ENCARGOS COMPLEMENTARES</v>
      </c>
      <c r="E83" s="78" t="str">
        <f ca="1">IF(ISNUMBER($L83),OFFSET(Banco!$A$1,Composições!$L83-1,COLUMN(Composições!E83)-1),"")</f>
        <v>H</v>
      </c>
      <c r="F83" s="78">
        <f t="shared" ca="1" si="12"/>
        <v>0</v>
      </c>
      <c r="G83" s="78">
        <f t="shared" ca="1" si="12"/>
        <v>9.86</v>
      </c>
      <c r="H83" s="80">
        <v>0.39400000000000002</v>
      </c>
      <c r="I83" s="81">
        <f ca="1">IF(ISNUMBER($L83),VALUE(OFFSET(Banco!$A$1,Composições!$L83-1,COLUMN(Composições!I83)-4)),0)</f>
        <v>0</v>
      </c>
      <c r="J83" s="81">
        <f ca="1">IF(ISNUMBER($L83),VALUE(OFFSET(Banco!$A$1,Composições!$L83-1,COLUMN(Composições!J83)-4)),0)</f>
        <v>25.05</v>
      </c>
      <c r="K83" s="1">
        <f>COUNTA($A$1:$A83)-1</f>
        <v>11</v>
      </c>
      <c r="L83" s="1">
        <f ca="1">MATCH(Composições!CONCATENAR,Banco!$A:$A,0)</f>
        <v>7382</v>
      </c>
      <c r="M83" s="82" t="str">
        <f ca="1">IF(OR(ISERROR($L83),$H83="",$H83=0),"",OFFSET(M$1,MATCH($K83,$K$1:$K83,0)-1,0))</f>
        <v>F</v>
      </c>
    </row>
    <row r="84" spans="1:14" customFormat="1" ht="12.75" x14ac:dyDescent="0.2">
      <c r="K84">
        <f>COUNTA($A$1:$A84)-1</f>
        <v>11</v>
      </c>
      <c r="M84" s="85" t="str">
        <f ca="1">IF(OFFSET($M$1,MATCH(OFFSET(K84,-1,0),$K$1:$K84,0)-1,0)="F","F","")</f>
        <v>F</v>
      </c>
    </row>
    <row r="85" spans="1:14" ht="22.5" x14ac:dyDescent="0.2">
      <c r="A85" s="83" t="str">
        <f>CONCATENAR</f>
        <v>Composição FNDE 04</v>
      </c>
      <c r="B85" s="86" t="s">
        <v>8423</v>
      </c>
      <c r="C85" s="86" t="s">
        <v>7783</v>
      </c>
      <c r="D85" s="87" t="s">
        <v>7782</v>
      </c>
      <c r="E85" s="86" t="s">
        <v>6149</v>
      </c>
      <c r="F85" s="88">
        <f ca="1">IF($L85&gt;0,SUM(OFFSET(F85,1,0,$L85),0))</f>
        <v>0</v>
      </c>
      <c r="G85" s="88">
        <f ca="1">IF($L85&gt;0,SUM(OFFSET(G85,1,0,$L85),0))</f>
        <v>213.96999999999997</v>
      </c>
      <c r="H85" s="89"/>
      <c r="I85" s="90">
        <f ca="1">IF(ISERROR(F85),0,F85)</f>
        <v>0</v>
      </c>
      <c r="J85" s="91">
        <f ca="1">IF(ISERROR(G85),0,G85)</f>
        <v>213.96999999999997</v>
      </c>
      <c r="K85" s="1">
        <f>COUNTA($A$1:$A85)-1</f>
        <v>12</v>
      </c>
      <c r="L85" s="1">
        <f>IF(MAX(K:K)=K85,MATCH(9999999,$K:$K)+1,MATCH(K85+1,K:K,0))-ROW(L85)-2</f>
        <v>3</v>
      </c>
      <c r="M85" s="3" t="str">
        <f ca="1">IF(AND(OR(I85&lt;&gt;0,J85&lt;&gt;0),N85="Sim"),"F","")</f>
        <v>F</v>
      </c>
      <c r="N85" s="84" t="s">
        <v>64</v>
      </c>
    </row>
    <row r="86" spans="1:14" x14ac:dyDescent="0.2">
      <c r="B86" s="92" t="s">
        <v>6169</v>
      </c>
      <c r="C86" s="92" t="s">
        <v>7784</v>
      </c>
      <c r="D86" s="79" t="str">
        <f ca="1">IF(ISNUMBER($L86),OFFSET(Banco!$A$1,Composições!$L86-1,COLUMN(Composições!D86)-1),"")</f>
        <v>CHAPA DE ACO GALVANIZADA BITOLA GSG 14, E = 1,95 MM (15,60 KG/M2)</v>
      </c>
      <c r="E86" s="78" t="str">
        <f ca="1">IF(ISNUMBER($L86),OFFSET(Banco!$A$1,Composições!$L86-1,COLUMN(Composições!E86)-1),"")</f>
        <v>KG</v>
      </c>
      <c r="F86" s="78">
        <f t="shared" ref="F86:G88" ca="1" si="13">TRUNC($H86*ROUND(I86,2),2)</f>
        <v>0</v>
      </c>
      <c r="G86" s="78">
        <f t="shared" ca="1" si="13"/>
        <v>189.54</v>
      </c>
      <c r="H86" s="80">
        <v>15.6</v>
      </c>
      <c r="I86" s="81">
        <f ca="1">IF(ISNUMBER($L86),VALUE(OFFSET(Banco!$A$1,Composições!$L86-1,COLUMN(Composições!I86)-4)),0)</f>
        <v>0</v>
      </c>
      <c r="J86" s="81">
        <f ca="1">IF(ISNUMBER($L86),VALUE(OFFSET(Banco!$A$1,Composições!$L86-1,COLUMN(Composições!J86)-4)),0)</f>
        <v>12.15</v>
      </c>
      <c r="K86" s="1">
        <f>COUNTA($A$1:$A86)-1</f>
        <v>12</v>
      </c>
      <c r="L86" s="1">
        <f ca="1">MATCH(Composições!CONCATENAR,Banco!$A:$A,0)</f>
        <v>11022</v>
      </c>
      <c r="M86" s="82" t="str">
        <f ca="1">IF(OR(ISERROR($L86),$H86="",$H86=0),"",OFFSET(M$1,MATCH($K86,$K$1:$K86,0)-1,0))</f>
        <v>F</v>
      </c>
    </row>
    <row r="87" spans="1:14" x14ac:dyDescent="0.2">
      <c r="B87" s="92" t="s">
        <v>6165</v>
      </c>
      <c r="C87" s="92" t="s">
        <v>145</v>
      </c>
      <c r="D87" s="79" t="str">
        <f ca="1">IF(ISNUMBER($L87),OFFSET(Banco!$A$1,Composições!$L87-1,COLUMN(Composições!D87)-1),"")</f>
        <v>CARPINTEIRO DE ESQUADRIA COM ENCARGOS COMPLEMENTARES</v>
      </c>
      <c r="E87" s="78" t="str">
        <f ca="1">IF(ISNUMBER($L87),OFFSET(Banco!$A$1,Composições!$L87-1,COLUMN(Composições!E87)-1),"")</f>
        <v>H</v>
      </c>
      <c r="F87" s="78">
        <f t="shared" ca="1" si="13"/>
        <v>0</v>
      </c>
      <c r="G87" s="78">
        <f t="shared" ca="1" si="13"/>
        <v>14.79</v>
      </c>
      <c r="H87" s="80">
        <v>0.42599999999999999</v>
      </c>
      <c r="I87" s="81">
        <f ca="1">IF(ISNUMBER($L87),VALUE(OFFSET(Banco!$A$1,Composições!$L87-1,COLUMN(Composições!I87)-4)),0)</f>
        <v>0</v>
      </c>
      <c r="J87" s="81">
        <f ca="1">IF(ISNUMBER($L87),VALUE(OFFSET(Banco!$A$1,Composições!$L87-1,COLUMN(Composições!J87)-4)),0)</f>
        <v>34.729999999999997</v>
      </c>
      <c r="K87" s="1">
        <f>COUNTA($A$1:$A87)-1</f>
        <v>12</v>
      </c>
      <c r="L87" s="1">
        <f ca="1">MATCH(Composições!CONCATENAR,Banco!$A:$A,0)</f>
        <v>7063</v>
      </c>
      <c r="M87" s="82" t="str">
        <f ca="1">IF(OR(ISERROR($L87),$H87="",$H87=0),"",OFFSET(M$1,MATCH($K87,$K$1:$K87,0)-1,0))</f>
        <v>F</v>
      </c>
    </row>
    <row r="88" spans="1:14" x14ac:dyDescent="0.2">
      <c r="B88" s="92" t="s">
        <v>6165</v>
      </c>
      <c r="C88" s="92" t="s">
        <v>156</v>
      </c>
      <c r="D88" s="79" t="str">
        <f ca="1">IF(ISNUMBER($L88),OFFSET(Banco!$A$1,Composições!$L88-1,COLUMN(Composições!D88)-1),"")</f>
        <v>SERVENTE COM ENCARGOS COMPLEMENTARES</v>
      </c>
      <c r="E88" s="78" t="str">
        <f ca="1">IF(ISNUMBER($L88),OFFSET(Banco!$A$1,Composições!$L88-1,COLUMN(Composições!E88)-1),"")</f>
        <v>H</v>
      </c>
      <c r="F88" s="78">
        <f t="shared" ca="1" si="13"/>
        <v>0</v>
      </c>
      <c r="G88" s="78">
        <f t="shared" ca="1" si="13"/>
        <v>9.64</v>
      </c>
      <c r="H88" s="80">
        <v>0.42599999999999999</v>
      </c>
      <c r="I88" s="81">
        <f ca="1">IF(ISNUMBER($L88),VALUE(OFFSET(Banco!$A$1,Composições!$L88-1,COLUMN(Composições!I88)-4)),0)</f>
        <v>0</v>
      </c>
      <c r="J88" s="81">
        <f ca="1">IF(ISNUMBER($L88),VALUE(OFFSET(Banco!$A$1,Composições!$L88-1,COLUMN(Composições!J88)-4)),0)</f>
        <v>22.64</v>
      </c>
      <c r="K88" s="1">
        <f>COUNTA($A$1:$A88)-1</f>
        <v>12</v>
      </c>
      <c r="L88" s="1">
        <f ca="1">MATCH(Composições!CONCATENAR,Banco!$A:$A,0)</f>
        <v>7362</v>
      </c>
      <c r="M88" s="82" t="str">
        <f ca="1">IF(OR(ISERROR($L88),$H88="",$H88=0),"",OFFSET(M$1,MATCH($K88,$K$1:$K88,0)-1,0))</f>
        <v>F</v>
      </c>
    </row>
    <row r="89" spans="1:14" customFormat="1" ht="12.75" x14ac:dyDescent="0.2">
      <c r="K89">
        <f>COUNTA($A$1:$A89)-1</f>
        <v>12</v>
      </c>
      <c r="M89" s="85" t="str">
        <f ca="1">IF(OFFSET($M$1,MATCH(OFFSET(K89,-1,0),$K$1:$K89,0)-1,0)="F","F","")</f>
        <v>F</v>
      </c>
    </row>
    <row r="90" spans="1:14" ht="33.75" x14ac:dyDescent="0.2">
      <c r="A90" s="83" t="str">
        <f>CONCATENAR</f>
        <v>Composição FNDE 251</v>
      </c>
      <c r="B90" s="86" t="s">
        <v>8423</v>
      </c>
      <c r="C90" s="86" t="s">
        <v>7786</v>
      </c>
      <c r="D90" s="87" t="s">
        <v>7785</v>
      </c>
      <c r="E90" s="86" t="s">
        <v>6148</v>
      </c>
      <c r="F90" s="88">
        <f ca="1">IF($L90&gt;0,SUM(OFFSET(F90,1,0,$L90),0))</f>
        <v>0</v>
      </c>
      <c r="G90" s="88">
        <f ca="1">IF($L90&gt;0,SUM(OFFSET(G90,1,0,$L90),0))</f>
        <v>856.34999999999991</v>
      </c>
      <c r="H90" s="89"/>
      <c r="I90" s="90">
        <f ca="1">IF(ISERROR(F90),0,F90)</f>
        <v>0</v>
      </c>
      <c r="J90" s="91">
        <f ca="1">IF(ISERROR(G90),0,G90)</f>
        <v>856.34999999999991</v>
      </c>
      <c r="K90" s="1">
        <f>COUNTA($A$1:$A90)-1</f>
        <v>13</v>
      </c>
      <c r="L90" s="1">
        <f>IF(MAX(K:K)=K90,MATCH(9999999,$K:$K)+1,MATCH(K90+1,K:K,0))-ROW(L90)-2</f>
        <v>5</v>
      </c>
      <c r="M90" s="3" t="str">
        <f ca="1">IF(AND(OR(I90&lt;&gt;0,J90&lt;&gt;0),N90="Sim"),"F","")</f>
        <v>F</v>
      </c>
      <c r="N90" s="84" t="s">
        <v>64</v>
      </c>
    </row>
    <row r="91" spans="1:14" ht="22.5" x14ac:dyDescent="0.2">
      <c r="B91" s="92" t="s">
        <v>6169</v>
      </c>
      <c r="C91" s="92" t="s">
        <v>7787</v>
      </c>
      <c r="D91" s="79" t="str">
        <f ca="1">IF(ISNUMBER($L91),OFFSET(Banco!$A$1,Composições!$L91-1,COLUMN(Composições!D91)-1),"")</f>
        <v>BUCHA DE NYLON SEM ABA S10, COM PARAFUSO DE 6,10 X 65 MM EM ACO ZINCADO COM ROSCA SOBERBA, CABECA CHATA E FENDA PHILLIPS</v>
      </c>
      <c r="E91" s="78" t="str">
        <f ca="1">IF(ISNUMBER($L91),OFFSET(Banco!$A$1,Composições!$L91-1,COLUMN(Composições!E91)-1),"")</f>
        <v>UN</v>
      </c>
      <c r="F91" s="78">
        <f t="shared" ref="F91:G95" ca="1" si="14">TRUNC($H91*ROUND(I91,2),2)</f>
        <v>0</v>
      </c>
      <c r="G91" s="78">
        <f t="shared" ca="1" si="14"/>
        <v>8.09</v>
      </c>
      <c r="H91" s="80">
        <v>8.8000000000000007</v>
      </c>
      <c r="I91" s="81">
        <f ca="1">IF(ISNUMBER($L91),VALUE(OFFSET(Banco!$A$1,Composições!$L91-1,COLUMN(Composições!I91)-4)),0)</f>
        <v>0</v>
      </c>
      <c r="J91" s="81">
        <f ca="1">IF(ISNUMBER($L91),VALUE(OFFSET(Banco!$A$1,Composições!$L91-1,COLUMN(Composições!J91)-4)),0)</f>
        <v>0.92</v>
      </c>
      <c r="K91" s="1">
        <f>COUNTA($A$1:$A91)-1</f>
        <v>13</v>
      </c>
      <c r="L91" s="1">
        <f ca="1">MATCH(Composições!CONCATENAR,Banco!$A:$A,0)</f>
        <v>10520</v>
      </c>
      <c r="M91" s="82" t="str">
        <f ca="1">IF(OR(ISERROR($L91),$H91="",$H91=0),"",OFFSET(M$1,MATCH($K91,$K$1:$K91,0)-1,0))</f>
        <v>F</v>
      </c>
    </row>
    <row r="92" spans="1:14" ht="33.75" x14ac:dyDescent="0.2">
      <c r="B92" s="92" t="s">
        <v>6165</v>
      </c>
      <c r="C92" s="92" t="s">
        <v>7788</v>
      </c>
      <c r="D92" s="79" t="str">
        <f ca="1">IF(ISNUMBER($L92),OFFSET(Banco!$A$1,Composições!$L92-1,COLUMN(Composições!D92)-1),"")</f>
        <v>PORTA DE ABRIR EM ALUMINIO COM DIVISAO HORIZONTAL PARA VIDROS, ACABAMENTO ANODIZADO NATURAL, VIDROS INCLUSOS, SEM GUARNICAO/ALIZAR/VISTA, 87 CM X 210 CM</v>
      </c>
      <c r="E92" s="78" t="str">
        <f ca="1">IF(ISNUMBER($L92),OFFSET(Banco!$A$1,Composições!$L92-1,COLUMN(Composições!E92)-1),"")</f>
        <v>UN</v>
      </c>
      <c r="F92" s="78">
        <f t="shared" ca="1" si="14"/>
        <v>0</v>
      </c>
      <c r="G92" s="78">
        <f t="shared" ca="1" si="14"/>
        <v>770.8</v>
      </c>
      <c r="H92" s="80">
        <v>1</v>
      </c>
      <c r="I92" s="81">
        <f ca="1">IF(ISNUMBER($L92),VALUE(OFFSET(Banco!$A$1,Composições!$L92-1,COLUMN(Composições!I92)-4)),0)</f>
        <v>0</v>
      </c>
      <c r="J92" s="81">
        <f ca="1">IF(ISNUMBER($L92),VALUE(OFFSET(Banco!$A$1,Composições!$L92-1,COLUMN(Composições!J92)-4)),0)</f>
        <v>770.8</v>
      </c>
      <c r="K92" s="1">
        <f>COUNTA($A$1:$A92)-1</f>
        <v>13</v>
      </c>
      <c r="L92" s="1">
        <f ca="1">MATCH(Composições!CONCATENAR,Banco!$A:$A,0)</f>
        <v>14828</v>
      </c>
      <c r="M92" s="82" t="str">
        <f ca="1">IF(OR(ISERROR($L92),$H92="",$H92=0),"",OFFSET(M$1,MATCH($K92,$K$1:$K92,0)-1,0))</f>
        <v>F</v>
      </c>
    </row>
    <row r="93" spans="1:14" ht="22.5" x14ac:dyDescent="0.2">
      <c r="B93" s="92" t="s">
        <v>6169</v>
      </c>
      <c r="C93" s="92" t="s">
        <v>7789</v>
      </c>
      <c r="D93" s="79" t="str">
        <f ca="1">IF(ISNUMBER($L93),OFFSET(Banco!$A$1,Composições!$L93-1,COLUMN(Composições!D93)-1),"")</f>
        <v>SELANTE ELASTICO MONOCOMPONENTE A BASE DE POLIURETANO (PU) PARA JUNTAS DIVERSAS</v>
      </c>
      <c r="E93" s="78" t="str">
        <f ca="1">IF(ISNUMBER($L93),OFFSET(Banco!$A$1,Composições!$L93-1,COLUMN(Composições!E93)-1),"")</f>
        <v>310ML</v>
      </c>
      <c r="F93" s="78">
        <f t="shared" ca="1" si="14"/>
        <v>0</v>
      </c>
      <c r="G93" s="78">
        <f t="shared" ca="1" si="14"/>
        <v>49.8</v>
      </c>
      <c r="H93" s="80">
        <v>1.613</v>
      </c>
      <c r="I93" s="81">
        <f ca="1">IF(ISNUMBER($L93),VALUE(OFFSET(Banco!$A$1,Composições!$L93-1,COLUMN(Composições!I93)-4)),0)</f>
        <v>0</v>
      </c>
      <c r="J93" s="81">
        <f ca="1">IF(ISNUMBER($L93),VALUE(OFFSET(Banco!$A$1,Composições!$L93-1,COLUMN(Composições!J93)-4)),0)</f>
        <v>30.88</v>
      </c>
      <c r="K93" s="1">
        <f>COUNTA($A$1:$A93)-1</f>
        <v>13</v>
      </c>
      <c r="L93" s="1">
        <f ca="1">MATCH(Composições!CONCATENAR,Banco!$A:$A,0)</f>
        <v>13723</v>
      </c>
      <c r="M93" s="82" t="str">
        <f ca="1">IF(OR(ISERROR($L93),$H93="",$H93=0),"",OFFSET(M$1,MATCH($K93,$K$1:$K93,0)-1,0))</f>
        <v>F</v>
      </c>
    </row>
    <row r="94" spans="1:14" x14ac:dyDescent="0.2">
      <c r="B94" s="92" t="s">
        <v>6165</v>
      </c>
      <c r="C94" s="92" t="s">
        <v>153</v>
      </c>
      <c r="D94" s="79" t="str">
        <f ca="1">IF(ISNUMBER($L94),OFFSET(Banco!$A$1,Composições!$L94-1,COLUMN(Composições!D94)-1),"")</f>
        <v>PEDREIRO COM ENCARGOS COMPLEMENTARES</v>
      </c>
      <c r="E94" s="78" t="str">
        <f ca="1">IF(ISNUMBER($L94),OFFSET(Banco!$A$1,Composições!$L94-1,COLUMN(Composições!E94)-1),"")</f>
        <v>H</v>
      </c>
      <c r="F94" s="78">
        <f t="shared" ca="1" si="14"/>
        <v>0</v>
      </c>
      <c r="G94" s="78">
        <f t="shared" ca="1" si="14"/>
        <v>20.309999999999999</v>
      </c>
      <c r="H94" s="80">
        <v>0.65100000000000002</v>
      </c>
      <c r="I94" s="81">
        <f ca="1">IF(ISNUMBER($L94),VALUE(OFFSET(Banco!$A$1,Composições!$L94-1,COLUMN(Composições!I94)-4)),0)</f>
        <v>0</v>
      </c>
      <c r="J94" s="81">
        <f ca="1">IF(ISNUMBER($L94),VALUE(OFFSET(Banco!$A$1,Composições!$L94-1,COLUMN(Composições!J94)-4)),0)</f>
        <v>31.21</v>
      </c>
      <c r="K94" s="1">
        <f>COUNTA($A$1:$A94)-1</f>
        <v>13</v>
      </c>
      <c r="L94" s="1">
        <f ca="1">MATCH(Composições!CONCATENAR,Banco!$A:$A,0)</f>
        <v>7349</v>
      </c>
      <c r="M94" s="82" t="str">
        <f ca="1">IF(OR(ISERROR($L94),$H94="",$H94=0),"",OFFSET(M$1,MATCH($K94,$K$1:$K94,0)-1,0))</f>
        <v>F</v>
      </c>
    </row>
    <row r="95" spans="1:14" x14ac:dyDescent="0.2">
      <c r="B95" s="92" t="s">
        <v>6165</v>
      </c>
      <c r="C95" s="92" t="s">
        <v>156</v>
      </c>
      <c r="D95" s="79" t="str">
        <f ca="1">IF(ISNUMBER($L95),OFFSET(Banco!$A$1,Composições!$L95-1,COLUMN(Composições!D95)-1),"")</f>
        <v>SERVENTE COM ENCARGOS COMPLEMENTARES</v>
      </c>
      <c r="E95" s="78" t="str">
        <f ca="1">IF(ISNUMBER($L95),OFFSET(Banco!$A$1,Composições!$L95-1,COLUMN(Composições!E95)-1),"")</f>
        <v>H</v>
      </c>
      <c r="F95" s="78">
        <f t="shared" ca="1" si="14"/>
        <v>0</v>
      </c>
      <c r="G95" s="78">
        <f t="shared" ca="1" si="14"/>
        <v>7.35</v>
      </c>
      <c r="H95" s="80">
        <v>0.32500000000000001</v>
      </c>
      <c r="I95" s="81">
        <f ca="1">IF(ISNUMBER($L95),VALUE(OFFSET(Banco!$A$1,Composições!$L95-1,COLUMN(Composições!I95)-4)),0)</f>
        <v>0</v>
      </c>
      <c r="J95" s="81">
        <f ca="1">IF(ISNUMBER($L95),VALUE(OFFSET(Banco!$A$1,Composições!$L95-1,COLUMN(Composições!J95)-4)),0)</f>
        <v>22.64</v>
      </c>
      <c r="K95" s="1">
        <f>COUNTA($A$1:$A95)-1</f>
        <v>13</v>
      </c>
      <c r="L95" s="1">
        <f ca="1">MATCH(Composições!CONCATENAR,Banco!$A:$A,0)</f>
        <v>7362</v>
      </c>
      <c r="M95" s="82" t="str">
        <f ca="1">IF(OR(ISERROR($L95),$H95="",$H95=0),"",OFFSET(M$1,MATCH($K95,$K$1:$K95,0)-1,0))</f>
        <v>F</v>
      </c>
    </row>
    <row r="96" spans="1:14" customFormat="1" ht="12.75" x14ac:dyDescent="0.2">
      <c r="K96">
        <f>COUNTA($A$1:$A96)-1</f>
        <v>13</v>
      </c>
      <c r="M96" s="85" t="str">
        <f ca="1">IF(OFFSET($M$1,MATCH(OFFSET(K96,-1,0),$K$1:$K96,0)-1,0)="F","F","")</f>
        <v>F</v>
      </c>
    </row>
    <row r="97" spans="1:14" ht="33.75" x14ac:dyDescent="0.2">
      <c r="A97" s="83" t="str">
        <f>CONCATENAR</f>
        <v xml:space="preserve">Composição FNDE 252  </v>
      </c>
      <c r="B97" s="86" t="s">
        <v>8423</v>
      </c>
      <c r="C97" s="86" t="s">
        <v>7793</v>
      </c>
      <c r="D97" s="87" t="s">
        <v>7792</v>
      </c>
      <c r="E97" s="86" t="s">
        <v>6149</v>
      </c>
      <c r="F97" s="88">
        <f ca="1">IF($L97&gt;0,SUM(OFFSET(F97,1,0,$L97),0))</f>
        <v>0</v>
      </c>
      <c r="G97" s="88">
        <f ca="1">IF($L97&gt;0,SUM(OFFSET(G97,1,0,$L97),0))</f>
        <v>621.97000000000014</v>
      </c>
      <c r="H97" s="89"/>
      <c r="I97" s="90">
        <f ca="1">IF(ISERROR(F97),0,F97)</f>
        <v>0</v>
      </c>
      <c r="J97" s="91">
        <f ca="1">IF(ISERROR(G97),0,G97)</f>
        <v>621.97000000000014</v>
      </c>
      <c r="K97" s="1">
        <f>COUNTA($A$1:$A97)-1</f>
        <v>14</v>
      </c>
      <c r="L97" s="1">
        <f>IF(MAX(K:K)=K97,MATCH(9999999,$K:$K)+1,MATCH(K97+1,K:K,0))-ROW(L97)-2</f>
        <v>6</v>
      </c>
      <c r="M97" s="3" t="str">
        <f ca="1">IF(AND(OR(I97&lt;&gt;0,J97&lt;&gt;0),N97="Sim"),"F","")</f>
        <v>F</v>
      </c>
      <c r="N97" s="84" t="s">
        <v>64</v>
      </c>
    </row>
    <row r="98" spans="1:14" ht="22.5" x14ac:dyDescent="0.2">
      <c r="B98" s="92" t="s">
        <v>6169</v>
      </c>
      <c r="C98" s="92" t="s">
        <v>7787</v>
      </c>
      <c r="D98" s="79" t="str">
        <f ca="1">IF(ISNUMBER($L98),OFFSET(Banco!$A$1,Composições!$L98-1,COLUMN(Composições!D98)-1),"")</f>
        <v>BUCHA DE NYLON SEM ABA S10, COM PARAFUSO DE 6,10 X 65 MM EM ACO ZINCADO COM ROSCA SOBERBA, CABECA CHATA E FENDA PHILLIPS</v>
      </c>
      <c r="E98" s="78" t="str">
        <f ca="1">IF(ISNUMBER($L98),OFFSET(Banco!$A$1,Composições!$L98-1,COLUMN(Composições!E98)-1),"")</f>
        <v>UN</v>
      </c>
      <c r="F98" s="78">
        <f t="shared" ref="F98:F103" ca="1" si="15">TRUNC($H98*ROUND(I98,2),2)</f>
        <v>0</v>
      </c>
      <c r="G98" s="78">
        <f t="shared" ref="G98:G103" ca="1" si="16">TRUNC($H98*ROUND(J98,2),2)</f>
        <v>4.43</v>
      </c>
      <c r="H98" s="80">
        <v>4.8166000000000002</v>
      </c>
      <c r="I98" s="81">
        <f ca="1">IF(ISNUMBER($L98),VALUE(OFFSET(Banco!$A$1,Composições!$L98-1,COLUMN(Composições!I98)-4)),0)</f>
        <v>0</v>
      </c>
      <c r="J98" s="81">
        <f ca="1">IF(ISNUMBER($L98),VALUE(OFFSET(Banco!$A$1,Composições!$L98-1,COLUMN(Composições!J98)-4)),0)</f>
        <v>0.92</v>
      </c>
      <c r="K98" s="1">
        <f>COUNTA($A$1:$A98)-1</f>
        <v>14</v>
      </c>
      <c r="L98" s="1">
        <f ca="1">MATCH(Composições!CONCATENAR,Banco!$A:$A,0)</f>
        <v>10520</v>
      </c>
      <c r="M98" s="82" t="str">
        <f ca="1">IF(OR(ISERROR($L98),$H98="",$H98=0),"",OFFSET(M$1,MATCH($K98,$K$1:$K98,0)-1,0))</f>
        <v>F</v>
      </c>
    </row>
    <row r="99" spans="1:14" ht="22.5" x14ac:dyDescent="0.2">
      <c r="B99" s="92" t="s">
        <v>6169</v>
      </c>
      <c r="C99" s="92" t="s">
        <v>7790</v>
      </c>
      <c r="D99" s="79" t="str">
        <f ca="1">IF(ISNUMBER($L99),OFFSET(Banco!$A$1,Composições!$L99-1,COLUMN(Composições!D99)-1),"")</f>
        <v>GUARNICAO / MOLDURA / ARREMATE DE ACABAMENTO PARA ESQUADRIA, EM ALUMINIO PERFIL 25, ACABAMENTO ANODIZADO BRANCO OU BRILHANTE, PARA 1 FACE</v>
      </c>
      <c r="E99" s="78" t="str">
        <f ca="1">IF(ISNUMBER($L99),OFFSET(Banco!$A$1,Composições!$L99-1,COLUMN(Composições!E99)-1),"")</f>
        <v>M</v>
      </c>
      <c r="F99" s="78">
        <f t="shared" ca="1" si="15"/>
        <v>0</v>
      </c>
      <c r="G99" s="78">
        <f t="shared" ca="1" si="16"/>
        <v>141.46</v>
      </c>
      <c r="H99" s="80">
        <v>6.8503999999999996</v>
      </c>
      <c r="I99" s="81">
        <f ca="1">IF(ISNUMBER($L99),VALUE(OFFSET(Banco!$A$1,Composições!$L99-1,COLUMN(Composições!I99)-4)),0)</f>
        <v>0</v>
      </c>
      <c r="J99" s="81">
        <f ca="1">IF(ISNUMBER($L99),VALUE(OFFSET(Banco!$A$1,Composições!$L99-1,COLUMN(Composições!J99)-4)),0)</f>
        <v>20.65</v>
      </c>
      <c r="K99" s="1">
        <f>COUNTA($A$1:$A99)-1</f>
        <v>14</v>
      </c>
      <c r="L99" s="1">
        <f ca="1">MATCH(Composições!CONCATENAR,Banco!$A:$A,0)</f>
        <v>12151</v>
      </c>
      <c r="M99" s="82" t="str">
        <f ca="1">IF(OR(ISERROR($L99),$H99="",$H99=0),"",OFFSET(M$1,MATCH($K99,$K$1:$K99,0)-1,0))</f>
        <v>F</v>
      </c>
    </row>
    <row r="100" spans="1:14" ht="22.5" x14ac:dyDescent="0.2">
      <c r="B100" s="104" t="s">
        <v>6165</v>
      </c>
      <c r="C100" s="92" t="s">
        <v>7791</v>
      </c>
      <c r="D100" s="79" t="str">
        <f ca="1">IF(ISNUMBER($L100),OFFSET(Banco!$A$1,Composições!$L100-1,COLUMN(Composições!D100)-1),"")</f>
        <v>PORTA DE ABRIR, TIPO VENEZIANA, EM ALUMINIO, ACABAMENTO ANODIZADO NATURAL, 90 CM X 210 CM (LARGURA X ALTURA), SEM GUARNICAO/ALIZAR/VISTA</v>
      </c>
      <c r="E100" s="78" t="str">
        <f ca="1">IF(ISNUMBER($L100),OFFSET(Banco!$A$1,Composições!$L100-1,COLUMN(Composições!E100)-1),"")</f>
        <v>UN</v>
      </c>
      <c r="F100" s="78">
        <f t="shared" ca="1" si="15"/>
        <v>0</v>
      </c>
      <c r="G100" s="78">
        <f t="shared" ca="1" si="16"/>
        <v>432.56</v>
      </c>
      <c r="H100" s="80">
        <v>0.54730000000000001</v>
      </c>
      <c r="I100" s="81">
        <f ca="1">IF(ISNUMBER($L100),VALUE(OFFSET(Banco!$A$1,Composições!$L100-1,COLUMN(Composições!I100)-4)),0)</f>
        <v>0</v>
      </c>
      <c r="J100" s="81">
        <f ca="1">IF(ISNUMBER($L100),VALUE(OFFSET(Banco!$A$1,Composições!$L100-1,COLUMN(Composições!J100)-4)),0)</f>
        <v>790.37</v>
      </c>
      <c r="K100" s="1">
        <f>COUNTA($A$1:$A100)-1</f>
        <v>14</v>
      </c>
      <c r="L100" s="1">
        <f ca="1">MATCH(Composições!CONCATENAR,Banco!$A:$A,0)</f>
        <v>14829</v>
      </c>
      <c r="M100" s="82" t="str">
        <f ca="1">IF(OR(ISERROR($L100),$H100="",$H100=0),"",OFFSET(M$1,MATCH($K100,$K$1:$K100,0)-1,0))</f>
        <v>F</v>
      </c>
    </row>
    <row r="101" spans="1:14" ht="22.5" x14ac:dyDescent="0.2">
      <c r="B101" s="92" t="s">
        <v>6169</v>
      </c>
      <c r="C101" s="92" t="s">
        <v>7789</v>
      </c>
      <c r="D101" s="79" t="str">
        <f ca="1">IF(ISNUMBER($L101),OFFSET(Banco!$A$1,Composições!$L101-1,COLUMN(Composições!D101)-1),"")</f>
        <v>SELANTE ELASTICO MONOCOMPONENTE A BASE DE POLIURETANO (PU) PARA JUNTAS DIVERSAS</v>
      </c>
      <c r="E101" s="78" t="str">
        <f ca="1">IF(ISNUMBER($L101),OFFSET(Banco!$A$1,Composições!$L101-1,COLUMN(Composições!E101)-1),"")</f>
        <v>310ML</v>
      </c>
      <c r="F101" s="78">
        <f t="shared" ca="1" si="15"/>
        <v>0</v>
      </c>
      <c r="G101" s="78">
        <f t="shared" ca="1" si="16"/>
        <v>27.26</v>
      </c>
      <c r="H101" s="80">
        <v>0.88290000000000002</v>
      </c>
      <c r="I101" s="81">
        <f ca="1">IF(ISNUMBER($L101),VALUE(OFFSET(Banco!$A$1,Composições!$L101-1,COLUMN(Composições!I101)-4)),0)</f>
        <v>0</v>
      </c>
      <c r="J101" s="81">
        <f ca="1">IF(ISNUMBER($L101),VALUE(OFFSET(Banco!$A$1,Composições!$L101-1,COLUMN(Composições!J101)-4)),0)</f>
        <v>30.88</v>
      </c>
      <c r="K101" s="1">
        <f>COUNTA($A$1:$A101)-1</f>
        <v>14</v>
      </c>
      <c r="L101" s="1">
        <f ca="1">MATCH(Composições!CONCATENAR,Banco!$A:$A,0)</f>
        <v>13723</v>
      </c>
      <c r="M101" s="82" t="str">
        <f ca="1">IF(OR(ISERROR($L101),$H101="",$H101=0),"",OFFSET(M$1,MATCH($K101,$K$1:$K101,0)-1,0))</f>
        <v>F</v>
      </c>
    </row>
    <row r="102" spans="1:14" x14ac:dyDescent="0.2">
      <c r="B102" s="92" t="s">
        <v>6165</v>
      </c>
      <c r="C102" s="92" t="s">
        <v>153</v>
      </c>
      <c r="D102" s="79" t="str">
        <f ca="1">IF(ISNUMBER($L102),OFFSET(Banco!$A$1,Composições!$L102-1,COLUMN(Composições!D102)-1),"")</f>
        <v>PEDREIRO COM ENCARGOS COMPLEMENTARES</v>
      </c>
      <c r="E102" s="78" t="str">
        <f ca="1">IF(ISNUMBER($L102),OFFSET(Banco!$A$1,Composições!$L102-1,COLUMN(Composições!E102)-1),"")</f>
        <v>H</v>
      </c>
      <c r="F102" s="78">
        <f t="shared" ca="1" si="15"/>
        <v>0</v>
      </c>
      <c r="G102" s="78">
        <f t="shared" ca="1" si="16"/>
        <v>11.94</v>
      </c>
      <c r="H102" s="80">
        <v>0.3826</v>
      </c>
      <c r="I102" s="81">
        <f ca="1">IF(ISNUMBER($L102),VALUE(OFFSET(Banco!$A$1,Composições!$L102-1,COLUMN(Composições!I102)-4)),0)</f>
        <v>0</v>
      </c>
      <c r="J102" s="81">
        <f ca="1">IF(ISNUMBER($L102),VALUE(OFFSET(Banco!$A$1,Composições!$L102-1,COLUMN(Composições!J102)-4)),0)</f>
        <v>31.21</v>
      </c>
      <c r="K102" s="1">
        <f>COUNTA($A$1:$A102)-1</f>
        <v>14</v>
      </c>
      <c r="L102" s="1">
        <f ca="1">MATCH(Composições!CONCATENAR,Banco!$A:$A,0)</f>
        <v>7349</v>
      </c>
      <c r="M102" s="82" t="str">
        <f ca="1">IF(OR(ISERROR($L102),$H102="",$H102=0),"",OFFSET(M$1,MATCH($K102,$K$1:$K102,0)-1,0))</f>
        <v>F</v>
      </c>
    </row>
    <row r="103" spans="1:14" x14ac:dyDescent="0.2">
      <c r="B103" s="92" t="s">
        <v>6165</v>
      </c>
      <c r="C103" s="92" t="s">
        <v>156</v>
      </c>
      <c r="D103" s="79" t="str">
        <f ca="1">IF(ISNUMBER($L103),OFFSET(Banco!$A$1,Composições!$L103-1,COLUMN(Composições!D103)-1),"")</f>
        <v>SERVENTE COM ENCARGOS COMPLEMENTARES</v>
      </c>
      <c r="E103" s="78" t="str">
        <f ca="1">IF(ISNUMBER($L103),OFFSET(Banco!$A$1,Composições!$L103-1,COLUMN(Composições!E103)-1),"")</f>
        <v>H</v>
      </c>
      <c r="F103" s="78">
        <f t="shared" ca="1" si="15"/>
        <v>0</v>
      </c>
      <c r="G103" s="78">
        <f t="shared" ca="1" si="16"/>
        <v>4.32</v>
      </c>
      <c r="H103" s="80">
        <v>0.191</v>
      </c>
      <c r="I103" s="81">
        <f ca="1">IF(ISNUMBER($L103),VALUE(OFFSET(Banco!$A$1,Composições!$L103-1,COLUMN(Composições!I103)-4)),0)</f>
        <v>0</v>
      </c>
      <c r="J103" s="81">
        <f ca="1">IF(ISNUMBER($L103),VALUE(OFFSET(Banco!$A$1,Composições!$L103-1,COLUMN(Composições!J103)-4)),0)</f>
        <v>22.64</v>
      </c>
      <c r="K103" s="1">
        <f>COUNTA($A$1:$A103)-1</f>
        <v>14</v>
      </c>
      <c r="L103" s="1">
        <f ca="1">MATCH(Composições!CONCATENAR,Banco!$A:$A,0)</f>
        <v>7362</v>
      </c>
      <c r="M103" s="82" t="str">
        <f ca="1">IF(OR(ISERROR($L103),$H103="",$H103=0),"",OFFSET(M$1,MATCH($K103,$K$1:$K103,0)-1,0))</f>
        <v>F</v>
      </c>
    </row>
    <row r="104" spans="1:14" customFormat="1" ht="12.75" x14ac:dyDescent="0.2">
      <c r="K104">
        <f>COUNTA($A$1:$A104)-1</f>
        <v>14</v>
      </c>
      <c r="M104" s="85" t="str">
        <f ca="1">IF(OFFSET($M$1,MATCH(OFFSET(K104,-1,0),$K$1:$K104,0)-1,0)="F","F","")</f>
        <v>F</v>
      </c>
    </row>
    <row r="105" spans="1:14" ht="33.75" x14ac:dyDescent="0.2">
      <c r="A105" s="83" t="str">
        <f>CONCATENAR</f>
        <v>Composição FNDE 253</v>
      </c>
      <c r="B105" s="86" t="s">
        <v>8423</v>
      </c>
      <c r="C105" s="86" t="s">
        <v>7795</v>
      </c>
      <c r="D105" s="87" t="s">
        <v>7794</v>
      </c>
      <c r="E105" s="86" t="s">
        <v>6149</v>
      </c>
      <c r="F105" s="88">
        <f ca="1">IF($L105&gt;0,SUM(OFFSET(F105,1,0,$L105),0))</f>
        <v>0</v>
      </c>
      <c r="G105" s="88">
        <f ca="1">IF($L105&gt;0,SUM(OFFSET(G105,1,0,$L105),0))</f>
        <v>621.97000000000014</v>
      </c>
      <c r="H105" s="89"/>
      <c r="I105" s="90">
        <f ca="1">IF(ISERROR(F105),0,F105)</f>
        <v>0</v>
      </c>
      <c r="J105" s="91">
        <f ca="1">IF(ISERROR(G105),0,G105)</f>
        <v>621.97000000000014</v>
      </c>
      <c r="K105" s="1">
        <f>COUNTA($A$1:$A105)-1</f>
        <v>15</v>
      </c>
      <c r="L105" s="1">
        <f>IF(MAX(K:K)=K105,MATCH(9999999,$K:$K)+1,MATCH(K105+1,K:K,0))-ROW(L105)-2</f>
        <v>6</v>
      </c>
      <c r="M105" s="3" t="str">
        <f ca="1">IF(AND(OR(I105&lt;&gt;0,J105&lt;&gt;0),N105="Sim"),"F","")</f>
        <v>F</v>
      </c>
      <c r="N105" s="84" t="s">
        <v>64</v>
      </c>
    </row>
    <row r="106" spans="1:14" ht="22.5" x14ac:dyDescent="0.2">
      <c r="B106" s="92" t="s">
        <v>6169</v>
      </c>
      <c r="C106" s="92" t="s">
        <v>7787</v>
      </c>
      <c r="D106" s="79" t="str">
        <f ca="1">IF(ISNUMBER($L106),OFFSET(Banco!$A$1,Composições!$L106-1,COLUMN(Composições!D106)-1),"")</f>
        <v>BUCHA DE NYLON SEM ABA S10, COM PARAFUSO DE 6,10 X 65 MM EM ACO ZINCADO COM ROSCA SOBERBA, CABECA CHATA E FENDA PHILLIPS</v>
      </c>
      <c r="E106" s="78" t="str">
        <f ca="1">IF(ISNUMBER($L106),OFFSET(Banco!$A$1,Composições!$L106-1,COLUMN(Composições!E106)-1),"")</f>
        <v>UN</v>
      </c>
      <c r="F106" s="78">
        <f t="shared" ref="F106:F111" ca="1" si="17">TRUNC($H106*ROUND(I106,2),2)</f>
        <v>0</v>
      </c>
      <c r="G106" s="78">
        <f t="shared" ref="G106:G111" ca="1" si="18">TRUNC($H106*ROUND(J106,2),2)</f>
        <v>4.43</v>
      </c>
      <c r="H106" s="80">
        <v>4.8166000000000002</v>
      </c>
      <c r="I106" s="81">
        <f ca="1">IF(ISNUMBER($L106),VALUE(OFFSET(Banco!$A$1,Composições!$L106-1,COLUMN(Composições!I106)-4)),0)</f>
        <v>0</v>
      </c>
      <c r="J106" s="81">
        <f ca="1">IF(ISNUMBER($L106),VALUE(OFFSET(Banco!$A$1,Composições!$L106-1,COLUMN(Composições!J106)-4)),0)</f>
        <v>0.92</v>
      </c>
      <c r="K106" s="1">
        <f>COUNTA($A$1:$A106)-1</f>
        <v>15</v>
      </c>
      <c r="L106" s="1">
        <f ca="1">MATCH(Composições!CONCATENAR,Banco!$A:$A,0)</f>
        <v>10520</v>
      </c>
      <c r="M106" s="82" t="str">
        <f ca="1">IF(OR(ISERROR($L106),$H106="",$H106=0),"",OFFSET(M$1,MATCH($K106,$K$1:$K106,0)-1,0))</f>
        <v>F</v>
      </c>
    </row>
    <row r="107" spans="1:14" ht="22.5" x14ac:dyDescent="0.2">
      <c r="B107" s="92" t="s">
        <v>6169</v>
      </c>
      <c r="C107" s="92" t="s">
        <v>7790</v>
      </c>
      <c r="D107" s="79" t="str">
        <f ca="1">IF(ISNUMBER($L107),OFFSET(Banco!$A$1,Composições!$L107-1,COLUMN(Composições!D107)-1),"")</f>
        <v>GUARNICAO / MOLDURA / ARREMATE DE ACABAMENTO PARA ESQUADRIA, EM ALUMINIO PERFIL 25, ACABAMENTO ANODIZADO BRANCO OU BRILHANTE, PARA 1 FACE</v>
      </c>
      <c r="E107" s="78" t="str">
        <f ca="1">IF(ISNUMBER($L107),OFFSET(Banco!$A$1,Composições!$L107-1,COLUMN(Composições!E107)-1),"")</f>
        <v>M</v>
      </c>
      <c r="F107" s="78">
        <f t="shared" ca="1" si="17"/>
        <v>0</v>
      </c>
      <c r="G107" s="78">
        <f t="shared" ca="1" si="18"/>
        <v>141.46</v>
      </c>
      <c r="H107" s="80">
        <v>6.8503999999999996</v>
      </c>
      <c r="I107" s="81">
        <f ca="1">IF(ISNUMBER($L107),VALUE(OFFSET(Banco!$A$1,Composições!$L107-1,COLUMN(Composições!I107)-4)),0)</f>
        <v>0</v>
      </c>
      <c r="J107" s="81">
        <f ca="1">IF(ISNUMBER($L107),VALUE(OFFSET(Banco!$A$1,Composições!$L107-1,COLUMN(Composições!J107)-4)),0)</f>
        <v>20.65</v>
      </c>
      <c r="K107" s="1">
        <f>COUNTA($A$1:$A107)-1</f>
        <v>15</v>
      </c>
      <c r="L107" s="1">
        <f ca="1">MATCH(Composições!CONCATENAR,Banco!$A:$A,0)</f>
        <v>12151</v>
      </c>
      <c r="M107" s="82" t="str">
        <f ca="1">IF(OR(ISERROR($L107),$H107="",$H107=0),"",OFFSET(M$1,MATCH($K107,$K$1:$K107,0)-1,0))</f>
        <v>F</v>
      </c>
    </row>
    <row r="108" spans="1:14" ht="22.5" x14ac:dyDescent="0.2">
      <c r="B108" s="92" t="s">
        <v>6165</v>
      </c>
      <c r="C108" s="92" t="s">
        <v>7791</v>
      </c>
      <c r="D108" s="79" t="str">
        <f ca="1">IF(ISNUMBER($L108),OFFSET(Banco!$A$1,Composições!$L108-1,COLUMN(Composições!D108)-1),"")</f>
        <v>PORTA DE ABRIR, TIPO VENEZIANA, EM ALUMINIO, ACABAMENTO ANODIZADO NATURAL, 90 CM X 210 CM (LARGURA X ALTURA), SEM GUARNICAO/ALIZAR/VISTA</v>
      </c>
      <c r="E108" s="78" t="str">
        <f ca="1">IF(ISNUMBER($L108),OFFSET(Banco!$A$1,Composições!$L108-1,COLUMN(Composições!E108)-1),"")</f>
        <v>UN</v>
      </c>
      <c r="F108" s="78">
        <f t="shared" ca="1" si="17"/>
        <v>0</v>
      </c>
      <c r="G108" s="78">
        <f t="shared" ca="1" si="18"/>
        <v>432.56</v>
      </c>
      <c r="H108" s="80">
        <v>0.54730000000000001</v>
      </c>
      <c r="I108" s="81">
        <f ca="1">IF(ISNUMBER($L108),VALUE(OFFSET(Banco!$A$1,Composições!$L108-1,COLUMN(Composições!I108)-4)),0)</f>
        <v>0</v>
      </c>
      <c r="J108" s="81">
        <f ca="1">IF(ISNUMBER($L108),VALUE(OFFSET(Banco!$A$1,Composições!$L108-1,COLUMN(Composições!J108)-4)),0)</f>
        <v>790.37</v>
      </c>
      <c r="K108" s="1">
        <f>COUNTA($A$1:$A108)-1</f>
        <v>15</v>
      </c>
      <c r="L108" s="1">
        <f ca="1">MATCH(Composições!CONCATENAR,Banco!$A:$A,0)</f>
        <v>14829</v>
      </c>
      <c r="M108" s="82" t="str">
        <f ca="1">IF(OR(ISERROR($L108),$H108="",$H108=0),"",OFFSET(M$1,MATCH($K108,$K$1:$K108,0)-1,0))</f>
        <v>F</v>
      </c>
    </row>
    <row r="109" spans="1:14" ht="22.5" x14ac:dyDescent="0.2">
      <c r="B109" s="92" t="s">
        <v>6169</v>
      </c>
      <c r="C109" s="92" t="s">
        <v>7789</v>
      </c>
      <c r="D109" s="79" t="str">
        <f ca="1">IF(ISNUMBER($L109),OFFSET(Banco!$A$1,Composições!$L109-1,COLUMN(Composições!D109)-1),"")</f>
        <v>SELANTE ELASTICO MONOCOMPONENTE A BASE DE POLIURETANO (PU) PARA JUNTAS DIVERSAS</v>
      </c>
      <c r="E109" s="78" t="str">
        <f ca="1">IF(ISNUMBER($L109),OFFSET(Banco!$A$1,Composições!$L109-1,COLUMN(Composições!E109)-1),"")</f>
        <v>310ML</v>
      </c>
      <c r="F109" s="78">
        <f t="shared" ca="1" si="17"/>
        <v>0</v>
      </c>
      <c r="G109" s="78">
        <f t="shared" ca="1" si="18"/>
        <v>27.26</v>
      </c>
      <c r="H109" s="80">
        <v>0.88290000000000002</v>
      </c>
      <c r="I109" s="81">
        <f ca="1">IF(ISNUMBER($L109),VALUE(OFFSET(Banco!$A$1,Composições!$L109-1,COLUMN(Composições!I109)-4)),0)</f>
        <v>0</v>
      </c>
      <c r="J109" s="81">
        <f ca="1">IF(ISNUMBER($L109),VALUE(OFFSET(Banco!$A$1,Composições!$L109-1,COLUMN(Composições!J109)-4)),0)</f>
        <v>30.88</v>
      </c>
      <c r="K109" s="1">
        <f>COUNTA($A$1:$A109)-1</f>
        <v>15</v>
      </c>
      <c r="L109" s="1">
        <f ca="1">MATCH(Composições!CONCATENAR,Banco!$A:$A,0)</f>
        <v>13723</v>
      </c>
      <c r="M109" s="82" t="str">
        <f ca="1">IF(OR(ISERROR($L109),$H109="",$H109=0),"",OFFSET(M$1,MATCH($K109,$K$1:$K109,0)-1,0))</f>
        <v>F</v>
      </c>
    </row>
    <row r="110" spans="1:14" x14ac:dyDescent="0.2">
      <c r="B110" s="92" t="s">
        <v>6165</v>
      </c>
      <c r="C110" s="92" t="s">
        <v>153</v>
      </c>
      <c r="D110" s="79" t="str">
        <f ca="1">IF(ISNUMBER($L110),OFFSET(Banco!$A$1,Composições!$L110-1,COLUMN(Composições!D110)-1),"")</f>
        <v>PEDREIRO COM ENCARGOS COMPLEMENTARES</v>
      </c>
      <c r="E110" s="78" t="str">
        <f ca="1">IF(ISNUMBER($L110),OFFSET(Banco!$A$1,Composições!$L110-1,COLUMN(Composições!E110)-1),"")</f>
        <v>H</v>
      </c>
      <c r="F110" s="78">
        <f t="shared" ca="1" si="17"/>
        <v>0</v>
      </c>
      <c r="G110" s="78">
        <f t="shared" ca="1" si="18"/>
        <v>11.94</v>
      </c>
      <c r="H110" s="80">
        <v>0.3826</v>
      </c>
      <c r="I110" s="81">
        <f ca="1">IF(ISNUMBER($L110),VALUE(OFFSET(Banco!$A$1,Composições!$L110-1,COLUMN(Composições!I110)-4)),0)</f>
        <v>0</v>
      </c>
      <c r="J110" s="81">
        <f ca="1">IF(ISNUMBER($L110),VALUE(OFFSET(Banco!$A$1,Composições!$L110-1,COLUMN(Composições!J110)-4)),0)</f>
        <v>31.21</v>
      </c>
      <c r="K110" s="1">
        <f>COUNTA($A$1:$A110)-1</f>
        <v>15</v>
      </c>
      <c r="L110" s="1">
        <f ca="1">MATCH(Composições!CONCATENAR,Banco!$A:$A,0)</f>
        <v>7349</v>
      </c>
      <c r="M110" s="82" t="str">
        <f ca="1">IF(OR(ISERROR($L110),$H110="",$H110=0),"",OFFSET(M$1,MATCH($K110,$K$1:$K110,0)-1,0))</f>
        <v>F</v>
      </c>
    </row>
    <row r="111" spans="1:14" x14ac:dyDescent="0.2">
      <c r="B111" s="92" t="s">
        <v>6165</v>
      </c>
      <c r="C111" s="92" t="s">
        <v>156</v>
      </c>
      <c r="D111" s="79" t="str">
        <f ca="1">IF(ISNUMBER($L111),OFFSET(Banco!$A$1,Composições!$L111-1,COLUMN(Composições!D111)-1),"")</f>
        <v>SERVENTE COM ENCARGOS COMPLEMENTARES</v>
      </c>
      <c r="E111" s="78" t="str">
        <f ca="1">IF(ISNUMBER($L111),OFFSET(Banco!$A$1,Composições!$L111-1,COLUMN(Composições!E111)-1),"")</f>
        <v>H</v>
      </c>
      <c r="F111" s="78">
        <f t="shared" ca="1" si="17"/>
        <v>0</v>
      </c>
      <c r="G111" s="78">
        <f t="shared" ca="1" si="18"/>
        <v>4.32</v>
      </c>
      <c r="H111" s="80">
        <v>0.191</v>
      </c>
      <c r="I111" s="81">
        <f ca="1">IF(ISNUMBER($L111),VALUE(OFFSET(Banco!$A$1,Composições!$L111-1,COLUMN(Composições!I111)-4)),0)</f>
        <v>0</v>
      </c>
      <c r="J111" s="81">
        <f ca="1">IF(ISNUMBER($L111),VALUE(OFFSET(Banco!$A$1,Composições!$L111-1,COLUMN(Composições!J111)-4)),0)</f>
        <v>22.64</v>
      </c>
      <c r="K111" s="1">
        <f>COUNTA($A$1:$A111)-1</f>
        <v>15</v>
      </c>
      <c r="L111" s="1">
        <f ca="1">MATCH(Composições!CONCATENAR,Banco!$A:$A,0)</f>
        <v>7362</v>
      </c>
      <c r="M111" s="82" t="str">
        <f ca="1">IF(OR(ISERROR($L111),$H111="",$H111=0),"",OFFSET(M$1,MATCH($K111,$K$1:$K111,0)-1,0))</f>
        <v>F</v>
      </c>
    </row>
    <row r="112" spans="1:14" customFormat="1" ht="12.75" x14ac:dyDescent="0.2">
      <c r="K112">
        <f>COUNTA($A$1:$A112)-1</f>
        <v>15</v>
      </c>
      <c r="M112" s="85" t="str">
        <f ca="1">IF(OFFSET($M$1,MATCH(OFFSET(K112,-1,0),$K$1:$K112,0)-1,0)="F","F","")</f>
        <v>F</v>
      </c>
    </row>
    <row r="113" spans="1:14" ht="33.75" x14ac:dyDescent="0.2">
      <c r="A113" s="83" t="str">
        <f>CONCATENAR</f>
        <v xml:space="preserve">Composição FNDE 254 </v>
      </c>
      <c r="B113" s="86" t="s">
        <v>8423</v>
      </c>
      <c r="C113" s="86" t="s">
        <v>7797</v>
      </c>
      <c r="D113" s="87" t="s">
        <v>7796</v>
      </c>
      <c r="E113" s="86" t="s">
        <v>6149</v>
      </c>
      <c r="F113" s="88">
        <f ca="1">IF($L113&gt;0,SUM(OFFSET(F113,1,0,$L113),0))</f>
        <v>0</v>
      </c>
      <c r="G113" s="88">
        <f ca="1">IF($L113&gt;0,SUM(OFFSET(G113,1,0,$L113),0))</f>
        <v>464.12</v>
      </c>
      <c r="H113" s="89"/>
      <c r="I113" s="90">
        <f ca="1">IF(ISERROR(F113),0,F113)</f>
        <v>0</v>
      </c>
      <c r="J113" s="91">
        <f ca="1">IF(ISERROR(G113),0,G113)</f>
        <v>464.12</v>
      </c>
      <c r="K113" s="1">
        <f>COUNTA($A$1:$A113)-1</f>
        <v>16</v>
      </c>
      <c r="L113" s="1">
        <f>IF(MAX(K:K)=K113,MATCH(9999999,$K:$K)+1,MATCH(K113+1,K:K,0))-ROW(L113)-2</f>
        <v>6</v>
      </c>
      <c r="M113" s="3" t="str">
        <f ca="1">IF(AND(OR(I113&lt;&gt;0,J113&lt;&gt;0),N113="Sim"),"F","")</f>
        <v>F</v>
      </c>
      <c r="N113" s="84" t="s">
        <v>64</v>
      </c>
    </row>
    <row r="114" spans="1:14" ht="22.5" x14ac:dyDescent="0.2">
      <c r="B114" s="92" t="s">
        <v>6169</v>
      </c>
      <c r="C114" s="92" t="s">
        <v>7787</v>
      </c>
      <c r="D114" s="79" t="str">
        <f ca="1">IF(ISNUMBER($L114),OFFSET(Banco!$A$1,Composições!$L114-1,COLUMN(Composições!D114)-1),"")</f>
        <v>BUCHA DE NYLON SEM ABA S10, COM PARAFUSO DE 6,10 X 65 MM EM ACO ZINCADO COM ROSCA SOBERBA, CABECA CHATA E FENDA PHILLIPS</v>
      </c>
      <c r="E114" s="78" t="str">
        <f ca="1">IF(ISNUMBER($L114),OFFSET(Banco!$A$1,Composições!$L114-1,COLUMN(Composições!E114)-1),"")</f>
        <v>UN</v>
      </c>
      <c r="F114" s="78">
        <f t="shared" ref="F114:F119" ca="1" si="19">TRUNC($H114*ROUND(I114,2),2)</f>
        <v>0</v>
      </c>
      <c r="G114" s="78">
        <f t="shared" ref="G114:G119" ca="1" si="20">TRUNC($H114*ROUND(J114,2),2)</f>
        <v>4.34</v>
      </c>
      <c r="H114" s="80">
        <v>4.72</v>
      </c>
      <c r="I114" s="81">
        <f ca="1">IF(ISNUMBER($L114),VALUE(OFFSET(Banco!$A$1,Composições!$L114-1,COLUMN(Composições!I114)-4)),0)</f>
        <v>0</v>
      </c>
      <c r="J114" s="81">
        <f ca="1">IF(ISNUMBER($L114),VALUE(OFFSET(Banco!$A$1,Composições!$L114-1,COLUMN(Composições!J114)-4)),0)</f>
        <v>0.92</v>
      </c>
      <c r="K114" s="1">
        <f>COUNTA($A$1:$A114)-1</f>
        <v>16</v>
      </c>
      <c r="L114" s="1">
        <f ca="1">MATCH(Composições!CONCATENAR,Banco!$A:$A,0)</f>
        <v>10520</v>
      </c>
      <c r="M114" s="82" t="str">
        <f ca="1">IF(OR(ISERROR($L114),$H114="",$H114=0),"",OFFSET(M$1,MATCH($K114,$K$1:$K114,0)-1,0))</f>
        <v>F</v>
      </c>
    </row>
    <row r="115" spans="1:14" ht="22.5" x14ac:dyDescent="0.2">
      <c r="B115" s="92" t="s">
        <v>6169</v>
      </c>
      <c r="C115" s="92" t="s">
        <v>7790</v>
      </c>
      <c r="D115" s="79" t="str">
        <f ca="1">IF(ISNUMBER($L115),OFFSET(Banco!$A$1,Composições!$L115-1,COLUMN(Composições!D115)-1),"")</f>
        <v>GUARNICAO / MOLDURA / ARREMATE DE ACABAMENTO PARA ESQUADRIA, EM ALUMINIO PERFIL 25, ACABAMENTO ANODIZADO BRANCO OU BRILHANTE, PARA 1 FACE</v>
      </c>
      <c r="E115" s="78" t="str">
        <f ca="1">IF(ISNUMBER($L115),OFFSET(Banco!$A$1,Composições!$L115-1,COLUMN(Composições!E115)-1),"")</f>
        <v>M</v>
      </c>
      <c r="F115" s="78">
        <f t="shared" ca="1" si="19"/>
        <v>0</v>
      </c>
      <c r="G115" s="78">
        <f t="shared" ca="1" si="20"/>
        <v>45.47</v>
      </c>
      <c r="H115" s="80">
        <v>2.202</v>
      </c>
      <c r="I115" s="81">
        <f ca="1">IF(ISNUMBER($L115),VALUE(OFFSET(Banco!$A$1,Composições!$L115-1,COLUMN(Composições!I115)-4)),0)</f>
        <v>0</v>
      </c>
      <c r="J115" s="81">
        <f ca="1">IF(ISNUMBER($L115),VALUE(OFFSET(Banco!$A$1,Composições!$L115-1,COLUMN(Composições!J115)-4)),0)</f>
        <v>20.65</v>
      </c>
      <c r="K115" s="1">
        <f>COUNTA($A$1:$A115)-1</f>
        <v>16</v>
      </c>
      <c r="L115" s="1">
        <f ca="1">MATCH(Composições!CONCATENAR,Banco!$A:$A,0)</f>
        <v>12151</v>
      </c>
      <c r="M115" s="82" t="str">
        <f ca="1">IF(OR(ISERROR($L115),$H115="",$H115=0),"",OFFSET(M$1,MATCH($K115,$K$1:$K115,0)-1,0))</f>
        <v>F</v>
      </c>
    </row>
    <row r="116" spans="1:14" ht="33.75" x14ac:dyDescent="0.2">
      <c r="B116" s="92" t="s">
        <v>6165</v>
      </c>
      <c r="C116" s="92" t="s">
        <v>7798</v>
      </c>
      <c r="D116" s="79" t="str">
        <f ca="1">IF(ISNUMBER($L116),OFFSET(Banco!$A$1,Composições!$L116-1,COLUMN(Composições!D116)-1),"")</f>
        <v>PORTA DE CORRER EM ALUMINIO, DUAS FOLHAS MOVEIS COM VIDRO, FECHADURA E PUXADOR EMBUTIDO, ACABAMENTO ANODIZADO NATURAL, SEM GUARNICAO/ALIZAR/VISTA</v>
      </c>
      <c r="E116" s="78" t="str">
        <f ca="1">IF(ISNUMBER($L116),OFFSET(Banco!$A$1,Composições!$L116-1,COLUMN(Composições!E116)-1),"")</f>
        <v>M2</v>
      </c>
      <c r="F116" s="78">
        <f t="shared" ca="1" si="19"/>
        <v>0</v>
      </c>
      <c r="G116" s="78">
        <f t="shared" ca="1" si="20"/>
        <v>400.36</v>
      </c>
      <c r="H116" s="80">
        <v>1</v>
      </c>
      <c r="I116" s="81">
        <f ca="1">IF(ISNUMBER($L116),VALUE(OFFSET(Banco!$A$1,Composições!$L116-1,COLUMN(Composições!I116)-4)),0)</f>
        <v>0</v>
      </c>
      <c r="J116" s="81">
        <f ca="1">IF(ISNUMBER($L116),VALUE(OFFSET(Banco!$A$1,Composições!$L116-1,COLUMN(Composições!J116)-4)),0)</f>
        <v>400.36</v>
      </c>
      <c r="K116" s="1">
        <f>COUNTA($A$1:$A116)-1</f>
        <v>16</v>
      </c>
      <c r="L116" s="1">
        <f ca="1">MATCH(Composições!CONCATENAR,Banco!$A:$A,0)</f>
        <v>14830</v>
      </c>
      <c r="M116" s="82" t="str">
        <f ca="1">IF(OR(ISERROR($L116),$H116="",$H116=0),"",OFFSET(M$1,MATCH($K116,$K$1:$K116,0)-1,0))</f>
        <v>F</v>
      </c>
    </row>
    <row r="117" spans="1:14" ht="22.5" x14ac:dyDescent="0.2">
      <c r="B117" s="92" t="s">
        <v>6169</v>
      </c>
      <c r="C117" s="92" t="s">
        <v>7789</v>
      </c>
      <c r="D117" s="79" t="str">
        <f ca="1">IF(ISNUMBER($L117),OFFSET(Banco!$A$1,Composições!$L117-1,COLUMN(Composições!D117)-1),"")</f>
        <v>SELANTE ELASTICO MONOCOMPONENTE A BASE DE POLIURETANO (PU) PARA JUNTAS DIVERSAS</v>
      </c>
      <c r="E117" s="78" t="str">
        <f ca="1">IF(ISNUMBER($L117),OFFSET(Banco!$A$1,Composições!$L117-1,COLUMN(Composições!E117)-1),"")</f>
        <v>310ML</v>
      </c>
      <c r="F117" s="78">
        <f t="shared" ca="1" si="19"/>
        <v>0</v>
      </c>
      <c r="G117" s="78">
        <f t="shared" ca="1" si="20"/>
        <v>1.96</v>
      </c>
      <c r="H117" s="80">
        <v>6.3700000000000007E-2</v>
      </c>
      <c r="I117" s="81">
        <f ca="1">IF(ISNUMBER($L117),VALUE(OFFSET(Banco!$A$1,Composições!$L117-1,COLUMN(Composições!I117)-4)),0)</f>
        <v>0</v>
      </c>
      <c r="J117" s="81">
        <f ca="1">IF(ISNUMBER($L117),VALUE(OFFSET(Banco!$A$1,Composições!$L117-1,COLUMN(Composições!J117)-4)),0)</f>
        <v>30.88</v>
      </c>
      <c r="K117" s="1">
        <f>COUNTA($A$1:$A117)-1</f>
        <v>16</v>
      </c>
      <c r="L117" s="1">
        <f ca="1">MATCH(Composições!CONCATENAR,Banco!$A:$A,0)</f>
        <v>13723</v>
      </c>
      <c r="M117" s="82" t="str">
        <f ca="1">IF(OR(ISERROR($L117),$H117="",$H117=0),"",OFFSET(M$1,MATCH($K117,$K$1:$K117,0)-1,0))</f>
        <v>F</v>
      </c>
    </row>
    <row r="118" spans="1:14" x14ac:dyDescent="0.2">
      <c r="B118" s="92" t="s">
        <v>6165</v>
      </c>
      <c r="C118" s="92" t="s">
        <v>153</v>
      </c>
      <c r="D118" s="79" t="str">
        <f ca="1">IF(ISNUMBER($L118),OFFSET(Banco!$A$1,Composições!$L118-1,COLUMN(Composições!D118)-1),"")</f>
        <v>PEDREIRO COM ENCARGOS COMPLEMENTARES</v>
      </c>
      <c r="E118" s="78" t="str">
        <f ca="1">IF(ISNUMBER($L118),OFFSET(Banco!$A$1,Composições!$L118-1,COLUMN(Composições!E118)-1),"")</f>
        <v>H</v>
      </c>
      <c r="F118" s="78">
        <f t="shared" ca="1" si="19"/>
        <v>0</v>
      </c>
      <c r="G118" s="78">
        <f t="shared" ca="1" si="20"/>
        <v>8.8000000000000007</v>
      </c>
      <c r="H118" s="80">
        <v>0.28199999999999997</v>
      </c>
      <c r="I118" s="81">
        <f ca="1">IF(ISNUMBER($L118),VALUE(OFFSET(Banco!$A$1,Composições!$L118-1,COLUMN(Composições!I118)-4)),0)</f>
        <v>0</v>
      </c>
      <c r="J118" s="81">
        <f ca="1">IF(ISNUMBER($L118),VALUE(OFFSET(Banco!$A$1,Composições!$L118-1,COLUMN(Composições!J118)-4)),0)</f>
        <v>31.21</v>
      </c>
      <c r="K118" s="1">
        <f>COUNTA($A$1:$A118)-1</f>
        <v>16</v>
      </c>
      <c r="L118" s="1">
        <f ca="1">MATCH(Composições!CONCATENAR,Banco!$A:$A,0)</f>
        <v>7349</v>
      </c>
      <c r="M118" s="82" t="str">
        <f ca="1">IF(OR(ISERROR($L118),$H118="",$H118=0),"",OFFSET(M$1,MATCH($K118,$K$1:$K118,0)-1,0))</f>
        <v>F</v>
      </c>
    </row>
    <row r="119" spans="1:14" x14ac:dyDescent="0.2">
      <c r="B119" s="92" t="s">
        <v>6165</v>
      </c>
      <c r="C119" s="92" t="s">
        <v>156</v>
      </c>
      <c r="D119" s="79" t="str">
        <f ca="1">IF(ISNUMBER($L119),OFFSET(Banco!$A$1,Composições!$L119-1,COLUMN(Composições!D119)-1),"")</f>
        <v>SERVENTE COM ENCARGOS COMPLEMENTARES</v>
      </c>
      <c r="E119" s="78" t="str">
        <f ca="1">IF(ISNUMBER($L119),OFFSET(Banco!$A$1,Composições!$L119-1,COLUMN(Composições!E119)-1),"")</f>
        <v>H</v>
      </c>
      <c r="F119" s="78">
        <f t="shared" ca="1" si="19"/>
        <v>0</v>
      </c>
      <c r="G119" s="78">
        <f t="shared" ca="1" si="20"/>
        <v>3.19</v>
      </c>
      <c r="H119" s="80">
        <v>0.14099999999999999</v>
      </c>
      <c r="I119" s="81">
        <f ca="1">IF(ISNUMBER($L119),VALUE(OFFSET(Banco!$A$1,Composições!$L119-1,COLUMN(Composições!I119)-4)),0)</f>
        <v>0</v>
      </c>
      <c r="J119" s="81">
        <f ca="1">IF(ISNUMBER($L119),VALUE(OFFSET(Banco!$A$1,Composições!$L119-1,COLUMN(Composições!J119)-4)),0)</f>
        <v>22.64</v>
      </c>
      <c r="K119" s="1">
        <f>COUNTA($A$1:$A119)-1</f>
        <v>16</v>
      </c>
      <c r="L119" s="1">
        <f ca="1">MATCH(Composições!CONCATENAR,Banco!$A:$A,0)</f>
        <v>7362</v>
      </c>
      <c r="M119" s="82" t="str">
        <f ca="1">IF(OR(ISERROR($L119),$H119="",$H119=0),"",OFFSET(M$1,MATCH($K119,$K$1:$K119,0)-1,0))</f>
        <v>F</v>
      </c>
    </row>
    <row r="120" spans="1:14" customFormat="1" ht="12.75" x14ac:dyDescent="0.2">
      <c r="K120">
        <f>COUNTA($A$1:$A120)-1</f>
        <v>16</v>
      </c>
      <c r="M120" s="85" t="str">
        <f ca="1">IF(OFFSET($M$1,MATCH(OFFSET(K120,-1,0),$K$1:$K120,0)-1,0)="F","F","")</f>
        <v>F</v>
      </c>
    </row>
    <row r="121" spans="1:14" ht="33.75" x14ac:dyDescent="0.2">
      <c r="A121" s="83" t="str">
        <f>CONCATENAR</f>
        <v xml:space="preserve">Composição FNDE 255 </v>
      </c>
      <c r="B121" s="86" t="s">
        <v>8423</v>
      </c>
      <c r="C121" s="86" t="s">
        <v>7800</v>
      </c>
      <c r="D121" s="87" t="s">
        <v>7799</v>
      </c>
      <c r="E121" s="86" t="s">
        <v>6149</v>
      </c>
      <c r="F121" s="88">
        <f ca="1">IF($L121&gt;0,SUM(OFFSET(F121,1,0,$L121),0))</f>
        <v>0</v>
      </c>
      <c r="G121" s="88">
        <f ca="1">IF($L121&gt;0,SUM(OFFSET(G121,1,0,$L121),0))</f>
        <v>464.12</v>
      </c>
      <c r="H121" s="89"/>
      <c r="I121" s="90">
        <f ca="1">IF(ISERROR(F121),0,F121)</f>
        <v>0</v>
      </c>
      <c r="J121" s="91">
        <f ca="1">IF(ISERROR(G121),0,G121)</f>
        <v>464.12</v>
      </c>
      <c r="K121" s="1">
        <f>COUNTA($A$1:$A121)-1</f>
        <v>17</v>
      </c>
      <c r="L121" s="1">
        <f>IF(MAX(K:K)=K121,MATCH(9999999,$K:$K)+1,MATCH(K121+1,K:K,0))-ROW(L121)-2</f>
        <v>6</v>
      </c>
      <c r="M121" s="3" t="str">
        <f ca="1">IF(AND(OR(I121&lt;&gt;0,J121&lt;&gt;0),N121="Sim"),"F","")</f>
        <v>F</v>
      </c>
      <c r="N121" s="84" t="s">
        <v>64</v>
      </c>
    </row>
    <row r="122" spans="1:14" ht="22.5" x14ac:dyDescent="0.2">
      <c r="B122" s="92" t="s">
        <v>6169</v>
      </c>
      <c r="C122" s="92" t="s">
        <v>7787</v>
      </c>
      <c r="D122" s="79" t="str">
        <f ca="1">IF(ISNUMBER($L122),OFFSET(Banco!$A$1,Composições!$L122-1,COLUMN(Composições!D122)-1),"")</f>
        <v>BUCHA DE NYLON SEM ABA S10, COM PARAFUSO DE 6,10 X 65 MM EM ACO ZINCADO COM ROSCA SOBERBA, CABECA CHATA E FENDA PHILLIPS</v>
      </c>
      <c r="E122" s="78" t="str">
        <f ca="1">IF(ISNUMBER($L122),OFFSET(Banco!$A$1,Composições!$L122-1,COLUMN(Composições!E122)-1),"")</f>
        <v>UN</v>
      </c>
      <c r="F122" s="78">
        <f t="shared" ref="F122:F127" ca="1" si="21">TRUNC($H122*ROUND(I122,2),2)</f>
        <v>0</v>
      </c>
      <c r="G122" s="78">
        <f t="shared" ref="G122:G127" ca="1" si="22">TRUNC($H122*ROUND(J122,2),2)</f>
        <v>4.34</v>
      </c>
      <c r="H122" s="80">
        <v>4.72</v>
      </c>
      <c r="I122" s="81">
        <f ca="1">IF(ISNUMBER($L122),VALUE(OFFSET(Banco!$A$1,Composições!$L122-1,COLUMN(Composições!I122)-4)),0)</f>
        <v>0</v>
      </c>
      <c r="J122" s="81">
        <f ca="1">IF(ISNUMBER($L122),VALUE(OFFSET(Banco!$A$1,Composições!$L122-1,COLUMN(Composições!J122)-4)),0)</f>
        <v>0.92</v>
      </c>
      <c r="K122" s="1">
        <f>COUNTA($A$1:$A122)-1</f>
        <v>17</v>
      </c>
      <c r="L122" s="1">
        <f ca="1">MATCH(Composições!CONCATENAR,Banco!$A:$A,0)</f>
        <v>10520</v>
      </c>
      <c r="M122" s="82" t="str">
        <f ca="1">IF(OR(ISERROR($L122),$H122="",$H122=0),"",OFFSET(M$1,MATCH($K122,$K$1:$K122,0)-1,0))</f>
        <v>F</v>
      </c>
    </row>
    <row r="123" spans="1:14" ht="22.5" x14ac:dyDescent="0.2">
      <c r="B123" s="92" t="s">
        <v>6169</v>
      </c>
      <c r="C123" s="92" t="s">
        <v>7790</v>
      </c>
      <c r="D123" s="79" t="str">
        <f ca="1">IF(ISNUMBER($L123),OFFSET(Banco!$A$1,Composições!$L123-1,COLUMN(Composições!D123)-1),"")</f>
        <v>GUARNICAO / MOLDURA / ARREMATE DE ACABAMENTO PARA ESQUADRIA, EM ALUMINIO PERFIL 25, ACABAMENTO ANODIZADO BRANCO OU BRILHANTE, PARA 1 FACE</v>
      </c>
      <c r="E123" s="78" t="str">
        <f ca="1">IF(ISNUMBER($L123),OFFSET(Banco!$A$1,Composições!$L123-1,COLUMN(Composições!E123)-1),"")</f>
        <v>M</v>
      </c>
      <c r="F123" s="78">
        <f t="shared" ca="1" si="21"/>
        <v>0</v>
      </c>
      <c r="G123" s="78">
        <f t="shared" ca="1" si="22"/>
        <v>45.47</v>
      </c>
      <c r="H123" s="80">
        <v>2.202</v>
      </c>
      <c r="I123" s="81">
        <f ca="1">IF(ISNUMBER($L123),VALUE(OFFSET(Banco!$A$1,Composições!$L123-1,COLUMN(Composições!I123)-4)),0)</f>
        <v>0</v>
      </c>
      <c r="J123" s="81">
        <f ca="1">IF(ISNUMBER($L123),VALUE(OFFSET(Banco!$A$1,Composições!$L123-1,COLUMN(Composições!J123)-4)),0)</f>
        <v>20.65</v>
      </c>
      <c r="K123" s="1">
        <f>COUNTA($A$1:$A123)-1</f>
        <v>17</v>
      </c>
      <c r="L123" s="1">
        <f ca="1">MATCH(Composições!CONCATENAR,Banco!$A:$A,0)</f>
        <v>12151</v>
      </c>
      <c r="M123" s="82" t="str">
        <f ca="1">IF(OR(ISERROR($L123),$H123="",$H123=0),"",OFFSET(M$1,MATCH($K123,$K$1:$K123,0)-1,0))</f>
        <v>F</v>
      </c>
    </row>
    <row r="124" spans="1:14" ht="33.75" x14ac:dyDescent="0.2">
      <c r="B124" s="92" t="s">
        <v>6165</v>
      </c>
      <c r="C124" s="92" t="s">
        <v>7798</v>
      </c>
      <c r="D124" s="79" t="str">
        <f ca="1">IF(ISNUMBER($L124),OFFSET(Banco!$A$1,Composições!$L124-1,COLUMN(Composições!D124)-1),"")</f>
        <v>PORTA DE CORRER EM ALUMINIO, DUAS FOLHAS MOVEIS COM VIDRO, FECHADURA E PUXADOR EMBUTIDO, ACABAMENTO ANODIZADO NATURAL, SEM GUARNICAO/ALIZAR/VISTA</v>
      </c>
      <c r="E124" s="78" t="str">
        <f ca="1">IF(ISNUMBER($L124),OFFSET(Banco!$A$1,Composições!$L124-1,COLUMN(Composições!E124)-1),"")</f>
        <v>M2</v>
      </c>
      <c r="F124" s="78">
        <f t="shared" ca="1" si="21"/>
        <v>0</v>
      </c>
      <c r="G124" s="78">
        <f t="shared" ca="1" si="22"/>
        <v>400.36</v>
      </c>
      <c r="H124" s="80">
        <v>1</v>
      </c>
      <c r="I124" s="81">
        <f ca="1">IF(ISNUMBER($L124),VALUE(OFFSET(Banco!$A$1,Composições!$L124-1,COLUMN(Composições!I124)-4)),0)</f>
        <v>0</v>
      </c>
      <c r="J124" s="81">
        <f ca="1">IF(ISNUMBER($L124),VALUE(OFFSET(Banco!$A$1,Composições!$L124-1,COLUMN(Composições!J124)-4)),0)</f>
        <v>400.36</v>
      </c>
      <c r="K124" s="1">
        <f>COUNTA($A$1:$A124)-1</f>
        <v>17</v>
      </c>
      <c r="L124" s="1">
        <f ca="1">MATCH(Composições!CONCATENAR,Banco!$A:$A,0)</f>
        <v>14830</v>
      </c>
      <c r="M124" s="82" t="str">
        <f ca="1">IF(OR(ISERROR($L124),$H124="",$H124=0),"",OFFSET(M$1,MATCH($K124,$K$1:$K124,0)-1,0))</f>
        <v>F</v>
      </c>
    </row>
    <row r="125" spans="1:14" ht="22.5" x14ac:dyDescent="0.2">
      <c r="B125" s="92" t="s">
        <v>6169</v>
      </c>
      <c r="C125" s="92" t="s">
        <v>7789</v>
      </c>
      <c r="D125" s="79" t="str">
        <f ca="1">IF(ISNUMBER($L125),OFFSET(Banco!$A$1,Composições!$L125-1,COLUMN(Composições!D125)-1),"")</f>
        <v>SELANTE ELASTICO MONOCOMPONENTE A BASE DE POLIURETANO (PU) PARA JUNTAS DIVERSAS</v>
      </c>
      <c r="E125" s="78" t="str">
        <f ca="1">IF(ISNUMBER($L125),OFFSET(Banco!$A$1,Composições!$L125-1,COLUMN(Composições!E125)-1),"")</f>
        <v>310ML</v>
      </c>
      <c r="F125" s="78">
        <f t="shared" ca="1" si="21"/>
        <v>0</v>
      </c>
      <c r="G125" s="78">
        <f t="shared" ca="1" si="22"/>
        <v>1.96</v>
      </c>
      <c r="H125" s="80">
        <v>6.3700000000000007E-2</v>
      </c>
      <c r="I125" s="81">
        <f ca="1">IF(ISNUMBER($L125),VALUE(OFFSET(Banco!$A$1,Composições!$L125-1,COLUMN(Composições!I125)-4)),0)</f>
        <v>0</v>
      </c>
      <c r="J125" s="81">
        <f ca="1">IF(ISNUMBER($L125),VALUE(OFFSET(Banco!$A$1,Composições!$L125-1,COLUMN(Composições!J125)-4)),0)</f>
        <v>30.88</v>
      </c>
      <c r="K125" s="1">
        <f>COUNTA($A$1:$A125)-1</f>
        <v>17</v>
      </c>
      <c r="L125" s="1">
        <f ca="1">MATCH(Composições!CONCATENAR,Banco!$A:$A,0)</f>
        <v>13723</v>
      </c>
      <c r="M125" s="82" t="str">
        <f ca="1">IF(OR(ISERROR($L125),$H125="",$H125=0),"",OFFSET(M$1,MATCH($K125,$K$1:$K125,0)-1,0))</f>
        <v>F</v>
      </c>
    </row>
    <row r="126" spans="1:14" x14ac:dyDescent="0.2">
      <c r="B126" s="92" t="s">
        <v>6165</v>
      </c>
      <c r="C126" s="92" t="s">
        <v>153</v>
      </c>
      <c r="D126" s="79" t="str">
        <f ca="1">IF(ISNUMBER($L126),OFFSET(Banco!$A$1,Composições!$L126-1,COLUMN(Composições!D126)-1),"")</f>
        <v>PEDREIRO COM ENCARGOS COMPLEMENTARES</v>
      </c>
      <c r="E126" s="78" t="str">
        <f ca="1">IF(ISNUMBER($L126),OFFSET(Banco!$A$1,Composições!$L126-1,COLUMN(Composições!E126)-1),"")</f>
        <v>H</v>
      </c>
      <c r="F126" s="78">
        <f t="shared" ca="1" si="21"/>
        <v>0</v>
      </c>
      <c r="G126" s="78">
        <f t="shared" ca="1" si="22"/>
        <v>8.8000000000000007</v>
      </c>
      <c r="H126" s="80">
        <v>0.28199999999999997</v>
      </c>
      <c r="I126" s="81">
        <f ca="1">IF(ISNUMBER($L126),VALUE(OFFSET(Banco!$A$1,Composições!$L126-1,COLUMN(Composições!I126)-4)),0)</f>
        <v>0</v>
      </c>
      <c r="J126" s="81">
        <f ca="1">IF(ISNUMBER($L126),VALUE(OFFSET(Banco!$A$1,Composições!$L126-1,COLUMN(Composições!J126)-4)),0)</f>
        <v>31.21</v>
      </c>
      <c r="K126" s="1">
        <f>COUNTA($A$1:$A126)-1</f>
        <v>17</v>
      </c>
      <c r="L126" s="1">
        <f ca="1">MATCH(Composições!CONCATENAR,Banco!$A:$A,0)</f>
        <v>7349</v>
      </c>
      <c r="M126" s="82" t="str">
        <f ca="1">IF(OR(ISERROR($L126),$H126="",$H126=0),"",OFFSET(M$1,MATCH($K126,$K$1:$K126,0)-1,0))</f>
        <v>F</v>
      </c>
    </row>
    <row r="127" spans="1:14" x14ac:dyDescent="0.2">
      <c r="B127" s="92" t="s">
        <v>6165</v>
      </c>
      <c r="C127" s="92" t="s">
        <v>156</v>
      </c>
      <c r="D127" s="79" t="str">
        <f ca="1">IF(ISNUMBER($L127),OFFSET(Banco!$A$1,Composições!$L127-1,COLUMN(Composições!D127)-1),"")</f>
        <v>SERVENTE COM ENCARGOS COMPLEMENTARES</v>
      </c>
      <c r="E127" s="78" t="str">
        <f ca="1">IF(ISNUMBER($L127),OFFSET(Banco!$A$1,Composições!$L127-1,COLUMN(Composições!E127)-1),"")</f>
        <v>H</v>
      </c>
      <c r="F127" s="78">
        <f t="shared" ca="1" si="21"/>
        <v>0</v>
      </c>
      <c r="G127" s="78">
        <f t="shared" ca="1" si="22"/>
        <v>3.19</v>
      </c>
      <c r="H127" s="80">
        <v>0.14099999999999999</v>
      </c>
      <c r="I127" s="81">
        <f ca="1">IF(ISNUMBER($L127),VALUE(OFFSET(Banco!$A$1,Composições!$L127-1,COLUMN(Composições!I127)-4)),0)</f>
        <v>0</v>
      </c>
      <c r="J127" s="81">
        <f ca="1">IF(ISNUMBER($L127),VALUE(OFFSET(Banco!$A$1,Composições!$L127-1,COLUMN(Composições!J127)-4)),0)</f>
        <v>22.64</v>
      </c>
      <c r="K127" s="1">
        <f>COUNTA($A$1:$A127)-1</f>
        <v>17</v>
      </c>
      <c r="L127" s="1">
        <f ca="1">MATCH(Composições!CONCATENAR,Banco!$A:$A,0)</f>
        <v>7362</v>
      </c>
      <c r="M127" s="82" t="str">
        <f ca="1">IF(OR(ISERROR($L127),$H127="",$H127=0),"",OFFSET(M$1,MATCH($K127,$K$1:$K127,0)-1,0))</f>
        <v>F</v>
      </c>
    </row>
    <row r="128" spans="1:14" customFormat="1" ht="12.75" x14ac:dyDescent="0.2">
      <c r="K128">
        <f>COUNTA($A$1:$A128)-1</f>
        <v>17</v>
      </c>
      <c r="M128" s="85" t="str">
        <f ca="1">IF(OFFSET($M$1,MATCH(OFFSET(K128,-1,0),$K$1:$K128,0)-1,0)="F","F","")</f>
        <v>F</v>
      </c>
    </row>
    <row r="129" spans="1:14" ht="33.75" x14ac:dyDescent="0.2">
      <c r="A129" s="83" t="str">
        <f>CONCATENAR</f>
        <v xml:space="preserve">Composição FNDE 256 </v>
      </c>
      <c r="B129" s="86" t="s">
        <v>8423</v>
      </c>
      <c r="C129" s="86" t="s">
        <v>7802</v>
      </c>
      <c r="D129" s="87" t="s">
        <v>7801</v>
      </c>
      <c r="E129" s="86" t="s">
        <v>6149</v>
      </c>
      <c r="F129" s="88">
        <f ca="1">IF($L129&gt;0,SUM(OFFSET(F129,1,0,$L129),0))</f>
        <v>0</v>
      </c>
      <c r="G129" s="88">
        <f ca="1">IF($L129&gt;0,SUM(OFFSET(G129,1,0,$L129),0))</f>
        <v>621.97000000000014</v>
      </c>
      <c r="H129" s="89"/>
      <c r="I129" s="90">
        <f ca="1">IF(ISERROR(F129),0,F129)</f>
        <v>0</v>
      </c>
      <c r="J129" s="91">
        <f ca="1">IF(ISERROR(G129),0,G129)</f>
        <v>621.97000000000014</v>
      </c>
      <c r="K129" s="1">
        <f>COUNTA($A$1:$A129)-1</f>
        <v>18</v>
      </c>
      <c r="L129" s="1">
        <f>IF(MAX(K:K)=K129,MATCH(9999999,$K:$K)+1,MATCH(K129+1,K:K,0))-ROW(L129)-2</f>
        <v>6</v>
      </c>
      <c r="M129" s="3" t="str">
        <f ca="1">IF(AND(OR(I129&lt;&gt;0,J129&lt;&gt;0),N129="Sim"),"F","")</f>
        <v>F</v>
      </c>
      <c r="N129" s="84" t="s">
        <v>64</v>
      </c>
    </row>
    <row r="130" spans="1:14" ht="22.5" x14ac:dyDescent="0.2">
      <c r="B130" s="92" t="s">
        <v>6169</v>
      </c>
      <c r="C130" s="92" t="s">
        <v>7787</v>
      </c>
      <c r="D130" s="79" t="str">
        <f ca="1">IF(ISNUMBER($L130),OFFSET(Banco!$A$1,Composições!$L130-1,COLUMN(Composições!D130)-1),"")</f>
        <v>BUCHA DE NYLON SEM ABA S10, COM PARAFUSO DE 6,10 X 65 MM EM ACO ZINCADO COM ROSCA SOBERBA, CABECA CHATA E FENDA PHILLIPS</v>
      </c>
      <c r="E130" s="78" t="str">
        <f ca="1">IF(ISNUMBER($L130),OFFSET(Banco!$A$1,Composições!$L130-1,COLUMN(Composições!E130)-1),"")</f>
        <v>UN</v>
      </c>
      <c r="F130" s="78">
        <f t="shared" ref="F130:F135" ca="1" si="23">TRUNC($H130*ROUND(I130,2),2)</f>
        <v>0</v>
      </c>
      <c r="G130" s="78">
        <f t="shared" ref="G130:G135" ca="1" si="24">TRUNC($H130*ROUND(J130,2),2)</f>
        <v>4.43</v>
      </c>
      <c r="H130" s="80">
        <v>4.8166000000000002</v>
      </c>
      <c r="I130" s="81">
        <f ca="1">IF(ISNUMBER($L130),VALUE(OFFSET(Banco!$A$1,Composições!$L130-1,COLUMN(Composições!I130)-4)),0)</f>
        <v>0</v>
      </c>
      <c r="J130" s="81">
        <f ca="1">IF(ISNUMBER($L130),VALUE(OFFSET(Banco!$A$1,Composições!$L130-1,COLUMN(Composições!J130)-4)),0)</f>
        <v>0.92</v>
      </c>
      <c r="K130" s="1">
        <f>COUNTA($A$1:$A130)-1</f>
        <v>18</v>
      </c>
      <c r="L130" s="1">
        <f ca="1">MATCH(Composições!CONCATENAR,Banco!$A:$A,0)</f>
        <v>10520</v>
      </c>
      <c r="M130" s="82" t="str">
        <f ca="1">IF(OR(ISERROR($L130),$H130="",$H130=0),"",OFFSET(M$1,MATCH($K130,$K$1:$K130,0)-1,0))</f>
        <v>F</v>
      </c>
    </row>
    <row r="131" spans="1:14" ht="22.5" x14ac:dyDescent="0.2">
      <c r="B131" s="92" t="s">
        <v>6169</v>
      </c>
      <c r="C131" s="92" t="s">
        <v>7790</v>
      </c>
      <c r="D131" s="79" t="str">
        <f ca="1">IF(ISNUMBER($L131),OFFSET(Banco!$A$1,Composições!$L131-1,COLUMN(Composições!D131)-1),"")</f>
        <v>GUARNICAO / MOLDURA / ARREMATE DE ACABAMENTO PARA ESQUADRIA, EM ALUMINIO PERFIL 25, ACABAMENTO ANODIZADO BRANCO OU BRILHANTE, PARA 1 FACE</v>
      </c>
      <c r="E131" s="78" t="str">
        <f ca="1">IF(ISNUMBER($L131),OFFSET(Banco!$A$1,Composições!$L131-1,COLUMN(Composições!E131)-1),"")</f>
        <v>M</v>
      </c>
      <c r="F131" s="78">
        <f t="shared" ca="1" si="23"/>
        <v>0</v>
      </c>
      <c r="G131" s="78">
        <f t="shared" ca="1" si="24"/>
        <v>141.46</v>
      </c>
      <c r="H131" s="80">
        <v>6.8503999999999996</v>
      </c>
      <c r="I131" s="81">
        <f ca="1">IF(ISNUMBER($L131),VALUE(OFFSET(Banco!$A$1,Composições!$L131-1,COLUMN(Composições!I131)-4)),0)</f>
        <v>0</v>
      </c>
      <c r="J131" s="81">
        <f ca="1">IF(ISNUMBER($L131),VALUE(OFFSET(Banco!$A$1,Composições!$L131-1,COLUMN(Composições!J131)-4)),0)</f>
        <v>20.65</v>
      </c>
      <c r="K131" s="1">
        <f>COUNTA($A$1:$A131)-1</f>
        <v>18</v>
      </c>
      <c r="L131" s="1">
        <f ca="1">MATCH(Composições!CONCATENAR,Banco!$A:$A,0)</f>
        <v>12151</v>
      </c>
      <c r="M131" s="82" t="str">
        <f ca="1">IF(OR(ISERROR($L131),$H131="",$H131=0),"",OFFSET(M$1,MATCH($K131,$K$1:$K131,0)-1,0))</f>
        <v>F</v>
      </c>
    </row>
    <row r="132" spans="1:14" ht="22.5" x14ac:dyDescent="0.2">
      <c r="B132" s="92" t="s">
        <v>6165</v>
      </c>
      <c r="C132" s="92" t="s">
        <v>7791</v>
      </c>
      <c r="D132" s="79" t="str">
        <f ca="1">IF(ISNUMBER($L132),OFFSET(Banco!$A$1,Composições!$L132-1,COLUMN(Composições!D132)-1),"")</f>
        <v>PORTA DE ABRIR, TIPO VENEZIANA, EM ALUMINIO, ACABAMENTO ANODIZADO NATURAL, 90 CM X 210 CM (LARGURA X ALTURA), SEM GUARNICAO/ALIZAR/VISTA</v>
      </c>
      <c r="E132" s="78" t="str">
        <f ca="1">IF(ISNUMBER($L132),OFFSET(Banco!$A$1,Composições!$L132-1,COLUMN(Composições!E132)-1),"")</f>
        <v>UN</v>
      </c>
      <c r="F132" s="78">
        <f t="shared" ca="1" si="23"/>
        <v>0</v>
      </c>
      <c r="G132" s="78">
        <f t="shared" ca="1" si="24"/>
        <v>432.56</v>
      </c>
      <c r="H132" s="80">
        <v>0.54730000000000001</v>
      </c>
      <c r="I132" s="81">
        <f ca="1">IF(ISNUMBER($L132),VALUE(OFFSET(Banco!$A$1,Composições!$L132-1,COLUMN(Composições!I132)-4)),0)</f>
        <v>0</v>
      </c>
      <c r="J132" s="81">
        <f ca="1">IF(ISNUMBER($L132),VALUE(OFFSET(Banco!$A$1,Composições!$L132-1,COLUMN(Composições!J132)-4)),0)</f>
        <v>790.37</v>
      </c>
      <c r="K132" s="1">
        <f>COUNTA($A$1:$A132)-1</f>
        <v>18</v>
      </c>
      <c r="L132" s="1">
        <f ca="1">MATCH(Composições!CONCATENAR,Banco!$A:$A,0)</f>
        <v>14829</v>
      </c>
      <c r="M132" s="82" t="str">
        <f ca="1">IF(OR(ISERROR($L132),$H132="",$H132=0),"",OFFSET(M$1,MATCH($K132,$K$1:$K132,0)-1,0))</f>
        <v>F</v>
      </c>
    </row>
    <row r="133" spans="1:14" ht="22.5" x14ac:dyDescent="0.2">
      <c r="B133" s="92" t="s">
        <v>6169</v>
      </c>
      <c r="C133" s="92" t="s">
        <v>7789</v>
      </c>
      <c r="D133" s="79" t="str">
        <f ca="1">IF(ISNUMBER($L133),OFFSET(Banco!$A$1,Composições!$L133-1,COLUMN(Composições!D133)-1),"")</f>
        <v>SELANTE ELASTICO MONOCOMPONENTE A BASE DE POLIURETANO (PU) PARA JUNTAS DIVERSAS</v>
      </c>
      <c r="E133" s="78" t="str">
        <f ca="1">IF(ISNUMBER($L133),OFFSET(Banco!$A$1,Composições!$L133-1,COLUMN(Composições!E133)-1),"")</f>
        <v>310ML</v>
      </c>
      <c r="F133" s="78">
        <f t="shared" ca="1" si="23"/>
        <v>0</v>
      </c>
      <c r="G133" s="78">
        <f t="shared" ca="1" si="24"/>
        <v>27.26</v>
      </c>
      <c r="H133" s="80">
        <v>0.88290000000000002</v>
      </c>
      <c r="I133" s="81">
        <f ca="1">IF(ISNUMBER($L133),VALUE(OFFSET(Banco!$A$1,Composições!$L133-1,COLUMN(Composições!I133)-4)),0)</f>
        <v>0</v>
      </c>
      <c r="J133" s="81">
        <f ca="1">IF(ISNUMBER($L133),VALUE(OFFSET(Banco!$A$1,Composições!$L133-1,COLUMN(Composições!J133)-4)),0)</f>
        <v>30.88</v>
      </c>
      <c r="K133" s="1">
        <f>COUNTA($A$1:$A133)-1</f>
        <v>18</v>
      </c>
      <c r="L133" s="1">
        <f ca="1">MATCH(Composições!CONCATENAR,Banco!$A:$A,0)</f>
        <v>13723</v>
      </c>
      <c r="M133" s="82" t="str">
        <f ca="1">IF(OR(ISERROR($L133),$H133="",$H133=0),"",OFFSET(M$1,MATCH($K133,$K$1:$K133,0)-1,0))</f>
        <v>F</v>
      </c>
    </row>
    <row r="134" spans="1:14" x14ac:dyDescent="0.2">
      <c r="B134" s="92" t="s">
        <v>6165</v>
      </c>
      <c r="C134" s="92" t="s">
        <v>153</v>
      </c>
      <c r="D134" s="79" t="str">
        <f ca="1">IF(ISNUMBER($L134),OFFSET(Banco!$A$1,Composições!$L134-1,COLUMN(Composições!D134)-1),"")</f>
        <v>PEDREIRO COM ENCARGOS COMPLEMENTARES</v>
      </c>
      <c r="E134" s="78" t="str">
        <f ca="1">IF(ISNUMBER($L134),OFFSET(Banco!$A$1,Composições!$L134-1,COLUMN(Composições!E134)-1),"")</f>
        <v>H</v>
      </c>
      <c r="F134" s="78">
        <f t="shared" ca="1" si="23"/>
        <v>0</v>
      </c>
      <c r="G134" s="78">
        <f t="shared" ca="1" si="24"/>
        <v>11.94</v>
      </c>
      <c r="H134" s="80">
        <v>0.3826</v>
      </c>
      <c r="I134" s="81">
        <f ca="1">IF(ISNUMBER($L134),VALUE(OFFSET(Banco!$A$1,Composições!$L134-1,COLUMN(Composições!I134)-4)),0)</f>
        <v>0</v>
      </c>
      <c r="J134" s="81">
        <f ca="1">IF(ISNUMBER($L134),VALUE(OFFSET(Banco!$A$1,Composições!$L134-1,COLUMN(Composições!J134)-4)),0)</f>
        <v>31.21</v>
      </c>
      <c r="K134" s="1">
        <f>COUNTA($A$1:$A134)-1</f>
        <v>18</v>
      </c>
      <c r="L134" s="1">
        <f ca="1">MATCH(Composições!CONCATENAR,Banco!$A:$A,0)</f>
        <v>7349</v>
      </c>
      <c r="M134" s="82" t="str">
        <f ca="1">IF(OR(ISERROR($L134),$H134="",$H134=0),"",OFFSET(M$1,MATCH($K134,$K$1:$K134,0)-1,0))</f>
        <v>F</v>
      </c>
    </row>
    <row r="135" spans="1:14" x14ac:dyDescent="0.2">
      <c r="B135" s="92" t="s">
        <v>6165</v>
      </c>
      <c r="C135" s="92" t="s">
        <v>156</v>
      </c>
      <c r="D135" s="79" t="str">
        <f ca="1">IF(ISNUMBER($L135),OFFSET(Banco!$A$1,Composições!$L135-1,COLUMN(Composições!D135)-1),"")</f>
        <v>SERVENTE COM ENCARGOS COMPLEMENTARES</v>
      </c>
      <c r="E135" s="78" t="str">
        <f ca="1">IF(ISNUMBER($L135),OFFSET(Banco!$A$1,Composições!$L135-1,COLUMN(Composições!E135)-1),"")</f>
        <v>H</v>
      </c>
      <c r="F135" s="78">
        <f t="shared" ca="1" si="23"/>
        <v>0</v>
      </c>
      <c r="G135" s="78">
        <f t="shared" ca="1" si="24"/>
        <v>4.32</v>
      </c>
      <c r="H135" s="80">
        <v>0.191</v>
      </c>
      <c r="I135" s="81">
        <f ca="1">IF(ISNUMBER($L135),VALUE(OFFSET(Banco!$A$1,Composições!$L135-1,COLUMN(Composições!I135)-4)),0)</f>
        <v>0</v>
      </c>
      <c r="J135" s="81">
        <f ca="1">IF(ISNUMBER($L135),VALUE(OFFSET(Banco!$A$1,Composições!$L135-1,COLUMN(Composições!J135)-4)),0)</f>
        <v>22.64</v>
      </c>
      <c r="K135" s="1">
        <f>COUNTA($A$1:$A135)-1</f>
        <v>18</v>
      </c>
      <c r="L135" s="1">
        <f ca="1">MATCH(Composições!CONCATENAR,Banco!$A:$A,0)</f>
        <v>7362</v>
      </c>
      <c r="M135" s="82" t="str">
        <f ca="1">IF(OR(ISERROR($L135),$H135="",$H135=0),"",OFFSET(M$1,MATCH($K135,$K$1:$K135,0)-1,0))</f>
        <v>F</v>
      </c>
    </row>
    <row r="136" spans="1:14" customFormat="1" ht="12.75" x14ac:dyDescent="0.2">
      <c r="K136">
        <f>COUNTA($A$1:$A136)-1</f>
        <v>18</v>
      </c>
      <c r="M136" s="85" t="str">
        <f ca="1">IF(OFFSET($M$1,MATCH(OFFSET(K136,-1,0),$K$1:$K136,0)-1,0)="F","F","")</f>
        <v>F</v>
      </c>
    </row>
    <row r="137" spans="1:14" ht="45" x14ac:dyDescent="0.2">
      <c r="A137" s="83" t="str">
        <f>CONCATENAR</f>
        <v xml:space="preserve">Composição FNDE 257 </v>
      </c>
      <c r="B137" s="86" t="s">
        <v>8423</v>
      </c>
      <c r="C137" s="86" t="s">
        <v>7804</v>
      </c>
      <c r="D137" s="87" t="s">
        <v>7803</v>
      </c>
      <c r="E137" s="86" t="s">
        <v>6149</v>
      </c>
      <c r="F137" s="88">
        <f ca="1">IF($L137&gt;0,SUM(OFFSET(F137,1,0,$L137),0))</f>
        <v>0</v>
      </c>
      <c r="G137" s="88">
        <f ca="1">IF($L137&gt;0,SUM(OFFSET(G137,1,0,$L137),0))</f>
        <v>621.97000000000014</v>
      </c>
      <c r="H137" s="89"/>
      <c r="I137" s="90">
        <f ca="1">IF(ISERROR(F137),0,F137)</f>
        <v>0</v>
      </c>
      <c r="J137" s="91">
        <f ca="1">IF(ISERROR(G137),0,G137)</f>
        <v>621.97000000000014</v>
      </c>
      <c r="K137" s="1">
        <f>COUNTA($A$1:$A137)-1</f>
        <v>19</v>
      </c>
      <c r="L137" s="1">
        <f>IF(MAX(K:K)=K137,MATCH(9999999,$K:$K)+1,MATCH(K137+1,K:K,0))-ROW(L137)-2</f>
        <v>6</v>
      </c>
      <c r="M137" s="3" t="str">
        <f ca="1">IF(AND(OR(I137&lt;&gt;0,J137&lt;&gt;0),N137="Sim"),"F","")</f>
        <v>F</v>
      </c>
      <c r="N137" s="84" t="s">
        <v>64</v>
      </c>
    </row>
    <row r="138" spans="1:14" ht="22.5" x14ac:dyDescent="0.2">
      <c r="B138" s="92" t="s">
        <v>6169</v>
      </c>
      <c r="C138" s="92" t="s">
        <v>7787</v>
      </c>
      <c r="D138" s="79" t="str">
        <f ca="1">IF(ISNUMBER($L138),OFFSET(Banco!$A$1,Composições!$L138-1,COLUMN(Composições!D138)-1),"")</f>
        <v>BUCHA DE NYLON SEM ABA S10, COM PARAFUSO DE 6,10 X 65 MM EM ACO ZINCADO COM ROSCA SOBERBA, CABECA CHATA E FENDA PHILLIPS</v>
      </c>
      <c r="E138" s="78" t="str">
        <f ca="1">IF(ISNUMBER($L138),OFFSET(Banco!$A$1,Composições!$L138-1,COLUMN(Composições!E138)-1),"")</f>
        <v>UN</v>
      </c>
      <c r="F138" s="78">
        <f t="shared" ref="F138:F143" ca="1" si="25">TRUNC($H138*ROUND(I138,2),2)</f>
        <v>0</v>
      </c>
      <c r="G138" s="78">
        <f t="shared" ref="G138:G143" ca="1" si="26">TRUNC($H138*ROUND(J138,2),2)</f>
        <v>4.43</v>
      </c>
      <c r="H138" s="80">
        <v>4.8166000000000002</v>
      </c>
      <c r="I138" s="81">
        <f ca="1">IF(ISNUMBER($L138),VALUE(OFFSET(Banco!$A$1,Composições!$L138-1,COLUMN(Composições!I138)-4)),0)</f>
        <v>0</v>
      </c>
      <c r="J138" s="81">
        <f ca="1">IF(ISNUMBER($L138),VALUE(OFFSET(Banco!$A$1,Composições!$L138-1,COLUMN(Composições!J138)-4)),0)</f>
        <v>0.92</v>
      </c>
      <c r="K138" s="1">
        <f>COUNTA($A$1:$A138)-1</f>
        <v>19</v>
      </c>
      <c r="L138" s="1">
        <f ca="1">MATCH(Composições!CONCATENAR,Banco!$A:$A,0)</f>
        <v>10520</v>
      </c>
      <c r="M138" s="82" t="str">
        <f ca="1">IF(OR(ISERROR($L138),$H138="",$H138=0),"",OFFSET(M$1,MATCH($K138,$K$1:$K138,0)-1,0))</f>
        <v>F</v>
      </c>
    </row>
    <row r="139" spans="1:14" ht="22.5" x14ac:dyDescent="0.2">
      <c r="B139" s="92" t="s">
        <v>6169</v>
      </c>
      <c r="C139" s="92" t="s">
        <v>7790</v>
      </c>
      <c r="D139" s="79" t="str">
        <f ca="1">IF(ISNUMBER($L139),OFFSET(Banco!$A$1,Composições!$L139-1,COLUMN(Composições!D139)-1),"")</f>
        <v>GUARNICAO / MOLDURA / ARREMATE DE ACABAMENTO PARA ESQUADRIA, EM ALUMINIO PERFIL 25, ACABAMENTO ANODIZADO BRANCO OU BRILHANTE, PARA 1 FACE</v>
      </c>
      <c r="E139" s="78" t="str">
        <f ca="1">IF(ISNUMBER($L139),OFFSET(Banco!$A$1,Composições!$L139-1,COLUMN(Composições!E139)-1),"")</f>
        <v>M</v>
      </c>
      <c r="F139" s="78">
        <f t="shared" ca="1" si="25"/>
        <v>0</v>
      </c>
      <c r="G139" s="78">
        <f t="shared" ca="1" si="26"/>
        <v>141.46</v>
      </c>
      <c r="H139" s="80">
        <v>6.8503999999999996</v>
      </c>
      <c r="I139" s="81">
        <f ca="1">IF(ISNUMBER($L139),VALUE(OFFSET(Banco!$A$1,Composições!$L139-1,COLUMN(Composições!I139)-4)),0)</f>
        <v>0</v>
      </c>
      <c r="J139" s="81">
        <f ca="1">IF(ISNUMBER($L139),VALUE(OFFSET(Banco!$A$1,Composições!$L139-1,COLUMN(Composições!J139)-4)),0)</f>
        <v>20.65</v>
      </c>
      <c r="K139" s="1">
        <f>COUNTA($A$1:$A139)-1</f>
        <v>19</v>
      </c>
      <c r="L139" s="1">
        <f ca="1">MATCH(Composições!CONCATENAR,Banco!$A:$A,0)</f>
        <v>12151</v>
      </c>
      <c r="M139" s="82" t="str">
        <f ca="1">IF(OR(ISERROR($L139),$H139="",$H139=0),"",OFFSET(M$1,MATCH($K139,$K$1:$K139,0)-1,0))</f>
        <v>F</v>
      </c>
    </row>
    <row r="140" spans="1:14" ht="22.5" x14ac:dyDescent="0.2">
      <c r="B140" s="92" t="s">
        <v>6165</v>
      </c>
      <c r="C140" s="92" t="s">
        <v>7791</v>
      </c>
      <c r="D140" s="79" t="str">
        <f ca="1">IF(ISNUMBER($L140),OFFSET(Banco!$A$1,Composições!$L140-1,COLUMN(Composições!D140)-1),"")</f>
        <v>PORTA DE ABRIR, TIPO VENEZIANA, EM ALUMINIO, ACABAMENTO ANODIZADO NATURAL, 90 CM X 210 CM (LARGURA X ALTURA), SEM GUARNICAO/ALIZAR/VISTA</v>
      </c>
      <c r="E140" s="78" t="str">
        <f ca="1">IF(ISNUMBER($L140),OFFSET(Banco!$A$1,Composições!$L140-1,COLUMN(Composições!E140)-1),"")</f>
        <v>UN</v>
      </c>
      <c r="F140" s="78">
        <f t="shared" ca="1" si="25"/>
        <v>0</v>
      </c>
      <c r="G140" s="78">
        <f t="shared" ca="1" si="26"/>
        <v>432.56</v>
      </c>
      <c r="H140" s="80">
        <v>0.54730000000000001</v>
      </c>
      <c r="I140" s="81">
        <f ca="1">IF(ISNUMBER($L140),VALUE(OFFSET(Banco!$A$1,Composições!$L140-1,COLUMN(Composições!I140)-4)),0)</f>
        <v>0</v>
      </c>
      <c r="J140" s="81">
        <f ca="1">IF(ISNUMBER($L140),VALUE(OFFSET(Banco!$A$1,Composições!$L140-1,COLUMN(Composições!J140)-4)),0)</f>
        <v>790.37</v>
      </c>
      <c r="K140" s="1">
        <f>COUNTA($A$1:$A140)-1</f>
        <v>19</v>
      </c>
      <c r="L140" s="1">
        <f ca="1">MATCH(Composições!CONCATENAR,Banco!$A:$A,0)</f>
        <v>14829</v>
      </c>
      <c r="M140" s="82" t="str">
        <f ca="1">IF(OR(ISERROR($L140),$H140="",$H140=0),"",OFFSET(M$1,MATCH($K140,$K$1:$K140,0)-1,0))</f>
        <v>F</v>
      </c>
    </row>
    <row r="141" spans="1:14" ht="22.5" x14ac:dyDescent="0.2">
      <c r="B141" s="92" t="s">
        <v>6169</v>
      </c>
      <c r="C141" s="92" t="s">
        <v>7789</v>
      </c>
      <c r="D141" s="79" t="str">
        <f ca="1">IF(ISNUMBER($L141),OFFSET(Banco!$A$1,Composições!$L141-1,COLUMN(Composições!D141)-1),"")</f>
        <v>SELANTE ELASTICO MONOCOMPONENTE A BASE DE POLIURETANO (PU) PARA JUNTAS DIVERSAS</v>
      </c>
      <c r="E141" s="78" t="str">
        <f ca="1">IF(ISNUMBER($L141),OFFSET(Banco!$A$1,Composições!$L141-1,COLUMN(Composições!E141)-1),"")</f>
        <v>310ML</v>
      </c>
      <c r="F141" s="78">
        <f t="shared" ca="1" si="25"/>
        <v>0</v>
      </c>
      <c r="G141" s="78">
        <f t="shared" ca="1" si="26"/>
        <v>27.26</v>
      </c>
      <c r="H141" s="80">
        <v>0.88290000000000002</v>
      </c>
      <c r="I141" s="81">
        <f ca="1">IF(ISNUMBER($L141),VALUE(OFFSET(Banco!$A$1,Composições!$L141-1,COLUMN(Composições!I141)-4)),0)</f>
        <v>0</v>
      </c>
      <c r="J141" s="81">
        <f ca="1">IF(ISNUMBER($L141),VALUE(OFFSET(Banco!$A$1,Composições!$L141-1,COLUMN(Composições!J141)-4)),0)</f>
        <v>30.88</v>
      </c>
      <c r="K141" s="1">
        <f>COUNTA($A$1:$A141)-1</f>
        <v>19</v>
      </c>
      <c r="L141" s="1">
        <f ca="1">MATCH(Composições!CONCATENAR,Banco!$A:$A,0)</f>
        <v>13723</v>
      </c>
      <c r="M141" s="82" t="str">
        <f ca="1">IF(OR(ISERROR($L141),$H141="",$H141=0),"",OFFSET(M$1,MATCH($K141,$K$1:$K141,0)-1,0))</f>
        <v>F</v>
      </c>
    </row>
    <row r="142" spans="1:14" x14ac:dyDescent="0.2">
      <c r="B142" s="92" t="s">
        <v>6165</v>
      </c>
      <c r="C142" s="92" t="s">
        <v>153</v>
      </c>
      <c r="D142" s="79" t="str">
        <f ca="1">IF(ISNUMBER($L142),OFFSET(Banco!$A$1,Composições!$L142-1,COLUMN(Composições!D142)-1),"")</f>
        <v>PEDREIRO COM ENCARGOS COMPLEMENTARES</v>
      </c>
      <c r="E142" s="78" t="str">
        <f ca="1">IF(ISNUMBER($L142),OFFSET(Banco!$A$1,Composições!$L142-1,COLUMN(Composições!E142)-1),"")</f>
        <v>H</v>
      </c>
      <c r="F142" s="78">
        <f t="shared" ca="1" si="25"/>
        <v>0</v>
      </c>
      <c r="G142" s="78">
        <f t="shared" ca="1" si="26"/>
        <v>11.94</v>
      </c>
      <c r="H142" s="80">
        <v>0.3826</v>
      </c>
      <c r="I142" s="81">
        <f ca="1">IF(ISNUMBER($L142),VALUE(OFFSET(Banco!$A$1,Composições!$L142-1,COLUMN(Composições!I142)-4)),0)</f>
        <v>0</v>
      </c>
      <c r="J142" s="81">
        <f ca="1">IF(ISNUMBER($L142),VALUE(OFFSET(Banco!$A$1,Composições!$L142-1,COLUMN(Composições!J142)-4)),0)</f>
        <v>31.21</v>
      </c>
      <c r="K142" s="1">
        <f>COUNTA($A$1:$A142)-1</f>
        <v>19</v>
      </c>
      <c r="L142" s="1">
        <f ca="1">MATCH(Composições!CONCATENAR,Banco!$A:$A,0)</f>
        <v>7349</v>
      </c>
      <c r="M142" s="82" t="str">
        <f ca="1">IF(OR(ISERROR($L142),$H142="",$H142=0),"",OFFSET(M$1,MATCH($K142,$K$1:$K142,0)-1,0))</f>
        <v>F</v>
      </c>
    </row>
    <row r="143" spans="1:14" x14ac:dyDescent="0.2">
      <c r="B143" s="92" t="s">
        <v>6165</v>
      </c>
      <c r="C143" s="92" t="s">
        <v>156</v>
      </c>
      <c r="D143" s="79" t="str">
        <f ca="1">IF(ISNUMBER($L143),OFFSET(Banco!$A$1,Composições!$L143-1,COLUMN(Composições!D143)-1),"")</f>
        <v>SERVENTE COM ENCARGOS COMPLEMENTARES</v>
      </c>
      <c r="E143" s="78" t="str">
        <f ca="1">IF(ISNUMBER($L143),OFFSET(Banco!$A$1,Composições!$L143-1,COLUMN(Composições!E143)-1),"")</f>
        <v>H</v>
      </c>
      <c r="F143" s="78">
        <f t="shared" ca="1" si="25"/>
        <v>0</v>
      </c>
      <c r="G143" s="78">
        <f t="shared" ca="1" si="26"/>
        <v>4.32</v>
      </c>
      <c r="H143" s="80">
        <v>0.191</v>
      </c>
      <c r="I143" s="81">
        <f ca="1">IF(ISNUMBER($L143),VALUE(OFFSET(Banco!$A$1,Composições!$L143-1,COLUMN(Composições!I143)-4)),0)</f>
        <v>0</v>
      </c>
      <c r="J143" s="81">
        <f ca="1">IF(ISNUMBER($L143),VALUE(OFFSET(Banco!$A$1,Composições!$L143-1,COLUMN(Composições!J143)-4)),0)</f>
        <v>22.64</v>
      </c>
      <c r="K143" s="1">
        <f>COUNTA($A$1:$A143)-1</f>
        <v>19</v>
      </c>
      <c r="L143" s="1">
        <f ca="1">MATCH(Composições!CONCATENAR,Banco!$A:$A,0)</f>
        <v>7362</v>
      </c>
      <c r="M143" s="82" t="str">
        <f ca="1">IF(OR(ISERROR($L143),$H143="",$H143=0),"",OFFSET(M$1,MATCH($K143,$K$1:$K143,0)-1,0))</f>
        <v>F</v>
      </c>
    </row>
    <row r="144" spans="1:14" customFormat="1" ht="12.75" x14ac:dyDescent="0.2">
      <c r="K144">
        <f>COUNTA($A$1:$A144)-1</f>
        <v>19</v>
      </c>
      <c r="M144" s="85" t="str">
        <f ca="1">IF(OFFSET($M$1,MATCH(OFFSET(K144,-1,0),$K$1:$K144,0)-1,0)="F","F","")</f>
        <v>F</v>
      </c>
    </row>
    <row r="145" spans="1:14" ht="33.75" x14ac:dyDescent="0.2">
      <c r="A145" s="83" t="str">
        <f>CONCATENAR</f>
        <v xml:space="preserve">Composição FNDE 258 </v>
      </c>
      <c r="B145" s="86" t="s">
        <v>8423</v>
      </c>
      <c r="C145" s="86" t="s">
        <v>7806</v>
      </c>
      <c r="D145" s="87" t="s">
        <v>7805</v>
      </c>
      <c r="E145" s="86" t="s">
        <v>6149</v>
      </c>
      <c r="F145" s="88">
        <f ca="1">IF($L145&gt;0,SUM(OFFSET(F145,1,0,$L145),0))</f>
        <v>0</v>
      </c>
      <c r="G145" s="88">
        <f ca="1">IF($L145&gt;0,SUM(OFFSET(G145,1,0,$L145),0))</f>
        <v>535.51</v>
      </c>
      <c r="H145" s="89"/>
      <c r="I145" s="90">
        <f ca="1">IF(ISERROR(F145),0,F145)</f>
        <v>0</v>
      </c>
      <c r="J145" s="91">
        <f ca="1">IF(ISERROR(G145),0,G145)</f>
        <v>535.51</v>
      </c>
      <c r="K145" s="1">
        <f>COUNTA($A$1:$A145)-1</f>
        <v>20</v>
      </c>
      <c r="L145" s="1">
        <f>IF(MAX(K:K)=K145,MATCH(9999999,$K:$K)+1,MATCH(K145+1,K:K,0))-ROW(L145)-2</f>
        <v>5</v>
      </c>
      <c r="M145" s="3" t="str">
        <f ca="1">IF(AND(OR(I145&lt;&gt;0,J145&lt;&gt;0),N145="Sim"),"F","")</f>
        <v>F</v>
      </c>
      <c r="N145" s="84" t="s">
        <v>64</v>
      </c>
    </row>
    <row r="146" spans="1:14" ht="22.5" x14ac:dyDescent="0.2">
      <c r="B146" s="92" t="s">
        <v>6169</v>
      </c>
      <c r="C146" s="92" t="s">
        <v>7807</v>
      </c>
      <c r="D146" s="79" t="str">
        <f ca="1">IF(ISNUMBER($L146),OFFSET(Banco!$A$1,Composições!$L146-1,COLUMN(Composições!D146)-1),"")</f>
        <v>JANELA MAXIM-AR, EM ALUMINIO PERFIL 25, 60 X 80 CM (A X L), ACABAMENTO BRANCO OU BRILHANTE, BATENTE DE 4 A 5 CM, COM VIDRO 4 MM, SEM GUARNICAO/ALIZAR</v>
      </c>
      <c r="E146" s="78" t="str">
        <f ca="1">IF(ISNUMBER($L146),OFFSET(Banco!$A$1,Composições!$L146-1,COLUMN(Composições!E146)-1),"")</f>
        <v>UN</v>
      </c>
      <c r="F146" s="78">
        <f t="shared" ref="F146:G150" ca="1" si="27">TRUNC($H146*ROUND(I146,2),2)</f>
        <v>0</v>
      </c>
      <c r="G146" s="78">
        <f t="shared" ca="1" si="27"/>
        <v>432.13</v>
      </c>
      <c r="H146" s="80">
        <v>2.0832999999999999</v>
      </c>
      <c r="I146" s="81">
        <f ca="1">IF(ISNUMBER($L146),VALUE(OFFSET(Banco!$A$1,Composições!$L146-1,COLUMN(Composições!I146)-4)),0)</f>
        <v>0</v>
      </c>
      <c r="J146" s="81">
        <f ca="1">IF(ISNUMBER($L146),VALUE(OFFSET(Banco!$A$1,Composições!$L146-1,COLUMN(Composições!J146)-4)),0)</f>
        <v>207.43</v>
      </c>
      <c r="K146" s="1">
        <f>COUNTA($A$1:$A146)-1</f>
        <v>20</v>
      </c>
      <c r="L146" s="1">
        <f ca="1">MATCH(Composições!CONCATENAR,Banco!$A:$A,0)</f>
        <v>12249</v>
      </c>
      <c r="M146" s="82" t="str">
        <f ca="1">IF(OR(ISERROR($L146),$H146="",$H146=0),"",OFFSET(M$1,MATCH($K146,$K$1:$K146,0)-1,0))</f>
        <v>F</v>
      </c>
    </row>
    <row r="147" spans="1:14" ht="22.5" x14ac:dyDescent="0.2">
      <c r="B147" s="92" t="s">
        <v>6169</v>
      </c>
      <c r="C147" s="92" t="s">
        <v>7808</v>
      </c>
      <c r="D147" s="79" t="str">
        <f ca="1">IF(ISNUMBER($L147),OFFSET(Banco!$A$1,Composições!$L147-1,COLUMN(Composições!D147)-1),"")</f>
        <v>PARAFUSO DE ACO ZINCADO COM ROSCA SOBERBA, CABECA CHATA E FENDA SIMPLES, DIAMETRO 4,2 MM, COMPRIMENTO * 32 * MM</v>
      </c>
      <c r="E147" s="78" t="str">
        <f ca="1">IF(ISNUMBER($L147),OFFSET(Banco!$A$1,Composições!$L147-1,COLUMN(Composições!E147)-1),"")</f>
        <v>UN</v>
      </c>
      <c r="F147" s="78">
        <f t="shared" ca="1" si="27"/>
        <v>0</v>
      </c>
      <c r="G147" s="78">
        <f t="shared" ca="1" si="27"/>
        <v>5.36</v>
      </c>
      <c r="H147" s="80">
        <v>24.4</v>
      </c>
      <c r="I147" s="81">
        <f ca="1">IF(ISNUMBER($L147),VALUE(OFFSET(Banco!$A$1,Composições!$L147-1,COLUMN(Composições!I147)-4)),0)</f>
        <v>0</v>
      </c>
      <c r="J147" s="81">
        <f ca="1">IF(ISNUMBER($L147),VALUE(OFFSET(Banco!$A$1,Composições!$L147-1,COLUMN(Composições!J147)-4)),0)</f>
        <v>0.22</v>
      </c>
      <c r="K147" s="1">
        <f>COUNTA($A$1:$A147)-1</f>
        <v>20</v>
      </c>
      <c r="L147" s="1">
        <f ca="1">MATCH(Composições!CONCATENAR,Banco!$A:$A,0)</f>
        <v>13082</v>
      </c>
      <c r="M147" s="82" t="str">
        <f ca="1">IF(OR(ISERROR($L147),$H147="",$H147=0),"",OFFSET(M$1,MATCH($K147,$K$1:$K147,0)-1,0))</f>
        <v>F</v>
      </c>
    </row>
    <row r="148" spans="1:14" x14ac:dyDescent="0.2">
      <c r="B148" s="92" t="s">
        <v>6169</v>
      </c>
      <c r="C148" s="92" t="s">
        <v>7780</v>
      </c>
      <c r="D148" s="79" t="str">
        <f ca="1">IF(ISNUMBER($L148),OFFSET(Banco!$A$1,Composições!$L148-1,COLUMN(Composições!D148)-1),"")</f>
        <v>SILICONE ACETICO USO GERAL INCOLOR 280 G</v>
      </c>
      <c r="E148" s="78" t="str">
        <f ca="1">IF(ISNUMBER($L148),OFFSET(Banco!$A$1,Composições!$L148-1,COLUMN(Composições!E148)-1),"")</f>
        <v>UN</v>
      </c>
      <c r="F148" s="78">
        <f t="shared" ca="1" si="27"/>
        <v>0</v>
      </c>
      <c r="G148" s="78">
        <f t="shared" ca="1" si="27"/>
        <v>25.44</v>
      </c>
      <c r="H148" s="80">
        <v>1.2466999999999999</v>
      </c>
      <c r="I148" s="81">
        <f ca="1">IF(ISNUMBER($L148),VALUE(OFFSET(Banco!$A$1,Composições!$L148-1,COLUMN(Composições!I148)-4)),0)</f>
        <v>0</v>
      </c>
      <c r="J148" s="81">
        <f ca="1">IF(ISNUMBER($L148),VALUE(OFFSET(Banco!$A$1,Composições!$L148-1,COLUMN(Composições!J148)-4)),0)</f>
        <v>20.41</v>
      </c>
      <c r="K148" s="1">
        <f>COUNTA($A$1:$A148)-1</f>
        <v>20</v>
      </c>
      <c r="L148" s="1">
        <f ca="1">MATCH(Composições!CONCATENAR,Banco!$A:$A,0)</f>
        <v>13752</v>
      </c>
      <c r="M148" s="82" t="str">
        <f ca="1">IF(OR(ISERROR($L148),$H148="",$H148=0),"",OFFSET(M$1,MATCH($K148,$K$1:$K148,0)-1,0))</f>
        <v>F</v>
      </c>
    </row>
    <row r="149" spans="1:14" x14ac:dyDescent="0.2">
      <c r="B149" s="92" t="s">
        <v>6165</v>
      </c>
      <c r="C149" s="92" t="s">
        <v>153</v>
      </c>
      <c r="D149" s="79" t="str">
        <f ca="1">IF(ISNUMBER($L149),OFFSET(Banco!$A$1,Composições!$L149-1,COLUMN(Composições!D149)-1),"")</f>
        <v>PEDREIRO COM ENCARGOS COMPLEMENTARES</v>
      </c>
      <c r="E149" s="78" t="str">
        <f ca="1">IF(ISNUMBER($L149),OFFSET(Banco!$A$1,Composições!$L149-1,COLUMN(Composições!E149)-1),"")</f>
        <v>H</v>
      </c>
      <c r="F149" s="78">
        <f t="shared" ca="1" si="27"/>
        <v>0</v>
      </c>
      <c r="G149" s="78">
        <f t="shared" ca="1" si="27"/>
        <v>53.27</v>
      </c>
      <c r="H149" s="80">
        <v>1.7070000000000001</v>
      </c>
      <c r="I149" s="81">
        <f ca="1">IF(ISNUMBER($L149),VALUE(OFFSET(Banco!$A$1,Composições!$L149-1,COLUMN(Composições!I149)-4)),0)</f>
        <v>0</v>
      </c>
      <c r="J149" s="81">
        <f ca="1">IF(ISNUMBER($L149),VALUE(OFFSET(Banco!$A$1,Composições!$L149-1,COLUMN(Composições!J149)-4)),0)</f>
        <v>31.21</v>
      </c>
      <c r="K149" s="1">
        <f>COUNTA($A$1:$A149)-1</f>
        <v>20</v>
      </c>
      <c r="L149" s="1">
        <f ca="1">MATCH(Composições!CONCATENAR,Banco!$A:$A,0)</f>
        <v>7349</v>
      </c>
      <c r="M149" s="82" t="str">
        <f ca="1">IF(OR(ISERROR($L149),$H149="",$H149=0),"",OFFSET(M$1,MATCH($K149,$K$1:$K149,0)-1,0))</f>
        <v>F</v>
      </c>
    </row>
    <row r="150" spans="1:14" x14ac:dyDescent="0.2">
      <c r="B150" s="92" t="s">
        <v>6165</v>
      </c>
      <c r="C150" s="92" t="s">
        <v>156</v>
      </c>
      <c r="D150" s="79" t="str">
        <f ca="1">IF(ISNUMBER($L150),OFFSET(Banco!$A$1,Composições!$L150-1,COLUMN(Composições!D150)-1),"")</f>
        <v>SERVENTE COM ENCARGOS COMPLEMENTARES</v>
      </c>
      <c r="E150" s="78" t="str">
        <f ca="1">IF(ISNUMBER($L150),OFFSET(Banco!$A$1,Composições!$L150-1,COLUMN(Composições!E150)-1),"")</f>
        <v>H</v>
      </c>
      <c r="F150" s="78">
        <f t="shared" ca="1" si="27"/>
        <v>0</v>
      </c>
      <c r="G150" s="78">
        <f t="shared" ca="1" si="27"/>
        <v>19.309999999999999</v>
      </c>
      <c r="H150" s="80">
        <v>0.85299999999999998</v>
      </c>
      <c r="I150" s="81">
        <f ca="1">IF(ISNUMBER($L150),VALUE(OFFSET(Banco!$A$1,Composições!$L150-1,COLUMN(Composições!I150)-4)),0)</f>
        <v>0</v>
      </c>
      <c r="J150" s="81">
        <f ca="1">IF(ISNUMBER($L150),VALUE(OFFSET(Banco!$A$1,Composições!$L150-1,COLUMN(Composições!J150)-4)),0)</f>
        <v>22.64</v>
      </c>
      <c r="K150" s="1">
        <f>COUNTA($A$1:$A150)-1</f>
        <v>20</v>
      </c>
      <c r="L150" s="1">
        <f ca="1">MATCH(Composições!CONCATENAR,Banco!$A:$A,0)</f>
        <v>7362</v>
      </c>
      <c r="M150" s="82" t="str">
        <f ca="1">IF(OR(ISERROR($L150),$H150="",$H150=0),"",OFFSET(M$1,MATCH($K150,$K$1:$K150,0)-1,0))</f>
        <v>F</v>
      </c>
    </row>
    <row r="151" spans="1:14" customFormat="1" ht="12.75" x14ac:dyDescent="0.2">
      <c r="K151">
        <f>COUNTA($A$1:$A151)-1</f>
        <v>20</v>
      </c>
      <c r="M151" s="85" t="str">
        <f ca="1">IF(OFFSET($M$1,MATCH(OFFSET(K151,-1,0),$K$1:$K151,0)-1,0)="F","F","")</f>
        <v>F</v>
      </c>
    </row>
    <row r="152" spans="1:14" ht="33.75" x14ac:dyDescent="0.2">
      <c r="A152" s="83" t="str">
        <f>CONCATENAR</f>
        <v>Composição FNDE 259</v>
      </c>
      <c r="B152" s="86" t="s">
        <v>8423</v>
      </c>
      <c r="C152" s="86" t="s">
        <v>7810</v>
      </c>
      <c r="D152" s="87" t="s">
        <v>7809</v>
      </c>
      <c r="E152" s="86" t="s">
        <v>6149</v>
      </c>
      <c r="F152" s="88">
        <f ca="1">IF($L152&gt;0,SUM(OFFSET(F152,1,0,$L152),0))</f>
        <v>0</v>
      </c>
      <c r="G152" s="88">
        <f ca="1">IF($L152&gt;0,SUM(OFFSET(G152,1,0,$L152),0))</f>
        <v>535.51</v>
      </c>
      <c r="H152" s="89"/>
      <c r="I152" s="90">
        <f ca="1">IF(ISERROR(F152),0,F152)</f>
        <v>0</v>
      </c>
      <c r="J152" s="91">
        <f ca="1">IF(ISERROR(G152),0,G152)</f>
        <v>535.51</v>
      </c>
      <c r="K152" s="1">
        <f>COUNTA($A$1:$A152)-1</f>
        <v>21</v>
      </c>
      <c r="L152" s="1">
        <f>IF(MAX(K:K)=K152,MATCH(9999999,$K:$K)+1,MATCH(K152+1,K:K,0))-ROW(L152)-2</f>
        <v>5</v>
      </c>
      <c r="M152" s="3" t="str">
        <f ca="1">IF(AND(OR(I152&lt;&gt;0,J152&lt;&gt;0),N152="Sim"),"F","")</f>
        <v>F</v>
      </c>
      <c r="N152" s="84" t="s">
        <v>64</v>
      </c>
    </row>
    <row r="153" spans="1:14" ht="22.5" x14ac:dyDescent="0.2">
      <c r="B153" s="92" t="s">
        <v>6169</v>
      </c>
      <c r="C153" s="92" t="s">
        <v>7807</v>
      </c>
      <c r="D153" s="79" t="str">
        <f ca="1">IF(ISNUMBER($L153),OFFSET(Banco!$A$1,Composições!$L153-1,COLUMN(Composições!D153)-1),"")</f>
        <v>JANELA MAXIM-AR, EM ALUMINIO PERFIL 25, 60 X 80 CM (A X L), ACABAMENTO BRANCO OU BRILHANTE, BATENTE DE 4 A 5 CM, COM VIDRO 4 MM, SEM GUARNICAO/ALIZAR</v>
      </c>
      <c r="E153" s="78" t="str">
        <f ca="1">IF(ISNUMBER($L153),OFFSET(Banco!$A$1,Composições!$L153-1,COLUMN(Composições!E153)-1),"")</f>
        <v>UN</v>
      </c>
      <c r="F153" s="78">
        <f t="shared" ref="F153:G157" ca="1" si="28">TRUNC($H153*ROUND(I153,2),2)</f>
        <v>0</v>
      </c>
      <c r="G153" s="78">
        <f t="shared" ca="1" si="28"/>
        <v>432.13</v>
      </c>
      <c r="H153" s="80">
        <v>2.0832999999999999</v>
      </c>
      <c r="I153" s="81">
        <f ca="1">IF(ISNUMBER($L153),VALUE(OFFSET(Banco!$A$1,Composições!$L153-1,COLUMN(Composições!I153)-4)),0)</f>
        <v>0</v>
      </c>
      <c r="J153" s="81">
        <f ca="1">IF(ISNUMBER($L153),VALUE(OFFSET(Banco!$A$1,Composições!$L153-1,COLUMN(Composições!J153)-4)),0)</f>
        <v>207.43</v>
      </c>
      <c r="K153" s="1">
        <f>COUNTA($A$1:$A153)-1</f>
        <v>21</v>
      </c>
      <c r="L153" s="1">
        <f ca="1">MATCH(Composições!CONCATENAR,Banco!$A:$A,0)</f>
        <v>12249</v>
      </c>
      <c r="M153" s="82" t="str">
        <f ca="1">IF(OR(ISERROR($L153),$H153="",$H153=0),"",OFFSET(M$1,MATCH($K153,$K$1:$K153,0)-1,0))</f>
        <v>F</v>
      </c>
    </row>
    <row r="154" spans="1:14" ht="22.5" x14ac:dyDescent="0.2">
      <c r="B154" s="92" t="s">
        <v>6169</v>
      </c>
      <c r="C154" s="92" t="s">
        <v>7808</v>
      </c>
      <c r="D154" s="79" t="str">
        <f ca="1">IF(ISNUMBER($L154),OFFSET(Banco!$A$1,Composições!$L154-1,COLUMN(Composições!D154)-1),"")</f>
        <v>PARAFUSO DE ACO ZINCADO COM ROSCA SOBERBA, CABECA CHATA E FENDA SIMPLES, DIAMETRO 4,2 MM, COMPRIMENTO * 32 * MM</v>
      </c>
      <c r="E154" s="78" t="str">
        <f ca="1">IF(ISNUMBER($L154),OFFSET(Banco!$A$1,Composições!$L154-1,COLUMN(Composições!E154)-1),"")</f>
        <v>UN</v>
      </c>
      <c r="F154" s="78">
        <f t="shared" ca="1" si="28"/>
        <v>0</v>
      </c>
      <c r="G154" s="78">
        <f t="shared" ca="1" si="28"/>
        <v>5.36</v>
      </c>
      <c r="H154" s="80">
        <v>24.4</v>
      </c>
      <c r="I154" s="81">
        <f ca="1">IF(ISNUMBER($L154),VALUE(OFFSET(Banco!$A$1,Composições!$L154-1,COLUMN(Composições!I154)-4)),0)</f>
        <v>0</v>
      </c>
      <c r="J154" s="81">
        <f ca="1">IF(ISNUMBER($L154),VALUE(OFFSET(Banco!$A$1,Composições!$L154-1,COLUMN(Composições!J154)-4)),0)</f>
        <v>0.22</v>
      </c>
      <c r="K154" s="1">
        <f>COUNTA($A$1:$A154)-1</f>
        <v>21</v>
      </c>
      <c r="L154" s="1">
        <f ca="1">MATCH(Composições!CONCATENAR,Banco!$A:$A,0)</f>
        <v>13082</v>
      </c>
      <c r="M154" s="82" t="str">
        <f ca="1">IF(OR(ISERROR($L154),$H154="",$H154=0),"",OFFSET(M$1,MATCH($K154,$K$1:$K154,0)-1,0))</f>
        <v>F</v>
      </c>
    </row>
    <row r="155" spans="1:14" x14ac:dyDescent="0.2">
      <c r="B155" s="92" t="s">
        <v>6169</v>
      </c>
      <c r="C155" s="92" t="s">
        <v>7780</v>
      </c>
      <c r="D155" s="79" t="str">
        <f ca="1">IF(ISNUMBER($L155),OFFSET(Banco!$A$1,Composições!$L155-1,COLUMN(Composições!D155)-1),"")</f>
        <v>SILICONE ACETICO USO GERAL INCOLOR 280 G</v>
      </c>
      <c r="E155" s="78" t="str">
        <f ca="1">IF(ISNUMBER($L155),OFFSET(Banco!$A$1,Composições!$L155-1,COLUMN(Composições!E155)-1),"")</f>
        <v>UN</v>
      </c>
      <c r="F155" s="78">
        <f t="shared" ca="1" si="28"/>
        <v>0</v>
      </c>
      <c r="G155" s="78">
        <f t="shared" ca="1" si="28"/>
        <v>25.44</v>
      </c>
      <c r="H155" s="80">
        <v>1.2466999999999999</v>
      </c>
      <c r="I155" s="81">
        <f ca="1">IF(ISNUMBER($L155),VALUE(OFFSET(Banco!$A$1,Composições!$L155-1,COLUMN(Composições!I155)-4)),0)</f>
        <v>0</v>
      </c>
      <c r="J155" s="81">
        <f ca="1">IF(ISNUMBER($L155),VALUE(OFFSET(Banco!$A$1,Composições!$L155-1,COLUMN(Composições!J155)-4)),0)</f>
        <v>20.41</v>
      </c>
      <c r="K155" s="1">
        <f>COUNTA($A$1:$A155)-1</f>
        <v>21</v>
      </c>
      <c r="L155" s="1">
        <f ca="1">MATCH(Composições!CONCATENAR,Banco!$A:$A,0)</f>
        <v>13752</v>
      </c>
      <c r="M155" s="82" t="str">
        <f ca="1">IF(OR(ISERROR($L155),$H155="",$H155=0),"",OFFSET(M$1,MATCH($K155,$K$1:$K155,0)-1,0))</f>
        <v>F</v>
      </c>
    </row>
    <row r="156" spans="1:14" x14ac:dyDescent="0.2">
      <c r="B156" s="92" t="s">
        <v>6165</v>
      </c>
      <c r="C156" s="92" t="s">
        <v>153</v>
      </c>
      <c r="D156" s="79" t="str">
        <f ca="1">IF(ISNUMBER($L156),OFFSET(Banco!$A$1,Composições!$L156-1,COLUMN(Composições!D156)-1),"")</f>
        <v>PEDREIRO COM ENCARGOS COMPLEMENTARES</v>
      </c>
      <c r="E156" s="78" t="str">
        <f ca="1">IF(ISNUMBER($L156),OFFSET(Banco!$A$1,Composições!$L156-1,COLUMN(Composições!E156)-1),"")</f>
        <v>H</v>
      </c>
      <c r="F156" s="78">
        <f t="shared" ca="1" si="28"/>
        <v>0</v>
      </c>
      <c r="G156" s="78">
        <f t="shared" ca="1" si="28"/>
        <v>53.27</v>
      </c>
      <c r="H156" s="80">
        <v>1.7070000000000001</v>
      </c>
      <c r="I156" s="81">
        <f ca="1">IF(ISNUMBER($L156),VALUE(OFFSET(Banco!$A$1,Composições!$L156-1,COLUMN(Composições!I156)-4)),0)</f>
        <v>0</v>
      </c>
      <c r="J156" s="81">
        <f ca="1">IF(ISNUMBER($L156),VALUE(OFFSET(Banco!$A$1,Composições!$L156-1,COLUMN(Composições!J156)-4)),0)</f>
        <v>31.21</v>
      </c>
      <c r="K156" s="1">
        <f>COUNTA($A$1:$A156)-1</f>
        <v>21</v>
      </c>
      <c r="L156" s="1">
        <f ca="1">MATCH(Composições!CONCATENAR,Banco!$A:$A,0)</f>
        <v>7349</v>
      </c>
      <c r="M156" s="82" t="str">
        <f ca="1">IF(OR(ISERROR($L156),$H156="",$H156=0),"",OFFSET(M$1,MATCH($K156,$K$1:$K156,0)-1,0))</f>
        <v>F</v>
      </c>
    </row>
    <row r="157" spans="1:14" x14ac:dyDescent="0.2">
      <c r="B157" s="92" t="s">
        <v>6165</v>
      </c>
      <c r="C157" s="92" t="s">
        <v>156</v>
      </c>
      <c r="D157" s="79" t="str">
        <f ca="1">IF(ISNUMBER($L157),OFFSET(Banco!$A$1,Composições!$L157-1,COLUMN(Composições!D157)-1),"")</f>
        <v>SERVENTE COM ENCARGOS COMPLEMENTARES</v>
      </c>
      <c r="E157" s="78" t="str">
        <f ca="1">IF(ISNUMBER($L157),OFFSET(Banco!$A$1,Composições!$L157-1,COLUMN(Composições!E157)-1),"")</f>
        <v>H</v>
      </c>
      <c r="F157" s="78">
        <f t="shared" ca="1" si="28"/>
        <v>0</v>
      </c>
      <c r="G157" s="78">
        <f t="shared" ca="1" si="28"/>
        <v>19.309999999999999</v>
      </c>
      <c r="H157" s="80">
        <v>0.85299999999999998</v>
      </c>
      <c r="I157" s="81">
        <f ca="1">IF(ISNUMBER($L157),VALUE(OFFSET(Banco!$A$1,Composições!$L157-1,COLUMN(Composições!I157)-4)),0)</f>
        <v>0</v>
      </c>
      <c r="J157" s="81">
        <f ca="1">IF(ISNUMBER($L157),VALUE(OFFSET(Banco!$A$1,Composições!$L157-1,COLUMN(Composições!J157)-4)),0)</f>
        <v>22.64</v>
      </c>
      <c r="K157" s="1">
        <f>COUNTA($A$1:$A157)-1</f>
        <v>21</v>
      </c>
      <c r="L157" s="1">
        <f ca="1">MATCH(Composições!CONCATENAR,Banco!$A:$A,0)</f>
        <v>7362</v>
      </c>
      <c r="M157" s="82" t="str">
        <f ca="1">IF(OR(ISERROR($L157),$H157="",$H157=0),"",OFFSET(M$1,MATCH($K157,$K$1:$K157,0)-1,0))</f>
        <v>F</v>
      </c>
    </row>
    <row r="158" spans="1:14" customFormat="1" ht="12.75" x14ac:dyDescent="0.2">
      <c r="K158">
        <f>COUNTA($A$1:$A158)-1</f>
        <v>21</v>
      </c>
      <c r="M158" s="85" t="str">
        <f ca="1">IF(OFFSET($M$1,MATCH(OFFSET(K158,-1,0),$K$1:$K158,0)-1,0)="F","F","")</f>
        <v>F</v>
      </c>
    </row>
    <row r="159" spans="1:14" ht="33.75" x14ac:dyDescent="0.2">
      <c r="A159" s="83" t="str">
        <f>CONCATENAR</f>
        <v>Composição FNDE 275</v>
      </c>
      <c r="B159" s="86" t="s">
        <v>8423</v>
      </c>
      <c r="C159" s="86" t="s">
        <v>7812</v>
      </c>
      <c r="D159" s="87" t="s">
        <v>7811</v>
      </c>
      <c r="E159" s="86" t="s">
        <v>6149</v>
      </c>
      <c r="F159" s="88">
        <f ca="1">IF($L159&gt;0,SUM(OFFSET(F159,1,0,$L159),0))</f>
        <v>0</v>
      </c>
      <c r="G159" s="88">
        <f ca="1">IF($L159&gt;0,SUM(OFFSET(G159,1,0,$L159),0))</f>
        <v>556.82000000000005</v>
      </c>
      <c r="H159" s="89"/>
      <c r="I159" s="90">
        <f ca="1">IF(ISERROR(F159),0,F159)</f>
        <v>0</v>
      </c>
      <c r="J159" s="91">
        <f ca="1">IF(ISERROR(G159),0,G159)</f>
        <v>556.82000000000005</v>
      </c>
      <c r="K159" s="1">
        <f>COUNTA($A$1:$A159)-1</f>
        <v>22</v>
      </c>
      <c r="L159" s="1">
        <f>IF(MAX(K:K)=K159,MATCH(9999999,$K:$K)+1,MATCH(K159+1,K:K,0))-ROW(L159)-2</f>
        <v>5</v>
      </c>
      <c r="M159" s="3" t="str">
        <f ca="1">IF(AND(OR(I159&lt;&gt;0,J159&lt;&gt;0),N159="Sim"),"F","")</f>
        <v>F</v>
      </c>
      <c r="N159" s="84" t="s">
        <v>64</v>
      </c>
    </row>
    <row r="160" spans="1:14" ht="33.75" x14ac:dyDescent="0.2">
      <c r="B160" s="92" t="s">
        <v>6169</v>
      </c>
      <c r="C160" s="92" t="s">
        <v>7813</v>
      </c>
      <c r="D160" s="79" t="str">
        <f ca="1">IF(ISNUMBER($L160),OFFSET(Banco!$A$1,Composições!$L160-1,COLUMN(Composições!D160)-1),"")</f>
        <v>JANELA FIXA, EM ALUMINIO PERFIL 20, 60 X 80 CM (A X L), BATENTE/REQUADRO DE 3 A 14 CM, COM VIDRO 4 MM, SEM GUARNICAO/ALIZAR, ACABAMENTO ALUM BRANCO OU BRILHANTE</v>
      </c>
      <c r="E160" s="78" t="str">
        <f ca="1">IF(ISNUMBER($L160),OFFSET(Banco!$A$1,Composições!$L160-1,COLUMN(Composições!E160)-1),"")</f>
        <v>M2</v>
      </c>
      <c r="F160" s="78">
        <f t="shared" ref="F160:G164" ca="1" si="29">TRUNC($H160*ROUND(I160,2),2)</f>
        <v>0</v>
      </c>
      <c r="G160" s="78">
        <f t="shared" ca="1" si="29"/>
        <v>513.72</v>
      </c>
      <c r="H160" s="80">
        <v>1</v>
      </c>
      <c r="I160" s="81">
        <f ca="1">IF(ISNUMBER($L160),VALUE(OFFSET(Banco!$A$1,Composições!$L160-1,COLUMN(Composições!I160)-4)),0)</f>
        <v>0</v>
      </c>
      <c r="J160" s="81">
        <f ca="1">IF(ISNUMBER($L160),VALUE(OFFSET(Banco!$A$1,Composições!$L160-1,COLUMN(Composições!J160)-4)),0)</f>
        <v>513.72</v>
      </c>
      <c r="K160" s="1">
        <f>COUNTA($A$1:$A160)-1</f>
        <v>22</v>
      </c>
      <c r="L160" s="1">
        <f ca="1">MATCH(Composições!CONCATENAR,Banco!$A:$A,0)</f>
        <v>12245</v>
      </c>
      <c r="M160" s="82" t="str">
        <f ca="1">IF(OR(ISERROR($L160),$H160="",$H160=0),"",OFFSET(M$1,MATCH($K160,$K$1:$K160,0)-1,0))</f>
        <v>F</v>
      </c>
    </row>
    <row r="161" spans="1:14" ht="22.5" x14ac:dyDescent="0.2">
      <c r="B161" s="92" t="s">
        <v>6169</v>
      </c>
      <c r="C161" s="92" t="s">
        <v>7808</v>
      </c>
      <c r="D161" s="79" t="str">
        <f ca="1">IF(ISNUMBER($L161),OFFSET(Banco!$A$1,Composições!$L161-1,COLUMN(Composições!D161)-1),"")</f>
        <v>PARAFUSO DE ACO ZINCADO COM ROSCA SOBERBA, CABECA CHATA E FENDA SIMPLES, DIAMETRO 4,2 MM, COMPRIMENTO * 32 * MM</v>
      </c>
      <c r="E161" s="78" t="str">
        <f ca="1">IF(ISNUMBER($L161),OFFSET(Banco!$A$1,Composições!$L161-1,COLUMN(Composições!E161)-1),"")</f>
        <v>UN</v>
      </c>
      <c r="F161" s="78">
        <f t="shared" ca="1" si="29"/>
        <v>0</v>
      </c>
      <c r="G161" s="78">
        <f t="shared" ca="1" si="29"/>
        <v>3.83</v>
      </c>
      <c r="H161" s="80">
        <v>17.413</v>
      </c>
      <c r="I161" s="81">
        <f ca="1">IF(ISNUMBER($L161),VALUE(OFFSET(Banco!$A$1,Composições!$L161-1,COLUMN(Composições!I161)-4)),0)</f>
        <v>0</v>
      </c>
      <c r="J161" s="81">
        <f ca="1">IF(ISNUMBER($L161),VALUE(OFFSET(Banco!$A$1,Composições!$L161-1,COLUMN(Composições!J161)-4)),0)</f>
        <v>0.22</v>
      </c>
      <c r="K161" s="1">
        <f>COUNTA($A$1:$A161)-1</f>
        <v>22</v>
      </c>
      <c r="L161" s="1">
        <f ca="1">MATCH(Composições!CONCATENAR,Banco!$A:$A,0)</f>
        <v>13082</v>
      </c>
      <c r="M161" s="82" t="str">
        <f ca="1">IF(OR(ISERROR($L161),$H161="",$H161=0),"",OFFSET(M$1,MATCH($K161,$K$1:$K161,0)-1,0))</f>
        <v>F</v>
      </c>
    </row>
    <row r="162" spans="1:14" x14ac:dyDescent="0.2">
      <c r="B162" s="92" t="s">
        <v>6169</v>
      </c>
      <c r="C162" s="92" t="s">
        <v>7780</v>
      </c>
      <c r="D162" s="79" t="str">
        <f ca="1">IF(ISNUMBER($L162),OFFSET(Banco!$A$1,Composições!$L162-1,COLUMN(Composições!D162)-1),"")</f>
        <v>SILICONE ACETICO USO GERAL INCOLOR 280 G</v>
      </c>
      <c r="E162" s="78" t="str">
        <f ca="1">IF(ISNUMBER($L162),OFFSET(Banco!$A$1,Composições!$L162-1,COLUMN(Composições!E162)-1),"")</f>
        <v>UN</v>
      </c>
      <c r="F162" s="78">
        <f t="shared" ca="1" si="29"/>
        <v>0</v>
      </c>
      <c r="G162" s="78">
        <f t="shared" ca="1" si="29"/>
        <v>8.65</v>
      </c>
      <c r="H162" s="80">
        <v>0.42399999999999999</v>
      </c>
      <c r="I162" s="81">
        <f ca="1">IF(ISNUMBER($L162),VALUE(OFFSET(Banco!$A$1,Composições!$L162-1,COLUMN(Composições!I162)-4)),0)</f>
        <v>0</v>
      </c>
      <c r="J162" s="81">
        <f ca="1">IF(ISNUMBER($L162),VALUE(OFFSET(Banco!$A$1,Composições!$L162-1,COLUMN(Composições!J162)-4)),0)</f>
        <v>20.41</v>
      </c>
      <c r="K162" s="1">
        <f>COUNTA($A$1:$A162)-1</f>
        <v>22</v>
      </c>
      <c r="L162" s="1">
        <f ca="1">MATCH(Composições!CONCATENAR,Banco!$A:$A,0)</f>
        <v>13752</v>
      </c>
      <c r="M162" s="82" t="str">
        <f ca="1">IF(OR(ISERROR($L162),$H162="",$H162=0),"",OFFSET(M$1,MATCH($K162,$K$1:$K162,0)-1,0))</f>
        <v>F</v>
      </c>
    </row>
    <row r="163" spans="1:14" x14ac:dyDescent="0.2">
      <c r="B163" s="92" t="s">
        <v>6165</v>
      </c>
      <c r="C163" s="92" t="s">
        <v>153</v>
      </c>
      <c r="D163" s="79" t="str">
        <f ca="1">IF(ISNUMBER($L163),OFFSET(Banco!$A$1,Composições!$L163-1,COLUMN(Composições!D163)-1),"")</f>
        <v>PEDREIRO COM ENCARGOS COMPLEMENTARES</v>
      </c>
      <c r="E163" s="78" t="str">
        <f ca="1">IF(ISNUMBER($L163),OFFSET(Banco!$A$1,Composições!$L163-1,COLUMN(Composições!E163)-1),"")</f>
        <v>H</v>
      </c>
      <c r="F163" s="78">
        <f t="shared" ca="1" si="29"/>
        <v>0</v>
      </c>
      <c r="G163" s="78">
        <f t="shared" ca="1" si="29"/>
        <v>22.47</v>
      </c>
      <c r="H163" s="80">
        <v>0.72</v>
      </c>
      <c r="I163" s="81">
        <f ca="1">IF(ISNUMBER($L163),VALUE(OFFSET(Banco!$A$1,Composições!$L163-1,COLUMN(Composições!I163)-4)),0)</f>
        <v>0</v>
      </c>
      <c r="J163" s="81">
        <f ca="1">IF(ISNUMBER($L163),VALUE(OFFSET(Banco!$A$1,Composições!$L163-1,COLUMN(Composições!J163)-4)),0)</f>
        <v>31.21</v>
      </c>
      <c r="K163" s="1">
        <f>COUNTA($A$1:$A163)-1</f>
        <v>22</v>
      </c>
      <c r="L163" s="1">
        <f ca="1">MATCH(Composições!CONCATENAR,Banco!$A:$A,0)</f>
        <v>7349</v>
      </c>
      <c r="M163" s="82" t="str">
        <f ca="1">IF(OR(ISERROR($L163),$H163="",$H163=0),"",OFFSET(M$1,MATCH($K163,$K$1:$K163,0)-1,0))</f>
        <v>F</v>
      </c>
    </row>
    <row r="164" spans="1:14" x14ac:dyDescent="0.2">
      <c r="B164" s="92" t="s">
        <v>6165</v>
      </c>
      <c r="C164" s="92" t="s">
        <v>156</v>
      </c>
      <c r="D164" s="79" t="str">
        <f ca="1">IF(ISNUMBER($L164),OFFSET(Banco!$A$1,Composições!$L164-1,COLUMN(Composições!D164)-1),"")</f>
        <v>SERVENTE COM ENCARGOS COMPLEMENTARES</v>
      </c>
      <c r="E164" s="78" t="str">
        <f ca="1">IF(ISNUMBER($L164),OFFSET(Banco!$A$1,Composições!$L164-1,COLUMN(Composições!E164)-1),"")</f>
        <v>H</v>
      </c>
      <c r="F164" s="78">
        <f t="shared" ca="1" si="29"/>
        <v>0</v>
      </c>
      <c r="G164" s="78">
        <f t="shared" ca="1" si="29"/>
        <v>8.15</v>
      </c>
      <c r="H164" s="80">
        <v>0.36</v>
      </c>
      <c r="I164" s="81">
        <f ca="1">IF(ISNUMBER($L164),VALUE(OFFSET(Banco!$A$1,Composições!$L164-1,COLUMN(Composições!I164)-4)),0)</f>
        <v>0</v>
      </c>
      <c r="J164" s="81">
        <f ca="1">IF(ISNUMBER($L164),VALUE(OFFSET(Banco!$A$1,Composições!$L164-1,COLUMN(Composições!J164)-4)),0)</f>
        <v>22.64</v>
      </c>
      <c r="K164" s="1">
        <f>COUNTA($A$1:$A164)-1</f>
        <v>22</v>
      </c>
      <c r="L164" s="1">
        <f ca="1">MATCH(Composições!CONCATENAR,Banco!$A:$A,0)</f>
        <v>7362</v>
      </c>
      <c r="M164" s="82" t="str">
        <f ca="1">IF(OR(ISERROR($L164),$H164="",$H164=0),"",OFFSET(M$1,MATCH($K164,$K$1:$K164,0)-1,0))</f>
        <v>F</v>
      </c>
    </row>
    <row r="165" spans="1:14" customFormat="1" ht="12.75" x14ac:dyDescent="0.2">
      <c r="K165">
        <f>COUNTA($A$1:$A165)-1</f>
        <v>22</v>
      </c>
      <c r="M165" s="85" t="str">
        <f ca="1">IF(OFFSET($M$1,MATCH(OFFSET(K165,-1,0),$K$1:$K165,0)-1,0)="F","F","")</f>
        <v>F</v>
      </c>
    </row>
    <row r="166" spans="1:14" ht="33.75" x14ac:dyDescent="0.2">
      <c r="A166" s="83" t="str">
        <f>CONCATENAR</f>
        <v xml:space="preserve">Composição FNDE 262 </v>
      </c>
      <c r="B166" s="86" t="s">
        <v>8423</v>
      </c>
      <c r="C166" s="86" t="s">
        <v>7815</v>
      </c>
      <c r="D166" s="87" t="s">
        <v>7814</v>
      </c>
      <c r="E166" s="86" t="s">
        <v>6149</v>
      </c>
      <c r="F166" s="88">
        <f ca="1">IF($L166&gt;0,SUM(OFFSET(F166,1,0,$L166),0))</f>
        <v>0</v>
      </c>
      <c r="G166" s="88">
        <f ca="1">IF($L166&gt;0,SUM(OFFSET(G166,1,0,$L166),0))</f>
        <v>535.51</v>
      </c>
      <c r="H166" s="89"/>
      <c r="I166" s="90">
        <f ca="1">IF(ISERROR(F166),0,F166)</f>
        <v>0</v>
      </c>
      <c r="J166" s="91">
        <f ca="1">IF(ISERROR(G166),0,G166)</f>
        <v>535.51</v>
      </c>
      <c r="K166" s="1">
        <f>COUNTA($A$1:$A166)-1</f>
        <v>23</v>
      </c>
      <c r="L166" s="1">
        <f>IF(MAX(K:K)=K166,MATCH(9999999,$K:$K)+1,MATCH(K166+1,K:K,0))-ROW(L166)-2</f>
        <v>5</v>
      </c>
      <c r="M166" s="3" t="str">
        <f ca="1">IF(AND(OR(I166&lt;&gt;0,J166&lt;&gt;0),N166="Sim"),"F","")</f>
        <v>F</v>
      </c>
      <c r="N166" s="84" t="s">
        <v>64</v>
      </c>
    </row>
    <row r="167" spans="1:14" ht="22.5" x14ac:dyDescent="0.2">
      <c r="B167" s="92" t="s">
        <v>6169</v>
      </c>
      <c r="C167" s="92" t="s">
        <v>7807</v>
      </c>
      <c r="D167" s="79" t="str">
        <f ca="1">IF(ISNUMBER($L167),OFFSET(Banco!$A$1,Composições!$L167-1,COLUMN(Composições!D167)-1),"")</f>
        <v>JANELA MAXIM-AR, EM ALUMINIO PERFIL 25, 60 X 80 CM (A X L), ACABAMENTO BRANCO OU BRILHANTE, BATENTE DE 4 A 5 CM, COM VIDRO 4 MM, SEM GUARNICAO/ALIZAR</v>
      </c>
      <c r="E167" s="78" t="str">
        <f ca="1">IF(ISNUMBER($L167),OFFSET(Banco!$A$1,Composições!$L167-1,COLUMN(Composições!E167)-1),"")</f>
        <v>UN</v>
      </c>
      <c r="F167" s="78">
        <f t="shared" ref="F167:G171" ca="1" si="30">TRUNC($H167*ROUND(I167,2),2)</f>
        <v>0</v>
      </c>
      <c r="G167" s="78">
        <f t="shared" ca="1" si="30"/>
        <v>432.13</v>
      </c>
      <c r="H167" s="80">
        <v>2.0832999999999999</v>
      </c>
      <c r="I167" s="81">
        <f ca="1">IF(ISNUMBER($L167),VALUE(OFFSET(Banco!$A$1,Composições!$L167-1,COLUMN(Composições!I167)-4)),0)</f>
        <v>0</v>
      </c>
      <c r="J167" s="81">
        <f ca="1">IF(ISNUMBER($L167),VALUE(OFFSET(Banco!$A$1,Composições!$L167-1,COLUMN(Composições!J167)-4)),0)</f>
        <v>207.43</v>
      </c>
      <c r="K167" s="1">
        <f>COUNTA($A$1:$A167)-1</f>
        <v>23</v>
      </c>
      <c r="L167" s="1">
        <f ca="1">MATCH(Composições!CONCATENAR,Banco!$A:$A,0)</f>
        <v>12249</v>
      </c>
      <c r="M167" s="82" t="str">
        <f ca="1">IF(OR(ISERROR($L167),$H167="",$H167=0),"",OFFSET(M$1,MATCH($K167,$K$1:$K167,0)-1,0))</f>
        <v>F</v>
      </c>
    </row>
    <row r="168" spans="1:14" ht="22.5" x14ac:dyDescent="0.2">
      <c r="B168" s="92" t="s">
        <v>6169</v>
      </c>
      <c r="C168" s="92" t="s">
        <v>7808</v>
      </c>
      <c r="D168" s="79" t="str">
        <f ca="1">IF(ISNUMBER($L168),OFFSET(Banco!$A$1,Composições!$L168-1,COLUMN(Composições!D168)-1),"")</f>
        <v>PARAFUSO DE ACO ZINCADO COM ROSCA SOBERBA, CABECA CHATA E FENDA SIMPLES, DIAMETRO 4,2 MM, COMPRIMENTO * 32 * MM</v>
      </c>
      <c r="E168" s="78" t="str">
        <f ca="1">IF(ISNUMBER($L168),OFFSET(Banco!$A$1,Composições!$L168-1,COLUMN(Composições!E168)-1),"")</f>
        <v>UN</v>
      </c>
      <c r="F168" s="78">
        <f t="shared" ca="1" si="30"/>
        <v>0</v>
      </c>
      <c r="G168" s="78">
        <f t="shared" ca="1" si="30"/>
        <v>5.36</v>
      </c>
      <c r="H168" s="80">
        <v>24.4</v>
      </c>
      <c r="I168" s="81">
        <f ca="1">IF(ISNUMBER($L168),VALUE(OFFSET(Banco!$A$1,Composições!$L168-1,COLUMN(Composições!I168)-4)),0)</f>
        <v>0</v>
      </c>
      <c r="J168" s="81">
        <f ca="1">IF(ISNUMBER($L168),VALUE(OFFSET(Banco!$A$1,Composições!$L168-1,COLUMN(Composições!J168)-4)),0)</f>
        <v>0.22</v>
      </c>
      <c r="K168" s="1">
        <f>COUNTA($A$1:$A168)-1</f>
        <v>23</v>
      </c>
      <c r="L168" s="1">
        <f ca="1">MATCH(Composições!CONCATENAR,Banco!$A:$A,0)</f>
        <v>13082</v>
      </c>
      <c r="M168" s="82" t="str">
        <f ca="1">IF(OR(ISERROR($L168),$H168="",$H168=0),"",OFFSET(M$1,MATCH($K168,$K$1:$K168,0)-1,0))</f>
        <v>F</v>
      </c>
    </row>
    <row r="169" spans="1:14" x14ac:dyDescent="0.2">
      <c r="B169" s="92" t="s">
        <v>6169</v>
      </c>
      <c r="C169" s="92" t="s">
        <v>7780</v>
      </c>
      <c r="D169" s="79" t="str">
        <f ca="1">IF(ISNUMBER($L169),OFFSET(Banco!$A$1,Composições!$L169-1,COLUMN(Composições!D169)-1),"")</f>
        <v>SILICONE ACETICO USO GERAL INCOLOR 280 G</v>
      </c>
      <c r="E169" s="78" t="str">
        <f ca="1">IF(ISNUMBER($L169),OFFSET(Banco!$A$1,Composições!$L169-1,COLUMN(Composições!E169)-1),"")</f>
        <v>UN</v>
      </c>
      <c r="F169" s="78">
        <f t="shared" ca="1" si="30"/>
        <v>0</v>
      </c>
      <c r="G169" s="78">
        <f t="shared" ca="1" si="30"/>
        <v>25.44</v>
      </c>
      <c r="H169" s="80">
        <v>1.2466999999999999</v>
      </c>
      <c r="I169" s="81">
        <f ca="1">IF(ISNUMBER($L169),VALUE(OFFSET(Banco!$A$1,Composições!$L169-1,COLUMN(Composições!I169)-4)),0)</f>
        <v>0</v>
      </c>
      <c r="J169" s="81">
        <f ca="1">IF(ISNUMBER($L169),VALUE(OFFSET(Banco!$A$1,Composições!$L169-1,COLUMN(Composições!J169)-4)),0)</f>
        <v>20.41</v>
      </c>
      <c r="K169" s="1">
        <f>COUNTA($A$1:$A169)-1</f>
        <v>23</v>
      </c>
      <c r="L169" s="1">
        <f ca="1">MATCH(Composições!CONCATENAR,Banco!$A:$A,0)</f>
        <v>13752</v>
      </c>
      <c r="M169" s="82" t="str">
        <f ca="1">IF(OR(ISERROR($L169),$H169="",$H169=0),"",OFFSET(M$1,MATCH($K169,$K$1:$K169,0)-1,0))</f>
        <v>F</v>
      </c>
    </row>
    <row r="170" spans="1:14" x14ac:dyDescent="0.2">
      <c r="B170" s="92" t="s">
        <v>6165</v>
      </c>
      <c r="C170" s="92" t="s">
        <v>153</v>
      </c>
      <c r="D170" s="79" t="str">
        <f ca="1">IF(ISNUMBER($L170),OFFSET(Banco!$A$1,Composições!$L170-1,COLUMN(Composições!D170)-1),"")</f>
        <v>PEDREIRO COM ENCARGOS COMPLEMENTARES</v>
      </c>
      <c r="E170" s="78" t="str">
        <f ca="1">IF(ISNUMBER($L170),OFFSET(Banco!$A$1,Composições!$L170-1,COLUMN(Composições!E170)-1),"")</f>
        <v>H</v>
      </c>
      <c r="F170" s="78">
        <f t="shared" ca="1" si="30"/>
        <v>0</v>
      </c>
      <c r="G170" s="78">
        <f t="shared" ca="1" si="30"/>
        <v>53.27</v>
      </c>
      <c r="H170" s="80">
        <v>1.7070000000000001</v>
      </c>
      <c r="I170" s="81">
        <f ca="1">IF(ISNUMBER($L170),VALUE(OFFSET(Banco!$A$1,Composições!$L170-1,COLUMN(Composições!I170)-4)),0)</f>
        <v>0</v>
      </c>
      <c r="J170" s="81">
        <f ca="1">IF(ISNUMBER($L170),VALUE(OFFSET(Banco!$A$1,Composições!$L170-1,COLUMN(Composições!J170)-4)),0)</f>
        <v>31.21</v>
      </c>
      <c r="K170" s="1">
        <f>COUNTA($A$1:$A170)-1</f>
        <v>23</v>
      </c>
      <c r="L170" s="1">
        <f ca="1">MATCH(Composições!CONCATENAR,Banco!$A:$A,0)</f>
        <v>7349</v>
      </c>
      <c r="M170" s="82" t="str">
        <f ca="1">IF(OR(ISERROR($L170),$H170="",$H170=0),"",OFFSET(M$1,MATCH($K170,$K$1:$K170,0)-1,0))</f>
        <v>F</v>
      </c>
    </row>
    <row r="171" spans="1:14" x14ac:dyDescent="0.2">
      <c r="B171" s="92" t="s">
        <v>6165</v>
      </c>
      <c r="C171" s="92" t="s">
        <v>156</v>
      </c>
      <c r="D171" s="79" t="str">
        <f ca="1">IF(ISNUMBER($L171),OFFSET(Banco!$A$1,Composições!$L171-1,COLUMN(Composições!D171)-1),"")</f>
        <v>SERVENTE COM ENCARGOS COMPLEMENTARES</v>
      </c>
      <c r="E171" s="78" t="str">
        <f ca="1">IF(ISNUMBER($L171),OFFSET(Banco!$A$1,Composições!$L171-1,COLUMN(Composições!E171)-1),"")</f>
        <v>H</v>
      </c>
      <c r="F171" s="78">
        <f t="shared" ca="1" si="30"/>
        <v>0</v>
      </c>
      <c r="G171" s="78">
        <f t="shared" ca="1" si="30"/>
        <v>19.309999999999999</v>
      </c>
      <c r="H171" s="80">
        <v>0.85299999999999998</v>
      </c>
      <c r="I171" s="81">
        <f ca="1">IF(ISNUMBER($L171),VALUE(OFFSET(Banco!$A$1,Composições!$L171-1,COLUMN(Composições!I171)-4)),0)</f>
        <v>0</v>
      </c>
      <c r="J171" s="81">
        <f ca="1">IF(ISNUMBER($L171),VALUE(OFFSET(Banco!$A$1,Composições!$L171-1,COLUMN(Composições!J171)-4)),0)</f>
        <v>22.64</v>
      </c>
      <c r="K171" s="1">
        <f>COUNTA($A$1:$A171)-1</f>
        <v>23</v>
      </c>
      <c r="L171" s="1">
        <f ca="1">MATCH(Composições!CONCATENAR,Banco!$A:$A,0)</f>
        <v>7362</v>
      </c>
      <c r="M171" s="82" t="str">
        <f ca="1">IF(OR(ISERROR($L171),$H171="",$H171=0),"",OFFSET(M$1,MATCH($K171,$K$1:$K171,0)-1,0))</f>
        <v>F</v>
      </c>
    </row>
    <row r="172" spans="1:14" customFormat="1" ht="12.75" x14ac:dyDescent="0.2">
      <c r="K172">
        <f>COUNTA($A$1:$A172)-1</f>
        <v>23</v>
      </c>
      <c r="M172" s="85" t="str">
        <f ca="1">IF(OFFSET($M$1,MATCH(OFFSET(K172,-1,0),$K$1:$K172,0)-1,0)="F","F","")</f>
        <v>F</v>
      </c>
    </row>
    <row r="173" spans="1:14" ht="33.75" x14ac:dyDescent="0.2">
      <c r="A173" s="83" t="str">
        <f>CONCATENAR</f>
        <v>Composição FNDE 276</v>
      </c>
      <c r="B173" s="86" t="s">
        <v>8423</v>
      </c>
      <c r="C173" s="86" t="s">
        <v>7817</v>
      </c>
      <c r="D173" s="87" t="s">
        <v>7816</v>
      </c>
      <c r="E173" s="86" t="s">
        <v>6149</v>
      </c>
      <c r="F173" s="88">
        <f ca="1">IF($L173&gt;0,SUM(OFFSET(F173,1,0,$L173),0))</f>
        <v>0</v>
      </c>
      <c r="G173" s="88">
        <f ca="1">IF($L173&gt;0,SUM(OFFSET(G173,1,0,$L173),0))</f>
        <v>556.82000000000005</v>
      </c>
      <c r="H173" s="89"/>
      <c r="I173" s="90">
        <f ca="1">IF(ISERROR(F173),0,F173)</f>
        <v>0</v>
      </c>
      <c r="J173" s="91">
        <f ca="1">IF(ISERROR(G173),0,G173)</f>
        <v>556.82000000000005</v>
      </c>
      <c r="K173" s="1">
        <f>COUNTA($A$1:$A173)-1</f>
        <v>24</v>
      </c>
      <c r="L173" s="1">
        <f>IF(MAX(K:K)=K173,MATCH(9999999,$K:$K)+1,MATCH(K173+1,K:K,0))-ROW(L173)-2</f>
        <v>5</v>
      </c>
      <c r="M173" s="3" t="str">
        <f ca="1">IF(AND(OR(I173&lt;&gt;0,J173&lt;&gt;0),N173="Sim"),"F","")</f>
        <v>F</v>
      </c>
      <c r="N173" s="84" t="s">
        <v>64</v>
      </c>
    </row>
    <row r="174" spans="1:14" ht="33.75" x14ac:dyDescent="0.2">
      <c r="B174" s="92" t="s">
        <v>6169</v>
      </c>
      <c r="C174" s="92" t="s">
        <v>7813</v>
      </c>
      <c r="D174" s="79" t="str">
        <f ca="1">IF(ISNUMBER($L174),OFFSET(Banco!$A$1,Composições!$L174-1,COLUMN(Composições!D174)-1),"")</f>
        <v>JANELA FIXA, EM ALUMINIO PERFIL 20, 60 X 80 CM (A X L), BATENTE/REQUADRO DE 3 A 14 CM, COM VIDRO 4 MM, SEM GUARNICAO/ALIZAR, ACABAMENTO ALUM BRANCO OU BRILHANTE</v>
      </c>
      <c r="E174" s="78" t="str">
        <f ca="1">IF(ISNUMBER($L174),OFFSET(Banco!$A$1,Composições!$L174-1,COLUMN(Composições!E174)-1),"")</f>
        <v>M2</v>
      </c>
      <c r="F174" s="78">
        <f t="shared" ref="F174:G178" ca="1" si="31">TRUNC($H174*ROUND(I174,2),2)</f>
        <v>0</v>
      </c>
      <c r="G174" s="78">
        <f t="shared" ca="1" si="31"/>
        <v>513.72</v>
      </c>
      <c r="H174" s="80">
        <v>1</v>
      </c>
      <c r="I174" s="81">
        <f ca="1">IF(ISNUMBER($L174),VALUE(OFFSET(Banco!$A$1,Composições!$L174-1,COLUMN(Composições!I174)-4)),0)</f>
        <v>0</v>
      </c>
      <c r="J174" s="81">
        <f ca="1">IF(ISNUMBER($L174),VALUE(OFFSET(Banco!$A$1,Composições!$L174-1,COLUMN(Composições!J174)-4)),0)</f>
        <v>513.72</v>
      </c>
      <c r="K174" s="1">
        <f>COUNTA($A$1:$A174)-1</f>
        <v>24</v>
      </c>
      <c r="L174" s="1">
        <f ca="1">MATCH(Composições!CONCATENAR,Banco!$A:$A,0)</f>
        <v>12245</v>
      </c>
      <c r="M174" s="82" t="str">
        <f ca="1">IF(OR(ISERROR($L174),$H174="",$H174=0),"",OFFSET(M$1,MATCH($K174,$K$1:$K174,0)-1,0))</f>
        <v>F</v>
      </c>
    </row>
    <row r="175" spans="1:14" ht="22.5" x14ac:dyDescent="0.2">
      <c r="B175" s="92" t="s">
        <v>6169</v>
      </c>
      <c r="C175" s="92" t="s">
        <v>7808</v>
      </c>
      <c r="D175" s="79" t="str">
        <f ca="1">IF(ISNUMBER($L175),OFFSET(Banco!$A$1,Composições!$L175-1,COLUMN(Composições!D175)-1),"")</f>
        <v>PARAFUSO DE ACO ZINCADO COM ROSCA SOBERBA, CABECA CHATA E FENDA SIMPLES, DIAMETRO 4,2 MM, COMPRIMENTO * 32 * MM</v>
      </c>
      <c r="E175" s="78" t="str">
        <f ca="1">IF(ISNUMBER($L175),OFFSET(Banco!$A$1,Composições!$L175-1,COLUMN(Composições!E175)-1),"")</f>
        <v>UN</v>
      </c>
      <c r="F175" s="78">
        <f t="shared" ca="1" si="31"/>
        <v>0</v>
      </c>
      <c r="G175" s="78">
        <f t="shared" ca="1" si="31"/>
        <v>3.83</v>
      </c>
      <c r="H175" s="80">
        <v>17.413</v>
      </c>
      <c r="I175" s="81">
        <f ca="1">IF(ISNUMBER($L175),VALUE(OFFSET(Banco!$A$1,Composições!$L175-1,COLUMN(Composições!I175)-4)),0)</f>
        <v>0</v>
      </c>
      <c r="J175" s="81">
        <f ca="1">IF(ISNUMBER($L175),VALUE(OFFSET(Banco!$A$1,Composições!$L175-1,COLUMN(Composições!J175)-4)),0)</f>
        <v>0.22</v>
      </c>
      <c r="K175" s="1">
        <f>COUNTA($A$1:$A175)-1</f>
        <v>24</v>
      </c>
      <c r="L175" s="1">
        <f ca="1">MATCH(Composições!CONCATENAR,Banco!$A:$A,0)</f>
        <v>13082</v>
      </c>
      <c r="M175" s="82" t="str">
        <f ca="1">IF(OR(ISERROR($L175),$H175="",$H175=0),"",OFFSET(M$1,MATCH($K175,$K$1:$K175,0)-1,0))</f>
        <v>F</v>
      </c>
    </row>
    <row r="176" spans="1:14" x14ac:dyDescent="0.2">
      <c r="B176" s="92" t="s">
        <v>6169</v>
      </c>
      <c r="C176" s="92" t="s">
        <v>7780</v>
      </c>
      <c r="D176" s="79" t="str">
        <f ca="1">IF(ISNUMBER($L176),OFFSET(Banco!$A$1,Composições!$L176-1,COLUMN(Composições!D176)-1),"")</f>
        <v>SILICONE ACETICO USO GERAL INCOLOR 280 G</v>
      </c>
      <c r="E176" s="78" t="str">
        <f ca="1">IF(ISNUMBER($L176),OFFSET(Banco!$A$1,Composições!$L176-1,COLUMN(Composições!E176)-1),"")</f>
        <v>UN</v>
      </c>
      <c r="F176" s="78">
        <f t="shared" ca="1" si="31"/>
        <v>0</v>
      </c>
      <c r="G176" s="78">
        <f t="shared" ca="1" si="31"/>
        <v>8.65</v>
      </c>
      <c r="H176" s="80">
        <v>0.42399999999999999</v>
      </c>
      <c r="I176" s="81">
        <f ca="1">IF(ISNUMBER($L176),VALUE(OFFSET(Banco!$A$1,Composições!$L176-1,COLUMN(Composições!I176)-4)),0)</f>
        <v>0</v>
      </c>
      <c r="J176" s="81">
        <f ca="1">IF(ISNUMBER($L176),VALUE(OFFSET(Banco!$A$1,Composições!$L176-1,COLUMN(Composições!J176)-4)),0)</f>
        <v>20.41</v>
      </c>
      <c r="K176" s="1">
        <f>COUNTA($A$1:$A176)-1</f>
        <v>24</v>
      </c>
      <c r="L176" s="1">
        <f ca="1">MATCH(Composições!CONCATENAR,Banco!$A:$A,0)</f>
        <v>13752</v>
      </c>
      <c r="M176" s="82" t="str">
        <f ca="1">IF(OR(ISERROR($L176),$H176="",$H176=0),"",OFFSET(M$1,MATCH($K176,$K$1:$K176,0)-1,0))</f>
        <v>F</v>
      </c>
    </row>
    <row r="177" spans="1:14" x14ac:dyDescent="0.2">
      <c r="B177" s="92" t="s">
        <v>6165</v>
      </c>
      <c r="C177" s="92" t="s">
        <v>153</v>
      </c>
      <c r="D177" s="79" t="str">
        <f ca="1">IF(ISNUMBER($L177),OFFSET(Banco!$A$1,Composições!$L177-1,COLUMN(Composições!D177)-1),"")</f>
        <v>PEDREIRO COM ENCARGOS COMPLEMENTARES</v>
      </c>
      <c r="E177" s="78" t="str">
        <f ca="1">IF(ISNUMBER($L177),OFFSET(Banco!$A$1,Composições!$L177-1,COLUMN(Composições!E177)-1),"")</f>
        <v>H</v>
      </c>
      <c r="F177" s="78">
        <f t="shared" ca="1" si="31"/>
        <v>0</v>
      </c>
      <c r="G177" s="78">
        <f t="shared" ca="1" si="31"/>
        <v>22.47</v>
      </c>
      <c r="H177" s="80">
        <v>0.72</v>
      </c>
      <c r="I177" s="81">
        <f ca="1">IF(ISNUMBER($L177),VALUE(OFFSET(Banco!$A$1,Composições!$L177-1,COLUMN(Composições!I177)-4)),0)</f>
        <v>0</v>
      </c>
      <c r="J177" s="81">
        <f ca="1">IF(ISNUMBER($L177),VALUE(OFFSET(Banco!$A$1,Composições!$L177-1,COLUMN(Composições!J177)-4)),0)</f>
        <v>31.21</v>
      </c>
      <c r="K177" s="1">
        <f>COUNTA($A$1:$A177)-1</f>
        <v>24</v>
      </c>
      <c r="L177" s="1">
        <f ca="1">MATCH(Composições!CONCATENAR,Banco!$A:$A,0)</f>
        <v>7349</v>
      </c>
      <c r="M177" s="82" t="str">
        <f ca="1">IF(OR(ISERROR($L177),$H177="",$H177=0),"",OFFSET(M$1,MATCH($K177,$K$1:$K177,0)-1,0))</f>
        <v>F</v>
      </c>
    </row>
    <row r="178" spans="1:14" x14ac:dyDescent="0.2">
      <c r="B178" s="92" t="s">
        <v>6165</v>
      </c>
      <c r="C178" s="92" t="s">
        <v>156</v>
      </c>
      <c r="D178" s="79" t="str">
        <f ca="1">IF(ISNUMBER($L178),OFFSET(Banco!$A$1,Composições!$L178-1,COLUMN(Composições!D178)-1),"")</f>
        <v>SERVENTE COM ENCARGOS COMPLEMENTARES</v>
      </c>
      <c r="E178" s="78" t="str">
        <f ca="1">IF(ISNUMBER($L178),OFFSET(Banco!$A$1,Composições!$L178-1,COLUMN(Composições!E178)-1),"")</f>
        <v>H</v>
      </c>
      <c r="F178" s="78">
        <f t="shared" ca="1" si="31"/>
        <v>0</v>
      </c>
      <c r="G178" s="78">
        <f t="shared" ca="1" si="31"/>
        <v>8.15</v>
      </c>
      <c r="H178" s="80">
        <v>0.36</v>
      </c>
      <c r="I178" s="81">
        <f ca="1">IF(ISNUMBER($L178),VALUE(OFFSET(Banco!$A$1,Composições!$L178-1,COLUMN(Composições!I178)-4)),0)</f>
        <v>0</v>
      </c>
      <c r="J178" s="81">
        <f ca="1">IF(ISNUMBER($L178),VALUE(OFFSET(Banco!$A$1,Composições!$L178-1,COLUMN(Composições!J178)-4)),0)</f>
        <v>22.64</v>
      </c>
      <c r="K178" s="1">
        <f>COUNTA($A$1:$A178)-1</f>
        <v>24</v>
      </c>
      <c r="L178" s="1">
        <f ca="1">MATCH(Composições!CONCATENAR,Banco!$A:$A,0)</f>
        <v>7362</v>
      </c>
      <c r="M178" s="82" t="str">
        <f ca="1">IF(OR(ISERROR($L178),$H178="",$H178=0),"",OFFSET(M$1,MATCH($K178,$K$1:$K178,0)-1,0))</f>
        <v>F</v>
      </c>
    </row>
    <row r="179" spans="1:14" customFormat="1" ht="12.75" x14ac:dyDescent="0.2">
      <c r="K179">
        <f>COUNTA($A$1:$A179)-1</f>
        <v>24</v>
      </c>
      <c r="M179" s="85" t="str">
        <f ca="1">IF(OFFSET($M$1,MATCH(OFFSET(K179,-1,0),$K$1:$K179,0)-1,0)="F","F","")</f>
        <v>F</v>
      </c>
    </row>
    <row r="180" spans="1:14" ht="33.75" x14ac:dyDescent="0.2">
      <c r="A180" s="83" t="str">
        <f>CONCATENAR</f>
        <v xml:space="preserve">Composição FNDE 263 </v>
      </c>
      <c r="B180" s="86" t="s">
        <v>8423</v>
      </c>
      <c r="C180" s="86" t="s">
        <v>7819</v>
      </c>
      <c r="D180" s="87" t="s">
        <v>7818</v>
      </c>
      <c r="E180" s="86" t="s">
        <v>6149</v>
      </c>
      <c r="F180" s="88">
        <f ca="1">IF($L180&gt;0,SUM(OFFSET(F180,1,0,$L180),0))</f>
        <v>0</v>
      </c>
      <c r="G180" s="88">
        <f ca="1">IF($L180&gt;0,SUM(OFFSET(G180,1,0,$L180),0))</f>
        <v>535.51</v>
      </c>
      <c r="H180" s="89"/>
      <c r="I180" s="90">
        <f ca="1">IF(ISERROR(F180),0,F180)</f>
        <v>0</v>
      </c>
      <c r="J180" s="91">
        <f ca="1">IF(ISERROR(G180),0,G180)</f>
        <v>535.51</v>
      </c>
      <c r="K180" s="1">
        <f>COUNTA($A$1:$A180)-1</f>
        <v>25</v>
      </c>
      <c r="L180" s="1">
        <f>IF(MAX(K:K)=K180,MATCH(9999999,$K:$K)+1,MATCH(K180+1,K:K,0))-ROW(L180)-2</f>
        <v>5</v>
      </c>
      <c r="M180" s="3" t="str">
        <f ca="1">IF(AND(OR(I180&lt;&gt;0,J180&lt;&gt;0),N180="Sim"),"F","")</f>
        <v>F</v>
      </c>
      <c r="N180" s="84" t="s">
        <v>64</v>
      </c>
    </row>
    <row r="181" spans="1:14" ht="22.5" x14ac:dyDescent="0.2">
      <c r="B181" s="92" t="s">
        <v>6169</v>
      </c>
      <c r="C181" s="92" t="s">
        <v>7807</v>
      </c>
      <c r="D181" s="79" t="str">
        <f ca="1">IF(ISNUMBER($L181),OFFSET(Banco!$A$1,Composições!$L181-1,COLUMN(Composições!D181)-1),"")</f>
        <v>JANELA MAXIM-AR, EM ALUMINIO PERFIL 25, 60 X 80 CM (A X L), ACABAMENTO BRANCO OU BRILHANTE, BATENTE DE 4 A 5 CM, COM VIDRO 4 MM, SEM GUARNICAO/ALIZAR</v>
      </c>
      <c r="E181" s="78" t="str">
        <f ca="1">IF(ISNUMBER($L181),OFFSET(Banco!$A$1,Composições!$L181-1,COLUMN(Composições!E181)-1),"")</f>
        <v>UN</v>
      </c>
      <c r="F181" s="78">
        <f t="shared" ref="F181:G185" ca="1" si="32">TRUNC($H181*ROUND(I181,2),2)</f>
        <v>0</v>
      </c>
      <c r="G181" s="78">
        <f t="shared" ca="1" si="32"/>
        <v>432.13</v>
      </c>
      <c r="H181" s="80">
        <v>2.0832999999999999</v>
      </c>
      <c r="I181" s="81">
        <f ca="1">IF(ISNUMBER($L181),VALUE(OFFSET(Banco!$A$1,Composições!$L181-1,COLUMN(Composições!I181)-4)),0)</f>
        <v>0</v>
      </c>
      <c r="J181" s="81">
        <f ca="1">IF(ISNUMBER($L181),VALUE(OFFSET(Banco!$A$1,Composições!$L181-1,COLUMN(Composições!J181)-4)),0)</f>
        <v>207.43</v>
      </c>
      <c r="K181" s="1">
        <f>COUNTA($A$1:$A181)-1</f>
        <v>25</v>
      </c>
      <c r="L181" s="1">
        <f ca="1">MATCH(Composições!CONCATENAR,Banco!$A:$A,0)</f>
        <v>12249</v>
      </c>
      <c r="M181" s="82" t="str">
        <f ca="1">IF(OR(ISERROR($L181),$H181="",$H181=0),"",OFFSET(M$1,MATCH($K181,$K$1:$K181,0)-1,0))</f>
        <v>F</v>
      </c>
    </row>
    <row r="182" spans="1:14" ht="22.5" x14ac:dyDescent="0.2">
      <c r="B182" s="92" t="s">
        <v>6169</v>
      </c>
      <c r="C182" s="92" t="s">
        <v>7808</v>
      </c>
      <c r="D182" s="79" t="str">
        <f ca="1">IF(ISNUMBER($L182),OFFSET(Banco!$A$1,Composições!$L182-1,COLUMN(Composições!D182)-1),"")</f>
        <v>PARAFUSO DE ACO ZINCADO COM ROSCA SOBERBA, CABECA CHATA E FENDA SIMPLES, DIAMETRO 4,2 MM, COMPRIMENTO * 32 * MM</v>
      </c>
      <c r="E182" s="78" t="str">
        <f ca="1">IF(ISNUMBER($L182),OFFSET(Banco!$A$1,Composições!$L182-1,COLUMN(Composições!E182)-1),"")</f>
        <v>UN</v>
      </c>
      <c r="F182" s="78">
        <f t="shared" ca="1" si="32"/>
        <v>0</v>
      </c>
      <c r="G182" s="78">
        <f t="shared" ca="1" si="32"/>
        <v>5.36</v>
      </c>
      <c r="H182" s="80">
        <v>24.4</v>
      </c>
      <c r="I182" s="81">
        <f ca="1">IF(ISNUMBER($L182),VALUE(OFFSET(Banco!$A$1,Composições!$L182-1,COLUMN(Composições!I182)-4)),0)</f>
        <v>0</v>
      </c>
      <c r="J182" s="81">
        <f ca="1">IF(ISNUMBER($L182),VALUE(OFFSET(Banco!$A$1,Composições!$L182-1,COLUMN(Composições!J182)-4)),0)</f>
        <v>0.22</v>
      </c>
      <c r="K182" s="1">
        <f>COUNTA($A$1:$A182)-1</f>
        <v>25</v>
      </c>
      <c r="L182" s="1">
        <f ca="1">MATCH(Composições!CONCATENAR,Banco!$A:$A,0)</f>
        <v>13082</v>
      </c>
      <c r="M182" s="82" t="str">
        <f ca="1">IF(OR(ISERROR($L182),$H182="",$H182=0),"",OFFSET(M$1,MATCH($K182,$K$1:$K182,0)-1,0))</f>
        <v>F</v>
      </c>
    </row>
    <row r="183" spans="1:14" x14ac:dyDescent="0.2">
      <c r="B183" s="92" t="s">
        <v>6169</v>
      </c>
      <c r="C183" s="92" t="s">
        <v>7780</v>
      </c>
      <c r="D183" s="79" t="str">
        <f ca="1">IF(ISNUMBER($L183),OFFSET(Banco!$A$1,Composições!$L183-1,COLUMN(Composições!D183)-1),"")</f>
        <v>SILICONE ACETICO USO GERAL INCOLOR 280 G</v>
      </c>
      <c r="E183" s="78" t="str">
        <f ca="1">IF(ISNUMBER($L183),OFFSET(Banco!$A$1,Composições!$L183-1,COLUMN(Composições!E183)-1),"")</f>
        <v>UN</v>
      </c>
      <c r="F183" s="78">
        <f t="shared" ca="1" si="32"/>
        <v>0</v>
      </c>
      <c r="G183" s="78">
        <f t="shared" ca="1" si="32"/>
        <v>25.44</v>
      </c>
      <c r="H183" s="80">
        <v>1.2466999999999999</v>
      </c>
      <c r="I183" s="81">
        <f ca="1">IF(ISNUMBER($L183),VALUE(OFFSET(Banco!$A$1,Composições!$L183-1,COLUMN(Composições!I183)-4)),0)</f>
        <v>0</v>
      </c>
      <c r="J183" s="81">
        <f ca="1">IF(ISNUMBER($L183),VALUE(OFFSET(Banco!$A$1,Composições!$L183-1,COLUMN(Composições!J183)-4)),0)</f>
        <v>20.41</v>
      </c>
      <c r="K183" s="1">
        <f>COUNTA($A$1:$A183)-1</f>
        <v>25</v>
      </c>
      <c r="L183" s="1">
        <f ca="1">MATCH(Composições!CONCATENAR,Banco!$A:$A,0)</f>
        <v>13752</v>
      </c>
      <c r="M183" s="82" t="str">
        <f ca="1">IF(OR(ISERROR($L183),$H183="",$H183=0),"",OFFSET(M$1,MATCH($K183,$K$1:$K183,0)-1,0))</f>
        <v>F</v>
      </c>
    </row>
    <row r="184" spans="1:14" x14ac:dyDescent="0.2">
      <c r="B184" s="92" t="s">
        <v>6165</v>
      </c>
      <c r="C184" s="92" t="s">
        <v>153</v>
      </c>
      <c r="D184" s="79" t="str">
        <f ca="1">IF(ISNUMBER($L184),OFFSET(Banco!$A$1,Composições!$L184-1,COLUMN(Composições!D184)-1),"")</f>
        <v>PEDREIRO COM ENCARGOS COMPLEMENTARES</v>
      </c>
      <c r="E184" s="78" t="str">
        <f ca="1">IF(ISNUMBER($L184),OFFSET(Banco!$A$1,Composições!$L184-1,COLUMN(Composições!E184)-1),"")</f>
        <v>H</v>
      </c>
      <c r="F184" s="78">
        <f t="shared" ca="1" si="32"/>
        <v>0</v>
      </c>
      <c r="G184" s="78">
        <f t="shared" ca="1" si="32"/>
        <v>53.27</v>
      </c>
      <c r="H184" s="80">
        <v>1.7070000000000001</v>
      </c>
      <c r="I184" s="81">
        <f ca="1">IF(ISNUMBER($L184),VALUE(OFFSET(Banco!$A$1,Composições!$L184-1,COLUMN(Composições!I184)-4)),0)</f>
        <v>0</v>
      </c>
      <c r="J184" s="81">
        <f ca="1">IF(ISNUMBER($L184),VALUE(OFFSET(Banco!$A$1,Composições!$L184-1,COLUMN(Composições!J184)-4)),0)</f>
        <v>31.21</v>
      </c>
      <c r="K184" s="1">
        <f>COUNTA($A$1:$A184)-1</f>
        <v>25</v>
      </c>
      <c r="L184" s="1">
        <f ca="1">MATCH(Composições!CONCATENAR,Banco!$A:$A,0)</f>
        <v>7349</v>
      </c>
      <c r="M184" s="82" t="str">
        <f ca="1">IF(OR(ISERROR($L184),$H184="",$H184=0),"",OFFSET(M$1,MATCH($K184,$K$1:$K184,0)-1,0))</f>
        <v>F</v>
      </c>
    </row>
    <row r="185" spans="1:14" x14ac:dyDescent="0.2">
      <c r="B185" s="92" t="s">
        <v>6165</v>
      </c>
      <c r="C185" s="92" t="s">
        <v>156</v>
      </c>
      <c r="D185" s="79" t="str">
        <f ca="1">IF(ISNUMBER($L185),OFFSET(Banco!$A$1,Composições!$L185-1,COLUMN(Composições!D185)-1),"")</f>
        <v>SERVENTE COM ENCARGOS COMPLEMENTARES</v>
      </c>
      <c r="E185" s="78" t="str">
        <f ca="1">IF(ISNUMBER($L185),OFFSET(Banco!$A$1,Composições!$L185-1,COLUMN(Composições!E185)-1),"")</f>
        <v>H</v>
      </c>
      <c r="F185" s="78">
        <f t="shared" ca="1" si="32"/>
        <v>0</v>
      </c>
      <c r="G185" s="78">
        <f t="shared" ca="1" si="32"/>
        <v>19.309999999999999</v>
      </c>
      <c r="H185" s="80">
        <v>0.85299999999999998</v>
      </c>
      <c r="I185" s="81">
        <f ca="1">IF(ISNUMBER($L185),VALUE(OFFSET(Banco!$A$1,Composições!$L185-1,COLUMN(Composições!I185)-4)),0)</f>
        <v>0</v>
      </c>
      <c r="J185" s="81">
        <f ca="1">IF(ISNUMBER($L185),VALUE(OFFSET(Banco!$A$1,Composições!$L185-1,COLUMN(Composições!J185)-4)),0)</f>
        <v>22.64</v>
      </c>
      <c r="K185" s="1">
        <f>COUNTA($A$1:$A185)-1</f>
        <v>25</v>
      </c>
      <c r="L185" s="1">
        <f ca="1">MATCH(Composições!CONCATENAR,Banco!$A:$A,0)</f>
        <v>7362</v>
      </c>
      <c r="M185" s="82" t="str">
        <f ca="1">IF(OR(ISERROR($L185),$H185="",$H185=0),"",OFFSET(M$1,MATCH($K185,$K$1:$K185,0)-1,0))</f>
        <v>F</v>
      </c>
    </row>
    <row r="186" spans="1:14" customFormat="1" ht="12.75" x14ac:dyDescent="0.2">
      <c r="K186">
        <f>COUNTA($A$1:$A186)-1</f>
        <v>25</v>
      </c>
      <c r="M186" s="85" t="str">
        <f ca="1">IF(OFFSET($M$1,MATCH(OFFSET(K186,-1,0),$K$1:$K186,0)-1,0)="F","F","")</f>
        <v>F</v>
      </c>
    </row>
    <row r="187" spans="1:14" ht="33.75" x14ac:dyDescent="0.2">
      <c r="A187" s="83" t="str">
        <f>CONCATENAR</f>
        <v>Composição FNDE 264</v>
      </c>
      <c r="B187" s="86" t="s">
        <v>8423</v>
      </c>
      <c r="C187" s="86" t="s">
        <v>7823</v>
      </c>
      <c r="D187" s="87" t="s">
        <v>7822</v>
      </c>
      <c r="E187" s="86" t="s">
        <v>6149</v>
      </c>
      <c r="F187" s="88">
        <f ca="1">IF($L187&gt;0,SUM(OFFSET(F187,1,0,$L187),0))</f>
        <v>0</v>
      </c>
      <c r="G187" s="88">
        <f ca="1">IF($L187&gt;0,SUM(OFFSET(G187,1,0,$L187),0))</f>
        <v>535.51</v>
      </c>
      <c r="H187" s="89"/>
      <c r="I187" s="90">
        <f ca="1">IF(ISERROR(F187),0,F187)</f>
        <v>0</v>
      </c>
      <c r="J187" s="91">
        <f ca="1">IF(ISERROR(G187),0,G187)</f>
        <v>535.51</v>
      </c>
      <c r="K187" s="1">
        <f>COUNTA($A$1:$A187)-1</f>
        <v>26</v>
      </c>
      <c r="L187" s="1">
        <f>IF(MAX(K:K)=K187,MATCH(9999999,$K:$K)+1,MATCH(K187+1,K:K,0))-ROW(L187)-2</f>
        <v>5</v>
      </c>
      <c r="M187" s="3" t="str">
        <f ca="1">IF(AND(OR(I187&lt;&gt;0,J187&lt;&gt;0),N187="Sim"),"F","")</f>
        <v>F</v>
      </c>
      <c r="N187" s="84" t="s">
        <v>64</v>
      </c>
    </row>
    <row r="188" spans="1:14" ht="22.5" x14ac:dyDescent="0.2">
      <c r="B188" s="92" t="s">
        <v>6169</v>
      </c>
      <c r="C188" s="92" t="s">
        <v>7807</v>
      </c>
      <c r="D188" s="79" t="str">
        <f ca="1">IF(ISNUMBER($L188),OFFSET(Banco!$A$1,Composições!$L188-1,COLUMN(Composições!D188)-1),"")</f>
        <v>JANELA MAXIM-AR, EM ALUMINIO PERFIL 25, 60 X 80 CM (A X L), ACABAMENTO BRANCO OU BRILHANTE, BATENTE DE 4 A 5 CM, COM VIDRO 4 MM, SEM GUARNICAO/ALIZAR</v>
      </c>
      <c r="E188" s="78" t="str">
        <f ca="1">IF(ISNUMBER($L188),OFFSET(Banco!$A$1,Composições!$L188-1,COLUMN(Composições!E188)-1),"")</f>
        <v>UN</v>
      </c>
      <c r="F188" s="78">
        <f t="shared" ref="F188:G192" ca="1" si="33">TRUNC($H188*ROUND(I188,2),2)</f>
        <v>0</v>
      </c>
      <c r="G188" s="78">
        <f t="shared" ca="1" si="33"/>
        <v>432.13</v>
      </c>
      <c r="H188" s="80">
        <v>2.0832999999999999</v>
      </c>
      <c r="I188" s="81">
        <f ca="1">IF(ISNUMBER($L188),VALUE(OFFSET(Banco!$A$1,Composições!$L188-1,COLUMN(Composições!I188)-4)),0)</f>
        <v>0</v>
      </c>
      <c r="J188" s="81">
        <f ca="1">IF(ISNUMBER($L188),VALUE(OFFSET(Banco!$A$1,Composições!$L188-1,COLUMN(Composições!J188)-4)),0)</f>
        <v>207.43</v>
      </c>
      <c r="K188" s="1">
        <f>COUNTA($A$1:$A188)-1</f>
        <v>26</v>
      </c>
      <c r="L188" s="1">
        <f ca="1">MATCH(Composições!CONCATENAR,Banco!$A:$A,0)</f>
        <v>12249</v>
      </c>
      <c r="M188" s="82" t="str">
        <f ca="1">IF(OR(ISERROR($L188),$H188="",$H188=0),"",OFFSET(M$1,MATCH($K188,$K$1:$K188,0)-1,0))</f>
        <v>F</v>
      </c>
    </row>
    <row r="189" spans="1:14" ht="22.5" x14ac:dyDescent="0.2">
      <c r="B189" s="92" t="s">
        <v>6169</v>
      </c>
      <c r="C189" s="92" t="s">
        <v>7808</v>
      </c>
      <c r="D189" s="79" t="str">
        <f ca="1">IF(ISNUMBER($L189),OFFSET(Banco!$A$1,Composições!$L189-1,COLUMN(Composições!D189)-1),"")</f>
        <v>PARAFUSO DE ACO ZINCADO COM ROSCA SOBERBA, CABECA CHATA E FENDA SIMPLES, DIAMETRO 4,2 MM, COMPRIMENTO * 32 * MM</v>
      </c>
      <c r="E189" s="78" t="str">
        <f ca="1">IF(ISNUMBER($L189),OFFSET(Banco!$A$1,Composições!$L189-1,COLUMN(Composições!E189)-1),"")</f>
        <v>UN</v>
      </c>
      <c r="F189" s="78">
        <f t="shared" ca="1" si="33"/>
        <v>0</v>
      </c>
      <c r="G189" s="78">
        <f t="shared" ca="1" si="33"/>
        <v>5.36</v>
      </c>
      <c r="H189" s="80">
        <v>24.4</v>
      </c>
      <c r="I189" s="81">
        <f ca="1">IF(ISNUMBER($L189),VALUE(OFFSET(Banco!$A$1,Composições!$L189-1,COLUMN(Composições!I189)-4)),0)</f>
        <v>0</v>
      </c>
      <c r="J189" s="81">
        <f ca="1">IF(ISNUMBER($L189),VALUE(OFFSET(Banco!$A$1,Composições!$L189-1,COLUMN(Composições!J189)-4)),0)</f>
        <v>0.22</v>
      </c>
      <c r="K189" s="1">
        <f>COUNTA($A$1:$A189)-1</f>
        <v>26</v>
      </c>
      <c r="L189" s="1">
        <f ca="1">MATCH(Composições!CONCATENAR,Banco!$A:$A,0)</f>
        <v>13082</v>
      </c>
      <c r="M189" s="82" t="str">
        <f ca="1">IF(OR(ISERROR($L189),$H189="",$H189=0),"",OFFSET(M$1,MATCH($K189,$K$1:$K189,0)-1,0))</f>
        <v>F</v>
      </c>
    </row>
    <row r="190" spans="1:14" x14ac:dyDescent="0.2">
      <c r="B190" s="92" t="s">
        <v>6169</v>
      </c>
      <c r="C190" s="92" t="s">
        <v>7780</v>
      </c>
      <c r="D190" s="79" t="str">
        <f ca="1">IF(ISNUMBER($L190),OFFSET(Banco!$A$1,Composições!$L190-1,COLUMN(Composições!D190)-1),"")</f>
        <v>SILICONE ACETICO USO GERAL INCOLOR 280 G</v>
      </c>
      <c r="E190" s="78" t="str">
        <f ca="1">IF(ISNUMBER($L190),OFFSET(Banco!$A$1,Composições!$L190-1,COLUMN(Composições!E190)-1),"")</f>
        <v>UN</v>
      </c>
      <c r="F190" s="78">
        <f t="shared" ca="1" si="33"/>
        <v>0</v>
      </c>
      <c r="G190" s="78">
        <f t="shared" ca="1" si="33"/>
        <v>25.44</v>
      </c>
      <c r="H190" s="80">
        <v>1.2466999999999999</v>
      </c>
      <c r="I190" s="81">
        <f ca="1">IF(ISNUMBER($L190),VALUE(OFFSET(Banco!$A$1,Composições!$L190-1,COLUMN(Composições!I190)-4)),0)</f>
        <v>0</v>
      </c>
      <c r="J190" s="81">
        <f ca="1">IF(ISNUMBER($L190),VALUE(OFFSET(Banco!$A$1,Composições!$L190-1,COLUMN(Composições!J190)-4)),0)</f>
        <v>20.41</v>
      </c>
      <c r="K190" s="1">
        <f>COUNTA($A$1:$A190)-1</f>
        <v>26</v>
      </c>
      <c r="L190" s="1">
        <f ca="1">MATCH(Composições!CONCATENAR,Banco!$A:$A,0)</f>
        <v>13752</v>
      </c>
      <c r="M190" s="82" t="str">
        <f ca="1">IF(OR(ISERROR($L190),$H190="",$H190=0),"",OFFSET(M$1,MATCH($K190,$K$1:$K190,0)-1,0))</f>
        <v>F</v>
      </c>
    </row>
    <row r="191" spans="1:14" x14ac:dyDescent="0.2">
      <c r="B191" s="92" t="s">
        <v>6165</v>
      </c>
      <c r="C191" s="92" t="s">
        <v>153</v>
      </c>
      <c r="D191" s="79" t="str">
        <f ca="1">IF(ISNUMBER($L191),OFFSET(Banco!$A$1,Composições!$L191-1,COLUMN(Composições!D191)-1),"")</f>
        <v>PEDREIRO COM ENCARGOS COMPLEMENTARES</v>
      </c>
      <c r="E191" s="78" t="str">
        <f ca="1">IF(ISNUMBER($L191),OFFSET(Banco!$A$1,Composições!$L191-1,COLUMN(Composições!E191)-1),"")</f>
        <v>H</v>
      </c>
      <c r="F191" s="78">
        <f t="shared" ca="1" si="33"/>
        <v>0</v>
      </c>
      <c r="G191" s="78">
        <f t="shared" ca="1" si="33"/>
        <v>53.27</v>
      </c>
      <c r="H191" s="80">
        <v>1.7070000000000001</v>
      </c>
      <c r="I191" s="81">
        <f ca="1">IF(ISNUMBER($L191),VALUE(OFFSET(Banco!$A$1,Composições!$L191-1,COLUMN(Composições!I191)-4)),0)</f>
        <v>0</v>
      </c>
      <c r="J191" s="81">
        <f ca="1">IF(ISNUMBER($L191),VALUE(OFFSET(Banco!$A$1,Composições!$L191-1,COLUMN(Composições!J191)-4)),0)</f>
        <v>31.21</v>
      </c>
      <c r="K191" s="1">
        <f>COUNTA($A$1:$A191)-1</f>
        <v>26</v>
      </c>
      <c r="L191" s="1">
        <f ca="1">MATCH(Composições!CONCATENAR,Banco!$A:$A,0)</f>
        <v>7349</v>
      </c>
      <c r="M191" s="82" t="str">
        <f ca="1">IF(OR(ISERROR($L191),$H191="",$H191=0),"",OFFSET(M$1,MATCH($K191,$K$1:$K191,0)-1,0))</f>
        <v>F</v>
      </c>
    </row>
    <row r="192" spans="1:14" x14ac:dyDescent="0.2">
      <c r="B192" s="92" t="s">
        <v>6165</v>
      </c>
      <c r="C192" s="92" t="s">
        <v>156</v>
      </c>
      <c r="D192" s="79" t="str">
        <f ca="1">IF(ISNUMBER($L192),OFFSET(Banco!$A$1,Composições!$L192-1,COLUMN(Composições!D192)-1),"")</f>
        <v>SERVENTE COM ENCARGOS COMPLEMENTARES</v>
      </c>
      <c r="E192" s="78" t="str">
        <f ca="1">IF(ISNUMBER($L192),OFFSET(Banco!$A$1,Composições!$L192-1,COLUMN(Composições!E192)-1),"")</f>
        <v>H</v>
      </c>
      <c r="F192" s="78">
        <f t="shared" ca="1" si="33"/>
        <v>0</v>
      </c>
      <c r="G192" s="78">
        <f t="shared" ca="1" si="33"/>
        <v>19.309999999999999</v>
      </c>
      <c r="H192" s="80">
        <v>0.85299999999999998</v>
      </c>
      <c r="I192" s="81">
        <f ca="1">IF(ISNUMBER($L192),VALUE(OFFSET(Banco!$A$1,Composições!$L192-1,COLUMN(Composições!I192)-4)),0)</f>
        <v>0</v>
      </c>
      <c r="J192" s="81">
        <f ca="1">IF(ISNUMBER($L192),VALUE(OFFSET(Banco!$A$1,Composições!$L192-1,COLUMN(Composições!J192)-4)),0)</f>
        <v>22.64</v>
      </c>
      <c r="K192" s="1">
        <f>COUNTA($A$1:$A192)-1</f>
        <v>26</v>
      </c>
      <c r="L192" s="1">
        <f ca="1">MATCH(Composições!CONCATENAR,Banco!$A:$A,0)</f>
        <v>7362</v>
      </c>
      <c r="M192" s="82" t="str">
        <f ca="1">IF(OR(ISERROR($L192),$H192="",$H192=0),"",OFFSET(M$1,MATCH($K192,$K$1:$K192,0)-1,0))</f>
        <v>F</v>
      </c>
    </row>
    <row r="193" spans="1:14" customFormat="1" ht="12.75" x14ac:dyDescent="0.2">
      <c r="K193">
        <f>COUNTA($A$1:$A193)-1</f>
        <v>26</v>
      </c>
      <c r="M193" s="85" t="str">
        <f ca="1">IF(OFFSET($M$1,MATCH(OFFSET(K193,-1,0),$K$1:$K193,0)-1,0)="F","F","")</f>
        <v>F</v>
      </c>
    </row>
    <row r="194" spans="1:14" ht="33.75" x14ac:dyDescent="0.2">
      <c r="A194" s="83" t="str">
        <f>CONCATENAR</f>
        <v>Composição FNDE 268</v>
      </c>
      <c r="B194" s="86" t="s">
        <v>8423</v>
      </c>
      <c r="C194" s="86" t="s">
        <v>7821</v>
      </c>
      <c r="D194" s="87" t="s">
        <v>7820</v>
      </c>
      <c r="E194" s="86" t="s">
        <v>6149</v>
      </c>
      <c r="F194" s="88">
        <f ca="1">IF($L194&gt;0,SUM(OFFSET(F194,1,0,$L194),0))</f>
        <v>0</v>
      </c>
      <c r="G194" s="88">
        <f ca="1">IF($L194&gt;0,SUM(OFFSET(G194,1,0,$L194),0))</f>
        <v>535.51</v>
      </c>
      <c r="H194" s="89"/>
      <c r="I194" s="90">
        <f ca="1">IF(ISERROR(F194),0,F194)</f>
        <v>0</v>
      </c>
      <c r="J194" s="91">
        <f ca="1">IF(ISERROR(G194),0,G194)</f>
        <v>535.51</v>
      </c>
      <c r="K194" s="1">
        <f>COUNTA($A$1:$A194)-1</f>
        <v>27</v>
      </c>
      <c r="L194" s="1">
        <f>IF(MAX(K:K)=K194,MATCH(9999999,$K:$K)+1,MATCH(K194+1,K:K,0))-ROW(L194)-2</f>
        <v>5</v>
      </c>
      <c r="M194" s="3" t="str">
        <f ca="1">IF(AND(OR(I194&lt;&gt;0,J194&lt;&gt;0),N194="Sim"),"F","")</f>
        <v>F</v>
      </c>
      <c r="N194" s="84" t="s">
        <v>64</v>
      </c>
    </row>
    <row r="195" spans="1:14" ht="22.5" x14ac:dyDescent="0.2">
      <c r="B195" s="92" t="s">
        <v>6169</v>
      </c>
      <c r="C195" s="92" t="s">
        <v>7807</v>
      </c>
      <c r="D195" s="79" t="str">
        <f ca="1">IF(ISNUMBER($L195),OFFSET(Banco!$A$1,Composições!$L195-1,COLUMN(Composições!D195)-1),"")</f>
        <v>JANELA MAXIM-AR, EM ALUMINIO PERFIL 25, 60 X 80 CM (A X L), ACABAMENTO BRANCO OU BRILHANTE, BATENTE DE 4 A 5 CM, COM VIDRO 4 MM, SEM GUARNICAO/ALIZAR</v>
      </c>
      <c r="E195" s="78" t="str">
        <f ca="1">IF(ISNUMBER($L195),OFFSET(Banco!$A$1,Composições!$L195-1,COLUMN(Composições!E195)-1),"")</f>
        <v>UN</v>
      </c>
      <c r="F195" s="78">
        <f t="shared" ref="F195:G199" ca="1" si="34">TRUNC($H195*ROUND(I195,2),2)</f>
        <v>0</v>
      </c>
      <c r="G195" s="78">
        <f t="shared" ca="1" si="34"/>
        <v>432.13</v>
      </c>
      <c r="H195" s="80">
        <v>2.0832999999999999</v>
      </c>
      <c r="I195" s="81">
        <f ca="1">IF(ISNUMBER($L195),VALUE(OFFSET(Banco!$A$1,Composições!$L195-1,COLUMN(Composições!I195)-4)),0)</f>
        <v>0</v>
      </c>
      <c r="J195" s="81">
        <f ca="1">IF(ISNUMBER($L195),VALUE(OFFSET(Banco!$A$1,Composições!$L195-1,COLUMN(Composições!J195)-4)),0)</f>
        <v>207.43</v>
      </c>
      <c r="K195" s="1">
        <f>COUNTA($A$1:$A195)-1</f>
        <v>27</v>
      </c>
      <c r="L195" s="1">
        <f ca="1">MATCH(Composições!CONCATENAR,Banco!$A:$A,0)</f>
        <v>12249</v>
      </c>
      <c r="M195" s="82" t="str">
        <f ca="1">IF(OR(ISERROR($L195),$H195="",$H195=0),"",OFFSET(M$1,MATCH($K195,$K$1:$K195,0)-1,0))</f>
        <v>F</v>
      </c>
    </row>
    <row r="196" spans="1:14" ht="22.5" x14ac:dyDescent="0.2">
      <c r="B196" s="92" t="s">
        <v>6169</v>
      </c>
      <c r="C196" s="92" t="s">
        <v>7808</v>
      </c>
      <c r="D196" s="79" t="str">
        <f ca="1">IF(ISNUMBER($L196),OFFSET(Banco!$A$1,Composições!$L196-1,COLUMN(Composições!D196)-1),"")</f>
        <v>PARAFUSO DE ACO ZINCADO COM ROSCA SOBERBA, CABECA CHATA E FENDA SIMPLES, DIAMETRO 4,2 MM, COMPRIMENTO * 32 * MM</v>
      </c>
      <c r="E196" s="78" t="str">
        <f ca="1">IF(ISNUMBER($L196),OFFSET(Banco!$A$1,Composições!$L196-1,COLUMN(Composições!E196)-1),"")</f>
        <v>UN</v>
      </c>
      <c r="F196" s="78">
        <f t="shared" ca="1" si="34"/>
        <v>0</v>
      </c>
      <c r="G196" s="78">
        <f t="shared" ca="1" si="34"/>
        <v>5.36</v>
      </c>
      <c r="H196" s="80">
        <v>24.4</v>
      </c>
      <c r="I196" s="81">
        <f ca="1">IF(ISNUMBER($L196),VALUE(OFFSET(Banco!$A$1,Composições!$L196-1,COLUMN(Composições!I196)-4)),0)</f>
        <v>0</v>
      </c>
      <c r="J196" s="81">
        <f ca="1">IF(ISNUMBER($L196),VALUE(OFFSET(Banco!$A$1,Composições!$L196-1,COLUMN(Composições!J196)-4)),0)</f>
        <v>0.22</v>
      </c>
      <c r="K196" s="1">
        <f>COUNTA($A$1:$A196)-1</f>
        <v>27</v>
      </c>
      <c r="L196" s="1">
        <f ca="1">MATCH(Composições!CONCATENAR,Banco!$A:$A,0)</f>
        <v>13082</v>
      </c>
      <c r="M196" s="82" t="str">
        <f ca="1">IF(OR(ISERROR($L196),$H196="",$H196=0),"",OFFSET(M$1,MATCH($K196,$K$1:$K196,0)-1,0))</f>
        <v>F</v>
      </c>
    </row>
    <row r="197" spans="1:14" x14ac:dyDescent="0.2">
      <c r="B197" s="92" t="s">
        <v>6169</v>
      </c>
      <c r="C197" s="92" t="s">
        <v>7780</v>
      </c>
      <c r="D197" s="79" t="str">
        <f ca="1">IF(ISNUMBER($L197),OFFSET(Banco!$A$1,Composições!$L197-1,COLUMN(Composições!D197)-1),"")</f>
        <v>SILICONE ACETICO USO GERAL INCOLOR 280 G</v>
      </c>
      <c r="E197" s="78" t="str">
        <f ca="1">IF(ISNUMBER($L197),OFFSET(Banco!$A$1,Composições!$L197-1,COLUMN(Composições!E197)-1),"")</f>
        <v>UN</v>
      </c>
      <c r="F197" s="78">
        <f t="shared" ca="1" si="34"/>
        <v>0</v>
      </c>
      <c r="G197" s="78">
        <f t="shared" ca="1" si="34"/>
        <v>25.44</v>
      </c>
      <c r="H197" s="80">
        <v>1.2466999999999999</v>
      </c>
      <c r="I197" s="81">
        <f ca="1">IF(ISNUMBER($L197),VALUE(OFFSET(Banco!$A$1,Composições!$L197-1,COLUMN(Composições!I197)-4)),0)</f>
        <v>0</v>
      </c>
      <c r="J197" s="81">
        <f ca="1">IF(ISNUMBER($L197),VALUE(OFFSET(Banco!$A$1,Composições!$L197-1,COLUMN(Composições!J197)-4)),0)</f>
        <v>20.41</v>
      </c>
      <c r="K197" s="1">
        <f>COUNTA($A$1:$A197)-1</f>
        <v>27</v>
      </c>
      <c r="L197" s="1">
        <f ca="1">MATCH(Composições!CONCATENAR,Banco!$A:$A,0)</f>
        <v>13752</v>
      </c>
      <c r="M197" s="82" t="str">
        <f ca="1">IF(OR(ISERROR($L197),$H197="",$H197=0),"",OFFSET(M$1,MATCH($K197,$K$1:$K197,0)-1,0))</f>
        <v>F</v>
      </c>
    </row>
    <row r="198" spans="1:14" x14ac:dyDescent="0.2">
      <c r="B198" s="92" t="s">
        <v>6165</v>
      </c>
      <c r="C198" s="92" t="s">
        <v>153</v>
      </c>
      <c r="D198" s="79" t="str">
        <f ca="1">IF(ISNUMBER($L198),OFFSET(Banco!$A$1,Composições!$L198-1,COLUMN(Composições!D198)-1),"")</f>
        <v>PEDREIRO COM ENCARGOS COMPLEMENTARES</v>
      </c>
      <c r="E198" s="78" t="str">
        <f ca="1">IF(ISNUMBER($L198),OFFSET(Banco!$A$1,Composições!$L198-1,COLUMN(Composições!E198)-1),"")</f>
        <v>H</v>
      </c>
      <c r="F198" s="78">
        <f t="shared" ca="1" si="34"/>
        <v>0</v>
      </c>
      <c r="G198" s="78">
        <f t="shared" ca="1" si="34"/>
        <v>53.27</v>
      </c>
      <c r="H198" s="80">
        <v>1.7070000000000001</v>
      </c>
      <c r="I198" s="81">
        <f ca="1">IF(ISNUMBER($L198),VALUE(OFFSET(Banco!$A$1,Composições!$L198-1,COLUMN(Composições!I198)-4)),0)</f>
        <v>0</v>
      </c>
      <c r="J198" s="81">
        <f ca="1">IF(ISNUMBER($L198),VALUE(OFFSET(Banco!$A$1,Composições!$L198-1,COLUMN(Composições!J198)-4)),0)</f>
        <v>31.21</v>
      </c>
      <c r="K198" s="1">
        <f>COUNTA($A$1:$A198)-1</f>
        <v>27</v>
      </c>
      <c r="L198" s="1">
        <f ca="1">MATCH(Composições!CONCATENAR,Banco!$A:$A,0)</f>
        <v>7349</v>
      </c>
      <c r="M198" s="82" t="str">
        <f ca="1">IF(OR(ISERROR($L198),$H198="",$H198=0),"",OFFSET(M$1,MATCH($K198,$K$1:$K198,0)-1,0))</f>
        <v>F</v>
      </c>
    </row>
    <row r="199" spans="1:14" x14ac:dyDescent="0.2">
      <c r="B199" s="92" t="s">
        <v>6165</v>
      </c>
      <c r="C199" s="92" t="s">
        <v>156</v>
      </c>
      <c r="D199" s="79" t="str">
        <f ca="1">IF(ISNUMBER($L199),OFFSET(Banco!$A$1,Composições!$L199-1,COLUMN(Composições!D199)-1),"")</f>
        <v>SERVENTE COM ENCARGOS COMPLEMENTARES</v>
      </c>
      <c r="E199" s="78" t="str">
        <f ca="1">IF(ISNUMBER($L199),OFFSET(Banco!$A$1,Composições!$L199-1,COLUMN(Composições!E199)-1),"")</f>
        <v>H</v>
      </c>
      <c r="F199" s="78">
        <f t="shared" ca="1" si="34"/>
        <v>0</v>
      </c>
      <c r="G199" s="78">
        <f t="shared" ca="1" si="34"/>
        <v>19.309999999999999</v>
      </c>
      <c r="H199" s="80">
        <v>0.85299999999999998</v>
      </c>
      <c r="I199" s="81">
        <f ca="1">IF(ISNUMBER($L199),VALUE(OFFSET(Banco!$A$1,Composições!$L199-1,COLUMN(Composições!I199)-4)),0)</f>
        <v>0</v>
      </c>
      <c r="J199" s="81">
        <f ca="1">IF(ISNUMBER($L199),VALUE(OFFSET(Banco!$A$1,Composições!$L199-1,COLUMN(Composições!J199)-4)),0)</f>
        <v>22.64</v>
      </c>
      <c r="K199" s="1">
        <f>COUNTA($A$1:$A199)-1</f>
        <v>27</v>
      </c>
      <c r="L199" s="1">
        <f ca="1">MATCH(Composições!CONCATENAR,Banco!$A:$A,0)</f>
        <v>7362</v>
      </c>
      <c r="M199" s="82" t="str">
        <f ca="1">IF(OR(ISERROR($L199),$H199="",$H199=0),"",OFFSET(M$1,MATCH($K199,$K$1:$K199,0)-1,0))</f>
        <v>F</v>
      </c>
    </row>
    <row r="200" spans="1:14" customFormat="1" ht="12.75" x14ac:dyDescent="0.2">
      <c r="K200">
        <f>COUNTA($A$1:$A200)-1</f>
        <v>27</v>
      </c>
      <c r="M200" s="85" t="str">
        <f ca="1">IF(OFFSET($M$1,MATCH(OFFSET(K200,-1,0),$K$1:$K200,0)-1,0)="F","F","")</f>
        <v>F</v>
      </c>
    </row>
    <row r="201" spans="1:14" ht="33.75" x14ac:dyDescent="0.2">
      <c r="A201" s="83" t="str">
        <f>CONCATENAR</f>
        <v>Composição FNDE 265</v>
      </c>
      <c r="B201" s="86" t="s">
        <v>8423</v>
      </c>
      <c r="C201" s="86" t="s">
        <v>7825</v>
      </c>
      <c r="D201" s="87" t="s">
        <v>7824</v>
      </c>
      <c r="E201" s="86" t="s">
        <v>6149</v>
      </c>
      <c r="F201" s="88">
        <f ca="1">IF($L201&gt;0,SUM(OFFSET(F201,1,0,$L201),0))</f>
        <v>0</v>
      </c>
      <c r="G201" s="88">
        <f ca="1">IF($L201&gt;0,SUM(OFFSET(G201,1,0,$L201),0))</f>
        <v>535.51</v>
      </c>
      <c r="H201" s="89"/>
      <c r="I201" s="90">
        <f ca="1">IF(ISERROR(F201),0,F201)</f>
        <v>0</v>
      </c>
      <c r="J201" s="91">
        <f ca="1">IF(ISERROR(G201),0,G201)</f>
        <v>535.51</v>
      </c>
      <c r="K201" s="1">
        <f>COUNTA($A$1:$A201)-1</f>
        <v>28</v>
      </c>
      <c r="L201" s="1">
        <f>IF(MAX(K:K)=K201,MATCH(9999999,$K:$K)+1,MATCH(K201+1,K:K,0))-ROW(L201)-2</f>
        <v>5</v>
      </c>
      <c r="M201" s="3" t="str">
        <f ca="1">IF(AND(OR(I201&lt;&gt;0,J201&lt;&gt;0),N201="Sim"),"F","")</f>
        <v>F</v>
      </c>
      <c r="N201" s="84" t="s">
        <v>64</v>
      </c>
    </row>
    <row r="202" spans="1:14" ht="22.5" x14ac:dyDescent="0.2">
      <c r="B202" s="92" t="s">
        <v>6169</v>
      </c>
      <c r="C202" s="92" t="s">
        <v>7807</v>
      </c>
      <c r="D202" s="79" t="str">
        <f ca="1">IF(ISNUMBER($L202),OFFSET(Banco!$A$1,Composições!$L202-1,COLUMN(Composições!D202)-1),"")</f>
        <v>JANELA MAXIM-AR, EM ALUMINIO PERFIL 25, 60 X 80 CM (A X L), ACABAMENTO BRANCO OU BRILHANTE, BATENTE DE 4 A 5 CM, COM VIDRO 4 MM, SEM GUARNICAO/ALIZAR</v>
      </c>
      <c r="E202" s="78" t="str">
        <f ca="1">IF(ISNUMBER($L202),OFFSET(Banco!$A$1,Composições!$L202-1,COLUMN(Composições!E202)-1),"")</f>
        <v>UN</v>
      </c>
      <c r="F202" s="78">
        <f t="shared" ref="F202:G206" ca="1" si="35">TRUNC($H202*ROUND(I202,2),2)</f>
        <v>0</v>
      </c>
      <c r="G202" s="78">
        <f t="shared" ca="1" si="35"/>
        <v>432.13</v>
      </c>
      <c r="H202" s="80">
        <v>2.0832999999999999</v>
      </c>
      <c r="I202" s="81">
        <f ca="1">IF(ISNUMBER($L202),VALUE(OFFSET(Banco!$A$1,Composições!$L202-1,COLUMN(Composições!I202)-4)),0)</f>
        <v>0</v>
      </c>
      <c r="J202" s="81">
        <f ca="1">IF(ISNUMBER($L202),VALUE(OFFSET(Banco!$A$1,Composições!$L202-1,COLUMN(Composições!J202)-4)),0)</f>
        <v>207.43</v>
      </c>
      <c r="K202" s="1">
        <f>COUNTA($A$1:$A202)-1</f>
        <v>28</v>
      </c>
      <c r="L202" s="1">
        <f ca="1">MATCH(Composições!CONCATENAR,Banco!$A:$A,0)</f>
        <v>12249</v>
      </c>
      <c r="M202" s="82" t="str">
        <f ca="1">IF(OR(ISERROR($L202),$H202="",$H202=0),"",OFFSET(M$1,MATCH($K202,$K$1:$K202,0)-1,0))</f>
        <v>F</v>
      </c>
    </row>
    <row r="203" spans="1:14" ht="22.5" x14ac:dyDescent="0.2">
      <c r="B203" s="92" t="s">
        <v>6169</v>
      </c>
      <c r="C203" s="92" t="s">
        <v>7808</v>
      </c>
      <c r="D203" s="79" t="str">
        <f ca="1">IF(ISNUMBER($L203),OFFSET(Banco!$A$1,Composições!$L203-1,COLUMN(Composições!D203)-1),"")</f>
        <v>PARAFUSO DE ACO ZINCADO COM ROSCA SOBERBA, CABECA CHATA E FENDA SIMPLES, DIAMETRO 4,2 MM, COMPRIMENTO * 32 * MM</v>
      </c>
      <c r="E203" s="78" t="str">
        <f ca="1">IF(ISNUMBER($L203),OFFSET(Banco!$A$1,Composições!$L203-1,COLUMN(Composições!E203)-1),"")</f>
        <v>UN</v>
      </c>
      <c r="F203" s="78">
        <f t="shared" ca="1" si="35"/>
        <v>0</v>
      </c>
      <c r="G203" s="78">
        <f t="shared" ca="1" si="35"/>
        <v>5.36</v>
      </c>
      <c r="H203" s="80">
        <v>24.4</v>
      </c>
      <c r="I203" s="81">
        <f ca="1">IF(ISNUMBER($L203),VALUE(OFFSET(Banco!$A$1,Composições!$L203-1,COLUMN(Composições!I203)-4)),0)</f>
        <v>0</v>
      </c>
      <c r="J203" s="81">
        <f ca="1">IF(ISNUMBER($L203),VALUE(OFFSET(Banco!$A$1,Composições!$L203-1,COLUMN(Composições!J203)-4)),0)</f>
        <v>0.22</v>
      </c>
      <c r="K203" s="1">
        <f>COUNTA($A$1:$A203)-1</f>
        <v>28</v>
      </c>
      <c r="L203" s="1">
        <f ca="1">MATCH(Composições!CONCATENAR,Banco!$A:$A,0)</f>
        <v>13082</v>
      </c>
      <c r="M203" s="82" t="str">
        <f ca="1">IF(OR(ISERROR($L203),$H203="",$H203=0),"",OFFSET(M$1,MATCH($K203,$K$1:$K203,0)-1,0))</f>
        <v>F</v>
      </c>
    </row>
    <row r="204" spans="1:14" x14ac:dyDescent="0.2">
      <c r="B204" s="92" t="s">
        <v>6169</v>
      </c>
      <c r="C204" s="92" t="s">
        <v>7780</v>
      </c>
      <c r="D204" s="79" t="str">
        <f ca="1">IF(ISNUMBER($L204),OFFSET(Banco!$A$1,Composições!$L204-1,COLUMN(Composições!D204)-1),"")</f>
        <v>SILICONE ACETICO USO GERAL INCOLOR 280 G</v>
      </c>
      <c r="E204" s="78" t="str">
        <f ca="1">IF(ISNUMBER($L204),OFFSET(Banco!$A$1,Composições!$L204-1,COLUMN(Composições!E204)-1),"")</f>
        <v>UN</v>
      </c>
      <c r="F204" s="78">
        <f t="shared" ca="1" si="35"/>
        <v>0</v>
      </c>
      <c r="G204" s="78">
        <f t="shared" ca="1" si="35"/>
        <v>25.44</v>
      </c>
      <c r="H204" s="80">
        <v>1.2466999999999999</v>
      </c>
      <c r="I204" s="81">
        <f ca="1">IF(ISNUMBER($L204),VALUE(OFFSET(Banco!$A$1,Composições!$L204-1,COLUMN(Composições!I204)-4)),0)</f>
        <v>0</v>
      </c>
      <c r="J204" s="81">
        <f ca="1">IF(ISNUMBER($L204),VALUE(OFFSET(Banco!$A$1,Composições!$L204-1,COLUMN(Composições!J204)-4)),0)</f>
        <v>20.41</v>
      </c>
      <c r="K204" s="1">
        <f>COUNTA($A$1:$A204)-1</f>
        <v>28</v>
      </c>
      <c r="L204" s="1">
        <f ca="1">MATCH(Composições!CONCATENAR,Banco!$A:$A,0)</f>
        <v>13752</v>
      </c>
      <c r="M204" s="82" t="str">
        <f ca="1">IF(OR(ISERROR($L204),$H204="",$H204=0),"",OFFSET(M$1,MATCH($K204,$K$1:$K204,0)-1,0))</f>
        <v>F</v>
      </c>
    </row>
    <row r="205" spans="1:14" x14ac:dyDescent="0.2">
      <c r="B205" s="92" t="s">
        <v>6165</v>
      </c>
      <c r="C205" s="92" t="s">
        <v>153</v>
      </c>
      <c r="D205" s="79" t="str">
        <f ca="1">IF(ISNUMBER($L205),OFFSET(Banco!$A$1,Composições!$L205-1,COLUMN(Composições!D205)-1),"")</f>
        <v>PEDREIRO COM ENCARGOS COMPLEMENTARES</v>
      </c>
      <c r="E205" s="78" t="str">
        <f ca="1">IF(ISNUMBER($L205),OFFSET(Banco!$A$1,Composições!$L205-1,COLUMN(Composições!E205)-1),"")</f>
        <v>H</v>
      </c>
      <c r="F205" s="78">
        <f t="shared" ca="1" si="35"/>
        <v>0</v>
      </c>
      <c r="G205" s="78">
        <f t="shared" ca="1" si="35"/>
        <v>53.27</v>
      </c>
      <c r="H205" s="80">
        <v>1.7070000000000001</v>
      </c>
      <c r="I205" s="81">
        <f ca="1">IF(ISNUMBER($L205),VALUE(OFFSET(Banco!$A$1,Composições!$L205-1,COLUMN(Composições!I205)-4)),0)</f>
        <v>0</v>
      </c>
      <c r="J205" s="81">
        <f ca="1">IF(ISNUMBER($L205),VALUE(OFFSET(Banco!$A$1,Composições!$L205-1,COLUMN(Composições!J205)-4)),0)</f>
        <v>31.21</v>
      </c>
      <c r="K205" s="1">
        <f>COUNTA($A$1:$A205)-1</f>
        <v>28</v>
      </c>
      <c r="L205" s="1">
        <f ca="1">MATCH(Composições!CONCATENAR,Banco!$A:$A,0)</f>
        <v>7349</v>
      </c>
      <c r="M205" s="82" t="str">
        <f ca="1">IF(OR(ISERROR($L205),$H205="",$H205=0),"",OFFSET(M$1,MATCH($K205,$K$1:$K205,0)-1,0))</f>
        <v>F</v>
      </c>
    </row>
    <row r="206" spans="1:14" x14ac:dyDescent="0.2">
      <c r="B206" s="92" t="s">
        <v>6165</v>
      </c>
      <c r="C206" s="92" t="s">
        <v>156</v>
      </c>
      <c r="D206" s="79" t="str">
        <f ca="1">IF(ISNUMBER($L206),OFFSET(Banco!$A$1,Composições!$L206-1,COLUMN(Composições!D206)-1),"")</f>
        <v>SERVENTE COM ENCARGOS COMPLEMENTARES</v>
      </c>
      <c r="E206" s="78" t="str">
        <f ca="1">IF(ISNUMBER($L206),OFFSET(Banco!$A$1,Composições!$L206-1,COLUMN(Composições!E206)-1),"")</f>
        <v>H</v>
      </c>
      <c r="F206" s="78">
        <f t="shared" ca="1" si="35"/>
        <v>0</v>
      </c>
      <c r="G206" s="78">
        <f t="shared" ca="1" si="35"/>
        <v>19.309999999999999</v>
      </c>
      <c r="H206" s="80">
        <v>0.85299999999999998</v>
      </c>
      <c r="I206" s="81">
        <f ca="1">IF(ISNUMBER($L206),VALUE(OFFSET(Banco!$A$1,Composições!$L206-1,COLUMN(Composições!I206)-4)),0)</f>
        <v>0</v>
      </c>
      <c r="J206" s="81">
        <f ca="1">IF(ISNUMBER($L206),VALUE(OFFSET(Banco!$A$1,Composições!$L206-1,COLUMN(Composições!J206)-4)),0)</f>
        <v>22.64</v>
      </c>
      <c r="K206" s="1">
        <f>COUNTA($A$1:$A206)-1</f>
        <v>28</v>
      </c>
      <c r="L206" s="1">
        <f ca="1">MATCH(Composições!CONCATENAR,Banco!$A:$A,0)</f>
        <v>7362</v>
      </c>
      <c r="M206" s="82" t="str">
        <f ca="1">IF(OR(ISERROR($L206),$H206="",$H206=0),"",OFFSET(M$1,MATCH($K206,$K$1:$K206,0)-1,0))</f>
        <v>F</v>
      </c>
    </row>
    <row r="207" spans="1:14" customFormat="1" ht="12.75" x14ac:dyDescent="0.2">
      <c r="K207">
        <f>COUNTA($A$1:$A207)-1</f>
        <v>28</v>
      </c>
      <c r="M207" s="85" t="str">
        <f ca="1">IF(OFFSET($M$1,MATCH(OFFSET(K207,-1,0),$K$1:$K207,0)-1,0)="F","F","")</f>
        <v>F</v>
      </c>
    </row>
    <row r="208" spans="1:14" ht="33.75" x14ac:dyDescent="0.2">
      <c r="A208" s="83" t="str">
        <f>CONCATENAR</f>
        <v xml:space="preserve">Composição FNDE 269 </v>
      </c>
      <c r="B208" s="86" t="s">
        <v>8423</v>
      </c>
      <c r="C208" s="86" t="s">
        <v>7827</v>
      </c>
      <c r="D208" s="87" t="s">
        <v>7826</v>
      </c>
      <c r="E208" s="86" t="s">
        <v>6149</v>
      </c>
      <c r="F208" s="88">
        <f ca="1">IF($L208&gt;0,SUM(OFFSET(F208,1,0,$L208),0))</f>
        <v>0</v>
      </c>
      <c r="G208" s="88">
        <f ca="1">IF($L208&gt;0,SUM(OFFSET(G208,1,0,$L208),0))</f>
        <v>535.51</v>
      </c>
      <c r="H208" s="89"/>
      <c r="I208" s="90">
        <f ca="1">IF(ISERROR(F208),0,F208)</f>
        <v>0</v>
      </c>
      <c r="J208" s="91">
        <f ca="1">IF(ISERROR(G208),0,G208)</f>
        <v>535.51</v>
      </c>
      <c r="K208" s="1">
        <f>COUNTA($A$1:$A208)-1</f>
        <v>29</v>
      </c>
      <c r="L208" s="1">
        <f>IF(MAX(K:K)=K208,MATCH(9999999,$K:$K)+1,MATCH(K208+1,K:K,0))-ROW(L208)-2</f>
        <v>5</v>
      </c>
      <c r="M208" s="3" t="str">
        <f ca="1">IF(AND(OR(I208&lt;&gt;0,J208&lt;&gt;0),N208="Sim"),"F","")</f>
        <v>F</v>
      </c>
      <c r="N208" s="84" t="s">
        <v>64</v>
      </c>
    </row>
    <row r="209" spans="1:14" ht="22.5" x14ac:dyDescent="0.2">
      <c r="B209" s="92" t="s">
        <v>6169</v>
      </c>
      <c r="C209" s="92" t="s">
        <v>7807</v>
      </c>
      <c r="D209" s="79" t="str">
        <f ca="1">IF(ISNUMBER($L209),OFFSET(Banco!$A$1,Composições!$L209-1,COLUMN(Composições!D209)-1),"")</f>
        <v>JANELA MAXIM-AR, EM ALUMINIO PERFIL 25, 60 X 80 CM (A X L), ACABAMENTO BRANCO OU BRILHANTE, BATENTE DE 4 A 5 CM, COM VIDRO 4 MM, SEM GUARNICAO/ALIZAR</v>
      </c>
      <c r="E209" s="78" t="str">
        <f ca="1">IF(ISNUMBER($L209),OFFSET(Banco!$A$1,Composições!$L209-1,COLUMN(Composições!E209)-1),"")</f>
        <v>UN</v>
      </c>
      <c r="F209" s="78">
        <f t="shared" ref="F209:G213" ca="1" si="36">TRUNC($H209*ROUND(I209,2),2)</f>
        <v>0</v>
      </c>
      <c r="G209" s="78">
        <f t="shared" ca="1" si="36"/>
        <v>432.13</v>
      </c>
      <c r="H209" s="80">
        <v>2.0832999999999999</v>
      </c>
      <c r="I209" s="81">
        <f ca="1">IF(ISNUMBER($L209),VALUE(OFFSET(Banco!$A$1,Composições!$L209-1,COLUMN(Composições!I209)-4)),0)</f>
        <v>0</v>
      </c>
      <c r="J209" s="81">
        <f ca="1">IF(ISNUMBER($L209),VALUE(OFFSET(Banco!$A$1,Composições!$L209-1,COLUMN(Composições!J209)-4)),0)</f>
        <v>207.43</v>
      </c>
      <c r="K209" s="1">
        <f>COUNTA($A$1:$A209)-1</f>
        <v>29</v>
      </c>
      <c r="L209" s="1">
        <f ca="1">MATCH(Composições!CONCATENAR,Banco!$A:$A,0)</f>
        <v>12249</v>
      </c>
      <c r="M209" s="82" t="str">
        <f ca="1">IF(OR(ISERROR($L209),$H209="",$H209=0),"",OFFSET(M$1,MATCH($K209,$K$1:$K209,0)-1,0))</f>
        <v>F</v>
      </c>
    </row>
    <row r="210" spans="1:14" ht="22.5" x14ac:dyDescent="0.2">
      <c r="B210" s="92" t="s">
        <v>6169</v>
      </c>
      <c r="C210" s="92" t="s">
        <v>7808</v>
      </c>
      <c r="D210" s="79" t="str">
        <f ca="1">IF(ISNUMBER($L210),OFFSET(Banco!$A$1,Composições!$L210-1,COLUMN(Composições!D210)-1),"")</f>
        <v>PARAFUSO DE ACO ZINCADO COM ROSCA SOBERBA, CABECA CHATA E FENDA SIMPLES, DIAMETRO 4,2 MM, COMPRIMENTO * 32 * MM</v>
      </c>
      <c r="E210" s="78" t="str">
        <f ca="1">IF(ISNUMBER($L210),OFFSET(Banco!$A$1,Composições!$L210-1,COLUMN(Composições!E210)-1),"")</f>
        <v>UN</v>
      </c>
      <c r="F210" s="78">
        <f t="shared" ca="1" si="36"/>
        <v>0</v>
      </c>
      <c r="G210" s="78">
        <f t="shared" ca="1" si="36"/>
        <v>5.36</v>
      </c>
      <c r="H210" s="80">
        <v>24.4</v>
      </c>
      <c r="I210" s="81">
        <f ca="1">IF(ISNUMBER($L210),VALUE(OFFSET(Banco!$A$1,Composições!$L210-1,COLUMN(Composições!I210)-4)),0)</f>
        <v>0</v>
      </c>
      <c r="J210" s="81">
        <f ca="1">IF(ISNUMBER($L210),VALUE(OFFSET(Banco!$A$1,Composições!$L210-1,COLUMN(Composições!J210)-4)),0)</f>
        <v>0.22</v>
      </c>
      <c r="K210" s="1">
        <f>COUNTA($A$1:$A210)-1</f>
        <v>29</v>
      </c>
      <c r="L210" s="1">
        <f ca="1">MATCH(Composições!CONCATENAR,Banco!$A:$A,0)</f>
        <v>13082</v>
      </c>
      <c r="M210" s="82" t="str">
        <f ca="1">IF(OR(ISERROR($L210),$H210="",$H210=0),"",OFFSET(M$1,MATCH($K210,$K$1:$K210,0)-1,0))</f>
        <v>F</v>
      </c>
    </row>
    <row r="211" spans="1:14" x14ac:dyDescent="0.2">
      <c r="B211" s="92" t="s">
        <v>6169</v>
      </c>
      <c r="C211" s="92" t="s">
        <v>7780</v>
      </c>
      <c r="D211" s="79" t="str">
        <f ca="1">IF(ISNUMBER($L211),OFFSET(Banco!$A$1,Composições!$L211-1,COLUMN(Composições!D211)-1),"")</f>
        <v>SILICONE ACETICO USO GERAL INCOLOR 280 G</v>
      </c>
      <c r="E211" s="78" t="str">
        <f ca="1">IF(ISNUMBER($L211),OFFSET(Banco!$A$1,Composições!$L211-1,COLUMN(Composições!E211)-1),"")</f>
        <v>UN</v>
      </c>
      <c r="F211" s="78">
        <f t="shared" ca="1" si="36"/>
        <v>0</v>
      </c>
      <c r="G211" s="78">
        <f t="shared" ca="1" si="36"/>
        <v>25.44</v>
      </c>
      <c r="H211" s="80">
        <v>1.2466999999999999</v>
      </c>
      <c r="I211" s="81">
        <f ca="1">IF(ISNUMBER($L211),VALUE(OFFSET(Banco!$A$1,Composições!$L211-1,COLUMN(Composições!I211)-4)),0)</f>
        <v>0</v>
      </c>
      <c r="J211" s="81">
        <f ca="1">IF(ISNUMBER($L211),VALUE(OFFSET(Banco!$A$1,Composições!$L211-1,COLUMN(Composições!J211)-4)),0)</f>
        <v>20.41</v>
      </c>
      <c r="K211" s="1">
        <f>COUNTA($A$1:$A211)-1</f>
        <v>29</v>
      </c>
      <c r="L211" s="1">
        <f ca="1">MATCH(Composições!CONCATENAR,Banco!$A:$A,0)</f>
        <v>13752</v>
      </c>
      <c r="M211" s="82" t="str">
        <f ca="1">IF(OR(ISERROR($L211),$H211="",$H211=0),"",OFFSET(M$1,MATCH($K211,$K$1:$K211,0)-1,0))</f>
        <v>F</v>
      </c>
    </row>
    <row r="212" spans="1:14" x14ac:dyDescent="0.2">
      <c r="B212" s="92" t="s">
        <v>6165</v>
      </c>
      <c r="C212" s="92" t="s">
        <v>153</v>
      </c>
      <c r="D212" s="79" t="str">
        <f ca="1">IF(ISNUMBER($L212),OFFSET(Banco!$A$1,Composições!$L212-1,COLUMN(Composições!D212)-1),"")</f>
        <v>PEDREIRO COM ENCARGOS COMPLEMENTARES</v>
      </c>
      <c r="E212" s="78" t="str">
        <f ca="1">IF(ISNUMBER($L212),OFFSET(Banco!$A$1,Composições!$L212-1,COLUMN(Composições!E212)-1),"")</f>
        <v>H</v>
      </c>
      <c r="F212" s="78">
        <f t="shared" ca="1" si="36"/>
        <v>0</v>
      </c>
      <c r="G212" s="78">
        <f t="shared" ca="1" si="36"/>
        <v>53.27</v>
      </c>
      <c r="H212" s="80">
        <v>1.7070000000000001</v>
      </c>
      <c r="I212" s="81">
        <f ca="1">IF(ISNUMBER($L212),VALUE(OFFSET(Banco!$A$1,Composições!$L212-1,COLUMN(Composições!I212)-4)),0)</f>
        <v>0</v>
      </c>
      <c r="J212" s="81">
        <f ca="1">IF(ISNUMBER($L212),VALUE(OFFSET(Banco!$A$1,Composições!$L212-1,COLUMN(Composições!J212)-4)),0)</f>
        <v>31.21</v>
      </c>
      <c r="K212" s="1">
        <f>COUNTA($A$1:$A212)-1</f>
        <v>29</v>
      </c>
      <c r="L212" s="1">
        <f ca="1">MATCH(Composições!CONCATENAR,Banco!$A:$A,0)</f>
        <v>7349</v>
      </c>
      <c r="M212" s="82" t="str">
        <f ca="1">IF(OR(ISERROR($L212),$H212="",$H212=0),"",OFFSET(M$1,MATCH($K212,$K$1:$K212,0)-1,0))</f>
        <v>F</v>
      </c>
    </row>
    <row r="213" spans="1:14" x14ac:dyDescent="0.2">
      <c r="B213" s="92" t="s">
        <v>6165</v>
      </c>
      <c r="C213" s="92" t="s">
        <v>156</v>
      </c>
      <c r="D213" s="79" t="str">
        <f ca="1">IF(ISNUMBER($L213),OFFSET(Banco!$A$1,Composições!$L213-1,COLUMN(Composições!D213)-1),"")</f>
        <v>SERVENTE COM ENCARGOS COMPLEMENTARES</v>
      </c>
      <c r="E213" s="78" t="str">
        <f ca="1">IF(ISNUMBER($L213),OFFSET(Banco!$A$1,Composições!$L213-1,COLUMN(Composições!E213)-1),"")</f>
        <v>H</v>
      </c>
      <c r="F213" s="78">
        <f t="shared" ca="1" si="36"/>
        <v>0</v>
      </c>
      <c r="G213" s="78">
        <f t="shared" ca="1" si="36"/>
        <v>19.309999999999999</v>
      </c>
      <c r="H213" s="80">
        <v>0.85299999999999998</v>
      </c>
      <c r="I213" s="81">
        <f ca="1">IF(ISNUMBER($L213),VALUE(OFFSET(Banco!$A$1,Composições!$L213-1,COLUMN(Composições!I213)-4)),0)</f>
        <v>0</v>
      </c>
      <c r="J213" s="81">
        <f ca="1">IF(ISNUMBER($L213),VALUE(OFFSET(Banco!$A$1,Composições!$L213-1,COLUMN(Composições!J213)-4)),0)</f>
        <v>22.64</v>
      </c>
      <c r="K213" s="1">
        <f>COUNTA($A$1:$A213)-1</f>
        <v>29</v>
      </c>
      <c r="L213" s="1">
        <f ca="1">MATCH(Composições!CONCATENAR,Banco!$A:$A,0)</f>
        <v>7362</v>
      </c>
      <c r="M213" s="82" t="str">
        <f ca="1">IF(OR(ISERROR($L213),$H213="",$H213=0),"",OFFSET(M$1,MATCH($K213,$K$1:$K213,0)-1,0))</f>
        <v>F</v>
      </c>
    </row>
    <row r="214" spans="1:14" customFormat="1" ht="12.75" x14ac:dyDescent="0.2">
      <c r="K214">
        <f>COUNTA($A$1:$A214)-1</f>
        <v>29</v>
      </c>
      <c r="M214" s="85" t="str">
        <f ca="1">IF(OFFSET($M$1,MATCH(OFFSET(K214,-1,0),$K$1:$K214,0)-1,0)="F","F","")</f>
        <v>F</v>
      </c>
    </row>
    <row r="215" spans="1:14" ht="33.75" x14ac:dyDescent="0.2">
      <c r="A215" s="83" t="str">
        <f>CONCATENAR</f>
        <v xml:space="preserve">Composição FNDE 270 </v>
      </c>
      <c r="B215" s="86" t="s">
        <v>8423</v>
      </c>
      <c r="C215" s="86" t="s">
        <v>7829</v>
      </c>
      <c r="D215" s="87" t="s">
        <v>7828</v>
      </c>
      <c r="E215" s="86" t="s">
        <v>6149</v>
      </c>
      <c r="F215" s="88">
        <f ca="1">IF($L215&gt;0,SUM(OFFSET(F215,1,0,$L215),0))</f>
        <v>0</v>
      </c>
      <c r="G215" s="88">
        <f ca="1">IF($L215&gt;0,SUM(OFFSET(G215,1,0,$L215),0))</f>
        <v>535.51</v>
      </c>
      <c r="H215" s="89"/>
      <c r="I215" s="90">
        <f ca="1">IF(ISERROR(F215),0,F215)</f>
        <v>0</v>
      </c>
      <c r="J215" s="91">
        <f ca="1">IF(ISERROR(G215),0,G215)</f>
        <v>535.51</v>
      </c>
      <c r="K215" s="1">
        <f>COUNTA($A$1:$A215)-1</f>
        <v>30</v>
      </c>
      <c r="L215" s="1">
        <f>IF(MAX(K:K)=K215,MATCH(9999999,$K:$K)+1,MATCH(K215+1,K:K,0))-ROW(L215)-2</f>
        <v>5</v>
      </c>
      <c r="M215" s="3" t="str">
        <f ca="1">IF(AND(OR(I215&lt;&gt;0,J215&lt;&gt;0),N215="Sim"),"F","")</f>
        <v>F</v>
      </c>
      <c r="N215" s="84" t="s">
        <v>64</v>
      </c>
    </row>
    <row r="216" spans="1:14" ht="22.5" x14ac:dyDescent="0.2">
      <c r="B216" s="92" t="s">
        <v>6169</v>
      </c>
      <c r="C216" s="92" t="s">
        <v>7807</v>
      </c>
      <c r="D216" s="79" t="str">
        <f ca="1">IF(ISNUMBER($L216),OFFSET(Banco!$A$1,Composições!$L216-1,COLUMN(Composições!D216)-1),"")</f>
        <v>JANELA MAXIM-AR, EM ALUMINIO PERFIL 25, 60 X 80 CM (A X L), ACABAMENTO BRANCO OU BRILHANTE, BATENTE DE 4 A 5 CM, COM VIDRO 4 MM, SEM GUARNICAO/ALIZAR</v>
      </c>
      <c r="E216" s="78" t="str">
        <f ca="1">IF(ISNUMBER($L216),OFFSET(Banco!$A$1,Composições!$L216-1,COLUMN(Composições!E216)-1),"")</f>
        <v>UN</v>
      </c>
      <c r="F216" s="78">
        <f t="shared" ref="F216:G220" ca="1" si="37">TRUNC($H216*ROUND(I216,2),2)</f>
        <v>0</v>
      </c>
      <c r="G216" s="78">
        <f t="shared" ca="1" si="37"/>
        <v>432.13</v>
      </c>
      <c r="H216" s="80">
        <v>2.0832999999999999</v>
      </c>
      <c r="I216" s="81">
        <f ca="1">IF(ISNUMBER($L216),VALUE(OFFSET(Banco!$A$1,Composições!$L216-1,COLUMN(Composições!I216)-4)),0)</f>
        <v>0</v>
      </c>
      <c r="J216" s="81">
        <f ca="1">IF(ISNUMBER($L216),VALUE(OFFSET(Banco!$A$1,Composições!$L216-1,COLUMN(Composições!J216)-4)),0)</f>
        <v>207.43</v>
      </c>
      <c r="K216" s="1">
        <f>COUNTA($A$1:$A216)-1</f>
        <v>30</v>
      </c>
      <c r="L216" s="1">
        <f ca="1">MATCH(Composições!CONCATENAR,Banco!$A:$A,0)</f>
        <v>12249</v>
      </c>
      <c r="M216" s="82" t="str">
        <f ca="1">IF(OR(ISERROR($L216),$H216="",$H216=0),"",OFFSET(M$1,MATCH($K216,$K$1:$K216,0)-1,0))</f>
        <v>F</v>
      </c>
    </row>
    <row r="217" spans="1:14" ht="22.5" x14ac:dyDescent="0.2">
      <c r="B217" s="92" t="s">
        <v>6169</v>
      </c>
      <c r="C217" s="92" t="s">
        <v>7808</v>
      </c>
      <c r="D217" s="79" t="str">
        <f ca="1">IF(ISNUMBER($L217),OFFSET(Banco!$A$1,Composições!$L217-1,COLUMN(Composições!D217)-1),"")</f>
        <v>PARAFUSO DE ACO ZINCADO COM ROSCA SOBERBA, CABECA CHATA E FENDA SIMPLES, DIAMETRO 4,2 MM, COMPRIMENTO * 32 * MM</v>
      </c>
      <c r="E217" s="78" t="str">
        <f ca="1">IF(ISNUMBER($L217),OFFSET(Banco!$A$1,Composições!$L217-1,COLUMN(Composições!E217)-1),"")</f>
        <v>UN</v>
      </c>
      <c r="F217" s="78">
        <f t="shared" ca="1" si="37"/>
        <v>0</v>
      </c>
      <c r="G217" s="78">
        <f t="shared" ca="1" si="37"/>
        <v>5.36</v>
      </c>
      <c r="H217" s="80">
        <v>24.4</v>
      </c>
      <c r="I217" s="81">
        <f ca="1">IF(ISNUMBER($L217),VALUE(OFFSET(Banco!$A$1,Composições!$L217-1,COLUMN(Composições!I217)-4)),0)</f>
        <v>0</v>
      </c>
      <c r="J217" s="81">
        <f ca="1">IF(ISNUMBER($L217),VALUE(OFFSET(Banco!$A$1,Composições!$L217-1,COLUMN(Composições!J217)-4)),0)</f>
        <v>0.22</v>
      </c>
      <c r="K217" s="1">
        <f>COUNTA($A$1:$A217)-1</f>
        <v>30</v>
      </c>
      <c r="L217" s="1">
        <f ca="1">MATCH(Composições!CONCATENAR,Banco!$A:$A,0)</f>
        <v>13082</v>
      </c>
      <c r="M217" s="82" t="str">
        <f ca="1">IF(OR(ISERROR($L217),$H217="",$H217=0),"",OFFSET(M$1,MATCH($K217,$K$1:$K217,0)-1,0))</f>
        <v>F</v>
      </c>
    </row>
    <row r="218" spans="1:14" x14ac:dyDescent="0.2">
      <c r="B218" s="92" t="s">
        <v>6169</v>
      </c>
      <c r="C218" s="92" t="s">
        <v>7780</v>
      </c>
      <c r="D218" s="79" t="str">
        <f ca="1">IF(ISNUMBER($L218),OFFSET(Banco!$A$1,Composições!$L218-1,COLUMN(Composições!D218)-1),"")</f>
        <v>SILICONE ACETICO USO GERAL INCOLOR 280 G</v>
      </c>
      <c r="E218" s="78" t="str">
        <f ca="1">IF(ISNUMBER($L218),OFFSET(Banco!$A$1,Composições!$L218-1,COLUMN(Composições!E218)-1),"")</f>
        <v>UN</v>
      </c>
      <c r="F218" s="78">
        <f t="shared" ca="1" si="37"/>
        <v>0</v>
      </c>
      <c r="G218" s="78">
        <f t="shared" ca="1" si="37"/>
        <v>25.44</v>
      </c>
      <c r="H218" s="80">
        <v>1.2466999999999999</v>
      </c>
      <c r="I218" s="81">
        <f ca="1">IF(ISNUMBER($L218),VALUE(OFFSET(Banco!$A$1,Composições!$L218-1,COLUMN(Composições!I218)-4)),0)</f>
        <v>0</v>
      </c>
      <c r="J218" s="81">
        <f ca="1">IF(ISNUMBER($L218),VALUE(OFFSET(Banco!$A$1,Composições!$L218-1,COLUMN(Composições!J218)-4)),0)</f>
        <v>20.41</v>
      </c>
      <c r="K218" s="1">
        <f>COUNTA($A$1:$A218)-1</f>
        <v>30</v>
      </c>
      <c r="L218" s="1">
        <f ca="1">MATCH(Composições!CONCATENAR,Banco!$A:$A,0)</f>
        <v>13752</v>
      </c>
      <c r="M218" s="82" t="str">
        <f ca="1">IF(OR(ISERROR($L218),$H218="",$H218=0),"",OFFSET(M$1,MATCH($K218,$K$1:$K218,0)-1,0))</f>
        <v>F</v>
      </c>
    </row>
    <row r="219" spans="1:14" x14ac:dyDescent="0.2">
      <c r="B219" s="92" t="s">
        <v>6165</v>
      </c>
      <c r="C219" s="92" t="s">
        <v>153</v>
      </c>
      <c r="D219" s="79" t="str">
        <f ca="1">IF(ISNUMBER($L219),OFFSET(Banco!$A$1,Composições!$L219-1,COLUMN(Composições!D219)-1),"")</f>
        <v>PEDREIRO COM ENCARGOS COMPLEMENTARES</v>
      </c>
      <c r="E219" s="78" t="str">
        <f ca="1">IF(ISNUMBER($L219),OFFSET(Banco!$A$1,Composições!$L219-1,COLUMN(Composições!E219)-1),"")</f>
        <v>H</v>
      </c>
      <c r="F219" s="78">
        <f t="shared" ca="1" si="37"/>
        <v>0</v>
      </c>
      <c r="G219" s="78">
        <f t="shared" ca="1" si="37"/>
        <v>53.27</v>
      </c>
      <c r="H219" s="80">
        <v>1.7070000000000001</v>
      </c>
      <c r="I219" s="81">
        <f ca="1">IF(ISNUMBER($L219),VALUE(OFFSET(Banco!$A$1,Composições!$L219-1,COLUMN(Composições!I219)-4)),0)</f>
        <v>0</v>
      </c>
      <c r="J219" s="81">
        <f ca="1">IF(ISNUMBER($L219),VALUE(OFFSET(Banco!$A$1,Composições!$L219-1,COLUMN(Composições!J219)-4)),0)</f>
        <v>31.21</v>
      </c>
      <c r="K219" s="1">
        <f>COUNTA($A$1:$A219)-1</f>
        <v>30</v>
      </c>
      <c r="L219" s="1">
        <f ca="1">MATCH(Composições!CONCATENAR,Banco!$A:$A,0)</f>
        <v>7349</v>
      </c>
      <c r="M219" s="82" t="str">
        <f ca="1">IF(OR(ISERROR($L219),$H219="",$H219=0),"",OFFSET(M$1,MATCH($K219,$K$1:$K219,0)-1,0))</f>
        <v>F</v>
      </c>
    </row>
    <row r="220" spans="1:14" x14ac:dyDescent="0.2">
      <c r="B220" s="92" t="s">
        <v>6165</v>
      </c>
      <c r="C220" s="92" t="s">
        <v>156</v>
      </c>
      <c r="D220" s="79" t="str">
        <f ca="1">IF(ISNUMBER($L220),OFFSET(Banco!$A$1,Composições!$L220-1,COLUMN(Composições!D220)-1),"")</f>
        <v>SERVENTE COM ENCARGOS COMPLEMENTARES</v>
      </c>
      <c r="E220" s="78" t="str">
        <f ca="1">IF(ISNUMBER($L220),OFFSET(Banco!$A$1,Composições!$L220-1,COLUMN(Composições!E220)-1),"")</f>
        <v>H</v>
      </c>
      <c r="F220" s="78">
        <f t="shared" ca="1" si="37"/>
        <v>0</v>
      </c>
      <c r="G220" s="78">
        <f t="shared" ca="1" si="37"/>
        <v>19.309999999999999</v>
      </c>
      <c r="H220" s="80">
        <v>0.85299999999999998</v>
      </c>
      <c r="I220" s="81">
        <f ca="1">IF(ISNUMBER($L220),VALUE(OFFSET(Banco!$A$1,Composições!$L220-1,COLUMN(Composições!I220)-4)),0)</f>
        <v>0</v>
      </c>
      <c r="J220" s="81">
        <f ca="1">IF(ISNUMBER($L220),VALUE(OFFSET(Banco!$A$1,Composições!$L220-1,COLUMN(Composições!J220)-4)),0)</f>
        <v>22.64</v>
      </c>
      <c r="K220" s="1">
        <f>COUNTA($A$1:$A220)-1</f>
        <v>30</v>
      </c>
      <c r="L220" s="1">
        <f ca="1">MATCH(Composições!CONCATENAR,Banco!$A:$A,0)</f>
        <v>7362</v>
      </c>
      <c r="M220" s="82" t="str">
        <f ca="1">IF(OR(ISERROR($L220),$H220="",$H220=0),"",OFFSET(M$1,MATCH($K220,$K$1:$K220,0)-1,0))</f>
        <v>F</v>
      </c>
    </row>
    <row r="221" spans="1:14" customFormat="1" ht="12.75" x14ac:dyDescent="0.2">
      <c r="K221">
        <f>COUNTA($A$1:$A221)-1</f>
        <v>30</v>
      </c>
      <c r="M221" s="85" t="str">
        <f ca="1">IF(OFFSET($M$1,MATCH(OFFSET(K221,-1,0),$K$1:$K221,0)-1,0)="F","F","")</f>
        <v>F</v>
      </c>
    </row>
    <row r="222" spans="1:14" ht="33.75" x14ac:dyDescent="0.2">
      <c r="A222" s="83" t="str">
        <f>CONCATENAR</f>
        <v>Composição FNDE 271</v>
      </c>
      <c r="B222" s="86" t="s">
        <v>8423</v>
      </c>
      <c r="C222" s="86" t="s">
        <v>7831</v>
      </c>
      <c r="D222" s="87" t="s">
        <v>7830</v>
      </c>
      <c r="E222" s="86" t="s">
        <v>6149</v>
      </c>
      <c r="F222" s="88">
        <f ca="1">IF($L222&gt;0,SUM(OFFSET(F222,1,0,$L222),0))</f>
        <v>0</v>
      </c>
      <c r="G222" s="88">
        <f ca="1">IF($L222&gt;0,SUM(OFFSET(G222,1,0,$L222),0))</f>
        <v>535.51</v>
      </c>
      <c r="H222" s="89"/>
      <c r="I222" s="90">
        <f ca="1">IF(ISERROR(F222),0,F222)</f>
        <v>0</v>
      </c>
      <c r="J222" s="91">
        <f ca="1">IF(ISERROR(G222),0,G222)</f>
        <v>535.51</v>
      </c>
      <c r="K222" s="1">
        <f>COUNTA($A$1:$A222)-1</f>
        <v>31</v>
      </c>
      <c r="L222" s="1">
        <f>IF(MAX(K:K)=K222,MATCH(9999999,$K:$K)+1,MATCH(K222+1,K:K,0))-ROW(L222)-2</f>
        <v>5</v>
      </c>
      <c r="M222" s="3" t="str">
        <f ca="1">IF(AND(OR(I222&lt;&gt;0,J222&lt;&gt;0),N222="Sim"),"F","")</f>
        <v>F</v>
      </c>
      <c r="N222" s="84" t="s">
        <v>64</v>
      </c>
    </row>
    <row r="223" spans="1:14" ht="22.5" x14ac:dyDescent="0.2">
      <c r="B223" s="92" t="s">
        <v>6169</v>
      </c>
      <c r="C223" s="92" t="s">
        <v>7807</v>
      </c>
      <c r="D223" s="79" t="str">
        <f ca="1">IF(ISNUMBER($L223),OFFSET(Banco!$A$1,Composições!$L223-1,COLUMN(Composições!D223)-1),"")</f>
        <v>JANELA MAXIM-AR, EM ALUMINIO PERFIL 25, 60 X 80 CM (A X L), ACABAMENTO BRANCO OU BRILHANTE, BATENTE DE 4 A 5 CM, COM VIDRO 4 MM, SEM GUARNICAO/ALIZAR</v>
      </c>
      <c r="E223" s="78" t="str">
        <f ca="1">IF(ISNUMBER($L223),OFFSET(Banco!$A$1,Composições!$L223-1,COLUMN(Composições!E223)-1),"")</f>
        <v>UN</v>
      </c>
      <c r="F223" s="78">
        <f t="shared" ref="F223:G227" ca="1" si="38">TRUNC($H223*ROUND(I223,2),2)</f>
        <v>0</v>
      </c>
      <c r="G223" s="78">
        <f t="shared" ca="1" si="38"/>
        <v>432.13</v>
      </c>
      <c r="H223" s="80">
        <v>2.0832999999999999</v>
      </c>
      <c r="I223" s="81">
        <f ca="1">IF(ISNUMBER($L223),VALUE(OFFSET(Banco!$A$1,Composições!$L223-1,COLUMN(Composições!I223)-4)),0)</f>
        <v>0</v>
      </c>
      <c r="J223" s="81">
        <f ca="1">IF(ISNUMBER($L223),VALUE(OFFSET(Banco!$A$1,Composições!$L223-1,COLUMN(Composições!J223)-4)),0)</f>
        <v>207.43</v>
      </c>
      <c r="K223" s="1">
        <f>COUNTA($A$1:$A223)-1</f>
        <v>31</v>
      </c>
      <c r="L223" s="1">
        <f ca="1">MATCH(Composições!CONCATENAR,Banco!$A:$A,0)</f>
        <v>12249</v>
      </c>
      <c r="M223" s="82" t="str">
        <f ca="1">IF(OR(ISERROR($L223),$H223="",$H223=0),"",OFFSET(M$1,MATCH($K223,$K$1:$K223,0)-1,0))</f>
        <v>F</v>
      </c>
    </row>
    <row r="224" spans="1:14" ht="22.5" x14ac:dyDescent="0.2">
      <c r="B224" s="92" t="s">
        <v>6169</v>
      </c>
      <c r="C224" s="92" t="s">
        <v>7808</v>
      </c>
      <c r="D224" s="79" t="str">
        <f ca="1">IF(ISNUMBER($L224),OFFSET(Banco!$A$1,Composições!$L224-1,COLUMN(Composições!D224)-1),"")</f>
        <v>PARAFUSO DE ACO ZINCADO COM ROSCA SOBERBA, CABECA CHATA E FENDA SIMPLES, DIAMETRO 4,2 MM, COMPRIMENTO * 32 * MM</v>
      </c>
      <c r="E224" s="78" t="str">
        <f ca="1">IF(ISNUMBER($L224),OFFSET(Banco!$A$1,Composições!$L224-1,COLUMN(Composições!E224)-1),"")</f>
        <v>UN</v>
      </c>
      <c r="F224" s="78">
        <f t="shared" ca="1" si="38"/>
        <v>0</v>
      </c>
      <c r="G224" s="78">
        <f t="shared" ca="1" si="38"/>
        <v>5.36</v>
      </c>
      <c r="H224" s="80">
        <v>24.4</v>
      </c>
      <c r="I224" s="81">
        <f ca="1">IF(ISNUMBER($L224),VALUE(OFFSET(Banco!$A$1,Composições!$L224-1,COLUMN(Composições!I224)-4)),0)</f>
        <v>0</v>
      </c>
      <c r="J224" s="81">
        <f ca="1">IF(ISNUMBER($L224),VALUE(OFFSET(Banco!$A$1,Composições!$L224-1,COLUMN(Composições!J224)-4)),0)</f>
        <v>0.22</v>
      </c>
      <c r="K224" s="1">
        <f>COUNTA($A$1:$A224)-1</f>
        <v>31</v>
      </c>
      <c r="L224" s="1">
        <f ca="1">MATCH(Composições!CONCATENAR,Banco!$A:$A,0)</f>
        <v>13082</v>
      </c>
      <c r="M224" s="82" t="str">
        <f ca="1">IF(OR(ISERROR($L224),$H224="",$H224=0),"",OFFSET(M$1,MATCH($K224,$K$1:$K224,0)-1,0))</f>
        <v>F</v>
      </c>
    </row>
    <row r="225" spans="1:14" x14ac:dyDescent="0.2">
      <c r="B225" s="92" t="s">
        <v>6169</v>
      </c>
      <c r="C225" s="92" t="s">
        <v>7780</v>
      </c>
      <c r="D225" s="79" t="str">
        <f ca="1">IF(ISNUMBER($L225),OFFSET(Banco!$A$1,Composições!$L225-1,COLUMN(Composições!D225)-1),"")</f>
        <v>SILICONE ACETICO USO GERAL INCOLOR 280 G</v>
      </c>
      <c r="E225" s="78" t="str">
        <f ca="1">IF(ISNUMBER($L225),OFFSET(Banco!$A$1,Composições!$L225-1,COLUMN(Composições!E225)-1),"")</f>
        <v>UN</v>
      </c>
      <c r="F225" s="78">
        <f t="shared" ca="1" si="38"/>
        <v>0</v>
      </c>
      <c r="G225" s="78">
        <f t="shared" ca="1" si="38"/>
        <v>25.44</v>
      </c>
      <c r="H225" s="80">
        <v>1.2466999999999999</v>
      </c>
      <c r="I225" s="81">
        <f ca="1">IF(ISNUMBER($L225),VALUE(OFFSET(Banco!$A$1,Composições!$L225-1,COLUMN(Composições!I225)-4)),0)</f>
        <v>0</v>
      </c>
      <c r="J225" s="81">
        <f ca="1">IF(ISNUMBER($L225),VALUE(OFFSET(Banco!$A$1,Composições!$L225-1,COLUMN(Composições!J225)-4)),0)</f>
        <v>20.41</v>
      </c>
      <c r="K225" s="1">
        <f>COUNTA($A$1:$A225)-1</f>
        <v>31</v>
      </c>
      <c r="L225" s="1">
        <f ca="1">MATCH(Composições!CONCATENAR,Banco!$A:$A,0)</f>
        <v>13752</v>
      </c>
      <c r="M225" s="82" t="str">
        <f ca="1">IF(OR(ISERROR($L225),$H225="",$H225=0),"",OFFSET(M$1,MATCH($K225,$K$1:$K225,0)-1,0))</f>
        <v>F</v>
      </c>
    </row>
    <row r="226" spans="1:14" x14ac:dyDescent="0.2">
      <c r="B226" s="92" t="s">
        <v>6165</v>
      </c>
      <c r="C226" s="92" t="s">
        <v>153</v>
      </c>
      <c r="D226" s="79" t="str">
        <f ca="1">IF(ISNUMBER($L226),OFFSET(Banco!$A$1,Composições!$L226-1,COLUMN(Composições!D226)-1),"")</f>
        <v>PEDREIRO COM ENCARGOS COMPLEMENTARES</v>
      </c>
      <c r="E226" s="78" t="str">
        <f ca="1">IF(ISNUMBER($L226),OFFSET(Banco!$A$1,Composições!$L226-1,COLUMN(Composições!E226)-1),"")</f>
        <v>H</v>
      </c>
      <c r="F226" s="78">
        <f t="shared" ca="1" si="38"/>
        <v>0</v>
      </c>
      <c r="G226" s="78">
        <f t="shared" ca="1" si="38"/>
        <v>53.27</v>
      </c>
      <c r="H226" s="80">
        <v>1.7070000000000001</v>
      </c>
      <c r="I226" s="81">
        <f ca="1">IF(ISNUMBER($L226),VALUE(OFFSET(Banco!$A$1,Composições!$L226-1,COLUMN(Composições!I226)-4)),0)</f>
        <v>0</v>
      </c>
      <c r="J226" s="81">
        <f ca="1">IF(ISNUMBER($L226),VALUE(OFFSET(Banco!$A$1,Composições!$L226-1,COLUMN(Composições!J226)-4)),0)</f>
        <v>31.21</v>
      </c>
      <c r="K226" s="1">
        <f>COUNTA($A$1:$A226)-1</f>
        <v>31</v>
      </c>
      <c r="L226" s="1">
        <f ca="1">MATCH(Composições!CONCATENAR,Banco!$A:$A,0)</f>
        <v>7349</v>
      </c>
      <c r="M226" s="82" t="str">
        <f ca="1">IF(OR(ISERROR($L226),$H226="",$H226=0),"",OFFSET(M$1,MATCH($K226,$K$1:$K226,0)-1,0))</f>
        <v>F</v>
      </c>
    </row>
    <row r="227" spans="1:14" x14ac:dyDescent="0.2">
      <c r="B227" s="92" t="s">
        <v>6165</v>
      </c>
      <c r="C227" s="92" t="s">
        <v>156</v>
      </c>
      <c r="D227" s="79" t="str">
        <f ca="1">IF(ISNUMBER($L227),OFFSET(Banco!$A$1,Composições!$L227-1,COLUMN(Composições!D227)-1),"")</f>
        <v>SERVENTE COM ENCARGOS COMPLEMENTARES</v>
      </c>
      <c r="E227" s="78" t="str">
        <f ca="1">IF(ISNUMBER($L227),OFFSET(Banco!$A$1,Composições!$L227-1,COLUMN(Composições!E227)-1),"")</f>
        <v>H</v>
      </c>
      <c r="F227" s="78">
        <f t="shared" ca="1" si="38"/>
        <v>0</v>
      </c>
      <c r="G227" s="78">
        <f t="shared" ca="1" si="38"/>
        <v>19.309999999999999</v>
      </c>
      <c r="H227" s="80">
        <v>0.85299999999999998</v>
      </c>
      <c r="I227" s="81">
        <f ca="1">IF(ISNUMBER($L227),VALUE(OFFSET(Banco!$A$1,Composições!$L227-1,COLUMN(Composições!I227)-4)),0)</f>
        <v>0</v>
      </c>
      <c r="J227" s="81">
        <f ca="1">IF(ISNUMBER($L227),VALUE(OFFSET(Banco!$A$1,Composições!$L227-1,COLUMN(Composições!J227)-4)),0)</f>
        <v>22.64</v>
      </c>
      <c r="K227" s="1">
        <f>COUNTA($A$1:$A227)-1</f>
        <v>31</v>
      </c>
      <c r="L227" s="1">
        <f ca="1">MATCH(Composições!CONCATENAR,Banco!$A:$A,0)</f>
        <v>7362</v>
      </c>
      <c r="M227" s="82" t="str">
        <f ca="1">IF(OR(ISERROR($L227),$H227="",$H227=0),"",OFFSET(M$1,MATCH($K227,$K$1:$K227,0)-1,0))</f>
        <v>F</v>
      </c>
    </row>
    <row r="228" spans="1:14" customFormat="1" ht="12.75" x14ac:dyDescent="0.2">
      <c r="K228">
        <f>COUNTA($A$1:$A228)-1</f>
        <v>31</v>
      </c>
      <c r="M228" s="85" t="str">
        <f ca="1">IF(OFFSET($M$1,MATCH(OFFSET(K228,-1,0),$K$1:$K228,0)-1,0)="F","F","")</f>
        <v>F</v>
      </c>
    </row>
    <row r="229" spans="1:14" ht="33.75" x14ac:dyDescent="0.2">
      <c r="A229" s="83" t="str">
        <f>CONCATENAR</f>
        <v xml:space="preserve">Composição FNDE 272 </v>
      </c>
      <c r="B229" s="86" t="s">
        <v>8423</v>
      </c>
      <c r="C229" s="86" t="s">
        <v>7833</v>
      </c>
      <c r="D229" s="87" t="s">
        <v>7832</v>
      </c>
      <c r="E229" s="86" t="s">
        <v>6149</v>
      </c>
      <c r="F229" s="88">
        <f ca="1">IF($L229&gt;0,SUM(OFFSET(F229,1,0,$L229),0))</f>
        <v>0</v>
      </c>
      <c r="G229" s="88">
        <f ca="1">IF($L229&gt;0,SUM(OFFSET(G229,1,0,$L229),0))</f>
        <v>535.51</v>
      </c>
      <c r="H229" s="89"/>
      <c r="I229" s="90">
        <f ca="1">IF(ISERROR(F229),0,F229)</f>
        <v>0</v>
      </c>
      <c r="J229" s="91">
        <f ca="1">IF(ISERROR(G229),0,G229)</f>
        <v>535.51</v>
      </c>
      <c r="K229" s="1">
        <f>COUNTA($A$1:$A229)-1</f>
        <v>32</v>
      </c>
      <c r="L229" s="1">
        <f>IF(MAX(K:K)=K229,MATCH(9999999,$K:$K)+1,MATCH(K229+1,K:K,0))-ROW(L229)-2</f>
        <v>5</v>
      </c>
      <c r="M229" s="3" t="str">
        <f ca="1">IF(AND(OR(I229&lt;&gt;0,J229&lt;&gt;0),N229="Sim"),"F","")</f>
        <v>F</v>
      </c>
      <c r="N229" s="84" t="s">
        <v>64</v>
      </c>
    </row>
    <row r="230" spans="1:14" ht="22.5" x14ac:dyDescent="0.2">
      <c r="B230" s="92" t="s">
        <v>6169</v>
      </c>
      <c r="C230" s="92" t="s">
        <v>7807</v>
      </c>
      <c r="D230" s="79" t="str">
        <f ca="1">IF(ISNUMBER($L230),OFFSET(Banco!$A$1,Composições!$L230-1,COLUMN(Composições!D230)-1),"")</f>
        <v>JANELA MAXIM-AR, EM ALUMINIO PERFIL 25, 60 X 80 CM (A X L), ACABAMENTO BRANCO OU BRILHANTE, BATENTE DE 4 A 5 CM, COM VIDRO 4 MM, SEM GUARNICAO/ALIZAR</v>
      </c>
      <c r="E230" s="78" t="str">
        <f ca="1">IF(ISNUMBER($L230),OFFSET(Banco!$A$1,Composições!$L230-1,COLUMN(Composições!E230)-1),"")</f>
        <v>UN</v>
      </c>
      <c r="F230" s="78">
        <f t="shared" ref="F230:G234" ca="1" si="39">TRUNC($H230*ROUND(I230,2),2)</f>
        <v>0</v>
      </c>
      <c r="G230" s="78">
        <f t="shared" ca="1" si="39"/>
        <v>432.13</v>
      </c>
      <c r="H230" s="80">
        <v>2.0832999999999999</v>
      </c>
      <c r="I230" s="81">
        <f ca="1">IF(ISNUMBER($L230),VALUE(OFFSET(Banco!$A$1,Composições!$L230-1,COLUMN(Composições!I230)-4)),0)</f>
        <v>0</v>
      </c>
      <c r="J230" s="81">
        <f ca="1">IF(ISNUMBER($L230),VALUE(OFFSET(Banco!$A$1,Composições!$L230-1,COLUMN(Composições!J230)-4)),0)</f>
        <v>207.43</v>
      </c>
      <c r="K230" s="1">
        <f>COUNTA($A$1:$A230)-1</f>
        <v>32</v>
      </c>
      <c r="L230" s="1">
        <f ca="1">MATCH(Composições!CONCATENAR,Banco!$A:$A,0)</f>
        <v>12249</v>
      </c>
      <c r="M230" s="82" t="str">
        <f ca="1">IF(OR(ISERROR($L230),$H230="",$H230=0),"",OFFSET(M$1,MATCH($K230,$K$1:$K230,0)-1,0))</f>
        <v>F</v>
      </c>
    </row>
    <row r="231" spans="1:14" ht="22.5" x14ac:dyDescent="0.2">
      <c r="B231" s="92" t="s">
        <v>6169</v>
      </c>
      <c r="C231" s="92" t="s">
        <v>7808</v>
      </c>
      <c r="D231" s="79" t="str">
        <f ca="1">IF(ISNUMBER($L231),OFFSET(Banco!$A$1,Composições!$L231-1,COLUMN(Composições!D231)-1),"")</f>
        <v>PARAFUSO DE ACO ZINCADO COM ROSCA SOBERBA, CABECA CHATA E FENDA SIMPLES, DIAMETRO 4,2 MM, COMPRIMENTO * 32 * MM</v>
      </c>
      <c r="E231" s="78" t="str">
        <f ca="1">IF(ISNUMBER($L231),OFFSET(Banco!$A$1,Composições!$L231-1,COLUMN(Composições!E231)-1),"")</f>
        <v>UN</v>
      </c>
      <c r="F231" s="78">
        <f t="shared" ca="1" si="39"/>
        <v>0</v>
      </c>
      <c r="G231" s="78">
        <f t="shared" ca="1" si="39"/>
        <v>5.36</v>
      </c>
      <c r="H231" s="80">
        <v>24.4</v>
      </c>
      <c r="I231" s="81">
        <f ca="1">IF(ISNUMBER($L231),VALUE(OFFSET(Banco!$A$1,Composições!$L231-1,COLUMN(Composições!I231)-4)),0)</f>
        <v>0</v>
      </c>
      <c r="J231" s="81">
        <f ca="1">IF(ISNUMBER($L231),VALUE(OFFSET(Banco!$A$1,Composições!$L231-1,COLUMN(Composições!J231)-4)),0)</f>
        <v>0.22</v>
      </c>
      <c r="K231" s="1">
        <f>COUNTA($A$1:$A231)-1</f>
        <v>32</v>
      </c>
      <c r="L231" s="1">
        <f ca="1">MATCH(Composições!CONCATENAR,Banco!$A:$A,0)</f>
        <v>13082</v>
      </c>
      <c r="M231" s="82" t="str">
        <f ca="1">IF(OR(ISERROR($L231),$H231="",$H231=0),"",OFFSET(M$1,MATCH($K231,$K$1:$K231,0)-1,0))</f>
        <v>F</v>
      </c>
    </row>
    <row r="232" spans="1:14" x14ac:dyDescent="0.2">
      <c r="B232" s="92" t="s">
        <v>6169</v>
      </c>
      <c r="C232" s="92" t="s">
        <v>7780</v>
      </c>
      <c r="D232" s="79" t="str">
        <f ca="1">IF(ISNUMBER($L232),OFFSET(Banco!$A$1,Composições!$L232-1,COLUMN(Composições!D232)-1),"")</f>
        <v>SILICONE ACETICO USO GERAL INCOLOR 280 G</v>
      </c>
      <c r="E232" s="78" t="str">
        <f ca="1">IF(ISNUMBER($L232),OFFSET(Banco!$A$1,Composições!$L232-1,COLUMN(Composições!E232)-1),"")</f>
        <v>UN</v>
      </c>
      <c r="F232" s="78">
        <f t="shared" ca="1" si="39"/>
        <v>0</v>
      </c>
      <c r="G232" s="78">
        <f t="shared" ca="1" si="39"/>
        <v>25.44</v>
      </c>
      <c r="H232" s="80">
        <v>1.2466999999999999</v>
      </c>
      <c r="I232" s="81">
        <f ca="1">IF(ISNUMBER($L232),VALUE(OFFSET(Banco!$A$1,Composições!$L232-1,COLUMN(Composições!I232)-4)),0)</f>
        <v>0</v>
      </c>
      <c r="J232" s="81">
        <f ca="1">IF(ISNUMBER($L232),VALUE(OFFSET(Banco!$A$1,Composições!$L232-1,COLUMN(Composições!J232)-4)),0)</f>
        <v>20.41</v>
      </c>
      <c r="K232" s="1">
        <f>COUNTA($A$1:$A232)-1</f>
        <v>32</v>
      </c>
      <c r="L232" s="1">
        <f ca="1">MATCH(Composições!CONCATENAR,Banco!$A:$A,0)</f>
        <v>13752</v>
      </c>
      <c r="M232" s="82" t="str">
        <f ca="1">IF(OR(ISERROR($L232),$H232="",$H232=0),"",OFFSET(M$1,MATCH($K232,$K$1:$K232,0)-1,0))</f>
        <v>F</v>
      </c>
    </row>
    <row r="233" spans="1:14" x14ac:dyDescent="0.2">
      <c r="B233" s="92" t="s">
        <v>6165</v>
      </c>
      <c r="C233" s="92" t="s">
        <v>153</v>
      </c>
      <c r="D233" s="79" t="str">
        <f ca="1">IF(ISNUMBER($L233),OFFSET(Banco!$A$1,Composições!$L233-1,COLUMN(Composições!D233)-1),"")</f>
        <v>PEDREIRO COM ENCARGOS COMPLEMENTARES</v>
      </c>
      <c r="E233" s="78" t="str">
        <f ca="1">IF(ISNUMBER($L233),OFFSET(Banco!$A$1,Composições!$L233-1,COLUMN(Composições!E233)-1),"")</f>
        <v>H</v>
      </c>
      <c r="F233" s="78">
        <f t="shared" ca="1" si="39"/>
        <v>0</v>
      </c>
      <c r="G233" s="78">
        <f t="shared" ca="1" si="39"/>
        <v>53.27</v>
      </c>
      <c r="H233" s="80">
        <v>1.7070000000000001</v>
      </c>
      <c r="I233" s="81">
        <f ca="1">IF(ISNUMBER($L233),VALUE(OFFSET(Banco!$A$1,Composições!$L233-1,COLUMN(Composições!I233)-4)),0)</f>
        <v>0</v>
      </c>
      <c r="J233" s="81">
        <f ca="1">IF(ISNUMBER($L233),VALUE(OFFSET(Banco!$A$1,Composições!$L233-1,COLUMN(Composições!J233)-4)),0)</f>
        <v>31.21</v>
      </c>
      <c r="K233" s="1">
        <f>COUNTA($A$1:$A233)-1</f>
        <v>32</v>
      </c>
      <c r="L233" s="1">
        <f ca="1">MATCH(Composições!CONCATENAR,Banco!$A:$A,0)</f>
        <v>7349</v>
      </c>
      <c r="M233" s="82" t="str">
        <f ca="1">IF(OR(ISERROR($L233),$H233="",$H233=0),"",OFFSET(M$1,MATCH($K233,$K$1:$K233,0)-1,0))</f>
        <v>F</v>
      </c>
    </row>
    <row r="234" spans="1:14" x14ac:dyDescent="0.2">
      <c r="B234" s="92" t="s">
        <v>6165</v>
      </c>
      <c r="C234" s="92" t="s">
        <v>156</v>
      </c>
      <c r="D234" s="79" t="str">
        <f ca="1">IF(ISNUMBER($L234),OFFSET(Banco!$A$1,Composições!$L234-1,COLUMN(Composições!D234)-1),"")</f>
        <v>SERVENTE COM ENCARGOS COMPLEMENTARES</v>
      </c>
      <c r="E234" s="78" t="str">
        <f ca="1">IF(ISNUMBER($L234),OFFSET(Banco!$A$1,Composições!$L234-1,COLUMN(Composições!E234)-1),"")</f>
        <v>H</v>
      </c>
      <c r="F234" s="78">
        <f t="shared" ca="1" si="39"/>
        <v>0</v>
      </c>
      <c r="G234" s="78">
        <f t="shared" ca="1" si="39"/>
        <v>19.309999999999999</v>
      </c>
      <c r="H234" s="80">
        <v>0.85299999999999998</v>
      </c>
      <c r="I234" s="81">
        <f ca="1">IF(ISNUMBER($L234),VALUE(OFFSET(Banco!$A$1,Composições!$L234-1,COLUMN(Composições!I234)-4)),0)</f>
        <v>0</v>
      </c>
      <c r="J234" s="81">
        <f ca="1">IF(ISNUMBER($L234),VALUE(OFFSET(Banco!$A$1,Composições!$L234-1,COLUMN(Composições!J234)-4)),0)</f>
        <v>22.64</v>
      </c>
      <c r="K234" s="1">
        <f>COUNTA($A$1:$A234)-1</f>
        <v>32</v>
      </c>
      <c r="L234" s="1">
        <f ca="1">MATCH(Composições!CONCATENAR,Banco!$A:$A,0)</f>
        <v>7362</v>
      </c>
      <c r="M234" s="82" t="str">
        <f ca="1">IF(OR(ISERROR($L234),$H234="",$H234=0),"",OFFSET(M$1,MATCH($K234,$K$1:$K234,0)-1,0))</f>
        <v>F</v>
      </c>
    </row>
    <row r="235" spans="1:14" customFormat="1" ht="12.75" x14ac:dyDescent="0.2">
      <c r="K235">
        <f>COUNTA($A$1:$A235)-1</f>
        <v>32</v>
      </c>
      <c r="M235" s="85" t="str">
        <f ca="1">IF(OFFSET($M$1,MATCH(OFFSET(K235,-1,0),$K$1:$K235,0)-1,0)="F","F","")</f>
        <v>F</v>
      </c>
    </row>
    <row r="236" spans="1:14" ht="33.75" x14ac:dyDescent="0.2">
      <c r="A236" s="83" t="str">
        <f>CONCATENAR</f>
        <v xml:space="preserve">Composição FNDE 273 </v>
      </c>
      <c r="B236" s="86" t="s">
        <v>8423</v>
      </c>
      <c r="C236" s="86" t="s">
        <v>7835</v>
      </c>
      <c r="D236" s="87" t="s">
        <v>7834</v>
      </c>
      <c r="E236" s="86" t="s">
        <v>6149</v>
      </c>
      <c r="F236" s="88">
        <f ca="1">IF($L236&gt;0,SUM(OFFSET(F236,1,0,$L236),0))</f>
        <v>0</v>
      </c>
      <c r="G236" s="88">
        <f ca="1">IF($L236&gt;0,SUM(OFFSET(G236,1,0,$L236),0))</f>
        <v>535.51</v>
      </c>
      <c r="H236" s="89"/>
      <c r="I236" s="90">
        <f ca="1">IF(ISERROR(F236),0,F236)</f>
        <v>0</v>
      </c>
      <c r="J236" s="91">
        <f ca="1">IF(ISERROR(G236),0,G236)</f>
        <v>535.51</v>
      </c>
      <c r="K236" s="1">
        <f>COUNTA($A$1:$A236)-1</f>
        <v>33</v>
      </c>
      <c r="L236" s="1">
        <f>IF(MAX(K:K)=K236,MATCH(9999999,$K:$K)+1,MATCH(K236+1,K:K,0))-ROW(L236)-2</f>
        <v>5</v>
      </c>
      <c r="M236" s="3" t="str">
        <f ca="1">IF(AND(OR(I236&lt;&gt;0,J236&lt;&gt;0),N236="Sim"),"F","")</f>
        <v>F</v>
      </c>
      <c r="N236" s="84" t="s">
        <v>64</v>
      </c>
    </row>
    <row r="237" spans="1:14" ht="22.5" x14ac:dyDescent="0.2">
      <c r="B237" s="92" t="s">
        <v>6169</v>
      </c>
      <c r="C237" s="92" t="s">
        <v>7807</v>
      </c>
      <c r="D237" s="79" t="str">
        <f ca="1">IF(ISNUMBER($L237),OFFSET(Banco!$A$1,Composições!$L237-1,COLUMN(Composições!D237)-1),"")</f>
        <v>JANELA MAXIM-AR, EM ALUMINIO PERFIL 25, 60 X 80 CM (A X L), ACABAMENTO BRANCO OU BRILHANTE, BATENTE DE 4 A 5 CM, COM VIDRO 4 MM, SEM GUARNICAO/ALIZAR</v>
      </c>
      <c r="E237" s="78" t="str">
        <f ca="1">IF(ISNUMBER($L237),OFFSET(Banco!$A$1,Composições!$L237-1,COLUMN(Composições!E237)-1),"")</f>
        <v>UN</v>
      </c>
      <c r="F237" s="78">
        <f t="shared" ref="F237:G241" ca="1" si="40">TRUNC($H237*ROUND(I237,2),2)</f>
        <v>0</v>
      </c>
      <c r="G237" s="78">
        <f t="shared" ca="1" si="40"/>
        <v>432.13</v>
      </c>
      <c r="H237" s="80">
        <v>2.0832999999999999</v>
      </c>
      <c r="I237" s="81">
        <f ca="1">IF(ISNUMBER($L237),VALUE(OFFSET(Banco!$A$1,Composições!$L237-1,COLUMN(Composições!I237)-4)),0)</f>
        <v>0</v>
      </c>
      <c r="J237" s="81">
        <f ca="1">IF(ISNUMBER($L237),VALUE(OFFSET(Banco!$A$1,Composições!$L237-1,COLUMN(Composições!J237)-4)),0)</f>
        <v>207.43</v>
      </c>
      <c r="K237" s="1">
        <f>COUNTA($A$1:$A237)-1</f>
        <v>33</v>
      </c>
      <c r="L237" s="1">
        <f ca="1">MATCH(Composições!CONCATENAR,Banco!$A:$A,0)</f>
        <v>12249</v>
      </c>
      <c r="M237" s="82" t="str">
        <f ca="1">IF(OR(ISERROR($L237),$H237="",$H237=0),"",OFFSET(M$1,MATCH($K237,$K$1:$K237,0)-1,0))</f>
        <v>F</v>
      </c>
    </row>
    <row r="238" spans="1:14" ht="22.5" x14ac:dyDescent="0.2">
      <c r="B238" s="92" t="s">
        <v>6169</v>
      </c>
      <c r="C238" s="92" t="s">
        <v>7808</v>
      </c>
      <c r="D238" s="79" t="str">
        <f ca="1">IF(ISNUMBER($L238),OFFSET(Banco!$A$1,Composições!$L238-1,COLUMN(Composições!D238)-1),"")</f>
        <v>PARAFUSO DE ACO ZINCADO COM ROSCA SOBERBA, CABECA CHATA E FENDA SIMPLES, DIAMETRO 4,2 MM, COMPRIMENTO * 32 * MM</v>
      </c>
      <c r="E238" s="78" t="str">
        <f ca="1">IF(ISNUMBER($L238),OFFSET(Banco!$A$1,Composições!$L238-1,COLUMN(Composições!E238)-1),"")</f>
        <v>UN</v>
      </c>
      <c r="F238" s="78">
        <f t="shared" ca="1" si="40"/>
        <v>0</v>
      </c>
      <c r="G238" s="78">
        <f t="shared" ca="1" si="40"/>
        <v>5.36</v>
      </c>
      <c r="H238" s="80">
        <v>24.4</v>
      </c>
      <c r="I238" s="81">
        <f ca="1">IF(ISNUMBER($L238),VALUE(OFFSET(Banco!$A$1,Composições!$L238-1,COLUMN(Composições!I238)-4)),0)</f>
        <v>0</v>
      </c>
      <c r="J238" s="81">
        <f ca="1">IF(ISNUMBER($L238),VALUE(OFFSET(Banco!$A$1,Composições!$L238-1,COLUMN(Composições!J238)-4)),0)</f>
        <v>0.22</v>
      </c>
      <c r="K238" s="1">
        <f>COUNTA($A$1:$A238)-1</f>
        <v>33</v>
      </c>
      <c r="L238" s="1">
        <f ca="1">MATCH(Composições!CONCATENAR,Banco!$A:$A,0)</f>
        <v>13082</v>
      </c>
      <c r="M238" s="82" t="str">
        <f ca="1">IF(OR(ISERROR($L238),$H238="",$H238=0),"",OFFSET(M$1,MATCH($K238,$K$1:$K238,0)-1,0))</f>
        <v>F</v>
      </c>
    </row>
    <row r="239" spans="1:14" x14ac:dyDescent="0.2">
      <c r="B239" s="92" t="s">
        <v>6169</v>
      </c>
      <c r="C239" s="92" t="s">
        <v>7780</v>
      </c>
      <c r="D239" s="79" t="str">
        <f ca="1">IF(ISNUMBER($L239),OFFSET(Banco!$A$1,Composições!$L239-1,COLUMN(Composições!D239)-1),"")</f>
        <v>SILICONE ACETICO USO GERAL INCOLOR 280 G</v>
      </c>
      <c r="E239" s="78" t="str">
        <f ca="1">IF(ISNUMBER($L239),OFFSET(Banco!$A$1,Composições!$L239-1,COLUMN(Composições!E239)-1),"")</f>
        <v>UN</v>
      </c>
      <c r="F239" s="78">
        <f t="shared" ca="1" si="40"/>
        <v>0</v>
      </c>
      <c r="G239" s="78">
        <f t="shared" ca="1" si="40"/>
        <v>25.44</v>
      </c>
      <c r="H239" s="80">
        <v>1.2466999999999999</v>
      </c>
      <c r="I239" s="81">
        <f ca="1">IF(ISNUMBER($L239),VALUE(OFFSET(Banco!$A$1,Composições!$L239-1,COLUMN(Composições!I239)-4)),0)</f>
        <v>0</v>
      </c>
      <c r="J239" s="81">
        <f ca="1">IF(ISNUMBER($L239),VALUE(OFFSET(Banco!$A$1,Composições!$L239-1,COLUMN(Composições!J239)-4)),0)</f>
        <v>20.41</v>
      </c>
      <c r="K239" s="1">
        <f>COUNTA($A$1:$A239)-1</f>
        <v>33</v>
      </c>
      <c r="L239" s="1">
        <f ca="1">MATCH(Composições!CONCATENAR,Banco!$A:$A,0)</f>
        <v>13752</v>
      </c>
      <c r="M239" s="82" t="str">
        <f ca="1">IF(OR(ISERROR($L239),$H239="",$H239=0),"",OFFSET(M$1,MATCH($K239,$K$1:$K239,0)-1,0))</f>
        <v>F</v>
      </c>
    </row>
    <row r="240" spans="1:14" x14ac:dyDescent="0.2">
      <c r="B240" s="92" t="s">
        <v>6165</v>
      </c>
      <c r="C240" s="92" t="s">
        <v>153</v>
      </c>
      <c r="D240" s="79" t="str">
        <f ca="1">IF(ISNUMBER($L240),OFFSET(Banco!$A$1,Composições!$L240-1,COLUMN(Composições!D240)-1),"")</f>
        <v>PEDREIRO COM ENCARGOS COMPLEMENTARES</v>
      </c>
      <c r="E240" s="78" t="str">
        <f ca="1">IF(ISNUMBER($L240),OFFSET(Banco!$A$1,Composições!$L240-1,COLUMN(Composições!E240)-1),"")</f>
        <v>H</v>
      </c>
      <c r="F240" s="78">
        <f t="shared" ca="1" si="40"/>
        <v>0</v>
      </c>
      <c r="G240" s="78">
        <f t="shared" ca="1" si="40"/>
        <v>53.27</v>
      </c>
      <c r="H240" s="80">
        <v>1.7070000000000001</v>
      </c>
      <c r="I240" s="81">
        <f ca="1">IF(ISNUMBER($L240),VALUE(OFFSET(Banco!$A$1,Composições!$L240-1,COLUMN(Composições!I240)-4)),0)</f>
        <v>0</v>
      </c>
      <c r="J240" s="81">
        <f ca="1">IF(ISNUMBER($L240),VALUE(OFFSET(Banco!$A$1,Composições!$L240-1,COLUMN(Composições!J240)-4)),0)</f>
        <v>31.21</v>
      </c>
      <c r="K240" s="1">
        <f>COUNTA($A$1:$A240)-1</f>
        <v>33</v>
      </c>
      <c r="L240" s="1">
        <f ca="1">MATCH(Composições!CONCATENAR,Banco!$A:$A,0)</f>
        <v>7349</v>
      </c>
      <c r="M240" s="82" t="str">
        <f ca="1">IF(OR(ISERROR($L240),$H240="",$H240=0),"",OFFSET(M$1,MATCH($K240,$K$1:$K240,0)-1,0))</f>
        <v>F</v>
      </c>
    </row>
    <row r="241" spans="1:14" x14ac:dyDescent="0.2">
      <c r="B241" s="92" t="s">
        <v>6165</v>
      </c>
      <c r="C241" s="92" t="s">
        <v>156</v>
      </c>
      <c r="D241" s="79" t="str">
        <f ca="1">IF(ISNUMBER($L241),OFFSET(Banco!$A$1,Composições!$L241-1,COLUMN(Composições!D241)-1),"")</f>
        <v>SERVENTE COM ENCARGOS COMPLEMENTARES</v>
      </c>
      <c r="E241" s="78" t="str">
        <f ca="1">IF(ISNUMBER($L241),OFFSET(Banco!$A$1,Composições!$L241-1,COLUMN(Composições!E241)-1),"")</f>
        <v>H</v>
      </c>
      <c r="F241" s="78">
        <f t="shared" ca="1" si="40"/>
        <v>0</v>
      </c>
      <c r="G241" s="78">
        <f t="shared" ca="1" si="40"/>
        <v>19.309999999999999</v>
      </c>
      <c r="H241" s="80">
        <v>0.85299999999999998</v>
      </c>
      <c r="I241" s="81">
        <f ca="1">IF(ISNUMBER($L241),VALUE(OFFSET(Banco!$A$1,Composições!$L241-1,COLUMN(Composições!I241)-4)),0)</f>
        <v>0</v>
      </c>
      <c r="J241" s="81">
        <f ca="1">IF(ISNUMBER($L241),VALUE(OFFSET(Banco!$A$1,Composições!$L241-1,COLUMN(Composições!J241)-4)),0)</f>
        <v>22.64</v>
      </c>
      <c r="K241" s="1">
        <f>COUNTA($A$1:$A241)-1</f>
        <v>33</v>
      </c>
      <c r="L241" s="1">
        <f ca="1">MATCH(Composições!CONCATENAR,Banco!$A:$A,0)</f>
        <v>7362</v>
      </c>
      <c r="M241" s="82" t="str">
        <f ca="1">IF(OR(ISERROR($L241),$H241="",$H241=0),"",OFFSET(M$1,MATCH($K241,$K$1:$K241,0)-1,0))</f>
        <v>F</v>
      </c>
    </row>
    <row r="242" spans="1:14" customFormat="1" ht="12.75" x14ac:dyDescent="0.2">
      <c r="K242">
        <f>COUNTA($A$1:$A242)-1</f>
        <v>33</v>
      </c>
      <c r="M242" s="85" t="str">
        <f ca="1">IF(OFFSET($M$1,MATCH(OFFSET(K242,-1,0),$K$1:$K242,0)-1,0)="F","F","")</f>
        <v>F</v>
      </c>
    </row>
    <row r="243" spans="1:14" ht="33.75" x14ac:dyDescent="0.2">
      <c r="A243" s="83" t="str">
        <f>CONCATENAR</f>
        <v>Composição FNDE 274</v>
      </c>
      <c r="B243" s="86" t="s">
        <v>8423</v>
      </c>
      <c r="C243" s="86" t="s">
        <v>7837</v>
      </c>
      <c r="D243" s="87" t="s">
        <v>7836</v>
      </c>
      <c r="E243" s="86" t="s">
        <v>6149</v>
      </c>
      <c r="F243" s="88">
        <f ca="1">IF($L243&gt;0,SUM(OFFSET(F243,1,0,$L243),0))</f>
        <v>0</v>
      </c>
      <c r="G243" s="88">
        <f ca="1">IF($L243&gt;0,SUM(OFFSET(G243,1,0,$L243),0))</f>
        <v>535.51</v>
      </c>
      <c r="H243" s="89"/>
      <c r="I243" s="90">
        <f ca="1">IF(ISERROR(F243),0,F243)</f>
        <v>0</v>
      </c>
      <c r="J243" s="91">
        <f ca="1">IF(ISERROR(G243),0,G243)</f>
        <v>535.51</v>
      </c>
      <c r="K243" s="1">
        <f>COUNTA($A$1:$A243)-1</f>
        <v>34</v>
      </c>
      <c r="L243" s="1">
        <f>IF(MAX(K:K)=K243,MATCH(9999999,$K:$K)+1,MATCH(K243+1,K:K,0))-ROW(L243)-2</f>
        <v>5</v>
      </c>
      <c r="M243" s="3" t="str">
        <f ca="1">IF(AND(OR(I243&lt;&gt;0,J243&lt;&gt;0),N243="Sim"),"F","")</f>
        <v>F</v>
      </c>
      <c r="N243" s="84" t="s">
        <v>64</v>
      </c>
    </row>
    <row r="244" spans="1:14" ht="22.5" x14ac:dyDescent="0.2">
      <c r="B244" s="92" t="s">
        <v>6169</v>
      </c>
      <c r="C244" s="92" t="s">
        <v>7807</v>
      </c>
      <c r="D244" s="79" t="str">
        <f ca="1">IF(ISNUMBER($L244),OFFSET(Banco!$A$1,Composições!$L244-1,COLUMN(Composições!D244)-1),"")</f>
        <v>JANELA MAXIM-AR, EM ALUMINIO PERFIL 25, 60 X 80 CM (A X L), ACABAMENTO BRANCO OU BRILHANTE, BATENTE DE 4 A 5 CM, COM VIDRO 4 MM, SEM GUARNICAO/ALIZAR</v>
      </c>
      <c r="E244" s="78" t="str">
        <f ca="1">IF(ISNUMBER($L244),OFFSET(Banco!$A$1,Composições!$L244-1,COLUMN(Composições!E244)-1),"")</f>
        <v>UN</v>
      </c>
      <c r="F244" s="78">
        <f t="shared" ref="F244:G248" ca="1" si="41">TRUNC($H244*ROUND(I244,2),2)</f>
        <v>0</v>
      </c>
      <c r="G244" s="78">
        <f t="shared" ca="1" si="41"/>
        <v>432.13</v>
      </c>
      <c r="H244" s="80">
        <v>2.0832999999999999</v>
      </c>
      <c r="I244" s="81">
        <f ca="1">IF(ISNUMBER($L244),VALUE(OFFSET(Banco!$A$1,Composições!$L244-1,COLUMN(Composições!I244)-4)),0)</f>
        <v>0</v>
      </c>
      <c r="J244" s="81">
        <f ca="1">IF(ISNUMBER($L244),VALUE(OFFSET(Banco!$A$1,Composições!$L244-1,COLUMN(Composições!J244)-4)),0)</f>
        <v>207.43</v>
      </c>
      <c r="K244" s="1">
        <f>COUNTA($A$1:$A244)-1</f>
        <v>34</v>
      </c>
      <c r="L244" s="1">
        <f ca="1">MATCH(Composições!CONCATENAR,Banco!$A:$A,0)</f>
        <v>12249</v>
      </c>
      <c r="M244" s="82" t="str">
        <f ca="1">IF(OR(ISERROR($L244),$H244="",$H244=0),"",OFFSET(M$1,MATCH($K244,$K$1:$K244,0)-1,0))</f>
        <v>F</v>
      </c>
    </row>
    <row r="245" spans="1:14" ht="22.5" x14ac:dyDescent="0.2">
      <c r="B245" s="92" t="s">
        <v>6169</v>
      </c>
      <c r="C245" s="92" t="s">
        <v>7808</v>
      </c>
      <c r="D245" s="79" t="str">
        <f ca="1">IF(ISNUMBER($L245),OFFSET(Banco!$A$1,Composições!$L245-1,COLUMN(Composições!D245)-1),"")</f>
        <v>PARAFUSO DE ACO ZINCADO COM ROSCA SOBERBA, CABECA CHATA E FENDA SIMPLES, DIAMETRO 4,2 MM, COMPRIMENTO * 32 * MM</v>
      </c>
      <c r="E245" s="78" t="str">
        <f ca="1">IF(ISNUMBER($L245),OFFSET(Banco!$A$1,Composições!$L245-1,COLUMN(Composições!E245)-1),"")</f>
        <v>UN</v>
      </c>
      <c r="F245" s="78">
        <f t="shared" ca="1" si="41"/>
        <v>0</v>
      </c>
      <c r="G245" s="78">
        <f t="shared" ca="1" si="41"/>
        <v>5.36</v>
      </c>
      <c r="H245" s="80">
        <v>24.4</v>
      </c>
      <c r="I245" s="81">
        <f ca="1">IF(ISNUMBER($L245),VALUE(OFFSET(Banco!$A$1,Composições!$L245-1,COLUMN(Composições!I245)-4)),0)</f>
        <v>0</v>
      </c>
      <c r="J245" s="81">
        <f ca="1">IF(ISNUMBER($L245),VALUE(OFFSET(Banco!$A$1,Composições!$L245-1,COLUMN(Composições!J245)-4)),0)</f>
        <v>0.22</v>
      </c>
      <c r="K245" s="1">
        <f>COUNTA($A$1:$A245)-1</f>
        <v>34</v>
      </c>
      <c r="L245" s="1">
        <f ca="1">MATCH(Composições!CONCATENAR,Banco!$A:$A,0)</f>
        <v>13082</v>
      </c>
      <c r="M245" s="82" t="str">
        <f ca="1">IF(OR(ISERROR($L245),$H245="",$H245=0),"",OFFSET(M$1,MATCH($K245,$K$1:$K245,0)-1,0))</f>
        <v>F</v>
      </c>
    </row>
    <row r="246" spans="1:14" x14ac:dyDescent="0.2">
      <c r="B246" s="92" t="s">
        <v>6169</v>
      </c>
      <c r="C246" s="92" t="s">
        <v>7780</v>
      </c>
      <c r="D246" s="79" t="str">
        <f ca="1">IF(ISNUMBER($L246),OFFSET(Banco!$A$1,Composições!$L246-1,COLUMN(Composições!D246)-1),"")</f>
        <v>SILICONE ACETICO USO GERAL INCOLOR 280 G</v>
      </c>
      <c r="E246" s="78" t="str">
        <f ca="1">IF(ISNUMBER($L246),OFFSET(Banco!$A$1,Composições!$L246-1,COLUMN(Composições!E246)-1),"")</f>
        <v>UN</v>
      </c>
      <c r="F246" s="78">
        <f t="shared" ca="1" si="41"/>
        <v>0</v>
      </c>
      <c r="G246" s="78">
        <f t="shared" ca="1" si="41"/>
        <v>25.44</v>
      </c>
      <c r="H246" s="80">
        <v>1.2466999999999999</v>
      </c>
      <c r="I246" s="81">
        <f ca="1">IF(ISNUMBER($L246),VALUE(OFFSET(Banco!$A$1,Composições!$L246-1,COLUMN(Composições!I246)-4)),0)</f>
        <v>0</v>
      </c>
      <c r="J246" s="81">
        <f ca="1">IF(ISNUMBER($L246),VALUE(OFFSET(Banco!$A$1,Composições!$L246-1,COLUMN(Composições!J246)-4)),0)</f>
        <v>20.41</v>
      </c>
      <c r="K246" s="1">
        <f>COUNTA($A$1:$A246)-1</f>
        <v>34</v>
      </c>
      <c r="L246" s="1">
        <f ca="1">MATCH(Composições!CONCATENAR,Banco!$A:$A,0)</f>
        <v>13752</v>
      </c>
      <c r="M246" s="82" t="str">
        <f ca="1">IF(OR(ISERROR($L246),$H246="",$H246=0),"",OFFSET(M$1,MATCH($K246,$K$1:$K246,0)-1,0))</f>
        <v>F</v>
      </c>
    </row>
    <row r="247" spans="1:14" x14ac:dyDescent="0.2">
      <c r="B247" s="92" t="s">
        <v>6165</v>
      </c>
      <c r="C247" s="92" t="s">
        <v>153</v>
      </c>
      <c r="D247" s="79" t="str">
        <f ca="1">IF(ISNUMBER($L247),OFFSET(Banco!$A$1,Composições!$L247-1,COLUMN(Composições!D247)-1),"")</f>
        <v>PEDREIRO COM ENCARGOS COMPLEMENTARES</v>
      </c>
      <c r="E247" s="78" t="str">
        <f ca="1">IF(ISNUMBER($L247),OFFSET(Banco!$A$1,Composições!$L247-1,COLUMN(Composições!E247)-1),"")</f>
        <v>H</v>
      </c>
      <c r="F247" s="78">
        <f t="shared" ca="1" si="41"/>
        <v>0</v>
      </c>
      <c r="G247" s="78">
        <f t="shared" ca="1" si="41"/>
        <v>53.27</v>
      </c>
      <c r="H247" s="80">
        <v>1.7070000000000001</v>
      </c>
      <c r="I247" s="81">
        <f ca="1">IF(ISNUMBER($L247),VALUE(OFFSET(Banco!$A$1,Composições!$L247-1,COLUMN(Composições!I247)-4)),0)</f>
        <v>0</v>
      </c>
      <c r="J247" s="81">
        <f ca="1">IF(ISNUMBER($L247),VALUE(OFFSET(Banco!$A$1,Composições!$L247-1,COLUMN(Composições!J247)-4)),0)</f>
        <v>31.21</v>
      </c>
      <c r="K247" s="1">
        <f>COUNTA($A$1:$A247)-1</f>
        <v>34</v>
      </c>
      <c r="L247" s="1">
        <f ca="1">MATCH(Composições!CONCATENAR,Banco!$A:$A,0)</f>
        <v>7349</v>
      </c>
      <c r="M247" s="82" t="str">
        <f ca="1">IF(OR(ISERROR($L247),$H247="",$H247=0),"",OFFSET(M$1,MATCH($K247,$K$1:$K247,0)-1,0))</f>
        <v>F</v>
      </c>
    </row>
    <row r="248" spans="1:14" x14ac:dyDescent="0.2">
      <c r="B248" s="92" t="s">
        <v>6165</v>
      </c>
      <c r="C248" s="92" t="s">
        <v>156</v>
      </c>
      <c r="D248" s="79" t="str">
        <f ca="1">IF(ISNUMBER($L248),OFFSET(Banco!$A$1,Composições!$L248-1,COLUMN(Composições!D248)-1),"")</f>
        <v>SERVENTE COM ENCARGOS COMPLEMENTARES</v>
      </c>
      <c r="E248" s="78" t="str">
        <f ca="1">IF(ISNUMBER($L248),OFFSET(Banco!$A$1,Composições!$L248-1,COLUMN(Composições!E248)-1),"")</f>
        <v>H</v>
      </c>
      <c r="F248" s="78">
        <f t="shared" ca="1" si="41"/>
        <v>0</v>
      </c>
      <c r="G248" s="78">
        <f t="shared" ca="1" si="41"/>
        <v>19.309999999999999</v>
      </c>
      <c r="H248" s="80">
        <v>0.85299999999999998</v>
      </c>
      <c r="I248" s="81">
        <f ca="1">IF(ISNUMBER($L248),VALUE(OFFSET(Banco!$A$1,Composições!$L248-1,COLUMN(Composições!I248)-4)),0)</f>
        <v>0</v>
      </c>
      <c r="J248" s="81">
        <f ca="1">IF(ISNUMBER($L248),VALUE(OFFSET(Banco!$A$1,Composições!$L248-1,COLUMN(Composições!J248)-4)),0)</f>
        <v>22.64</v>
      </c>
      <c r="K248" s="1">
        <f>COUNTA($A$1:$A248)-1</f>
        <v>34</v>
      </c>
      <c r="L248" s="1">
        <f ca="1">MATCH(Composições!CONCATENAR,Banco!$A:$A,0)</f>
        <v>7362</v>
      </c>
      <c r="M248" s="82" t="str">
        <f ca="1">IF(OR(ISERROR($L248),$H248="",$H248=0),"",OFFSET(M$1,MATCH($K248,$K$1:$K248,0)-1,0))</f>
        <v>F</v>
      </c>
    </row>
    <row r="249" spans="1:14" customFormat="1" ht="12.75" x14ac:dyDescent="0.2">
      <c r="K249">
        <f>COUNTA($A$1:$A249)-1</f>
        <v>34</v>
      </c>
      <c r="M249" s="85" t="str">
        <f ca="1">IF(OFFSET($M$1,MATCH(OFFSET(K249,-1,0),$K$1:$K249,0)-1,0)="F","F","")</f>
        <v>F</v>
      </c>
    </row>
    <row r="250" spans="1:14" ht="33.75" x14ac:dyDescent="0.2">
      <c r="A250" s="83" t="str">
        <f>CONCATENAR</f>
        <v>Composição FNDE 277</v>
      </c>
      <c r="B250" s="86" t="s">
        <v>8423</v>
      </c>
      <c r="C250" s="86" t="s">
        <v>7839</v>
      </c>
      <c r="D250" s="87" t="s">
        <v>7838</v>
      </c>
      <c r="E250" s="86" t="s">
        <v>6149</v>
      </c>
      <c r="F250" s="88">
        <f ca="1">IF($L250&gt;0,SUM(OFFSET(F250,1,0,$L250),0))</f>
        <v>0</v>
      </c>
      <c r="G250" s="88">
        <f ca="1">IF($L250&gt;0,SUM(OFFSET(G250,1,0,$L250),0))</f>
        <v>556.82000000000005</v>
      </c>
      <c r="H250" s="89"/>
      <c r="I250" s="90">
        <f ca="1">IF(ISERROR(F250),0,F250)</f>
        <v>0</v>
      </c>
      <c r="J250" s="91">
        <f ca="1">IF(ISERROR(G250),0,G250)</f>
        <v>556.82000000000005</v>
      </c>
      <c r="K250" s="1">
        <f>COUNTA($A$1:$A250)-1</f>
        <v>35</v>
      </c>
      <c r="L250" s="1">
        <f>IF(MAX(K:K)=K250,MATCH(9999999,$K:$K)+1,MATCH(K250+1,K:K,0))-ROW(L250)-2</f>
        <v>5</v>
      </c>
      <c r="M250" s="3" t="str">
        <f ca="1">IF(AND(OR(I250&lt;&gt;0,J250&lt;&gt;0),N250="Sim"),"F","")</f>
        <v>F</v>
      </c>
      <c r="N250" s="84" t="s">
        <v>64</v>
      </c>
    </row>
    <row r="251" spans="1:14" ht="33.75" x14ac:dyDescent="0.2">
      <c r="B251" s="92" t="s">
        <v>6169</v>
      </c>
      <c r="C251" s="92" t="s">
        <v>7813</v>
      </c>
      <c r="D251" s="79" t="str">
        <f ca="1">IF(ISNUMBER($L251),OFFSET(Banco!$A$1,Composições!$L251-1,COLUMN(Composições!D251)-1),"")</f>
        <v>JANELA FIXA, EM ALUMINIO PERFIL 20, 60 X 80 CM (A X L), BATENTE/REQUADRO DE 3 A 14 CM, COM VIDRO 4 MM, SEM GUARNICAO/ALIZAR, ACABAMENTO ALUM BRANCO OU BRILHANTE</v>
      </c>
      <c r="E251" s="78" t="str">
        <f ca="1">IF(ISNUMBER($L251),OFFSET(Banco!$A$1,Composições!$L251-1,COLUMN(Composições!E251)-1),"")</f>
        <v>M2</v>
      </c>
      <c r="F251" s="78">
        <f t="shared" ref="F251:G255" ca="1" si="42">TRUNC($H251*ROUND(I251,2),2)</f>
        <v>0</v>
      </c>
      <c r="G251" s="78">
        <f t="shared" ca="1" si="42"/>
        <v>513.72</v>
      </c>
      <c r="H251" s="80">
        <v>1</v>
      </c>
      <c r="I251" s="81">
        <f ca="1">IF(ISNUMBER($L251),VALUE(OFFSET(Banco!$A$1,Composições!$L251-1,COLUMN(Composições!I251)-4)),0)</f>
        <v>0</v>
      </c>
      <c r="J251" s="81">
        <f ca="1">IF(ISNUMBER($L251),VALUE(OFFSET(Banco!$A$1,Composições!$L251-1,COLUMN(Composições!J251)-4)),0)</f>
        <v>513.72</v>
      </c>
      <c r="K251" s="1">
        <f>COUNTA($A$1:$A251)-1</f>
        <v>35</v>
      </c>
      <c r="L251" s="1">
        <f ca="1">MATCH(Composições!CONCATENAR,Banco!$A:$A,0)</f>
        <v>12245</v>
      </c>
      <c r="M251" s="82" t="str">
        <f ca="1">IF(OR(ISERROR($L251),$H251="",$H251=0),"",OFFSET(M$1,MATCH($K251,$K$1:$K251,0)-1,0))</f>
        <v>F</v>
      </c>
    </row>
    <row r="252" spans="1:14" ht="22.5" x14ac:dyDescent="0.2">
      <c r="B252" s="92" t="s">
        <v>6169</v>
      </c>
      <c r="C252" s="92" t="s">
        <v>7808</v>
      </c>
      <c r="D252" s="79" t="str">
        <f ca="1">IF(ISNUMBER($L252),OFFSET(Banco!$A$1,Composições!$L252-1,COLUMN(Composições!D252)-1),"")</f>
        <v>PARAFUSO DE ACO ZINCADO COM ROSCA SOBERBA, CABECA CHATA E FENDA SIMPLES, DIAMETRO 4,2 MM, COMPRIMENTO * 32 * MM</v>
      </c>
      <c r="E252" s="78" t="str">
        <f ca="1">IF(ISNUMBER($L252),OFFSET(Banco!$A$1,Composições!$L252-1,COLUMN(Composições!E252)-1),"")</f>
        <v>UN</v>
      </c>
      <c r="F252" s="78">
        <f t="shared" ca="1" si="42"/>
        <v>0</v>
      </c>
      <c r="G252" s="78">
        <f t="shared" ca="1" si="42"/>
        <v>3.83</v>
      </c>
      <c r="H252" s="80">
        <v>17.413</v>
      </c>
      <c r="I252" s="81">
        <f ca="1">IF(ISNUMBER($L252),VALUE(OFFSET(Banco!$A$1,Composições!$L252-1,COLUMN(Composições!I252)-4)),0)</f>
        <v>0</v>
      </c>
      <c r="J252" s="81">
        <f ca="1">IF(ISNUMBER($L252),VALUE(OFFSET(Banco!$A$1,Composições!$L252-1,COLUMN(Composições!J252)-4)),0)</f>
        <v>0.22</v>
      </c>
      <c r="K252" s="1">
        <f>COUNTA($A$1:$A252)-1</f>
        <v>35</v>
      </c>
      <c r="L252" s="1">
        <f ca="1">MATCH(Composições!CONCATENAR,Banco!$A:$A,0)</f>
        <v>13082</v>
      </c>
      <c r="M252" s="82" t="str">
        <f ca="1">IF(OR(ISERROR($L252),$H252="",$H252=0),"",OFFSET(M$1,MATCH($K252,$K$1:$K252,0)-1,0))</f>
        <v>F</v>
      </c>
    </row>
    <row r="253" spans="1:14" x14ac:dyDescent="0.2">
      <c r="B253" s="92" t="s">
        <v>6169</v>
      </c>
      <c r="C253" s="92" t="s">
        <v>7780</v>
      </c>
      <c r="D253" s="79" t="str">
        <f ca="1">IF(ISNUMBER($L253),OFFSET(Banco!$A$1,Composições!$L253-1,COLUMN(Composições!D253)-1),"")</f>
        <v>SILICONE ACETICO USO GERAL INCOLOR 280 G</v>
      </c>
      <c r="E253" s="78" t="str">
        <f ca="1">IF(ISNUMBER($L253),OFFSET(Banco!$A$1,Composições!$L253-1,COLUMN(Composições!E253)-1),"")</f>
        <v>UN</v>
      </c>
      <c r="F253" s="78">
        <f t="shared" ca="1" si="42"/>
        <v>0</v>
      </c>
      <c r="G253" s="78">
        <f t="shared" ca="1" si="42"/>
        <v>8.65</v>
      </c>
      <c r="H253" s="80">
        <v>0.42399999999999999</v>
      </c>
      <c r="I253" s="81">
        <f ca="1">IF(ISNUMBER($L253),VALUE(OFFSET(Banco!$A$1,Composições!$L253-1,COLUMN(Composições!I253)-4)),0)</f>
        <v>0</v>
      </c>
      <c r="J253" s="81">
        <f ca="1">IF(ISNUMBER($L253),VALUE(OFFSET(Banco!$A$1,Composições!$L253-1,COLUMN(Composições!J253)-4)),0)</f>
        <v>20.41</v>
      </c>
      <c r="K253" s="1">
        <f>COUNTA($A$1:$A253)-1</f>
        <v>35</v>
      </c>
      <c r="L253" s="1">
        <f ca="1">MATCH(Composições!CONCATENAR,Banco!$A:$A,0)</f>
        <v>13752</v>
      </c>
      <c r="M253" s="82" t="str">
        <f ca="1">IF(OR(ISERROR($L253),$H253="",$H253=0),"",OFFSET(M$1,MATCH($K253,$K$1:$K253,0)-1,0))</f>
        <v>F</v>
      </c>
    </row>
    <row r="254" spans="1:14" x14ac:dyDescent="0.2">
      <c r="B254" s="92" t="s">
        <v>6165</v>
      </c>
      <c r="C254" s="92" t="s">
        <v>153</v>
      </c>
      <c r="D254" s="79" t="str">
        <f ca="1">IF(ISNUMBER($L254),OFFSET(Banco!$A$1,Composições!$L254-1,COLUMN(Composições!D254)-1),"")</f>
        <v>PEDREIRO COM ENCARGOS COMPLEMENTARES</v>
      </c>
      <c r="E254" s="78" t="str">
        <f ca="1">IF(ISNUMBER($L254),OFFSET(Banco!$A$1,Composições!$L254-1,COLUMN(Composições!E254)-1),"")</f>
        <v>H</v>
      </c>
      <c r="F254" s="78">
        <f t="shared" ca="1" si="42"/>
        <v>0</v>
      </c>
      <c r="G254" s="78">
        <f t="shared" ca="1" si="42"/>
        <v>22.47</v>
      </c>
      <c r="H254" s="80">
        <v>0.72</v>
      </c>
      <c r="I254" s="81">
        <f ca="1">IF(ISNUMBER($L254),VALUE(OFFSET(Banco!$A$1,Composições!$L254-1,COLUMN(Composições!I254)-4)),0)</f>
        <v>0</v>
      </c>
      <c r="J254" s="81">
        <f ca="1">IF(ISNUMBER($L254),VALUE(OFFSET(Banco!$A$1,Composições!$L254-1,COLUMN(Composições!J254)-4)),0)</f>
        <v>31.21</v>
      </c>
      <c r="K254" s="1">
        <f>COUNTA($A$1:$A254)-1</f>
        <v>35</v>
      </c>
      <c r="L254" s="1">
        <f ca="1">MATCH(Composições!CONCATENAR,Banco!$A:$A,0)</f>
        <v>7349</v>
      </c>
      <c r="M254" s="82" t="str">
        <f ca="1">IF(OR(ISERROR($L254),$H254="",$H254=0),"",OFFSET(M$1,MATCH($K254,$K$1:$K254,0)-1,0))</f>
        <v>F</v>
      </c>
    </row>
    <row r="255" spans="1:14" x14ac:dyDescent="0.2">
      <c r="B255" s="92" t="s">
        <v>6165</v>
      </c>
      <c r="C255" s="92" t="s">
        <v>156</v>
      </c>
      <c r="D255" s="79" t="str">
        <f ca="1">IF(ISNUMBER($L255),OFFSET(Banco!$A$1,Composições!$L255-1,COLUMN(Composições!D255)-1),"")</f>
        <v>SERVENTE COM ENCARGOS COMPLEMENTARES</v>
      </c>
      <c r="E255" s="78" t="str">
        <f ca="1">IF(ISNUMBER($L255),OFFSET(Banco!$A$1,Composições!$L255-1,COLUMN(Composições!E255)-1),"")</f>
        <v>H</v>
      </c>
      <c r="F255" s="78">
        <f t="shared" ca="1" si="42"/>
        <v>0</v>
      </c>
      <c r="G255" s="78">
        <f t="shared" ca="1" si="42"/>
        <v>8.15</v>
      </c>
      <c r="H255" s="80">
        <v>0.36</v>
      </c>
      <c r="I255" s="81">
        <f ca="1">IF(ISNUMBER($L255),VALUE(OFFSET(Banco!$A$1,Composições!$L255-1,COLUMN(Composições!I255)-4)),0)</f>
        <v>0</v>
      </c>
      <c r="J255" s="81">
        <f ca="1">IF(ISNUMBER($L255),VALUE(OFFSET(Banco!$A$1,Composições!$L255-1,COLUMN(Composições!J255)-4)),0)</f>
        <v>22.64</v>
      </c>
      <c r="K255" s="1">
        <f>COUNTA($A$1:$A255)-1</f>
        <v>35</v>
      </c>
      <c r="L255" s="1">
        <f ca="1">MATCH(Composições!CONCATENAR,Banco!$A:$A,0)</f>
        <v>7362</v>
      </c>
      <c r="M255" s="82" t="str">
        <f ca="1">IF(OR(ISERROR($L255),$H255="",$H255=0),"",OFFSET(M$1,MATCH($K255,$K$1:$K255,0)-1,0))</f>
        <v>F</v>
      </c>
    </row>
    <row r="256" spans="1:14" customFormat="1" ht="12.75" x14ac:dyDescent="0.2">
      <c r="K256">
        <f>COUNTA($A$1:$A256)-1</f>
        <v>35</v>
      </c>
      <c r="M256" s="85" t="str">
        <f ca="1">IF(OFFSET($M$1,MATCH(OFFSET(K256,-1,0),$K$1:$K256,0)-1,0)="F","F","")</f>
        <v>F</v>
      </c>
    </row>
    <row r="257" spans="1:14" ht="22.5" x14ac:dyDescent="0.2">
      <c r="A257" s="83" t="str">
        <f>CONCATENAR</f>
        <v xml:space="preserve">Composição FNDE 05 </v>
      </c>
      <c r="B257" s="86" t="s">
        <v>8423</v>
      </c>
      <c r="C257" s="86" t="s">
        <v>7841</v>
      </c>
      <c r="D257" s="87" t="s">
        <v>7840</v>
      </c>
      <c r="E257" s="86" t="s">
        <v>6149</v>
      </c>
      <c r="F257" s="88">
        <f ca="1">IF($L257&gt;0,SUM(OFFSET(F257,1,0,$L257),0))</f>
        <v>0</v>
      </c>
      <c r="G257" s="88">
        <f ca="1">IF($L257&gt;0,SUM(OFFSET(G257,1,0,$L257),0))</f>
        <v>219.81000000000003</v>
      </c>
      <c r="H257" s="89"/>
      <c r="I257" s="90">
        <f ca="1">IF(ISERROR(F257),0,F257)</f>
        <v>0</v>
      </c>
      <c r="J257" s="91">
        <f ca="1">IF(ISERROR(G257),0,G257)</f>
        <v>219.81000000000003</v>
      </c>
      <c r="K257" s="1">
        <f>COUNTA($A$1:$A257)-1</f>
        <v>36</v>
      </c>
      <c r="L257" s="1">
        <f>IF(MAX(K:K)=K257,MATCH(9999999,$K:$K)+1,MATCH(K257+1,K:K,0))-ROW(L257)-2</f>
        <v>4</v>
      </c>
      <c r="M257" s="3" t="str">
        <f ca="1">IF(AND(OR(I257&lt;&gt;0,J257&lt;&gt;0),N257="Sim"),"F","")</f>
        <v>F</v>
      </c>
      <c r="N257" s="84" t="s">
        <v>64</v>
      </c>
    </row>
    <row r="258" spans="1:14" ht="22.5" x14ac:dyDescent="0.2">
      <c r="B258" s="92" t="s">
        <v>6169</v>
      </c>
      <c r="C258" s="92" t="s">
        <v>7848</v>
      </c>
      <c r="D258" s="79" t="str">
        <f ca="1">IF(ISNUMBER($L258),OFFSET(Banco!$A$1,Composições!$L258-1,COLUMN(Composições!D258)-1),"")</f>
        <v>CANTONEIRA EM ALUMINIO, ABAS IGUAIS, LARGURA DE 25,40 MM (1"), ESPESSURA DE 4,76 MM (3/16") E PESO LINEAR DE APROXIMADAMENTE 0,593 KG/M</v>
      </c>
      <c r="E258" s="78" t="str">
        <f ca="1">IF(ISNUMBER($L258),OFFSET(Banco!$A$1,Composições!$L258-1,COLUMN(Composições!E258)-1),"")</f>
        <v>M</v>
      </c>
      <c r="F258" s="78">
        <f t="shared" ref="F258:G261" ca="1" si="43">TRUNC($H258*ROUND(I258,2),2)</f>
        <v>0</v>
      </c>
      <c r="G258" s="78">
        <f t="shared" ca="1" si="43"/>
        <v>100.14</v>
      </c>
      <c r="H258" s="80">
        <v>3</v>
      </c>
      <c r="I258" s="81">
        <f ca="1">IF(ISNUMBER($L258),VALUE(OFFSET(Banco!$A$1,Composições!$L258-1,COLUMN(Composições!I258)-4)),0)</f>
        <v>0</v>
      </c>
      <c r="J258" s="81">
        <f ca="1">IF(ISNUMBER($L258),VALUE(OFFSET(Banco!$A$1,Composições!$L258-1,COLUMN(Composições!J258)-4)),0)</f>
        <v>33.380000000000003</v>
      </c>
      <c r="K258" s="1">
        <f>COUNTA($A$1:$A258)-1</f>
        <v>36</v>
      </c>
      <c r="L258" s="1">
        <f ca="1">MATCH(Composições!CONCATENAR,Banco!$A:$A,0)</f>
        <v>10927</v>
      </c>
      <c r="M258" s="82" t="str">
        <f ca="1">IF(OR(ISERROR($L258),$H258="",$H258=0),"",OFFSET(M$1,MATCH($K258,$K$1:$K258,0)-1,0))</f>
        <v>F</v>
      </c>
    </row>
    <row r="259" spans="1:14" ht="22.5" x14ac:dyDescent="0.2">
      <c r="B259" s="92" t="s">
        <v>6169</v>
      </c>
      <c r="C259" s="92" t="s">
        <v>7849</v>
      </c>
      <c r="D259" s="79" t="str">
        <f ca="1">IF(ISNUMBER($L259),OFFSET(Banco!$A$1,Composições!$L259-1,COLUMN(Composições!D259)-1),"")</f>
        <v>TELA DE ARAME GALVANIZADA QUADRANGULAR / LOSANGULAR, FIO 4,19 MM (8 BWG), MALHA 5 X 5 CM, H = 2 M</v>
      </c>
      <c r="E259" s="78" t="str">
        <f ca="1">IF(ISNUMBER($L259),OFFSET(Banco!$A$1,Composições!$L259-1,COLUMN(Composições!E259)-1),"")</f>
        <v>M2</v>
      </c>
      <c r="F259" s="78">
        <f t="shared" ca="1" si="43"/>
        <v>0</v>
      </c>
      <c r="G259" s="78">
        <f t="shared" ca="1" si="43"/>
        <v>95.26</v>
      </c>
      <c r="H259" s="80">
        <v>1</v>
      </c>
      <c r="I259" s="81">
        <f ca="1">IF(ISNUMBER($L259),VALUE(OFFSET(Banco!$A$1,Composições!$L259-1,COLUMN(Composições!I259)-4)),0)</f>
        <v>0</v>
      </c>
      <c r="J259" s="81">
        <f ca="1">IF(ISNUMBER($L259),VALUE(OFFSET(Banco!$A$1,Composições!$L259-1,COLUMN(Composições!J259)-4)),0)</f>
        <v>95.26</v>
      </c>
      <c r="K259" s="1">
        <f>COUNTA($A$1:$A259)-1</f>
        <v>36</v>
      </c>
      <c r="L259" s="1">
        <f ca="1">MATCH(Composições!CONCATENAR,Banco!$A:$A,0)</f>
        <v>14076</v>
      </c>
      <c r="M259" s="82" t="str">
        <f ca="1">IF(OR(ISERROR($L259),$H259="",$H259=0),"",OFFSET(M$1,MATCH($K259,$K$1:$K259,0)-1,0))</f>
        <v>F</v>
      </c>
    </row>
    <row r="260" spans="1:14" x14ac:dyDescent="0.2">
      <c r="B260" s="92" t="s">
        <v>6165</v>
      </c>
      <c r="C260" s="92" t="s">
        <v>155</v>
      </c>
      <c r="D260" s="79" t="str">
        <f ca="1">IF(ISNUMBER($L260),OFFSET(Banco!$A$1,Composições!$L260-1,COLUMN(Composições!D260)-1),"")</f>
        <v>SERRALHEIRO COM ENCARGOS COMPLEMENTARES</v>
      </c>
      <c r="E260" s="78" t="str">
        <f ca="1">IF(ISNUMBER($L260),OFFSET(Banco!$A$1,Composições!$L260-1,COLUMN(Composições!E260)-1),"")</f>
        <v>H</v>
      </c>
      <c r="F260" s="78">
        <f t="shared" ca="1" si="43"/>
        <v>0</v>
      </c>
      <c r="G260" s="78">
        <f t="shared" ca="1" si="43"/>
        <v>10.83</v>
      </c>
      <c r="H260" s="80">
        <v>0.35</v>
      </c>
      <c r="I260" s="81">
        <f ca="1">IF(ISNUMBER($L260),VALUE(OFFSET(Banco!$A$1,Composições!$L260-1,COLUMN(Composições!I260)-4)),0)</f>
        <v>0</v>
      </c>
      <c r="J260" s="81">
        <f ca="1">IF(ISNUMBER($L260),VALUE(OFFSET(Banco!$A$1,Composições!$L260-1,COLUMN(Composições!J260)-4)),0)</f>
        <v>30.97</v>
      </c>
      <c r="K260" s="1">
        <f>COUNTA($A$1:$A260)-1</f>
        <v>36</v>
      </c>
      <c r="L260" s="1">
        <f ca="1">MATCH(Composições!CONCATENAR,Banco!$A:$A,0)</f>
        <v>7360</v>
      </c>
      <c r="M260" s="82" t="str">
        <f ca="1">IF(OR(ISERROR($L260),$H260="",$H260=0),"",OFFSET(M$1,MATCH($K260,$K$1:$K260,0)-1,0))</f>
        <v>F</v>
      </c>
    </row>
    <row r="261" spans="1:14" x14ac:dyDescent="0.2">
      <c r="B261" s="92" t="s">
        <v>6165</v>
      </c>
      <c r="C261" s="92" t="s">
        <v>156</v>
      </c>
      <c r="D261" s="79" t="str">
        <f ca="1">IF(ISNUMBER($L261),OFFSET(Banco!$A$1,Composições!$L261-1,COLUMN(Composições!D261)-1),"")</f>
        <v>SERVENTE COM ENCARGOS COMPLEMENTARES</v>
      </c>
      <c r="E261" s="78" t="str">
        <f ca="1">IF(ISNUMBER($L261),OFFSET(Banco!$A$1,Composições!$L261-1,COLUMN(Composições!E261)-1),"")</f>
        <v>H</v>
      </c>
      <c r="F261" s="78">
        <f t="shared" ca="1" si="43"/>
        <v>0</v>
      </c>
      <c r="G261" s="78">
        <f t="shared" ca="1" si="43"/>
        <v>13.58</v>
      </c>
      <c r="H261" s="80">
        <v>0.6</v>
      </c>
      <c r="I261" s="81">
        <f ca="1">IF(ISNUMBER($L261),VALUE(OFFSET(Banco!$A$1,Composições!$L261-1,COLUMN(Composições!I261)-4)),0)</f>
        <v>0</v>
      </c>
      <c r="J261" s="81">
        <f ca="1">IF(ISNUMBER($L261),VALUE(OFFSET(Banco!$A$1,Composições!$L261-1,COLUMN(Composições!J261)-4)),0)</f>
        <v>22.64</v>
      </c>
      <c r="K261" s="1">
        <f>COUNTA($A$1:$A261)-1</f>
        <v>36</v>
      </c>
      <c r="L261" s="1">
        <f ca="1">MATCH(Composições!CONCATENAR,Banco!$A:$A,0)</f>
        <v>7362</v>
      </c>
      <c r="M261" s="82" t="str">
        <f ca="1">IF(OR(ISERROR($L261),$H261="",$H261=0),"",OFFSET(M$1,MATCH($K261,$K$1:$K261,0)-1,0))</f>
        <v>F</v>
      </c>
    </row>
    <row r="262" spans="1:14" customFormat="1" ht="12.75" x14ac:dyDescent="0.2">
      <c r="K262">
        <f>COUNTA($A$1:$A262)-1</f>
        <v>36</v>
      </c>
      <c r="M262" s="85" t="str">
        <f ca="1">IF(OFFSET($M$1,MATCH(OFFSET(K262,-1,0),$K$1:$K262,0)-1,0)="F","F","")</f>
        <v>F</v>
      </c>
    </row>
    <row r="263" spans="1:14" ht="22.5" x14ac:dyDescent="0.2">
      <c r="A263" s="83" t="str">
        <f>CONCATENAR</f>
        <v xml:space="preserve">Composição FNDE 279 </v>
      </c>
      <c r="B263" s="86" t="s">
        <v>8423</v>
      </c>
      <c r="C263" s="86" t="s">
        <v>7843</v>
      </c>
      <c r="D263" s="87" t="s">
        <v>7842</v>
      </c>
      <c r="E263" s="86" t="s">
        <v>6149</v>
      </c>
      <c r="F263" s="88">
        <f ca="1">IF($L263&gt;0,SUM(OFFSET(F263,1,0,$L263),0))</f>
        <v>0</v>
      </c>
      <c r="G263" s="88">
        <f ca="1">IF($L263&gt;0,SUM(OFFSET(G263,1,0,$L263),0))</f>
        <v>741.27</v>
      </c>
      <c r="H263" s="89"/>
      <c r="I263" s="90">
        <f ca="1">IF(ISERROR(F263),0,F263)</f>
        <v>0</v>
      </c>
      <c r="J263" s="91">
        <f ca="1">IF(ISERROR(G263),0,G263)</f>
        <v>741.27</v>
      </c>
      <c r="K263" s="1">
        <f>COUNTA($A$1:$A263)-1</f>
        <v>37</v>
      </c>
      <c r="L263" s="1">
        <f>IF(MAX(K:K)=K263,MATCH(9999999,$K:$K)+1,MATCH(K263+1,K:K,0))-ROW(L263)-2</f>
        <v>1</v>
      </c>
      <c r="M263" s="3" t="str">
        <f ca="1">IF(AND(OR(I263&lt;&gt;0,J263&lt;&gt;0),N263="Sim"),"F","")</f>
        <v>F</v>
      </c>
      <c r="N263" s="84" t="s">
        <v>64</v>
      </c>
    </row>
    <row r="264" spans="1:14" ht="22.5" x14ac:dyDescent="0.2">
      <c r="B264" s="92" t="s">
        <v>6165</v>
      </c>
      <c r="C264" s="92" t="s">
        <v>103</v>
      </c>
      <c r="D264" s="79" t="str">
        <f ca="1">IF(ISNUMBER($L264),OFFSET(Banco!$A$1,Composições!$L264-1,COLUMN(Composições!D264)-1),"")</f>
        <v>PORTA PIVOTANTE DE VIDRO TEMPERADO, 2 FOLHAS DE 90X210 CM, ESPESSURA DE 10MM, INCLUSIVE ACESSÓRIOS. AF_01/2021</v>
      </c>
      <c r="E264" s="78" t="str">
        <f ca="1">IF(ISNUMBER($L264),OFFSET(Banco!$A$1,Composições!$L264-1,COLUMN(Composições!E264)-1),"")</f>
        <v>UN</v>
      </c>
      <c r="F264" s="78">
        <f ca="1">TRUNC($H264*ROUND(I264,2),2)</f>
        <v>0</v>
      </c>
      <c r="G264" s="78">
        <f ca="1">TRUNC($H264*ROUND(J264,2),2)</f>
        <v>741.27</v>
      </c>
      <c r="H264" s="80">
        <v>0.53</v>
      </c>
      <c r="I264" s="81">
        <f ca="1">IF(ISNUMBER($L264),VALUE(OFFSET(Banco!$A$1,Composições!$L264-1,COLUMN(Composições!I264)-4)),0)</f>
        <v>0</v>
      </c>
      <c r="J264" s="81">
        <f ca="1">IF(ISNUMBER($L264),VALUE(OFFSET(Banco!$A$1,Composições!$L264-1,COLUMN(Composições!J264)-4)),0)</f>
        <v>1398.63</v>
      </c>
      <c r="K264" s="1">
        <f>COUNTA($A$1:$A264)-1</f>
        <v>37</v>
      </c>
      <c r="L264" s="1">
        <f ca="1">MATCH(Composições!CONCATENAR,Banco!$A:$A,0)</f>
        <v>9778</v>
      </c>
      <c r="M264" s="82" t="str">
        <f ca="1">IF(OR(ISERROR($L264),$H264="",$H264=0),"",OFFSET(M$1,MATCH($K264,$K$1:$K264,0)-1,0))</f>
        <v>F</v>
      </c>
    </row>
    <row r="265" spans="1:14" customFormat="1" ht="12.75" x14ac:dyDescent="0.2">
      <c r="K265">
        <f>COUNTA($A$1:$A265)-1</f>
        <v>37</v>
      </c>
      <c r="M265" s="85" t="str">
        <f ca="1">IF(OFFSET($M$1,MATCH(OFFSET(K265,-1,0),$K$1:$K265,0)-1,0)="F","F","")</f>
        <v>F</v>
      </c>
    </row>
    <row r="266" spans="1:14" ht="22.5" x14ac:dyDescent="0.2">
      <c r="A266" s="83" t="str">
        <f>CONCATENAR</f>
        <v>Composição FNDE 278</v>
      </c>
      <c r="B266" s="86" t="s">
        <v>8423</v>
      </c>
      <c r="C266" s="86" t="s">
        <v>7845</v>
      </c>
      <c r="D266" s="87" t="s">
        <v>7844</v>
      </c>
      <c r="E266" s="86" t="s">
        <v>6149</v>
      </c>
      <c r="F266" s="88">
        <f ca="1">IF($L266&gt;0,SUM(OFFSET(F266,1,0,$L266),0))</f>
        <v>0</v>
      </c>
      <c r="G266" s="88">
        <f ca="1">IF($L266&gt;0,SUM(OFFSET(G266,1,0,$L266),0))</f>
        <v>741.27</v>
      </c>
      <c r="H266" s="89"/>
      <c r="I266" s="90">
        <f ca="1">IF(ISERROR(F266),0,F266)</f>
        <v>0</v>
      </c>
      <c r="J266" s="91">
        <f ca="1">IF(ISERROR(G266),0,G266)</f>
        <v>741.27</v>
      </c>
      <c r="K266" s="1">
        <f>COUNTA($A$1:$A266)-1</f>
        <v>38</v>
      </c>
      <c r="L266" s="1">
        <f>IF(MAX(K:K)=K266,MATCH(9999999,$K:$K)+1,MATCH(K266+1,K:K,0))-ROW(L266)-2</f>
        <v>1</v>
      </c>
      <c r="M266" s="3" t="str">
        <f ca="1">IF(AND(OR(I266&lt;&gt;0,J266&lt;&gt;0),N266="Sim"),"F","")</f>
        <v>F</v>
      </c>
      <c r="N266" s="84" t="s">
        <v>64</v>
      </c>
    </row>
    <row r="267" spans="1:14" ht="22.5" x14ac:dyDescent="0.2">
      <c r="B267" s="92" t="s">
        <v>6165</v>
      </c>
      <c r="C267" s="92" t="s">
        <v>103</v>
      </c>
      <c r="D267" s="79" t="str">
        <f ca="1">IF(ISNUMBER($L267),OFFSET(Banco!$A$1,Composições!$L267-1,COLUMN(Composições!D267)-1),"")</f>
        <v>PORTA PIVOTANTE DE VIDRO TEMPERADO, 2 FOLHAS DE 90X210 CM, ESPESSURA DE 10MM, INCLUSIVE ACESSÓRIOS. AF_01/2021</v>
      </c>
      <c r="E267" s="78" t="str">
        <f ca="1">IF(ISNUMBER($L267),OFFSET(Banco!$A$1,Composições!$L267-1,COLUMN(Composições!E267)-1),"")</f>
        <v>UN</v>
      </c>
      <c r="F267" s="78">
        <f ca="1">TRUNC($H267*ROUND(I267,2),2)</f>
        <v>0</v>
      </c>
      <c r="G267" s="78">
        <f ca="1">TRUNC($H267*ROUND(J267,2),2)</f>
        <v>741.27</v>
      </c>
      <c r="H267" s="80">
        <v>0.53</v>
      </c>
      <c r="I267" s="81">
        <f ca="1">IF(ISNUMBER($L267),VALUE(OFFSET(Banco!$A$1,Composições!$L267-1,COLUMN(Composições!I267)-4)),0)</f>
        <v>0</v>
      </c>
      <c r="J267" s="81">
        <f ca="1">IF(ISNUMBER($L267),VALUE(OFFSET(Banco!$A$1,Composições!$L267-1,COLUMN(Composições!J267)-4)),0)</f>
        <v>1398.63</v>
      </c>
      <c r="K267" s="1">
        <f>COUNTA($A$1:$A267)-1</f>
        <v>38</v>
      </c>
      <c r="L267" s="1">
        <f ca="1">MATCH(Composições!CONCATENAR,Banco!$A:$A,0)</f>
        <v>9778</v>
      </c>
      <c r="M267" s="82" t="str">
        <f ca="1">IF(OR(ISERROR($L267),$H267="",$H267=0),"",OFFSET(M$1,MATCH($K267,$K$1:$K267,0)-1,0))</f>
        <v>F</v>
      </c>
    </row>
    <row r="268" spans="1:14" customFormat="1" ht="12.75" x14ac:dyDescent="0.2">
      <c r="K268">
        <f>COUNTA($A$1:$A268)-1</f>
        <v>38</v>
      </c>
      <c r="M268" s="85" t="str">
        <f ca="1">IF(OFFSET($M$1,MATCH(OFFSET(K268,-1,0),$K$1:$K268,0)-1,0)="F","F","")</f>
        <v>F</v>
      </c>
    </row>
    <row r="269" spans="1:14" ht="22.5" x14ac:dyDescent="0.2">
      <c r="A269" s="83" t="str">
        <f>CONCATENAR</f>
        <v>Composição FNDE 280</v>
      </c>
      <c r="B269" s="86" t="s">
        <v>8423</v>
      </c>
      <c r="C269" s="86" t="s">
        <v>7847</v>
      </c>
      <c r="D269" s="87" t="s">
        <v>7846</v>
      </c>
      <c r="E269" s="86" t="s">
        <v>6149</v>
      </c>
      <c r="F269" s="88">
        <f ca="1">IF($L269&gt;0,SUM(OFFSET(F269,1,0,$L269),0))</f>
        <v>0</v>
      </c>
      <c r="G269" s="88">
        <f ca="1">IF($L269&gt;0,SUM(OFFSET(G269,1,0,$L269),0))</f>
        <v>943.45000000000016</v>
      </c>
      <c r="H269" s="89"/>
      <c r="I269" s="90">
        <f ca="1">IF(ISERROR(F269),0,F269)</f>
        <v>0</v>
      </c>
      <c r="J269" s="91">
        <f ca="1">IF(ISERROR(G269),0,G269)</f>
        <v>943.45000000000016</v>
      </c>
      <c r="K269" s="1">
        <f>COUNTA($A$1:$A269)-1</f>
        <v>39</v>
      </c>
      <c r="L269" s="1">
        <f>IF(MAX(K:K)=K269,MATCH(9999999,$K:$K)+1,MATCH(K269+1,K:K,0))-ROW(L269)-2</f>
        <v>10</v>
      </c>
      <c r="M269" s="3" t="str">
        <f ca="1">IF(AND(OR(I269&lt;&gt;0,J269&lt;&gt;0),N269="Sim"),"F","")</f>
        <v>F</v>
      </c>
      <c r="N269" s="84" t="s">
        <v>64</v>
      </c>
    </row>
    <row r="270" spans="1:14" ht="22.5" x14ac:dyDescent="0.2">
      <c r="B270" s="92" t="s">
        <v>6165</v>
      </c>
      <c r="C270" s="92" t="s">
        <v>86</v>
      </c>
      <c r="D270" s="79" t="str">
        <f ca="1">IF(ISNUMBER($L270),OFFSET(Banco!$A$1,Composições!$L270-1,COLUMN(Composições!D270)-1),"")</f>
        <v>APARELHO PARA CORTE E SOLDA OXI-ACETILENO SOBRE RODAS, INCLUSIVE CILINDROS E MAÇARICOS - CHP DIURNO. AF_05/2023</v>
      </c>
      <c r="E270" s="78" t="str">
        <f ca="1">IF(ISNUMBER($L270),OFFSET(Banco!$A$1,Composições!$L270-1,COLUMN(Composições!E270)-1),"")</f>
        <v>CHP</v>
      </c>
      <c r="F270" s="78">
        <f t="shared" ref="F270:F279" ca="1" si="44">TRUNC($H270*ROUND(I270,2),2)</f>
        <v>0</v>
      </c>
      <c r="G270" s="78">
        <f t="shared" ref="G270:G279" ca="1" si="45">TRUNC($H270*ROUND(J270,2),2)</f>
        <v>523.09</v>
      </c>
      <c r="H270" s="80">
        <v>4.03</v>
      </c>
      <c r="I270" s="81">
        <f ca="1">IF(ISNUMBER($L270),VALUE(OFFSET(Banco!$A$1,Composições!$L270-1,COLUMN(Composições!I270)-4)),0)</f>
        <v>0</v>
      </c>
      <c r="J270" s="81">
        <f ca="1">IF(ISNUMBER($L270),VALUE(OFFSET(Banco!$A$1,Composições!$L270-1,COLUMN(Composições!J270)-4)),0)</f>
        <v>129.80000000000001</v>
      </c>
      <c r="K270" s="1">
        <f>COUNTA($A$1:$A270)-1</f>
        <v>39</v>
      </c>
      <c r="L270" s="1">
        <f ca="1">MATCH(Composições!CONCATENAR,Banco!$A:$A,0)</f>
        <v>1711</v>
      </c>
      <c r="M270" s="82" t="str">
        <f ca="1">IF(OR(ISERROR($L270),$H270="",$H270=0),"",OFFSET(M$1,MATCH($K270,$K$1:$K270,0)-1,0))</f>
        <v>F</v>
      </c>
    </row>
    <row r="271" spans="1:14" x14ac:dyDescent="0.2">
      <c r="B271" s="92" t="s">
        <v>6169</v>
      </c>
      <c r="C271" s="92" t="s">
        <v>7850</v>
      </c>
      <c r="D271" s="79" t="str">
        <f ca="1">IF(ISNUMBER($L271),OFFSET(Banco!$A$1,Composições!$L271-1,COLUMN(Composições!D271)-1),"")</f>
        <v>BARRA DE ACO CHATA, RETANGULAR (QUALQUER BITOLA)</v>
      </c>
      <c r="E271" s="78" t="str">
        <f ca="1">IF(ISNUMBER($L271),OFFSET(Banco!$A$1,Composições!$L271-1,COLUMN(Composições!E271)-1),"")</f>
        <v>KG</v>
      </c>
      <c r="F271" s="78">
        <f t="shared" ca="1" si="44"/>
        <v>0</v>
      </c>
      <c r="G271" s="78">
        <f t="shared" ca="1" si="45"/>
        <v>3.09</v>
      </c>
      <c r="H271" s="80">
        <v>0.32800000000000001</v>
      </c>
      <c r="I271" s="81">
        <f ca="1">IF(ISNUMBER($L271),VALUE(OFFSET(Banco!$A$1,Composições!$L271-1,COLUMN(Composições!I271)-4)),0)</f>
        <v>0</v>
      </c>
      <c r="J271" s="81">
        <f ca="1">IF(ISNUMBER($L271),VALUE(OFFSET(Banco!$A$1,Composições!$L271-1,COLUMN(Composições!J271)-4)),0)</f>
        <v>9.4499999999999993</v>
      </c>
      <c r="K271" s="1">
        <f>COUNTA($A$1:$A271)-1</f>
        <v>39</v>
      </c>
      <c r="L271" s="1">
        <f ca="1">MATCH(Composições!CONCATENAR,Banco!$A:$A,0)</f>
        <v>10355</v>
      </c>
      <c r="M271" s="82" t="str">
        <f ca="1">IF(OR(ISERROR($L271),$H271="",$H271=0),"",OFFSET(M$1,MATCH($K271,$K$1:$K271,0)-1,0))</f>
        <v>F</v>
      </c>
    </row>
    <row r="272" spans="1:14" ht="22.5" x14ac:dyDescent="0.2">
      <c r="B272" s="92" t="s">
        <v>6169</v>
      </c>
      <c r="C272" s="92" t="s">
        <v>7851</v>
      </c>
      <c r="D272" s="79" t="str">
        <f ca="1">IF(ISNUMBER($L272),OFFSET(Banco!$A$1,Composições!$L272-1,COLUMN(Composições!D272)-1),"")</f>
        <v>CHAPA DE ACO CARBONO GALVANIZADA, PERFURADA (GRADE FUROS) E = 1,5 MM, DIAMETRO DO FURO = 9,52 MM (FUROS ALTERNADOS HORIZ.)</v>
      </c>
      <c r="E272" s="78" t="str">
        <f ca="1">IF(ISNUMBER($L272),OFFSET(Banco!$A$1,Composições!$L272-1,COLUMN(Composições!E272)-1),"")</f>
        <v>KG</v>
      </c>
      <c r="F272" s="78">
        <f t="shared" ca="1" si="44"/>
        <v>0</v>
      </c>
      <c r="G272" s="78">
        <f t="shared" ca="1" si="45"/>
        <v>12.58</v>
      </c>
      <c r="H272" s="80">
        <v>0.32800000000000001</v>
      </c>
      <c r="I272" s="81">
        <f ca="1">IF(ISNUMBER($L272),VALUE(OFFSET(Banco!$A$1,Composições!$L272-1,COLUMN(Composições!I272)-4)),0)</f>
        <v>0</v>
      </c>
      <c r="J272" s="81">
        <f ca="1">IF(ISNUMBER($L272),VALUE(OFFSET(Banco!$A$1,Composições!$L272-1,COLUMN(Composições!J272)-4)),0)</f>
        <v>38.380000000000003</v>
      </c>
      <c r="K272" s="1">
        <f>COUNTA($A$1:$A272)-1</f>
        <v>39</v>
      </c>
      <c r="L272" s="1">
        <f ca="1">MATCH(Composições!CONCATENAR,Banco!$A:$A,0)</f>
        <v>11012</v>
      </c>
      <c r="M272" s="82" t="str">
        <f ca="1">IF(OR(ISERROR($L272),$H272="",$H272=0),"",OFFSET(M$1,MATCH($K272,$K$1:$K272,0)-1,0))</f>
        <v>F</v>
      </c>
    </row>
    <row r="273" spans="1:14" ht="33.75" x14ac:dyDescent="0.2">
      <c r="B273" s="92" t="s">
        <v>6169</v>
      </c>
      <c r="C273" s="92" t="s">
        <v>7852</v>
      </c>
      <c r="D273" s="79" t="str">
        <f ca="1">IF(ISNUMBER($L273),OFFSET(Banco!$A$1,Composições!$L273-1,COLUMN(Composições!D273)-1),"")</f>
        <v>FERROLHO COM FECHO /TRINCO REDONDO, EM ACO GALVANIZADO / ZINCADO, DE SOBREPOR, COM COMPRIMENTO DE 10" A 12" E ESPESSURA MINIMA DA CHAPA DE 1,50 MM</v>
      </c>
      <c r="E273" s="78" t="str">
        <f ca="1">IF(ISNUMBER($L273),OFFSET(Banco!$A$1,Composições!$L273-1,COLUMN(Composições!E273)-1),"")</f>
        <v>UN</v>
      </c>
      <c r="F273" s="78">
        <f t="shared" ca="1" si="44"/>
        <v>0</v>
      </c>
      <c r="G273" s="78">
        <f t="shared" ca="1" si="45"/>
        <v>20.72</v>
      </c>
      <c r="H273" s="80">
        <v>1</v>
      </c>
      <c r="I273" s="81">
        <f ca="1">IF(ISNUMBER($L273),VALUE(OFFSET(Banco!$A$1,Composições!$L273-1,COLUMN(Composições!I273)-4)),0)</f>
        <v>0</v>
      </c>
      <c r="J273" s="81">
        <f ca="1">IF(ISNUMBER($L273),VALUE(OFFSET(Banco!$A$1,Composições!$L273-1,COLUMN(Composições!J273)-4)),0)</f>
        <v>20.72</v>
      </c>
      <c r="K273" s="1">
        <f>COUNTA($A$1:$A273)-1</f>
        <v>39</v>
      </c>
      <c r="L273" s="1">
        <f ca="1">MATCH(Composições!CONCATENAR,Banco!$A:$A,0)</f>
        <v>11974</v>
      </c>
      <c r="M273" s="82" t="str">
        <f ca="1">IF(OR(ISERROR($L273),$H273="",$H273=0),"",OFFSET(M$1,MATCH($K273,$K$1:$K273,0)-1,0))</f>
        <v>F</v>
      </c>
    </row>
    <row r="274" spans="1:14" ht="22.5" x14ac:dyDescent="0.2">
      <c r="B274" s="92" t="s">
        <v>6169</v>
      </c>
      <c r="C274" s="92" t="s">
        <v>7853</v>
      </c>
      <c r="D274" s="79" t="str">
        <f ca="1">IF(ISNUMBER($L274),OFFSET(Banco!$A$1,Composições!$L274-1,COLUMN(Composições!D274)-1),"")</f>
        <v>TUBO ACO GALVANIZADO COM COSTURA, CLASSE MEDIA, DN 1.1/4", E = *3,25* MM, PESO *3,14* KG/M (NBR 5580)</v>
      </c>
      <c r="E274" s="78" t="str">
        <f ca="1">IF(ISNUMBER($L274),OFFSET(Banco!$A$1,Composições!$L274-1,COLUMN(Composições!E274)-1),"")</f>
        <v>M</v>
      </c>
      <c r="F274" s="78">
        <f t="shared" ca="1" si="44"/>
        <v>0</v>
      </c>
      <c r="G274" s="78">
        <f t="shared" ca="1" si="45"/>
        <v>113.87</v>
      </c>
      <c r="H274" s="80">
        <v>2.25</v>
      </c>
      <c r="I274" s="81">
        <f ca="1">IF(ISNUMBER($L274),VALUE(OFFSET(Banco!$A$1,Composições!$L274-1,COLUMN(Composições!I274)-4)),0)</f>
        <v>0</v>
      </c>
      <c r="J274" s="81">
        <f ca="1">IF(ISNUMBER($L274),VALUE(OFFSET(Banco!$A$1,Composições!$L274-1,COLUMN(Composições!J274)-4)),0)</f>
        <v>50.61</v>
      </c>
      <c r="K274" s="1">
        <f>COUNTA($A$1:$A274)-1</f>
        <v>39</v>
      </c>
      <c r="L274" s="1">
        <f ca="1">MATCH(Composições!CONCATENAR,Banco!$A:$A,0)</f>
        <v>14340</v>
      </c>
      <c r="M274" s="82" t="str">
        <f ca="1">IF(OR(ISERROR($L274),$H274="",$H274=0),"",OFFSET(M$1,MATCH($K274,$K$1:$K274,0)-1,0))</f>
        <v>F</v>
      </c>
    </row>
    <row r="275" spans="1:14" x14ac:dyDescent="0.2">
      <c r="B275" s="92" t="s">
        <v>6169</v>
      </c>
      <c r="C275" s="92" t="s">
        <v>7854</v>
      </c>
      <c r="D275" s="79" t="str">
        <f ca="1">IF(ISNUMBER($L275),OFFSET(Banco!$A$1,Composições!$L275-1,COLUMN(Composições!D275)-1),"")</f>
        <v>AJUDANTE DE SERRALHEIRO (HORISTA)</v>
      </c>
      <c r="E275" s="78" t="str">
        <f ca="1">IF(ISNUMBER($L275),OFFSET(Banco!$A$1,Composições!$L275-1,COLUMN(Composições!E275)-1),"")</f>
        <v>H</v>
      </c>
      <c r="F275" s="78">
        <f t="shared" ca="1" si="44"/>
        <v>0</v>
      </c>
      <c r="G275" s="78">
        <f t="shared" ca="1" si="45"/>
        <v>50.49</v>
      </c>
      <c r="H275" s="80">
        <v>2.77</v>
      </c>
      <c r="I275" s="81">
        <f ca="1">IF(ISNUMBER($L275),VALUE(OFFSET(Banco!$A$1,Composições!$L275-1,COLUMN(Composições!I275)-4)),0)</f>
        <v>0</v>
      </c>
      <c r="J275" s="81">
        <f ca="1">IF(ISNUMBER($L275),VALUE(OFFSET(Banco!$A$1,Composições!$L275-1,COLUMN(Composições!J275)-4)),0)</f>
        <v>18.23</v>
      </c>
      <c r="K275" s="1">
        <f>COUNTA($A$1:$A275)-1</f>
        <v>39</v>
      </c>
      <c r="L275" s="1">
        <f ca="1">MATCH(Composições!CONCATENAR,Banco!$A:$A,0)</f>
        <v>10094</v>
      </c>
      <c r="M275" s="82" t="str">
        <f ca="1">IF(OR(ISERROR($L275),$H275="",$H275=0),"",OFFSET(M$1,MATCH($K275,$K$1:$K275,0)-1,0))</f>
        <v>F</v>
      </c>
    </row>
    <row r="276" spans="1:14" x14ac:dyDescent="0.2">
      <c r="B276" s="92" t="s">
        <v>6165</v>
      </c>
      <c r="C276" s="92" t="s">
        <v>153</v>
      </c>
      <c r="D276" s="79" t="str">
        <f ca="1">IF(ISNUMBER($L276),OFFSET(Banco!$A$1,Composições!$L276-1,COLUMN(Composições!D276)-1),"")</f>
        <v>PEDREIRO COM ENCARGOS COMPLEMENTARES</v>
      </c>
      <c r="E276" s="78" t="str">
        <f ca="1">IF(ISNUMBER($L276),OFFSET(Banco!$A$1,Composições!$L276-1,COLUMN(Composições!E276)-1),"")</f>
        <v>H</v>
      </c>
      <c r="F276" s="78">
        <f t="shared" ca="1" si="44"/>
        <v>0</v>
      </c>
      <c r="G276" s="78">
        <f t="shared" ca="1" si="45"/>
        <v>9.73</v>
      </c>
      <c r="H276" s="80">
        <v>0.312</v>
      </c>
      <c r="I276" s="81">
        <f ca="1">IF(ISNUMBER($L276),VALUE(OFFSET(Banco!$A$1,Composições!$L276-1,COLUMN(Composições!I276)-4)),0)</f>
        <v>0</v>
      </c>
      <c r="J276" s="81">
        <f ca="1">IF(ISNUMBER($L276),VALUE(OFFSET(Banco!$A$1,Composições!$L276-1,COLUMN(Composições!J276)-4)),0)</f>
        <v>31.21</v>
      </c>
      <c r="K276" s="1">
        <f>COUNTA($A$1:$A276)-1</f>
        <v>39</v>
      </c>
      <c r="L276" s="1">
        <f ca="1">MATCH(Composições!CONCATENAR,Banco!$A:$A,0)</f>
        <v>7349</v>
      </c>
      <c r="M276" s="82" t="str">
        <f ca="1">IF(OR(ISERROR($L276),$H276="",$H276=0),"",OFFSET(M$1,MATCH($K276,$K$1:$K276,0)-1,0))</f>
        <v>F</v>
      </c>
    </row>
    <row r="277" spans="1:14" x14ac:dyDescent="0.2">
      <c r="B277" s="92" t="s">
        <v>6165</v>
      </c>
      <c r="C277" s="92" t="s">
        <v>155</v>
      </c>
      <c r="D277" s="79" t="str">
        <f ca="1">IF(ISNUMBER($L277),OFFSET(Banco!$A$1,Composições!$L277-1,COLUMN(Composições!D277)-1),"")</f>
        <v>SERRALHEIRO COM ENCARGOS COMPLEMENTARES</v>
      </c>
      <c r="E277" s="78" t="str">
        <f ca="1">IF(ISNUMBER($L277),OFFSET(Banco!$A$1,Composições!$L277-1,COLUMN(Composições!E277)-1),"")</f>
        <v>H</v>
      </c>
      <c r="F277" s="78">
        <f t="shared" ca="1" si="44"/>
        <v>0</v>
      </c>
      <c r="G277" s="78">
        <f t="shared" ca="1" si="45"/>
        <v>85.78</v>
      </c>
      <c r="H277" s="80">
        <v>2.77</v>
      </c>
      <c r="I277" s="81">
        <f ca="1">IF(ISNUMBER($L277),VALUE(OFFSET(Banco!$A$1,Composições!$L277-1,COLUMN(Composições!I277)-4)),0)</f>
        <v>0</v>
      </c>
      <c r="J277" s="81">
        <f ca="1">IF(ISNUMBER($L277),VALUE(OFFSET(Banco!$A$1,Composições!$L277-1,COLUMN(Composições!J277)-4)),0)</f>
        <v>30.97</v>
      </c>
      <c r="K277" s="1">
        <f>COUNTA($A$1:$A277)-1</f>
        <v>39</v>
      </c>
      <c r="L277" s="1">
        <f ca="1">MATCH(Composições!CONCATENAR,Banco!$A:$A,0)</f>
        <v>7360</v>
      </c>
      <c r="M277" s="82" t="str">
        <f ca="1">IF(OR(ISERROR($L277),$H277="",$H277=0),"",OFFSET(M$1,MATCH($K277,$K$1:$K277,0)-1,0))</f>
        <v>F</v>
      </c>
    </row>
    <row r="278" spans="1:14" ht="33.75" x14ac:dyDescent="0.2">
      <c r="B278" s="92" t="s">
        <v>6165</v>
      </c>
      <c r="C278" s="92" t="s">
        <v>121</v>
      </c>
      <c r="D278" s="79" t="str">
        <f ca="1">IF(ISNUMBER($L278),OFFSET(Banco!$A$1,Composições!$L278-1,COLUMN(Composições!D278)-1),"")</f>
        <v>PINTURA COM TINTA ACRÍLICA DE ACABAMENTO APLICADA A ROLO OU PINCEL SOBRE SUPERFÍCIES METÁLICAS (EXCETO PERFIL) EXECUTADO EM OBRA (02 DEMÃOS). AF_01/2020</v>
      </c>
      <c r="E278" s="78" t="str">
        <f ca="1">IF(ISNUMBER($L278),OFFSET(Banco!$A$1,Composições!$L278-1,COLUMN(Composições!E278)-1),"")</f>
        <v>M2</v>
      </c>
      <c r="F278" s="78">
        <f t="shared" ca="1" si="44"/>
        <v>0</v>
      </c>
      <c r="G278" s="78">
        <f t="shared" ca="1" si="45"/>
        <v>67.739999999999995</v>
      </c>
      <c r="H278" s="80">
        <v>2</v>
      </c>
      <c r="I278" s="81">
        <f ca="1">IF(ISNUMBER($L278),VALUE(OFFSET(Banco!$A$1,Composições!$L278-1,COLUMN(Composições!I278)-4)),0)</f>
        <v>0</v>
      </c>
      <c r="J278" s="81">
        <f ca="1">IF(ISNUMBER($L278),VALUE(OFFSET(Banco!$A$1,Composições!$L278-1,COLUMN(Composições!J278)-4)),0)</f>
        <v>33.869999999999997</v>
      </c>
      <c r="K278" s="1">
        <f>COUNTA($A$1:$A278)-1</f>
        <v>39</v>
      </c>
      <c r="L278" s="1">
        <f ca="1">MATCH(Composições!CONCATENAR,Banco!$A:$A,0)</f>
        <v>8154</v>
      </c>
      <c r="M278" s="82" t="str">
        <f ca="1">IF(OR(ISERROR($L278),$H278="",$H278=0),"",OFFSET(M$1,MATCH($K278,$K$1:$K278,0)-1,0))</f>
        <v>F</v>
      </c>
    </row>
    <row r="279" spans="1:14" ht="33.75" x14ac:dyDescent="0.2">
      <c r="B279" s="92" t="s">
        <v>6165</v>
      </c>
      <c r="C279" s="92" t="s">
        <v>120</v>
      </c>
      <c r="D279" s="79" t="str">
        <f ca="1">IF(ISNUMBER($L279),OFFSET(Banco!$A$1,Composições!$L279-1,COLUMN(Composições!D279)-1),"")</f>
        <v>PINTURA COM TINTA ALQUÍDICA DE FUNDO (TIPO ZARCÃO) APLICADA A ROLO OU PINCEL SOBRE SUPERFÍCIES METÁLICAS (EXCETO PERFIL) EXECUTADO EM OBRA (POR DEMÃO). AF_01/2020</v>
      </c>
      <c r="E279" s="78" t="str">
        <f ca="1">IF(ISNUMBER($L279),OFFSET(Banco!$A$1,Composições!$L279-1,COLUMN(Composições!E279)-1),"")</f>
        <v>M2</v>
      </c>
      <c r="F279" s="78">
        <f t="shared" ca="1" si="44"/>
        <v>0</v>
      </c>
      <c r="G279" s="78">
        <f t="shared" ca="1" si="45"/>
        <v>56.36</v>
      </c>
      <c r="H279" s="80">
        <v>2</v>
      </c>
      <c r="I279" s="81">
        <f ca="1">IF(ISNUMBER($L279),VALUE(OFFSET(Banco!$A$1,Composições!$L279-1,COLUMN(Composições!I279)-4)),0)</f>
        <v>0</v>
      </c>
      <c r="J279" s="81">
        <f ca="1">IF(ISNUMBER($L279),VALUE(OFFSET(Banco!$A$1,Composições!$L279-1,COLUMN(Composições!J279)-4)),0)</f>
        <v>28.18</v>
      </c>
      <c r="K279" s="1">
        <f>COUNTA($A$1:$A279)-1</f>
        <v>39</v>
      </c>
      <c r="L279" s="1">
        <f ca="1">MATCH(Composições!CONCATENAR,Banco!$A:$A,0)</f>
        <v>8179</v>
      </c>
      <c r="M279" s="82" t="str">
        <f ca="1">IF(OR(ISERROR($L279),$H279="",$H279=0),"",OFFSET(M$1,MATCH($K279,$K$1:$K279,0)-1,0))</f>
        <v>F</v>
      </c>
    </row>
    <row r="280" spans="1:14" customFormat="1" ht="12.75" x14ac:dyDescent="0.2">
      <c r="K280">
        <f>COUNTA($A$1:$A280)-1</f>
        <v>39</v>
      </c>
      <c r="M280" s="85" t="str">
        <f ca="1">IF(OFFSET($M$1,MATCH(OFFSET(K280,-1,0),$K$1:$K280,0)-1,0)="F","F","")</f>
        <v>F</v>
      </c>
    </row>
    <row r="281" spans="1:14" ht="22.5" x14ac:dyDescent="0.2">
      <c r="A281" s="83" t="str">
        <f>CONCATENAR</f>
        <v>Composição FNDE 08</v>
      </c>
      <c r="B281" s="86" t="s">
        <v>8423</v>
      </c>
      <c r="C281" s="86" t="s">
        <v>7856</v>
      </c>
      <c r="D281" s="87" t="s">
        <v>7855</v>
      </c>
      <c r="E281" s="86" t="s">
        <v>6149</v>
      </c>
      <c r="F281" s="88">
        <f ca="1">IF($L281&gt;0,SUM(OFFSET(F281,1,0,$L281),0))</f>
        <v>0</v>
      </c>
      <c r="G281" s="88">
        <f ca="1">IF($L281&gt;0,SUM(OFFSET(G281,1,0,$L281),0))</f>
        <v>943.45000000000016</v>
      </c>
      <c r="H281" s="89"/>
      <c r="I281" s="90">
        <f ca="1">IF(ISERROR(F281),0,F281)</f>
        <v>0</v>
      </c>
      <c r="J281" s="91">
        <f ca="1">IF(ISERROR(G281),0,G281)</f>
        <v>943.45000000000016</v>
      </c>
      <c r="K281" s="1">
        <f>COUNTA($A$1:$A281)-1</f>
        <v>40</v>
      </c>
      <c r="L281" s="1">
        <f>IF(MAX(K:K)=K281,MATCH(9999999,$K:$K)+1,MATCH(K281+1,K:K,0))-ROW(L281)-2</f>
        <v>10</v>
      </c>
      <c r="M281" s="3" t="str">
        <f ca="1">IF(AND(OR(I281&lt;&gt;0,J281&lt;&gt;0),N281="Sim"),"F","")</f>
        <v>F</v>
      </c>
      <c r="N281" s="84" t="s">
        <v>64</v>
      </c>
    </row>
    <row r="282" spans="1:14" ht="22.5" x14ac:dyDescent="0.2">
      <c r="B282" s="92" t="s">
        <v>6165</v>
      </c>
      <c r="C282" s="92" t="s">
        <v>86</v>
      </c>
      <c r="D282" s="79" t="str">
        <f ca="1">IF(ISNUMBER($L282),OFFSET(Banco!$A$1,Composições!$L282-1,COLUMN(Composições!D282)-1),"")</f>
        <v>APARELHO PARA CORTE E SOLDA OXI-ACETILENO SOBRE RODAS, INCLUSIVE CILINDROS E MAÇARICOS - CHP DIURNO. AF_05/2023</v>
      </c>
      <c r="E282" s="78" t="str">
        <f ca="1">IF(ISNUMBER($L282),OFFSET(Banco!$A$1,Composições!$L282-1,COLUMN(Composições!E282)-1),"")</f>
        <v>CHP</v>
      </c>
      <c r="F282" s="78">
        <f t="shared" ref="F282:F291" ca="1" si="46">TRUNC($H282*ROUND(I282,2),2)</f>
        <v>0</v>
      </c>
      <c r="G282" s="78">
        <f t="shared" ref="G282:G291" ca="1" si="47">TRUNC($H282*ROUND(J282,2),2)</f>
        <v>523.09</v>
      </c>
      <c r="H282" s="80">
        <v>4.03</v>
      </c>
      <c r="I282" s="81">
        <f ca="1">IF(ISNUMBER($L282),VALUE(OFFSET(Banco!$A$1,Composições!$L282-1,COLUMN(Composições!I282)-4)),0)</f>
        <v>0</v>
      </c>
      <c r="J282" s="81">
        <f ca="1">IF(ISNUMBER($L282),VALUE(OFFSET(Banco!$A$1,Composições!$L282-1,COLUMN(Composições!J282)-4)),0)</f>
        <v>129.80000000000001</v>
      </c>
      <c r="K282" s="1">
        <f>COUNTA($A$1:$A282)-1</f>
        <v>40</v>
      </c>
      <c r="L282" s="1">
        <f ca="1">MATCH(Composições!CONCATENAR,Banco!$A:$A,0)</f>
        <v>1711</v>
      </c>
      <c r="M282" s="82" t="str">
        <f ca="1">IF(OR(ISERROR($L282),$H282="",$H282=0),"",OFFSET(M$1,MATCH($K282,$K$1:$K282,0)-1,0))</f>
        <v>F</v>
      </c>
    </row>
    <row r="283" spans="1:14" x14ac:dyDescent="0.2">
      <c r="B283" s="92" t="s">
        <v>6169</v>
      </c>
      <c r="C283" s="92" t="s">
        <v>7850</v>
      </c>
      <c r="D283" s="79" t="str">
        <f ca="1">IF(ISNUMBER($L283),OFFSET(Banco!$A$1,Composições!$L283-1,COLUMN(Composições!D283)-1),"")</f>
        <v>BARRA DE ACO CHATA, RETANGULAR (QUALQUER BITOLA)</v>
      </c>
      <c r="E283" s="78" t="str">
        <f ca="1">IF(ISNUMBER($L283),OFFSET(Banco!$A$1,Composições!$L283-1,COLUMN(Composições!E283)-1),"")</f>
        <v>KG</v>
      </c>
      <c r="F283" s="78">
        <f t="shared" ca="1" si="46"/>
        <v>0</v>
      </c>
      <c r="G283" s="78">
        <f t="shared" ca="1" si="47"/>
        <v>3.09</v>
      </c>
      <c r="H283" s="80">
        <v>0.32800000000000001</v>
      </c>
      <c r="I283" s="81">
        <f ca="1">IF(ISNUMBER($L283),VALUE(OFFSET(Banco!$A$1,Composições!$L283-1,COLUMN(Composições!I283)-4)),0)</f>
        <v>0</v>
      </c>
      <c r="J283" s="81">
        <f ca="1">IF(ISNUMBER($L283),VALUE(OFFSET(Banco!$A$1,Composições!$L283-1,COLUMN(Composições!J283)-4)),0)</f>
        <v>9.4499999999999993</v>
      </c>
      <c r="K283" s="1">
        <f>COUNTA($A$1:$A283)-1</f>
        <v>40</v>
      </c>
      <c r="L283" s="1">
        <f ca="1">MATCH(Composições!CONCATENAR,Banco!$A:$A,0)</f>
        <v>10355</v>
      </c>
      <c r="M283" s="82" t="str">
        <f ca="1">IF(OR(ISERROR($L283),$H283="",$H283=0),"",OFFSET(M$1,MATCH($K283,$K$1:$K283,0)-1,0))</f>
        <v>F</v>
      </c>
    </row>
    <row r="284" spans="1:14" ht="22.5" x14ac:dyDescent="0.2">
      <c r="B284" s="92" t="s">
        <v>6169</v>
      </c>
      <c r="C284" s="92" t="s">
        <v>7851</v>
      </c>
      <c r="D284" s="79" t="str">
        <f ca="1">IF(ISNUMBER($L284),OFFSET(Banco!$A$1,Composições!$L284-1,COLUMN(Composições!D284)-1),"")</f>
        <v>CHAPA DE ACO CARBONO GALVANIZADA, PERFURADA (GRADE FUROS) E = 1,5 MM, DIAMETRO DO FURO = 9,52 MM (FUROS ALTERNADOS HORIZ.)</v>
      </c>
      <c r="E284" s="78" t="str">
        <f ca="1">IF(ISNUMBER($L284),OFFSET(Banco!$A$1,Composições!$L284-1,COLUMN(Composições!E284)-1),"")</f>
        <v>KG</v>
      </c>
      <c r="F284" s="78">
        <f t="shared" ca="1" si="46"/>
        <v>0</v>
      </c>
      <c r="G284" s="78">
        <f t="shared" ca="1" si="47"/>
        <v>12.58</v>
      </c>
      <c r="H284" s="80">
        <v>0.32800000000000001</v>
      </c>
      <c r="I284" s="81">
        <f ca="1">IF(ISNUMBER($L284),VALUE(OFFSET(Banco!$A$1,Composições!$L284-1,COLUMN(Composições!I284)-4)),0)</f>
        <v>0</v>
      </c>
      <c r="J284" s="81">
        <f ca="1">IF(ISNUMBER($L284),VALUE(OFFSET(Banco!$A$1,Composições!$L284-1,COLUMN(Composições!J284)-4)),0)</f>
        <v>38.380000000000003</v>
      </c>
      <c r="K284" s="1">
        <f>COUNTA($A$1:$A284)-1</f>
        <v>40</v>
      </c>
      <c r="L284" s="1">
        <f ca="1">MATCH(Composições!CONCATENAR,Banco!$A:$A,0)</f>
        <v>11012</v>
      </c>
      <c r="M284" s="82" t="str">
        <f ca="1">IF(OR(ISERROR($L284),$H284="",$H284=0),"",OFFSET(M$1,MATCH($K284,$K$1:$K284,0)-1,0))</f>
        <v>F</v>
      </c>
    </row>
    <row r="285" spans="1:14" ht="33.75" x14ac:dyDescent="0.2">
      <c r="B285" s="92" t="s">
        <v>6169</v>
      </c>
      <c r="C285" s="92" t="s">
        <v>7852</v>
      </c>
      <c r="D285" s="79" t="str">
        <f ca="1">IF(ISNUMBER($L285),OFFSET(Banco!$A$1,Composições!$L285-1,COLUMN(Composições!D285)-1),"")</f>
        <v>FERROLHO COM FECHO /TRINCO REDONDO, EM ACO GALVANIZADO / ZINCADO, DE SOBREPOR, COM COMPRIMENTO DE 10" A 12" E ESPESSURA MINIMA DA CHAPA DE 1,50 MM</v>
      </c>
      <c r="E285" s="78" t="str">
        <f ca="1">IF(ISNUMBER($L285),OFFSET(Banco!$A$1,Composições!$L285-1,COLUMN(Composições!E285)-1),"")</f>
        <v>UN</v>
      </c>
      <c r="F285" s="78">
        <f t="shared" ca="1" si="46"/>
        <v>0</v>
      </c>
      <c r="G285" s="78">
        <f t="shared" ca="1" si="47"/>
        <v>20.72</v>
      </c>
      <c r="H285" s="80">
        <v>1</v>
      </c>
      <c r="I285" s="81">
        <f ca="1">IF(ISNUMBER($L285),VALUE(OFFSET(Banco!$A$1,Composições!$L285-1,COLUMN(Composições!I285)-4)),0)</f>
        <v>0</v>
      </c>
      <c r="J285" s="81">
        <f ca="1">IF(ISNUMBER($L285),VALUE(OFFSET(Banco!$A$1,Composições!$L285-1,COLUMN(Composições!J285)-4)),0)</f>
        <v>20.72</v>
      </c>
      <c r="K285" s="1">
        <f>COUNTA($A$1:$A285)-1</f>
        <v>40</v>
      </c>
      <c r="L285" s="1">
        <f ca="1">MATCH(Composições!CONCATENAR,Banco!$A:$A,0)</f>
        <v>11974</v>
      </c>
      <c r="M285" s="82" t="str">
        <f ca="1">IF(OR(ISERROR($L285),$H285="",$H285=0),"",OFFSET(M$1,MATCH($K285,$K$1:$K285,0)-1,0))</f>
        <v>F</v>
      </c>
    </row>
    <row r="286" spans="1:14" ht="22.5" x14ac:dyDescent="0.2">
      <c r="B286" s="92" t="s">
        <v>6169</v>
      </c>
      <c r="C286" s="92" t="s">
        <v>7853</v>
      </c>
      <c r="D286" s="79" t="str">
        <f ca="1">IF(ISNUMBER($L286),OFFSET(Banco!$A$1,Composições!$L286-1,COLUMN(Composições!D286)-1),"")</f>
        <v>TUBO ACO GALVANIZADO COM COSTURA, CLASSE MEDIA, DN 1.1/4", E = *3,25* MM, PESO *3,14* KG/M (NBR 5580)</v>
      </c>
      <c r="E286" s="78" t="str">
        <f ca="1">IF(ISNUMBER($L286),OFFSET(Banco!$A$1,Composições!$L286-1,COLUMN(Composições!E286)-1),"")</f>
        <v>M</v>
      </c>
      <c r="F286" s="78">
        <f t="shared" ca="1" si="46"/>
        <v>0</v>
      </c>
      <c r="G286" s="78">
        <f t="shared" ca="1" si="47"/>
        <v>113.87</v>
      </c>
      <c r="H286" s="80">
        <v>2.25</v>
      </c>
      <c r="I286" s="81">
        <f ca="1">IF(ISNUMBER($L286),VALUE(OFFSET(Banco!$A$1,Composições!$L286-1,COLUMN(Composições!I286)-4)),0)</f>
        <v>0</v>
      </c>
      <c r="J286" s="81">
        <f ca="1">IF(ISNUMBER($L286),VALUE(OFFSET(Banco!$A$1,Composições!$L286-1,COLUMN(Composições!J286)-4)),0)</f>
        <v>50.61</v>
      </c>
      <c r="K286" s="1">
        <f>COUNTA($A$1:$A286)-1</f>
        <v>40</v>
      </c>
      <c r="L286" s="1">
        <f ca="1">MATCH(Composições!CONCATENAR,Banco!$A:$A,0)</f>
        <v>14340</v>
      </c>
      <c r="M286" s="82" t="str">
        <f ca="1">IF(OR(ISERROR($L286),$H286="",$H286=0),"",OFFSET(M$1,MATCH($K286,$K$1:$K286,0)-1,0))</f>
        <v>F</v>
      </c>
    </row>
    <row r="287" spans="1:14" x14ac:dyDescent="0.2">
      <c r="B287" s="92" t="s">
        <v>6169</v>
      </c>
      <c r="C287" s="92" t="s">
        <v>7854</v>
      </c>
      <c r="D287" s="79" t="str">
        <f ca="1">IF(ISNUMBER($L287),OFFSET(Banco!$A$1,Composições!$L287-1,COLUMN(Composições!D287)-1),"")</f>
        <v>AJUDANTE DE SERRALHEIRO (HORISTA)</v>
      </c>
      <c r="E287" s="78" t="str">
        <f ca="1">IF(ISNUMBER($L287),OFFSET(Banco!$A$1,Composições!$L287-1,COLUMN(Composições!E287)-1),"")</f>
        <v>H</v>
      </c>
      <c r="F287" s="78">
        <f t="shared" ca="1" si="46"/>
        <v>0</v>
      </c>
      <c r="G287" s="78">
        <f t="shared" ca="1" si="47"/>
        <v>50.49</v>
      </c>
      <c r="H287" s="80">
        <v>2.77</v>
      </c>
      <c r="I287" s="81">
        <f ca="1">IF(ISNUMBER($L287),VALUE(OFFSET(Banco!$A$1,Composições!$L287-1,COLUMN(Composições!I287)-4)),0)</f>
        <v>0</v>
      </c>
      <c r="J287" s="81">
        <f ca="1">IF(ISNUMBER($L287),VALUE(OFFSET(Banco!$A$1,Composições!$L287-1,COLUMN(Composições!J287)-4)),0)</f>
        <v>18.23</v>
      </c>
      <c r="K287" s="1">
        <f>COUNTA($A$1:$A287)-1</f>
        <v>40</v>
      </c>
      <c r="L287" s="1">
        <f ca="1">MATCH(Composições!CONCATENAR,Banco!$A:$A,0)</f>
        <v>10094</v>
      </c>
      <c r="M287" s="82" t="str">
        <f ca="1">IF(OR(ISERROR($L287),$H287="",$H287=0),"",OFFSET(M$1,MATCH($K287,$K$1:$K287,0)-1,0))</f>
        <v>F</v>
      </c>
    </row>
    <row r="288" spans="1:14" x14ac:dyDescent="0.2">
      <c r="B288" s="92" t="s">
        <v>6165</v>
      </c>
      <c r="C288" s="92" t="s">
        <v>153</v>
      </c>
      <c r="D288" s="79" t="str">
        <f ca="1">IF(ISNUMBER($L288),OFFSET(Banco!$A$1,Composições!$L288-1,COLUMN(Composições!D288)-1),"")</f>
        <v>PEDREIRO COM ENCARGOS COMPLEMENTARES</v>
      </c>
      <c r="E288" s="78" t="str">
        <f ca="1">IF(ISNUMBER($L288),OFFSET(Banco!$A$1,Composições!$L288-1,COLUMN(Composições!E288)-1),"")</f>
        <v>H</v>
      </c>
      <c r="F288" s="78">
        <f t="shared" ca="1" si="46"/>
        <v>0</v>
      </c>
      <c r="G288" s="78">
        <f t="shared" ca="1" si="47"/>
        <v>9.73</v>
      </c>
      <c r="H288" s="80">
        <v>0.312</v>
      </c>
      <c r="I288" s="81">
        <f ca="1">IF(ISNUMBER($L288),VALUE(OFFSET(Banco!$A$1,Composições!$L288-1,COLUMN(Composições!I288)-4)),0)</f>
        <v>0</v>
      </c>
      <c r="J288" s="81">
        <f ca="1">IF(ISNUMBER($L288),VALUE(OFFSET(Banco!$A$1,Composições!$L288-1,COLUMN(Composições!J288)-4)),0)</f>
        <v>31.21</v>
      </c>
      <c r="K288" s="1">
        <f>COUNTA($A$1:$A288)-1</f>
        <v>40</v>
      </c>
      <c r="L288" s="1">
        <f ca="1">MATCH(Composições!CONCATENAR,Banco!$A:$A,0)</f>
        <v>7349</v>
      </c>
      <c r="M288" s="82" t="str">
        <f ca="1">IF(OR(ISERROR($L288),$H288="",$H288=0),"",OFFSET(M$1,MATCH($K288,$K$1:$K288,0)-1,0))</f>
        <v>F</v>
      </c>
    </row>
    <row r="289" spans="1:14" x14ac:dyDescent="0.2">
      <c r="B289" s="92" t="s">
        <v>6165</v>
      </c>
      <c r="C289" s="92" t="s">
        <v>155</v>
      </c>
      <c r="D289" s="79" t="str">
        <f ca="1">IF(ISNUMBER($L289),OFFSET(Banco!$A$1,Composições!$L289-1,COLUMN(Composições!D289)-1),"")</f>
        <v>SERRALHEIRO COM ENCARGOS COMPLEMENTARES</v>
      </c>
      <c r="E289" s="78" t="str">
        <f ca="1">IF(ISNUMBER($L289),OFFSET(Banco!$A$1,Composições!$L289-1,COLUMN(Composições!E289)-1),"")</f>
        <v>H</v>
      </c>
      <c r="F289" s="78">
        <f t="shared" ca="1" si="46"/>
        <v>0</v>
      </c>
      <c r="G289" s="78">
        <f t="shared" ca="1" si="47"/>
        <v>85.78</v>
      </c>
      <c r="H289" s="80">
        <v>2.77</v>
      </c>
      <c r="I289" s="81">
        <f ca="1">IF(ISNUMBER($L289),VALUE(OFFSET(Banco!$A$1,Composições!$L289-1,COLUMN(Composições!I289)-4)),0)</f>
        <v>0</v>
      </c>
      <c r="J289" s="81">
        <f ca="1">IF(ISNUMBER($L289),VALUE(OFFSET(Banco!$A$1,Composições!$L289-1,COLUMN(Composições!J289)-4)),0)</f>
        <v>30.97</v>
      </c>
      <c r="K289" s="1">
        <f>COUNTA($A$1:$A289)-1</f>
        <v>40</v>
      </c>
      <c r="L289" s="1">
        <f ca="1">MATCH(Composições!CONCATENAR,Banco!$A:$A,0)</f>
        <v>7360</v>
      </c>
      <c r="M289" s="82" t="str">
        <f ca="1">IF(OR(ISERROR($L289),$H289="",$H289=0),"",OFFSET(M$1,MATCH($K289,$K$1:$K289,0)-1,0))</f>
        <v>F</v>
      </c>
    </row>
    <row r="290" spans="1:14" ht="33.75" x14ac:dyDescent="0.2">
      <c r="B290" s="92" t="s">
        <v>6165</v>
      </c>
      <c r="C290" s="92" t="s">
        <v>121</v>
      </c>
      <c r="D290" s="79" t="str">
        <f ca="1">IF(ISNUMBER($L290),OFFSET(Banco!$A$1,Composições!$L290-1,COLUMN(Composições!D290)-1),"")</f>
        <v>PINTURA COM TINTA ACRÍLICA DE ACABAMENTO APLICADA A ROLO OU PINCEL SOBRE SUPERFÍCIES METÁLICAS (EXCETO PERFIL) EXECUTADO EM OBRA (02 DEMÃOS). AF_01/2020</v>
      </c>
      <c r="E290" s="78" t="str">
        <f ca="1">IF(ISNUMBER($L290),OFFSET(Banco!$A$1,Composições!$L290-1,COLUMN(Composições!E290)-1),"")</f>
        <v>M2</v>
      </c>
      <c r="F290" s="78">
        <f t="shared" ca="1" si="46"/>
        <v>0</v>
      </c>
      <c r="G290" s="78">
        <f t="shared" ca="1" si="47"/>
        <v>67.739999999999995</v>
      </c>
      <c r="H290" s="80">
        <v>2</v>
      </c>
      <c r="I290" s="81">
        <f ca="1">IF(ISNUMBER($L290),VALUE(OFFSET(Banco!$A$1,Composições!$L290-1,COLUMN(Composições!I290)-4)),0)</f>
        <v>0</v>
      </c>
      <c r="J290" s="81">
        <f ca="1">IF(ISNUMBER($L290),VALUE(OFFSET(Banco!$A$1,Composições!$L290-1,COLUMN(Composições!J290)-4)),0)</f>
        <v>33.869999999999997</v>
      </c>
      <c r="K290" s="1">
        <f>COUNTA($A$1:$A290)-1</f>
        <v>40</v>
      </c>
      <c r="L290" s="1">
        <f ca="1">MATCH(Composições!CONCATENAR,Banco!$A:$A,0)</f>
        <v>8154</v>
      </c>
      <c r="M290" s="82" t="str">
        <f ca="1">IF(OR(ISERROR($L290),$H290="",$H290=0),"",OFFSET(M$1,MATCH($K290,$K$1:$K290,0)-1,0))</f>
        <v>F</v>
      </c>
    </row>
    <row r="291" spans="1:14" ht="33.75" x14ac:dyDescent="0.2">
      <c r="B291" s="92" t="s">
        <v>6165</v>
      </c>
      <c r="C291" s="92" t="s">
        <v>120</v>
      </c>
      <c r="D291" s="79" t="str">
        <f ca="1">IF(ISNUMBER($L291),OFFSET(Banco!$A$1,Composições!$L291-1,COLUMN(Composições!D291)-1),"")</f>
        <v>PINTURA COM TINTA ALQUÍDICA DE FUNDO (TIPO ZARCÃO) APLICADA A ROLO OU PINCEL SOBRE SUPERFÍCIES METÁLICAS (EXCETO PERFIL) EXECUTADO EM OBRA (POR DEMÃO). AF_01/2020</v>
      </c>
      <c r="E291" s="78" t="str">
        <f ca="1">IF(ISNUMBER($L291),OFFSET(Banco!$A$1,Composições!$L291-1,COLUMN(Composições!E291)-1),"")</f>
        <v>M2</v>
      </c>
      <c r="F291" s="78">
        <f t="shared" ca="1" si="46"/>
        <v>0</v>
      </c>
      <c r="G291" s="78">
        <f t="shared" ca="1" si="47"/>
        <v>56.36</v>
      </c>
      <c r="H291" s="80">
        <v>2</v>
      </c>
      <c r="I291" s="81">
        <f ca="1">IF(ISNUMBER($L291),VALUE(OFFSET(Banco!$A$1,Composições!$L291-1,COLUMN(Composições!I291)-4)),0)</f>
        <v>0</v>
      </c>
      <c r="J291" s="81">
        <f ca="1">IF(ISNUMBER($L291),VALUE(OFFSET(Banco!$A$1,Composições!$L291-1,COLUMN(Composições!J291)-4)),0)</f>
        <v>28.18</v>
      </c>
      <c r="K291" s="1">
        <f>COUNTA($A$1:$A291)-1</f>
        <v>40</v>
      </c>
      <c r="L291" s="1">
        <f ca="1">MATCH(Composições!CONCATENAR,Banco!$A:$A,0)</f>
        <v>8179</v>
      </c>
      <c r="M291" s="82" t="str">
        <f ca="1">IF(OR(ISERROR($L291),$H291="",$H291=0),"",OFFSET(M$1,MATCH($K291,$K$1:$K291,0)-1,0))</f>
        <v>F</v>
      </c>
    </row>
    <row r="292" spans="1:14" customFormat="1" ht="12.75" x14ac:dyDescent="0.2">
      <c r="K292">
        <f>COUNTA($A$1:$A292)-1</f>
        <v>40</v>
      </c>
      <c r="M292" s="85" t="str">
        <f ca="1">IF(OFFSET($M$1,MATCH(OFFSET(K292,-1,0),$K$1:$K292,0)-1,0)="F","F","")</f>
        <v>F</v>
      </c>
    </row>
    <row r="293" spans="1:14" ht="22.5" x14ac:dyDescent="0.2">
      <c r="A293" s="83" t="str">
        <f>CONCATENAR</f>
        <v>Composição FNDE 281</v>
      </c>
      <c r="B293" s="86" t="s">
        <v>8423</v>
      </c>
      <c r="C293" s="86" t="s">
        <v>7858</v>
      </c>
      <c r="D293" s="87" t="s">
        <v>7857</v>
      </c>
      <c r="E293" s="86" t="s">
        <v>6149</v>
      </c>
      <c r="F293" s="88">
        <f ca="1">IF($L293&gt;0,SUM(OFFSET(F293,1,0,$L293),0))</f>
        <v>0</v>
      </c>
      <c r="G293" s="88">
        <f ca="1">IF($L293&gt;0,SUM(OFFSET(G293,1,0,$L293),0))</f>
        <v>922.73000000000013</v>
      </c>
      <c r="H293" s="89"/>
      <c r="I293" s="90">
        <f ca="1">IF(ISERROR(F293),0,F293)</f>
        <v>0</v>
      </c>
      <c r="J293" s="91">
        <f ca="1">IF(ISERROR(G293),0,G293)</f>
        <v>922.73000000000013</v>
      </c>
      <c r="K293" s="1">
        <f>COUNTA($A$1:$A293)-1</f>
        <v>41</v>
      </c>
      <c r="L293" s="1">
        <f>IF(MAX(K:K)=K293,MATCH(9999999,$K:$K)+1,MATCH(K293+1,K:K,0))-ROW(L293)-2</f>
        <v>9</v>
      </c>
      <c r="M293" s="3" t="str">
        <f ca="1">IF(AND(OR(I293&lt;&gt;0,J293&lt;&gt;0),N293="Sim"),"F","")</f>
        <v>F</v>
      </c>
      <c r="N293" s="84" t="s">
        <v>64</v>
      </c>
    </row>
    <row r="294" spans="1:14" ht="22.5" x14ac:dyDescent="0.2">
      <c r="B294" s="92" t="s">
        <v>6165</v>
      </c>
      <c r="C294" s="92" t="s">
        <v>86</v>
      </c>
      <c r="D294" s="79" t="str">
        <f ca="1">IF(ISNUMBER($L294),OFFSET(Banco!$A$1,Composições!$L294-1,COLUMN(Composições!D294)-1),"")</f>
        <v>APARELHO PARA CORTE E SOLDA OXI-ACETILENO SOBRE RODAS, INCLUSIVE CILINDROS E MAÇARICOS - CHP DIURNO. AF_05/2023</v>
      </c>
      <c r="E294" s="78" t="str">
        <f ca="1">IF(ISNUMBER($L294),OFFSET(Banco!$A$1,Composições!$L294-1,COLUMN(Composições!E294)-1),"")</f>
        <v>CHP</v>
      </c>
      <c r="F294" s="78">
        <f t="shared" ref="F294:F302" ca="1" si="48">TRUNC($H294*ROUND(I294,2),2)</f>
        <v>0</v>
      </c>
      <c r="G294" s="78">
        <f t="shared" ref="G294:G302" ca="1" si="49">TRUNC($H294*ROUND(J294,2),2)</f>
        <v>523.09</v>
      </c>
      <c r="H294" s="80">
        <v>4.03</v>
      </c>
      <c r="I294" s="81">
        <f ca="1">IF(ISNUMBER($L294),VALUE(OFFSET(Banco!$A$1,Composições!$L294-1,COLUMN(Composições!I294)-4)),0)</f>
        <v>0</v>
      </c>
      <c r="J294" s="81">
        <f ca="1">IF(ISNUMBER($L294),VALUE(OFFSET(Banco!$A$1,Composições!$L294-1,COLUMN(Composições!J294)-4)),0)</f>
        <v>129.80000000000001</v>
      </c>
      <c r="K294" s="1">
        <f>COUNTA($A$1:$A294)-1</f>
        <v>41</v>
      </c>
      <c r="L294" s="1">
        <f ca="1">MATCH(Composições!CONCATENAR,Banco!$A:$A,0)</f>
        <v>1711</v>
      </c>
      <c r="M294" s="82" t="str">
        <f ca="1">IF(OR(ISERROR($L294),$H294="",$H294=0),"",OFFSET(M$1,MATCH($K294,$K$1:$K294,0)-1,0))</f>
        <v>F</v>
      </c>
    </row>
    <row r="295" spans="1:14" x14ac:dyDescent="0.2">
      <c r="B295" s="92" t="s">
        <v>6169</v>
      </c>
      <c r="C295" s="92" t="s">
        <v>7850</v>
      </c>
      <c r="D295" s="79" t="str">
        <f ca="1">IF(ISNUMBER($L295),OFFSET(Banco!$A$1,Composições!$L295-1,COLUMN(Composições!D295)-1),"")</f>
        <v>BARRA DE ACO CHATA, RETANGULAR (QUALQUER BITOLA)</v>
      </c>
      <c r="E295" s="78" t="str">
        <f ca="1">IF(ISNUMBER($L295),OFFSET(Banco!$A$1,Composições!$L295-1,COLUMN(Composições!E295)-1),"")</f>
        <v>KG</v>
      </c>
      <c r="F295" s="78">
        <f t="shared" ca="1" si="48"/>
        <v>0</v>
      </c>
      <c r="G295" s="78">
        <f t="shared" ca="1" si="49"/>
        <v>3.09</v>
      </c>
      <c r="H295" s="80">
        <v>0.32800000000000001</v>
      </c>
      <c r="I295" s="81">
        <f ca="1">IF(ISNUMBER($L295),VALUE(OFFSET(Banco!$A$1,Composições!$L295-1,COLUMN(Composições!I295)-4)),0)</f>
        <v>0</v>
      </c>
      <c r="J295" s="81">
        <f ca="1">IF(ISNUMBER($L295),VALUE(OFFSET(Banco!$A$1,Composições!$L295-1,COLUMN(Composições!J295)-4)),0)</f>
        <v>9.4499999999999993</v>
      </c>
      <c r="K295" s="1">
        <f>COUNTA($A$1:$A295)-1</f>
        <v>41</v>
      </c>
      <c r="L295" s="1">
        <f ca="1">MATCH(Composições!CONCATENAR,Banco!$A:$A,0)</f>
        <v>10355</v>
      </c>
      <c r="M295" s="82" t="str">
        <f ca="1">IF(OR(ISERROR($L295),$H295="",$H295=0),"",OFFSET(M$1,MATCH($K295,$K$1:$K295,0)-1,0))</f>
        <v>F</v>
      </c>
    </row>
    <row r="296" spans="1:14" ht="22.5" x14ac:dyDescent="0.2">
      <c r="B296" s="92" t="s">
        <v>6169</v>
      </c>
      <c r="C296" s="92" t="s">
        <v>7851</v>
      </c>
      <c r="D296" s="79" t="str">
        <f ca="1">IF(ISNUMBER($L296),OFFSET(Banco!$A$1,Composições!$L296-1,COLUMN(Composições!D296)-1),"")</f>
        <v>CHAPA DE ACO CARBONO GALVANIZADA, PERFURADA (GRADE FUROS) E = 1,5 MM, DIAMETRO DO FURO = 9,52 MM (FUROS ALTERNADOS HORIZ.)</v>
      </c>
      <c r="E296" s="78" t="str">
        <f ca="1">IF(ISNUMBER($L296),OFFSET(Banco!$A$1,Composições!$L296-1,COLUMN(Composições!E296)-1),"")</f>
        <v>KG</v>
      </c>
      <c r="F296" s="78">
        <f t="shared" ca="1" si="48"/>
        <v>0</v>
      </c>
      <c r="G296" s="78">
        <f t="shared" ca="1" si="49"/>
        <v>12.58</v>
      </c>
      <c r="H296" s="80">
        <v>0.32800000000000001</v>
      </c>
      <c r="I296" s="81">
        <f ca="1">IF(ISNUMBER($L296),VALUE(OFFSET(Banco!$A$1,Composições!$L296-1,COLUMN(Composições!I296)-4)),0)</f>
        <v>0</v>
      </c>
      <c r="J296" s="81">
        <f ca="1">IF(ISNUMBER($L296),VALUE(OFFSET(Banco!$A$1,Composições!$L296-1,COLUMN(Composições!J296)-4)),0)</f>
        <v>38.380000000000003</v>
      </c>
      <c r="K296" s="1">
        <f>COUNTA($A$1:$A296)-1</f>
        <v>41</v>
      </c>
      <c r="L296" s="1">
        <f ca="1">MATCH(Composições!CONCATENAR,Banco!$A:$A,0)</f>
        <v>11012</v>
      </c>
      <c r="M296" s="82" t="str">
        <f ca="1">IF(OR(ISERROR($L296),$H296="",$H296=0),"",OFFSET(M$1,MATCH($K296,$K$1:$K296,0)-1,0))</f>
        <v>F</v>
      </c>
    </row>
    <row r="297" spans="1:14" ht="22.5" x14ac:dyDescent="0.2">
      <c r="B297" s="92" t="s">
        <v>6169</v>
      </c>
      <c r="C297" s="92" t="s">
        <v>7853</v>
      </c>
      <c r="D297" s="79" t="str">
        <f ca="1">IF(ISNUMBER($L297),OFFSET(Banco!$A$1,Composições!$L297-1,COLUMN(Composições!D297)-1),"")</f>
        <v>TUBO ACO GALVANIZADO COM COSTURA, CLASSE MEDIA, DN 1.1/4", E = *3,25* MM, PESO *3,14* KG/M (NBR 5580)</v>
      </c>
      <c r="E297" s="78" t="str">
        <f ca="1">IF(ISNUMBER($L297),OFFSET(Banco!$A$1,Composições!$L297-1,COLUMN(Composições!E297)-1),"")</f>
        <v>M</v>
      </c>
      <c r="F297" s="78">
        <f t="shared" ca="1" si="48"/>
        <v>0</v>
      </c>
      <c r="G297" s="78">
        <f t="shared" ca="1" si="49"/>
        <v>113.87</v>
      </c>
      <c r="H297" s="80">
        <v>2.25</v>
      </c>
      <c r="I297" s="81">
        <f ca="1">IF(ISNUMBER($L297),VALUE(OFFSET(Banco!$A$1,Composições!$L297-1,COLUMN(Composições!I297)-4)),0)</f>
        <v>0</v>
      </c>
      <c r="J297" s="81">
        <f ca="1">IF(ISNUMBER($L297),VALUE(OFFSET(Banco!$A$1,Composições!$L297-1,COLUMN(Composições!J297)-4)),0)</f>
        <v>50.61</v>
      </c>
      <c r="K297" s="1">
        <f>COUNTA($A$1:$A297)-1</f>
        <v>41</v>
      </c>
      <c r="L297" s="1">
        <f ca="1">MATCH(Composições!CONCATENAR,Banco!$A:$A,0)</f>
        <v>14340</v>
      </c>
      <c r="M297" s="82" t="str">
        <f ca="1">IF(OR(ISERROR($L297),$H297="",$H297=0),"",OFFSET(M$1,MATCH($K297,$K$1:$K297,0)-1,0))</f>
        <v>F</v>
      </c>
    </row>
    <row r="298" spans="1:14" x14ac:dyDescent="0.2">
      <c r="B298" s="92" t="s">
        <v>6169</v>
      </c>
      <c r="C298" s="92" t="s">
        <v>7854</v>
      </c>
      <c r="D298" s="79" t="str">
        <f ca="1">IF(ISNUMBER($L298),OFFSET(Banco!$A$1,Composições!$L298-1,COLUMN(Composições!D298)-1),"")</f>
        <v>AJUDANTE DE SERRALHEIRO (HORISTA)</v>
      </c>
      <c r="E298" s="78" t="str">
        <f ca="1">IF(ISNUMBER($L298),OFFSET(Banco!$A$1,Composições!$L298-1,COLUMN(Composições!E298)-1),"")</f>
        <v>H</v>
      </c>
      <c r="F298" s="78">
        <f t="shared" ca="1" si="48"/>
        <v>0</v>
      </c>
      <c r="G298" s="78">
        <f t="shared" ca="1" si="49"/>
        <v>50.49</v>
      </c>
      <c r="H298" s="80">
        <v>2.77</v>
      </c>
      <c r="I298" s="81">
        <f ca="1">IF(ISNUMBER($L298),VALUE(OFFSET(Banco!$A$1,Composições!$L298-1,COLUMN(Composições!I298)-4)),0)</f>
        <v>0</v>
      </c>
      <c r="J298" s="81">
        <f ca="1">IF(ISNUMBER($L298),VALUE(OFFSET(Banco!$A$1,Composições!$L298-1,COLUMN(Composições!J298)-4)),0)</f>
        <v>18.23</v>
      </c>
      <c r="K298" s="1">
        <f>COUNTA($A$1:$A298)-1</f>
        <v>41</v>
      </c>
      <c r="L298" s="1">
        <f ca="1">MATCH(Composições!CONCATENAR,Banco!$A:$A,0)</f>
        <v>10094</v>
      </c>
      <c r="M298" s="82" t="str">
        <f ca="1">IF(OR(ISERROR($L298),$H298="",$H298=0),"",OFFSET(M$1,MATCH($K298,$K$1:$K298,0)-1,0))</f>
        <v>F</v>
      </c>
    </row>
    <row r="299" spans="1:14" x14ac:dyDescent="0.2">
      <c r="B299" s="92" t="s">
        <v>6165</v>
      </c>
      <c r="C299" s="92" t="s">
        <v>153</v>
      </c>
      <c r="D299" s="79" t="str">
        <f ca="1">IF(ISNUMBER($L299),OFFSET(Banco!$A$1,Composições!$L299-1,COLUMN(Composições!D299)-1),"")</f>
        <v>PEDREIRO COM ENCARGOS COMPLEMENTARES</v>
      </c>
      <c r="E299" s="78" t="str">
        <f ca="1">IF(ISNUMBER($L299),OFFSET(Banco!$A$1,Composições!$L299-1,COLUMN(Composições!E299)-1),"")</f>
        <v>H</v>
      </c>
      <c r="F299" s="78">
        <f t="shared" ca="1" si="48"/>
        <v>0</v>
      </c>
      <c r="G299" s="78">
        <f t="shared" ca="1" si="49"/>
        <v>9.73</v>
      </c>
      <c r="H299" s="80">
        <v>0.312</v>
      </c>
      <c r="I299" s="81">
        <f ca="1">IF(ISNUMBER($L299),VALUE(OFFSET(Banco!$A$1,Composições!$L299-1,COLUMN(Composições!I299)-4)),0)</f>
        <v>0</v>
      </c>
      <c r="J299" s="81">
        <f ca="1">IF(ISNUMBER($L299),VALUE(OFFSET(Banco!$A$1,Composições!$L299-1,COLUMN(Composições!J299)-4)),0)</f>
        <v>31.21</v>
      </c>
      <c r="K299" s="1">
        <f>COUNTA($A$1:$A299)-1</f>
        <v>41</v>
      </c>
      <c r="L299" s="1">
        <f ca="1">MATCH(Composições!CONCATENAR,Banco!$A:$A,0)</f>
        <v>7349</v>
      </c>
      <c r="M299" s="82" t="str">
        <f ca="1">IF(OR(ISERROR($L299),$H299="",$H299=0),"",OFFSET(M$1,MATCH($K299,$K$1:$K299,0)-1,0))</f>
        <v>F</v>
      </c>
    </row>
    <row r="300" spans="1:14" x14ac:dyDescent="0.2">
      <c r="B300" s="92" t="s">
        <v>6165</v>
      </c>
      <c r="C300" s="92" t="s">
        <v>155</v>
      </c>
      <c r="D300" s="79" t="str">
        <f ca="1">IF(ISNUMBER($L300),OFFSET(Banco!$A$1,Composições!$L300-1,COLUMN(Composições!D300)-1),"")</f>
        <v>SERRALHEIRO COM ENCARGOS COMPLEMENTARES</v>
      </c>
      <c r="E300" s="78" t="str">
        <f ca="1">IF(ISNUMBER($L300),OFFSET(Banco!$A$1,Composições!$L300-1,COLUMN(Composições!E300)-1),"")</f>
        <v>H</v>
      </c>
      <c r="F300" s="78">
        <f t="shared" ca="1" si="48"/>
        <v>0</v>
      </c>
      <c r="G300" s="78">
        <f t="shared" ca="1" si="49"/>
        <v>85.78</v>
      </c>
      <c r="H300" s="80">
        <v>2.77</v>
      </c>
      <c r="I300" s="81">
        <f ca="1">IF(ISNUMBER($L300),VALUE(OFFSET(Banco!$A$1,Composições!$L300-1,COLUMN(Composições!I300)-4)),0)</f>
        <v>0</v>
      </c>
      <c r="J300" s="81">
        <f ca="1">IF(ISNUMBER($L300),VALUE(OFFSET(Banco!$A$1,Composições!$L300-1,COLUMN(Composições!J300)-4)),0)</f>
        <v>30.97</v>
      </c>
      <c r="K300" s="1">
        <f>COUNTA($A$1:$A300)-1</f>
        <v>41</v>
      </c>
      <c r="L300" s="1">
        <f ca="1">MATCH(Composições!CONCATENAR,Banco!$A:$A,0)</f>
        <v>7360</v>
      </c>
      <c r="M300" s="82" t="str">
        <f ca="1">IF(OR(ISERROR($L300),$H300="",$H300=0),"",OFFSET(M$1,MATCH($K300,$K$1:$K300,0)-1,0))</f>
        <v>F</v>
      </c>
    </row>
    <row r="301" spans="1:14" ht="33.75" x14ac:dyDescent="0.2">
      <c r="B301" s="92" t="s">
        <v>6165</v>
      </c>
      <c r="C301" s="92" t="s">
        <v>121</v>
      </c>
      <c r="D301" s="79" t="str">
        <f ca="1">IF(ISNUMBER($L301),OFFSET(Banco!$A$1,Composições!$L301-1,COLUMN(Composições!D301)-1),"")</f>
        <v>PINTURA COM TINTA ACRÍLICA DE ACABAMENTO APLICADA A ROLO OU PINCEL SOBRE SUPERFÍCIES METÁLICAS (EXCETO PERFIL) EXECUTADO EM OBRA (02 DEMÃOS). AF_01/2020</v>
      </c>
      <c r="E301" s="78" t="str">
        <f ca="1">IF(ISNUMBER($L301),OFFSET(Banco!$A$1,Composições!$L301-1,COLUMN(Composições!E301)-1),"")</f>
        <v>M2</v>
      </c>
      <c r="F301" s="78">
        <f t="shared" ca="1" si="48"/>
        <v>0</v>
      </c>
      <c r="G301" s="78">
        <f t="shared" ca="1" si="49"/>
        <v>67.739999999999995</v>
      </c>
      <c r="H301" s="80">
        <v>2</v>
      </c>
      <c r="I301" s="81">
        <f ca="1">IF(ISNUMBER($L301),VALUE(OFFSET(Banco!$A$1,Composições!$L301-1,COLUMN(Composições!I301)-4)),0)</f>
        <v>0</v>
      </c>
      <c r="J301" s="81">
        <f ca="1">IF(ISNUMBER($L301),VALUE(OFFSET(Banco!$A$1,Composições!$L301-1,COLUMN(Composições!J301)-4)),0)</f>
        <v>33.869999999999997</v>
      </c>
      <c r="K301" s="1">
        <f>COUNTA($A$1:$A301)-1</f>
        <v>41</v>
      </c>
      <c r="L301" s="1">
        <f ca="1">MATCH(Composições!CONCATENAR,Banco!$A:$A,0)</f>
        <v>8154</v>
      </c>
      <c r="M301" s="82" t="str">
        <f ca="1">IF(OR(ISERROR($L301),$H301="",$H301=0),"",OFFSET(M$1,MATCH($K301,$K$1:$K301,0)-1,0))</f>
        <v>F</v>
      </c>
    </row>
    <row r="302" spans="1:14" ht="33.75" x14ac:dyDescent="0.2">
      <c r="B302" s="92" t="s">
        <v>6165</v>
      </c>
      <c r="C302" s="92" t="s">
        <v>120</v>
      </c>
      <c r="D302" s="79" t="str">
        <f ca="1">IF(ISNUMBER($L302),OFFSET(Banco!$A$1,Composições!$L302-1,COLUMN(Composições!D302)-1),"")</f>
        <v>PINTURA COM TINTA ALQUÍDICA DE FUNDO (TIPO ZARCÃO) APLICADA A ROLO OU PINCEL SOBRE SUPERFÍCIES METÁLICAS (EXCETO PERFIL) EXECUTADO EM OBRA (POR DEMÃO). AF_01/2020</v>
      </c>
      <c r="E302" s="78" t="str">
        <f ca="1">IF(ISNUMBER($L302),OFFSET(Banco!$A$1,Composições!$L302-1,COLUMN(Composições!E302)-1),"")</f>
        <v>M2</v>
      </c>
      <c r="F302" s="78">
        <f t="shared" ca="1" si="48"/>
        <v>0</v>
      </c>
      <c r="G302" s="78">
        <f t="shared" ca="1" si="49"/>
        <v>56.36</v>
      </c>
      <c r="H302" s="80">
        <v>2</v>
      </c>
      <c r="I302" s="81">
        <f ca="1">IF(ISNUMBER($L302),VALUE(OFFSET(Banco!$A$1,Composições!$L302-1,COLUMN(Composições!I302)-4)),0)</f>
        <v>0</v>
      </c>
      <c r="J302" s="81">
        <f ca="1">IF(ISNUMBER($L302),VALUE(OFFSET(Banco!$A$1,Composições!$L302-1,COLUMN(Composições!J302)-4)),0)</f>
        <v>28.18</v>
      </c>
      <c r="K302" s="1">
        <f>COUNTA($A$1:$A302)-1</f>
        <v>41</v>
      </c>
      <c r="L302" s="1">
        <f ca="1">MATCH(Composições!CONCATENAR,Banco!$A:$A,0)</f>
        <v>8179</v>
      </c>
      <c r="M302" s="82" t="str">
        <f ca="1">IF(OR(ISERROR($L302),$H302="",$H302=0),"",OFFSET(M$1,MATCH($K302,$K$1:$K302,0)-1,0))</f>
        <v>F</v>
      </c>
    </row>
    <row r="303" spans="1:14" customFormat="1" ht="12.75" x14ac:dyDescent="0.2">
      <c r="K303">
        <f>COUNTA($A$1:$A303)-1</f>
        <v>41</v>
      </c>
      <c r="M303" s="85" t="str">
        <f ca="1">IF(OFFSET($M$1,MATCH(OFFSET(K303,-1,0),$K$1:$K303,0)-1,0)="F","F","")</f>
        <v>F</v>
      </c>
    </row>
    <row r="304" spans="1:14" ht="22.5" x14ac:dyDescent="0.2">
      <c r="A304" s="83" t="str">
        <f>CONCATENAR</f>
        <v>Composição FNDE 282</v>
      </c>
      <c r="B304" s="86" t="s">
        <v>8423</v>
      </c>
      <c r="C304" s="86" t="s">
        <v>7862</v>
      </c>
      <c r="D304" s="87" t="s">
        <v>7861</v>
      </c>
      <c r="E304" s="86" t="s">
        <v>6149</v>
      </c>
      <c r="F304" s="88">
        <f ca="1">IF($L304&gt;0,SUM(OFFSET(F304,1,0,$L304),0))</f>
        <v>0</v>
      </c>
      <c r="G304" s="88">
        <f ca="1">IF($L304&gt;0,SUM(OFFSET(G304,1,0,$L304),0))</f>
        <v>943.45000000000016</v>
      </c>
      <c r="H304" s="89"/>
      <c r="I304" s="90">
        <f ca="1">IF(ISERROR(F304),0,F304)</f>
        <v>0</v>
      </c>
      <c r="J304" s="91">
        <f ca="1">IF(ISERROR(G304),0,G304)</f>
        <v>943.45000000000016</v>
      </c>
      <c r="K304" s="1">
        <f>COUNTA($A$1:$A304)-1</f>
        <v>42</v>
      </c>
      <c r="L304" s="1">
        <f>IF(MAX(K:K)=K304,MATCH(9999999,$K:$K)+1,MATCH(K304+1,K:K,0))-ROW(L304)-2</f>
        <v>10</v>
      </c>
      <c r="M304" s="3" t="str">
        <f ca="1">IF(AND(OR(I304&lt;&gt;0,J304&lt;&gt;0),N304="Sim"),"F","")</f>
        <v>F</v>
      </c>
      <c r="N304" s="84" t="s">
        <v>64</v>
      </c>
    </row>
    <row r="305" spans="1:14" ht="22.5" x14ac:dyDescent="0.2">
      <c r="B305" s="92" t="s">
        <v>6165</v>
      </c>
      <c r="C305" s="92" t="s">
        <v>86</v>
      </c>
      <c r="D305" s="79" t="str">
        <f ca="1">IF(ISNUMBER($L305),OFFSET(Banco!$A$1,Composições!$L305-1,COLUMN(Composições!D305)-1),"")</f>
        <v>APARELHO PARA CORTE E SOLDA OXI-ACETILENO SOBRE RODAS, INCLUSIVE CILINDROS E MAÇARICOS - CHP DIURNO. AF_05/2023</v>
      </c>
      <c r="E305" s="78" t="str">
        <f ca="1">IF(ISNUMBER($L305),OFFSET(Banco!$A$1,Composições!$L305-1,COLUMN(Composições!E305)-1),"")</f>
        <v>CHP</v>
      </c>
      <c r="F305" s="78">
        <f t="shared" ref="F305:F314" ca="1" si="50">TRUNC($H305*ROUND(I305,2),2)</f>
        <v>0</v>
      </c>
      <c r="G305" s="78">
        <f t="shared" ref="G305:G314" ca="1" si="51">TRUNC($H305*ROUND(J305,2),2)</f>
        <v>523.09</v>
      </c>
      <c r="H305" s="80">
        <v>4.03</v>
      </c>
      <c r="I305" s="81">
        <f ca="1">IF(ISNUMBER($L305),VALUE(OFFSET(Banco!$A$1,Composições!$L305-1,COLUMN(Composições!I305)-4)),0)</f>
        <v>0</v>
      </c>
      <c r="J305" s="81">
        <f ca="1">IF(ISNUMBER($L305),VALUE(OFFSET(Banco!$A$1,Composições!$L305-1,COLUMN(Composições!J305)-4)),0)</f>
        <v>129.80000000000001</v>
      </c>
      <c r="K305" s="1">
        <f>COUNTA($A$1:$A305)-1</f>
        <v>42</v>
      </c>
      <c r="L305" s="1">
        <f ca="1">MATCH(Composições!CONCATENAR,Banco!$A:$A,0)</f>
        <v>1711</v>
      </c>
      <c r="M305" s="82" t="str">
        <f ca="1">IF(OR(ISERROR($L305),$H305="",$H305=0),"",OFFSET(M$1,MATCH($K305,$K$1:$K305,0)-1,0))</f>
        <v>F</v>
      </c>
    </row>
    <row r="306" spans="1:14" x14ac:dyDescent="0.2">
      <c r="B306" s="92" t="s">
        <v>6169</v>
      </c>
      <c r="C306" s="92" t="s">
        <v>7850</v>
      </c>
      <c r="D306" s="79" t="str">
        <f ca="1">IF(ISNUMBER($L306),OFFSET(Banco!$A$1,Composições!$L306-1,COLUMN(Composições!D306)-1),"")</f>
        <v>BARRA DE ACO CHATA, RETANGULAR (QUALQUER BITOLA)</v>
      </c>
      <c r="E306" s="78" t="str">
        <f ca="1">IF(ISNUMBER($L306),OFFSET(Banco!$A$1,Composições!$L306-1,COLUMN(Composições!E306)-1),"")</f>
        <v>KG</v>
      </c>
      <c r="F306" s="78">
        <f t="shared" ca="1" si="50"/>
        <v>0</v>
      </c>
      <c r="G306" s="78">
        <f t="shared" ca="1" si="51"/>
        <v>3.09</v>
      </c>
      <c r="H306" s="80">
        <v>0.32800000000000001</v>
      </c>
      <c r="I306" s="81">
        <f ca="1">IF(ISNUMBER($L306),VALUE(OFFSET(Banco!$A$1,Composições!$L306-1,COLUMN(Composições!I306)-4)),0)</f>
        <v>0</v>
      </c>
      <c r="J306" s="81">
        <f ca="1">IF(ISNUMBER($L306),VALUE(OFFSET(Banco!$A$1,Composições!$L306-1,COLUMN(Composições!J306)-4)),0)</f>
        <v>9.4499999999999993</v>
      </c>
      <c r="K306" s="1">
        <f>COUNTA($A$1:$A306)-1</f>
        <v>42</v>
      </c>
      <c r="L306" s="1">
        <f ca="1">MATCH(Composições!CONCATENAR,Banco!$A:$A,0)</f>
        <v>10355</v>
      </c>
      <c r="M306" s="82" t="str">
        <f ca="1">IF(OR(ISERROR($L306),$H306="",$H306=0),"",OFFSET(M$1,MATCH($K306,$K$1:$K306,0)-1,0))</f>
        <v>F</v>
      </c>
    </row>
    <row r="307" spans="1:14" ht="22.5" x14ac:dyDescent="0.2">
      <c r="B307" s="92" t="s">
        <v>6169</v>
      </c>
      <c r="C307" s="92" t="s">
        <v>7851</v>
      </c>
      <c r="D307" s="79" t="str">
        <f ca="1">IF(ISNUMBER($L307),OFFSET(Banco!$A$1,Composições!$L307-1,COLUMN(Composições!D307)-1),"")</f>
        <v>CHAPA DE ACO CARBONO GALVANIZADA, PERFURADA (GRADE FUROS) E = 1,5 MM, DIAMETRO DO FURO = 9,52 MM (FUROS ALTERNADOS HORIZ.)</v>
      </c>
      <c r="E307" s="78" t="str">
        <f ca="1">IF(ISNUMBER($L307),OFFSET(Banco!$A$1,Composições!$L307-1,COLUMN(Composições!E307)-1),"")</f>
        <v>KG</v>
      </c>
      <c r="F307" s="78">
        <f t="shared" ca="1" si="50"/>
        <v>0</v>
      </c>
      <c r="G307" s="78">
        <f t="shared" ca="1" si="51"/>
        <v>12.58</v>
      </c>
      <c r="H307" s="80">
        <v>0.32800000000000001</v>
      </c>
      <c r="I307" s="81">
        <f ca="1">IF(ISNUMBER($L307),VALUE(OFFSET(Banco!$A$1,Composições!$L307-1,COLUMN(Composições!I307)-4)),0)</f>
        <v>0</v>
      </c>
      <c r="J307" s="81">
        <f ca="1">IF(ISNUMBER($L307),VALUE(OFFSET(Banco!$A$1,Composições!$L307-1,COLUMN(Composições!J307)-4)),0)</f>
        <v>38.380000000000003</v>
      </c>
      <c r="K307" s="1">
        <f>COUNTA($A$1:$A307)-1</f>
        <v>42</v>
      </c>
      <c r="L307" s="1">
        <f ca="1">MATCH(Composições!CONCATENAR,Banco!$A:$A,0)</f>
        <v>11012</v>
      </c>
      <c r="M307" s="82" t="str">
        <f ca="1">IF(OR(ISERROR($L307),$H307="",$H307=0),"",OFFSET(M$1,MATCH($K307,$K$1:$K307,0)-1,0))</f>
        <v>F</v>
      </c>
    </row>
    <row r="308" spans="1:14" ht="33.75" x14ac:dyDescent="0.2">
      <c r="B308" s="92" t="s">
        <v>6169</v>
      </c>
      <c r="C308" s="92" t="s">
        <v>7852</v>
      </c>
      <c r="D308" s="79" t="str">
        <f ca="1">IF(ISNUMBER($L308),OFFSET(Banco!$A$1,Composições!$L308-1,COLUMN(Composições!D308)-1),"")</f>
        <v>FERROLHO COM FECHO /TRINCO REDONDO, EM ACO GALVANIZADO / ZINCADO, DE SOBREPOR, COM COMPRIMENTO DE 10" A 12" E ESPESSURA MINIMA DA CHAPA DE 1,50 MM</v>
      </c>
      <c r="E308" s="78" t="str">
        <f ca="1">IF(ISNUMBER($L308),OFFSET(Banco!$A$1,Composições!$L308-1,COLUMN(Composições!E308)-1),"")</f>
        <v>UN</v>
      </c>
      <c r="F308" s="78">
        <f t="shared" ca="1" si="50"/>
        <v>0</v>
      </c>
      <c r="G308" s="78">
        <f t="shared" ca="1" si="51"/>
        <v>20.72</v>
      </c>
      <c r="H308" s="80">
        <v>1</v>
      </c>
      <c r="I308" s="81">
        <f ca="1">IF(ISNUMBER($L308),VALUE(OFFSET(Banco!$A$1,Composições!$L308-1,COLUMN(Composições!I308)-4)),0)</f>
        <v>0</v>
      </c>
      <c r="J308" s="81">
        <f ca="1">IF(ISNUMBER($L308),VALUE(OFFSET(Banco!$A$1,Composições!$L308-1,COLUMN(Composições!J308)-4)),0)</f>
        <v>20.72</v>
      </c>
      <c r="K308" s="1">
        <f>COUNTA($A$1:$A308)-1</f>
        <v>42</v>
      </c>
      <c r="L308" s="1">
        <f ca="1">MATCH(Composições!CONCATENAR,Banco!$A:$A,0)</f>
        <v>11974</v>
      </c>
      <c r="M308" s="82" t="str">
        <f ca="1">IF(OR(ISERROR($L308),$H308="",$H308=0),"",OFFSET(M$1,MATCH($K308,$K$1:$K308,0)-1,0))</f>
        <v>F</v>
      </c>
    </row>
    <row r="309" spans="1:14" ht="22.5" x14ac:dyDescent="0.2">
      <c r="B309" s="92" t="s">
        <v>6169</v>
      </c>
      <c r="C309" s="92" t="s">
        <v>7853</v>
      </c>
      <c r="D309" s="79" t="str">
        <f ca="1">IF(ISNUMBER($L309),OFFSET(Banco!$A$1,Composições!$L309-1,COLUMN(Composições!D309)-1),"")</f>
        <v>TUBO ACO GALVANIZADO COM COSTURA, CLASSE MEDIA, DN 1.1/4", E = *3,25* MM, PESO *3,14* KG/M (NBR 5580)</v>
      </c>
      <c r="E309" s="78" t="str">
        <f ca="1">IF(ISNUMBER($L309),OFFSET(Banco!$A$1,Composições!$L309-1,COLUMN(Composições!E309)-1),"")</f>
        <v>M</v>
      </c>
      <c r="F309" s="78">
        <f t="shared" ca="1" si="50"/>
        <v>0</v>
      </c>
      <c r="G309" s="78">
        <f t="shared" ca="1" si="51"/>
        <v>113.87</v>
      </c>
      <c r="H309" s="80">
        <v>2.25</v>
      </c>
      <c r="I309" s="81">
        <f ca="1">IF(ISNUMBER($L309),VALUE(OFFSET(Banco!$A$1,Composições!$L309-1,COLUMN(Composições!I309)-4)),0)</f>
        <v>0</v>
      </c>
      <c r="J309" s="81">
        <f ca="1">IF(ISNUMBER($L309),VALUE(OFFSET(Banco!$A$1,Composições!$L309-1,COLUMN(Composições!J309)-4)),0)</f>
        <v>50.61</v>
      </c>
      <c r="K309" s="1">
        <f>COUNTA($A$1:$A309)-1</f>
        <v>42</v>
      </c>
      <c r="L309" s="1">
        <f ca="1">MATCH(Composições!CONCATENAR,Banco!$A:$A,0)</f>
        <v>14340</v>
      </c>
      <c r="M309" s="82" t="str">
        <f ca="1">IF(OR(ISERROR($L309),$H309="",$H309=0),"",OFFSET(M$1,MATCH($K309,$K$1:$K309,0)-1,0))</f>
        <v>F</v>
      </c>
    </row>
    <row r="310" spans="1:14" x14ac:dyDescent="0.2">
      <c r="B310" s="92" t="s">
        <v>6169</v>
      </c>
      <c r="C310" s="92" t="s">
        <v>7854</v>
      </c>
      <c r="D310" s="79" t="str">
        <f ca="1">IF(ISNUMBER($L310),OFFSET(Banco!$A$1,Composições!$L310-1,COLUMN(Composições!D310)-1),"")</f>
        <v>AJUDANTE DE SERRALHEIRO (HORISTA)</v>
      </c>
      <c r="E310" s="78" t="str">
        <f ca="1">IF(ISNUMBER($L310),OFFSET(Banco!$A$1,Composições!$L310-1,COLUMN(Composições!E310)-1),"")</f>
        <v>H</v>
      </c>
      <c r="F310" s="78">
        <f t="shared" ca="1" si="50"/>
        <v>0</v>
      </c>
      <c r="G310" s="78">
        <f t="shared" ca="1" si="51"/>
        <v>50.49</v>
      </c>
      <c r="H310" s="80">
        <v>2.77</v>
      </c>
      <c r="I310" s="81">
        <f ca="1">IF(ISNUMBER($L310),VALUE(OFFSET(Banco!$A$1,Composições!$L310-1,COLUMN(Composições!I310)-4)),0)</f>
        <v>0</v>
      </c>
      <c r="J310" s="81">
        <f ca="1">IF(ISNUMBER($L310),VALUE(OFFSET(Banco!$A$1,Composições!$L310-1,COLUMN(Composições!J310)-4)),0)</f>
        <v>18.23</v>
      </c>
      <c r="K310" s="1">
        <f>COUNTA($A$1:$A310)-1</f>
        <v>42</v>
      </c>
      <c r="L310" s="1">
        <f ca="1">MATCH(Composições!CONCATENAR,Banco!$A:$A,0)</f>
        <v>10094</v>
      </c>
      <c r="M310" s="82" t="str">
        <f ca="1">IF(OR(ISERROR($L310),$H310="",$H310=0),"",OFFSET(M$1,MATCH($K310,$K$1:$K310,0)-1,0))</f>
        <v>F</v>
      </c>
    </row>
    <row r="311" spans="1:14" x14ac:dyDescent="0.2">
      <c r="B311" s="92" t="s">
        <v>6165</v>
      </c>
      <c r="C311" s="92" t="s">
        <v>153</v>
      </c>
      <c r="D311" s="79" t="str">
        <f ca="1">IF(ISNUMBER($L311),OFFSET(Banco!$A$1,Composições!$L311-1,COLUMN(Composições!D311)-1),"")</f>
        <v>PEDREIRO COM ENCARGOS COMPLEMENTARES</v>
      </c>
      <c r="E311" s="78" t="str">
        <f ca="1">IF(ISNUMBER($L311),OFFSET(Banco!$A$1,Composições!$L311-1,COLUMN(Composições!E311)-1),"")</f>
        <v>H</v>
      </c>
      <c r="F311" s="78">
        <f t="shared" ca="1" si="50"/>
        <v>0</v>
      </c>
      <c r="G311" s="78">
        <f t="shared" ca="1" si="51"/>
        <v>9.73</v>
      </c>
      <c r="H311" s="80">
        <v>0.312</v>
      </c>
      <c r="I311" s="81">
        <f ca="1">IF(ISNUMBER($L311),VALUE(OFFSET(Banco!$A$1,Composições!$L311-1,COLUMN(Composições!I311)-4)),0)</f>
        <v>0</v>
      </c>
      <c r="J311" s="81">
        <f ca="1">IF(ISNUMBER($L311),VALUE(OFFSET(Banco!$A$1,Composições!$L311-1,COLUMN(Composições!J311)-4)),0)</f>
        <v>31.21</v>
      </c>
      <c r="K311" s="1">
        <f>COUNTA($A$1:$A311)-1</f>
        <v>42</v>
      </c>
      <c r="L311" s="1">
        <f ca="1">MATCH(Composições!CONCATENAR,Banco!$A:$A,0)</f>
        <v>7349</v>
      </c>
      <c r="M311" s="82" t="str">
        <f ca="1">IF(OR(ISERROR($L311),$H311="",$H311=0),"",OFFSET(M$1,MATCH($K311,$K$1:$K311,0)-1,0))</f>
        <v>F</v>
      </c>
    </row>
    <row r="312" spans="1:14" x14ac:dyDescent="0.2">
      <c r="B312" s="92" t="s">
        <v>6165</v>
      </c>
      <c r="C312" s="92" t="s">
        <v>155</v>
      </c>
      <c r="D312" s="79" t="str">
        <f ca="1">IF(ISNUMBER($L312),OFFSET(Banco!$A$1,Composições!$L312-1,COLUMN(Composições!D312)-1),"")</f>
        <v>SERRALHEIRO COM ENCARGOS COMPLEMENTARES</v>
      </c>
      <c r="E312" s="78" t="str">
        <f ca="1">IF(ISNUMBER($L312),OFFSET(Banco!$A$1,Composições!$L312-1,COLUMN(Composições!E312)-1),"")</f>
        <v>H</v>
      </c>
      <c r="F312" s="78">
        <f t="shared" ca="1" si="50"/>
        <v>0</v>
      </c>
      <c r="G312" s="78">
        <f t="shared" ca="1" si="51"/>
        <v>85.78</v>
      </c>
      <c r="H312" s="80">
        <v>2.77</v>
      </c>
      <c r="I312" s="81">
        <f ca="1">IF(ISNUMBER($L312),VALUE(OFFSET(Banco!$A$1,Composições!$L312-1,COLUMN(Composições!I312)-4)),0)</f>
        <v>0</v>
      </c>
      <c r="J312" s="81">
        <f ca="1">IF(ISNUMBER($L312),VALUE(OFFSET(Banco!$A$1,Composições!$L312-1,COLUMN(Composições!J312)-4)),0)</f>
        <v>30.97</v>
      </c>
      <c r="K312" s="1">
        <f>COUNTA($A$1:$A312)-1</f>
        <v>42</v>
      </c>
      <c r="L312" s="1">
        <f ca="1">MATCH(Composições!CONCATENAR,Banco!$A:$A,0)</f>
        <v>7360</v>
      </c>
      <c r="M312" s="82" t="str">
        <f ca="1">IF(OR(ISERROR($L312),$H312="",$H312=0),"",OFFSET(M$1,MATCH($K312,$K$1:$K312,0)-1,0))</f>
        <v>F</v>
      </c>
    </row>
    <row r="313" spans="1:14" ht="33.75" x14ac:dyDescent="0.2">
      <c r="B313" s="92" t="s">
        <v>6165</v>
      </c>
      <c r="C313" s="92" t="s">
        <v>121</v>
      </c>
      <c r="D313" s="79" t="str">
        <f ca="1">IF(ISNUMBER($L313),OFFSET(Banco!$A$1,Composições!$L313-1,COLUMN(Composições!D313)-1),"")</f>
        <v>PINTURA COM TINTA ACRÍLICA DE ACABAMENTO APLICADA A ROLO OU PINCEL SOBRE SUPERFÍCIES METÁLICAS (EXCETO PERFIL) EXECUTADO EM OBRA (02 DEMÃOS). AF_01/2020</v>
      </c>
      <c r="E313" s="78" t="str">
        <f ca="1">IF(ISNUMBER($L313),OFFSET(Banco!$A$1,Composições!$L313-1,COLUMN(Composições!E313)-1),"")</f>
        <v>M2</v>
      </c>
      <c r="F313" s="78">
        <f t="shared" ca="1" si="50"/>
        <v>0</v>
      </c>
      <c r="G313" s="78">
        <f t="shared" ca="1" si="51"/>
        <v>67.739999999999995</v>
      </c>
      <c r="H313" s="80">
        <v>2</v>
      </c>
      <c r="I313" s="81">
        <f ca="1">IF(ISNUMBER($L313),VALUE(OFFSET(Banco!$A$1,Composições!$L313-1,COLUMN(Composições!I313)-4)),0)</f>
        <v>0</v>
      </c>
      <c r="J313" s="81">
        <f ca="1">IF(ISNUMBER($L313),VALUE(OFFSET(Banco!$A$1,Composições!$L313-1,COLUMN(Composições!J313)-4)),0)</f>
        <v>33.869999999999997</v>
      </c>
      <c r="K313" s="1">
        <f>COUNTA($A$1:$A313)-1</f>
        <v>42</v>
      </c>
      <c r="L313" s="1">
        <f ca="1">MATCH(Composições!CONCATENAR,Banco!$A:$A,0)</f>
        <v>8154</v>
      </c>
      <c r="M313" s="82" t="str">
        <f ca="1">IF(OR(ISERROR($L313),$H313="",$H313=0),"",OFFSET(M$1,MATCH($K313,$K$1:$K313,0)-1,0))</f>
        <v>F</v>
      </c>
    </row>
    <row r="314" spans="1:14" ht="33.75" x14ac:dyDescent="0.2">
      <c r="B314" s="92" t="s">
        <v>6165</v>
      </c>
      <c r="C314" s="92" t="s">
        <v>120</v>
      </c>
      <c r="D314" s="79" t="str">
        <f ca="1">IF(ISNUMBER($L314),OFFSET(Banco!$A$1,Composições!$L314-1,COLUMN(Composições!D314)-1),"")</f>
        <v>PINTURA COM TINTA ALQUÍDICA DE FUNDO (TIPO ZARCÃO) APLICADA A ROLO OU PINCEL SOBRE SUPERFÍCIES METÁLICAS (EXCETO PERFIL) EXECUTADO EM OBRA (POR DEMÃO). AF_01/2020</v>
      </c>
      <c r="E314" s="78" t="str">
        <f ca="1">IF(ISNUMBER($L314),OFFSET(Banco!$A$1,Composições!$L314-1,COLUMN(Composições!E314)-1),"")</f>
        <v>M2</v>
      </c>
      <c r="F314" s="78">
        <f t="shared" ca="1" si="50"/>
        <v>0</v>
      </c>
      <c r="G314" s="78">
        <f t="shared" ca="1" si="51"/>
        <v>56.36</v>
      </c>
      <c r="H314" s="80">
        <v>2</v>
      </c>
      <c r="I314" s="81">
        <f ca="1">IF(ISNUMBER($L314),VALUE(OFFSET(Banco!$A$1,Composições!$L314-1,COLUMN(Composições!I314)-4)),0)</f>
        <v>0</v>
      </c>
      <c r="J314" s="81">
        <f ca="1">IF(ISNUMBER($L314),VALUE(OFFSET(Banco!$A$1,Composições!$L314-1,COLUMN(Composições!J314)-4)),0)</f>
        <v>28.18</v>
      </c>
      <c r="K314" s="1">
        <f>COUNTA($A$1:$A314)-1</f>
        <v>42</v>
      </c>
      <c r="L314" s="1">
        <f ca="1">MATCH(Composições!CONCATENAR,Banco!$A:$A,0)</f>
        <v>8179</v>
      </c>
      <c r="M314" s="82" t="str">
        <f ca="1">IF(OR(ISERROR($L314),$H314="",$H314=0),"",OFFSET(M$1,MATCH($K314,$K$1:$K314,0)-1,0))</f>
        <v>F</v>
      </c>
    </row>
    <row r="315" spans="1:14" customFormat="1" ht="12.75" x14ac:dyDescent="0.2">
      <c r="K315">
        <f>COUNTA($A$1:$A315)-1</f>
        <v>42</v>
      </c>
      <c r="M315" s="85" t="str">
        <f ca="1">IF(OFFSET($M$1,MATCH(OFFSET(K315,-1,0),$K$1:$K315,0)-1,0)="F","F","")</f>
        <v>F</v>
      </c>
    </row>
    <row r="316" spans="1:14" ht="22.5" x14ac:dyDescent="0.2">
      <c r="A316" s="83" t="str">
        <f>CONCATENAR</f>
        <v xml:space="preserve">Composição FNDE 60 </v>
      </c>
      <c r="B316" s="86" t="s">
        <v>8423</v>
      </c>
      <c r="C316" s="86" t="s">
        <v>7864</v>
      </c>
      <c r="D316" s="87" t="s">
        <v>7863</v>
      </c>
      <c r="E316" s="86" t="s">
        <v>6149</v>
      </c>
      <c r="F316" s="88">
        <f ca="1">IF($L316&gt;0,SUM(OFFSET(F316,1,0,$L316),0))</f>
        <v>0</v>
      </c>
      <c r="G316" s="88">
        <f ca="1">IF($L316&gt;0,SUM(OFFSET(G316,1,0,$L316),0))</f>
        <v>922.73000000000013</v>
      </c>
      <c r="H316" s="89"/>
      <c r="I316" s="90">
        <f ca="1">IF(ISERROR(F316),0,F316)</f>
        <v>0</v>
      </c>
      <c r="J316" s="91">
        <f ca="1">IF(ISERROR(G316),0,G316)</f>
        <v>922.73000000000013</v>
      </c>
      <c r="K316" s="1">
        <f>COUNTA($A$1:$A316)-1</f>
        <v>43</v>
      </c>
      <c r="L316" s="1">
        <f>IF(MAX(K:K)=K316,MATCH(9999999,$K:$K)+1,MATCH(K316+1,K:K,0))-ROW(L316)-2</f>
        <v>9</v>
      </c>
      <c r="M316" s="3" t="str">
        <f ca="1">IF(AND(OR(I316&lt;&gt;0,J316&lt;&gt;0),N316="Sim"),"F","")</f>
        <v>F</v>
      </c>
      <c r="N316" s="84" t="s">
        <v>64</v>
      </c>
    </row>
    <row r="317" spans="1:14" ht="22.5" x14ac:dyDescent="0.2">
      <c r="B317" s="92" t="s">
        <v>6165</v>
      </c>
      <c r="C317" s="92" t="s">
        <v>86</v>
      </c>
      <c r="D317" s="79" t="str">
        <f ca="1">IF(ISNUMBER($L317),OFFSET(Banco!$A$1,Composições!$L317-1,COLUMN(Composições!D317)-1),"")</f>
        <v>APARELHO PARA CORTE E SOLDA OXI-ACETILENO SOBRE RODAS, INCLUSIVE CILINDROS E MAÇARICOS - CHP DIURNO. AF_05/2023</v>
      </c>
      <c r="E317" s="78" t="str">
        <f ca="1">IF(ISNUMBER($L317),OFFSET(Banco!$A$1,Composições!$L317-1,COLUMN(Composições!E317)-1),"")</f>
        <v>CHP</v>
      </c>
      <c r="F317" s="78">
        <f t="shared" ref="F317:F325" ca="1" si="52">TRUNC($H317*ROUND(I317,2),2)</f>
        <v>0</v>
      </c>
      <c r="G317" s="78">
        <f t="shared" ref="G317:G325" ca="1" si="53">TRUNC($H317*ROUND(J317,2),2)</f>
        <v>523.09</v>
      </c>
      <c r="H317" s="80">
        <v>4.03</v>
      </c>
      <c r="I317" s="81">
        <f ca="1">IF(ISNUMBER($L317),VALUE(OFFSET(Banco!$A$1,Composições!$L317-1,COLUMN(Composições!I317)-4)),0)</f>
        <v>0</v>
      </c>
      <c r="J317" s="81">
        <f ca="1">IF(ISNUMBER($L317),VALUE(OFFSET(Banco!$A$1,Composições!$L317-1,COLUMN(Composições!J317)-4)),0)</f>
        <v>129.80000000000001</v>
      </c>
      <c r="K317" s="1">
        <f>COUNTA($A$1:$A317)-1</f>
        <v>43</v>
      </c>
      <c r="L317" s="1">
        <f ca="1">MATCH(Composições!CONCATENAR,Banco!$A:$A,0)</f>
        <v>1711</v>
      </c>
      <c r="M317" s="82" t="str">
        <f ca="1">IF(OR(ISERROR($L317),$H317="",$H317=0),"",OFFSET(M$1,MATCH($K317,$K$1:$K317,0)-1,0))</f>
        <v>F</v>
      </c>
    </row>
    <row r="318" spans="1:14" x14ac:dyDescent="0.2">
      <c r="B318" s="92" t="s">
        <v>6169</v>
      </c>
      <c r="C318" s="92" t="s">
        <v>7850</v>
      </c>
      <c r="D318" s="79" t="str">
        <f ca="1">IF(ISNUMBER($L318),OFFSET(Banco!$A$1,Composições!$L318-1,COLUMN(Composições!D318)-1),"")</f>
        <v>BARRA DE ACO CHATA, RETANGULAR (QUALQUER BITOLA)</v>
      </c>
      <c r="E318" s="78" t="str">
        <f ca="1">IF(ISNUMBER($L318),OFFSET(Banco!$A$1,Composições!$L318-1,COLUMN(Composições!E318)-1),"")</f>
        <v>KG</v>
      </c>
      <c r="F318" s="78">
        <f t="shared" ca="1" si="52"/>
        <v>0</v>
      </c>
      <c r="G318" s="78">
        <f t="shared" ca="1" si="53"/>
        <v>3.09</v>
      </c>
      <c r="H318" s="80">
        <v>0.32800000000000001</v>
      </c>
      <c r="I318" s="81">
        <f ca="1">IF(ISNUMBER($L318),VALUE(OFFSET(Banco!$A$1,Composições!$L318-1,COLUMN(Composições!I318)-4)),0)</f>
        <v>0</v>
      </c>
      <c r="J318" s="81">
        <f ca="1">IF(ISNUMBER($L318),VALUE(OFFSET(Banco!$A$1,Composições!$L318-1,COLUMN(Composições!J318)-4)),0)</f>
        <v>9.4499999999999993</v>
      </c>
      <c r="K318" s="1">
        <f>COUNTA($A$1:$A318)-1</f>
        <v>43</v>
      </c>
      <c r="L318" s="1">
        <f ca="1">MATCH(Composições!CONCATENAR,Banco!$A:$A,0)</f>
        <v>10355</v>
      </c>
      <c r="M318" s="82" t="str">
        <f ca="1">IF(OR(ISERROR($L318),$H318="",$H318=0),"",OFFSET(M$1,MATCH($K318,$K$1:$K318,0)-1,0))</f>
        <v>F</v>
      </c>
    </row>
    <row r="319" spans="1:14" ht="22.5" x14ac:dyDescent="0.2">
      <c r="B319" s="92" t="s">
        <v>6169</v>
      </c>
      <c r="C319" s="92" t="s">
        <v>7851</v>
      </c>
      <c r="D319" s="79" t="str">
        <f ca="1">IF(ISNUMBER($L319),OFFSET(Banco!$A$1,Composições!$L319-1,COLUMN(Composições!D319)-1),"")</f>
        <v>CHAPA DE ACO CARBONO GALVANIZADA, PERFURADA (GRADE FUROS) E = 1,5 MM, DIAMETRO DO FURO = 9,52 MM (FUROS ALTERNADOS HORIZ.)</v>
      </c>
      <c r="E319" s="78" t="str">
        <f ca="1">IF(ISNUMBER($L319),OFFSET(Banco!$A$1,Composições!$L319-1,COLUMN(Composições!E319)-1),"")</f>
        <v>KG</v>
      </c>
      <c r="F319" s="78">
        <f t="shared" ca="1" si="52"/>
        <v>0</v>
      </c>
      <c r="G319" s="78">
        <f t="shared" ca="1" si="53"/>
        <v>12.58</v>
      </c>
      <c r="H319" s="80">
        <v>0.32800000000000001</v>
      </c>
      <c r="I319" s="81">
        <f ca="1">IF(ISNUMBER($L319),VALUE(OFFSET(Banco!$A$1,Composições!$L319-1,COLUMN(Composições!I319)-4)),0)</f>
        <v>0</v>
      </c>
      <c r="J319" s="81">
        <f ca="1">IF(ISNUMBER($L319),VALUE(OFFSET(Banco!$A$1,Composições!$L319-1,COLUMN(Composições!J319)-4)),0)</f>
        <v>38.380000000000003</v>
      </c>
      <c r="K319" s="1">
        <f>COUNTA($A$1:$A319)-1</f>
        <v>43</v>
      </c>
      <c r="L319" s="1">
        <f ca="1">MATCH(Composições!CONCATENAR,Banco!$A:$A,0)</f>
        <v>11012</v>
      </c>
      <c r="M319" s="82" t="str">
        <f ca="1">IF(OR(ISERROR($L319),$H319="",$H319=0),"",OFFSET(M$1,MATCH($K319,$K$1:$K319,0)-1,0))</f>
        <v>F</v>
      </c>
    </row>
    <row r="320" spans="1:14" ht="22.5" x14ac:dyDescent="0.2">
      <c r="B320" s="92" t="s">
        <v>6169</v>
      </c>
      <c r="C320" s="92" t="s">
        <v>7853</v>
      </c>
      <c r="D320" s="79" t="str">
        <f ca="1">IF(ISNUMBER($L320),OFFSET(Banco!$A$1,Composições!$L320-1,COLUMN(Composições!D320)-1),"")</f>
        <v>TUBO ACO GALVANIZADO COM COSTURA, CLASSE MEDIA, DN 1.1/4", E = *3,25* MM, PESO *3,14* KG/M (NBR 5580)</v>
      </c>
      <c r="E320" s="78" t="str">
        <f ca="1">IF(ISNUMBER($L320),OFFSET(Banco!$A$1,Composições!$L320-1,COLUMN(Composições!E320)-1),"")</f>
        <v>M</v>
      </c>
      <c r="F320" s="78">
        <f t="shared" ca="1" si="52"/>
        <v>0</v>
      </c>
      <c r="G320" s="78">
        <f t="shared" ca="1" si="53"/>
        <v>113.87</v>
      </c>
      <c r="H320" s="80">
        <v>2.25</v>
      </c>
      <c r="I320" s="81">
        <f ca="1">IF(ISNUMBER($L320),VALUE(OFFSET(Banco!$A$1,Composições!$L320-1,COLUMN(Composições!I320)-4)),0)</f>
        <v>0</v>
      </c>
      <c r="J320" s="81">
        <f ca="1">IF(ISNUMBER($L320),VALUE(OFFSET(Banco!$A$1,Composições!$L320-1,COLUMN(Composições!J320)-4)),0)</f>
        <v>50.61</v>
      </c>
      <c r="K320" s="1">
        <f>COUNTA($A$1:$A320)-1</f>
        <v>43</v>
      </c>
      <c r="L320" s="1">
        <f ca="1">MATCH(Composições!CONCATENAR,Banco!$A:$A,0)</f>
        <v>14340</v>
      </c>
      <c r="M320" s="82" t="str">
        <f ca="1">IF(OR(ISERROR($L320),$H320="",$H320=0),"",OFFSET(M$1,MATCH($K320,$K$1:$K320,0)-1,0))</f>
        <v>F</v>
      </c>
    </row>
    <row r="321" spans="1:14" x14ac:dyDescent="0.2">
      <c r="B321" s="92" t="s">
        <v>6169</v>
      </c>
      <c r="C321" s="92" t="s">
        <v>7854</v>
      </c>
      <c r="D321" s="79" t="str">
        <f ca="1">IF(ISNUMBER($L321),OFFSET(Banco!$A$1,Composições!$L321-1,COLUMN(Composições!D321)-1),"")</f>
        <v>AJUDANTE DE SERRALHEIRO (HORISTA)</v>
      </c>
      <c r="E321" s="78" t="str">
        <f ca="1">IF(ISNUMBER($L321),OFFSET(Banco!$A$1,Composições!$L321-1,COLUMN(Composições!E321)-1),"")</f>
        <v>H</v>
      </c>
      <c r="F321" s="78">
        <f t="shared" ca="1" si="52"/>
        <v>0</v>
      </c>
      <c r="G321" s="78">
        <f t="shared" ca="1" si="53"/>
        <v>50.49</v>
      </c>
      <c r="H321" s="80">
        <v>2.77</v>
      </c>
      <c r="I321" s="81">
        <f ca="1">IF(ISNUMBER($L321),VALUE(OFFSET(Banco!$A$1,Composições!$L321-1,COLUMN(Composições!I321)-4)),0)</f>
        <v>0</v>
      </c>
      <c r="J321" s="81">
        <f ca="1">IF(ISNUMBER($L321),VALUE(OFFSET(Banco!$A$1,Composições!$L321-1,COLUMN(Composições!J321)-4)),0)</f>
        <v>18.23</v>
      </c>
      <c r="K321" s="1">
        <f>COUNTA($A$1:$A321)-1</f>
        <v>43</v>
      </c>
      <c r="L321" s="1">
        <f ca="1">MATCH(Composições!CONCATENAR,Banco!$A:$A,0)</f>
        <v>10094</v>
      </c>
      <c r="M321" s="82" t="str">
        <f ca="1">IF(OR(ISERROR($L321),$H321="",$H321=0),"",OFFSET(M$1,MATCH($K321,$K$1:$K321,0)-1,0))</f>
        <v>F</v>
      </c>
    </row>
    <row r="322" spans="1:14" x14ac:dyDescent="0.2">
      <c r="B322" s="92" t="s">
        <v>6165</v>
      </c>
      <c r="C322" s="92" t="s">
        <v>153</v>
      </c>
      <c r="D322" s="79" t="str">
        <f ca="1">IF(ISNUMBER($L322),OFFSET(Banco!$A$1,Composições!$L322-1,COLUMN(Composições!D322)-1),"")</f>
        <v>PEDREIRO COM ENCARGOS COMPLEMENTARES</v>
      </c>
      <c r="E322" s="78" t="str">
        <f ca="1">IF(ISNUMBER($L322),OFFSET(Banco!$A$1,Composições!$L322-1,COLUMN(Composições!E322)-1),"")</f>
        <v>H</v>
      </c>
      <c r="F322" s="78">
        <f t="shared" ca="1" si="52"/>
        <v>0</v>
      </c>
      <c r="G322" s="78">
        <f t="shared" ca="1" si="53"/>
        <v>9.73</v>
      </c>
      <c r="H322" s="80">
        <v>0.312</v>
      </c>
      <c r="I322" s="81">
        <f ca="1">IF(ISNUMBER($L322),VALUE(OFFSET(Banco!$A$1,Composições!$L322-1,COLUMN(Composições!I322)-4)),0)</f>
        <v>0</v>
      </c>
      <c r="J322" s="81">
        <f ca="1">IF(ISNUMBER($L322),VALUE(OFFSET(Banco!$A$1,Composições!$L322-1,COLUMN(Composições!J322)-4)),0)</f>
        <v>31.21</v>
      </c>
      <c r="K322" s="1">
        <f>COUNTA($A$1:$A322)-1</f>
        <v>43</v>
      </c>
      <c r="L322" s="1">
        <f ca="1">MATCH(Composições!CONCATENAR,Banco!$A:$A,0)</f>
        <v>7349</v>
      </c>
      <c r="M322" s="82" t="str">
        <f ca="1">IF(OR(ISERROR($L322),$H322="",$H322=0),"",OFFSET(M$1,MATCH($K322,$K$1:$K322,0)-1,0))</f>
        <v>F</v>
      </c>
    </row>
    <row r="323" spans="1:14" x14ac:dyDescent="0.2">
      <c r="B323" s="92" t="s">
        <v>6165</v>
      </c>
      <c r="C323" s="92" t="s">
        <v>155</v>
      </c>
      <c r="D323" s="79" t="str">
        <f ca="1">IF(ISNUMBER($L323),OFFSET(Banco!$A$1,Composições!$L323-1,COLUMN(Composições!D323)-1),"")</f>
        <v>SERRALHEIRO COM ENCARGOS COMPLEMENTARES</v>
      </c>
      <c r="E323" s="78" t="str">
        <f ca="1">IF(ISNUMBER($L323),OFFSET(Banco!$A$1,Composições!$L323-1,COLUMN(Composições!E323)-1),"")</f>
        <v>H</v>
      </c>
      <c r="F323" s="78">
        <f t="shared" ca="1" si="52"/>
        <v>0</v>
      </c>
      <c r="G323" s="78">
        <f t="shared" ca="1" si="53"/>
        <v>85.78</v>
      </c>
      <c r="H323" s="80">
        <v>2.77</v>
      </c>
      <c r="I323" s="81">
        <f ca="1">IF(ISNUMBER($L323),VALUE(OFFSET(Banco!$A$1,Composições!$L323-1,COLUMN(Composições!I323)-4)),0)</f>
        <v>0</v>
      </c>
      <c r="J323" s="81">
        <f ca="1">IF(ISNUMBER($L323),VALUE(OFFSET(Banco!$A$1,Composições!$L323-1,COLUMN(Composições!J323)-4)),0)</f>
        <v>30.97</v>
      </c>
      <c r="K323" s="1">
        <f>COUNTA($A$1:$A323)-1</f>
        <v>43</v>
      </c>
      <c r="L323" s="1">
        <f ca="1">MATCH(Composições!CONCATENAR,Banco!$A:$A,0)</f>
        <v>7360</v>
      </c>
      <c r="M323" s="82" t="str">
        <f ca="1">IF(OR(ISERROR($L323),$H323="",$H323=0),"",OFFSET(M$1,MATCH($K323,$K$1:$K323,0)-1,0))</f>
        <v>F</v>
      </c>
    </row>
    <row r="324" spans="1:14" ht="33.75" x14ac:dyDescent="0.2">
      <c r="B324" s="92" t="s">
        <v>6165</v>
      </c>
      <c r="C324" s="92" t="s">
        <v>121</v>
      </c>
      <c r="D324" s="79" t="str">
        <f ca="1">IF(ISNUMBER($L324),OFFSET(Banco!$A$1,Composições!$L324-1,COLUMN(Composições!D324)-1),"")</f>
        <v>PINTURA COM TINTA ACRÍLICA DE ACABAMENTO APLICADA A ROLO OU PINCEL SOBRE SUPERFÍCIES METÁLICAS (EXCETO PERFIL) EXECUTADO EM OBRA (02 DEMÃOS). AF_01/2020</v>
      </c>
      <c r="E324" s="78" t="str">
        <f ca="1">IF(ISNUMBER($L324),OFFSET(Banco!$A$1,Composições!$L324-1,COLUMN(Composições!E324)-1),"")</f>
        <v>M2</v>
      </c>
      <c r="F324" s="78">
        <f t="shared" ca="1" si="52"/>
        <v>0</v>
      </c>
      <c r="G324" s="78">
        <f t="shared" ca="1" si="53"/>
        <v>67.739999999999995</v>
      </c>
      <c r="H324" s="80">
        <v>2</v>
      </c>
      <c r="I324" s="81">
        <f ca="1">IF(ISNUMBER($L324),VALUE(OFFSET(Banco!$A$1,Composições!$L324-1,COLUMN(Composições!I324)-4)),0)</f>
        <v>0</v>
      </c>
      <c r="J324" s="81">
        <f ca="1">IF(ISNUMBER($L324),VALUE(OFFSET(Banco!$A$1,Composições!$L324-1,COLUMN(Composições!J324)-4)),0)</f>
        <v>33.869999999999997</v>
      </c>
      <c r="K324" s="1">
        <f>COUNTA($A$1:$A324)-1</f>
        <v>43</v>
      </c>
      <c r="L324" s="1">
        <f ca="1">MATCH(Composições!CONCATENAR,Banco!$A:$A,0)</f>
        <v>8154</v>
      </c>
      <c r="M324" s="82" t="str">
        <f ca="1">IF(OR(ISERROR($L324),$H324="",$H324=0),"",OFFSET(M$1,MATCH($K324,$K$1:$K324,0)-1,0))</f>
        <v>F</v>
      </c>
    </row>
    <row r="325" spans="1:14" ht="33.75" x14ac:dyDescent="0.2">
      <c r="B325" s="92" t="s">
        <v>6165</v>
      </c>
      <c r="C325" s="92" t="s">
        <v>120</v>
      </c>
      <c r="D325" s="79" t="str">
        <f ca="1">IF(ISNUMBER($L325),OFFSET(Banco!$A$1,Composições!$L325-1,COLUMN(Composições!D325)-1),"")</f>
        <v>PINTURA COM TINTA ALQUÍDICA DE FUNDO (TIPO ZARCÃO) APLICADA A ROLO OU PINCEL SOBRE SUPERFÍCIES METÁLICAS (EXCETO PERFIL) EXECUTADO EM OBRA (POR DEMÃO). AF_01/2020</v>
      </c>
      <c r="E325" s="78" t="str">
        <f ca="1">IF(ISNUMBER($L325),OFFSET(Banco!$A$1,Composições!$L325-1,COLUMN(Composições!E325)-1),"")</f>
        <v>M2</v>
      </c>
      <c r="F325" s="78">
        <f t="shared" ca="1" si="52"/>
        <v>0</v>
      </c>
      <c r="G325" s="78">
        <f t="shared" ca="1" si="53"/>
        <v>56.36</v>
      </c>
      <c r="H325" s="80">
        <v>2</v>
      </c>
      <c r="I325" s="81">
        <f ca="1">IF(ISNUMBER($L325),VALUE(OFFSET(Banco!$A$1,Composições!$L325-1,COLUMN(Composições!I325)-4)),0)</f>
        <v>0</v>
      </c>
      <c r="J325" s="81">
        <f ca="1">IF(ISNUMBER($L325),VALUE(OFFSET(Banco!$A$1,Composições!$L325-1,COLUMN(Composições!J325)-4)),0)</f>
        <v>28.18</v>
      </c>
      <c r="K325" s="1">
        <f>COUNTA($A$1:$A325)-1</f>
        <v>43</v>
      </c>
      <c r="L325" s="1">
        <f ca="1">MATCH(Composições!CONCATENAR,Banco!$A:$A,0)</f>
        <v>8179</v>
      </c>
      <c r="M325" s="82" t="str">
        <f ca="1">IF(OR(ISERROR($L325),$H325="",$H325=0),"",OFFSET(M$1,MATCH($K325,$K$1:$K325,0)-1,0))</f>
        <v>F</v>
      </c>
    </row>
    <row r="326" spans="1:14" customFormat="1" ht="12.75" x14ac:dyDescent="0.2">
      <c r="K326">
        <f>COUNTA($A$1:$A326)-1</f>
        <v>43</v>
      </c>
      <c r="M326" s="85" t="str">
        <f ca="1">IF(OFFSET($M$1,MATCH(OFFSET(K326,-1,0),$K$1:$K326,0)-1,0)="F","F","")</f>
        <v>F</v>
      </c>
    </row>
    <row r="327" spans="1:14" x14ac:dyDescent="0.2">
      <c r="A327" s="83" t="str">
        <f>CONCATENAR</f>
        <v>Composição FNDE 283</v>
      </c>
      <c r="B327" s="86" t="s">
        <v>8423</v>
      </c>
      <c r="C327" s="86" t="s">
        <v>7866</v>
      </c>
      <c r="D327" s="87" t="s">
        <v>7865</v>
      </c>
      <c r="E327" s="86" t="s">
        <v>6149</v>
      </c>
      <c r="F327" s="88">
        <f ca="1">IF($L327&gt;0,SUM(OFFSET(F327,1,0,$L327),0))</f>
        <v>0</v>
      </c>
      <c r="G327" s="88">
        <f ca="1">IF($L327&gt;0,SUM(OFFSET(G327,1,0,$L327),0))</f>
        <v>278.11</v>
      </c>
      <c r="H327" s="89"/>
      <c r="I327" s="90">
        <f ca="1">IF(ISERROR(F327),0,F327)</f>
        <v>0</v>
      </c>
      <c r="J327" s="91">
        <f ca="1">IF(ISERROR(G327),0,G327)</f>
        <v>278.11</v>
      </c>
      <c r="K327" s="1">
        <f>COUNTA($A$1:$A327)-1</f>
        <v>44</v>
      </c>
      <c r="L327" s="1">
        <f>IF(MAX(K:K)=K327,MATCH(9999999,$K:$K)+1,MATCH(K327+1,K:K,0))-ROW(L327)-2</f>
        <v>3</v>
      </c>
      <c r="M327" s="3" t="str">
        <f ca="1">IF(AND(OR(I327&lt;&gt;0,J327&lt;&gt;0),N327="Sim"),"F","")</f>
        <v>F</v>
      </c>
      <c r="N327" s="84" t="s">
        <v>64</v>
      </c>
    </row>
    <row r="328" spans="1:14" x14ac:dyDescent="0.2">
      <c r="B328" s="92" t="s">
        <v>6165</v>
      </c>
      <c r="C328" s="92" t="s">
        <v>143</v>
      </c>
      <c r="D328" s="79" t="str">
        <f ca="1">IF(ISNUMBER($L328),OFFSET(Banco!$A$1,Composições!$L328-1,COLUMN(Composições!D328)-1),"")</f>
        <v>AUXILIAR DE SERRALHEIRO COM ENCARGOS COMPLEMENTARES</v>
      </c>
      <c r="E328" s="78" t="str">
        <f ca="1">IF(ISNUMBER($L328),OFFSET(Banco!$A$1,Composições!$L328-1,COLUMN(Composições!E328)-1),"")</f>
        <v>H</v>
      </c>
      <c r="F328" s="78">
        <f t="shared" ref="F328:G330" ca="1" si="54">TRUNC($H328*ROUND(I328,2),2)</f>
        <v>0</v>
      </c>
      <c r="G328" s="78">
        <f t="shared" ca="1" si="54"/>
        <v>37.53</v>
      </c>
      <c r="H328" s="80">
        <v>1.5</v>
      </c>
      <c r="I328" s="81">
        <f ca="1">IF(ISNUMBER($L328),VALUE(OFFSET(Banco!$A$1,Composições!$L328-1,COLUMN(Composições!I328)-4)),0)</f>
        <v>0</v>
      </c>
      <c r="J328" s="81">
        <f ca="1">IF(ISNUMBER($L328),VALUE(OFFSET(Banco!$A$1,Composições!$L328-1,COLUMN(Composições!J328)-4)),0)</f>
        <v>25.02</v>
      </c>
      <c r="K328" s="1">
        <f>COUNTA($A$1:$A328)-1</f>
        <v>44</v>
      </c>
      <c r="L328" s="1">
        <f ca="1">MATCH(Composições!CONCATENAR,Banco!$A:$A,0)</f>
        <v>7049</v>
      </c>
      <c r="M328" s="82" t="str">
        <f ca="1">IF(OR(ISERROR($L328),$H328="",$H328=0),"",OFFSET(M$1,MATCH($K328,$K$1:$K328,0)-1,0))</f>
        <v>F</v>
      </c>
    </row>
    <row r="329" spans="1:14" x14ac:dyDescent="0.2">
      <c r="B329" s="92" t="s">
        <v>6165</v>
      </c>
      <c r="C329" s="92" t="s">
        <v>155</v>
      </c>
      <c r="D329" s="79" t="str">
        <f ca="1">IF(ISNUMBER($L329),OFFSET(Banco!$A$1,Composições!$L329-1,COLUMN(Composições!D329)-1),"")</f>
        <v>SERRALHEIRO COM ENCARGOS COMPLEMENTARES</v>
      </c>
      <c r="E329" s="78" t="str">
        <f ca="1">IF(ISNUMBER($L329),OFFSET(Banco!$A$1,Composições!$L329-1,COLUMN(Composições!E329)-1),"")</f>
        <v>H</v>
      </c>
      <c r="F329" s="78">
        <f t="shared" ca="1" si="54"/>
        <v>0</v>
      </c>
      <c r="G329" s="78">
        <f t="shared" ca="1" si="54"/>
        <v>46.45</v>
      </c>
      <c r="H329" s="80">
        <v>1.5</v>
      </c>
      <c r="I329" s="81">
        <f ca="1">IF(ISNUMBER($L329),VALUE(OFFSET(Banco!$A$1,Composições!$L329-1,COLUMN(Composições!I329)-4)),0)</f>
        <v>0</v>
      </c>
      <c r="J329" s="81">
        <f ca="1">IF(ISNUMBER($L329),VALUE(OFFSET(Banco!$A$1,Composições!$L329-1,COLUMN(Composições!J329)-4)),0)</f>
        <v>30.97</v>
      </c>
      <c r="K329" s="1">
        <f>COUNTA($A$1:$A329)-1</f>
        <v>44</v>
      </c>
      <c r="L329" s="1">
        <f ca="1">MATCH(Composições!CONCATENAR,Banco!$A:$A,0)</f>
        <v>7360</v>
      </c>
      <c r="M329" s="82" t="str">
        <f ca="1">IF(OR(ISERROR($L329),$H329="",$H329=0),"",OFFSET(M$1,MATCH($K329,$K$1:$K329,0)-1,0))</f>
        <v>F</v>
      </c>
    </row>
    <row r="330" spans="1:14" x14ac:dyDescent="0.2">
      <c r="B330" s="92" t="s">
        <v>15541</v>
      </c>
      <c r="C330" s="92" t="s">
        <v>7860</v>
      </c>
      <c r="D330" s="79" t="str">
        <f ca="1">IF(ISNUMBER($L330),OFFSET(Banco!$A$1,Composições!$L330-1,COLUMN(Composições!D330)-1),"")</f>
        <v>Gradil tela eletrosoldado, malha de 5 x 15cm, galvanizado</v>
      </c>
      <c r="E330" s="78" t="str">
        <f ca="1">IF(ISNUMBER($L330),OFFSET(Banco!$A$1,Composições!$L330-1,COLUMN(Composições!E330)-1),"")</f>
        <v>m2</v>
      </c>
      <c r="F330" s="78">
        <f t="shared" ca="1" si="54"/>
        <v>0</v>
      </c>
      <c r="G330" s="78">
        <f t="shared" ca="1" si="54"/>
        <v>194.13</v>
      </c>
      <c r="H330" s="80">
        <v>1</v>
      </c>
      <c r="I330" s="81">
        <f ca="1">IF(ISNUMBER($L330),VALUE(OFFSET(Banco!$A$1,Composições!$L330-1,COLUMN(Composições!I330)-4)),0)</f>
        <v>0</v>
      </c>
      <c r="J330" s="81">
        <f ca="1">IF(ISNUMBER($L330),VALUE(OFFSET(Banco!$A$1,Composições!$L330-1,COLUMN(Composições!J330)-4)),0)</f>
        <v>194.13</v>
      </c>
      <c r="K330" s="1">
        <f>COUNTA($A$1:$A330)-1</f>
        <v>44</v>
      </c>
      <c r="L330" s="1">
        <f ca="1">MATCH(Composições!CONCATENAR,Banco!$A:$A,0)</f>
        <v>14800</v>
      </c>
      <c r="M330" s="82" t="str">
        <f ca="1">IF(OR(ISERROR($L330),$H330="",$H330=0),"",OFFSET(M$1,MATCH($K330,$K$1:$K330,0)-1,0))</f>
        <v>F</v>
      </c>
    </row>
    <row r="331" spans="1:14" customFormat="1" ht="12.75" x14ac:dyDescent="0.2">
      <c r="K331">
        <f>COUNTA($A$1:$A331)-1</f>
        <v>44</v>
      </c>
      <c r="M331" s="85" t="str">
        <f ca="1">IF(OFFSET($M$1,MATCH(OFFSET(K331,-1,0),$K$1:$K331,0)-1,0)="F","F","")</f>
        <v>F</v>
      </c>
    </row>
    <row r="332" spans="1:14" ht="33.75" x14ac:dyDescent="0.2">
      <c r="A332" s="83" t="str">
        <f>CONCATENAR</f>
        <v>Composição FNDE 284</v>
      </c>
      <c r="B332" s="86" t="s">
        <v>8423</v>
      </c>
      <c r="C332" s="86" t="s">
        <v>7868</v>
      </c>
      <c r="D332" s="87" t="s">
        <v>7867</v>
      </c>
      <c r="E332" s="86" t="s">
        <v>6149</v>
      </c>
      <c r="F332" s="88">
        <f ca="1">IF($L332&gt;0,SUM(OFFSET(F332,1,0,$L332),0))</f>
        <v>0</v>
      </c>
      <c r="G332" s="88">
        <f ca="1">IF($L332&gt;0,SUM(OFFSET(G332,1,0,$L332),0))</f>
        <v>1156.23</v>
      </c>
      <c r="H332" s="89"/>
      <c r="I332" s="90">
        <f ca="1">IF(ISERROR(F332),0,F332)</f>
        <v>0</v>
      </c>
      <c r="J332" s="91">
        <f ca="1">IF(ISERROR(G332),0,G332)</f>
        <v>1156.23</v>
      </c>
      <c r="K332" s="1">
        <f>COUNTA($A$1:$A332)-1</f>
        <v>45</v>
      </c>
      <c r="L332" s="1">
        <f>IF(MAX(K:K)=K332,MATCH(9999999,$K:$K)+1,MATCH(K332+1,K:K,0))-ROW(L332)-2</f>
        <v>3</v>
      </c>
      <c r="M332" s="3" t="str">
        <f ca="1">IF(AND(OR(I332&lt;&gt;0,J332&lt;&gt;0),N332="Sim"),"F","")</f>
        <v>F</v>
      </c>
      <c r="N332" s="84" t="s">
        <v>64</v>
      </c>
    </row>
    <row r="333" spans="1:14" ht="22.5" x14ac:dyDescent="0.2">
      <c r="B333" s="102" t="s">
        <v>15541</v>
      </c>
      <c r="C333" s="92" t="s">
        <v>7859</v>
      </c>
      <c r="D333" s="79" t="str">
        <f ca="1">IF(ISNUMBER($L333),OFFSET(Banco!$A$1,Composições!$L333-1,COLUMN(Composições!D333)-1),"")</f>
        <v>Portão tipo gradil 1 ou 2 folhas, com ou sem bandeira, sob medida</v>
      </c>
      <c r="E333" s="78" t="str">
        <f ca="1">IF(ISNUMBER($L333),OFFSET(Banco!$A$1,Composições!$L333-1,COLUMN(Composições!E333)-1),"")</f>
        <v>m2</v>
      </c>
      <c r="F333" s="78">
        <f t="shared" ref="F333:G335" ca="1" si="55">TRUNC($H333*ROUND(I333,2),2)</f>
        <v>0</v>
      </c>
      <c r="G333" s="78">
        <f t="shared" ca="1" si="55"/>
        <v>1016.26</v>
      </c>
      <c r="H333" s="80">
        <v>1.2</v>
      </c>
      <c r="I333" s="81">
        <f ca="1">IF(ISNUMBER($L333),VALUE(OFFSET(Banco!$A$1,Composições!$L333-1,COLUMN(Composições!I333)-4)),0)</f>
        <v>0</v>
      </c>
      <c r="J333" s="81">
        <f ca="1">IF(ISNUMBER($L333),VALUE(OFFSET(Banco!$A$1,Composições!$L333-1,COLUMN(Composições!J333)-4)),0)</f>
        <v>846.89</v>
      </c>
      <c r="K333" s="1">
        <f>COUNTA($A$1:$A333)-1</f>
        <v>45</v>
      </c>
      <c r="L333" s="1">
        <f ca="1">MATCH(Composições!CONCATENAR,Banco!$A:$A,0)</f>
        <v>14801</v>
      </c>
      <c r="M333" s="82" t="str">
        <f ca="1">IF(OR(ISERROR($L333),$H333="",$H333=0),"",OFFSET(M$1,MATCH($K333,$K$1:$K333,0)-1,0))</f>
        <v>F</v>
      </c>
    </row>
    <row r="334" spans="1:14" x14ac:dyDescent="0.2">
      <c r="B334" s="92" t="s">
        <v>6165</v>
      </c>
      <c r="C334" s="92" t="s">
        <v>143</v>
      </c>
      <c r="D334" s="79" t="str">
        <f ca="1">IF(ISNUMBER($L334),OFFSET(Banco!$A$1,Composições!$L334-1,COLUMN(Composições!D334)-1),"")</f>
        <v>AUXILIAR DE SERRALHEIRO COM ENCARGOS COMPLEMENTARES</v>
      </c>
      <c r="E334" s="78" t="str">
        <f ca="1">IF(ISNUMBER($L334),OFFSET(Banco!$A$1,Composições!$L334-1,COLUMN(Composições!E334)-1),"")</f>
        <v>H</v>
      </c>
      <c r="F334" s="78">
        <f t="shared" ca="1" si="55"/>
        <v>0</v>
      </c>
      <c r="G334" s="78">
        <f t="shared" ca="1" si="55"/>
        <v>62.55</v>
      </c>
      <c r="H334" s="80">
        <v>2.5</v>
      </c>
      <c r="I334" s="81">
        <f ca="1">IF(ISNUMBER($L334),VALUE(OFFSET(Banco!$A$1,Composições!$L334-1,COLUMN(Composições!I334)-4)),0)</f>
        <v>0</v>
      </c>
      <c r="J334" s="81">
        <f ca="1">IF(ISNUMBER($L334),VALUE(OFFSET(Banco!$A$1,Composições!$L334-1,COLUMN(Composições!J334)-4)),0)</f>
        <v>25.02</v>
      </c>
      <c r="K334" s="1">
        <f>COUNTA($A$1:$A334)-1</f>
        <v>45</v>
      </c>
      <c r="L334" s="1">
        <f ca="1">MATCH(Composições!CONCATENAR,Banco!$A:$A,0)</f>
        <v>7049</v>
      </c>
      <c r="M334" s="82" t="str">
        <f ca="1">IF(OR(ISERROR($L334),$H334="",$H334=0),"",OFFSET(M$1,MATCH($K334,$K$1:$K334,0)-1,0))</f>
        <v>F</v>
      </c>
    </row>
    <row r="335" spans="1:14" x14ac:dyDescent="0.2">
      <c r="B335" s="92" t="s">
        <v>6165</v>
      </c>
      <c r="C335" s="92" t="s">
        <v>155</v>
      </c>
      <c r="D335" s="79" t="str">
        <f ca="1">IF(ISNUMBER($L335),OFFSET(Banco!$A$1,Composições!$L335-1,COLUMN(Composições!D335)-1),"")</f>
        <v>SERRALHEIRO COM ENCARGOS COMPLEMENTARES</v>
      </c>
      <c r="E335" s="78" t="str">
        <f ca="1">IF(ISNUMBER($L335),OFFSET(Banco!$A$1,Composições!$L335-1,COLUMN(Composições!E335)-1),"")</f>
        <v>H</v>
      </c>
      <c r="F335" s="78">
        <f t="shared" ca="1" si="55"/>
        <v>0</v>
      </c>
      <c r="G335" s="78">
        <f t="shared" ca="1" si="55"/>
        <v>77.42</v>
      </c>
      <c r="H335" s="80">
        <v>2.5</v>
      </c>
      <c r="I335" s="81">
        <f ca="1">IF(ISNUMBER($L335),VALUE(OFFSET(Banco!$A$1,Composições!$L335-1,COLUMN(Composições!I335)-4)),0)</f>
        <v>0</v>
      </c>
      <c r="J335" s="81">
        <f ca="1">IF(ISNUMBER($L335),VALUE(OFFSET(Banco!$A$1,Composições!$L335-1,COLUMN(Composições!J335)-4)),0)</f>
        <v>30.97</v>
      </c>
      <c r="K335" s="1">
        <f>COUNTA($A$1:$A335)-1</f>
        <v>45</v>
      </c>
      <c r="L335" s="1">
        <f ca="1">MATCH(Composições!CONCATENAR,Banco!$A:$A,0)</f>
        <v>7360</v>
      </c>
      <c r="M335" s="82" t="str">
        <f ca="1">IF(OR(ISERROR($L335),$H335="",$H335=0),"",OFFSET(M$1,MATCH($K335,$K$1:$K335,0)-1,0))</f>
        <v>F</v>
      </c>
    </row>
    <row r="336" spans="1:14" customFormat="1" ht="12.75" x14ac:dyDescent="0.2">
      <c r="K336">
        <f>COUNTA($A$1:$A336)-1</f>
        <v>45</v>
      </c>
      <c r="M336" s="85" t="str">
        <f ca="1">IF(OFFSET($M$1,MATCH(OFFSET(K336,-1,0),$K$1:$K336,0)-1,0)="F","F","")</f>
        <v>F</v>
      </c>
    </row>
    <row r="337" spans="1:14" ht="33.75" x14ac:dyDescent="0.2">
      <c r="A337" s="83" t="str">
        <f>CONCATENAR</f>
        <v>Composição FNDE 285</v>
      </c>
      <c r="B337" s="86" t="s">
        <v>8423</v>
      </c>
      <c r="C337" s="86" t="s">
        <v>7870</v>
      </c>
      <c r="D337" s="87" t="s">
        <v>7869</v>
      </c>
      <c r="E337" s="86" t="s">
        <v>6149</v>
      </c>
      <c r="F337" s="88">
        <f ca="1">IF($L337&gt;0,SUM(OFFSET(F337,1,0,$L337),0))</f>
        <v>0</v>
      </c>
      <c r="G337" s="88">
        <f ca="1">IF($L337&gt;0,SUM(OFFSET(G337,1,0,$L337),0))</f>
        <v>1156.23</v>
      </c>
      <c r="H337" s="89"/>
      <c r="I337" s="90">
        <f ca="1">IF(ISERROR(F337),0,F337)</f>
        <v>0</v>
      </c>
      <c r="J337" s="91">
        <f ca="1">IF(ISERROR(G337),0,G337)</f>
        <v>1156.23</v>
      </c>
      <c r="K337" s="1">
        <f>COUNTA($A$1:$A337)-1</f>
        <v>46</v>
      </c>
      <c r="L337" s="1">
        <f>IF(MAX(K:K)=K337,MATCH(9999999,$K:$K)+1,MATCH(K337+1,K:K,0))-ROW(L337)-2</f>
        <v>3</v>
      </c>
      <c r="M337" s="3" t="str">
        <f ca="1">IF(AND(OR(I337&lt;&gt;0,J337&lt;&gt;0),N337="Sim"),"F","")</f>
        <v>F</v>
      </c>
      <c r="N337" s="84" t="s">
        <v>64</v>
      </c>
    </row>
    <row r="338" spans="1:14" ht="22.5" x14ac:dyDescent="0.2">
      <c r="B338" s="102" t="s">
        <v>15541</v>
      </c>
      <c r="C338" s="92" t="s">
        <v>7859</v>
      </c>
      <c r="D338" s="79" t="str">
        <f ca="1">IF(ISNUMBER($L338),OFFSET(Banco!$A$1,Composições!$L338-1,COLUMN(Composições!D338)-1),"")</f>
        <v>Portão tipo gradil 1 ou 2 folhas, com ou sem bandeira, sob medida</v>
      </c>
      <c r="E338" s="78" t="str">
        <f ca="1">IF(ISNUMBER($L338),OFFSET(Banco!$A$1,Composições!$L338-1,COLUMN(Composições!E338)-1),"")</f>
        <v>m2</v>
      </c>
      <c r="F338" s="78">
        <f t="shared" ref="F338:G340" ca="1" si="56">TRUNC($H338*ROUND(I338,2),2)</f>
        <v>0</v>
      </c>
      <c r="G338" s="78">
        <f t="shared" ca="1" si="56"/>
        <v>1016.26</v>
      </c>
      <c r="H338" s="80">
        <v>1.2</v>
      </c>
      <c r="I338" s="81">
        <f ca="1">IF(ISNUMBER($L338),VALUE(OFFSET(Banco!$A$1,Composições!$L338-1,COLUMN(Composições!I338)-4)),0)</f>
        <v>0</v>
      </c>
      <c r="J338" s="81">
        <f ca="1">IF(ISNUMBER($L338),VALUE(OFFSET(Banco!$A$1,Composições!$L338-1,COLUMN(Composições!J338)-4)),0)</f>
        <v>846.89</v>
      </c>
      <c r="K338" s="1">
        <f>COUNTA($A$1:$A338)-1</f>
        <v>46</v>
      </c>
      <c r="L338" s="1">
        <f ca="1">MATCH(Composições!CONCATENAR,Banco!$A:$A,0)</f>
        <v>14801</v>
      </c>
      <c r="M338" s="82" t="str">
        <f ca="1">IF(OR(ISERROR($L338),$H338="",$H338=0),"",OFFSET(M$1,MATCH($K338,$K$1:$K338,0)-1,0))</f>
        <v>F</v>
      </c>
    </row>
    <row r="339" spans="1:14" x14ac:dyDescent="0.2">
      <c r="B339" s="92" t="s">
        <v>6165</v>
      </c>
      <c r="C339" s="92">
        <v>88251</v>
      </c>
      <c r="D339" s="79" t="str">
        <f ca="1">IF(ISNUMBER($L339),OFFSET(Banco!$A$1,Composições!$L339-1,COLUMN(Composições!D339)-1),"")</f>
        <v>AUXILIAR DE SERRALHEIRO COM ENCARGOS COMPLEMENTARES</v>
      </c>
      <c r="E339" s="78" t="str">
        <f ca="1">IF(ISNUMBER($L339),OFFSET(Banco!$A$1,Composições!$L339-1,COLUMN(Composições!E339)-1),"")</f>
        <v>H</v>
      </c>
      <c r="F339" s="78">
        <f t="shared" ca="1" si="56"/>
        <v>0</v>
      </c>
      <c r="G339" s="78">
        <f t="shared" ca="1" si="56"/>
        <v>62.55</v>
      </c>
      <c r="H339" s="80">
        <v>2.5</v>
      </c>
      <c r="I339" s="81">
        <f ca="1">IF(ISNUMBER($L339),VALUE(OFFSET(Banco!$A$1,Composições!$L339-1,COLUMN(Composições!I339)-4)),0)</f>
        <v>0</v>
      </c>
      <c r="J339" s="81">
        <f ca="1">IF(ISNUMBER($L339),VALUE(OFFSET(Banco!$A$1,Composições!$L339-1,COLUMN(Composições!J339)-4)),0)</f>
        <v>25.02</v>
      </c>
      <c r="K339" s="1">
        <f>COUNTA($A$1:$A339)-1</f>
        <v>46</v>
      </c>
      <c r="L339" s="1">
        <f ca="1">MATCH(Composições!CONCATENAR,Banco!$A:$A,0)</f>
        <v>7049</v>
      </c>
      <c r="M339" s="82" t="str">
        <f ca="1">IF(OR(ISERROR($L339),$H339="",$H339=0),"",OFFSET(M$1,MATCH($K339,$K$1:$K339,0)-1,0))</f>
        <v>F</v>
      </c>
    </row>
    <row r="340" spans="1:14" x14ac:dyDescent="0.2">
      <c r="B340" s="92" t="s">
        <v>6165</v>
      </c>
      <c r="C340" s="92" t="s">
        <v>155</v>
      </c>
      <c r="D340" s="79" t="str">
        <f ca="1">IF(ISNUMBER($L340),OFFSET(Banco!$A$1,Composições!$L340-1,COLUMN(Composições!D340)-1),"")</f>
        <v>SERRALHEIRO COM ENCARGOS COMPLEMENTARES</v>
      </c>
      <c r="E340" s="78" t="str">
        <f ca="1">IF(ISNUMBER($L340),OFFSET(Banco!$A$1,Composições!$L340-1,COLUMN(Composições!E340)-1),"")</f>
        <v>H</v>
      </c>
      <c r="F340" s="78">
        <f t="shared" ca="1" si="56"/>
        <v>0</v>
      </c>
      <c r="G340" s="78">
        <f t="shared" ca="1" si="56"/>
        <v>77.42</v>
      </c>
      <c r="H340" s="80">
        <v>2.5</v>
      </c>
      <c r="I340" s="81">
        <f ca="1">IF(ISNUMBER($L340),VALUE(OFFSET(Banco!$A$1,Composições!$L340-1,COLUMN(Composições!I340)-4)),0)</f>
        <v>0</v>
      </c>
      <c r="J340" s="81">
        <f ca="1">IF(ISNUMBER($L340),VALUE(OFFSET(Banco!$A$1,Composições!$L340-1,COLUMN(Composições!J340)-4)),0)</f>
        <v>30.97</v>
      </c>
      <c r="K340" s="1">
        <f>COUNTA($A$1:$A340)-1</f>
        <v>46</v>
      </c>
      <c r="L340" s="1">
        <f ca="1">MATCH(Composições!CONCATENAR,Banco!$A:$A,0)</f>
        <v>7360</v>
      </c>
      <c r="M340" s="82" t="str">
        <f ca="1">IF(OR(ISERROR($L340),$H340="",$H340=0),"",OFFSET(M$1,MATCH($K340,$K$1:$K340,0)-1,0))</f>
        <v>F</v>
      </c>
    </row>
    <row r="341" spans="1:14" customFormat="1" ht="12.75" x14ac:dyDescent="0.2">
      <c r="K341">
        <f>COUNTA($A$1:$A341)-1</f>
        <v>46</v>
      </c>
      <c r="M341" s="85" t="str">
        <f ca="1">IF(OFFSET($M$1,MATCH(OFFSET(K341,-1,0),$K$1:$K341,0)-1,0)="F","F","")</f>
        <v>F</v>
      </c>
    </row>
    <row r="342" spans="1:14" ht="33.75" x14ac:dyDescent="0.2">
      <c r="A342" s="83" t="str">
        <f>CONCATENAR</f>
        <v>Composição FNDE 286</v>
      </c>
      <c r="B342" s="86" t="s">
        <v>8423</v>
      </c>
      <c r="C342" s="86" t="s">
        <v>7872</v>
      </c>
      <c r="D342" s="87" t="s">
        <v>7871</v>
      </c>
      <c r="E342" s="86" t="s">
        <v>6149</v>
      </c>
      <c r="F342" s="88">
        <f ca="1">IF($L342&gt;0,SUM(OFFSET(F342,1,0,$L342),0))</f>
        <v>0</v>
      </c>
      <c r="G342" s="88">
        <f ca="1">IF($L342&gt;0,SUM(OFFSET(G342,1,0,$L342),0))</f>
        <v>1156.23</v>
      </c>
      <c r="H342" s="89"/>
      <c r="I342" s="90">
        <f ca="1">IF(ISERROR(F342),0,F342)</f>
        <v>0</v>
      </c>
      <c r="J342" s="91">
        <f ca="1">IF(ISERROR(G342),0,G342)</f>
        <v>1156.23</v>
      </c>
      <c r="K342" s="1">
        <f>COUNTA($A$1:$A342)-1</f>
        <v>47</v>
      </c>
      <c r="L342" s="1">
        <f>IF(MAX(K:K)=K342,MATCH(9999999,$K:$K)+1,MATCH(K342+1,K:K,0))-ROW(L342)-2</f>
        <v>3</v>
      </c>
      <c r="M342" s="3" t="str">
        <f ca="1">IF(AND(OR(I342&lt;&gt;0,J342&lt;&gt;0),N342="Sim"),"F","")</f>
        <v>F</v>
      </c>
      <c r="N342" s="84" t="s">
        <v>64</v>
      </c>
    </row>
    <row r="343" spans="1:14" ht="22.5" x14ac:dyDescent="0.2">
      <c r="B343" s="102" t="s">
        <v>15541</v>
      </c>
      <c r="C343" s="92" t="s">
        <v>7859</v>
      </c>
      <c r="D343" s="79" t="str">
        <f ca="1">IF(ISNUMBER($L343),OFFSET(Banco!$A$1,Composições!$L343-1,COLUMN(Composições!D343)-1),"")</f>
        <v>Portão tipo gradil 1 ou 2 folhas, com ou sem bandeira, sob medida</v>
      </c>
      <c r="E343" s="78" t="str">
        <f ca="1">IF(ISNUMBER($L343),OFFSET(Banco!$A$1,Composições!$L343-1,COLUMN(Composições!E343)-1),"")</f>
        <v>m2</v>
      </c>
      <c r="F343" s="78">
        <f t="shared" ref="F343:G345" ca="1" si="57">TRUNC($H343*ROUND(I343,2),2)</f>
        <v>0</v>
      </c>
      <c r="G343" s="78">
        <f t="shared" ca="1" si="57"/>
        <v>1016.26</v>
      </c>
      <c r="H343" s="80">
        <v>1.2</v>
      </c>
      <c r="I343" s="81">
        <f ca="1">IF(ISNUMBER($L343),VALUE(OFFSET(Banco!$A$1,Composições!$L343-1,COLUMN(Composições!I343)-4)),0)</f>
        <v>0</v>
      </c>
      <c r="J343" s="81">
        <f ca="1">IF(ISNUMBER($L343),VALUE(OFFSET(Banco!$A$1,Composições!$L343-1,COLUMN(Composições!J343)-4)),0)</f>
        <v>846.89</v>
      </c>
      <c r="K343" s="1">
        <f>COUNTA($A$1:$A343)-1</f>
        <v>47</v>
      </c>
      <c r="L343" s="1">
        <f ca="1">MATCH(Composições!CONCATENAR,Banco!$A:$A,0)</f>
        <v>14801</v>
      </c>
      <c r="M343" s="82" t="str">
        <f ca="1">IF(OR(ISERROR($L343),$H343="",$H343=0),"",OFFSET(M$1,MATCH($K343,$K$1:$K343,0)-1,0))</f>
        <v>F</v>
      </c>
    </row>
    <row r="344" spans="1:14" x14ac:dyDescent="0.2">
      <c r="B344" s="92" t="s">
        <v>6165</v>
      </c>
      <c r="C344" s="92" t="s">
        <v>143</v>
      </c>
      <c r="D344" s="79" t="str">
        <f ca="1">IF(ISNUMBER($L344),OFFSET(Banco!$A$1,Composições!$L344-1,COLUMN(Composições!D344)-1),"")</f>
        <v>AUXILIAR DE SERRALHEIRO COM ENCARGOS COMPLEMENTARES</v>
      </c>
      <c r="E344" s="78" t="str">
        <f ca="1">IF(ISNUMBER($L344),OFFSET(Banco!$A$1,Composições!$L344-1,COLUMN(Composições!E344)-1),"")</f>
        <v>H</v>
      </c>
      <c r="F344" s="78">
        <f t="shared" ca="1" si="57"/>
        <v>0</v>
      </c>
      <c r="G344" s="78">
        <f t="shared" ca="1" si="57"/>
        <v>62.55</v>
      </c>
      <c r="H344" s="80">
        <v>2.5</v>
      </c>
      <c r="I344" s="81">
        <f ca="1">IF(ISNUMBER($L344),VALUE(OFFSET(Banco!$A$1,Composições!$L344-1,COLUMN(Composições!I344)-4)),0)</f>
        <v>0</v>
      </c>
      <c r="J344" s="81">
        <f ca="1">IF(ISNUMBER($L344),VALUE(OFFSET(Banco!$A$1,Composições!$L344-1,COLUMN(Composições!J344)-4)),0)</f>
        <v>25.02</v>
      </c>
      <c r="K344" s="1">
        <f>COUNTA($A$1:$A344)-1</f>
        <v>47</v>
      </c>
      <c r="L344" s="1">
        <f ca="1">MATCH(Composições!CONCATENAR,Banco!$A:$A,0)</f>
        <v>7049</v>
      </c>
      <c r="M344" s="82" t="str">
        <f ca="1">IF(OR(ISERROR($L344),$H344="",$H344=0),"",OFFSET(M$1,MATCH($K344,$K$1:$K344,0)-1,0))</f>
        <v>F</v>
      </c>
    </row>
    <row r="345" spans="1:14" x14ac:dyDescent="0.2">
      <c r="B345" s="92" t="s">
        <v>6165</v>
      </c>
      <c r="C345" s="92" t="s">
        <v>155</v>
      </c>
      <c r="D345" s="79" t="str">
        <f ca="1">IF(ISNUMBER($L345),OFFSET(Banco!$A$1,Composições!$L345-1,COLUMN(Composições!D345)-1),"")</f>
        <v>SERRALHEIRO COM ENCARGOS COMPLEMENTARES</v>
      </c>
      <c r="E345" s="78" t="str">
        <f ca="1">IF(ISNUMBER($L345),OFFSET(Banco!$A$1,Composições!$L345-1,COLUMN(Composições!E345)-1),"")</f>
        <v>H</v>
      </c>
      <c r="F345" s="78">
        <f t="shared" ca="1" si="57"/>
        <v>0</v>
      </c>
      <c r="G345" s="78">
        <f t="shared" ca="1" si="57"/>
        <v>77.42</v>
      </c>
      <c r="H345" s="80">
        <v>2.5</v>
      </c>
      <c r="I345" s="81">
        <f ca="1">IF(ISNUMBER($L345),VALUE(OFFSET(Banco!$A$1,Composições!$L345-1,COLUMN(Composições!I345)-4)),0)</f>
        <v>0</v>
      </c>
      <c r="J345" s="81">
        <f ca="1">IF(ISNUMBER($L345),VALUE(OFFSET(Banco!$A$1,Composições!$L345-1,COLUMN(Composições!J345)-4)),0)</f>
        <v>30.97</v>
      </c>
      <c r="K345" s="1">
        <f>COUNTA($A$1:$A345)-1</f>
        <v>47</v>
      </c>
      <c r="L345" s="1">
        <f ca="1">MATCH(Composições!CONCATENAR,Banco!$A:$A,0)</f>
        <v>7360</v>
      </c>
      <c r="M345" s="82" t="str">
        <f ca="1">IF(OR(ISERROR($L345),$H345="",$H345=0),"",OFFSET(M$1,MATCH($K345,$K$1:$K345,0)-1,0))</f>
        <v>F</v>
      </c>
    </row>
    <row r="346" spans="1:14" customFormat="1" ht="12.75" x14ac:dyDescent="0.2">
      <c r="K346">
        <f>COUNTA($A$1:$A346)-1</f>
        <v>47</v>
      </c>
      <c r="M346" s="85" t="str">
        <f ca="1">IF(OFFSET($M$1,MATCH(OFFSET(K346,-1,0),$K$1:$K346,0)-1,0)="F","F","")</f>
        <v>F</v>
      </c>
    </row>
    <row r="347" spans="1:14" ht="33.75" x14ac:dyDescent="0.2">
      <c r="A347" s="83" t="str">
        <f>CONCATENAR</f>
        <v>Composição FNDE 287</v>
      </c>
      <c r="B347" s="86" t="s">
        <v>8423</v>
      </c>
      <c r="C347" s="86" t="s">
        <v>7874</v>
      </c>
      <c r="D347" s="87" t="s">
        <v>7873</v>
      </c>
      <c r="E347" s="86" t="s">
        <v>6149</v>
      </c>
      <c r="F347" s="88">
        <f ca="1">IF($L347&gt;0,SUM(OFFSET(F347,1,0,$L347),0))</f>
        <v>0</v>
      </c>
      <c r="G347" s="88">
        <f ca="1">IF($L347&gt;0,SUM(OFFSET(G347,1,0,$L347),0))</f>
        <v>1156.23</v>
      </c>
      <c r="H347" s="89"/>
      <c r="I347" s="90">
        <f ca="1">IF(ISERROR(F347),0,F347)</f>
        <v>0</v>
      </c>
      <c r="J347" s="91">
        <f ca="1">IF(ISERROR(G347),0,G347)</f>
        <v>1156.23</v>
      </c>
      <c r="K347" s="1">
        <f>COUNTA($A$1:$A347)-1</f>
        <v>48</v>
      </c>
      <c r="L347" s="1">
        <f>IF(MAX(K:K)=K347,MATCH(9999999,$K:$K)+1,MATCH(K347+1,K:K,0))-ROW(L347)-2</f>
        <v>3</v>
      </c>
      <c r="M347" s="3" t="str">
        <f ca="1">IF(AND(OR(I347&lt;&gt;0,J347&lt;&gt;0),N347="Sim"),"F","")</f>
        <v>F</v>
      </c>
      <c r="N347" s="84" t="s">
        <v>64</v>
      </c>
    </row>
    <row r="348" spans="1:14" ht="22.5" x14ac:dyDescent="0.2">
      <c r="B348" s="102" t="s">
        <v>15541</v>
      </c>
      <c r="C348" s="92" t="s">
        <v>7859</v>
      </c>
      <c r="D348" s="79" t="str">
        <f ca="1">IF(ISNUMBER($L348),OFFSET(Banco!$A$1,Composições!$L348-1,COLUMN(Composições!D348)-1),"")</f>
        <v>Portão tipo gradil 1 ou 2 folhas, com ou sem bandeira, sob medida</v>
      </c>
      <c r="E348" s="78" t="str">
        <f ca="1">IF(ISNUMBER($L348),OFFSET(Banco!$A$1,Composições!$L348-1,COLUMN(Composições!E348)-1),"")</f>
        <v>m2</v>
      </c>
      <c r="F348" s="78">
        <f t="shared" ref="F348:G350" ca="1" si="58">TRUNC($H348*ROUND(I348,2),2)</f>
        <v>0</v>
      </c>
      <c r="G348" s="78">
        <f t="shared" ca="1" si="58"/>
        <v>1016.26</v>
      </c>
      <c r="H348" s="80">
        <v>1.2</v>
      </c>
      <c r="I348" s="81">
        <f ca="1">IF(ISNUMBER($L348),VALUE(OFFSET(Banco!$A$1,Composições!$L348-1,COLUMN(Composições!I348)-4)),0)</f>
        <v>0</v>
      </c>
      <c r="J348" s="81">
        <f ca="1">IF(ISNUMBER($L348),VALUE(OFFSET(Banco!$A$1,Composições!$L348-1,COLUMN(Composições!J348)-4)),0)</f>
        <v>846.89</v>
      </c>
      <c r="K348" s="1">
        <f>COUNTA($A$1:$A348)-1</f>
        <v>48</v>
      </c>
      <c r="L348" s="1">
        <f ca="1">MATCH(Composições!CONCATENAR,Banco!$A:$A,0)</f>
        <v>14801</v>
      </c>
      <c r="M348" s="82" t="str">
        <f ca="1">IF(OR(ISERROR($L348),$H348="",$H348=0),"",OFFSET(M$1,MATCH($K348,$K$1:$K348,0)-1,0))</f>
        <v>F</v>
      </c>
    </row>
    <row r="349" spans="1:14" x14ac:dyDescent="0.2">
      <c r="B349" s="92" t="s">
        <v>6165</v>
      </c>
      <c r="C349" s="92" t="s">
        <v>143</v>
      </c>
      <c r="D349" s="79" t="str">
        <f ca="1">IF(ISNUMBER($L349),OFFSET(Banco!$A$1,Composições!$L349-1,COLUMN(Composições!D349)-1),"")</f>
        <v>AUXILIAR DE SERRALHEIRO COM ENCARGOS COMPLEMENTARES</v>
      </c>
      <c r="E349" s="78" t="str">
        <f ca="1">IF(ISNUMBER($L349),OFFSET(Banco!$A$1,Composições!$L349-1,COLUMN(Composições!E349)-1),"")</f>
        <v>H</v>
      </c>
      <c r="F349" s="78">
        <f t="shared" ca="1" si="58"/>
        <v>0</v>
      </c>
      <c r="G349" s="78">
        <f t="shared" ca="1" si="58"/>
        <v>62.55</v>
      </c>
      <c r="H349" s="80">
        <v>2.5</v>
      </c>
      <c r="I349" s="81">
        <f ca="1">IF(ISNUMBER($L349),VALUE(OFFSET(Banco!$A$1,Composições!$L349-1,COLUMN(Composições!I349)-4)),0)</f>
        <v>0</v>
      </c>
      <c r="J349" s="81">
        <f ca="1">IF(ISNUMBER($L349),VALUE(OFFSET(Banco!$A$1,Composições!$L349-1,COLUMN(Composições!J349)-4)),0)</f>
        <v>25.02</v>
      </c>
      <c r="K349" s="1">
        <f>COUNTA($A$1:$A349)-1</f>
        <v>48</v>
      </c>
      <c r="L349" s="1">
        <f ca="1">MATCH(Composições!CONCATENAR,Banco!$A:$A,0)</f>
        <v>7049</v>
      </c>
      <c r="M349" s="82" t="str">
        <f ca="1">IF(OR(ISERROR($L349),$H349="",$H349=0),"",OFFSET(M$1,MATCH($K349,$K$1:$K349,0)-1,0))</f>
        <v>F</v>
      </c>
    </row>
    <row r="350" spans="1:14" x14ac:dyDescent="0.2">
      <c r="B350" s="92" t="s">
        <v>6165</v>
      </c>
      <c r="C350" s="92" t="s">
        <v>155</v>
      </c>
      <c r="D350" s="79" t="str">
        <f ca="1">IF(ISNUMBER($L350),OFFSET(Banco!$A$1,Composições!$L350-1,COLUMN(Composições!D350)-1),"")</f>
        <v>SERRALHEIRO COM ENCARGOS COMPLEMENTARES</v>
      </c>
      <c r="E350" s="78" t="str">
        <f ca="1">IF(ISNUMBER($L350),OFFSET(Banco!$A$1,Composições!$L350-1,COLUMN(Composições!E350)-1),"")</f>
        <v>H</v>
      </c>
      <c r="F350" s="78">
        <f t="shared" ca="1" si="58"/>
        <v>0</v>
      </c>
      <c r="G350" s="78">
        <f t="shared" ca="1" si="58"/>
        <v>77.42</v>
      </c>
      <c r="H350" s="80">
        <v>2.5</v>
      </c>
      <c r="I350" s="81">
        <f ca="1">IF(ISNUMBER($L350),VALUE(OFFSET(Banco!$A$1,Composições!$L350-1,COLUMN(Composições!I350)-4)),0)</f>
        <v>0</v>
      </c>
      <c r="J350" s="81">
        <f ca="1">IF(ISNUMBER($L350),VALUE(OFFSET(Banco!$A$1,Composições!$L350-1,COLUMN(Composições!J350)-4)),0)</f>
        <v>30.97</v>
      </c>
      <c r="K350" s="1">
        <f>COUNTA($A$1:$A350)-1</f>
        <v>48</v>
      </c>
      <c r="L350" s="1">
        <f ca="1">MATCH(Composições!CONCATENAR,Banco!$A:$A,0)</f>
        <v>7360</v>
      </c>
      <c r="M350" s="82" t="str">
        <f ca="1">IF(OR(ISERROR($L350),$H350="",$H350=0),"",OFFSET(M$1,MATCH($K350,$K$1:$K350,0)-1,0))</f>
        <v>F</v>
      </c>
    </row>
    <row r="351" spans="1:14" customFormat="1" ht="12.75" x14ac:dyDescent="0.2">
      <c r="K351">
        <f>COUNTA($A$1:$A351)-1</f>
        <v>48</v>
      </c>
      <c r="M351" s="85" t="str">
        <f ca="1">IF(OFFSET($M$1,MATCH(OFFSET(K351,-1,0),$K$1:$K351,0)-1,0)="F","F","")</f>
        <v>F</v>
      </c>
    </row>
    <row r="352" spans="1:14" x14ac:dyDescent="0.2">
      <c r="A352" s="83" t="str">
        <f>CONCATENAR</f>
        <v>Composição FNDE 108</v>
      </c>
      <c r="B352" s="86" t="s">
        <v>8423</v>
      </c>
      <c r="C352" s="86" t="s">
        <v>7875</v>
      </c>
      <c r="D352" s="87" t="s">
        <v>15601</v>
      </c>
      <c r="E352" s="86" t="s">
        <v>6149</v>
      </c>
      <c r="F352" s="88">
        <f ca="1">IF($L352&gt;0,SUM(OFFSET(F352,1,0,$L352),0))</f>
        <v>0</v>
      </c>
      <c r="G352" s="88">
        <f ca="1">IF($L352&gt;0,SUM(OFFSET(G352,1,0,$L352),0))</f>
        <v>248.79000000000002</v>
      </c>
      <c r="H352" s="89"/>
      <c r="I352" s="90">
        <f ca="1">IF(ISERROR(F352),0,F352)</f>
        <v>0</v>
      </c>
      <c r="J352" s="91">
        <f ca="1">IF(ISERROR(G352),0,G352)</f>
        <v>248.79000000000002</v>
      </c>
      <c r="K352" s="1">
        <f>COUNTA($A$1:$A352)-1</f>
        <v>49</v>
      </c>
      <c r="L352" s="1">
        <f>IF(MAX(K:K)=K352,MATCH(9999999,$K:$K)+1,MATCH(K352+1,K:K,0))-ROW(L352)-2</f>
        <v>4</v>
      </c>
      <c r="M352" s="3" t="str">
        <f ca="1">IF(AND(OR(I352&lt;&gt;0,J352&lt;&gt;0),N352="Sim"),"F","")</f>
        <v>F</v>
      </c>
      <c r="N352" s="84" t="s">
        <v>64</v>
      </c>
    </row>
    <row r="353" spans="1:14" ht="22.5" x14ac:dyDescent="0.2">
      <c r="B353" s="92" t="s">
        <v>6169</v>
      </c>
      <c r="C353" s="92" t="s">
        <v>7849</v>
      </c>
      <c r="D353" s="79" t="str">
        <f ca="1">IF(ISNUMBER($L353),OFFSET(Banco!$A$1,Composições!$L353-1,COLUMN(Composições!D353)-1),"")</f>
        <v>TELA DE ARAME GALVANIZADA QUADRANGULAR / LOSANGULAR, FIO 4,19 MM (8 BWG), MALHA 5 X 5 CM, H = 2 M</v>
      </c>
      <c r="E353" s="78" t="str">
        <f ca="1">IF(ISNUMBER($L353),OFFSET(Banco!$A$1,Composições!$L353-1,COLUMN(Composições!E353)-1),"")</f>
        <v>M2</v>
      </c>
      <c r="F353" s="78">
        <f t="shared" ref="F353:G356" ca="1" si="59">TRUNC($H353*ROUND(I353,2),2)</f>
        <v>0</v>
      </c>
      <c r="G353" s="78">
        <f t="shared" ca="1" si="59"/>
        <v>95.26</v>
      </c>
      <c r="H353" s="80">
        <v>1</v>
      </c>
      <c r="I353" s="81">
        <f ca="1">IF(ISNUMBER($L353),VALUE(OFFSET(Banco!$A$1,Composições!$L353-1,COLUMN(Composições!I353)-4)),0)</f>
        <v>0</v>
      </c>
      <c r="J353" s="81">
        <f ca="1">IF(ISNUMBER($L353),VALUE(OFFSET(Banco!$A$1,Composições!$L353-1,COLUMN(Composições!J353)-4)),0)</f>
        <v>95.26</v>
      </c>
      <c r="K353" s="1">
        <f>COUNTA($A$1:$A353)-1</f>
        <v>49</v>
      </c>
      <c r="L353" s="1">
        <f ca="1">MATCH(Composições!CONCATENAR,Banco!$A:$A,0)</f>
        <v>14076</v>
      </c>
      <c r="M353" s="82" t="str">
        <f ca="1">IF(OR(ISERROR($L353),$H353="",$H353=0),"",OFFSET(M$1,MATCH($K353,$K$1:$K353,0)-1,0))</f>
        <v>F</v>
      </c>
    </row>
    <row r="354" spans="1:14" x14ac:dyDescent="0.2">
      <c r="B354" s="92" t="s">
        <v>6169</v>
      </c>
      <c r="C354" s="92" t="s">
        <v>7854</v>
      </c>
      <c r="D354" s="79" t="str">
        <f ca="1">IF(ISNUMBER($L354),OFFSET(Banco!$A$1,Composições!$L354-1,COLUMN(Composições!D354)-1),"")</f>
        <v>AJUDANTE DE SERRALHEIRO (HORISTA)</v>
      </c>
      <c r="E354" s="78" t="str">
        <f ca="1">IF(ISNUMBER($L354),OFFSET(Banco!$A$1,Composições!$L354-1,COLUMN(Composições!E354)-1),"")</f>
        <v>H</v>
      </c>
      <c r="F354" s="78">
        <f t="shared" ca="1" si="59"/>
        <v>0</v>
      </c>
      <c r="G354" s="78">
        <f t="shared" ca="1" si="59"/>
        <v>27.34</v>
      </c>
      <c r="H354" s="80">
        <v>1.5</v>
      </c>
      <c r="I354" s="81">
        <f ca="1">IF(ISNUMBER($L354),VALUE(OFFSET(Banco!$A$1,Composições!$L354-1,COLUMN(Composições!I354)-4)),0)</f>
        <v>0</v>
      </c>
      <c r="J354" s="81">
        <f ca="1">IF(ISNUMBER($L354),VALUE(OFFSET(Banco!$A$1,Composições!$L354-1,COLUMN(Composições!J354)-4)),0)</f>
        <v>18.23</v>
      </c>
      <c r="K354" s="1">
        <f>COUNTA($A$1:$A354)-1</f>
        <v>49</v>
      </c>
      <c r="L354" s="1">
        <f ca="1">MATCH(Composições!CONCATENAR,Banco!$A:$A,0)</f>
        <v>10094</v>
      </c>
      <c r="M354" s="82" t="str">
        <f ca="1">IF(OR(ISERROR($L354),$H354="",$H354=0),"",OFFSET(M$1,MATCH($K354,$K$1:$K354,0)-1,0))</f>
        <v>F</v>
      </c>
    </row>
    <row r="355" spans="1:14" x14ac:dyDescent="0.2">
      <c r="B355" s="92" t="s">
        <v>6165</v>
      </c>
      <c r="C355" s="92" t="s">
        <v>155</v>
      </c>
      <c r="D355" s="79" t="str">
        <f ca="1">IF(ISNUMBER($L355),OFFSET(Banco!$A$1,Composições!$L355-1,COLUMN(Composições!D355)-1),"")</f>
        <v>SERRALHEIRO COM ENCARGOS COMPLEMENTARES</v>
      </c>
      <c r="E355" s="78" t="str">
        <f ca="1">IF(ISNUMBER($L355),OFFSET(Banco!$A$1,Composições!$L355-1,COLUMN(Composições!E355)-1),"")</f>
        <v>H</v>
      </c>
      <c r="F355" s="78">
        <f t="shared" ca="1" si="59"/>
        <v>0</v>
      </c>
      <c r="G355" s="78">
        <f t="shared" ca="1" si="59"/>
        <v>77.42</v>
      </c>
      <c r="H355" s="80">
        <v>2.5</v>
      </c>
      <c r="I355" s="81">
        <f ca="1">IF(ISNUMBER($L355),VALUE(OFFSET(Banco!$A$1,Composições!$L355-1,COLUMN(Composições!I355)-4)),0)</f>
        <v>0</v>
      </c>
      <c r="J355" s="81">
        <f ca="1">IF(ISNUMBER($L355),VALUE(OFFSET(Banco!$A$1,Composições!$L355-1,COLUMN(Composições!J355)-4)),0)</f>
        <v>30.97</v>
      </c>
      <c r="K355" s="1">
        <f>COUNTA($A$1:$A355)-1</f>
        <v>49</v>
      </c>
      <c r="L355" s="1">
        <f ca="1">MATCH(Composições!CONCATENAR,Banco!$A:$A,0)</f>
        <v>7360</v>
      </c>
      <c r="M355" s="82" t="str">
        <f ca="1">IF(OR(ISERROR($L355),$H355="",$H355=0),"",OFFSET(M$1,MATCH($K355,$K$1:$K355,0)-1,0))</f>
        <v>F</v>
      </c>
    </row>
    <row r="356" spans="1:14" ht="22.5" x14ac:dyDescent="0.2">
      <c r="B356" s="92" t="s">
        <v>6165</v>
      </c>
      <c r="C356" s="92" t="s">
        <v>104</v>
      </c>
      <c r="D356" s="79" t="str">
        <f ca="1">IF(ISNUMBER($L356),OFFSET(Banco!$A$1,Composições!$L356-1,COLUMN(Composições!D356)-1),"")</f>
        <v>CONTRAMARCO DE ALUMÍNIO, FIXAÇÃO COM ARGAMASSA - FORNECIMENTO E INSTALAÇÃO. AF_11/2024</v>
      </c>
      <c r="E356" s="78" t="str">
        <f ca="1">IF(ISNUMBER($L356),OFFSET(Banco!$A$1,Composições!$L356-1,COLUMN(Composições!E356)-1),"")</f>
        <v>M</v>
      </c>
      <c r="F356" s="78">
        <f t="shared" ca="1" si="59"/>
        <v>0</v>
      </c>
      <c r="G356" s="78">
        <f t="shared" ca="1" si="59"/>
        <v>48.77</v>
      </c>
      <c r="H356" s="80">
        <v>2.5</v>
      </c>
      <c r="I356" s="81">
        <f ca="1">IF(ISNUMBER($L356),VALUE(OFFSET(Banco!$A$1,Composições!$L356-1,COLUMN(Composições!I356)-4)),0)</f>
        <v>0</v>
      </c>
      <c r="J356" s="81">
        <f ca="1">IF(ISNUMBER($L356),VALUE(OFFSET(Banco!$A$1,Composições!$L356-1,COLUMN(Composições!J356)-4)),0)</f>
        <v>19.510000000000002</v>
      </c>
      <c r="K356" s="1">
        <f>COUNTA($A$1:$A356)-1</f>
        <v>49</v>
      </c>
      <c r="L356" s="1">
        <f ca="1">MATCH(Composições!CONCATENAR,Banco!$A:$A,0)</f>
        <v>3682</v>
      </c>
      <c r="M356" s="82" t="str">
        <f ca="1">IF(OR(ISERROR($L356),$H356="",$H356=0),"",OFFSET(M$1,MATCH($K356,$K$1:$K356,0)-1,0))</f>
        <v>F</v>
      </c>
    </row>
    <row r="357" spans="1:14" customFormat="1" ht="12.75" x14ac:dyDescent="0.2">
      <c r="K357">
        <f>COUNTA($A$1:$A357)-1</f>
        <v>49</v>
      </c>
      <c r="M357" s="85" t="str">
        <f ca="1">IF(OFFSET($M$1,MATCH(OFFSET(K357,-1,0),$K$1:$K357,0)-1,0)="F","F","")</f>
        <v>F</v>
      </c>
    </row>
    <row r="358" spans="1:14" x14ac:dyDescent="0.2">
      <c r="A358" s="83" t="str">
        <f>CONCATENAR</f>
        <v xml:space="preserve">Composição FNDE 109 </v>
      </c>
      <c r="B358" s="86" t="s">
        <v>8423</v>
      </c>
      <c r="C358" s="86" t="s">
        <v>7876</v>
      </c>
      <c r="D358" s="87" t="s">
        <v>15602</v>
      </c>
      <c r="E358" s="86" t="s">
        <v>6149</v>
      </c>
      <c r="F358" s="88">
        <f ca="1">IF($L358&gt;0,SUM(OFFSET(F358,1,0,$L358),0))</f>
        <v>0</v>
      </c>
      <c r="G358" s="88">
        <f ca="1">IF($L358&gt;0,SUM(OFFSET(G358,1,0,$L358),0))</f>
        <v>248.79000000000002</v>
      </c>
      <c r="H358" s="89"/>
      <c r="I358" s="90">
        <f ca="1">IF(ISERROR(F358),0,F358)</f>
        <v>0</v>
      </c>
      <c r="J358" s="91">
        <f ca="1">IF(ISERROR(G358),0,G358)</f>
        <v>248.79000000000002</v>
      </c>
      <c r="K358" s="1">
        <f>COUNTA($A$1:$A358)-1</f>
        <v>50</v>
      </c>
      <c r="L358" s="1">
        <f>IF(MAX(K:K)=K358,MATCH(9999999,$K:$K)+1,MATCH(K358+1,K:K,0))-ROW(L358)-2</f>
        <v>4</v>
      </c>
      <c r="M358" s="3" t="str">
        <f ca="1">IF(AND(OR(I358&lt;&gt;0,J358&lt;&gt;0),N358="Sim"),"F","")</f>
        <v>F</v>
      </c>
      <c r="N358" s="84" t="s">
        <v>64</v>
      </c>
    </row>
    <row r="359" spans="1:14" ht="22.5" x14ac:dyDescent="0.2">
      <c r="B359" s="92" t="s">
        <v>6169</v>
      </c>
      <c r="C359" s="92" t="s">
        <v>7849</v>
      </c>
      <c r="D359" s="79" t="str">
        <f ca="1">IF(ISNUMBER($L359),OFFSET(Banco!$A$1,Composições!$L359-1,COLUMN(Composições!D359)-1),"")</f>
        <v>TELA DE ARAME GALVANIZADA QUADRANGULAR / LOSANGULAR, FIO 4,19 MM (8 BWG), MALHA 5 X 5 CM, H = 2 M</v>
      </c>
      <c r="E359" s="78" t="str">
        <f ca="1">IF(ISNUMBER($L359),OFFSET(Banco!$A$1,Composições!$L359-1,COLUMN(Composições!E359)-1),"")</f>
        <v>M2</v>
      </c>
      <c r="F359" s="78">
        <f t="shared" ref="F359:G362" ca="1" si="60">TRUNC($H359*ROUND(I359,2),2)</f>
        <v>0</v>
      </c>
      <c r="G359" s="78">
        <f t="shared" ca="1" si="60"/>
        <v>95.26</v>
      </c>
      <c r="H359" s="80">
        <v>1</v>
      </c>
      <c r="I359" s="81">
        <f ca="1">IF(ISNUMBER($L359),VALUE(OFFSET(Banco!$A$1,Composições!$L359-1,COLUMN(Composições!I359)-4)),0)</f>
        <v>0</v>
      </c>
      <c r="J359" s="81">
        <f ca="1">IF(ISNUMBER($L359),VALUE(OFFSET(Banco!$A$1,Composições!$L359-1,COLUMN(Composições!J359)-4)),0)</f>
        <v>95.26</v>
      </c>
      <c r="K359" s="1">
        <f>COUNTA($A$1:$A359)-1</f>
        <v>50</v>
      </c>
      <c r="L359" s="1">
        <f ca="1">MATCH(Composições!CONCATENAR,Banco!$A:$A,0)</f>
        <v>14076</v>
      </c>
      <c r="M359" s="82" t="str">
        <f ca="1">IF(OR(ISERROR($L359),$H359="",$H359=0),"",OFFSET(M$1,MATCH($K359,$K$1:$K359,0)-1,0))</f>
        <v>F</v>
      </c>
    </row>
    <row r="360" spans="1:14" x14ac:dyDescent="0.2">
      <c r="B360" s="92" t="s">
        <v>6169</v>
      </c>
      <c r="C360" s="92" t="s">
        <v>7854</v>
      </c>
      <c r="D360" s="79" t="str">
        <f ca="1">IF(ISNUMBER($L360),OFFSET(Banco!$A$1,Composições!$L360-1,COLUMN(Composições!D360)-1),"")</f>
        <v>AJUDANTE DE SERRALHEIRO (HORISTA)</v>
      </c>
      <c r="E360" s="78" t="str">
        <f ca="1">IF(ISNUMBER($L360),OFFSET(Banco!$A$1,Composições!$L360-1,COLUMN(Composições!E360)-1),"")</f>
        <v>H</v>
      </c>
      <c r="F360" s="78">
        <f t="shared" ca="1" si="60"/>
        <v>0</v>
      </c>
      <c r="G360" s="78">
        <f t="shared" ca="1" si="60"/>
        <v>27.34</v>
      </c>
      <c r="H360" s="80">
        <v>1.5</v>
      </c>
      <c r="I360" s="81">
        <f ca="1">IF(ISNUMBER($L360),VALUE(OFFSET(Banco!$A$1,Composições!$L360-1,COLUMN(Composições!I360)-4)),0)</f>
        <v>0</v>
      </c>
      <c r="J360" s="81">
        <f ca="1">IF(ISNUMBER($L360),VALUE(OFFSET(Banco!$A$1,Composições!$L360-1,COLUMN(Composições!J360)-4)),0)</f>
        <v>18.23</v>
      </c>
      <c r="K360" s="1">
        <f>COUNTA($A$1:$A360)-1</f>
        <v>50</v>
      </c>
      <c r="L360" s="1">
        <f ca="1">MATCH(Composições!CONCATENAR,Banco!$A:$A,0)</f>
        <v>10094</v>
      </c>
      <c r="M360" s="82" t="str">
        <f ca="1">IF(OR(ISERROR($L360),$H360="",$H360=0),"",OFFSET(M$1,MATCH($K360,$K$1:$K360,0)-1,0))</f>
        <v>F</v>
      </c>
    </row>
    <row r="361" spans="1:14" x14ac:dyDescent="0.2">
      <c r="B361" s="92" t="s">
        <v>6165</v>
      </c>
      <c r="C361" s="92" t="s">
        <v>155</v>
      </c>
      <c r="D361" s="79" t="str">
        <f ca="1">IF(ISNUMBER($L361),OFFSET(Banco!$A$1,Composições!$L361-1,COLUMN(Composições!D361)-1),"")</f>
        <v>SERRALHEIRO COM ENCARGOS COMPLEMENTARES</v>
      </c>
      <c r="E361" s="78" t="str">
        <f ca="1">IF(ISNUMBER($L361),OFFSET(Banco!$A$1,Composições!$L361-1,COLUMN(Composições!E361)-1),"")</f>
        <v>H</v>
      </c>
      <c r="F361" s="78">
        <f t="shared" ca="1" si="60"/>
        <v>0</v>
      </c>
      <c r="G361" s="78">
        <f t="shared" ca="1" si="60"/>
        <v>77.42</v>
      </c>
      <c r="H361" s="80">
        <v>2.5</v>
      </c>
      <c r="I361" s="81">
        <f ca="1">IF(ISNUMBER($L361),VALUE(OFFSET(Banco!$A$1,Composições!$L361-1,COLUMN(Composições!I361)-4)),0)</f>
        <v>0</v>
      </c>
      <c r="J361" s="81">
        <f ca="1">IF(ISNUMBER($L361),VALUE(OFFSET(Banco!$A$1,Composições!$L361-1,COLUMN(Composições!J361)-4)),0)</f>
        <v>30.97</v>
      </c>
      <c r="K361" s="1">
        <f>COUNTA($A$1:$A361)-1</f>
        <v>50</v>
      </c>
      <c r="L361" s="1">
        <f ca="1">MATCH(Composições!CONCATENAR,Banco!$A:$A,0)</f>
        <v>7360</v>
      </c>
      <c r="M361" s="82" t="str">
        <f ca="1">IF(OR(ISERROR($L361),$H361="",$H361=0),"",OFFSET(M$1,MATCH($K361,$K$1:$K361,0)-1,0))</f>
        <v>F</v>
      </c>
    </row>
    <row r="362" spans="1:14" ht="22.5" x14ac:dyDescent="0.2">
      <c r="B362" s="92" t="s">
        <v>6165</v>
      </c>
      <c r="C362" s="92" t="s">
        <v>104</v>
      </c>
      <c r="D362" s="79" t="str">
        <f ca="1">IF(ISNUMBER($L362),OFFSET(Banco!$A$1,Composições!$L362-1,COLUMN(Composições!D362)-1),"")</f>
        <v>CONTRAMARCO DE ALUMÍNIO, FIXAÇÃO COM ARGAMASSA - FORNECIMENTO E INSTALAÇÃO. AF_11/2024</v>
      </c>
      <c r="E362" s="78" t="str">
        <f ca="1">IF(ISNUMBER($L362),OFFSET(Banco!$A$1,Composições!$L362-1,COLUMN(Composições!E362)-1),"")</f>
        <v>M</v>
      </c>
      <c r="F362" s="78">
        <f t="shared" ca="1" si="60"/>
        <v>0</v>
      </c>
      <c r="G362" s="78">
        <f t="shared" ca="1" si="60"/>
        <v>48.77</v>
      </c>
      <c r="H362" s="80">
        <v>2.5</v>
      </c>
      <c r="I362" s="81">
        <f ca="1">IF(ISNUMBER($L362),VALUE(OFFSET(Banco!$A$1,Composições!$L362-1,COLUMN(Composições!I362)-4)),0)</f>
        <v>0</v>
      </c>
      <c r="J362" s="81">
        <f ca="1">IF(ISNUMBER($L362),VALUE(OFFSET(Banco!$A$1,Composições!$L362-1,COLUMN(Composições!J362)-4)),0)</f>
        <v>19.510000000000002</v>
      </c>
      <c r="K362" s="1">
        <f>COUNTA($A$1:$A362)-1</f>
        <v>50</v>
      </c>
      <c r="L362" s="1">
        <f ca="1">MATCH(Composições!CONCATENAR,Banco!$A:$A,0)</f>
        <v>3682</v>
      </c>
      <c r="M362" s="82" t="str">
        <f ca="1">IF(OR(ISERROR($L362),$H362="",$H362=0),"",OFFSET(M$1,MATCH($K362,$K$1:$K362,0)-1,0))</f>
        <v>F</v>
      </c>
    </row>
    <row r="363" spans="1:14" customFormat="1" ht="12.75" x14ac:dyDescent="0.2">
      <c r="K363">
        <f>COUNTA($A$1:$A363)-1</f>
        <v>50</v>
      </c>
      <c r="M363" s="85" t="str">
        <f ca="1">IF(OFFSET($M$1,MATCH(OFFSET(K363,-1,0),$K$1:$K363,0)-1,0)="F","F","")</f>
        <v>F</v>
      </c>
    </row>
    <row r="364" spans="1:14" ht="22.5" x14ac:dyDescent="0.2">
      <c r="A364" s="83" t="str">
        <f>CONCATENAR</f>
        <v xml:space="preserve">Composição FNDE 120 </v>
      </c>
      <c r="B364" s="86" t="s">
        <v>8423</v>
      </c>
      <c r="C364" s="86" t="s">
        <v>7879</v>
      </c>
      <c r="D364" s="87" t="s">
        <v>7878</v>
      </c>
      <c r="E364" s="86" t="s">
        <v>6149</v>
      </c>
      <c r="F364" s="88">
        <f ca="1">IF($L364&gt;0,SUM(OFFSET(F364,1,0,$L364),0))</f>
        <v>0</v>
      </c>
      <c r="G364" s="88">
        <f ca="1">IF($L364&gt;0,SUM(OFFSET(G364,1,0,$L364),0))</f>
        <v>943.45000000000016</v>
      </c>
      <c r="H364" s="89"/>
      <c r="I364" s="90">
        <f ca="1">IF(ISERROR(F364),0,F364)</f>
        <v>0</v>
      </c>
      <c r="J364" s="91">
        <f ca="1">IF(ISERROR(G364),0,G364)</f>
        <v>943.45000000000016</v>
      </c>
      <c r="K364" s="1">
        <f>COUNTA($A$1:$A364)-1</f>
        <v>51</v>
      </c>
      <c r="L364" s="1">
        <f>IF(MAX(K:K)=K364,MATCH(9999999,$K:$K)+1,MATCH(K364+1,K:K,0))-ROW(L364)-2</f>
        <v>10</v>
      </c>
      <c r="M364" s="3" t="str">
        <f ca="1">IF(AND(OR(I364&lt;&gt;0,J364&lt;&gt;0),N364="Sim"),"F","")</f>
        <v>F</v>
      </c>
      <c r="N364" s="84" t="s">
        <v>64</v>
      </c>
    </row>
    <row r="365" spans="1:14" ht="22.5" x14ac:dyDescent="0.2">
      <c r="B365" s="92" t="s">
        <v>6165</v>
      </c>
      <c r="C365" s="92" t="s">
        <v>86</v>
      </c>
      <c r="D365" s="79" t="str">
        <f ca="1">IF(ISNUMBER($L365),OFFSET(Banco!$A$1,Composições!$L365-1,COLUMN(Composições!D365)-1),"")</f>
        <v>APARELHO PARA CORTE E SOLDA OXI-ACETILENO SOBRE RODAS, INCLUSIVE CILINDROS E MAÇARICOS - CHP DIURNO. AF_05/2023</v>
      </c>
      <c r="E365" s="78" t="str">
        <f ca="1">IF(ISNUMBER($L365),OFFSET(Banco!$A$1,Composições!$L365-1,COLUMN(Composições!E365)-1),"")</f>
        <v>CHP</v>
      </c>
      <c r="F365" s="78">
        <f t="shared" ref="F365:F374" ca="1" si="61">TRUNC($H365*ROUND(I365,2),2)</f>
        <v>0</v>
      </c>
      <c r="G365" s="78">
        <f t="shared" ref="G365:G374" ca="1" si="62">TRUNC($H365*ROUND(J365,2),2)</f>
        <v>523.09</v>
      </c>
      <c r="H365" s="80">
        <v>4.03</v>
      </c>
      <c r="I365" s="81">
        <f ca="1">IF(ISNUMBER($L365),VALUE(OFFSET(Banco!$A$1,Composições!$L365-1,COLUMN(Composições!I365)-4)),0)</f>
        <v>0</v>
      </c>
      <c r="J365" s="81">
        <f ca="1">IF(ISNUMBER($L365),VALUE(OFFSET(Banco!$A$1,Composições!$L365-1,COLUMN(Composições!J365)-4)),0)</f>
        <v>129.80000000000001</v>
      </c>
      <c r="K365" s="1">
        <f>COUNTA($A$1:$A365)-1</f>
        <v>51</v>
      </c>
      <c r="L365" s="1">
        <f ca="1">MATCH(Composições!CONCATENAR,Banco!$A:$A,0)</f>
        <v>1711</v>
      </c>
      <c r="M365" s="82" t="str">
        <f ca="1">IF(OR(ISERROR($L365),$H365="",$H365=0),"",OFFSET(M$1,MATCH($K365,$K$1:$K365,0)-1,0))</f>
        <v>F</v>
      </c>
    </row>
    <row r="366" spans="1:14" x14ac:dyDescent="0.2">
      <c r="B366" s="92" t="s">
        <v>6169</v>
      </c>
      <c r="C366" s="92" t="s">
        <v>7850</v>
      </c>
      <c r="D366" s="79" t="str">
        <f ca="1">IF(ISNUMBER($L366),OFFSET(Banco!$A$1,Composições!$L366-1,COLUMN(Composições!D366)-1),"")</f>
        <v>BARRA DE ACO CHATA, RETANGULAR (QUALQUER BITOLA)</v>
      </c>
      <c r="E366" s="78" t="str">
        <f ca="1">IF(ISNUMBER($L366),OFFSET(Banco!$A$1,Composições!$L366-1,COLUMN(Composições!E366)-1),"")</f>
        <v>KG</v>
      </c>
      <c r="F366" s="78">
        <f t="shared" ca="1" si="61"/>
        <v>0</v>
      </c>
      <c r="G366" s="78">
        <f t="shared" ca="1" si="62"/>
        <v>3.09</v>
      </c>
      <c r="H366" s="80">
        <v>0.32800000000000001</v>
      </c>
      <c r="I366" s="81">
        <f ca="1">IF(ISNUMBER($L366),VALUE(OFFSET(Banco!$A$1,Composições!$L366-1,COLUMN(Composições!I366)-4)),0)</f>
        <v>0</v>
      </c>
      <c r="J366" s="81">
        <f ca="1">IF(ISNUMBER($L366),VALUE(OFFSET(Banco!$A$1,Composições!$L366-1,COLUMN(Composições!J366)-4)),0)</f>
        <v>9.4499999999999993</v>
      </c>
      <c r="K366" s="1">
        <f>COUNTA($A$1:$A366)-1</f>
        <v>51</v>
      </c>
      <c r="L366" s="1">
        <f ca="1">MATCH(Composições!CONCATENAR,Banco!$A:$A,0)</f>
        <v>10355</v>
      </c>
      <c r="M366" s="82" t="str">
        <f ca="1">IF(OR(ISERROR($L366),$H366="",$H366=0),"",OFFSET(M$1,MATCH($K366,$K$1:$K366,0)-1,0))</f>
        <v>F</v>
      </c>
    </row>
    <row r="367" spans="1:14" ht="22.5" x14ac:dyDescent="0.2">
      <c r="B367" s="92" t="s">
        <v>6169</v>
      </c>
      <c r="C367" s="92" t="s">
        <v>7851</v>
      </c>
      <c r="D367" s="79" t="str">
        <f ca="1">IF(ISNUMBER($L367),OFFSET(Banco!$A$1,Composições!$L367-1,COLUMN(Composições!D367)-1),"")</f>
        <v>CHAPA DE ACO CARBONO GALVANIZADA, PERFURADA (GRADE FUROS) E = 1,5 MM, DIAMETRO DO FURO = 9,52 MM (FUROS ALTERNADOS HORIZ.)</v>
      </c>
      <c r="E367" s="78" t="str">
        <f ca="1">IF(ISNUMBER($L367),OFFSET(Banco!$A$1,Composições!$L367-1,COLUMN(Composições!E367)-1),"")</f>
        <v>KG</v>
      </c>
      <c r="F367" s="78">
        <f t="shared" ca="1" si="61"/>
        <v>0</v>
      </c>
      <c r="G367" s="78">
        <f t="shared" ca="1" si="62"/>
        <v>12.58</v>
      </c>
      <c r="H367" s="80">
        <v>0.32800000000000001</v>
      </c>
      <c r="I367" s="81">
        <f ca="1">IF(ISNUMBER($L367),VALUE(OFFSET(Banco!$A$1,Composições!$L367-1,COLUMN(Composições!I367)-4)),0)</f>
        <v>0</v>
      </c>
      <c r="J367" s="81">
        <f ca="1">IF(ISNUMBER($L367),VALUE(OFFSET(Banco!$A$1,Composições!$L367-1,COLUMN(Composições!J367)-4)),0)</f>
        <v>38.380000000000003</v>
      </c>
      <c r="K367" s="1">
        <f>COUNTA($A$1:$A367)-1</f>
        <v>51</v>
      </c>
      <c r="L367" s="1">
        <f ca="1">MATCH(Composições!CONCATENAR,Banco!$A:$A,0)</f>
        <v>11012</v>
      </c>
      <c r="M367" s="82" t="str">
        <f ca="1">IF(OR(ISERROR($L367),$H367="",$H367=0),"",OFFSET(M$1,MATCH($K367,$K$1:$K367,0)-1,0))</f>
        <v>F</v>
      </c>
    </row>
    <row r="368" spans="1:14" ht="33.75" x14ac:dyDescent="0.2">
      <c r="B368" s="92" t="s">
        <v>6169</v>
      </c>
      <c r="C368" s="92" t="s">
        <v>7852</v>
      </c>
      <c r="D368" s="79" t="str">
        <f ca="1">IF(ISNUMBER($L368),OFFSET(Banco!$A$1,Composições!$L368-1,COLUMN(Composições!D368)-1),"")</f>
        <v>FERROLHO COM FECHO /TRINCO REDONDO, EM ACO GALVANIZADO / ZINCADO, DE SOBREPOR, COM COMPRIMENTO DE 10" A 12" E ESPESSURA MINIMA DA CHAPA DE 1,50 MM</v>
      </c>
      <c r="E368" s="78" t="str">
        <f ca="1">IF(ISNUMBER($L368),OFFSET(Banco!$A$1,Composições!$L368-1,COLUMN(Composições!E368)-1),"")</f>
        <v>UN</v>
      </c>
      <c r="F368" s="78">
        <f t="shared" ca="1" si="61"/>
        <v>0</v>
      </c>
      <c r="G368" s="78">
        <f t="shared" ca="1" si="62"/>
        <v>20.72</v>
      </c>
      <c r="H368" s="80">
        <v>1</v>
      </c>
      <c r="I368" s="81">
        <f ca="1">IF(ISNUMBER($L368),VALUE(OFFSET(Banco!$A$1,Composições!$L368-1,COLUMN(Composições!I368)-4)),0)</f>
        <v>0</v>
      </c>
      <c r="J368" s="81">
        <f ca="1">IF(ISNUMBER($L368),VALUE(OFFSET(Banco!$A$1,Composições!$L368-1,COLUMN(Composições!J368)-4)),0)</f>
        <v>20.72</v>
      </c>
      <c r="K368" s="1">
        <f>COUNTA($A$1:$A368)-1</f>
        <v>51</v>
      </c>
      <c r="L368" s="1">
        <f ca="1">MATCH(Composições!CONCATENAR,Banco!$A:$A,0)</f>
        <v>11974</v>
      </c>
      <c r="M368" s="82" t="str">
        <f ca="1">IF(OR(ISERROR($L368),$H368="",$H368=0),"",OFFSET(M$1,MATCH($K368,$K$1:$K368,0)-1,0))</f>
        <v>F</v>
      </c>
    </row>
    <row r="369" spans="1:14" ht="22.5" x14ac:dyDescent="0.2">
      <c r="B369" s="92" t="s">
        <v>6169</v>
      </c>
      <c r="C369" s="92" t="s">
        <v>7853</v>
      </c>
      <c r="D369" s="79" t="str">
        <f ca="1">IF(ISNUMBER($L369),OFFSET(Banco!$A$1,Composições!$L369-1,COLUMN(Composições!D369)-1),"")</f>
        <v>TUBO ACO GALVANIZADO COM COSTURA, CLASSE MEDIA, DN 1.1/4", E = *3,25* MM, PESO *3,14* KG/M (NBR 5580)</v>
      </c>
      <c r="E369" s="78" t="str">
        <f ca="1">IF(ISNUMBER($L369),OFFSET(Banco!$A$1,Composições!$L369-1,COLUMN(Composições!E369)-1),"")</f>
        <v>M</v>
      </c>
      <c r="F369" s="78">
        <f t="shared" ca="1" si="61"/>
        <v>0</v>
      </c>
      <c r="G369" s="78">
        <f t="shared" ca="1" si="62"/>
        <v>113.87</v>
      </c>
      <c r="H369" s="80">
        <v>2.25</v>
      </c>
      <c r="I369" s="81">
        <f ca="1">IF(ISNUMBER($L369),VALUE(OFFSET(Banco!$A$1,Composições!$L369-1,COLUMN(Composições!I369)-4)),0)</f>
        <v>0</v>
      </c>
      <c r="J369" s="81">
        <f ca="1">IF(ISNUMBER($L369),VALUE(OFFSET(Banco!$A$1,Composições!$L369-1,COLUMN(Composições!J369)-4)),0)</f>
        <v>50.61</v>
      </c>
      <c r="K369" s="1">
        <f>COUNTA($A$1:$A369)-1</f>
        <v>51</v>
      </c>
      <c r="L369" s="1">
        <f ca="1">MATCH(Composições!CONCATENAR,Banco!$A:$A,0)</f>
        <v>14340</v>
      </c>
      <c r="M369" s="82" t="str">
        <f ca="1">IF(OR(ISERROR($L369),$H369="",$H369=0),"",OFFSET(M$1,MATCH($K369,$K$1:$K369,0)-1,0))</f>
        <v>F</v>
      </c>
    </row>
    <row r="370" spans="1:14" x14ac:dyDescent="0.2">
      <c r="B370" s="92" t="s">
        <v>6169</v>
      </c>
      <c r="C370" s="92" t="s">
        <v>7854</v>
      </c>
      <c r="D370" s="79" t="str">
        <f ca="1">IF(ISNUMBER($L370),OFFSET(Banco!$A$1,Composições!$L370-1,COLUMN(Composições!D370)-1),"")</f>
        <v>AJUDANTE DE SERRALHEIRO (HORISTA)</v>
      </c>
      <c r="E370" s="78" t="str">
        <f ca="1">IF(ISNUMBER($L370),OFFSET(Banco!$A$1,Composições!$L370-1,COLUMN(Composições!E370)-1),"")</f>
        <v>H</v>
      </c>
      <c r="F370" s="78">
        <f t="shared" ca="1" si="61"/>
        <v>0</v>
      </c>
      <c r="G370" s="78">
        <f t="shared" ca="1" si="62"/>
        <v>50.49</v>
      </c>
      <c r="H370" s="80">
        <v>2.77</v>
      </c>
      <c r="I370" s="81">
        <f ca="1">IF(ISNUMBER($L370),VALUE(OFFSET(Banco!$A$1,Composições!$L370-1,COLUMN(Composições!I370)-4)),0)</f>
        <v>0</v>
      </c>
      <c r="J370" s="81">
        <f ca="1">IF(ISNUMBER($L370),VALUE(OFFSET(Banco!$A$1,Composições!$L370-1,COLUMN(Composições!J370)-4)),0)</f>
        <v>18.23</v>
      </c>
      <c r="K370" s="1">
        <f>COUNTA($A$1:$A370)-1</f>
        <v>51</v>
      </c>
      <c r="L370" s="1">
        <f ca="1">MATCH(Composições!CONCATENAR,Banco!$A:$A,0)</f>
        <v>10094</v>
      </c>
      <c r="M370" s="82" t="str">
        <f ca="1">IF(OR(ISERROR($L370),$H370="",$H370=0),"",OFFSET(M$1,MATCH($K370,$K$1:$K370,0)-1,0))</f>
        <v>F</v>
      </c>
    </row>
    <row r="371" spans="1:14" x14ac:dyDescent="0.2">
      <c r="B371" s="92" t="s">
        <v>6165</v>
      </c>
      <c r="C371" s="92" t="s">
        <v>153</v>
      </c>
      <c r="D371" s="79" t="str">
        <f ca="1">IF(ISNUMBER($L371),OFFSET(Banco!$A$1,Composições!$L371-1,COLUMN(Composições!D371)-1),"")</f>
        <v>PEDREIRO COM ENCARGOS COMPLEMENTARES</v>
      </c>
      <c r="E371" s="78" t="str">
        <f ca="1">IF(ISNUMBER($L371),OFFSET(Banco!$A$1,Composições!$L371-1,COLUMN(Composições!E371)-1),"")</f>
        <v>H</v>
      </c>
      <c r="F371" s="78">
        <f t="shared" ca="1" si="61"/>
        <v>0</v>
      </c>
      <c r="G371" s="78">
        <f t="shared" ca="1" si="62"/>
        <v>9.73</v>
      </c>
      <c r="H371" s="80">
        <v>0.312</v>
      </c>
      <c r="I371" s="81">
        <f ca="1">IF(ISNUMBER($L371),VALUE(OFFSET(Banco!$A$1,Composições!$L371-1,COLUMN(Composições!I371)-4)),0)</f>
        <v>0</v>
      </c>
      <c r="J371" s="81">
        <f ca="1">IF(ISNUMBER($L371),VALUE(OFFSET(Banco!$A$1,Composições!$L371-1,COLUMN(Composições!J371)-4)),0)</f>
        <v>31.21</v>
      </c>
      <c r="K371" s="1">
        <f>COUNTA($A$1:$A371)-1</f>
        <v>51</v>
      </c>
      <c r="L371" s="1">
        <f ca="1">MATCH(Composições!CONCATENAR,Banco!$A:$A,0)</f>
        <v>7349</v>
      </c>
      <c r="M371" s="82" t="str">
        <f ca="1">IF(OR(ISERROR($L371),$H371="",$H371=0),"",OFFSET(M$1,MATCH($K371,$K$1:$K371,0)-1,0))</f>
        <v>F</v>
      </c>
    </row>
    <row r="372" spans="1:14" x14ac:dyDescent="0.2">
      <c r="B372" s="92" t="s">
        <v>6165</v>
      </c>
      <c r="C372" s="92" t="s">
        <v>155</v>
      </c>
      <c r="D372" s="79" t="str">
        <f ca="1">IF(ISNUMBER($L372),OFFSET(Banco!$A$1,Composições!$L372-1,COLUMN(Composições!D372)-1),"")</f>
        <v>SERRALHEIRO COM ENCARGOS COMPLEMENTARES</v>
      </c>
      <c r="E372" s="78" t="str">
        <f ca="1">IF(ISNUMBER($L372),OFFSET(Banco!$A$1,Composições!$L372-1,COLUMN(Composições!E372)-1),"")</f>
        <v>H</v>
      </c>
      <c r="F372" s="78">
        <f t="shared" ca="1" si="61"/>
        <v>0</v>
      </c>
      <c r="G372" s="78">
        <f t="shared" ca="1" si="62"/>
        <v>85.78</v>
      </c>
      <c r="H372" s="80">
        <v>2.77</v>
      </c>
      <c r="I372" s="81">
        <f ca="1">IF(ISNUMBER($L372),VALUE(OFFSET(Banco!$A$1,Composições!$L372-1,COLUMN(Composições!I372)-4)),0)</f>
        <v>0</v>
      </c>
      <c r="J372" s="81">
        <f ca="1">IF(ISNUMBER($L372),VALUE(OFFSET(Banco!$A$1,Composições!$L372-1,COLUMN(Composições!J372)-4)),0)</f>
        <v>30.97</v>
      </c>
      <c r="K372" s="1">
        <f>COUNTA($A$1:$A372)-1</f>
        <v>51</v>
      </c>
      <c r="L372" s="1">
        <f ca="1">MATCH(Composições!CONCATENAR,Banco!$A:$A,0)</f>
        <v>7360</v>
      </c>
      <c r="M372" s="82" t="str">
        <f ca="1">IF(OR(ISERROR($L372),$H372="",$H372=0),"",OFFSET(M$1,MATCH($K372,$K$1:$K372,0)-1,0))</f>
        <v>F</v>
      </c>
    </row>
    <row r="373" spans="1:14" ht="33.75" x14ac:dyDescent="0.2">
      <c r="B373" s="92" t="s">
        <v>6165</v>
      </c>
      <c r="C373" s="92" t="s">
        <v>121</v>
      </c>
      <c r="D373" s="79" t="str">
        <f ca="1">IF(ISNUMBER($L373),OFFSET(Banco!$A$1,Composições!$L373-1,COLUMN(Composições!D373)-1),"")</f>
        <v>PINTURA COM TINTA ACRÍLICA DE ACABAMENTO APLICADA A ROLO OU PINCEL SOBRE SUPERFÍCIES METÁLICAS (EXCETO PERFIL) EXECUTADO EM OBRA (02 DEMÃOS). AF_01/2020</v>
      </c>
      <c r="E373" s="78" t="str">
        <f ca="1">IF(ISNUMBER($L373),OFFSET(Banco!$A$1,Composições!$L373-1,COLUMN(Composições!E373)-1),"")</f>
        <v>M2</v>
      </c>
      <c r="F373" s="78">
        <f t="shared" ca="1" si="61"/>
        <v>0</v>
      </c>
      <c r="G373" s="78">
        <f t="shared" ca="1" si="62"/>
        <v>67.739999999999995</v>
      </c>
      <c r="H373" s="80">
        <v>2</v>
      </c>
      <c r="I373" s="81">
        <f ca="1">IF(ISNUMBER($L373),VALUE(OFFSET(Banco!$A$1,Composições!$L373-1,COLUMN(Composições!I373)-4)),0)</f>
        <v>0</v>
      </c>
      <c r="J373" s="81">
        <f ca="1">IF(ISNUMBER($L373),VALUE(OFFSET(Banco!$A$1,Composições!$L373-1,COLUMN(Composições!J373)-4)),0)</f>
        <v>33.869999999999997</v>
      </c>
      <c r="K373" s="1">
        <f>COUNTA($A$1:$A373)-1</f>
        <v>51</v>
      </c>
      <c r="L373" s="1">
        <f ca="1">MATCH(Composições!CONCATENAR,Banco!$A:$A,0)</f>
        <v>8154</v>
      </c>
      <c r="M373" s="82" t="str">
        <f ca="1">IF(OR(ISERROR($L373),$H373="",$H373=0),"",OFFSET(M$1,MATCH($K373,$K$1:$K373,0)-1,0))</f>
        <v>F</v>
      </c>
    </row>
    <row r="374" spans="1:14" ht="33.75" x14ac:dyDescent="0.2">
      <c r="B374" s="92" t="s">
        <v>6165</v>
      </c>
      <c r="C374" s="92" t="s">
        <v>120</v>
      </c>
      <c r="D374" s="79" t="str">
        <f ca="1">IF(ISNUMBER($L374),OFFSET(Banco!$A$1,Composições!$L374-1,COLUMN(Composições!D374)-1),"")</f>
        <v>PINTURA COM TINTA ALQUÍDICA DE FUNDO (TIPO ZARCÃO) APLICADA A ROLO OU PINCEL SOBRE SUPERFÍCIES METÁLICAS (EXCETO PERFIL) EXECUTADO EM OBRA (POR DEMÃO). AF_01/2020</v>
      </c>
      <c r="E374" s="78" t="str">
        <f ca="1">IF(ISNUMBER($L374),OFFSET(Banco!$A$1,Composições!$L374-1,COLUMN(Composições!E374)-1),"")</f>
        <v>M2</v>
      </c>
      <c r="F374" s="78">
        <f t="shared" ca="1" si="61"/>
        <v>0</v>
      </c>
      <c r="G374" s="78">
        <f t="shared" ca="1" si="62"/>
        <v>56.36</v>
      </c>
      <c r="H374" s="80">
        <v>2</v>
      </c>
      <c r="I374" s="81">
        <f ca="1">IF(ISNUMBER($L374),VALUE(OFFSET(Banco!$A$1,Composições!$L374-1,COLUMN(Composições!I374)-4)),0)</f>
        <v>0</v>
      </c>
      <c r="J374" s="81">
        <f ca="1">IF(ISNUMBER($L374),VALUE(OFFSET(Banco!$A$1,Composições!$L374-1,COLUMN(Composições!J374)-4)),0)</f>
        <v>28.18</v>
      </c>
      <c r="K374" s="1">
        <f>COUNTA($A$1:$A374)-1</f>
        <v>51</v>
      </c>
      <c r="L374" s="1">
        <f ca="1">MATCH(Composições!CONCATENAR,Banco!$A:$A,0)</f>
        <v>8179</v>
      </c>
      <c r="M374" s="82" t="str">
        <f ca="1">IF(OR(ISERROR($L374),$H374="",$H374=0),"",OFFSET(M$1,MATCH($K374,$K$1:$K374,0)-1,0))</f>
        <v>F</v>
      </c>
    </row>
    <row r="375" spans="1:14" customFormat="1" ht="12.75" x14ac:dyDescent="0.2">
      <c r="K375">
        <f>COUNTA($A$1:$A375)-1</f>
        <v>51</v>
      </c>
      <c r="M375" s="85" t="str">
        <f ca="1">IF(OFFSET($M$1,MATCH(OFFSET(K375,-1,0),$K$1:$K375,0)-1,0)="F","F","")</f>
        <v>F</v>
      </c>
    </row>
    <row r="376" spans="1:14" ht="45" x14ac:dyDescent="0.2">
      <c r="A376" s="83" t="str">
        <f>CONCATENAR</f>
        <v xml:space="preserve">Composição FNDE 20 </v>
      </c>
      <c r="B376" s="86" t="s">
        <v>8423</v>
      </c>
      <c r="C376" s="86" t="s">
        <v>7881</v>
      </c>
      <c r="D376" s="87" t="s">
        <v>7880</v>
      </c>
      <c r="E376" s="86" t="s">
        <v>6149</v>
      </c>
      <c r="F376" s="88">
        <f ca="1">IF($L376&gt;0,SUM(OFFSET(F376,1,0,$L376),0))</f>
        <v>0</v>
      </c>
      <c r="G376" s="88">
        <f ca="1">IF($L376&gt;0,SUM(OFFSET(G376,1,0,$L376),0))</f>
        <v>170.45</v>
      </c>
      <c r="H376" s="89"/>
      <c r="I376" s="90">
        <f ca="1">IF(ISERROR(F376),0,F376)</f>
        <v>0</v>
      </c>
      <c r="J376" s="91">
        <f ca="1">IF(ISERROR(G376),0,G376)</f>
        <v>170.45</v>
      </c>
      <c r="K376" s="1">
        <f>COUNTA($A$1:$A376)-1</f>
        <v>52</v>
      </c>
      <c r="L376" s="1">
        <f>IF(MAX(K:K)=K376,MATCH(9999999,$K:$K)+1,MATCH(K376+1,K:K,0))-ROW(L376)-2</f>
        <v>4</v>
      </c>
      <c r="M376" s="3" t="str">
        <f ca="1">IF(AND(OR(I376&lt;&gt;0,J376&lt;&gt;0),N376="Sim"),"F","")</f>
        <v>F</v>
      </c>
      <c r="N376" s="84" t="s">
        <v>64</v>
      </c>
    </row>
    <row r="377" spans="1:14" x14ac:dyDescent="0.2">
      <c r="B377" s="92" t="s">
        <v>6169</v>
      </c>
      <c r="C377" s="92" t="s">
        <v>7898</v>
      </c>
      <c r="D377" s="79" t="str">
        <f ca="1">IF(ISNUMBER($L377),OFFSET(Banco!$A$1,Composições!$L377-1,COLUMN(Composições!D377)-1),"")</f>
        <v>PARAFUSO ZINCADO ROSCA SOBERBA 5/16" X 120 MM PARA TELHA FIBROCIMENTO</v>
      </c>
      <c r="E377" s="78" t="str">
        <f ca="1">IF(ISNUMBER($L377),OFFSET(Banco!$A$1,Composições!$L377-1,COLUMN(Composições!E377)-1),"")</f>
        <v>UN</v>
      </c>
      <c r="F377" s="78">
        <f t="shared" ref="F377:G380" ca="1" si="63">TRUNC($H377*ROUND(I377,2),2)</f>
        <v>0</v>
      </c>
      <c r="G377" s="78">
        <f t="shared" ca="1" si="63"/>
        <v>1.96</v>
      </c>
      <c r="H377" s="80">
        <v>1</v>
      </c>
      <c r="I377" s="81">
        <f ca="1">IF(ISNUMBER($L377),VALUE(OFFSET(Banco!$A$1,Composições!$L377-1,COLUMN(Composições!I377)-4)),0)</f>
        <v>0</v>
      </c>
      <c r="J377" s="81">
        <f ca="1">IF(ISNUMBER($L377),VALUE(OFFSET(Banco!$A$1,Composições!$L377-1,COLUMN(Composições!J377)-4)),0)</f>
        <v>1.96</v>
      </c>
      <c r="K377" s="1">
        <f>COUNTA($A$1:$A377)-1</f>
        <v>52</v>
      </c>
      <c r="L377" s="1">
        <f ca="1">MATCH(Composições!CONCATENAR,Banco!$A:$A,0)</f>
        <v>13130</v>
      </c>
      <c r="M377" s="82" t="str">
        <f ca="1">IF(OR(ISERROR($L377),$H377="",$H377=0),"",OFFSET(M$1,MATCH($K377,$K$1:$K377,0)-1,0))</f>
        <v>F</v>
      </c>
    </row>
    <row r="378" spans="1:14" ht="45" x14ac:dyDescent="0.2">
      <c r="B378" s="92" t="s">
        <v>6169</v>
      </c>
      <c r="C378" s="92" t="s">
        <v>7897</v>
      </c>
      <c r="D378" s="79" t="str">
        <f ca="1">IF(ISNUMBER($L378),OFFSET(Banco!$A$1,Composições!$L378-1,COLUMN(Composições!D378)-1),"")</f>
        <v>TELHA TERMOISOLANTE REVESTIDA EM ACO GALVALUME, FACE SUPERIOR TRAPEZOIDAL E FACE INFERIOR PLANA (NAO INCLUI ACESSORIOS DE FIXACAO), REVEST COM ESPESSURA DE 0,50 MM, COM PRE-PINTURA DE COR BRANCA NAS DUAS FACES, NUCLEO EM POLIISOCIANURATO (PIR) COM ESPESSURA DE 50 MM</v>
      </c>
      <c r="E378" s="78" t="str">
        <f ca="1">IF(ISNUMBER($L378),OFFSET(Banco!$A$1,Composições!$L378-1,COLUMN(Composições!E378)-1),"")</f>
        <v>M2</v>
      </c>
      <c r="F378" s="78">
        <f t="shared" ca="1" si="63"/>
        <v>0</v>
      </c>
      <c r="G378" s="78">
        <f t="shared" ca="1" si="63"/>
        <v>156.75</v>
      </c>
      <c r="H378" s="80">
        <v>1.06</v>
      </c>
      <c r="I378" s="81">
        <f ca="1">IF(ISNUMBER($L378),VALUE(OFFSET(Banco!$A$1,Composições!$L378-1,COLUMN(Composições!I378)-4)),0)</f>
        <v>0</v>
      </c>
      <c r="J378" s="81">
        <f ca="1">IF(ISNUMBER($L378),VALUE(OFFSET(Banco!$A$1,Composições!$L378-1,COLUMN(Composições!J378)-4)),0)</f>
        <v>147.88</v>
      </c>
      <c r="K378" s="1">
        <f>COUNTA($A$1:$A378)-1</f>
        <v>52</v>
      </c>
      <c r="L378" s="1">
        <f ca="1">MATCH(Composições!CONCATENAR,Banco!$A:$A,0)</f>
        <v>14126</v>
      </c>
      <c r="M378" s="82" t="str">
        <f ca="1">IF(OR(ISERROR($L378),$H378="",$H378=0),"",OFFSET(M$1,MATCH($K378,$K$1:$K378,0)-1,0))</f>
        <v>F</v>
      </c>
    </row>
    <row r="379" spans="1:14" x14ac:dyDescent="0.2">
      <c r="B379" s="92" t="s">
        <v>6165</v>
      </c>
      <c r="C379" s="92" t="s">
        <v>146</v>
      </c>
      <c r="D379" s="79" t="str">
        <f ca="1">IF(ISNUMBER($L379),OFFSET(Banco!$A$1,Composições!$L379-1,COLUMN(Composições!D379)-1),"")</f>
        <v>CARPINTEIRO DE FORMAS COM ENCARGOS COMPLEMENTARES</v>
      </c>
      <c r="E379" s="78" t="str">
        <f ca="1">IF(ISNUMBER($L379),OFFSET(Banco!$A$1,Composições!$L379-1,COLUMN(Composições!E379)-1),"")</f>
        <v>H</v>
      </c>
      <c r="F379" s="78">
        <f t="shared" ca="1" si="63"/>
        <v>0</v>
      </c>
      <c r="G379" s="78">
        <f t="shared" ca="1" si="63"/>
        <v>6.76</v>
      </c>
      <c r="H379" s="80">
        <v>0.22</v>
      </c>
      <c r="I379" s="81">
        <f ca="1">IF(ISNUMBER($L379),VALUE(OFFSET(Banco!$A$1,Composições!$L379-1,COLUMN(Composições!I379)-4)),0)</f>
        <v>0</v>
      </c>
      <c r="J379" s="81">
        <f ca="1">IF(ISNUMBER($L379),VALUE(OFFSET(Banco!$A$1,Composições!$L379-1,COLUMN(Composições!J379)-4)),0)</f>
        <v>30.75</v>
      </c>
      <c r="K379" s="1">
        <f>COUNTA($A$1:$A379)-1</f>
        <v>52</v>
      </c>
      <c r="L379" s="1">
        <f ca="1">MATCH(Composições!CONCATENAR,Banco!$A:$A,0)</f>
        <v>7065</v>
      </c>
      <c r="M379" s="82" t="str">
        <f ca="1">IF(OR(ISERROR($L379),$H379="",$H379=0),"",OFFSET(M$1,MATCH($K379,$K$1:$K379,0)-1,0))</f>
        <v>F</v>
      </c>
    </row>
    <row r="380" spans="1:14" x14ac:dyDescent="0.2">
      <c r="B380" s="92" t="s">
        <v>6165</v>
      </c>
      <c r="C380" s="92" t="s">
        <v>156</v>
      </c>
      <c r="D380" s="79" t="str">
        <f ca="1">IF(ISNUMBER($L380),OFFSET(Banco!$A$1,Composições!$L380-1,COLUMN(Composições!D380)-1),"")</f>
        <v>SERVENTE COM ENCARGOS COMPLEMENTARES</v>
      </c>
      <c r="E380" s="78" t="str">
        <f ca="1">IF(ISNUMBER($L380),OFFSET(Banco!$A$1,Composições!$L380-1,COLUMN(Composições!E380)-1),"")</f>
        <v>H</v>
      </c>
      <c r="F380" s="78">
        <f t="shared" ca="1" si="63"/>
        <v>0</v>
      </c>
      <c r="G380" s="78">
        <f t="shared" ca="1" si="63"/>
        <v>4.9800000000000004</v>
      </c>
      <c r="H380" s="80">
        <v>0.22</v>
      </c>
      <c r="I380" s="81">
        <f ca="1">IF(ISNUMBER($L380),VALUE(OFFSET(Banco!$A$1,Composições!$L380-1,COLUMN(Composições!I380)-4)),0)</f>
        <v>0</v>
      </c>
      <c r="J380" s="81">
        <f ca="1">IF(ISNUMBER($L380),VALUE(OFFSET(Banco!$A$1,Composições!$L380-1,COLUMN(Composições!J380)-4)),0)</f>
        <v>22.64</v>
      </c>
      <c r="K380" s="1">
        <f>COUNTA($A$1:$A380)-1</f>
        <v>52</v>
      </c>
      <c r="L380" s="1">
        <f ca="1">MATCH(Composições!CONCATENAR,Banco!$A:$A,0)</f>
        <v>7362</v>
      </c>
      <c r="M380" s="82" t="str">
        <f ca="1">IF(OR(ISERROR($L380),$H380="",$H380=0),"",OFFSET(M$1,MATCH($K380,$K$1:$K380,0)-1,0))</f>
        <v>F</v>
      </c>
    </row>
    <row r="381" spans="1:14" customFormat="1" ht="12.75" x14ac:dyDescent="0.2">
      <c r="K381">
        <f>COUNTA($A$1:$A381)-1</f>
        <v>52</v>
      </c>
      <c r="M381" s="85" t="str">
        <f ca="1">IF(OFFSET($M$1,MATCH(OFFSET(K381,-1,0),$K$1:$K381,0)-1,0)="F","F","")</f>
        <v>F</v>
      </c>
    </row>
    <row r="382" spans="1:14" ht="22.5" x14ac:dyDescent="0.2">
      <c r="A382" s="83" t="str">
        <f>CONCATENAR</f>
        <v xml:space="preserve">Composição FNDE 65 </v>
      </c>
      <c r="B382" s="86" t="s">
        <v>8423</v>
      </c>
      <c r="C382" s="86" t="s">
        <v>7883</v>
      </c>
      <c r="D382" s="87" t="s">
        <v>7882</v>
      </c>
      <c r="E382" s="86" t="s">
        <v>6147</v>
      </c>
      <c r="F382" s="88">
        <f ca="1">IF($L382&gt;0,SUM(OFFSET(F382,1,0,$L382),0))</f>
        <v>0</v>
      </c>
      <c r="G382" s="88">
        <f ca="1">IF($L382&gt;0,SUM(OFFSET(G382,1,0,$L382),0))</f>
        <v>127.62000000000002</v>
      </c>
      <c r="H382" s="89"/>
      <c r="I382" s="90">
        <f ca="1">IF(ISERROR(F382),0,F382)</f>
        <v>0</v>
      </c>
      <c r="J382" s="91">
        <f ca="1">IF(ISERROR(G382),0,G382)</f>
        <v>127.62000000000002</v>
      </c>
      <c r="K382" s="1">
        <f>COUNTA($A$1:$A382)-1</f>
        <v>53</v>
      </c>
      <c r="L382" s="1">
        <f>IF(MAX(K:K)=K382,MATCH(9999999,$K:$K)+1,MATCH(K382+1,K:K,0))-ROW(L382)-2</f>
        <v>6</v>
      </c>
      <c r="M382" s="3" t="str">
        <f ca="1">IF(AND(OR(I382&lt;&gt;0,J382&lt;&gt;0),N382="Sim"),"F","")</f>
        <v>F</v>
      </c>
      <c r="N382" s="84" t="s">
        <v>64</v>
      </c>
    </row>
    <row r="383" spans="1:14" ht="22.5" x14ac:dyDescent="0.2">
      <c r="B383" s="92" t="s">
        <v>6165</v>
      </c>
      <c r="C383" s="92" t="s">
        <v>92</v>
      </c>
      <c r="D383" s="79" t="str">
        <f ca="1">IF(ISNUMBER($L383),OFFSET(Banco!$A$1,Composições!$L383-1,COLUMN(Composições!D383)-1),"")</f>
        <v>GUINCHO ELÉTRICO DE COLUNA, CAPACIDADE 400 KG, COM MOTO FREIO, MOTOR TRIFÁSICO DE 1,25 CV - CHI DIURNO. AF_03/2016</v>
      </c>
      <c r="E383" s="78" t="str">
        <f ca="1">IF(ISNUMBER($L383),OFFSET(Banco!$A$1,Composições!$L383-1,COLUMN(Composições!E383)-1),"")</f>
        <v>CHI</v>
      </c>
      <c r="F383" s="78">
        <f t="shared" ref="F383:F388" ca="1" si="64">TRUNC($H383*ROUND(I383,2),2)</f>
        <v>0</v>
      </c>
      <c r="G383" s="78">
        <f t="shared" ref="G383:G388" ca="1" si="65">TRUNC($H383*ROUND(J383,2),2)</f>
        <v>7.0000000000000007E-2</v>
      </c>
      <c r="H383" s="80">
        <v>2.7000000000000001E-3</v>
      </c>
      <c r="I383" s="81">
        <f ca="1">IF(ISNUMBER($L383),VALUE(OFFSET(Banco!$A$1,Composições!$L383-1,COLUMN(Composições!I383)-4)),0)</f>
        <v>0</v>
      </c>
      <c r="J383" s="81">
        <f ca="1">IF(ISNUMBER($L383),VALUE(OFFSET(Banco!$A$1,Composições!$L383-1,COLUMN(Composições!J383)-4)),0)</f>
        <v>27.77</v>
      </c>
      <c r="K383" s="1">
        <f>COUNTA($A$1:$A383)-1</f>
        <v>53</v>
      </c>
      <c r="L383" s="1">
        <f ca="1">MATCH(Composições!CONCATENAR,Banco!$A:$A,0)</f>
        <v>1862</v>
      </c>
      <c r="M383" s="82" t="str">
        <f ca="1">IF(OR(ISERROR($L383),$H383="",$H383=0),"",OFFSET(M$1,MATCH($K383,$K$1:$K383,0)-1,0))</f>
        <v>F</v>
      </c>
    </row>
    <row r="384" spans="1:14" ht="22.5" x14ac:dyDescent="0.2">
      <c r="B384" s="92" t="s">
        <v>6165</v>
      </c>
      <c r="C384" s="92" t="s">
        <v>87</v>
      </c>
      <c r="D384" s="79" t="str">
        <f ca="1">IF(ISNUMBER($L384),OFFSET(Banco!$A$1,Composições!$L384-1,COLUMN(Composições!D384)-1),"")</f>
        <v>GUINCHO ELÉTRICO DE COLUNA, CAPACIDADE 400 KG, COM MOTO FREIO, MOTOR TRIFÁSICO DE 1,25 CV - CHP DIURNO. AF_03/2016</v>
      </c>
      <c r="E384" s="78" t="str">
        <f ca="1">IF(ISNUMBER($L384),OFFSET(Banco!$A$1,Composições!$L384-1,COLUMN(Composições!E384)-1),"")</f>
        <v>CHP</v>
      </c>
      <c r="F384" s="78">
        <f t="shared" ca="1" si="64"/>
        <v>0</v>
      </c>
      <c r="G384" s="78">
        <f t="shared" ca="1" si="65"/>
        <v>0.05</v>
      </c>
      <c r="H384" s="80">
        <v>2E-3</v>
      </c>
      <c r="I384" s="81">
        <f ca="1">IF(ISNUMBER($L384),VALUE(OFFSET(Banco!$A$1,Composições!$L384-1,COLUMN(Composições!I384)-4)),0)</f>
        <v>0</v>
      </c>
      <c r="J384" s="81">
        <f ca="1">IF(ISNUMBER($L384),VALUE(OFFSET(Banco!$A$1,Composições!$L384-1,COLUMN(Composições!J384)-4)),0)</f>
        <v>28.77</v>
      </c>
      <c r="K384" s="1">
        <f>COUNTA($A$1:$A384)-1</f>
        <v>53</v>
      </c>
      <c r="L384" s="1">
        <f ca="1">MATCH(Composições!CONCATENAR,Banco!$A:$A,0)</f>
        <v>1863</v>
      </c>
      <c r="M384" s="82" t="str">
        <f ca="1">IF(OR(ISERROR($L384),$H384="",$H384=0),"",OFFSET(M$1,MATCH($K384,$K$1:$K384,0)-1,0))</f>
        <v>F</v>
      </c>
    </row>
    <row r="385" spans="1:14" ht="22.5" x14ac:dyDescent="0.2">
      <c r="B385" s="92" t="s">
        <v>15541</v>
      </c>
      <c r="C385" s="92" t="s">
        <v>7877</v>
      </c>
      <c r="D385" s="79" t="str">
        <f ca="1">IF(ISNUMBER($L385),OFFSET(Banco!$A$1,Composições!$L385-1,COLUMN(Composições!D385)-1),"")</f>
        <v>Cumeeira em chapa de aço zincado, pré-pintada, perfil trapezoidal, espessura de 0,50mm; ref. LR-40 da Perfilor, MBP-40 da MBP, Eucatex ou equivalente</v>
      </c>
      <c r="E385" s="78" t="str">
        <f ca="1">IF(ISNUMBER($L385),OFFSET(Banco!$A$1,Composições!$L385-1,COLUMN(Composições!E385)-1),"")</f>
        <v>m</v>
      </c>
      <c r="F385" s="78">
        <f t="shared" ca="1" si="64"/>
        <v>0</v>
      </c>
      <c r="G385" s="78">
        <f t="shared" ca="1" si="65"/>
        <v>106.54</v>
      </c>
      <c r="H385" s="80">
        <v>2</v>
      </c>
      <c r="I385" s="81">
        <f ca="1">IF(ISNUMBER($L385),VALUE(OFFSET(Banco!$A$1,Composições!$L385-1,COLUMN(Composições!I385)-4)),0)</f>
        <v>0</v>
      </c>
      <c r="J385" s="81">
        <f ca="1">IF(ISNUMBER($L385),VALUE(OFFSET(Banco!$A$1,Composições!$L385-1,COLUMN(Composições!J385)-4)),0)</f>
        <v>53.27</v>
      </c>
      <c r="K385" s="1">
        <f>COUNTA($A$1:$A385)-1</f>
        <v>53</v>
      </c>
      <c r="L385" s="1">
        <f ca="1">MATCH(Composições!CONCATENAR,Banco!$A:$A,0)</f>
        <v>14802</v>
      </c>
      <c r="M385" s="82" t="str">
        <f ca="1">IF(OR(ISERROR($L385),$H385="",$H385=0),"",OFFSET(M$1,MATCH($K385,$K$1:$K385,0)-1,0))</f>
        <v>F</v>
      </c>
    </row>
    <row r="386" spans="1:14" ht="22.5" x14ac:dyDescent="0.2">
      <c r="B386" s="92" t="s">
        <v>6169</v>
      </c>
      <c r="C386" s="92" t="s">
        <v>7896</v>
      </c>
      <c r="D386" s="79" t="str">
        <f ca="1">IF(ISNUMBER($L386),OFFSET(Banco!$A$1,Composições!$L386-1,COLUMN(Composições!D386)-1),"")</f>
        <v>HASTE RETA PARA GANCHO DE FERRO GALVANIZADO, COM ROSCA 1/4" X 30 CM PARA FIXACAO DE TELHA METALICA, INCLUI PORCA E ARRUELAS DE VEDACAO</v>
      </c>
      <c r="E386" s="78" t="str">
        <f ca="1">IF(ISNUMBER($L386),OFFSET(Banco!$A$1,Composições!$L386-1,COLUMN(Composições!E386)-1),"")</f>
        <v>CJ</v>
      </c>
      <c r="F386" s="78">
        <f t="shared" ca="1" si="64"/>
        <v>0</v>
      </c>
      <c r="G386" s="78">
        <f t="shared" ca="1" si="65"/>
        <v>15.66</v>
      </c>
      <c r="H386" s="80">
        <v>6</v>
      </c>
      <c r="I386" s="81">
        <f ca="1">IF(ISNUMBER($L386),VALUE(OFFSET(Banco!$A$1,Composições!$L386-1,COLUMN(Composições!I386)-4)),0)</f>
        <v>0</v>
      </c>
      <c r="J386" s="81">
        <f ca="1">IF(ISNUMBER($L386),VALUE(OFFSET(Banco!$A$1,Composições!$L386-1,COLUMN(Composições!J386)-4)),0)</f>
        <v>2.61</v>
      </c>
      <c r="K386" s="1">
        <f>COUNTA($A$1:$A386)-1</f>
        <v>53</v>
      </c>
      <c r="L386" s="1">
        <f ca="1">MATCH(Composições!CONCATENAR,Banco!$A:$A,0)</f>
        <v>12173</v>
      </c>
      <c r="M386" s="82" t="str">
        <f ca="1">IF(OR(ISERROR($L386),$H386="",$H386=0),"",OFFSET(M$1,MATCH($K386,$K$1:$K386,0)-1,0))</f>
        <v>F</v>
      </c>
    </row>
    <row r="387" spans="1:14" x14ac:dyDescent="0.2">
      <c r="B387" s="92" t="s">
        <v>6165</v>
      </c>
      <c r="C387" s="92" t="s">
        <v>156</v>
      </c>
      <c r="D387" s="79" t="str">
        <f ca="1">IF(ISNUMBER($L387),OFFSET(Banco!$A$1,Composições!$L387-1,COLUMN(Composições!D387)-1),"")</f>
        <v>SERVENTE COM ENCARGOS COMPLEMENTARES</v>
      </c>
      <c r="E387" s="78" t="str">
        <f ca="1">IF(ISNUMBER($L387),OFFSET(Banco!$A$1,Composições!$L387-1,COLUMN(Composições!E387)-1),"")</f>
        <v>H</v>
      </c>
      <c r="F387" s="78">
        <f t="shared" ca="1" si="64"/>
        <v>0</v>
      </c>
      <c r="G387" s="78">
        <f t="shared" ca="1" si="65"/>
        <v>2.2599999999999998</v>
      </c>
      <c r="H387" s="80">
        <v>0.1</v>
      </c>
      <c r="I387" s="81">
        <f ca="1">IF(ISNUMBER($L387),VALUE(OFFSET(Banco!$A$1,Composições!$L387-1,COLUMN(Composições!I387)-4)),0)</f>
        <v>0</v>
      </c>
      <c r="J387" s="81">
        <f ca="1">IF(ISNUMBER($L387),VALUE(OFFSET(Banco!$A$1,Composições!$L387-1,COLUMN(Composições!J387)-4)),0)</f>
        <v>22.64</v>
      </c>
      <c r="K387" s="1">
        <f>COUNTA($A$1:$A387)-1</f>
        <v>53</v>
      </c>
      <c r="L387" s="1">
        <f ca="1">MATCH(Composições!CONCATENAR,Banco!$A:$A,0)</f>
        <v>7362</v>
      </c>
      <c r="M387" s="82" t="str">
        <f ca="1">IF(OR(ISERROR($L387),$H387="",$H387=0),"",OFFSET(M$1,MATCH($K387,$K$1:$K387,0)-1,0))</f>
        <v>F</v>
      </c>
    </row>
    <row r="388" spans="1:14" x14ac:dyDescent="0.2">
      <c r="B388" s="92" t="s">
        <v>6165</v>
      </c>
      <c r="C388" s="92" t="s">
        <v>158</v>
      </c>
      <c r="D388" s="79" t="str">
        <f ca="1">IF(ISNUMBER($L388),OFFSET(Banco!$A$1,Composições!$L388-1,COLUMN(Composições!D388)-1),"")</f>
        <v>TELHADISTA COM ENCARGOS COMPLEMENTARES</v>
      </c>
      <c r="E388" s="78" t="str">
        <f ca="1">IF(ISNUMBER($L388),OFFSET(Banco!$A$1,Composições!$L388-1,COLUMN(Composições!E388)-1),"")</f>
        <v>H</v>
      </c>
      <c r="F388" s="78">
        <f t="shared" ca="1" si="64"/>
        <v>0</v>
      </c>
      <c r="G388" s="78">
        <f t="shared" ca="1" si="65"/>
        <v>3.04</v>
      </c>
      <c r="H388" s="80">
        <v>0.1</v>
      </c>
      <c r="I388" s="81">
        <f ca="1">IF(ISNUMBER($L388),VALUE(OFFSET(Banco!$A$1,Composições!$L388-1,COLUMN(Composições!I388)-4)),0)</f>
        <v>0</v>
      </c>
      <c r="J388" s="81">
        <f ca="1">IF(ISNUMBER($L388),VALUE(OFFSET(Banco!$A$1,Composições!$L388-1,COLUMN(Composições!J388)-4)),0)</f>
        <v>30.45</v>
      </c>
      <c r="K388" s="1">
        <f>COUNTA($A$1:$A388)-1</f>
        <v>53</v>
      </c>
      <c r="L388" s="1">
        <f ca="1">MATCH(Composições!CONCATENAR,Banco!$A:$A,0)</f>
        <v>7371</v>
      </c>
      <c r="M388" s="82" t="str">
        <f ca="1">IF(OR(ISERROR($L388),$H388="",$H388=0),"",OFFSET(M$1,MATCH($K388,$K$1:$K388,0)-1,0))</f>
        <v>F</v>
      </c>
    </row>
    <row r="389" spans="1:14" customFormat="1" ht="12.75" x14ac:dyDescent="0.2">
      <c r="K389">
        <f>COUNTA($A$1:$A389)-1</f>
        <v>53</v>
      </c>
      <c r="M389" s="85" t="str">
        <f ca="1">IF(OFFSET($M$1,MATCH(OFFSET(K389,-1,0),$K$1:$K389,0)-1,0)="F","F","")</f>
        <v>F</v>
      </c>
    </row>
    <row r="390" spans="1:14" x14ac:dyDescent="0.2">
      <c r="A390" s="83" t="str">
        <f>CONCATENAR</f>
        <v xml:space="preserve">Composição FNDE 173 </v>
      </c>
      <c r="B390" s="86" t="s">
        <v>8423</v>
      </c>
      <c r="C390" s="86" t="s">
        <v>7886</v>
      </c>
      <c r="D390" s="87" t="s">
        <v>7885</v>
      </c>
      <c r="E390" s="86" t="s">
        <v>6149</v>
      </c>
      <c r="F390" s="88">
        <f ca="1">IF($L390&gt;0,SUM(OFFSET(F390,1,0,$L390),0))</f>
        <v>0</v>
      </c>
      <c r="G390" s="88">
        <f ca="1">IF($L390&gt;0,SUM(OFFSET(G390,1,0,$L390),0))</f>
        <v>42.849999999999994</v>
      </c>
      <c r="H390" s="89"/>
      <c r="I390" s="90">
        <f ca="1">IF(ISERROR(F390),0,F390)</f>
        <v>0</v>
      </c>
      <c r="J390" s="91">
        <f ca="1">IF(ISERROR(G390),0,G390)</f>
        <v>42.849999999999994</v>
      </c>
      <c r="K390" s="1">
        <f>COUNTA($A$1:$A390)-1</f>
        <v>54</v>
      </c>
      <c r="L390" s="1">
        <f>IF(MAX(K:K)=K390,MATCH(9999999,$K:$K)+1,MATCH(K390+1,K:K,0))-ROW(L390)-2</f>
        <v>3</v>
      </c>
      <c r="M390" s="3" t="str">
        <f ca="1">IF(AND(OR(I390&lt;&gt;0,J390&lt;&gt;0),N390="Sim"),"F","")</f>
        <v>F</v>
      </c>
      <c r="N390" s="84" t="s">
        <v>64</v>
      </c>
    </row>
    <row r="391" spans="1:14" ht="33.75" x14ac:dyDescent="0.2">
      <c r="B391" s="92" t="s">
        <v>6169</v>
      </c>
      <c r="C391" s="92" t="s">
        <v>7895</v>
      </c>
      <c r="D391" s="79" t="str">
        <f ca="1">IF(ISNUMBER($L391),OFFSET(Banco!$A$1,Composições!$L391-1,COLUMN(Composições!D391)-1),"")</f>
        <v>MANTA LIQUIDA DE BASE ASFALTICA MODIFICADA COM A ADICAO DE ELASTOMEROS DILUIDOS EM SOLVENTE ORGANICO, APLICACAO A FRIO (MEMBRANA DE EMULSAO ASFALTICA PARA IMPERMEABILIZACAO FLEXIVEL)</v>
      </c>
      <c r="E391" s="78" t="str">
        <f ca="1">IF(ISNUMBER($L391),OFFSET(Banco!$A$1,Composições!$L391-1,COLUMN(Composições!E391)-1),"")</f>
        <v>KG</v>
      </c>
      <c r="F391" s="78">
        <f t="shared" ref="F391:G393" ca="1" si="66">TRUNC($H391*ROUND(I391,2),2)</f>
        <v>0</v>
      </c>
      <c r="G391" s="78">
        <f t="shared" ca="1" si="66"/>
        <v>26.88</v>
      </c>
      <c r="H391" s="80">
        <v>1.5</v>
      </c>
      <c r="I391" s="81">
        <f ca="1">IF(ISNUMBER($L391),VALUE(OFFSET(Banco!$A$1,Composições!$L391-1,COLUMN(Composições!I391)-4)),0)</f>
        <v>0</v>
      </c>
      <c r="J391" s="81">
        <f ca="1">IF(ISNUMBER($L391),VALUE(OFFSET(Banco!$A$1,Composições!$L391-1,COLUMN(Composições!J391)-4)),0)</f>
        <v>17.920000000000002</v>
      </c>
      <c r="K391" s="1">
        <f>COUNTA($A$1:$A391)-1</f>
        <v>54</v>
      </c>
      <c r="L391" s="1">
        <f ca="1">MATCH(Composições!CONCATENAR,Banco!$A:$A,0)</f>
        <v>12800</v>
      </c>
      <c r="M391" s="82" t="str">
        <f ca="1">IF(OR(ISERROR($L391),$H391="",$H391=0),"",OFFSET(M$1,MATCH($K391,$K$1:$K391,0)-1,0))</f>
        <v>F</v>
      </c>
    </row>
    <row r="392" spans="1:14" x14ac:dyDescent="0.2">
      <c r="B392" s="92" t="s">
        <v>6165</v>
      </c>
      <c r="C392" s="92" t="s">
        <v>139</v>
      </c>
      <c r="D392" s="79" t="str">
        <f ca="1">IF(ISNUMBER($L392),OFFSET(Banco!$A$1,Composições!$L392-1,COLUMN(Composições!D392)-1),"")</f>
        <v>AJUDANTE ESPECIALIZADO COM ENCARGOS COMPLEMENTARES</v>
      </c>
      <c r="E392" s="78" t="str">
        <f ca="1">IF(ISNUMBER($L392),OFFSET(Banco!$A$1,Composições!$L392-1,COLUMN(Composições!E392)-1),"")</f>
        <v>H</v>
      </c>
      <c r="F392" s="78">
        <f t="shared" ca="1" si="66"/>
        <v>0</v>
      </c>
      <c r="G392" s="78">
        <f t="shared" ca="1" si="66"/>
        <v>2.56</v>
      </c>
      <c r="H392" s="80">
        <v>9.69E-2</v>
      </c>
      <c r="I392" s="81">
        <f ca="1">IF(ISNUMBER($L392),VALUE(OFFSET(Banco!$A$1,Composições!$L392-1,COLUMN(Composições!I392)-4)),0)</f>
        <v>0</v>
      </c>
      <c r="J392" s="81">
        <f ca="1">IF(ISNUMBER($L392),VALUE(OFFSET(Banco!$A$1,Composições!$L392-1,COLUMN(Composições!J392)-4)),0)</f>
        <v>26.45</v>
      </c>
      <c r="K392" s="1">
        <f>COUNTA($A$1:$A392)-1</f>
        <v>54</v>
      </c>
      <c r="L392" s="1">
        <f ca="1">MATCH(Composições!CONCATENAR,Banco!$A:$A,0)</f>
        <v>7021</v>
      </c>
      <c r="M392" s="82" t="str">
        <f ca="1">IF(OR(ISERROR($L392),$H392="",$H392=0),"",OFFSET(M$1,MATCH($K392,$K$1:$K392,0)-1,0))</f>
        <v>F</v>
      </c>
    </row>
    <row r="393" spans="1:14" x14ac:dyDescent="0.2">
      <c r="B393" s="92" t="s">
        <v>6165</v>
      </c>
      <c r="C393" s="92" t="s">
        <v>150</v>
      </c>
      <c r="D393" s="79" t="str">
        <f ca="1">IF(ISNUMBER($L393),OFFSET(Banco!$A$1,Composições!$L393-1,COLUMN(Composições!D393)-1),"")</f>
        <v>IMPERMEABILIZADOR COM ENCARGOS COMPLEMENTARES</v>
      </c>
      <c r="E393" s="78" t="str">
        <f ca="1">IF(ISNUMBER($L393),OFFSET(Banco!$A$1,Composições!$L393-1,COLUMN(Composições!E393)-1),"")</f>
        <v>H</v>
      </c>
      <c r="F393" s="78">
        <f t="shared" ca="1" si="66"/>
        <v>0</v>
      </c>
      <c r="G393" s="78">
        <f t="shared" ca="1" si="66"/>
        <v>13.41</v>
      </c>
      <c r="H393" s="80">
        <v>0.4299</v>
      </c>
      <c r="I393" s="81">
        <f ca="1">IF(ISNUMBER($L393),VALUE(OFFSET(Banco!$A$1,Composições!$L393-1,COLUMN(Composições!I393)-4)),0)</f>
        <v>0</v>
      </c>
      <c r="J393" s="81">
        <f ca="1">IF(ISNUMBER($L393),VALUE(OFFSET(Banco!$A$1,Composições!$L393-1,COLUMN(Composições!J393)-4)),0)</f>
        <v>31.21</v>
      </c>
      <c r="K393" s="1">
        <f>COUNTA($A$1:$A393)-1</f>
        <v>54</v>
      </c>
      <c r="L393" s="1">
        <f ca="1">MATCH(Composições!CONCATENAR,Banco!$A:$A,0)</f>
        <v>7275</v>
      </c>
      <c r="M393" s="82" t="str">
        <f ca="1">IF(OR(ISERROR($L393),$H393="",$H393=0),"",OFFSET(M$1,MATCH($K393,$K$1:$K393,0)-1,0))</f>
        <v>F</v>
      </c>
    </row>
    <row r="394" spans="1:14" customFormat="1" ht="12.75" x14ac:dyDescent="0.2">
      <c r="K394">
        <f>COUNTA($A$1:$A394)-1</f>
        <v>54</v>
      </c>
      <c r="M394" s="85" t="str">
        <f ca="1">IF(OFFSET($M$1,MATCH(OFFSET(K394,-1,0),$K$1:$K394,0)-1,0)="F","F","")</f>
        <v>F</v>
      </c>
    </row>
    <row r="395" spans="1:14" x14ac:dyDescent="0.2">
      <c r="A395" s="83" t="str">
        <f>CONCATENAR</f>
        <v xml:space="preserve">Composição FNDE 174 </v>
      </c>
      <c r="B395" s="86" t="s">
        <v>8423</v>
      </c>
      <c r="C395" s="86" t="s">
        <v>7888</v>
      </c>
      <c r="D395" s="87" t="s">
        <v>7887</v>
      </c>
      <c r="E395" s="86" t="s">
        <v>6149</v>
      </c>
      <c r="F395" s="88">
        <f ca="1">IF($L395&gt;0,SUM(OFFSET(F395,1,0,$L395),0))</f>
        <v>0</v>
      </c>
      <c r="G395" s="88">
        <f ca="1">IF($L395&gt;0,SUM(OFFSET(G395,1,0,$L395),0))</f>
        <v>42.849999999999994</v>
      </c>
      <c r="H395" s="89"/>
      <c r="I395" s="90">
        <f ca="1">IF(ISERROR(F395),0,F395)</f>
        <v>0</v>
      </c>
      <c r="J395" s="91">
        <f ca="1">IF(ISERROR(G395),0,G395)</f>
        <v>42.849999999999994</v>
      </c>
      <c r="K395" s="1">
        <f>COUNTA($A$1:$A395)-1</f>
        <v>55</v>
      </c>
      <c r="L395" s="1">
        <f>IF(MAX(K:K)=K395,MATCH(9999999,$K:$K)+1,MATCH(K395+1,K:K,0))-ROW(L395)-2</f>
        <v>3</v>
      </c>
      <c r="M395" s="3" t="str">
        <f ca="1">IF(AND(OR(I395&lt;&gt;0,J395&lt;&gt;0),N395="Sim"),"F","")</f>
        <v>F</v>
      </c>
      <c r="N395" s="84" t="s">
        <v>64</v>
      </c>
    </row>
    <row r="396" spans="1:14" ht="33.75" x14ac:dyDescent="0.2">
      <c r="B396" s="92" t="s">
        <v>6169</v>
      </c>
      <c r="C396" s="92" t="s">
        <v>7895</v>
      </c>
      <c r="D396" s="79" t="str">
        <f ca="1">IF(ISNUMBER($L396),OFFSET(Banco!$A$1,Composições!$L396-1,COLUMN(Composições!D396)-1),"")</f>
        <v>MANTA LIQUIDA DE BASE ASFALTICA MODIFICADA COM A ADICAO DE ELASTOMEROS DILUIDOS EM SOLVENTE ORGANICO, APLICACAO A FRIO (MEMBRANA DE EMULSAO ASFALTICA PARA IMPERMEABILIZACAO FLEXIVEL)</v>
      </c>
      <c r="E396" s="78" t="str">
        <f ca="1">IF(ISNUMBER($L396),OFFSET(Banco!$A$1,Composições!$L396-1,COLUMN(Composições!E396)-1),"")</f>
        <v>KG</v>
      </c>
      <c r="F396" s="78">
        <f t="shared" ref="F396:G398" ca="1" si="67">TRUNC($H396*ROUND(I396,2),2)</f>
        <v>0</v>
      </c>
      <c r="G396" s="78">
        <f t="shared" ca="1" si="67"/>
        <v>26.88</v>
      </c>
      <c r="H396" s="80">
        <v>1.5</v>
      </c>
      <c r="I396" s="81">
        <f ca="1">IF(ISNUMBER($L396),VALUE(OFFSET(Banco!$A$1,Composições!$L396-1,COLUMN(Composições!I396)-4)),0)</f>
        <v>0</v>
      </c>
      <c r="J396" s="81">
        <f ca="1">IF(ISNUMBER($L396),VALUE(OFFSET(Banco!$A$1,Composições!$L396-1,COLUMN(Composições!J396)-4)),0)</f>
        <v>17.920000000000002</v>
      </c>
      <c r="K396" s="1">
        <f>COUNTA($A$1:$A396)-1</f>
        <v>55</v>
      </c>
      <c r="L396" s="1">
        <f ca="1">MATCH(Composições!CONCATENAR,Banco!$A:$A,0)</f>
        <v>12800</v>
      </c>
      <c r="M396" s="82" t="str">
        <f ca="1">IF(OR(ISERROR($L396),$H396="",$H396=0),"",OFFSET(M$1,MATCH($K396,$K$1:$K396,0)-1,0))</f>
        <v>F</v>
      </c>
    </row>
    <row r="397" spans="1:14" x14ac:dyDescent="0.2">
      <c r="B397" s="92" t="s">
        <v>6165</v>
      </c>
      <c r="C397" s="92" t="s">
        <v>139</v>
      </c>
      <c r="D397" s="79" t="str">
        <f ca="1">IF(ISNUMBER($L397),OFFSET(Banco!$A$1,Composições!$L397-1,COLUMN(Composições!D397)-1),"")</f>
        <v>AJUDANTE ESPECIALIZADO COM ENCARGOS COMPLEMENTARES</v>
      </c>
      <c r="E397" s="78" t="str">
        <f ca="1">IF(ISNUMBER($L397),OFFSET(Banco!$A$1,Composições!$L397-1,COLUMN(Composições!E397)-1),"")</f>
        <v>H</v>
      </c>
      <c r="F397" s="78">
        <f t="shared" ca="1" si="67"/>
        <v>0</v>
      </c>
      <c r="G397" s="78">
        <f t="shared" ca="1" si="67"/>
        <v>2.56</v>
      </c>
      <c r="H397" s="80">
        <v>9.69E-2</v>
      </c>
      <c r="I397" s="81">
        <f ca="1">IF(ISNUMBER($L397),VALUE(OFFSET(Banco!$A$1,Composições!$L397-1,COLUMN(Composições!I397)-4)),0)</f>
        <v>0</v>
      </c>
      <c r="J397" s="81">
        <f ca="1">IF(ISNUMBER($L397),VALUE(OFFSET(Banco!$A$1,Composições!$L397-1,COLUMN(Composições!J397)-4)),0)</f>
        <v>26.45</v>
      </c>
      <c r="K397" s="1">
        <f>COUNTA($A$1:$A397)-1</f>
        <v>55</v>
      </c>
      <c r="L397" s="1">
        <f ca="1">MATCH(Composições!CONCATENAR,Banco!$A:$A,0)</f>
        <v>7021</v>
      </c>
      <c r="M397" s="82" t="str">
        <f ca="1">IF(OR(ISERROR($L397),$H397="",$H397=0),"",OFFSET(M$1,MATCH($K397,$K$1:$K397,0)-1,0))</f>
        <v>F</v>
      </c>
    </row>
    <row r="398" spans="1:14" x14ac:dyDescent="0.2">
      <c r="B398" s="92" t="s">
        <v>6165</v>
      </c>
      <c r="C398" s="92" t="s">
        <v>150</v>
      </c>
      <c r="D398" s="79" t="str">
        <f ca="1">IF(ISNUMBER($L398),OFFSET(Banco!$A$1,Composições!$L398-1,COLUMN(Composições!D398)-1),"")</f>
        <v>IMPERMEABILIZADOR COM ENCARGOS COMPLEMENTARES</v>
      </c>
      <c r="E398" s="78" t="str">
        <f ca="1">IF(ISNUMBER($L398),OFFSET(Banco!$A$1,Composições!$L398-1,COLUMN(Composições!E398)-1),"")</f>
        <v>H</v>
      </c>
      <c r="F398" s="78">
        <f t="shared" ca="1" si="67"/>
        <v>0</v>
      </c>
      <c r="G398" s="78">
        <f t="shared" ca="1" si="67"/>
        <v>13.41</v>
      </c>
      <c r="H398" s="80">
        <v>0.4299</v>
      </c>
      <c r="I398" s="81">
        <f ca="1">IF(ISNUMBER($L398),VALUE(OFFSET(Banco!$A$1,Composições!$L398-1,COLUMN(Composições!I398)-4)),0)</f>
        <v>0</v>
      </c>
      <c r="J398" s="81">
        <f ca="1">IF(ISNUMBER($L398),VALUE(OFFSET(Banco!$A$1,Composições!$L398-1,COLUMN(Composições!J398)-4)),0)</f>
        <v>31.21</v>
      </c>
      <c r="K398" s="1">
        <f>COUNTA($A$1:$A398)-1</f>
        <v>55</v>
      </c>
      <c r="L398" s="1">
        <f ca="1">MATCH(Composições!CONCATENAR,Banco!$A:$A,0)</f>
        <v>7275</v>
      </c>
      <c r="M398" s="82" t="str">
        <f ca="1">IF(OR(ISERROR($L398),$H398="",$H398=0),"",OFFSET(M$1,MATCH($K398,$K$1:$K398,0)-1,0))</f>
        <v>F</v>
      </c>
    </row>
    <row r="399" spans="1:14" customFormat="1" ht="12.75" x14ac:dyDescent="0.2">
      <c r="K399">
        <f>COUNTA($A$1:$A399)-1</f>
        <v>55</v>
      </c>
      <c r="M399" s="85" t="str">
        <f ca="1">IF(OFFSET($M$1,MATCH(OFFSET(K399,-1,0),$K$1:$K399,0)-1,0)="F","F","")</f>
        <v>F</v>
      </c>
    </row>
    <row r="400" spans="1:14" x14ac:dyDescent="0.2">
      <c r="A400" s="83" t="str">
        <f>CONCATENAR</f>
        <v>Composição FNDE 175</v>
      </c>
      <c r="B400" s="86" t="s">
        <v>8423</v>
      </c>
      <c r="C400" s="86" t="s">
        <v>7890</v>
      </c>
      <c r="D400" s="87" t="s">
        <v>7889</v>
      </c>
      <c r="E400" s="86" t="s">
        <v>6149</v>
      </c>
      <c r="F400" s="88">
        <f ca="1">IF($L400&gt;0,SUM(OFFSET(F400,1,0,$L400),0))</f>
        <v>0</v>
      </c>
      <c r="G400" s="88">
        <f ca="1">IF($L400&gt;0,SUM(OFFSET(G400,1,0,$L400),0))</f>
        <v>42.849999999999994</v>
      </c>
      <c r="H400" s="89"/>
      <c r="I400" s="90">
        <f ca="1">IF(ISERROR(F400),0,F400)</f>
        <v>0</v>
      </c>
      <c r="J400" s="91">
        <f ca="1">IF(ISERROR(G400),0,G400)</f>
        <v>42.849999999999994</v>
      </c>
      <c r="K400" s="1">
        <f>COUNTA($A$1:$A400)-1</f>
        <v>56</v>
      </c>
      <c r="L400" s="1">
        <f>IF(MAX(K:K)=K400,MATCH(9999999,$K:$K)+1,MATCH(K400+1,K:K,0))-ROW(L400)-2</f>
        <v>3</v>
      </c>
      <c r="M400" s="3" t="str">
        <f ca="1">IF(AND(OR(I400&lt;&gt;0,J400&lt;&gt;0),N400="Sim"),"F","")</f>
        <v>F</v>
      </c>
      <c r="N400" s="84" t="s">
        <v>64</v>
      </c>
    </row>
    <row r="401" spans="1:14" ht="33.75" x14ac:dyDescent="0.2">
      <c r="B401" s="92" t="s">
        <v>6169</v>
      </c>
      <c r="C401" s="92" t="s">
        <v>7895</v>
      </c>
      <c r="D401" s="79" t="str">
        <f ca="1">IF(ISNUMBER($L401),OFFSET(Banco!$A$1,Composições!$L401-1,COLUMN(Composições!D401)-1),"")</f>
        <v>MANTA LIQUIDA DE BASE ASFALTICA MODIFICADA COM A ADICAO DE ELASTOMEROS DILUIDOS EM SOLVENTE ORGANICO, APLICACAO A FRIO (MEMBRANA DE EMULSAO ASFALTICA PARA IMPERMEABILIZACAO FLEXIVEL)</v>
      </c>
      <c r="E401" s="78" t="str">
        <f ca="1">IF(ISNUMBER($L401),OFFSET(Banco!$A$1,Composições!$L401-1,COLUMN(Composições!E401)-1),"")</f>
        <v>KG</v>
      </c>
      <c r="F401" s="78">
        <f t="shared" ref="F401:G403" ca="1" si="68">TRUNC($H401*ROUND(I401,2),2)</f>
        <v>0</v>
      </c>
      <c r="G401" s="78">
        <f t="shared" ca="1" si="68"/>
        <v>26.88</v>
      </c>
      <c r="H401" s="80">
        <v>1.5</v>
      </c>
      <c r="I401" s="81">
        <f ca="1">IF(ISNUMBER($L401),VALUE(OFFSET(Banco!$A$1,Composições!$L401-1,COLUMN(Composições!I401)-4)),0)</f>
        <v>0</v>
      </c>
      <c r="J401" s="81">
        <f ca="1">IF(ISNUMBER($L401),VALUE(OFFSET(Banco!$A$1,Composições!$L401-1,COLUMN(Composições!J401)-4)),0)</f>
        <v>17.920000000000002</v>
      </c>
      <c r="K401" s="1">
        <f>COUNTA($A$1:$A401)-1</f>
        <v>56</v>
      </c>
      <c r="L401" s="1">
        <f ca="1">MATCH(Composições!CONCATENAR,Banco!$A:$A,0)</f>
        <v>12800</v>
      </c>
      <c r="M401" s="82" t="str">
        <f ca="1">IF(OR(ISERROR($L401),$H401="",$H401=0),"",OFFSET(M$1,MATCH($K401,$K$1:$K401,0)-1,0))</f>
        <v>F</v>
      </c>
    </row>
    <row r="402" spans="1:14" x14ac:dyDescent="0.2">
      <c r="B402" s="92" t="s">
        <v>6165</v>
      </c>
      <c r="C402" s="92" t="s">
        <v>139</v>
      </c>
      <c r="D402" s="79" t="str">
        <f ca="1">IF(ISNUMBER($L402),OFFSET(Banco!$A$1,Composições!$L402-1,COLUMN(Composições!D402)-1),"")</f>
        <v>AJUDANTE ESPECIALIZADO COM ENCARGOS COMPLEMENTARES</v>
      </c>
      <c r="E402" s="78" t="str">
        <f ca="1">IF(ISNUMBER($L402),OFFSET(Banco!$A$1,Composições!$L402-1,COLUMN(Composições!E402)-1),"")</f>
        <v>H</v>
      </c>
      <c r="F402" s="78">
        <f t="shared" ca="1" si="68"/>
        <v>0</v>
      </c>
      <c r="G402" s="78">
        <f t="shared" ca="1" si="68"/>
        <v>2.56</v>
      </c>
      <c r="H402" s="80">
        <v>9.69E-2</v>
      </c>
      <c r="I402" s="81">
        <f ca="1">IF(ISNUMBER($L402),VALUE(OFFSET(Banco!$A$1,Composições!$L402-1,COLUMN(Composições!I402)-4)),0)</f>
        <v>0</v>
      </c>
      <c r="J402" s="81">
        <f ca="1">IF(ISNUMBER($L402),VALUE(OFFSET(Banco!$A$1,Composições!$L402-1,COLUMN(Composições!J402)-4)),0)</f>
        <v>26.45</v>
      </c>
      <c r="K402" s="1">
        <f>COUNTA($A$1:$A402)-1</f>
        <v>56</v>
      </c>
      <c r="L402" s="1">
        <f ca="1">MATCH(Composições!CONCATENAR,Banco!$A:$A,0)</f>
        <v>7021</v>
      </c>
      <c r="M402" s="82" t="str">
        <f ca="1">IF(OR(ISERROR($L402),$H402="",$H402=0),"",OFFSET(M$1,MATCH($K402,$K$1:$K402,0)-1,0))</f>
        <v>F</v>
      </c>
    </row>
    <row r="403" spans="1:14" x14ac:dyDescent="0.2">
      <c r="B403" s="92" t="s">
        <v>6165</v>
      </c>
      <c r="C403" s="92" t="s">
        <v>150</v>
      </c>
      <c r="D403" s="79" t="str">
        <f ca="1">IF(ISNUMBER($L403),OFFSET(Banco!$A$1,Composições!$L403-1,COLUMN(Composições!D403)-1),"")</f>
        <v>IMPERMEABILIZADOR COM ENCARGOS COMPLEMENTARES</v>
      </c>
      <c r="E403" s="78" t="str">
        <f ca="1">IF(ISNUMBER($L403),OFFSET(Banco!$A$1,Composições!$L403-1,COLUMN(Composições!E403)-1),"")</f>
        <v>H</v>
      </c>
      <c r="F403" s="78">
        <f t="shared" ca="1" si="68"/>
        <v>0</v>
      </c>
      <c r="G403" s="78">
        <f t="shared" ca="1" si="68"/>
        <v>13.41</v>
      </c>
      <c r="H403" s="80">
        <v>0.4299</v>
      </c>
      <c r="I403" s="81">
        <f ca="1">IF(ISNUMBER($L403),VALUE(OFFSET(Banco!$A$1,Composições!$L403-1,COLUMN(Composições!I403)-4)),0)</f>
        <v>0</v>
      </c>
      <c r="J403" s="81">
        <f ca="1">IF(ISNUMBER($L403),VALUE(OFFSET(Banco!$A$1,Composições!$L403-1,COLUMN(Composições!J403)-4)),0)</f>
        <v>31.21</v>
      </c>
      <c r="K403" s="1">
        <f>COUNTA($A$1:$A403)-1</f>
        <v>56</v>
      </c>
      <c r="L403" s="1">
        <f ca="1">MATCH(Composições!CONCATENAR,Banco!$A:$A,0)</f>
        <v>7275</v>
      </c>
      <c r="M403" s="82" t="str">
        <f ca="1">IF(OR(ISERROR($L403),$H403="",$H403=0),"",OFFSET(M$1,MATCH($K403,$K$1:$K403,0)-1,0))</f>
        <v>F</v>
      </c>
    </row>
    <row r="404" spans="1:14" customFormat="1" ht="12.75" x14ac:dyDescent="0.2">
      <c r="K404">
        <f>COUNTA($A$1:$A404)-1</f>
        <v>56</v>
      </c>
      <c r="M404" s="85" t="str">
        <f ca="1">IF(OFFSET($M$1,MATCH(OFFSET(K404,-1,0),$K$1:$K404,0)-1,0)="F","F","")</f>
        <v>F</v>
      </c>
    </row>
    <row r="405" spans="1:14" ht="33.75" x14ac:dyDescent="0.2">
      <c r="A405" s="83" t="str">
        <f>CONCATENAR</f>
        <v xml:space="preserve">Composição FNDE 176 </v>
      </c>
      <c r="B405" s="86" t="s">
        <v>8423</v>
      </c>
      <c r="C405" s="86" t="s">
        <v>7892</v>
      </c>
      <c r="D405" s="87" t="s">
        <v>7891</v>
      </c>
      <c r="E405" s="86" t="s">
        <v>6149</v>
      </c>
      <c r="F405" s="88">
        <f ca="1">IF($L405&gt;0,SUM(OFFSET(F405,1,0,$L405),0))</f>
        <v>0</v>
      </c>
      <c r="G405" s="88">
        <f ca="1">IF($L405&gt;0,SUM(OFFSET(G405,1,0,$L405),0))</f>
        <v>7.4799999999999995</v>
      </c>
      <c r="H405" s="89"/>
      <c r="I405" s="90">
        <f ca="1">IF(ISERROR(F405),0,F405)</f>
        <v>0</v>
      </c>
      <c r="J405" s="91">
        <f ca="1">IF(ISERROR(G405),0,G405)</f>
        <v>7.4799999999999995</v>
      </c>
      <c r="K405" s="1">
        <f>COUNTA($A$1:$A405)-1</f>
        <v>57</v>
      </c>
      <c r="L405" s="1">
        <f>IF(MAX(K:K)=K405,MATCH(9999999,$K:$K)+1,MATCH(K405+1,K:K,0))-ROW(L405)-2</f>
        <v>3</v>
      </c>
      <c r="M405" s="3" t="str">
        <f ca="1">IF(AND(OR(I405&lt;&gt;0,J405&lt;&gt;0),N405="Sim"),"F","")</f>
        <v>F</v>
      </c>
      <c r="N405" s="84" t="s">
        <v>64</v>
      </c>
    </row>
    <row r="406" spans="1:14" x14ac:dyDescent="0.2">
      <c r="B406" s="92" t="s">
        <v>6165</v>
      </c>
      <c r="C406" s="92" t="s">
        <v>153</v>
      </c>
      <c r="D406" s="79" t="str">
        <f ca="1">IF(ISNUMBER($L406),OFFSET(Banco!$A$1,Composições!$L406-1,COLUMN(Composições!D406)-1),"")</f>
        <v>PEDREIRO COM ENCARGOS COMPLEMENTARES</v>
      </c>
      <c r="E406" s="78" t="str">
        <f ca="1">IF(ISNUMBER($L406),OFFSET(Banco!$A$1,Composições!$L406-1,COLUMN(Composições!E406)-1),"")</f>
        <v>H</v>
      </c>
      <c r="F406" s="78">
        <f t="shared" ref="F406:G408" ca="1" si="69">TRUNC($H406*ROUND(I406,2),2)</f>
        <v>0</v>
      </c>
      <c r="G406" s="78">
        <f t="shared" ca="1" si="69"/>
        <v>4.3499999999999996</v>
      </c>
      <c r="H406" s="80">
        <v>0.1394</v>
      </c>
      <c r="I406" s="81">
        <f ca="1">IF(ISNUMBER($L406),VALUE(OFFSET(Banco!$A$1,Composições!$L406-1,COLUMN(Composições!I406)-4)),0)</f>
        <v>0</v>
      </c>
      <c r="J406" s="81">
        <f ca="1">IF(ISNUMBER($L406),VALUE(OFFSET(Banco!$A$1,Composições!$L406-1,COLUMN(Composições!J406)-4)),0)</f>
        <v>31.21</v>
      </c>
      <c r="K406" s="1">
        <f>COUNTA($A$1:$A406)-1</f>
        <v>57</v>
      </c>
      <c r="L406" s="1">
        <f ca="1">MATCH(Composições!CONCATENAR,Banco!$A:$A,0)</f>
        <v>7349</v>
      </c>
      <c r="M406" s="82" t="str">
        <f ca="1">IF(OR(ISERROR($L406),$H406="",$H406=0),"",OFFSET(M$1,MATCH($K406,$K$1:$K406,0)-1,0))</f>
        <v>F</v>
      </c>
    </row>
    <row r="407" spans="1:14" x14ac:dyDescent="0.2">
      <c r="B407" s="92" t="s">
        <v>6165</v>
      </c>
      <c r="C407" s="92" t="s">
        <v>156</v>
      </c>
      <c r="D407" s="79" t="str">
        <f ca="1">IF(ISNUMBER($L407),OFFSET(Banco!$A$1,Composições!$L407-1,COLUMN(Composições!D407)-1),"")</f>
        <v>SERVENTE COM ENCARGOS COMPLEMENTARES</v>
      </c>
      <c r="E407" s="78" t="str">
        <f ca="1">IF(ISNUMBER($L407),OFFSET(Banco!$A$1,Composições!$L407-1,COLUMN(Composições!E407)-1),"")</f>
        <v>H</v>
      </c>
      <c r="F407" s="78">
        <f t="shared" ca="1" si="69"/>
        <v>0</v>
      </c>
      <c r="G407" s="78">
        <f t="shared" ca="1" si="69"/>
        <v>1.05</v>
      </c>
      <c r="H407" s="80">
        <v>4.65E-2</v>
      </c>
      <c r="I407" s="81">
        <f ca="1">IF(ISNUMBER($L407),VALUE(OFFSET(Banco!$A$1,Composições!$L407-1,COLUMN(Composições!I407)-4)),0)</f>
        <v>0</v>
      </c>
      <c r="J407" s="81">
        <f ca="1">IF(ISNUMBER($L407),VALUE(OFFSET(Banco!$A$1,Composições!$L407-1,COLUMN(Composições!J407)-4)),0)</f>
        <v>22.64</v>
      </c>
      <c r="K407" s="1">
        <f>COUNTA($A$1:$A407)-1</f>
        <v>57</v>
      </c>
      <c r="L407" s="1">
        <f ca="1">MATCH(Composições!CONCATENAR,Banco!$A:$A,0)</f>
        <v>7362</v>
      </c>
      <c r="M407" s="82" t="str">
        <f ca="1">IF(OR(ISERROR($L407),$H407="",$H407=0),"",OFFSET(M$1,MATCH($K407,$K$1:$K407,0)-1,0))</f>
        <v>F</v>
      </c>
    </row>
    <row r="408" spans="1:14" ht="22.5" x14ac:dyDescent="0.2">
      <c r="B408" s="92" t="s">
        <v>6165</v>
      </c>
      <c r="C408" s="92" t="s">
        <v>130</v>
      </c>
      <c r="D408" s="79" t="str">
        <f ca="1">IF(ISNUMBER($L408),OFFSET(Banco!$A$1,Composições!$L408-1,COLUMN(Composições!D408)-1),"")</f>
        <v>ARGAMASSA TRAÇO 1:3 (EM VOLUME DE CIMENTO E AREIA GROSSA ÚMIDA) PARA CHAPISCO CONVENCIONAL, PREPARO MECÂNICO COM BETONEIRA 400 L. AF_08/2019</v>
      </c>
      <c r="E408" s="78" t="str">
        <f ca="1">IF(ISNUMBER($L408),OFFSET(Banco!$A$1,Composições!$L408-1,COLUMN(Composições!E408)-1),"")</f>
        <v>M3</v>
      </c>
      <c r="F408" s="78">
        <f t="shared" ca="1" si="69"/>
        <v>0</v>
      </c>
      <c r="G408" s="78">
        <f t="shared" ca="1" si="69"/>
        <v>2.08</v>
      </c>
      <c r="H408" s="80">
        <v>3.7000000000000002E-3</v>
      </c>
      <c r="I408" s="81">
        <f ca="1">IF(ISNUMBER($L408),VALUE(OFFSET(Banco!$A$1,Composições!$L408-1,COLUMN(Composições!I408)-4)),0)</f>
        <v>0</v>
      </c>
      <c r="J408" s="81">
        <f ca="1">IF(ISNUMBER($L408),VALUE(OFFSET(Banco!$A$1,Composições!$L408-1,COLUMN(Composições!J408)-4)),0)</f>
        <v>562.49</v>
      </c>
      <c r="K408" s="1">
        <f>COUNTA($A$1:$A408)-1</f>
        <v>57</v>
      </c>
      <c r="L408" s="1">
        <f ca="1">MATCH(Composições!CONCATENAR,Banco!$A:$A,0)</f>
        <v>457</v>
      </c>
      <c r="M408" s="82" t="str">
        <f ca="1">IF(OR(ISERROR($L408),$H408="",$H408=0),"",OFFSET(M$1,MATCH($K408,$K$1:$K408,0)-1,0))</f>
        <v>F</v>
      </c>
    </row>
    <row r="409" spans="1:14" customFormat="1" ht="12.75" x14ac:dyDescent="0.2">
      <c r="K409">
        <f>COUNTA($A$1:$A409)-1</f>
        <v>57</v>
      </c>
      <c r="M409" s="85" t="str">
        <f ca="1">IF(OFFSET($M$1,MATCH(OFFSET(K409,-1,0),$K$1:$K409,0)-1,0)="F","F","")</f>
        <v>F</v>
      </c>
    </row>
    <row r="410" spans="1:14" ht="33.75" x14ac:dyDescent="0.2">
      <c r="A410" s="83" t="str">
        <f>CONCATENAR</f>
        <v xml:space="preserve">Composição FNDE 289 </v>
      </c>
      <c r="B410" s="86" t="s">
        <v>8423</v>
      </c>
      <c r="C410" s="86" t="s">
        <v>7894</v>
      </c>
      <c r="D410" s="87" t="s">
        <v>7893</v>
      </c>
      <c r="E410" s="86" t="s">
        <v>6149</v>
      </c>
      <c r="F410" s="88">
        <f ca="1">IF($L410&gt;0,SUM(OFFSET(F410,1,0,$L410),0))</f>
        <v>0</v>
      </c>
      <c r="G410" s="88">
        <f ca="1">IF($L410&gt;0,SUM(OFFSET(G410,1,0,$L410),0))</f>
        <v>4.7699999999999996</v>
      </c>
      <c r="H410" s="89"/>
      <c r="I410" s="90">
        <f ca="1">IF(ISERROR(F410),0,F410)</f>
        <v>0</v>
      </c>
      <c r="J410" s="91">
        <f ca="1">IF(ISERROR(G410),0,G410)</f>
        <v>4.7699999999999996</v>
      </c>
      <c r="K410" s="1">
        <f>COUNTA($A$1:$A410)-1</f>
        <v>58</v>
      </c>
      <c r="L410" s="1">
        <f>IF(MAX(K:K)=K410,MATCH(9999999,$K:$K)+1,MATCH(K410+1,K:K,0))-ROW(L410)-2</f>
        <v>3</v>
      </c>
      <c r="M410" s="3" t="str">
        <f ca="1">IF(AND(OR(I410&lt;&gt;0,J410&lt;&gt;0),N410="Sim"),"F","")</f>
        <v>F</v>
      </c>
      <c r="N410" s="84" t="s">
        <v>64</v>
      </c>
    </row>
    <row r="411" spans="1:14" x14ac:dyDescent="0.2">
      <c r="B411" s="92" t="s">
        <v>6165</v>
      </c>
      <c r="C411" s="92" t="s">
        <v>153</v>
      </c>
      <c r="D411" s="79" t="str">
        <f ca="1">IF(ISNUMBER($L411),OFFSET(Banco!$A$1,Composições!$L411-1,COLUMN(Composições!D411)-1),"")</f>
        <v>PEDREIRO COM ENCARGOS COMPLEMENTARES</v>
      </c>
      <c r="E411" s="78" t="str">
        <f ca="1">IF(ISNUMBER($L411),OFFSET(Banco!$A$1,Composições!$L411-1,COLUMN(Composições!E411)-1),"")</f>
        <v>H</v>
      </c>
      <c r="F411" s="78">
        <f t="shared" ref="F411:G413" ca="1" si="70">TRUNC($H411*ROUND(I411,2),2)</f>
        <v>0</v>
      </c>
      <c r="G411" s="78">
        <f t="shared" ca="1" si="70"/>
        <v>2.12</v>
      </c>
      <c r="H411" s="80">
        <v>6.8099999999999994E-2</v>
      </c>
      <c r="I411" s="81">
        <f ca="1">IF(ISNUMBER($L411),VALUE(OFFSET(Banco!$A$1,Composições!$L411-1,COLUMN(Composições!I411)-4)),0)</f>
        <v>0</v>
      </c>
      <c r="J411" s="81">
        <f ca="1">IF(ISNUMBER($L411),VALUE(OFFSET(Banco!$A$1,Composições!$L411-1,COLUMN(Composições!J411)-4)),0)</f>
        <v>31.21</v>
      </c>
      <c r="K411" s="1">
        <f>COUNTA($A$1:$A411)-1</f>
        <v>58</v>
      </c>
      <c r="L411" s="1">
        <f ca="1">MATCH(Composições!CONCATENAR,Banco!$A:$A,0)</f>
        <v>7349</v>
      </c>
      <c r="M411" s="82" t="str">
        <f ca="1">IF(OR(ISERROR($L411),$H411="",$H411=0),"",OFFSET(M$1,MATCH($K411,$K$1:$K411,0)-1,0))</f>
        <v>F</v>
      </c>
    </row>
    <row r="412" spans="1:14" x14ac:dyDescent="0.2">
      <c r="B412" s="92" t="s">
        <v>6165</v>
      </c>
      <c r="C412" s="92" t="s">
        <v>156</v>
      </c>
      <c r="D412" s="79" t="str">
        <f ca="1">IF(ISNUMBER($L412),OFFSET(Banco!$A$1,Composições!$L412-1,COLUMN(Composições!D412)-1),"")</f>
        <v>SERVENTE COM ENCARGOS COMPLEMENTARES</v>
      </c>
      <c r="E412" s="78" t="str">
        <f ca="1">IF(ISNUMBER($L412),OFFSET(Banco!$A$1,Composições!$L412-1,COLUMN(Composições!E412)-1),"")</f>
        <v>H</v>
      </c>
      <c r="F412" s="78">
        <f t="shared" ca="1" si="70"/>
        <v>0</v>
      </c>
      <c r="G412" s="78">
        <f t="shared" ca="1" si="70"/>
        <v>0.56999999999999995</v>
      </c>
      <c r="H412" s="80">
        <v>2.5499999999999998E-2</v>
      </c>
      <c r="I412" s="81">
        <f ca="1">IF(ISNUMBER($L412),VALUE(OFFSET(Banco!$A$1,Composições!$L412-1,COLUMN(Composições!I412)-4)),0)</f>
        <v>0</v>
      </c>
      <c r="J412" s="81">
        <f ca="1">IF(ISNUMBER($L412),VALUE(OFFSET(Banco!$A$1,Composições!$L412-1,COLUMN(Composições!J412)-4)),0)</f>
        <v>22.64</v>
      </c>
      <c r="K412" s="1">
        <f>COUNTA($A$1:$A412)-1</f>
        <v>58</v>
      </c>
      <c r="L412" s="1">
        <f ca="1">MATCH(Composições!CONCATENAR,Banco!$A:$A,0)</f>
        <v>7362</v>
      </c>
      <c r="M412" s="82" t="str">
        <f ca="1">IF(OR(ISERROR($L412),$H412="",$H412=0),"",OFFSET(M$1,MATCH($K412,$K$1:$K412,0)-1,0))</f>
        <v>F</v>
      </c>
    </row>
    <row r="413" spans="1:14" ht="22.5" x14ac:dyDescent="0.2">
      <c r="B413" s="92" t="s">
        <v>6165</v>
      </c>
      <c r="C413" s="92" t="s">
        <v>130</v>
      </c>
      <c r="D413" s="79" t="str">
        <f ca="1">IF(ISNUMBER($L413),OFFSET(Banco!$A$1,Composições!$L413-1,COLUMN(Composições!D413)-1),"")</f>
        <v>ARGAMASSA TRAÇO 1:3 (EM VOLUME DE CIMENTO E AREIA GROSSA ÚMIDA) PARA CHAPISCO CONVENCIONAL, PREPARO MECÂNICO COM BETONEIRA 400 L. AF_08/2019</v>
      </c>
      <c r="E413" s="78" t="str">
        <f ca="1">IF(ISNUMBER($L413),OFFSET(Banco!$A$1,Composições!$L413-1,COLUMN(Composições!E413)-1),"")</f>
        <v>M3</v>
      </c>
      <c r="F413" s="78">
        <f t="shared" ca="1" si="70"/>
        <v>0</v>
      </c>
      <c r="G413" s="78">
        <f t="shared" ca="1" si="70"/>
        <v>2.08</v>
      </c>
      <c r="H413" s="80">
        <v>3.7000000000000002E-3</v>
      </c>
      <c r="I413" s="81">
        <f ca="1">IF(ISNUMBER($L413),VALUE(OFFSET(Banco!$A$1,Composições!$L413-1,COLUMN(Composições!I413)-4)),0)</f>
        <v>0</v>
      </c>
      <c r="J413" s="81">
        <f ca="1">IF(ISNUMBER($L413),VALUE(OFFSET(Banco!$A$1,Composições!$L413-1,COLUMN(Composições!J413)-4)),0)</f>
        <v>562.49</v>
      </c>
      <c r="K413" s="1">
        <f>COUNTA($A$1:$A413)-1</f>
        <v>58</v>
      </c>
      <c r="L413" s="1">
        <f ca="1">MATCH(Composições!CONCATENAR,Banco!$A:$A,0)</f>
        <v>457</v>
      </c>
      <c r="M413" s="82" t="str">
        <f ca="1">IF(OR(ISERROR($L413),$H413="",$H413=0),"",OFFSET(M$1,MATCH($K413,$K$1:$K413,0)-1,0))</f>
        <v>F</v>
      </c>
    </row>
    <row r="414" spans="1:14" customFormat="1" ht="12.75" x14ac:dyDescent="0.2">
      <c r="K414">
        <f>COUNTA($A$1:$A414)-1</f>
        <v>58</v>
      </c>
      <c r="M414" s="85" t="str">
        <f ca="1">IF(OFFSET($M$1,MATCH(OFFSET(K414,-1,0),$K$1:$K414,0)-1,0)="F","F","")</f>
        <v>F</v>
      </c>
    </row>
    <row r="415" spans="1:14" ht="33.75" x14ac:dyDescent="0.2">
      <c r="A415" s="83" t="str">
        <f>CONCATENAR</f>
        <v>Composição FNDE 290</v>
      </c>
      <c r="B415" s="86" t="s">
        <v>8423</v>
      </c>
      <c r="C415" s="86" t="s">
        <v>7900</v>
      </c>
      <c r="D415" s="87" t="s">
        <v>7899</v>
      </c>
      <c r="E415" s="86" t="s">
        <v>6149</v>
      </c>
      <c r="F415" s="88">
        <f ca="1">IF($L415&gt;0,SUM(OFFSET(F415,1,0,$L415),0))</f>
        <v>0</v>
      </c>
      <c r="G415" s="88">
        <f ca="1">IF($L415&gt;0,SUM(OFFSET(G415,1,0,$L415),0))</f>
        <v>43.47</v>
      </c>
      <c r="H415" s="89"/>
      <c r="I415" s="90">
        <f ca="1">IF(ISERROR(F415),0,F415)</f>
        <v>0</v>
      </c>
      <c r="J415" s="91">
        <f ca="1">IF(ISERROR(G415),0,G415)</f>
        <v>43.47</v>
      </c>
      <c r="K415" s="1">
        <f>COUNTA($A$1:$A415)-1</f>
        <v>59</v>
      </c>
      <c r="L415" s="1">
        <f>IF(MAX(K:K)=K415,MATCH(9999999,$K:$K)+1,MATCH(K415+1,K:K,0))-ROW(L415)-2</f>
        <v>4</v>
      </c>
      <c r="M415" s="3" t="str">
        <f ca="1">IF(AND(OR(I415&lt;&gt;0,J415&lt;&gt;0),N415="Sim"),"F","")</f>
        <v>F</v>
      </c>
      <c r="N415" s="84" t="s">
        <v>64</v>
      </c>
    </row>
    <row r="416" spans="1:14" ht="22.5" x14ac:dyDescent="0.2">
      <c r="B416" s="92" t="s">
        <v>6169</v>
      </c>
      <c r="C416" s="92" t="s">
        <v>7919</v>
      </c>
      <c r="D416" s="79" t="str">
        <f ca="1">IF(ISNUMBER($L416),OFFSET(Banco!$A$1,Composições!$L416-1,COLUMN(Composições!D416)-1),"")</f>
        <v>TELA DE ACO SOLDADA GALVANIZADA/ZINCADA PARA ALVENARIA, FIO D = *1,24 MM, MALHA 25 X 25 MM</v>
      </c>
      <c r="E416" s="78" t="str">
        <f ca="1">IF(ISNUMBER($L416),OFFSET(Banco!$A$1,Composições!$L416-1,COLUMN(Composições!E416)-1),"")</f>
        <v>M2</v>
      </c>
      <c r="F416" s="78">
        <f t="shared" ref="F416:G419" ca="1" si="71">TRUNC($H416*ROUND(I416,2),2)</f>
        <v>0</v>
      </c>
      <c r="G416" s="78">
        <f t="shared" ca="1" si="71"/>
        <v>3.11</v>
      </c>
      <c r="H416" s="80">
        <v>0.15809999999999999</v>
      </c>
      <c r="I416" s="81">
        <f ca="1">IF(ISNUMBER($L416),VALUE(OFFSET(Banco!$A$1,Composições!$L416-1,COLUMN(Composições!I416)-4)),0)</f>
        <v>0</v>
      </c>
      <c r="J416" s="81">
        <f ca="1">IF(ISNUMBER($L416),VALUE(OFFSET(Banco!$A$1,Composições!$L416-1,COLUMN(Composições!J416)-4)),0)</f>
        <v>19.71</v>
      </c>
      <c r="K416" s="1">
        <f>COUNTA($A$1:$A416)-1</f>
        <v>59</v>
      </c>
      <c r="L416" s="1">
        <f ca="1">MATCH(Composições!CONCATENAR,Banco!$A:$A,0)</f>
        <v>14059</v>
      </c>
      <c r="M416" s="82" t="str">
        <f ca="1">IF(OR(ISERROR($L416),$H416="",$H416=0),"",OFFSET(M$1,MATCH($K416,$K$1:$K416,0)-1,0))</f>
        <v>F</v>
      </c>
    </row>
    <row r="417" spans="1:14" x14ac:dyDescent="0.2">
      <c r="B417" s="92" t="s">
        <v>6165</v>
      </c>
      <c r="C417" s="92" t="s">
        <v>153</v>
      </c>
      <c r="D417" s="79" t="str">
        <f ca="1">IF(ISNUMBER($L417),OFFSET(Banco!$A$1,Composições!$L417-1,COLUMN(Composições!D417)-1),"")</f>
        <v>PEDREIRO COM ENCARGOS COMPLEMENTARES</v>
      </c>
      <c r="E417" s="78" t="str">
        <f ca="1">IF(ISNUMBER($L417),OFFSET(Banco!$A$1,Composições!$L417-1,COLUMN(Composições!E417)-1),"")</f>
        <v>H</v>
      </c>
      <c r="F417" s="78">
        <f t="shared" ca="1" si="71"/>
        <v>0</v>
      </c>
      <c r="G417" s="78">
        <f t="shared" ca="1" si="71"/>
        <v>12.76</v>
      </c>
      <c r="H417" s="80">
        <v>0.40899999999999997</v>
      </c>
      <c r="I417" s="81">
        <f ca="1">IF(ISNUMBER($L417),VALUE(OFFSET(Banco!$A$1,Composições!$L417-1,COLUMN(Composições!I417)-4)),0)</f>
        <v>0</v>
      </c>
      <c r="J417" s="81">
        <f ca="1">IF(ISNUMBER($L417),VALUE(OFFSET(Banco!$A$1,Composições!$L417-1,COLUMN(Composições!J417)-4)),0)</f>
        <v>31.21</v>
      </c>
      <c r="K417" s="1">
        <f>COUNTA($A$1:$A417)-1</f>
        <v>59</v>
      </c>
      <c r="L417" s="1">
        <f ca="1">MATCH(Composições!CONCATENAR,Banco!$A:$A,0)</f>
        <v>7349</v>
      </c>
      <c r="M417" s="82" t="str">
        <f ca="1">IF(OR(ISERROR($L417),$H417="",$H417=0),"",OFFSET(M$1,MATCH($K417,$K$1:$K417,0)-1,0))</f>
        <v>F</v>
      </c>
    </row>
    <row r="418" spans="1:14" x14ac:dyDescent="0.2">
      <c r="B418" s="92" t="s">
        <v>6165</v>
      </c>
      <c r="C418" s="92" t="s">
        <v>156</v>
      </c>
      <c r="D418" s="79" t="str">
        <f ca="1">IF(ISNUMBER($L418),OFFSET(Banco!$A$1,Composições!$L418-1,COLUMN(Composições!D418)-1),"")</f>
        <v>SERVENTE COM ENCARGOS COMPLEMENTARES</v>
      </c>
      <c r="E418" s="78" t="str">
        <f ca="1">IF(ISNUMBER($L418),OFFSET(Banco!$A$1,Composições!$L418-1,COLUMN(Composições!E418)-1),"")</f>
        <v>H</v>
      </c>
      <c r="F418" s="78">
        <f t="shared" ca="1" si="71"/>
        <v>0</v>
      </c>
      <c r="G418" s="78">
        <f t="shared" ca="1" si="71"/>
        <v>9.25</v>
      </c>
      <c r="H418" s="80">
        <v>0.40899999999999997</v>
      </c>
      <c r="I418" s="81">
        <f ca="1">IF(ISNUMBER($L418),VALUE(OFFSET(Banco!$A$1,Composições!$L418-1,COLUMN(Composições!I418)-4)),0)</f>
        <v>0</v>
      </c>
      <c r="J418" s="81">
        <f ca="1">IF(ISNUMBER($L418),VALUE(OFFSET(Banco!$A$1,Composições!$L418-1,COLUMN(Composições!J418)-4)),0)</f>
        <v>22.64</v>
      </c>
      <c r="K418" s="1">
        <f>COUNTA($A$1:$A418)-1</f>
        <v>59</v>
      </c>
      <c r="L418" s="1">
        <f ca="1">MATCH(Composições!CONCATENAR,Banco!$A:$A,0)</f>
        <v>7362</v>
      </c>
      <c r="M418" s="82" t="str">
        <f ca="1">IF(OR(ISERROR($L418),$H418="",$H418=0),"",OFFSET(M$1,MATCH($K418,$K$1:$K418,0)-1,0))</f>
        <v>F</v>
      </c>
    </row>
    <row r="419" spans="1:14" ht="33.75" x14ac:dyDescent="0.2">
      <c r="B419" s="92" t="s">
        <v>6165</v>
      </c>
      <c r="C419" s="92" t="s">
        <v>127</v>
      </c>
      <c r="D419" s="79" t="str">
        <f ca="1">IF(ISNUMBER($L419),OFFSET(Banco!$A$1,Composições!$L419-1,COLUMN(Composições!D419)-1),"")</f>
        <v>ARGAMASSA TRAÇO 1:2:8 (EM VOLUME DE CIMENTO, CAL E AREIA MÉDIA ÚMIDA) PARA EMBOÇO/MASSA ÚNICA/ASSENTAMENTO DE ALVENARIA DE VEDAÇÃO, PREPARO MECÂNICO COM BETONEIRA 400 L. AF_08/2019</v>
      </c>
      <c r="E419" s="78" t="str">
        <f ca="1">IF(ISNUMBER($L419),OFFSET(Banco!$A$1,Composições!$L419-1,COLUMN(Composições!E419)-1),"")</f>
        <v>M3</v>
      </c>
      <c r="F419" s="78">
        <f t="shared" ca="1" si="71"/>
        <v>0</v>
      </c>
      <c r="G419" s="78">
        <f t="shared" ca="1" si="71"/>
        <v>18.350000000000001</v>
      </c>
      <c r="H419" s="80">
        <v>2.93E-2</v>
      </c>
      <c r="I419" s="81">
        <f ca="1">IF(ISNUMBER($L419),VALUE(OFFSET(Banco!$A$1,Composições!$L419-1,COLUMN(Composições!I419)-4)),0)</f>
        <v>0</v>
      </c>
      <c r="J419" s="81">
        <f ca="1">IF(ISNUMBER($L419),VALUE(OFFSET(Banco!$A$1,Composições!$L419-1,COLUMN(Composições!J419)-4)),0)</f>
        <v>626.28</v>
      </c>
      <c r="K419" s="1">
        <f>COUNTA($A$1:$A419)-1</f>
        <v>59</v>
      </c>
      <c r="L419" s="1">
        <f ca="1">MATCH(Composições!CONCATENAR,Banco!$A:$A,0)</f>
        <v>438</v>
      </c>
      <c r="M419" s="82" t="str">
        <f ca="1">IF(OR(ISERROR($L419),$H419="",$H419=0),"",OFFSET(M$1,MATCH($K419,$K$1:$K419,0)-1,0))</f>
        <v>F</v>
      </c>
    </row>
    <row r="420" spans="1:14" customFormat="1" ht="12.75" x14ac:dyDescent="0.2">
      <c r="K420">
        <f>COUNTA($A$1:$A420)-1</f>
        <v>59</v>
      </c>
      <c r="M420" s="85" t="str">
        <f ca="1">IF(OFFSET($M$1,MATCH(OFFSET(K420,-1,0),$K$1:$K420,0)-1,0)="F","F","")</f>
        <v>F</v>
      </c>
    </row>
    <row r="421" spans="1:14" ht="33.75" x14ac:dyDescent="0.2">
      <c r="A421" s="83" t="str">
        <f>CONCATENAR</f>
        <v xml:space="preserve">Composição FNDE 291 </v>
      </c>
      <c r="B421" s="86" t="s">
        <v>8423</v>
      </c>
      <c r="C421" s="86" t="s">
        <v>7902</v>
      </c>
      <c r="D421" s="87" t="s">
        <v>7901</v>
      </c>
      <c r="E421" s="86" t="s">
        <v>6149</v>
      </c>
      <c r="F421" s="88">
        <f ca="1">IF($L421&gt;0,SUM(OFFSET(F421,1,0,$L421),0))</f>
        <v>0</v>
      </c>
      <c r="G421" s="88">
        <f ca="1">IF($L421&gt;0,SUM(OFFSET(G421,1,0,$L421),0))</f>
        <v>43.47</v>
      </c>
      <c r="H421" s="89"/>
      <c r="I421" s="90">
        <f ca="1">IF(ISERROR(F421),0,F421)</f>
        <v>0</v>
      </c>
      <c r="J421" s="91">
        <f ca="1">IF(ISERROR(G421),0,G421)</f>
        <v>43.47</v>
      </c>
      <c r="K421" s="1">
        <f>COUNTA($A$1:$A421)-1</f>
        <v>60</v>
      </c>
      <c r="L421" s="1">
        <f>IF(MAX(K:K)=K421,MATCH(9999999,$K:$K)+1,MATCH(K421+1,K:K,0))-ROW(L421)-2</f>
        <v>4</v>
      </c>
      <c r="M421" s="3" t="str">
        <f ca="1">IF(AND(OR(I421&lt;&gt;0,J421&lt;&gt;0),N421="Sim"),"F","")</f>
        <v>F</v>
      </c>
      <c r="N421" s="84" t="s">
        <v>64</v>
      </c>
    </row>
    <row r="422" spans="1:14" ht="22.5" x14ac:dyDescent="0.2">
      <c r="B422" s="92" t="s">
        <v>6169</v>
      </c>
      <c r="C422" s="92" t="s">
        <v>7919</v>
      </c>
      <c r="D422" s="79" t="str">
        <f ca="1">IF(ISNUMBER($L422),OFFSET(Banco!$A$1,Composições!$L422-1,COLUMN(Composições!D422)-1),"")</f>
        <v>TELA DE ACO SOLDADA GALVANIZADA/ZINCADA PARA ALVENARIA, FIO D = *1,24 MM, MALHA 25 X 25 MM</v>
      </c>
      <c r="E422" s="78" t="str">
        <f ca="1">IF(ISNUMBER($L422),OFFSET(Banco!$A$1,Composições!$L422-1,COLUMN(Composições!E422)-1),"")</f>
        <v>M2</v>
      </c>
      <c r="F422" s="78">
        <f t="shared" ref="F422:G425" ca="1" si="72">TRUNC($H422*ROUND(I422,2),2)</f>
        <v>0</v>
      </c>
      <c r="G422" s="78">
        <f t="shared" ca="1" si="72"/>
        <v>3.11</v>
      </c>
      <c r="H422" s="80">
        <v>0.15809999999999999</v>
      </c>
      <c r="I422" s="81">
        <f ca="1">IF(ISNUMBER($L422),VALUE(OFFSET(Banco!$A$1,Composições!$L422-1,COLUMN(Composições!I422)-4)),0)</f>
        <v>0</v>
      </c>
      <c r="J422" s="81">
        <f ca="1">IF(ISNUMBER($L422),VALUE(OFFSET(Banco!$A$1,Composições!$L422-1,COLUMN(Composições!J422)-4)),0)</f>
        <v>19.71</v>
      </c>
      <c r="K422" s="1">
        <f>COUNTA($A$1:$A422)-1</f>
        <v>60</v>
      </c>
      <c r="L422" s="1">
        <f ca="1">MATCH(Composições!CONCATENAR,Banco!$A:$A,0)</f>
        <v>14059</v>
      </c>
      <c r="M422" s="82" t="str">
        <f ca="1">IF(OR(ISERROR($L422),$H422="",$H422=0),"",OFFSET(M$1,MATCH($K422,$K$1:$K422,0)-1,0))</f>
        <v>F</v>
      </c>
    </row>
    <row r="423" spans="1:14" x14ac:dyDescent="0.2">
      <c r="B423" s="92" t="s">
        <v>6165</v>
      </c>
      <c r="C423" s="92" t="s">
        <v>153</v>
      </c>
      <c r="D423" s="79" t="str">
        <f ca="1">IF(ISNUMBER($L423),OFFSET(Banco!$A$1,Composições!$L423-1,COLUMN(Composições!D423)-1),"")</f>
        <v>PEDREIRO COM ENCARGOS COMPLEMENTARES</v>
      </c>
      <c r="E423" s="78" t="str">
        <f ca="1">IF(ISNUMBER($L423),OFFSET(Banco!$A$1,Composições!$L423-1,COLUMN(Composições!E423)-1),"")</f>
        <v>H</v>
      </c>
      <c r="F423" s="78">
        <f t="shared" ca="1" si="72"/>
        <v>0</v>
      </c>
      <c r="G423" s="78">
        <f t="shared" ca="1" si="72"/>
        <v>12.76</v>
      </c>
      <c r="H423" s="80">
        <v>0.40899999999999997</v>
      </c>
      <c r="I423" s="81">
        <f ca="1">IF(ISNUMBER($L423),VALUE(OFFSET(Banco!$A$1,Composições!$L423-1,COLUMN(Composições!I423)-4)),0)</f>
        <v>0</v>
      </c>
      <c r="J423" s="81">
        <f ca="1">IF(ISNUMBER($L423),VALUE(OFFSET(Banco!$A$1,Composições!$L423-1,COLUMN(Composições!J423)-4)),0)</f>
        <v>31.21</v>
      </c>
      <c r="K423" s="1">
        <f>COUNTA($A$1:$A423)-1</f>
        <v>60</v>
      </c>
      <c r="L423" s="1">
        <f ca="1">MATCH(Composições!CONCATENAR,Banco!$A:$A,0)</f>
        <v>7349</v>
      </c>
      <c r="M423" s="82" t="str">
        <f ca="1">IF(OR(ISERROR($L423),$H423="",$H423=0),"",OFFSET(M$1,MATCH($K423,$K$1:$K423,0)-1,0))</f>
        <v>F</v>
      </c>
    </row>
    <row r="424" spans="1:14" x14ac:dyDescent="0.2">
      <c r="B424" s="92" t="s">
        <v>6165</v>
      </c>
      <c r="C424" s="92" t="s">
        <v>156</v>
      </c>
      <c r="D424" s="79" t="str">
        <f ca="1">IF(ISNUMBER($L424),OFFSET(Banco!$A$1,Composições!$L424-1,COLUMN(Composições!D424)-1),"")</f>
        <v>SERVENTE COM ENCARGOS COMPLEMENTARES</v>
      </c>
      <c r="E424" s="78" t="str">
        <f ca="1">IF(ISNUMBER($L424),OFFSET(Banco!$A$1,Composições!$L424-1,COLUMN(Composições!E424)-1),"")</f>
        <v>H</v>
      </c>
      <c r="F424" s="78">
        <f t="shared" ca="1" si="72"/>
        <v>0</v>
      </c>
      <c r="G424" s="78">
        <f t="shared" ca="1" si="72"/>
        <v>9.25</v>
      </c>
      <c r="H424" s="80">
        <v>0.40899999999999997</v>
      </c>
      <c r="I424" s="81">
        <f ca="1">IF(ISNUMBER($L424),VALUE(OFFSET(Banco!$A$1,Composições!$L424-1,COLUMN(Composições!I424)-4)),0)</f>
        <v>0</v>
      </c>
      <c r="J424" s="81">
        <f ca="1">IF(ISNUMBER($L424),VALUE(OFFSET(Banco!$A$1,Composições!$L424-1,COLUMN(Composições!J424)-4)),0)</f>
        <v>22.64</v>
      </c>
      <c r="K424" s="1">
        <f>COUNTA($A$1:$A424)-1</f>
        <v>60</v>
      </c>
      <c r="L424" s="1">
        <f ca="1">MATCH(Composições!CONCATENAR,Banco!$A:$A,0)</f>
        <v>7362</v>
      </c>
      <c r="M424" s="82" t="str">
        <f ca="1">IF(OR(ISERROR($L424),$H424="",$H424=0),"",OFFSET(M$1,MATCH($K424,$K$1:$K424,0)-1,0))</f>
        <v>F</v>
      </c>
    </row>
    <row r="425" spans="1:14" ht="33.75" x14ac:dyDescent="0.2">
      <c r="B425" s="92" t="s">
        <v>6165</v>
      </c>
      <c r="C425" s="92" t="s">
        <v>127</v>
      </c>
      <c r="D425" s="79" t="str">
        <f ca="1">IF(ISNUMBER($L425),OFFSET(Banco!$A$1,Composições!$L425-1,COLUMN(Composições!D425)-1),"")</f>
        <v>ARGAMASSA TRAÇO 1:2:8 (EM VOLUME DE CIMENTO, CAL E AREIA MÉDIA ÚMIDA) PARA EMBOÇO/MASSA ÚNICA/ASSENTAMENTO DE ALVENARIA DE VEDAÇÃO, PREPARO MECÂNICO COM BETONEIRA 400 L. AF_08/2019</v>
      </c>
      <c r="E425" s="78" t="str">
        <f ca="1">IF(ISNUMBER($L425),OFFSET(Banco!$A$1,Composições!$L425-1,COLUMN(Composições!E425)-1),"")</f>
        <v>M3</v>
      </c>
      <c r="F425" s="78">
        <f t="shared" ca="1" si="72"/>
        <v>0</v>
      </c>
      <c r="G425" s="78">
        <f t="shared" ca="1" si="72"/>
        <v>18.350000000000001</v>
      </c>
      <c r="H425" s="80">
        <v>2.93E-2</v>
      </c>
      <c r="I425" s="81">
        <f ca="1">IF(ISNUMBER($L425),VALUE(OFFSET(Banco!$A$1,Composições!$L425-1,COLUMN(Composições!I425)-4)),0)</f>
        <v>0</v>
      </c>
      <c r="J425" s="81">
        <f ca="1">IF(ISNUMBER($L425),VALUE(OFFSET(Banco!$A$1,Composições!$L425-1,COLUMN(Composições!J425)-4)),0)</f>
        <v>626.28</v>
      </c>
      <c r="K425" s="1">
        <f>COUNTA($A$1:$A425)-1</f>
        <v>60</v>
      </c>
      <c r="L425" s="1">
        <f ca="1">MATCH(Composições!CONCATENAR,Banco!$A:$A,0)</f>
        <v>438</v>
      </c>
      <c r="M425" s="82" t="str">
        <f ca="1">IF(OR(ISERROR($L425),$H425="",$H425=0),"",OFFSET(M$1,MATCH($K425,$K$1:$K425,0)-1,0))</f>
        <v>F</v>
      </c>
    </row>
    <row r="426" spans="1:14" customFormat="1" ht="12.75" x14ac:dyDescent="0.2">
      <c r="K426">
        <f>COUNTA($A$1:$A426)-1</f>
        <v>60</v>
      </c>
      <c r="M426" s="85" t="str">
        <f ca="1">IF(OFFSET($M$1,MATCH(OFFSET(K426,-1,0),$K$1:$K426,0)-1,0)="F","F","")</f>
        <v>F</v>
      </c>
    </row>
    <row r="427" spans="1:14" ht="33.75" x14ac:dyDescent="0.2">
      <c r="A427" s="83" t="str">
        <f>CONCATENAR</f>
        <v>Composição FNDE 292</v>
      </c>
      <c r="B427" s="86" t="s">
        <v>8423</v>
      </c>
      <c r="C427" s="86" t="s">
        <v>7904</v>
      </c>
      <c r="D427" s="87" t="s">
        <v>7903</v>
      </c>
      <c r="E427" s="86" t="s">
        <v>6149</v>
      </c>
      <c r="F427" s="88">
        <f ca="1">IF($L427&gt;0,SUM(OFFSET(F427,1,0,$L427),0))</f>
        <v>0</v>
      </c>
      <c r="G427" s="88">
        <f ca="1">IF($L427&gt;0,SUM(OFFSET(G427,1,0,$L427),0))</f>
        <v>43.47</v>
      </c>
      <c r="H427" s="89"/>
      <c r="I427" s="90">
        <f ca="1">IF(ISERROR(F427),0,F427)</f>
        <v>0</v>
      </c>
      <c r="J427" s="91">
        <f ca="1">IF(ISERROR(G427),0,G427)</f>
        <v>43.47</v>
      </c>
      <c r="K427" s="1">
        <f>COUNTA($A$1:$A427)-1</f>
        <v>61</v>
      </c>
      <c r="L427" s="1">
        <f>IF(MAX(K:K)=K427,MATCH(9999999,$K:$K)+1,MATCH(K427+1,K:K,0))-ROW(L427)-2</f>
        <v>4</v>
      </c>
      <c r="M427" s="3" t="str">
        <f ca="1">IF(AND(OR(I427&lt;&gt;0,J427&lt;&gt;0),N427="Sim"),"F","")</f>
        <v>F</v>
      </c>
      <c r="N427" s="84" t="s">
        <v>64</v>
      </c>
    </row>
    <row r="428" spans="1:14" ht="22.5" x14ac:dyDescent="0.2">
      <c r="B428" s="92" t="s">
        <v>6169</v>
      </c>
      <c r="C428" s="92" t="s">
        <v>7919</v>
      </c>
      <c r="D428" s="79" t="str">
        <f ca="1">IF(ISNUMBER($L428),OFFSET(Banco!$A$1,Composições!$L428-1,COLUMN(Composições!D428)-1),"")</f>
        <v>TELA DE ACO SOLDADA GALVANIZADA/ZINCADA PARA ALVENARIA, FIO D = *1,24 MM, MALHA 25 X 25 MM</v>
      </c>
      <c r="E428" s="78" t="str">
        <f ca="1">IF(ISNUMBER($L428),OFFSET(Banco!$A$1,Composições!$L428-1,COLUMN(Composições!E428)-1),"")</f>
        <v>M2</v>
      </c>
      <c r="F428" s="78">
        <f t="shared" ref="F428:G431" ca="1" si="73">TRUNC($H428*ROUND(I428,2),2)</f>
        <v>0</v>
      </c>
      <c r="G428" s="78">
        <f t="shared" ca="1" si="73"/>
        <v>3.11</v>
      </c>
      <c r="H428" s="80">
        <v>0.15809999999999999</v>
      </c>
      <c r="I428" s="81">
        <f ca="1">IF(ISNUMBER($L428),VALUE(OFFSET(Banco!$A$1,Composições!$L428-1,COLUMN(Composições!I428)-4)),0)</f>
        <v>0</v>
      </c>
      <c r="J428" s="81">
        <f ca="1">IF(ISNUMBER($L428),VALUE(OFFSET(Banco!$A$1,Composições!$L428-1,COLUMN(Composições!J428)-4)),0)</f>
        <v>19.71</v>
      </c>
      <c r="K428" s="1">
        <f>COUNTA($A$1:$A428)-1</f>
        <v>61</v>
      </c>
      <c r="L428" s="1">
        <f ca="1">MATCH(Composições!CONCATENAR,Banco!$A:$A,0)</f>
        <v>14059</v>
      </c>
      <c r="M428" s="82" t="str">
        <f ca="1">IF(OR(ISERROR($L428),$H428="",$H428=0),"",OFFSET(M$1,MATCH($K428,$K$1:$K428,0)-1,0))</f>
        <v>F</v>
      </c>
    </row>
    <row r="429" spans="1:14" x14ac:dyDescent="0.2">
      <c r="B429" s="92" t="s">
        <v>6165</v>
      </c>
      <c r="C429" s="92" t="s">
        <v>153</v>
      </c>
      <c r="D429" s="79" t="str">
        <f ca="1">IF(ISNUMBER($L429),OFFSET(Banco!$A$1,Composições!$L429-1,COLUMN(Composições!D429)-1),"")</f>
        <v>PEDREIRO COM ENCARGOS COMPLEMENTARES</v>
      </c>
      <c r="E429" s="78" t="str">
        <f ca="1">IF(ISNUMBER($L429),OFFSET(Banco!$A$1,Composições!$L429-1,COLUMN(Composições!E429)-1),"")</f>
        <v>H</v>
      </c>
      <c r="F429" s="78">
        <f t="shared" ca="1" si="73"/>
        <v>0</v>
      </c>
      <c r="G429" s="78">
        <f t="shared" ca="1" si="73"/>
        <v>12.76</v>
      </c>
      <c r="H429" s="80">
        <v>0.40899999999999997</v>
      </c>
      <c r="I429" s="81">
        <f ca="1">IF(ISNUMBER($L429),VALUE(OFFSET(Banco!$A$1,Composições!$L429-1,COLUMN(Composições!I429)-4)),0)</f>
        <v>0</v>
      </c>
      <c r="J429" s="81">
        <f ca="1">IF(ISNUMBER($L429),VALUE(OFFSET(Banco!$A$1,Composições!$L429-1,COLUMN(Composições!J429)-4)),0)</f>
        <v>31.21</v>
      </c>
      <c r="K429" s="1">
        <f>COUNTA($A$1:$A429)-1</f>
        <v>61</v>
      </c>
      <c r="L429" s="1">
        <f ca="1">MATCH(Composições!CONCATENAR,Banco!$A:$A,0)</f>
        <v>7349</v>
      </c>
      <c r="M429" s="82" t="str">
        <f ca="1">IF(OR(ISERROR($L429),$H429="",$H429=0),"",OFFSET(M$1,MATCH($K429,$K$1:$K429,0)-1,0))</f>
        <v>F</v>
      </c>
    </row>
    <row r="430" spans="1:14" x14ac:dyDescent="0.2">
      <c r="B430" s="92" t="s">
        <v>6165</v>
      </c>
      <c r="C430" s="92" t="s">
        <v>156</v>
      </c>
      <c r="D430" s="79" t="str">
        <f ca="1">IF(ISNUMBER($L430),OFFSET(Banco!$A$1,Composições!$L430-1,COLUMN(Composições!D430)-1),"")</f>
        <v>SERVENTE COM ENCARGOS COMPLEMENTARES</v>
      </c>
      <c r="E430" s="78" t="str">
        <f ca="1">IF(ISNUMBER($L430),OFFSET(Banco!$A$1,Composições!$L430-1,COLUMN(Composições!E430)-1),"")</f>
        <v>H</v>
      </c>
      <c r="F430" s="78">
        <f t="shared" ca="1" si="73"/>
        <v>0</v>
      </c>
      <c r="G430" s="78">
        <f t="shared" ca="1" si="73"/>
        <v>9.25</v>
      </c>
      <c r="H430" s="80">
        <v>0.40899999999999997</v>
      </c>
      <c r="I430" s="81">
        <f ca="1">IF(ISNUMBER($L430),VALUE(OFFSET(Banco!$A$1,Composições!$L430-1,COLUMN(Composições!I430)-4)),0)</f>
        <v>0</v>
      </c>
      <c r="J430" s="81">
        <f ca="1">IF(ISNUMBER($L430),VALUE(OFFSET(Banco!$A$1,Composições!$L430-1,COLUMN(Composições!J430)-4)),0)</f>
        <v>22.64</v>
      </c>
      <c r="K430" s="1">
        <f>COUNTA($A$1:$A430)-1</f>
        <v>61</v>
      </c>
      <c r="L430" s="1">
        <f ca="1">MATCH(Composições!CONCATENAR,Banco!$A:$A,0)</f>
        <v>7362</v>
      </c>
      <c r="M430" s="82" t="str">
        <f ca="1">IF(OR(ISERROR($L430),$H430="",$H430=0),"",OFFSET(M$1,MATCH($K430,$K$1:$K430,0)-1,0))</f>
        <v>F</v>
      </c>
    </row>
    <row r="431" spans="1:14" ht="33.75" x14ac:dyDescent="0.2">
      <c r="B431" s="92" t="s">
        <v>6165</v>
      </c>
      <c r="C431" s="92" t="s">
        <v>127</v>
      </c>
      <c r="D431" s="79" t="str">
        <f ca="1">IF(ISNUMBER($L431),OFFSET(Banco!$A$1,Composições!$L431-1,COLUMN(Composições!D431)-1),"")</f>
        <v>ARGAMASSA TRAÇO 1:2:8 (EM VOLUME DE CIMENTO, CAL E AREIA MÉDIA ÚMIDA) PARA EMBOÇO/MASSA ÚNICA/ASSENTAMENTO DE ALVENARIA DE VEDAÇÃO, PREPARO MECÂNICO COM BETONEIRA 400 L. AF_08/2019</v>
      </c>
      <c r="E431" s="78" t="str">
        <f ca="1">IF(ISNUMBER($L431),OFFSET(Banco!$A$1,Composições!$L431-1,COLUMN(Composições!E431)-1),"")</f>
        <v>M3</v>
      </c>
      <c r="F431" s="78">
        <f t="shared" ca="1" si="73"/>
        <v>0</v>
      </c>
      <c r="G431" s="78">
        <f t="shared" ca="1" si="73"/>
        <v>18.350000000000001</v>
      </c>
      <c r="H431" s="80">
        <v>2.93E-2</v>
      </c>
      <c r="I431" s="81">
        <f ca="1">IF(ISNUMBER($L431),VALUE(OFFSET(Banco!$A$1,Composições!$L431-1,COLUMN(Composições!I431)-4)),0)</f>
        <v>0</v>
      </c>
      <c r="J431" s="81">
        <f ca="1">IF(ISNUMBER($L431),VALUE(OFFSET(Banco!$A$1,Composições!$L431-1,COLUMN(Composições!J431)-4)),0)</f>
        <v>626.28</v>
      </c>
      <c r="K431" s="1">
        <f>COUNTA($A$1:$A431)-1</f>
        <v>61</v>
      </c>
      <c r="L431" s="1">
        <f ca="1">MATCH(Composições!CONCATENAR,Banco!$A:$A,0)</f>
        <v>438</v>
      </c>
      <c r="M431" s="82" t="str">
        <f ca="1">IF(OR(ISERROR($L431),$H431="",$H431=0),"",OFFSET(M$1,MATCH($K431,$K$1:$K431,0)-1,0))</f>
        <v>F</v>
      </c>
    </row>
    <row r="432" spans="1:14" customFormat="1" ht="12.75" x14ac:dyDescent="0.2">
      <c r="K432">
        <f>COUNTA($A$1:$A432)-1</f>
        <v>61</v>
      </c>
      <c r="M432" s="85" t="str">
        <f ca="1">IF(OFFSET($M$1,MATCH(OFFSET(K432,-1,0),$K$1:$K432,0)-1,0)="F","F","")</f>
        <v>F</v>
      </c>
    </row>
    <row r="433" spans="1:14" ht="33.75" x14ac:dyDescent="0.2">
      <c r="A433" s="83" t="str">
        <f>CONCATENAR</f>
        <v>Composição FNDE 293</v>
      </c>
      <c r="B433" s="86" t="s">
        <v>8423</v>
      </c>
      <c r="C433" s="86" t="s">
        <v>7906</v>
      </c>
      <c r="D433" s="87" t="s">
        <v>7905</v>
      </c>
      <c r="E433" s="86" t="s">
        <v>6149</v>
      </c>
      <c r="F433" s="88">
        <f ca="1">IF($L433&gt;0,SUM(OFFSET(F433,1,0,$L433),0))</f>
        <v>0</v>
      </c>
      <c r="G433" s="88">
        <f ca="1">IF($L433&gt;0,SUM(OFFSET(G433,1,0,$L433),0))</f>
        <v>57.92</v>
      </c>
      <c r="H433" s="89"/>
      <c r="I433" s="90">
        <f ca="1">IF(ISERROR(F433),0,F433)</f>
        <v>0</v>
      </c>
      <c r="J433" s="91">
        <f ca="1">IF(ISERROR(G433),0,G433)</f>
        <v>57.92</v>
      </c>
      <c r="K433" s="1">
        <f>COUNTA($A$1:$A433)-1</f>
        <v>62</v>
      </c>
      <c r="L433" s="1">
        <f>IF(MAX(K:K)=K433,MATCH(9999999,$K:$K)+1,MATCH(K433+1,K:K,0))-ROW(L433)-2</f>
        <v>5</v>
      </c>
      <c r="M433" s="3" t="str">
        <f ca="1">IF(AND(OR(I433&lt;&gt;0,J433&lt;&gt;0),N433="Sim"),"F","")</f>
        <v>F</v>
      </c>
      <c r="N433" s="84" t="s">
        <v>64</v>
      </c>
    </row>
    <row r="434" spans="1:14" x14ac:dyDescent="0.2">
      <c r="B434" s="92" t="s">
        <v>6169</v>
      </c>
      <c r="C434" s="92" t="s">
        <v>7920</v>
      </c>
      <c r="D434" s="79" t="str">
        <f ca="1">IF(ISNUMBER($L434),OFFSET(Banco!$A$1,Composições!$L434-1,COLUMN(Composições!D434)-1),"")</f>
        <v>ARGAMASSA COLANTE AC I PARA CERAMICAS</v>
      </c>
      <c r="E434" s="78" t="str">
        <f ca="1">IF(ISNUMBER($L434),OFFSET(Banco!$A$1,Composições!$L434-1,COLUMN(Composições!E434)-1),"")</f>
        <v>KG</v>
      </c>
      <c r="F434" s="78">
        <f t="shared" ref="F434:G438" ca="1" si="74">TRUNC($H434*ROUND(I434,2),2)</f>
        <v>0</v>
      </c>
      <c r="G434" s="78">
        <f t="shared" ca="1" si="74"/>
        <v>3.43</v>
      </c>
      <c r="H434" s="80">
        <v>4.91</v>
      </c>
      <c r="I434" s="81">
        <f ca="1">IF(ISNUMBER($L434),VALUE(OFFSET(Banco!$A$1,Composições!$L434-1,COLUMN(Composições!I434)-4)),0)</f>
        <v>0</v>
      </c>
      <c r="J434" s="81">
        <f ca="1">IF(ISNUMBER($L434),VALUE(OFFSET(Banco!$A$1,Composições!$L434-1,COLUMN(Composições!J434)-4)),0)</f>
        <v>0.7</v>
      </c>
      <c r="K434" s="1">
        <f>COUNTA($A$1:$A434)-1</f>
        <v>62</v>
      </c>
      <c r="L434" s="1">
        <f ca="1">MATCH(Composições!CONCATENAR,Banco!$A:$A,0)</f>
        <v>10250</v>
      </c>
      <c r="M434" s="82" t="str">
        <f ca="1">IF(OR(ISERROR($L434),$H434="",$H434=0),"",OFFSET(M$1,MATCH($K434,$K$1:$K434,0)-1,0))</f>
        <v>F</v>
      </c>
    </row>
    <row r="435" spans="1:14" x14ac:dyDescent="0.2">
      <c r="B435" s="92" t="s">
        <v>6169</v>
      </c>
      <c r="C435" s="92" t="s">
        <v>7921</v>
      </c>
      <c r="D435" s="79" t="str">
        <f ca="1">IF(ISNUMBER($L435),OFFSET(Banco!$A$1,Composições!$L435-1,COLUMN(Composições!D435)-1),"")</f>
        <v>REJUNTE CIMENTICIO, QUALQUER COR</v>
      </c>
      <c r="E435" s="78" t="str">
        <f ca="1">IF(ISNUMBER($L435),OFFSET(Banco!$A$1,Composições!$L435-1,COLUMN(Composições!E435)-1),"")</f>
        <v>KG</v>
      </c>
      <c r="F435" s="78">
        <f t="shared" ca="1" si="74"/>
        <v>0</v>
      </c>
      <c r="G435" s="78">
        <f t="shared" ca="1" si="74"/>
        <v>1.73</v>
      </c>
      <c r="H435" s="80">
        <v>0.42199999999999999</v>
      </c>
      <c r="I435" s="81">
        <f ca="1">IF(ISNUMBER($L435),VALUE(OFFSET(Banco!$A$1,Composições!$L435-1,COLUMN(Composições!I435)-4)),0)</f>
        <v>0</v>
      </c>
      <c r="J435" s="81">
        <f ca="1">IF(ISNUMBER($L435),VALUE(OFFSET(Banco!$A$1,Composições!$L435-1,COLUMN(Composições!J435)-4)),0)</f>
        <v>4.1100000000000003</v>
      </c>
      <c r="K435" s="1">
        <f>COUNTA($A$1:$A435)-1</f>
        <v>62</v>
      </c>
      <c r="L435" s="1">
        <f ca="1">MATCH(Composições!CONCATENAR,Banco!$A:$A,0)</f>
        <v>13643</v>
      </c>
      <c r="M435" s="82" t="str">
        <f ca="1">IF(OR(ISERROR($L435),$H435="",$H435=0),"",OFFSET(M$1,MATCH($K435,$K$1:$K435,0)-1,0))</f>
        <v>F</v>
      </c>
    </row>
    <row r="436" spans="1:14" ht="22.5" x14ac:dyDescent="0.2">
      <c r="B436" s="92" t="s">
        <v>6169</v>
      </c>
      <c r="C436" s="92" t="s">
        <v>7922</v>
      </c>
      <c r="D436" s="79" t="str">
        <f ca="1">IF(ISNUMBER($L436),OFFSET(Banco!$A$1,Composições!$L436-1,COLUMN(Composições!D436)-1),"")</f>
        <v>REVESTIMENTO PARA PAREDE, EM CERAMICA ESMALTADA, FORMATO MENOR OU IGUAL A 2025 CM2</v>
      </c>
      <c r="E436" s="78" t="str">
        <f ca="1">IF(ISNUMBER($L436),OFFSET(Banco!$A$1,Composições!$L436-1,COLUMN(Composições!E436)-1),"")</f>
        <v>M2</v>
      </c>
      <c r="F436" s="78">
        <f t="shared" ca="1" si="74"/>
        <v>0</v>
      </c>
      <c r="G436" s="78">
        <f t="shared" ca="1" si="74"/>
        <v>29.01</v>
      </c>
      <c r="H436" s="80">
        <v>1.0552999999999999</v>
      </c>
      <c r="I436" s="81">
        <f ca="1">IF(ISNUMBER($L436),VALUE(OFFSET(Banco!$A$1,Composições!$L436-1,COLUMN(Composições!I436)-4)),0)</f>
        <v>0</v>
      </c>
      <c r="J436" s="81">
        <f ca="1">IF(ISNUMBER($L436),VALUE(OFFSET(Banco!$A$1,Composições!$L436-1,COLUMN(Composições!J436)-4)),0)</f>
        <v>27.49</v>
      </c>
      <c r="K436" s="1">
        <f>COUNTA($A$1:$A436)-1</f>
        <v>62</v>
      </c>
      <c r="L436" s="1">
        <f ca="1">MATCH(Composições!CONCATENAR,Banco!$A:$A,0)</f>
        <v>13660</v>
      </c>
      <c r="M436" s="82" t="str">
        <f ca="1">IF(OR(ISERROR($L436),$H436="",$H436=0),"",OFFSET(M$1,MATCH($K436,$K$1:$K436,0)-1,0))</f>
        <v>F</v>
      </c>
    </row>
    <row r="437" spans="1:14" x14ac:dyDescent="0.2">
      <c r="B437" s="92" t="s">
        <v>6165</v>
      </c>
      <c r="C437" s="92" t="s">
        <v>144</v>
      </c>
      <c r="D437" s="79" t="str">
        <f ca="1">IF(ISNUMBER($L437),OFFSET(Banco!$A$1,Composições!$L437-1,COLUMN(Composições!D437)-1),"")</f>
        <v>AZULEJISTA OU LADRILHISTA COM ENCARGOS COMPLEMENTARES</v>
      </c>
      <c r="E437" s="78" t="str">
        <f ca="1">IF(ISNUMBER($L437),OFFSET(Banco!$A$1,Composições!$L437-1,COLUMN(Composições!E437)-1),"")</f>
        <v>H</v>
      </c>
      <c r="F437" s="78">
        <f t="shared" ca="1" si="74"/>
        <v>0</v>
      </c>
      <c r="G437" s="78">
        <f t="shared" ca="1" si="74"/>
        <v>17.670000000000002</v>
      </c>
      <c r="H437" s="80">
        <v>0.53410000000000002</v>
      </c>
      <c r="I437" s="81">
        <f ca="1">IF(ISNUMBER($L437),VALUE(OFFSET(Banco!$A$1,Composições!$L437-1,COLUMN(Composições!I437)-4)),0)</f>
        <v>0</v>
      </c>
      <c r="J437" s="81">
        <f ca="1">IF(ISNUMBER($L437),VALUE(OFFSET(Banco!$A$1,Composições!$L437-1,COLUMN(Composições!J437)-4)),0)</f>
        <v>33.1</v>
      </c>
      <c r="K437" s="1">
        <f>COUNTA($A$1:$A437)-1</f>
        <v>62</v>
      </c>
      <c r="L437" s="1">
        <f ca="1">MATCH(Composições!CONCATENAR,Banco!$A:$A,0)</f>
        <v>7057</v>
      </c>
      <c r="M437" s="82" t="str">
        <f ca="1">IF(OR(ISERROR($L437),$H437="",$H437=0),"",OFFSET(M$1,MATCH($K437,$K$1:$K437,0)-1,0))</f>
        <v>F</v>
      </c>
    </row>
    <row r="438" spans="1:14" x14ac:dyDescent="0.2">
      <c r="B438" s="92" t="s">
        <v>6165</v>
      </c>
      <c r="C438" s="92" t="s">
        <v>156</v>
      </c>
      <c r="D438" s="79" t="str">
        <f ca="1">IF(ISNUMBER($L438),OFFSET(Banco!$A$1,Composições!$L438-1,COLUMN(Composições!D438)-1),"")</f>
        <v>SERVENTE COM ENCARGOS COMPLEMENTARES</v>
      </c>
      <c r="E438" s="78" t="str">
        <f ca="1">IF(ISNUMBER($L438),OFFSET(Banco!$A$1,Composições!$L438-1,COLUMN(Composições!E438)-1),"")</f>
        <v>H</v>
      </c>
      <c r="F438" s="78">
        <f t="shared" ca="1" si="74"/>
        <v>0</v>
      </c>
      <c r="G438" s="78">
        <f t="shared" ca="1" si="74"/>
        <v>6.08</v>
      </c>
      <c r="H438" s="80">
        <v>0.26860000000000001</v>
      </c>
      <c r="I438" s="81">
        <f ca="1">IF(ISNUMBER($L438),VALUE(OFFSET(Banco!$A$1,Composições!$L438-1,COLUMN(Composições!I438)-4)),0)</f>
        <v>0</v>
      </c>
      <c r="J438" s="81">
        <f ca="1">IF(ISNUMBER($L438),VALUE(OFFSET(Banco!$A$1,Composições!$L438-1,COLUMN(Composições!J438)-4)),0)</f>
        <v>22.64</v>
      </c>
      <c r="K438" s="1">
        <f>COUNTA($A$1:$A438)-1</f>
        <v>62</v>
      </c>
      <c r="L438" s="1">
        <f ca="1">MATCH(Composições!CONCATENAR,Banco!$A:$A,0)</f>
        <v>7362</v>
      </c>
      <c r="M438" s="82" t="str">
        <f ca="1">IF(OR(ISERROR($L438),$H438="",$H438=0),"",OFFSET(M$1,MATCH($K438,$K$1:$K438,0)-1,0))</f>
        <v>F</v>
      </c>
    </row>
    <row r="439" spans="1:14" customFormat="1" ht="12.75" x14ac:dyDescent="0.2">
      <c r="K439">
        <f>COUNTA($A$1:$A439)-1</f>
        <v>62</v>
      </c>
      <c r="M439" s="85" t="str">
        <f ca="1">IF(OFFSET($M$1,MATCH(OFFSET(K439,-1,0),$K$1:$K439,0)-1,0)="F","F","")</f>
        <v>F</v>
      </c>
    </row>
    <row r="440" spans="1:14" ht="33.75" x14ac:dyDescent="0.2">
      <c r="A440" s="83" t="str">
        <f>CONCATENAR</f>
        <v>Composição FNDE 294</v>
      </c>
      <c r="B440" s="86" t="s">
        <v>8423</v>
      </c>
      <c r="C440" s="86" t="s">
        <v>7908</v>
      </c>
      <c r="D440" s="87" t="s">
        <v>7907</v>
      </c>
      <c r="E440" s="86" t="s">
        <v>6149</v>
      </c>
      <c r="F440" s="88">
        <f ca="1">IF($L440&gt;0,SUM(OFFSET(F440,1,0,$L440),0))</f>
        <v>0</v>
      </c>
      <c r="G440" s="88">
        <f ca="1">IF($L440&gt;0,SUM(OFFSET(G440,1,0,$L440),0))</f>
        <v>57.92</v>
      </c>
      <c r="H440" s="89"/>
      <c r="I440" s="90">
        <f ca="1">IF(ISERROR(F440),0,F440)</f>
        <v>0</v>
      </c>
      <c r="J440" s="91">
        <f ca="1">IF(ISERROR(G440),0,G440)</f>
        <v>57.92</v>
      </c>
      <c r="K440" s="1">
        <f>COUNTA($A$1:$A440)-1</f>
        <v>63</v>
      </c>
      <c r="L440" s="1">
        <f>IF(MAX(K:K)=K440,MATCH(9999999,$K:$K)+1,MATCH(K440+1,K:K,0))-ROW(L440)-2</f>
        <v>5</v>
      </c>
      <c r="M440" s="3" t="str">
        <f ca="1">IF(AND(OR(I440&lt;&gt;0,J440&lt;&gt;0),N440="Sim"),"F","")</f>
        <v>F</v>
      </c>
      <c r="N440" s="84" t="s">
        <v>64</v>
      </c>
    </row>
    <row r="441" spans="1:14" x14ac:dyDescent="0.2">
      <c r="B441" s="92" t="s">
        <v>6169</v>
      </c>
      <c r="C441" s="92" t="s">
        <v>7920</v>
      </c>
      <c r="D441" s="79" t="str">
        <f ca="1">IF(ISNUMBER($L441),OFFSET(Banco!$A$1,Composições!$L441-1,COLUMN(Composições!D441)-1),"")</f>
        <v>ARGAMASSA COLANTE AC I PARA CERAMICAS</v>
      </c>
      <c r="E441" s="78" t="str">
        <f ca="1">IF(ISNUMBER($L441),OFFSET(Banco!$A$1,Composições!$L441-1,COLUMN(Composições!E441)-1),"")</f>
        <v>KG</v>
      </c>
      <c r="F441" s="78">
        <f t="shared" ref="F441:G445" ca="1" si="75">TRUNC($H441*ROUND(I441,2),2)</f>
        <v>0</v>
      </c>
      <c r="G441" s="78">
        <f t="shared" ca="1" si="75"/>
        <v>3.43</v>
      </c>
      <c r="H441" s="80">
        <v>4.91</v>
      </c>
      <c r="I441" s="81">
        <f ca="1">IF(ISNUMBER($L441),VALUE(OFFSET(Banco!$A$1,Composições!$L441-1,COLUMN(Composições!I441)-4)),0)</f>
        <v>0</v>
      </c>
      <c r="J441" s="81">
        <f ca="1">IF(ISNUMBER($L441),VALUE(OFFSET(Banco!$A$1,Composições!$L441-1,COLUMN(Composições!J441)-4)),0)</f>
        <v>0.7</v>
      </c>
      <c r="K441" s="1">
        <f>COUNTA($A$1:$A441)-1</f>
        <v>63</v>
      </c>
      <c r="L441" s="1">
        <f ca="1">MATCH(Composições!CONCATENAR,Banco!$A:$A,0)</f>
        <v>10250</v>
      </c>
      <c r="M441" s="82" t="str">
        <f ca="1">IF(OR(ISERROR($L441),$H441="",$H441=0),"",OFFSET(M$1,MATCH($K441,$K$1:$K441,0)-1,0))</f>
        <v>F</v>
      </c>
    </row>
    <row r="442" spans="1:14" x14ac:dyDescent="0.2">
      <c r="B442" s="92" t="s">
        <v>6169</v>
      </c>
      <c r="C442" s="92" t="s">
        <v>7921</v>
      </c>
      <c r="D442" s="79" t="str">
        <f ca="1">IF(ISNUMBER($L442),OFFSET(Banco!$A$1,Composições!$L442-1,COLUMN(Composições!D442)-1),"")</f>
        <v>REJUNTE CIMENTICIO, QUALQUER COR</v>
      </c>
      <c r="E442" s="78" t="str">
        <f ca="1">IF(ISNUMBER($L442),OFFSET(Banco!$A$1,Composições!$L442-1,COLUMN(Composições!E442)-1),"")</f>
        <v>KG</v>
      </c>
      <c r="F442" s="78">
        <f t="shared" ca="1" si="75"/>
        <v>0</v>
      </c>
      <c r="G442" s="78">
        <f t="shared" ca="1" si="75"/>
        <v>1.73</v>
      </c>
      <c r="H442" s="80">
        <v>0.42199999999999999</v>
      </c>
      <c r="I442" s="81">
        <f ca="1">IF(ISNUMBER($L442),VALUE(OFFSET(Banco!$A$1,Composições!$L442-1,COLUMN(Composições!I442)-4)),0)</f>
        <v>0</v>
      </c>
      <c r="J442" s="81">
        <f ca="1">IF(ISNUMBER($L442),VALUE(OFFSET(Banco!$A$1,Composições!$L442-1,COLUMN(Composições!J442)-4)),0)</f>
        <v>4.1100000000000003</v>
      </c>
      <c r="K442" s="1">
        <f>COUNTA($A$1:$A442)-1</f>
        <v>63</v>
      </c>
      <c r="L442" s="1">
        <f ca="1">MATCH(Composições!CONCATENAR,Banco!$A:$A,0)</f>
        <v>13643</v>
      </c>
      <c r="M442" s="82" t="str">
        <f ca="1">IF(OR(ISERROR($L442),$H442="",$H442=0),"",OFFSET(M$1,MATCH($K442,$K$1:$K442,0)-1,0))</f>
        <v>F</v>
      </c>
    </row>
    <row r="443" spans="1:14" ht="22.5" x14ac:dyDescent="0.2">
      <c r="B443" s="92" t="s">
        <v>6169</v>
      </c>
      <c r="C443" s="92" t="s">
        <v>7922</v>
      </c>
      <c r="D443" s="79" t="str">
        <f ca="1">IF(ISNUMBER($L443),OFFSET(Banco!$A$1,Composições!$L443-1,COLUMN(Composições!D443)-1),"")</f>
        <v>REVESTIMENTO PARA PAREDE, EM CERAMICA ESMALTADA, FORMATO MENOR OU IGUAL A 2025 CM2</v>
      </c>
      <c r="E443" s="78" t="str">
        <f ca="1">IF(ISNUMBER($L443),OFFSET(Banco!$A$1,Composições!$L443-1,COLUMN(Composições!E443)-1),"")</f>
        <v>M2</v>
      </c>
      <c r="F443" s="78">
        <f t="shared" ca="1" si="75"/>
        <v>0</v>
      </c>
      <c r="G443" s="78">
        <f t="shared" ca="1" si="75"/>
        <v>29.01</v>
      </c>
      <c r="H443" s="80">
        <v>1.0552999999999999</v>
      </c>
      <c r="I443" s="81">
        <f ca="1">IF(ISNUMBER($L443),VALUE(OFFSET(Banco!$A$1,Composições!$L443-1,COLUMN(Composições!I443)-4)),0)</f>
        <v>0</v>
      </c>
      <c r="J443" s="81">
        <f ca="1">IF(ISNUMBER($L443),VALUE(OFFSET(Banco!$A$1,Composições!$L443-1,COLUMN(Composições!J443)-4)),0)</f>
        <v>27.49</v>
      </c>
      <c r="K443" s="1">
        <f>COUNTA($A$1:$A443)-1</f>
        <v>63</v>
      </c>
      <c r="L443" s="1">
        <f ca="1">MATCH(Composições!CONCATENAR,Banco!$A:$A,0)</f>
        <v>13660</v>
      </c>
      <c r="M443" s="82" t="str">
        <f ca="1">IF(OR(ISERROR($L443),$H443="",$H443=0),"",OFFSET(M$1,MATCH($K443,$K$1:$K443,0)-1,0))</f>
        <v>F</v>
      </c>
    </row>
    <row r="444" spans="1:14" x14ac:dyDescent="0.2">
      <c r="B444" s="92" t="s">
        <v>6165</v>
      </c>
      <c r="C444" s="92" t="s">
        <v>144</v>
      </c>
      <c r="D444" s="79" t="str">
        <f ca="1">IF(ISNUMBER($L444),OFFSET(Banco!$A$1,Composições!$L444-1,COLUMN(Composições!D444)-1),"")</f>
        <v>AZULEJISTA OU LADRILHISTA COM ENCARGOS COMPLEMENTARES</v>
      </c>
      <c r="E444" s="78" t="str">
        <f ca="1">IF(ISNUMBER($L444),OFFSET(Banco!$A$1,Composições!$L444-1,COLUMN(Composições!E444)-1),"")</f>
        <v>H</v>
      </c>
      <c r="F444" s="78">
        <f t="shared" ca="1" si="75"/>
        <v>0</v>
      </c>
      <c r="G444" s="78">
        <f t="shared" ca="1" si="75"/>
        <v>17.670000000000002</v>
      </c>
      <c r="H444" s="80">
        <v>0.53410000000000002</v>
      </c>
      <c r="I444" s="81">
        <f ca="1">IF(ISNUMBER($L444),VALUE(OFFSET(Banco!$A$1,Composições!$L444-1,COLUMN(Composições!I444)-4)),0)</f>
        <v>0</v>
      </c>
      <c r="J444" s="81">
        <f ca="1">IF(ISNUMBER($L444),VALUE(OFFSET(Banco!$A$1,Composições!$L444-1,COLUMN(Composições!J444)-4)),0)</f>
        <v>33.1</v>
      </c>
      <c r="K444" s="1">
        <f>COUNTA($A$1:$A444)-1</f>
        <v>63</v>
      </c>
      <c r="L444" s="1">
        <f ca="1">MATCH(Composições!CONCATENAR,Banco!$A:$A,0)</f>
        <v>7057</v>
      </c>
      <c r="M444" s="82" t="str">
        <f ca="1">IF(OR(ISERROR($L444),$H444="",$H444=0),"",OFFSET(M$1,MATCH($K444,$K$1:$K444,0)-1,0))</f>
        <v>F</v>
      </c>
    </row>
    <row r="445" spans="1:14" x14ac:dyDescent="0.2">
      <c r="B445" s="92" t="s">
        <v>6165</v>
      </c>
      <c r="C445" s="92" t="s">
        <v>156</v>
      </c>
      <c r="D445" s="79" t="str">
        <f ca="1">IF(ISNUMBER($L445),OFFSET(Banco!$A$1,Composições!$L445-1,COLUMN(Composições!D445)-1),"")</f>
        <v>SERVENTE COM ENCARGOS COMPLEMENTARES</v>
      </c>
      <c r="E445" s="78" t="str">
        <f ca="1">IF(ISNUMBER($L445),OFFSET(Banco!$A$1,Composições!$L445-1,COLUMN(Composições!E445)-1),"")</f>
        <v>H</v>
      </c>
      <c r="F445" s="78">
        <f t="shared" ca="1" si="75"/>
        <v>0</v>
      </c>
      <c r="G445" s="78">
        <f t="shared" ca="1" si="75"/>
        <v>6.08</v>
      </c>
      <c r="H445" s="80">
        <v>0.26860000000000001</v>
      </c>
      <c r="I445" s="81">
        <f ca="1">IF(ISNUMBER($L445),VALUE(OFFSET(Banco!$A$1,Composições!$L445-1,COLUMN(Composições!I445)-4)),0)</f>
        <v>0</v>
      </c>
      <c r="J445" s="81">
        <f ca="1">IF(ISNUMBER($L445),VALUE(OFFSET(Banco!$A$1,Composições!$L445-1,COLUMN(Composições!J445)-4)),0)</f>
        <v>22.64</v>
      </c>
      <c r="K445" s="1">
        <f>COUNTA($A$1:$A445)-1</f>
        <v>63</v>
      </c>
      <c r="L445" s="1">
        <f ca="1">MATCH(Composições!CONCATENAR,Banco!$A:$A,0)</f>
        <v>7362</v>
      </c>
      <c r="M445" s="82" t="str">
        <f ca="1">IF(OR(ISERROR($L445),$H445="",$H445=0),"",OFFSET(M$1,MATCH($K445,$K$1:$K445,0)-1,0))</f>
        <v>F</v>
      </c>
    </row>
    <row r="446" spans="1:14" customFormat="1" ht="12.75" x14ac:dyDescent="0.2">
      <c r="K446">
        <f>COUNTA($A$1:$A446)-1</f>
        <v>63</v>
      </c>
      <c r="M446" s="85" t="str">
        <f ca="1">IF(OFFSET($M$1,MATCH(OFFSET(K446,-1,0),$K$1:$K446,0)-1,0)="F","F","")</f>
        <v>F</v>
      </c>
    </row>
    <row r="447" spans="1:14" ht="33.75" x14ac:dyDescent="0.2">
      <c r="A447" s="83" t="str">
        <f>CONCATENAR</f>
        <v>Composição FNDE 295</v>
      </c>
      <c r="B447" s="86" t="s">
        <v>8423</v>
      </c>
      <c r="C447" s="86" t="s">
        <v>7910</v>
      </c>
      <c r="D447" s="87" t="s">
        <v>7909</v>
      </c>
      <c r="E447" s="86" t="s">
        <v>6149</v>
      </c>
      <c r="F447" s="88">
        <f ca="1">IF($L447&gt;0,SUM(OFFSET(F447,1,0,$L447),0))</f>
        <v>0</v>
      </c>
      <c r="G447" s="88">
        <f ca="1">IF($L447&gt;0,SUM(OFFSET(G447,1,0,$L447),0))</f>
        <v>57.92</v>
      </c>
      <c r="H447" s="89"/>
      <c r="I447" s="90">
        <f ca="1">IF(ISERROR(F447),0,F447)</f>
        <v>0</v>
      </c>
      <c r="J447" s="91">
        <f ca="1">IF(ISERROR(G447),0,G447)</f>
        <v>57.92</v>
      </c>
      <c r="K447" s="1">
        <f>COUNTA($A$1:$A447)-1</f>
        <v>64</v>
      </c>
      <c r="L447" s="1">
        <f>IF(MAX(K:K)=K447,MATCH(9999999,$K:$K)+1,MATCH(K447+1,K:K,0))-ROW(L447)-2</f>
        <v>5</v>
      </c>
      <c r="M447" s="3" t="str">
        <f ca="1">IF(AND(OR(I447&lt;&gt;0,J447&lt;&gt;0),N447="Sim"),"F","")</f>
        <v>F</v>
      </c>
      <c r="N447" s="84" t="s">
        <v>64</v>
      </c>
    </row>
    <row r="448" spans="1:14" x14ac:dyDescent="0.2">
      <c r="B448" s="92" t="s">
        <v>6169</v>
      </c>
      <c r="C448" s="92" t="s">
        <v>7920</v>
      </c>
      <c r="D448" s="79" t="str">
        <f ca="1">IF(ISNUMBER($L448),OFFSET(Banco!$A$1,Composições!$L448-1,COLUMN(Composições!D448)-1),"")</f>
        <v>ARGAMASSA COLANTE AC I PARA CERAMICAS</v>
      </c>
      <c r="E448" s="78" t="str">
        <f ca="1">IF(ISNUMBER($L448),OFFSET(Banco!$A$1,Composições!$L448-1,COLUMN(Composições!E448)-1),"")</f>
        <v>KG</v>
      </c>
      <c r="F448" s="78">
        <f t="shared" ref="F448:G452" ca="1" si="76">TRUNC($H448*ROUND(I448,2),2)</f>
        <v>0</v>
      </c>
      <c r="G448" s="78">
        <f t="shared" ca="1" si="76"/>
        <v>3.43</v>
      </c>
      <c r="H448" s="80">
        <v>4.91</v>
      </c>
      <c r="I448" s="81">
        <f ca="1">IF(ISNUMBER($L448),VALUE(OFFSET(Banco!$A$1,Composições!$L448-1,COLUMN(Composições!I448)-4)),0)</f>
        <v>0</v>
      </c>
      <c r="J448" s="81">
        <f ca="1">IF(ISNUMBER($L448),VALUE(OFFSET(Banco!$A$1,Composições!$L448-1,COLUMN(Composições!J448)-4)),0)</f>
        <v>0.7</v>
      </c>
      <c r="K448" s="1">
        <f>COUNTA($A$1:$A448)-1</f>
        <v>64</v>
      </c>
      <c r="L448" s="1">
        <f ca="1">MATCH(Composições!CONCATENAR,Banco!$A:$A,0)</f>
        <v>10250</v>
      </c>
      <c r="M448" s="82" t="str">
        <f ca="1">IF(OR(ISERROR($L448),$H448="",$H448=0),"",OFFSET(M$1,MATCH($K448,$K$1:$K448,0)-1,0))</f>
        <v>F</v>
      </c>
    </row>
    <row r="449" spans="1:14" x14ac:dyDescent="0.2">
      <c r="B449" s="92" t="s">
        <v>6169</v>
      </c>
      <c r="C449" s="92" t="s">
        <v>7921</v>
      </c>
      <c r="D449" s="79" t="str">
        <f ca="1">IF(ISNUMBER($L449),OFFSET(Banco!$A$1,Composições!$L449-1,COLUMN(Composições!D449)-1),"")</f>
        <v>REJUNTE CIMENTICIO, QUALQUER COR</v>
      </c>
      <c r="E449" s="78" t="str">
        <f ca="1">IF(ISNUMBER($L449),OFFSET(Banco!$A$1,Composições!$L449-1,COLUMN(Composições!E449)-1),"")</f>
        <v>KG</v>
      </c>
      <c r="F449" s="78">
        <f t="shared" ca="1" si="76"/>
        <v>0</v>
      </c>
      <c r="G449" s="78">
        <f t="shared" ca="1" si="76"/>
        <v>1.73</v>
      </c>
      <c r="H449" s="80">
        <v>0.42199999999999999</v>
      </c>
      <c r="I449" s="81">
        <f ca="1">IF(ISNUMBER($L449),VALUE(OFFSET(Banco!$A$1,Composições!$L449-1,COLUMN(Composições!I449)-4)),0)</f>
        <v>0</v>
      </c>
      <c r="J449" s="81">
        <f ca="1">IF(ISNUMBER($L449),VALUE(OFFSET(Banco!$A$1,Composições!$L449-1,COLUMN(Composições!J449)-4)),0)</f>
        <v>4.1100000000000003</v>
      </c>
      <c r="K449" s="1">
        <f>COUNTA($A$1:$A449)-1</f>
        <v>64</v>
      </c>
      <c r="L449" s="1">
        <f ca="1">MATCH(Composições!CONCATENAR,Banco!$A:$A,0)</f>
        <v>13643</v>
      </c>
      <c r="M449" s="82" t="str">
        <f ca="1">IF(OR(ISERROR($L449),$H449="",$H449=0),"",OFFSET(M$1,MATCH($K449,$K$1:$K449,0)-1,0))</f>
        <v>F</v>
      </c>
    </row>
    <row r="450" spans="1:14" ht="22.5" x14ac:dyDescent="0.2">
      <c r="B450" s="92" t="s">
        <v>6169</v>
      </c>
      <c r="C450" s="92" t="s">
        <v>7922</v>
      </c>
      <c r="D450" s="79" t="str">
        <f ca="1">IF(ISNUMBER($L450),OFFSET(Banco!$A$1,Composições!$L450-1,COLUMN(Composições!D450)-1),"")</f>
        <v>REVESTIMENTO PARA PAREDE, EM CERAMICA ESMALTADA, FORMATO MENOR OU IGUAL A 2025 CM2</v>
      </c>
      <c r="E450" s="78" t="str">
        <f ca="1">IF(ISNUMBER($L450),OFFSET(Banco!$A$1,Composições!$L450-1,COLUMN(Composições!E450)-1),"")</f>
        <v>M2</v>
      </c>
      <c r="F450" s="78">
        <f t="shared" ca="1" si="76"/>
        <v>0</v>
      </c>
      <c r="G450" s="78">
        <f t="shared" ca="1" si="76"/>
        <v>29.01</v>
      </c>
      <c r="H450" s="80">
        <v>1.0552999999999999</v>
      </c>
      <c r="I450" s="81">
        <f ca="1">IF(ISNUMBER($L450),VALUE(OFFSET(Banco!$A$1,Composições!$L450-1,COLUMN(Composições!I450)-4)),0)</f>
        <v>0</v>
      </c>
      <c r="J450" s="81">
        <f ca="1">IF(ISNUMBER($L450),VALUE(OFFSET(Banco!$A$1,Composições!$L450-1,COLUMN(Composições!J450)-4)),0)</f>
        <v>27.49</v>
      </c>
      <c r="K450" s="1">
        <f>COUNTA($A$1:$A450)-1</f>
        <v>64</v>
      </c>
      <c r="L450" s="1">
        <f ca="1">MATCH(Composições!CONCATENAR,Banco!$A:$A,0)</f>
        <v>13660</v>
      </c>
      <c r="M450" s="82" t="str">
        <f ca="1">IF(OR(ISERROR($L450),$H450="",$H450=0),"",OFFSET(M$1,MATCH($K450,$K$1:$K450,0)-1,0))</f>
        <v>F</v>
      </c>
    </row>
    <row r="451" spans="1:14" x14ac:dyDescent="0.2">
      <c r="B451" s="92" t="s">
        <v>6165</v>
      </c>
      <c r="C451" s="92" t="s">
        <v>144</v>
      </c>
      <c r="D451" s="79" t="str">
        <f ca="1">IF(ISNUMBER($L451),OFFSET(Banco!$A$1,Composições!$L451-1,COLUMN(Composições!D451)-1),"")</f>
        <v>AZULEJISTA OU LADRILHISTA COM ENCARGOS COMPLEMENTARES</v>
      </c>
      <c r="E451" s="78" t="str">
        <f ca="1">IF(ISNUMBER($L451),OFFSET(Banco!$A$1,Composições!$L451-1,COLUMN(Composições!E451)-1),"")</f>
        <v>H</v>
      </c>
      <c r="F451" s="78">
        <f t="shared" ca="1" si="76"/>
        <v>0</v>
      </c>
      <c r="G451" s="78">
        <f t="shared" ca="1" si="76"/>
        <v>17.670000000000002</v>
      </c>
      <c r="H451" s="80">
        <v>0.53410000000000002</v>
      </c>
      <c r="I451" s="81">
        <f ca="1">IF(ISNUMBER($L451),VALUE(OFFSET(Banco!$A$1,Composições!$L451-1,COLUMN(Composições!I451)-4)),0)</f>
        <v>0</v>
      </c>
      <c r="J451" s="81">
        <f ca="1">IF(ISNUMBER($L451),VALUE(OFFSET(Banco!$A$1,Composições!$L451-1,COLUMN(Composições!J451)-4)),0)</f>
        <v>33.1</v>
      </c>
      <c r="K451" s="1">
        <f>COUNTA($A$1:$A451)-1</f>
        <v>64</v>
      </c>
      <c r="L451" s="1">
        <f ca="1">MATCH(Composições!CONCATENAR,Banco!$A:$A,0)</f>
        <v>7057</v>
      </c>
      <c r="M451" s="82" t="str">
        <f ca="1">IF(OR(ISERROR($L451),$H451="",$H451=0),"",OFFSET(M$1,MATCH($K451,$K$1:$K451,0)-1,0))</f>
        <v>F</v>
      </c>
    </row>
    <row r="452" spans="1:14" x14ac:dyDescent="0.2">
      <c r="B452" s="92" t="s">
        <v>6165</v>
      </c>
      <c r="C452" s="92" t="s">
        <v>156</v>
      </c>
      <c r="D452" s="79" t="str">
        <f ca="1">IF(ISNUMBER($L452),OFFSET(Banco!$A$1,Composições!$L452-1,COLUMN(Composições!D452)-1),"")</f>
        <v>SERVENTE COM ENCARGOS COMPLEMENTARES</v>
      </c>
      <c r="E452" s="78" t="str">
        <f ca="1">IF(ISNUMBER($L452),OFFSET(Banco!$A$1,Composições!$L452-1,COLUMN(Composições!E452)-1),"")</f>
        <v>H</v>
      </c>
      <c r="F452" s="78">
        <f t="shared" ca="1" si="76"/>
        <v>0</v>
      </c>
      <c r="G452" s="78">
        <f t="shared" ca="1" si="76"/>
        <v>6.08</v>
      </c>
      <c r="H452" s="80">
        <v>0.26860000000000001</v>
      </c>
      <c r="I452" s="81">
        <f ca="1">IF(ISNUMBER($L452),VALUE(OFFSET(Banco!$A$1,Composições!$L452-1,COLUMN(Composições!I452)-4)),0)</f>
        <v>0</v>
      </c>
      <c r="J452" s="81">
        <f ca="1">IF(ISNUMBER($L452),VALUE(OFFSET(Banco!$A$1,Composições!$L452-1,COLUMN(Composições!J452)-4)),0)</f>
        <v>22.64</v>
      </c>
      <c r="K452" s="1">
        <f>COUNTA($A$1:$A452)-1</f>
        <v>64</v>
      </c>
      <c r="L452" s="1">
        <f ca="1">MATCH(Composições!CONCATENAR,Banco!$A:$A,0)</f>
        <v>7362</v>
      </c>
      <c r="M452" s="82" t="str">
        <f ca="1">IF(OR(ISERROR($L452),$H452="",$H452=0),"",OFFSET(M$1,MATCH($K452,$K$1:$K452,0)-1,0))</f>
        <v>F</v>
      </c>
    </row>
    <row r="453" spans="1:14" customFormat="1" ht="12.75" x14ac:dyDescent="0.2">
      <c r="K453">
        <f>COUNTA($A$1:$A453)-1</f>
        <v>64</v>
      </c>
      <c r="M453" s="85" t="str">
        <f ca="1">IF(OFFSET($M$1,MATCH(OFFSET(K453,-1,0),$K$1:$K453,0)-1,0)="F","F","")</f>
        <v>F</v>
      </c>
    </row>
    <row r="454" spans="1:14" ht="33.75" x14ac:dyDescent="0.2">
      <c r="A454" s="83" t="str">
        <f>CONCATENAR</f>
        <v>Composição FNDE 296</v>
      </c>
      <c r="B454" s="86" t="s">
        <v>8423</v>
      </c>
      <c r="C454" s="86" t="s">
        <v>7912</v>
      </c>
      <c r="D454" s="87" t="s">
        <v>7911</v>
      </c>
      <c r="E454" s="86" t="s">
        <v>6149</v>
      </c>
      <c r="F454" s="88">
        <f ca="1">IF($L454&gt;0,SUM(OFFSET(F454,1,0,$L454),0))</f>
        <v>0</v>
      </c>
      <c r="G454" s="88">
        <f ca="1">IF($L454&gt;0,SUM(OFFSET(G454,1,0,$L454),0))</f>
        <v>57.92</v>
      </c>
      <c r="H454" s="89"/>
      <c r="I454" s="90">
        <f ca="1">IF(ISERROR(F454),0,F454)</f>
        <v>0</v>
      </c>
      <c r="J454" s="91">
        <f ca="1">IF(ISERROR(G454),0,G454)</f>
        <v>57.92</v>
      </c>
      <c r="K454" s="1">
        <f>COUNTA($A$1:$A454)-1</f>
        <v>65</v>
      </c>
      <c r="L454" s="1">
        <f>IF(MAX(K:K)=K454,MATCH(9999999,$K:$K)+1,MATCH(K454+1,K:K,0))-ROW(L454)-2</f>
        <v>5</v>
      </c>
      <c r="M454" s="3" t="str">
        <f ca="1">IF(AND(OR(I454&lt;&gt;0,J454&lt;&gt;0),N454="Sim"),"F","")</f>
        <v>F</v>
      </c>
      <c r="N454" s="84" t="s">
        <v>64</v>
      </c>
    </row>
    <row r="455" spans="1:14" x14ac:dyDescent="0.2">
      <c r="B455" s="92" t="s">
        <v>6169</v>
      </c>
      <c r="C455" s="92" t="s">
        <v>7920</v>
      </c>
      <c r="D455" s="79" t="str">
        <f ca="1">IF(ISNUMBER($L455),OFFSET(Banco!$A$1,Composições!$L455-1,COLUMN(Composições!D455)-1),"")</f>
        <v>ARGAMASSA COLANTE AC I PARA CERAMICAS</v>
      </c>
      <c r="E455" s="78" t="str">
        <f ca="1">IF(ISNUMBER($L455),OFFSET(Banco!$A$1,Composições!$L455-1,COLUMN(Composições!E455)-1),"")</f>
        <v>KG</v>
      </c>
      <c r="F455" s="78">
        <f t="shared" ref="F455:G459" ca="1" si="77">TRUNC($H455*ROUND(I455,2),2)</f>
        <v>0</v>
      </c>
      <c r="G455" s="78">
        <f t="shared" ca="1" si="77"/>
        <v>3.43</v>
      </c>
      <c r="H455" s="80">
        <v>4.91</v>
      </c>
      <c r="I455" s="81">
        <f ca="1">IF(ISNUMBER($L455),VALUE(OFFSET(Banco!$A$1,Composições!$L455-1,COLUMN(Composições!I455)-4)),0)</f>
        <v>0</v>
      </c>
      <c r="J455" s="81">
        <f ca="1">IF(ISNUMBER($L455),VALUE(OFFSET(Banco!$A$1,Composições!$L455-1,COLUMN(Composições!J455)-4)),0)</f>
        <v>0.7</v>
      </c>
      <c r="K455" s="1">
        <f>COUNTA($A$1:$A455)-1</f>
        <v>65</v>
      </c>
      <c r="L455" s="1">
        <f ca="1">MATCH(Composições!CONCATENAR,Banco!$A:$A,0)</f>
        <v>10250</v>
      </c>
      <c r="M455" s="82" t="str">
        <f ca="1">IF(OR(ISERROR($L455),$H455="",$H455=0),"",OFFSET(M$1,MATCH($K455,$K$1:$K455,0)-1,0))</f>
        <v>F</v>
      </c>
    </row>
    <row r="456" spans="1:14" x14ac:dyDescent="0.2">
      <c r="B456" s="92" t="s">
        <v>6169</v>
      </c>
      <c r="C456" s="92" t="s">
        <v>7921</v>
      </c>
      <c r="D456" s="79" t="str">
        <f ca="1">IF(ISNUMBER($L456),OFFSET(Banco!$A$1,Composições!$L456-1,COLUMN(Composições!D456)-1),"")</f>
        <v>REJUNTE CIMENTICIO, QUALQUER COR</v>
      </c>
      <c r="E456" s="78" t="str">
        <f ca="1">IF(ISNUMBER($L456),OFFSET(Banco!$A$1,Composições!$L456-1,COLUMN(Composições!E456)-1),"")</f>
        <v>KG</v>
      </c>
      <c r="F456" s="78">
        <f t="shared" ca="1" si="77"/>
        <v>0</v>
      </c>
      <c r="G456" s="78">
        <f t="shared" ca="1" si="77"/>
        <v>1.73</v>
      </c>
      <c r="H456" s="80">
        <v>0.42199999999999999</v>
      </c>
      <c r="I456" s="81">
        <f ca="1">IF(ISNUMBER($L456),VALUE(OFFSET(Banco!$A$1,Composições!$L456-1,COLUMN(Composições!I456)-4)),0)</f>
        <v>0</v>
      </c>
      <c r="J456" s="81">
        <f ca="1">IF(ISNUMBER($L456),VALUE(OFFSET(Banco!$A$1,Composições!$L456-1,COLUMN(Composições!J456)-4)),0)</f>
        <v>4.1100000000000003</v>
      </c>
      <c r="K456" s="1">
        <f>COUNTA($A$1:$A456)-1</f>
        <v>65</v>
      </c>
      <c r="L456" s="1">
        <f ca="1">MATCH(Composições!CONCATENAR,Banco!$A:$A,0)</f>
        <v>13643</v>
      </c>
      <c r="M456" s="82" t="str">
        <f ca="1">IF(OR(ISERROR($L456),$H456="",$H456=0),"",OFFSET(M$1,MATCH($K456,$K$1:$K456,0)-1,0))</f>
        <v>F</v>
      </c>
    </row>
    <row r="457" spans="1:14" ht="22.5" x14ac:dyDescent="0.2">
      <c r="B457" s="92" t="s">
        <v>6169</v>
      </c>
      <c r="C457" s="92" t="s">
        <v>7922</v>
      </c>
      <c r="D457" s="79" t="str">
        <f ca="1">IF(ISNUMBER($L457),OFFSET(Banco!$A$1,Composições!$L457-1,COLUMN(Composições!D457)-1),"")</f>
        <v>REVESTIMENTO PARA PAREDE, EM CERAMICA ESMALTADA, FORMATO MENOR OU IGUAL A 2025 CM2</v>
      </c>
      <c r="E457" s="78" t="str">
        <f ca="1">IF(ISNUMBER($L457),OFFSET(Banco!$A$1,Composições!$L457-1,COLUMN(Composições!E457)-1),"")</f>
        <v>M2</v>
      </c>
      <c r="F457" s="78">
        <f t="shared" ca="1" si="77"/>
        <v>0</v>
      </c>
      <c r="G457" s="78">
        <f t="shared" ca="1" si="77"/>
        <v>29.01</v>
      </c>
      <c r="H457" s="80">
        <v>1.0552999999999999</v>
      </c>
      <c r="I457" s="81">
        <f ca="1">IF(ISNUMBER($L457),VALUE(OFFSET(Banco!$A$1,Composições!$L457-1,COLUMN(Composições!I457)-4)),0)</f>
        <v>0</v>
      </c>
      <c r="J457" s="81">
        <f ca="1">IF(ISNUMBER($L457),VALUE(OFFSET(Banco!$A$1,Composições!$L457-1,COLUMN(Composições!J457)-4)),0)</f>
        <v>27.49</v>
      </c>
      <c r="K457" s="1">
        <f>COUNTA($A$1:$A457)-1</f>
        <v>65</v>
      </c>
      <c r="L457" s="1">
        <f ca="1">MATCH(Composições!CONCATENAR,Banco!$A:$A,0)</f>
        <v>13660</v>
      </c>
      <c r="M457" s="82" t="str">
        <f ca="1">IF(OR(ISERROR($L457),$H457="",$H457=0),"",OFFSET(M$1,MATCH($K457,$K$1:$K457,0)-1,0))</f>
        <v>F</v>
      </c>
    </row>
    <row r="458" spans="1:14" x14ac:dyDescent="0.2">
      <c r="B458" s="92" t="s">
        <v>6165</v>
      </c>
      <c r="C458" s="92" t="s">
        <v>144</v>
      </c>
      <c r="D458" s="79" t="str">
        <f ca="1">IF(ISNUMBER($L458),OFFSET(Banco!$A$1,Composições!$L458-1,COLUMN(Composições!D458)-1),"")</f>
        <v>AZULEJISTA OU LADRILHISTA COM ENCARGOS COMPLEMENTARES</v>
      </c>
      <c r="E458" s="78" t="str">
        <f ca="1">IF(ISNUMBER($L458),OFFSET(Banco!$A$1,Composições!$L458-1,COLUMN(Composições!E458)-1),"")</f>
        <v>H</v>
      </c>
      <c r="F458" s="78">
        <f t="shared" ca="1" si="77"/>
        <v>0</v>
      </c>
      <c r="G458" s="78">
        <f t="shared" ca="1" si="77"/>
        <v>17.670000000000002</v>
      </c>
      <c r="H458" s="80">
        <v>0.53410000000000002</v>
      </c>
      <c r="I458" s="81">
        <f ca="1">IF(ISNUMBER($L458),VALUE(OFFSET(Banco!$A$1,Composições!$L458-1,COLUMN(Composições!I458)-4)),0)</f>
        <v>0</v>
      </c>
      <c r="J458" s="81">
        <f ca="1">IF(ISNUMBER($L458),VALUE(OFFSET(Banco!$A$1,Composições!$L458-1,COLUMN(Composições!J458)-4)),0)</f>
        <v>33.1</v>
      </c>
      <c r="K458" s="1">
        <f>COUNTA($A$1:$A458)-1</f>
        <v>65</v>
      </c>
      <c r="L458" s="1">
        <f ca="1">MATCH(Composições!CONCATENAR,Banco!$A:$A,0)</f>
        <v>7057</v>
      </c>
      <c r="M458" s="82" t="str">
        <f ca="1">IF(OR(ISERROR($L458),$H458="",$H458=0),"",OFFSET(M$1,MATCH($K458,$K$1:$K458,0)-1,0))</f>
        <v>F</v>
      </c>
    </row>
    <row r="459" spans="1:14" x14ac:dyDescent="0.2">
      <c r="B459" s="92" t="s">
        <v>6165</v>
      </c>
      <c r="C459" s="92" t="s">
        <v>156</v>
      </c>
      <c r="D459" s="79" t="str">
        <f ca="1">IF(ISNUMBER($L459),OFFSET(Banco!$A$1,Composições!$L459-1,COLUMN(Composições!D459)-1),"")</f>
        <v>SERVENTE COM ENCARGOS COMPLEMENTARES</v>
      </c>
      <c r="E459" s="78" t="str">
        <f ca="1">IF(ISNUMBER($L459),OFFSET(Banco!$A$1,Composições!$L459-1,COLUMN(Composições!E459)-1),"")</f>
        <v>H</v>
      </c>
      <c r="F459" s="78">
        <f t="shared" ca="1" si="77"/>
        <v>0</v>
      </c>
      <c r="G459" s="78">
        <f t="shared" ca="1" si="77"/>
        <v>6.08</v>
      </c>
      <c r="H459" s="80">
        <v>0.26860000000000001</v>
      </c>
      <c r="I459" s="81">
        <f ca="1">IF(ISNUMBER($L459),VALUE(OFFSET(Banco!$A$1,Composições!$L459-1,COLUMN(Composições!I459)-4)),0)</f>
        <v>0</v>
      </c>
      <c r="J459" s="81">
        <f ca="1">IF(ISNUMBER($L459),VALUE(OFFSET(Banco!$A$1,Composições!$L459-1,COLUMN(Composições!J459)-4)),0)</f>
        <v>22.64</v>
      </c>
      <c r="K459" s="1">
        <f>COUNTA($A$1:$A459)-1</f>
        <v>65</v>
      </c>
      <c r="L459" s="1">
        <f ca="1">MATCH(Composições!CONCATENAR,Banco!$A:$A,0)</f>
        <v>7362</v>
      </c>
      <c r="M459" s="82" t="str">
        <f ca="1">IF(OR(ISERROR($L459),$H459="",$H459=0),"",OFFSET(M$1,MATCH($K459,$K$1:$K459,0)-1,0))</f>
        <v>F</v>
      </c>
    </row>
    <row r="460" spans="1:14" customFormat="1" ht="12.75" x14ac:dyDescent="0.2">
      <c r="K460">
        <f>COUNTA($A$1:$A460)-1</f>
        <v>65</v>
      </c>
      <c r="M460" s="85" t="str">
        <f ca="1">IF(OFFSET($M$1,MATCH(OFFSET(K460,-1,0),$K$1:$K460,0)-1,0)="F","F","")</f>
        <v>F</v>
      </c>
    </row>
    <row r="461" spans="1:14" x14ac:dyDescent="0.2">
      <c r="A461" s="83" t="str">
        <f>CONCATENAR</f>
        <v>Composição FNDE 245</v>
      </c>
      <c r="B461" s="86" t="s">
        <v>8423</v>
      </c>
      <c r="C461" s="86" t="s">
        <v>7914</v>
      </c>
      <c r="D461" s="87" t="s">
        <v>7913</v>
      </c>
      <c r="E461" s="86" t="s">
        <v>6147</v>
      </c>
      <c r="F461" s="88">
        <f ca="1">IF($L461&gt;0,SUM(OFFSET(F461,1,0,$L461),0))</f>
        <v>0</v>
      </c>
      <c r="G461" s="88">
        <f ca="1">IF($L461&gt;0,SUM(OFFSET(G461,1,0,$L461),0))</f>
        <v>39.520000000000003</v>
      </c>
      <c r="H461" s="89"/>
      <c r="I461" s="90">
        <f ca="1">IF(ISERROR(F461),0,F461)</f>
        <v>0</v>
      </c>
      <c r="J461" s="91">
        <f ca="1">IF(ISERROR(G461),0,G461)</f>
        <v>39.520000000000003</v>
      </c>
      <c r="K461" s="1">
        <f>COUNTA($A$1:$A461)-1</f>
        <v>66</v>
      </c>
      <c r="L461" s="1">
        <f>IF(MAX(K:K)=K461,MATCH(9999999,$K:$K)+1,MATCH(K461+1,K:K,0))-ROW(L461)-2</f>
        <v>4</v>
      </c>
      <c r="M461" s="3" t="str">
        <f ca="1">IF(AND(OR(I461&lt;&gt;0,J461&lt;&gt;0),N461="Sim"),"F","")</f>
        <v>F</v>
      </c>
      <c r="N461" s="84" t="s">
        <v>64</v>
      </c>
    </row>
    <row r="462" spans="1:14" x14ac:dyDescent="0.2">
      <c r="B462" s="92" t="s">
        <v>6169</v>
      </c>
      <c r="C462" s="92" t="s">
        <v>7923</v>
      </c>
      <c r="D462" s="79" t="str">
        <f ca="1">IF(ISNUMBER($L462),OFFSET(Banco!$A$1,Composições!$L462-1,COLUMN(Composições!D462)-1),"")</f>
        <v>COLA BRANCA BASE PVA</v>
      </c>
      <c r="E462" s="78" t="str">
        <f ca="1">IF(ISNUMBER($L462),OFFSET(Banco!$A$1,Composições!$L462-1,COLUMN(Composições!E462)-1),"")</f>
        <v>KG</v>
      </c>
      <c r="F462" s="78">
        <f t="shared" ref="F462:G465" ca="1" si="78">TRUNC($H462*ROUND(I462,2),2)</f>
        <v>0</v>
      </c>
      <c r="G462" s="78">
        <f t="shared" ca="1" si="78"/>
        <v>1.82</v>
      </c>
      <c r="H462" s="80">
        <v>4.0300000000000002E-2</v>
      </c>
      <c r="I462" s="81">
        <f ca="1">IF(ISNUMBER($L462),VALUE(OFFSET(Banco!$A$1,Composições!$L462-1,COLUMN(Composições!I462)-4)),0)</f>
        <v>0</v>
      </c>
      <c r="J462" s="81">
        <f ca="1">IF(ISNUMBER($L462),VALUE(OFFSET(Banco!$A$1,Composições!$L462-1,COLUMN(Composições!J462)-4)),0)</f>
        <v>45.36</v>
      </c>
      <c r="K462" s="1">
        <f>COUNTA($A$1:$A462)-1</f>
        <v>66</v>
      </c>
      <c r="L462" s="1">
        <f ca="1">MATCH(Composições!CONCATENAR,Banco!$A:$A,0)</f>
        <v>11097</v>
      </c>
      <c r="M462" s="82" t="str">
        <f ca="1">IF(OR(ISERROR($L462),$H462="",$H462=0),"",OFFSET(M$1,MATCH($K462,$K$1:$K462,0)-1,0))</f>
        <v>F</v>
      </c>
    </row>
    <row r="463" spans="1:14" ht="22.5" x14ac:dyDescent="0.2">
      <c r="B463" s="92" t="s">
        <v>6165</v>
      </c>
      <c r="C463" s="92" t="s">
        <v>7924</v>
      </c>
      <c r="D463" s="79" t="str">
        <f ca="1">IF(ISNUMBER($L463),OFFSET(Banco!$A$1,Composições!$L463-1,COLUMN(Composições!D463)-1),"")</f>
        <v>RODAPE DE MADEIRA MACICA CUMARU/IPE CHAMPANHE OU EQUIVALENTE DA REGIAO, *1,5 X 7 CM</v>
      </c>
      <c r="E463" s="78" t="str">
        <f ca="1">IF(ISNUMBER($L463),OFFSET(Banco!$A$1,Composições!$L463-1,COLUMN(Composições!E463)-1),"")</f>
        <v>M</v>
      </c>
      <c r="F463" s="78">
        <f t="shared" ca="1" si="78"/>
        <v>0</v>
      </c>
      <c r="G463" s="78">
        <f t="shared" ca="1" si="78"/>
        <v>23.11</v>
      </c>
      <c r="H463" s="80">
        <v>1.0349999999999999</v>
      </c>
      <c r="I463" s="81">
        <f ca="1">IF(ISNUMBER($L463),VALUE(OFFSET(Banco!$A$1,Composições!$L463-1,COLUMN(Composições!I463)-4)),0)</f>
        <v>0</v>
      </c>
      <c r="J463" s="81">
        <f ca="1">IF(ISNUMBER($L463),VALUE(OFFSET(Banco!$A$1,Composições!$L463-1,COLUMN(Composições!J463)-4)),0)</f>
        <v>22.33</v>
      </c>
      <c r="K463" s="1">
        <f>COUNTA($A$1:$A463)-1</f>
        <v>66</v>
      </c>
      <c r="L463" s="1">
        <f ca="1">MATCH(Composições!CONCATENAR,Banco!$A:$A,0)</f>
        <v>14831</v>
      </c>
      <c r="M463" s="82" t="str">
        <f ca="1">IF(OR(ISERROR($L463),$H463="",$H463=0),"",OFFSET(M$1,MATCH($K463,$K$1:$K463,0)-1,0))</f>
        <v>F</v>
      </c>
    </row>
    <row r="464" spans="1:14" x14ac:dyDescent="0.2">
      <c r="B464" s="92" t="s">
        <v>6165</v>
      </c>
      <c r="C464" s="92" t="s">
        <v>146</v>
      </c>
      <c r="D464" s="79" t="str">
        <f ca="1">IF(ISNUMBER($L464),OFFSET(Banco!$A$1,Composições!$L464-1,COLUMN(Composições!D464)-1),"")</f>
        <v>CARPINTEIRO DE FORMAS COM ENCARGOS COMPLEMENTARES</v>
      </c>
      <c r="E464" s="78" t="str">
        <f ca="1">IF(ISNUMBER($L464),OFFSET(Banco!$A$1,Composições!$L464-1,COLUMN(Composições!E464)-1),"")</f>
        <v>H</v>
      </c>
      <c r="F464" s="78">
        <f t="shared" ca="1" si="78"/>
        <v>0</v>
      </c>
      <c r="G464" s="78">
        <f t="shared" ca="1" si="78"/>
        <v>11.17</v>
      </c>
      <c r="H464" s="80">
        <v>0.36349999999999999</v>
      </c>
      <c r="I464" s="81">
        <f ca="1">IF(ISNUMBER($L464),VALUE(OFFSET(Banco!$A$1,Composições!$L464-1,COLUMN(Composições!I464)-4)),0)</f>
        <v>0</v>
      </c>
      <c r="J464" s="81">
        <f ca="1">IF(ISNUMBER($L464),VALUE(OFFSET(Banco!$A$1,Composições!$L464-1,COLUMN(Composições!J464)-4)),0)</f>
        <v>30.75</v>
      </c>
      <c r="K464" s="1">
        <f>COUNTA($A$1:$A464)-1</f>
        <v>66</v>
      </c>
      <c r="L464" s="1">
        <f ca="1">MATCH(Composições!CONCATENAR,Banco!$A:$A,0)</f>
        <v>7065</v>
      </c>
      <c r="M464" s="82" t="str">
        <f ca="1">IF(OR(ISERROR($L464),$H464="",$H464=0),"",OFFSET(M$1,MATCH($K464,$K$1:$K464,0)-1,0))</f>
        <v>F</v>
      </c>
    </row>
    <row r="465" spans="1:14" x14ac:dyDescent="0.2">
      <c r="B465" s="92" t="s">
        <v>6165</v>
      </c>
      <c r="C465" s="92" t="s">
        <v>156</v>
      </c>
      <c r="D465" s="79" t="str">
        <f ca="1">IF(ISNUMBER($L465),OFFSET(Banco!$A$1,Composições!$L465-1,COLUMN(Composições!D465)-1),"")</f>
        <v>SERVENTE COM ENCARGOS COMPLEMENTARES</v>
      </c>
      <c r="E465" s="78" t="str">
        <f ca="1">IF(ISNUMBER($L465),OFFSET(Banco!$A$1,Composições!$L465-1,COLUMN(Composições!E465)-1),"")</f>
        <v>H</v>
      </c>
      <c r="F465" s="78">
        <f t="shared" ca="1" si="78"/>
        <v>0</v>
      </c>
      <c r="G465" s="78">
        <f t="shared" ca="1" si="78"/>
        <v>3.42</v>
      </c>
      <c r="H465" s="80">
        <v>0.15140000000000001</v>
      </c>
      <c r="I465" s="81">
        <f ca="1">IF(ISNUMBER($L465),VALUE(OFFSET(Banco!$A$1,Composições!$L465-1,COLUMN(Composições!I465)-4)),0)</f>
        <v>0</v>
      </c>
      <c r="J465" s="81">
        <f ca="1">IF(ISNUMBER($L465),VALUE(OFFSET(Banco!$A$1,Composições!$L465-1,COLUMN(Composições!J465)-4)),0)</f>
        <v>22.64</v>
      </c>
      <c r="K465" s="1">
        <f>COUNTA($A$1:$A465)-1</f>
        <v>66</v>
      </c>
      <c r="L465" s="1">
        <f ca="1">MATCH(Composições!CONCATENAR,Banco!$A:$A,0)</f>
        <v>7362</v>
      </c>
      <c r="M465" s="82" t="str">
        <f ca="1">IF(OR(ISERROR($L465),$H465="",$H465=0),"",OFFSET(M$1,MATCH($K465,$K$1:$K465,0)-1,0))</f>
        <v>F</v>
      </c>
    </row>
    <row r="466" spans="1:14" customFormat="1" ht="12.75" x14ac:dyDescent="0.2">
      <c r="K466">
        <f>COUNTA($A$1:$A466)-1</f>
        <v>66</v>
      </c>
      <c r="M466" s="85" t="str">
        <f ca="1">IF(OFFSET($M$1,MATCH(OFFSET(K466,-1,0),$K$1:$K466,0)-1,0)="F","F","")</f>
        <v>F</v>
      </c>
    </row>
    <row r="467" spans="1:14" x14ac:dyDescent="0.2">
      <c r="A467" s="83" t="str">
        <f>CONCATENAR</f>
        <v>Composição FNDE 37</v>
      </c>
      <c r="B467" s="86" t="s">
        <v>8423</v>
      </c>
      <c r="C467" s="86" t="s">
        <v>7916</v>
      </c>
      <c r="D467" s="87" t="s">
        <v>7915</v>
      </c>
      <c r="E467" s="86" t="s">
        <v>6147</v>
      </c>
      <c r="F467" s="88">
        <f ca="1">IF($L467&gt;0,SUM(OFFSET(F467,1,0,$L467),0))</f>
        <v>0</v>
      </c>
      <c r="G467" s="88">
        <f ca="1">IF($L467&gt;0,SUM(OFFSET(G467,1,0,$L467),0))</f>
        <v>49.59</v>
      </c>
      <c r="H467" s="89"/>
      <c r="I467" s="90">
        <f ca="1">IF(ISERROR(F467),0,F467)</f>
        <v>0</v>
      </c>
      <c r="J467" s="91">
        <f ca="1">IF(ISERROR(G467),0,G467)</f>
        <v>49.59</v>
      </c>
      <c r="K467" s="1">
        <f>COUNTA($A$1:$A467)-1</f>
        <v>67</v>
      </c>
      <c r="L467" s="1">
        <f>IF(MAX(K:K)=K467,MATCH(9999999,$K:$K)+1,MATCH(K467+1,K:K,0))-ROW(L467)-2</f>
        <v>3</v>
      </c>
      <c r="M467" s="3" t="str">
        <f ca="1">IF(AND(OR(I467&lt;&gt;0,J467&lt;&gt;0),N467="Sim"),"F","")</f>
        <v>F</v>
      </c>
      <c r="N467" s="84" t="s">
        <v>64</v>
      </c>
    </row>
    <row r="468" spans="1:14" x14ac:dyDescent="0.2">
      <c r="B468" s="92" t="s">
        <v>6169</v>
      </c>
      <c r="C468" s="92" t="s">
        <v>7925</v>
      </c>
      <c r="D468" s="79" t="str">
        <f ca="1">IF(ISNUMBER($L468),OFFSET(Banco!$A$1,Composições!$L468-1,COLUMN(Composições!D468)-1),"")</f>
        <v>TESTEIRA ANTIDERRAPANTE PARA PISO VINILICO *5 X 2,5* CM, E = 2 MM</v>
      </c>
      <c r="E468" s="78" t="str">
        <f ca="1">IF(ISNUMBER($L468),OFFSET(Banco!$A$1,Composições!$L468-1,COLUMN(Composições!E468)-1),"")</f>
        <v>M</v>
      </c>
      <c r="F468" s="78">
        <f t="shared" ref="F468:G470" ca="1" si="79">TRUNC($H468*ROUND(I468,2),2)</f>
        <v>0</v>
      </c>
      <c r="G468" s="78">
        <f t="shared" ca="1" si="79"/>
        <v>20.68</v>
      </c>
      <c r="H468" s="80">
        <v>1.1000000000000001</v>
      </c>
      <c r="I468" s="81">
        <f ca="1">IF(ISNUMBER($L468),VALUE(OFFSET(Banco!$A$1,Composições!$L468-1,COLUMN(Composições!I468)-4)),0)</f>
        <v>0</v>
      </c>
      <c r="J468" s="81">
        <f ca="1">IF(ISNUMBER($L468),VALUE(OFFSET(Banco!$A$1,Composições!$L468-1,COLUMN(Composições!J468)-4)),0)</f>
        <v>18.8</v>
      </c>
      <c r="K468" s="1">
        <f>COUNTA($A$1:$A468)-1</f>
        <v>67</v>
      </c>
      <c r="L468" s="1">
        <f ca="1">MATCH(Composições!CONCATENAR,Banco!$A:$A,0)</f>
        <v>14172</v>
      </c>
      <c r="M468" s="82" t="str">
        <f ca="1">IF(OR(ISERROR($L468),$H468="",$H468=0),"",OFFSET(M$1,MATCH($K468,$K$1:$K468,0)-1,0))</f>
        <v>F</v>
      </c>
    </row>
    <row r="469" spans="1:14" x14ac:dyDescent="0.2">
      <c r="B469" s="92" t="s">
        <v>6165</v>
      </c>
      <c r="C469" s="92" t="s">
        <v>144</v>
      </c>
      <c r="D469" s="79" t="str">
        <f ca="1">IF(ISNUMBER($L469),OFFSET(Banco!$A$1,Composições!$L469-1,COLUMN(Composições!D469)-1),"")</f>
        <v>AZULEJISTA OU LADRILHISTA COM ENCARGOS COMPLEMENTARES</v>
      </c>
      <c r="E469" s="78" t="str">
        <f ca="1">IF(ISNUMBER($L469),OFFSET(Banco!$A$1,Composições!$L469-1,COLUMN(Composições!E469)-1),"")</f>
        <v>H</v>
      </c>
      <c r="F469" s="78">
        <f t="shared" ca="1" si="79"/>
        <v>0</v>
      </c>
      <c r="G469" s="78">
        <f t="shared" ca="1" si="79"/>
        <v>19.86</v>
      </c>
      <c r="H469" s="80">
        <v>0.6</v>
      </c>
      <c r="I469" s="81">
        <f ca="1">IF(ISNUMBER($L469),VALUE(OFFSET(Banco!$A$1,Composições!$L469-1,COLUMN(Composições!I469)-4)),0)</f>
        <v>0</v>
      </c>
      <c r="J469" s="81">
        <f ca="1">IF(ISNUMBER($L469),VALUE(OFFSET(Banco!$A$1,Composições!$L469-1,COLUMN(Composições!J469)-4)),0)</f>
        <v>33.1</v>
      </c>
      <c r="K469" s="1">
        <f>COUNTA($A$1:$A469)-1</f>
        <v>67</v>
      </c>
      <c r="L469" s="1">
        <f ca="1">MATCH(Composições!CONCATENAR,Banco!$A:$A,0)</f>
        <v>7057</v>
      </c>
      <c r="M469" s="82" t="str">
        <f ca="1">IF(OR(ISERROR($L469),$H469="",$H469=0),"",OFFSET(M$1,MATCH($K469,$K$1:$K469,0)-1,0))</f>
        <v>F</v>
      </c>
    </row>
    <row r="470" spans="1:14" x14ac:dyDescent="0.2">
      <c r="B470" s="92" t="s">
        <v>6165</v>
      </c>
      <c r="C470" s="92" t="s">
        <v>156</v>
      </c>
      <c r="D470" s="79" t="str">
        <f ca="1">IF(ISNUMBER($L470),OFFSET(Banco!$A$1,Composições!$L470-1,COLUMN(Composições!D470)-1),"")</f>
        <v>SERVENTE COM ENCARGOS COMPLEMENTARES</v>
      </c>
      <c r="E470" s="78" t="str">
        <f ca="1">IF(ISNUMBER($L470),OFFSET(Banco!$A$1,Composições!$L470-1,COLUMN(Composições!E470)-1),"")</f>
        <v>H</v>
      </c>
      <c r="F470" s="78">
        <f t="shared" ca="1" si="79"/>
        <v>0</v>
      </c>
      <c r="G470" s="78">
        <f t="shared" ca="1" si="79"/>
        <v>9.0500000000000007</v>
      </c>
      <c r="H470" s="80">
        <v>0.4</v>
      </c>
      <c r="I470" s="81">
        <f ca="1">IF(ISNUMBER($L470),VALUE(OFFSET(Banco!$A$1,Composições!$L470-1,COLUMN(Composições!I470)-4)),0)</f>
        <v>0</v>
      </c>
      <c r="J470" s="81">
        <f ca="1">IF(ISNUMBER($L470),VALUE(OFFSET(Banco!$A$1,Composições!$L470-1,COLUMN(Composições!J470)-4)),0)</f>
        <v>22.64</v>
      </c>
      <c r="K470" s="1">
        <f>COUNTA($A$1:$A470)-1</f>
        <v>67</v>
      </c>
      <c r="L470" s="1">
        <f ca="1">MATCH(Composições!CONCATENAR,Banco!$A:$A,0)</f>
        <v>7362</v>
      </c>
      <c r="M470" s="82" t="str">
        <f ca="1">IF(OR(ISERROR($L470),$H470="",$H470=0),"",OFFSET(M$1,MATCH($K470,$K$1:$K470,0)-1,0))</f>
        <v>F</v>
      </c>
    </row>
    <row r="471" spans="1:14" customFormat="1" ht="12.75" x14ac:dyDescent="0.2">
      <c r="K471">
        <f>COUNTA($A$1:$A471)-1</f>
        <v>67</v>
      </c>
      <c r="M471" s="85" t="str">
        <f ca="1">IF(OFFSET($M$1,MATCH(OFFSET(K471,-1,0),$K$1:$K471,0)-1,0)="F","F","")</f>
        <v>F</v>
      </c>
    </row>
    <row r="472" spans="1:14" ht="33.75" x14ac:dyDescent="0.2">
      <c r="A472" s="83" t="str">
        <f>CONCATENAR</f>
        <v>Composição FNDE 18</v>
      </c>
      <c r="B472" s="86" t="s">
        <v>8423</v>
      </c>
      <c r="C472" s="86" t="s">
        <v>7918</v>
      </c>
      <c r="D472" s="87" t="s">
        <v>7917</v>
      </c>
      <c r="E472" s="86" t="s">
        <v>6149</v>
      </c>
      <c r="F472" s="88">
        <f ca="1">IF($L472&gt;0,SUM(OFFSET(F472,1,0,$L472),0))</f>
        <v>0</v>
      </c>
      <c r="G472" s="88">
        <f ca="1">IF($L472&gt;0,SUM(OFFSET(G472,1,0,$L472),0))</f>
        <v>157.58000000000001</v>
      </c>
      <c r="H472" s="89"/>
      <c r="I472" s="90">
        <f ca="1">IF(ISERROR(F472),0,F472)</f>
        <v>0</v>
      </c>
      <c r="J472" s="91">
        <f ca="1">IF(ISERROR(G472),0,G472)</f>
        <v>157.58000000000001</v>
      </c>
      <c r="K472" s="1">
        <f>COUNTA($A$1:$A472)-1</f>
        <v>68</v>
      </c>
      <c r="L472" s="1">
        <f>IF(MAX(K:K)=K472,MATCH(9999999,$K:$K)+1,MATCH(K472+1,K:K,0))-ROW(L472)-2</f>
        <v>3</v>
      </c>
      <c r="M472" s="3" t="str">
        <f ca="1">IF(AND(OR(I472&lt;&gt;0,J472&lt;&gt;0),N472="Sim"),"F","")</f>
        <v>F</v>
      </c>
      <c r="N472" s="84" t="s">
        <v>64</v>
      </c>
    </row>
    <row r="473" spans="1:14" ht="33.75" x14ac:dyDescent="0.2">
      <c r="B473" s="92" t="s">
        <v>6165</v>
      </c>
      <c r="C473" s="92" t="s">
        <v>7926</v>
      </c>
      <c r="D473" s="79" t="str">
        <f ca="1">IF(ISNUMBER($L473),OFFSET(Banco!$A$1,Composições!$L473-1,COLUMN(Composições!D473)-1),"")</f>
        <v>FORRO DE FIBRA MINERAL EM PLACAS DE 625 X 625 MM, E = 15 MM, BORDA RETA, COM PINTURA ANTIMOFO, APOIADO EM PERFIL DE ACO GALVANIZADO COM 24 MM DE BASE - INSTALADO</v>
      </c>
      <c r="E473" s="78" t="str">
        <f ca="1">IF(ISNUMBER($L473),OFFSET(Banco!$A$1,Composições!$L473-1,COLUMN(Composições!E473)-1),"")</f>
        <v>M2</v>
      </c>
      <c r="F473" s="78">
        <f t="shared" ref="F473:G475" ca="1" si="80">TRUNC($H473*ROUND(I473,2),2)</f>
        <v>0</v>
      </c>
      <c r="G473" s="78">
        <f t="shared" ca="1" si="80"/>
        <v>134.13999999999999</v>
      </c>
      <c r="H473" s="80">
        <v>1</v>
      </c>
      <c r="I473" s="81">
        <f ca="1">IF(ISNUMBER($L473),VALUE(OFFSET(Banco!$A$1,Composições!$L473-1,COLUMN(Composições!I473)-4)),0)</f>
        <v>0</v>
      </c>
      <c r="J473" s="81">
        <f ca="1">IF(ISNUMBER($L473),VALUE(OFFSET(Banco!$A$1,Composições!$L473-1,COLUMN(Composições!J473)-4)),0)</f>
        <v>134.13999999999999</v>
      </c>
      <c r="K473" s="1">
        <f>COUNTA($A$1:$A473)-1</f>
        <v>68</v>
      </c>
      <c r="L473" s="1">
        <f ca="1">MATCH(Composições!CONCATENAR,Banco!$A:$A,0)</f>
        <v>14832</v>
      </c>
      <c r="M473" s="82" t="str">
        <f ca="1">IF(OR(ISERROR($L473),$H473="",$H473=0),"",OFFSET(M$1,MATCH($K473,$K$1:$K473,0)-1,0))</f>
        <v>F</v>
      </c>
    </row>
    <row r="474" spans="1:14" x14ac:dyDescent="0.2">
      <c r="B474" s="92" t="s">
        <v>6165</v>
      </c>
      <c r="C474" s="92" t="s">
        <v>152</v>
      </c>
      <c r="D474" s="79" t="str">
        <f ca="1">IF(ISNUMBER($L474),OFFSET(Banco!$A$1,Composições!$L474-1,COLUMN(Composições!D474)-1),"")</f>
        <v>MONTADOR DE ESTRUTURA METÁLICA COM ENCARGOS COMPLEMENTARES</v>
      </c>
      <c r="E474" s="78" t="str">
        <f ca="1">IF(ISNUMBER($L474),OFFSET(Banco!$A$1,Composições!$L474-1,COLUMN(Composições!E474)-1),"")</f>
        <v>H</v>
      </c>
      <c r="F474" s="78">
        <f t="shared" ca="1" si="80"/>
        <v>0</v>
      </c>
      <c r="G474" s="78">
        <f t="shared" ca="1" si="80"/>
        <v>12.61</v>
      </c>
      <c r="H474" s="80">
        <v>0.47860000000000003</v>
      </c>
      <c r="I474" s="81">
        <f ca="1">IF(ISNUMBER($L474),VALUE(OFFSET(Banco!$A$1,Composições!$L474-1,COLUMN(Composições!I474)-4)),0)</f>
        <v>0</v>
      </c>
      <c r="J474" s="81">
        <f ca="1">IF(ISNUMBER($L474),VALUE(OFFSET(Banco!$A$1,Composições!$L474-1,COLUMN(Composições!J474)-4)),0)</f>
        <v>26.36</v>
      </c>
      <c r="K474" s="1">
        <f>COUNTA($A$1:$A474)-1</f>
        <v>68</v>
      </c>
      <c r="L474" s="1">
        <f ca="1">MATCH(Composições!CONCATENAR,Banco!$A:$A,0)</f>
        <v>7296</v>
      </c>
      <c r="M474" s="82" t="str">
        <f ca="1">IF(OR(ISERROR($L474),$H474="",$H474=0),"",OFFSET(M$1,MATCH($K474,$K$1:$K474,0)-1,0))</f>
        <v>F</v>
      </c>
    </row>
    <row r="475" spans="1:14" x14ac:dyDescent="0.2">
      <c r="B475" s="92" t="s">
        <v>6165</v>
      </c>
      <c r="C475" s="92" t="s">
        <v>156</v>
      </c>
      <c r="D475" s="79" t="str">
        <f ca="1">IF(ISNUMBER($L475),OFFSET(Banco!$A$1,Composições!$L475-1,COLUMN(Composições!D475)-1),"")</f>
        <v>SERVENTE COM ENCARGOS COMPLEMENTARES</v>
      </c>
      <c r="E475" s="78" t="str">
        <f ca="1">IF(ISNUMBER($L475),OFFSET(Banco!$A$1,Composições!$L475-1,COLUMN(Composições!E475)-1),"")</f>
        <v>H</v>
      </c>
      <c r="F475" s="78">
        <f t="shared" ca="1" si="80"/>
        <v>0</v>
      </c>
      <c r="G475" s="78">
        <f t="shared" ca="1" si="80"/>
        <v>10.83</v>
      </c>
      <c r="H475" s="80">
        <v>0.47860000000000003</v>
      </c>
      <c r="I475" s="81">
        <f ca="1">IF(ISNUMBER($L475),VALUE(OFFSET(Banco!$A$1,Composições!$L475-1,COLUMN(Composições!I475)-4)),0)</f>
        <v>0</v>
      </c>
      <c r="J475" s="81">
        <f ca="1">IF(ISNUMBER($L475),VALUE(OFFSET(Banco!$A$1,Composições!$L475-1,COLUMN(Composições!J475)-4)),0)</f>
        <v>22.64</v>
      </c>
      <c r="K475" s="1">
        <f>COUNTA($A$1:$A475)-1</f>
        <v>68</v>
      </c>
      <c r="L475" s="1">
        <f ca="1">MATCH(Composições!CONCATENAR,Banco!$A:$A,0)</f>
        <v>7362</v>
      </c>
      <c r="M475" s="82" t="str">
        <f ca="1">IF(OR(ISERROR($L475),$H475="",$H475=0),"",OFFSET(M$1,MATCH($K475,$K$1:$K475,0)-1,0))</f>
        <v>F</v>
      </c>
    </row>
    <row r="476" spans="1:14" customFormat="1" ht="12.75" x14ac:dyDescent="0.2">
      <c r="K476">
        <f>COUNTA($A$1:$A476)-1</f>
        <v>68</v>
      </c>
      <c r="M476" s="85" t="str">
        <f ca="1">IF(OFFSET($M$1,MATCH(OFFSET(K476,-1,0),$K$1:$K476,0)-1,0)="F","F","")</f>
        <v>F</v>
      </c>
    </row>
    <row r="477" spans="1:14" ht="22.5" x14ac:dyDescent="0.2">
      <c r="A477" s="83" t="str">
        <f>CONCATENAR</f>
        <v xml:space="preserve">Composição FNDE 182 </v>
      </c>
      <c r="B477" s="86" t="s">
        <v>8423</v>
      </c>
      <c r="C477" s="86" t="s">
        <v>7928</v>
      </c>
      <c r="D477" s="87" t="s">
        <v>7927</v>
      </c>
      <c r="E477" s="86" t="s">
        <v>6149</v>
      </c>
      <c r="F477" s="88">
        <f ca="1">IF($L477&gt;0,SUM(OFFSET(F477,1,0,$L477),0))</f>
        <v>0</v>
      </c>
      <c r="G477" s="88">
        <f ca="1">IF($L477&gt;0,SUM(OFFSET(G477,1,0,$L477),0))</f>
        <v>42</v>
      </c>
      <c r="H477" s="89"/>
      <c r="I477" s="90">
        <f ca="1">IF(ISERROR(F477),0,F477)</f>
        <v>0</v>
      </c>
      <c r="J477" s="91">
        <f ca="1">IF(ISERROR(G477),0,G477)</f>
        <v>42</v>
      </c>
      <c r="K477" s="1">
        <f>COUNTA($A$1:$A477)-1</f>
        <v>69</v>
      </c>
      <c r="L477" s="1">
        <f>IF(MAX(K:K)=K477,MATCH(9999999,$K:$K)+1,MATCH(K477+1,K:K,0))-ROW(L477)-2</f>
        <v>5</v>
      </c>
      <c r="M477" s="3" t="str">
        <f ca="1">IF(AND(OR(I477&lt;&gt;0,J477&lt;&gt;0),N477="Sim"),"F","")</f>
        <v>F</v>
      </c>
      <c r="N477" s="84" t="s">
        <v>64</v>
      </c>
    </row>
    <row r="478" spans="1:14" x14ac:dyDescent="0.2">
      <c r="B478" s="92" t="s">
        <v>6169</v>
      </c>
      <c r="C478" s="92" t="s">
        <v>7958</v>
      </c>
      <c r="D478" s="79" t="str">
        <f ca="1">IF(ISNUMBER($L478),OFFSET(Banco!$A$1,Composições!$L478-1,COLUMN(Composições!D478)-1),"")</f>
        <v>ADITIVO ADESIVO LIQUIDO PARA ARGAMASSAS DE REVESTIMENTOS CIMENTICIOS</v>
      </c>
      <c r="E478" s="78" t="str">
        <f ca="1">IF(ISNUMBER($L478),OFFSET(Banco!$A$1,Composições!$L478-1,COLUMN(Composições!E478)-1),"")</f>
        <v>L</v>
      </c>
      <c r="F478" s="78">
        <f t="shared" ref="F478:G482" ca="1" si="81">TRUNC($H478*ROUND(I478,2),2)</f>
        <v>0</v>
      </c>
      <c r="G478" s="78">
        <f t="shared" ca="1" si="81"/>
        <v>3.04</v>
      </c>
      <c r="H478" s="80">
        <v>0.21</v>
      </c>
      <c r="I478" s="81">
        <f ca="1">IF(ISNUMBER($L478),VALUE(OFFSET(Banco!$A$1,Composições!$L478-1,COLUMN(Composições!I478)-4)),0)</f>
        <v>0</v>
      </c>
      <c r="J478" s="81">
        <f ca="1">IF(ISNUMBER($L478),VALUE(OFFSET(Banco!$A$1,Composições!$L478-1,COLUMN(Composições!J478)-4)),0)</f>
        <v>14.51</v>
      </c>
      <c r="K478" s="1">
        <f>COUNTA($A$1:$A478)-1</f>
        <v>69</v>
      </c>
      <c r="L478" s="1">
        <f ca="1">MATCH(Composições!CONCATENAR,Banco!$A:$A,0)</f>
        <v>10069</v>
      </c>
      <c r="M478" s="82" t="str">
        <f ca="1">IF(OR(ISERROR($L478),$H478="",$H478=0),"",OFFSET(M$1,MATCH($K478,$K$1:$K478,0)-1,0))</f>
        <v>F</v>
      </c>
    </row>
    <row r="479" spans="1:14" x14ac:dyDescent="0.2">
      <c r="B479" s="92" t="s">
        <v>6169</v>
      </c>
      <c r="C479" s="92" t="s">
        <v>7953</v>
      </c>
      <c r="D479" s="79" t="str">
        <f ca="1">IF(ISNUMBER($L479),OFFSET(Banco!$A$1,Composições!$L479-1,COLUMN(Composições!D479)-1),"")</f>
        <v>CIMENTO PORTLAND COMPOSTO CP II-32</v>
      </c>
      <c r="E479" s="78" t="str">
        <f ca="1">IF(ISNUMBER($L479),OFFSET(Banco!$A$1,Composições!$L479-1,COLUMN(Composições!E479)-1),"")</f>
        <v>KG</v>
      </c>
      <c r="F479" s="78">
        <f t="shared" ca="1" si="81"/>
        <v>0</v>
      </c>
      <c r="G479" s="78">
        <f t="shared" ca="1" si="81"/>
        <v>0.37</v>
      </c>
      <c r="H479" s="80">
        <v>0.5</v>
      </c>
      <c r="I479" s="81">
        <f ca="1">IF(ISNUMBER($L479),VALUE(OFFSET(Banco!$A$1,Composições!$L479-1,COLUMN(Composições!I479)-4)),0)</f>
        <v>0</v>
      </c>
      <c r="J479" s="81">
        <f ca="1">IF(ISNUMBER($L479),VALUE(OFFSET(Banco!$A$1,Composições!$L479-1,COLUMN(Composições!J479)-4)),0)</f>
        <v>0.74</v>
      </c>
      <c r="K479" s="1">
        <f>COUNTA($A$1:$A479)-1</f>
        <v>69</v>
      </c>
      <c r="L479" s="1">
        <f ca="1">MATCH(Composições!CONCATENAR,Banco!$A:$A,0)</f>
        <v>11088</v>
      </c>
      <c r="M479" s="82" t="str">
        <f ca="1">IF(OR(ISERROR($L479),$H479="",$H479=0),"",OFFSET(M$1,MATCH($K479,$K$1:$K479,0)-1,0))</f>
        <v>F</v>
      </c>
    </row>
    <row r="480" spans="1:14" x14ac:dyDescent="0.2">
      <c r="B480" s="92" t="s">
        <v>6165</v>
      </c>
      <c r="C480" s="92" t="s">
        <v>153</v>
      </c>
      <c r="D480" s="79" t="str">
        <f ca="1">IF(ISNUMBER($L480),OFFSET(Banco!$A$1,Composições!$L480-1,COLUMN(Composições!D480)-1),"")</f>
        <v>PEDREIRO COM ENCARGOS COMPLEMENTARES</v>
      </c>
      <c r="E480" s="78" t="str">
        <f ca="1">IF(ISNUMBER($L480),OFFSET(Banco!$A$1,Composições!$L480-1,COLUMN(Composições!E480)-1),"")</f>
        <v>H</v>
      </c>
      <c r="F480" s="78">
        <f t="shared" ca="1" si="81"/>
        <v>0</v>
      </c>
      <c r="G480" s="78">
        <f t="shared" ca="1" si="81"/>
        <v>7.64</v>
      </c>
      <c r="H480" s="80">
        <v>0.245</v>
      </c>
      <c r="I480" s="81">
        <f ca="1">IF(ISNUMBER($L480),VALUE(OFFSET(Banco!$A$1,Composições!$L480-1,COLUMN(Composições!I480)-4)),0)</f>
        <v>0</v>
      </c>
      <c r="J480" s="81">
        <f ca="1">IF(ISNUMBER($L480),VALUE(OFFSET(Banco!$A$1,Composições!$L480-1,COLUMN(Composições!J480)-4)),0)</f>
        <v>31.21</v>
      </c>
      <c r="K480" s="1">
        <f>COUNTA($A$1:$A480)-1</f>
        <v>69</v>
      </c>
      <c r="L480" s="1">
        <f ca="1">MATCH(Composições!CONCATENAR,Banco!$A:$A,0)</f>
        <v>7349</v>
      </c>
      <c r="M480" s="82" t="str">
        <f ca="1">IF(OR(ISERROR($L480),$H480="",$H480=0),"",OFFSET(M$1,MATCH($K480,$K$1:$K480,0)-1,0))</f>
        <v>F</v>
      </c>
    </row>
    <row r="481" spans="1:14" x14ac:dyDescent="0.2">
      <c r="B481" s="92" t="s">
        <v>6165</v>
      </c>
      <c r="C481" s="92" t="s">
        <v>156</v>
      </c>
      <c r="D481" s="79" t="str">
        <f ca="1">IF(ISNUMBER($L481),OFFSET(Banco!$A$1,Composições!$L481-1,COLUMN(Composições!D481)-1),"")</f>
        <v>SERVENTE COM ENCARGOS COMPLEMENTARES</v>
      </c>
      <c r="E481" s="78" t="str">
        <f ca="1">IF(ISNUMBER($L481),OFFSET(Banco!$A$1,Composições!$L481-1,COLUMN(Composições!E481)-1),"")</f>
        <v>H</v>
      </c>
      <c r="F481" s="78">
        <f t="shared" ca="1" si="81"/>
        <v>0</v>
      </c>
      <c r="G481" s="78">
        <f t="shared" ca="1" si="81"/>
        <v>2.78</v>
      </c>
      <c r="H481" s="80">
        <v>0.123</v>
      </c>
      <c r="I481" s="81">
        <f ca="1">IF(ISNUMBER($L481),VALUE(OFFSET(Banco!$A$1,Composições!$L481-1,COLUMN(Composições!I481)-4)),0)</f>
        <v>0</v>
      </c>
      <c r="J481" s="81">
        <f ca="1">IF(ISNUMBER($L481),VALUE(OFFSET(Banco!$A$1,Composições!$L481-1,COLUMN(Composições!J481)-4)),0)</f>
        <v>22.64</v>
      </c>
      <c r="K481" s="1">
        <f>COUNTA($A$1:$A481)-1</f>
        <v>69</v>
      </c>
      <c r="L481" s="1">
        <f ca="1">MATCH(Composições!CONCATENAR,Banco!$A:$A,0)</f>
        <v>7362</v>
      </c>
      <c r="M481" s="82" t="str">
        <f ca="1">IF(OR(ISERROR($L481),$H481="",$H481=0),"",OFFSET(M$1,MATCH($K481,$K$1:$K481,0)-1,0))</f>
        <v>F</v>
      </c>
    </row>
    <row r="482" spans="1:14" ht="22.5" x14ac:dyDescent="0.2">
      <c r="B482" s="92" t="s">
        <v>6165</v>
      </c>
      <c r="C482" s="92" t="s">
        <v>129</v>
      </c>
      <c r="D482" s="79" t="str">
        <f ca="1">IF(ISNUMBER($L482),OFFSET(Banco!$A$1,Composições!$L482-1,COLUMN(Composições!D482)-1),"")</f>
        <v>ARGAMASSA TRAÇO 1:4 (EM VOLUME DE CIMENTO E AREIA MÉDIA ÚMIDA) PARA CONTRAPISO, PREPARO MECÂNICO COM BETONEIRA 400 L. AF_08/2019</v>
      </c>
      <c r="E482" s="78" t="str">
        <f ca="1">IF(ISNUMBER($L482),OFFSET(Banco!$A$1,Composições!$L482-1,COLUMN(Composições!E482)-1),"")</f>
        <v>M3</v>
      </c>
      <c r="F482" s="78">
        <f t="shared" ca="1" si="81"/>
        <v>0</v>
      </c>
      <c r="G482" s="78">
        <f t="shared" ca="1" si="81"/>
        <v>28.17</v>
      </c>
      <c r="H482" s="80">
        <v>4.3099999999999999E-2</v>
      </c>
      <c r="I482" s="81">
        <f ca="1">IF(ISNUMBER($L482),VALUE(OFFSET(Banco!$A$1,Composições!$L482-1,COLUMN(Composições!I482)-4)),0)</f>
        <v>0</v>
      </c>
      <c r="J482" s="81">
        <f ca="1">IF(ISNUMBER($L482),VALUE(OFFSET(Banco!$A$1,Composições!$L482-1,COLUMN(Composições!J482)-4)),0)</f>
        <v>653.80999999999995</v>
      </c>
      <c r="K482" s="1">
        <f>COUNTA($A$1:$A482)-1</f>
        <v>69</v>
      </c>
      <c r="L482" s="1">
        <f ca="1">MATCH(Composições!CONCATENAR,Banco!$A:$A,0)</f>
        <v>509</v>
      </c>
      <c r="M482" s="82" t="str">
        <f ca="1">IF(OR(ISERROR($L482),$H482="",$H482=0),"",OFFSET(M$1,MATCH($K482,$K$1:$K482,0)-1,0))</f>
        <v>F</v>
      </c>
    </row>
    <row r="483" spans="1:14" customFormat="1" ht="12.75" x14ac:dyDescent="0.2">
      <c r="K483">
        <f>COUNTA($A$1:$A483)-1</f>
        <v>69</v>
      </c>
      <c r="M483" s="85" t="str">
        <f ca="1">IF(OFFSET($M$1,MATCH(OFFSET(K483,-1,0),$K$1:$K483,0)-1,0)="F","F","")</f>
        <v>F</v>
      </c>
    </row>
    <row r="484" spans="1:14" ht="22.5" x14ac:dyDescent="0.2">
      <c r="A484" s="83" t="str">
        <f>CONCATENAR</f>
        <v>Composição FNDE 09</v>
      </c>
      <c r="B484" s="86" t="s">
        <v>8423</v>
      </c>
      <c r="C484" s="86" t="s">
        <v>7930</v>
      </c>
      <c r="D484" s="87" t="s">
        <v>7929</v>
      </c>
      <c r="E484" s="86" t="s">
        <v>6149</v>
      </c>
      <c r="F484" s="88">
        <f ca="1">IF($L484&gt;0,SUM(OFFSET(F484,1,0,$L484),0))</f>
        <v>0</v>
      </c>
      <c r="G484" s="88">
        <f ca="1">IF($L484&gt;0,SUM(OFFSET(G484,1,0,$L484),0))</f>
        <v>5.96</v>
      </c>
      <c r="H484" s="89"/>
      <c r="I484" s="90">
        <f ca="1">IF(ISERROR(F484),0,F484)</f>
        <v>0</v>
      </c>
      <c r="J484" s="91">
        <f ca="1">IF(ISERROR(G484),0,G484)</f>
        <v>5.96</v>
      </c>
      <c r="K484" s="1">
        <f>COUNTA($A$1:$A484)-1</f>
        <v>70</v>
      </c>
      <c r="L484" s="1">
        <f>IF(MAX(K:K)=K484,MATCH(9999999,$K:$K)+1,MATCH(K484+1,K:K,0))-ROW(L484)-2</f>
        <v>3</v>
      </c>
      <c r="M484" s="3" t="str">
        <f ca="1">IF(AND(OR(I484&lt;&gt;0,J484&lt;&gt;0),N484="Sim"),"F","")</f>
        <v>F</v>
      </c>
      <c r="N484" s="84" t="s">
        <v>64</v>
      </c>
    </row>
    <row r="485" spans="1:14" x14ac:dyDescent="0.2">
      <c r="B485" s="92" t="s">
        <v>6169</v>
      </c>
      <c r="C485" s="92" t="s">
        <v>7953</v>
      </c>
      <c r="D485" s="79" t="str">
        <f ca="1">IF(ISNUMBER($L485),OFFSET(Banco!$A$1,Composições!$L485-1,COLUMN(Composições!D485)-1),"")</f>
        <v>CIMENTO PORTLAND COMPOSTO CP II-32</v>
      </c>
      <c r="E485" s="78" t="str">
        <f ca="1">IF(ISNUMBER($L485),OFFSET(Banco!$A$1,Composições!$L485-1,COLUMN(Composições!E485)-1),"")</f>
        <v>KG</v>
      </c>
      <c r="F485" s="78">
        <f t="shared" ref="F485:G487" ca="1" si="82">TRUNC($H485*ROUND(I485,2),2)</f>
        <v>0</v>
      </c>
      <c r="G485" s="78">
        <f t="shared" ca="1" si="82"/>
        <v>0.01</v>
      </c>
      <c r="H485" s="80">
        <v>0.02</v>
      </c>
      <c r="I485" s="81">
        <f ca="1">IF(ISNUMBER($L485),VALUE(OFFSET(Banco!$A$1,Composições!$L485-1,COLUMN(Composições!I485)-4)),0)</f>
        <v>0</v>
      </c>
      <c r="J485" s="81">
        <f ca="1">IF(ISNUMBER($L485),VALUE(OFFSET(Banco!$A$1,Composições!$L485-1,COLUMN(Composições!J485)-4)),0)</f>
        <v>0.74</v>
      </c>
      <c r="K485" s="1">
        <f>COUNTA($A$1:$A485)-1</f>
        <v>70</v>
      </c>
      <c r="L485" s="1">
        <f ca="1">MATCH(Composições!CONCATENAR,Banco!$A:$A,0)</f>
        <v>11088</v>
      </c>
      <c r="M485" s="82" t="str">
        <f ca="1">IF(OR(ISERROR($L485),$H485="",$H485=0),"",OFFSET(M$1,MATCH($K485,$K$1:$K485,0)-1,0))</f>
        <v>F</v>
      </c>
    </row>
    <row r="486" spans="1:14" x14ac:dyDescent="0.2">
      <c r="B486" s="92" t="s">
        <v>6169</v>
      </c>
      <c r="C486" s="92" t="s">
        <v>7923</v>
      </c>
      <c r="D486" s="79" t="str">
        <f ca="1">IF(ISNUMBER($L486),OFFSET(Banco!$A$1,Composições!$L486-1,COLUMN(Composições!D486)-1),"")</f>
        <v>COLA BRANCA BASE PVA</v>
      </c>
      <c r="E486" s="78" t="str">
        <f ca="1">IF(ISNUMBER($L486),OFFSET(Banco!$A$1,Composições!$L486-1,COLUMN(Composições!E486)-1),"")</f>
        <v>KG</v>
      </c>
      <c r="F486" s="78">
        <f t="shared" ca="1" si="82"/>
        <v>0</v>
      </c>
      <c r="G486" s="78">
        <f t="shared" ca="1" si="82"/>
        <v>4.53</v>
      </c>
      <c r="H486" s="80">
        <v>0.1</v>
      </c>
      <c r="I486" s="81">
        <f ca="1">IF(ISNUMBER($L486),VALUE(OFFSET(Banco!$A$1,Composições!$L486-1,COLUMN(Composições!I486)-4)),0)</f>
        <v>0</v>
      </c>
      <c r="J486" s="81">
        <f ca="1">IF(ISNUMBER($L486),VALUE(OFFSET(Banco!$A$1,Composições!$L486-1,COLUMN(Composições!J486)-4)),0)</f>
        <v>45.36</v>
      </c>
      <c r="K486" s="1">
        <f>COUNTA($A$1:$A486)-1</f>
        <v>70</v>
      </c>
      <c r="L486" s="1">
        <f ca="1">MATCH(Composições!CONCATENAR,Banco!$A:$A,0)</f>
        <v>11097</v>
      </c>
      <c r="M486" s="82" t="str">
        <f ca="1">IF(OR(ISERROR($L486),$H486="",$H486=0),"",OFFSET(M$1,MATCH($K486,$K$1:$K486,0)-1,0))</f>
        <v>F</v>
      </c>
    </row>
    <row r="487" spans="1:14" x14ac:dyDescent="0.2">
      <c r="B487" s="92" t="s">
        <v>6169</v>
      </c>
      <c r="C487" s="92" t="s">
        <v>7957</v>
      </c>
      <c r="D487" s="79" t="str">
        <f ca="1">IF(ISNUMBER($L487),OFFSET(Banco!$A$1,Composições!$L487-1,COLUMN(Composições!D487)-1),"")</f>
        <v>SERVENTE DE OBRAS (HORISTA)</v>
      </c>
      <c r="E487" s="78" t="str">
        <f ca="1">IF(ISNUMBER($L487),OFFSET(Banco!$A$1,Composições!$L487-1,COLUMN(Composições!E487)-1),"")</f>
        <v>H</v>
      </c>
      <c r="F487" s="78">
        <f t="shared" ca="1" si="82"/>
        <v>0</v>
      </c>
      <c r="G487" s="78">
        <f t="shared" ca="1" si="82"/>
        <v>1.42</v>
      </c>
      <c r="H487" s="80">
        <v>0.09</v>
      </c>
      <c r="I487" s="81">
        <f ca="1">IF(ISNUMBER($L487),VALUE(OFFSET(Banco!$A$1,Composições!$L487-1,COLUMN(Composições!I487)-4)),0)</f>
        <v>0</v>
      </c>
      <c r="J487" s="81">
        <f ca="1">IF(ISNUMBER($L487),VALUE(OFFSET(Banco!$A$1,Composições!$L487-1,COLUMN(Composições!J487)-4)),0)</f>
        <v>15.82</v>
      </c>
      <c r="K487" s="1">
        <f>COUNTA($A$1:$A487)-1</f>
        <v>70</v>
      </c>
      <c r="L487" s="1">
        <f ca="1">MATCH(Composições!CONCATENAR,Banco!$A:$A,0)</f>
        <v>13739</v>
      </c>
      <c r="M487" s="82" t="str">
        <f ca="1">IF(OR(ISERROR($L487),$H487="",$H487=0),"",OFFSET(M$1,MATCH($K487,$K$1:$K487,0)-1,0))</f>
        <v>F</v>
      </c>
    </row>
    <row r="488" spans="1:14" customFormat="1" ht="12.75" x14ac:dyDescent="0.2">
      <c r="K488">
        <f>COUNTA($A$1:$A488)-1</f>
        <v>70</v>
      </c>
      <c r="M488" s="85" t="str">
        <f ca="1">IF(OFFSET($M$1,MATCH(OFFSET(K488,-1,0),$K$1:$K488,0)-1,0)="F","F","")</f>
        <v>F</v>
      </c>
    </row>
    <row r="489" spans="1:14" x14ac:dyDescent="0.2">
      <c r="A489" s="83" t="str">
        <f>CONCATENAR</f>
        <v>Composição FNDE 298</v>
      </c>
      <c r="B489" s="86" t="s">
        <v>8423</v>
      </c>
      <c r="C489" s="86" t="s">
        <v>7932</v>
      </c>
      <c r="D489" s="87" t="s">
        <v>7931</v>
      </c>
      <c r="E489" s="86" t="s">
        <v>6149</v>
      </c>
      <c r="F489" s="88">
        <f ca="1">IF($L489&gt;0,SUM(OFFSET(F489,1,0,$L489),0))</f>
        <v>0</v>
      </c>
      <c r="G489" s="88">
        <f ca="1">IF($L489&gt;0,SUM(OFFSET(G489,1,0,$L489),0))</f>
        <v>201.04999999999998</v>
      </c>
      <c r="H489" s="89"/>
      <c r="I489" s="90">
        <f ca="1">IF(ISERROR(F489),0,F489)</f>
        <v>0</v>
      </c>
      <c r="J489" s="91">
        <f ca="1">IF(ISERROR(G489),0,G489)</f>
        <v>201.04999999999998</v>
      </c>
      <c r="K489" s="1">
        <f>COUNTA($A$1:$A489)-1</f>
        <v>71</v>
      </c>
      <c r="L489" s="1">
        <f>IF(MAX(K:K)=K489,MATCH(9999999,$K:$K)+1,MATCH(K489+1,K:K,0))-ROW(L489)-2</f>
        <v>4</v>
      </c>
      <c r="M489" s="3" t="str">
        <f ca="1">IF(AND(OR(I489&lt;&gt;0,J489&lt;&gt;0),N489="Sim"),"F","")</f>
        <v>F</v>
      </c>
      <c r="N489" s="84" t="s">
        <v>64</v>
      </c>
    </row>
    <row r="490" spans="1:14" x14ac:dyDescent="0.2">
      <c r="B490" s="92" t="s">
        <v>6169</v>
      </c>
      <c r="C490" s="92" t="s">
        <v>7955</v>
      </c>
      <c r="D490" s="79" t="str">
        <f ca="1">IF(ISNUMBER($L490),OFFSET(Banco!$A$1,Composições!$L490-1,COLUMN(Composições!D490)-1),"")</f>
        <v>ADESIVO ACRILICO DE BASE AQUOSA / COLA DE CONTATO</v>
      </c>
      <c r="E490" s="78" t="str">
        <f ca="1">IF(ISNUMBER($L490),OFFSET(Banco!$A$1,Composições!$L490-1,COLUMN(Composições!E490)-1),"")</f>
        <v>KG</v>
      </c>
      <c r="F490" s="78">
        <f t="shared" ref="F490:G493" ca="1" si="83">TRUNC($H490*ROUND(I490,2),2)</f>
        <v>0</v>
      </c>
      <c r="G490" s="78">
        <f t="shared" ca="1" si="83"/>
        <v>4.76</v>
      </c>
      <c r="H490" s="80">
        <v>9.5000000000000001E-2</v>
      </c>
      <c r="I490" s="81">
        <f ca="1">IF(ISNUMBER($L490),VALUE(OFFSET(Banco!$A$1,Composições!$L490-1,COLUMN(Composições!I490)-4)),0)</f>
        <v>0</v>
      </c>
      <c r="J490" s="81">
        <f ca="1">IF(ISNUMBER($L490),VALUE(OFFSET(Banco!$A$1,Composições!$L490-1,COLUMN(Composições!J490)-4)),0)</f>
        <v>50.19</v>
      </c>
      <c r="K490" s="1">
        <f>COUNTA($A$1:$A490)-1</f>
        <v>71</v>
      </c>
      <c r="L490" s="1">
        <f ca="1">MATCH(Composições!CONCATENAR,Banco!$A:$A,0)</f>
        <v>10060</v>
      </c>
      <c r="M490" s="82" t="str">
        <f ca="1">IF(OR(ISERROR($L490),$H490="",$H490=0),"",OFFSET(M$1,MATCH($K490,$K$1:$K490,0)-1,0))</f>
        <v>F</v>
      </c>
    </row>
    <row r="491" spans="1:14" x14ac:dyDescent="0.2">
      <c r="B491" s="92" t="s">
        <v>6169</v>
      </c>
      <c r="C491" s="92" t="s">
        <v>7956</v>
      </c>
      <c r="D491" s="79" t="str">
        <f ca="1">IF(ISNUMBER($L491),OFFSET(Banco!$A$1,Composições!$L491-1,COLUMN(Composições!D491)-1),"")</f>
        <v>PLACA VINILICA SEMIFLEXIVEL PARA PISOS, E = 3,2 MM, 30 X 30 CM (SEM COLOCACAO)</v>
      </c>
      <c r="E491" s="78" t="str">
        <f ca="1">IF(ISNUMBER($L491),OFFSET(Banco!$A$1,Composições!$L491-1,COLUMN(Composições!E491)-1),"")</f>
        <v>M2</v>
      </c>
      <c r="F491" s="78">
        <f t="shared" ca="1" si="83"/>
        <v>0</v>
      </c>
      <c r="G491" s="78">
        <f t="shared" ca="1" si="83"/>
        <v>189.04</v>
      </c>
      <c r="H491" s="80">
        <v>1.1100000000000001</v>
      </c>
      <c r="I491" s="81">
        <f ca="1">IF(ISNUMBER($L491),VALUE(OFFSET(Banco!$A$1,Composições!$L491-1,COLUMN(Composições!I491)-4)),0)</f>
        <v>0</v>
      </c>
      <c r="J491" s="81">
        <f ca="1">IF(ISNUMBER($L491),VALUE(OFFSET(Banco!$A$1,Composições!$L491-1,COLUMN(Composições!J491)-4)),0)</f>
        <v>170.31</v>
      </c>
      <c r="K491" s="1">
        <f>COUNTA($A$1:$A491)-1</f>
        <v>71</v>
      </c>
      <c r="L491" s="1">
        <f ca="1">MATCH(Composições!CONCATENAR,Banco!$A:$A,0)</f>
        <v>13328</v>
      </c>
      <c r="M491" s="82" t="str">
        <f ca="1">IF(OR(ISERROR($L491),$H491="",$H491=0),"",OFFSET(M$1,MATCH($K491,$K$1:$K491,0)-1,0))</f>
        <v>F</v>
      </c>
    </row>
    <row r="492" spans="1:14" x14ac:dyDescent="0.2">
      <c r="B492" s="92" t="s">
        <v>6165</v>
      </c>
      <c r="C492" s="92" t="s">
        <v>153</v>
      </c>
      <c r="D492" s="79" t="str">
        <f ca="1">IF(ISNUMBER($L492),OFFSET(Banco!$A$1,Composições!$L492-1,COLUMN(Composições!D492)-1),"")</f>
        <v>PEDREIRO COM ENCARGOS COMPLEMENTARES</v>
      </c>
      <c r="E492" s="78" t="str">
        <f ca="1">IF(ISNUMBER($L492),OFFSET(Banco!$A$1,Composições!$L492-1,COLUMN(Composições!E492)-1),"")</f>
        <v>H</v>
      </c>
      <c r="F492" s="78">
        <f t="shared" ca="1" si="83"/>
        <v>0</v>
      </c>
      <c r="G492" s="78">
        <f t="shared" ca="1" si="83"/>
        <v>5.33</v>
      </c>
      <c r="H492" s="80">
        <v>0.17100000000000001</v>
      </c>
      <c r="I492" s="81">
        <f ca="1">IF(ISNUMBER($L492),VALUE(OFFSET(Banco!$A$1,Composições!$L492-1,COLUMN(Composições!I492)-4)),0)</f>
        <v>0</v>
      </c>
      <c r="J492" s="81">
        <f ca="1">IF(ISNUMBER($L492),VALUE(OFFSET(Banco!$A$1,Composições!$L492-1,COLUMN(Composições!J492)-4)),0)</f>
        <v>31.21</v>
      </c>
      <c r="K492" s="1">
        <f>COUNTA($A$1:$A492)-1</f>
        <v>71</v>
      </c>
      <c r="L492" s="1">
        <f ca="1">MATCH(Composições!CONCATENAR,Banco!$A:$A,0)</f>
        <v>7349</v>
      </c>
      <c r="M492" s="82" t="str">
        <f ca="1">IF(OR(ISERROR($L492),$H492="",$H492=0),"",OFFSET(M$1,MATCH($K492,$K$1:$K492,0)-1,0))</f>
        <v>F</v>
      </c>
    </row>
    <row r="493" spans="1:14" x14ac:dyDescent="0.2">
      <c r="B493" s="92" t="s">
        <v>6165</v>
      </c>
      <c r="C493" s="92" t="s">
        <v>156</v>
      </c>
      <c r="D493" s="79" t="str">
        <f ca="1">IF(ISNUMBER($L493),OFFSET(Banco!$A$1,Composições!$L493-1,COLUMN(Composições!D493)-1),"")</f>
        <v>SERVENTE COM ENCARGOS COMPLEMENTARES</v>
      </c>
      <c r="E493" s="78" t="str">
        <f ca="1">IF(ISNUMBER($L493),OFFSET(Banco!$A$1,Composições!$L493-1,COLUMN(Composições!E493)-1),"")</f>
        <v>H</v>
      </c>
      <c r="F493" s="78">
        <f t="shared" ca="1" si="83"/>
        <v>0</v>
      </c>
      <c r="G493" s="78">
        <f t="shared" ca="1" si="83"/>
        <v>1.92</v>
      </c>
      <c r="H493" s="80">
        <v>8.5000000000000006E-2</v>
      </c>
      <c r="I493" s="81">
        <f ca="1">IF(ISNUMBER($L493),VALUE(OFFSET(Banco!$A$1,Composições!$L493-1,COLUMN(Composições!I493)-4)),0)</f>
        <v>0</v>
      </c>
      <c r="J493" s="81">
        <f ca="1">IF(ISNUMBER($L493),VALUE(OFFSET(Banco!$A$1,Composições!$L493-1,COLUMN(Composições!J493)-4)),0)</f>
        <v>22.64</v>
      </c>
      <c r="K493" s="1">
        <f>COUNTA($A$1:$A493)-1</f>
        <v>71</v>
      </c>
      <c r="L493" s="1">
        <f ca="1">MATCH(Composições!CONCATENAR,Banco!$A:$A,0)</f>
        <v>7362</v>
      </c>
      <c r="M493" s="82" t="str">
        <f ca="1">IF(OR(ISERROR($L493),$H493="",$H493=0),"",OFFSET(M$1,MATCH($K493,$K$1:$K493,0)-1,0))</f>
        <v>F</v>
      </c>
    </row>
    <row r="494" spans="1:14" customFormat="1" ht="12.75" x14ac:dyDescent="0.2">
      <c r="K494">
        <f>COUNTA($A$1:$A494)-1</f>
        <v>71</v>
      </c>
      <c r="M494" s="85" t="str">
        <f ca="1">IF(OFFSET($M$1,MATCH(OFFSET(K494,-1,0),$K$1:$K494,0)-1,0)="F","F","")</f>
        <v>F</v>
      </c>
    </row>
    <row r="495" spans="1:14" ht="22.5" x14ac:dyDescent="0.2">
      <c r="A495" s="83" t="str">
        <f>CONCATENAR</f>
        <v xml:space="preserve">Composição FNDE 297 </v>
      </c>
      <c r="B495" s="86" t="s">
        <v>8423</v>
      </c>
      <c r="C495" s="86" t="s">
        <v>7934</v>
      </c>
      <c r="D495" s="87" t="s">
        <v>7933</v>
      </c>
      <c r="E495" s="86" t="s">
        <v>6149</v>
      </c>
      <c r="F495" s="88">
        <f ca="1">IF($L495&gt;0,SUM(OFFSET(F495,1,0,$L495),0))</f>
        <v>0</v>
      </c>
      <c r="G495" s="88">
        <f ca="1">IF($L495&gt;0,SUM(OFFSET(G495,1,0,$L495),0))</f>
        <v>201.04999999999998</v>
      </c>
      <c r="H495" s="89"/>
      <c r="I495" s="90">
        <f ca="1">IF(ISERROR(F495),0,F495)</f>
        <v>0</v>
      </c>
      <c r="J495" s="91">
        <f ca="1">IF(ISERROR(G495),0,G495)</f>
        <v>201.04999999999998</v>
      </c>
      <c r="K495" s="1">
        <f>COUNTA($A$1:$A495)-1</f>
        <v>72</v>
      </c>
      <c r="L495" s="1">
        <f>IF(MAX(K:K)=K495,MATCH(9999999,$K:$K)+1,MATCH(K495+1,K:K,0))-ROW(L495)-2</f>
        <v>4</v>
      </c>
      <c r="M495" s="3" t="str">
        <f ca="1">IF(AND(OR(I495&lt;&gt;0,J495&lt;&gt;0),N495="Sim"),"F","")</f>
        <v>F</v>
      </c>
      <c r="N495" s="84" t="s">
        <v>64</v>
      </c>
    </row>
    <row r="496" spans="1:14" x14ac:dyDescent="0.2">
      <c r="B496" s="92" t="s">
        <v>6169</v>
      </c>
      <c r="C496" s="92" t="s">
        <v>7955</v>
      </c>
      <c r="D496" s="79" t="str">
        <f ca="1">IF(ISNUMBER($L496),OFFSET(Banco!$A$1,Composições!$L496-1,COLUMN(Composições!D496)-1),"")</f>
        <v>ADESIVO ACRILICO DE BASE AQUOSA / COLA DE CONTATO</v>
      </c>
      <c r="E496" s="78" t="str">
        <f ca="1">IF(ISNUMBER($L496),OFFSET(Banco!$A$1,Composições!$L496-1,COLUMN(Composições!E496)-1),"")</f>
        <v>KG</v>
      </c>
      <c r="F496" s="78">
        <f t="shared" ref="F496:G499" ca="1" si="84">TRUNC($H496*ROUND(I496,2),2)</f>
        <v>0</v>
      </c>
      <c r="G496" s="78">
        <f t="shared" ca="1" si="84"/>
        <v>4.76</v>
      </c>
      <c r="H496" s="80">
        <v>9.5000000000000001E-2</v>
      </c>
      <c r="I496" s="81">
        <f ca="1">IF(ISNUMBER($L496),VALUE(OFFSET(Banco!$A$1,Composições!$L496-1,COLUMN(Composições!I496)-4)),0)</f>
        <v>0</v>
      </c>
      <c r="J496" s="81">
        <f ca="1">IF(ISNUMBER($L496),VALUE(OFFSET(Banco!$A$1,Composições!$L496-1,COLUMN(Composições!J496)-4)),0)</f>
        <v>50.19</v>
      </c>
      <c r="K496" s="1">
        <f>COUNTA($A$1:$A496)-1</f>
        <v>72</v>
      </c>
      <c r="L496" s="1">
        <f ca="1">MATCH(Composições!CONCATENAR,Banco!$A:$A,0)</f>
        <v>10060</v>
      </c>
      <c r="M496" s="82" t="str">
        <f ca="1">IF(OR(ISERROR($L496),$H496="",$H496=0),"",OFFSET(M$1,MATCH($K496,$K$1:$K496,0)-1,0))</f>
        <v>F</v>
      </c>
    </row>
    <row r="497" spans="1:14" x14ac:dyDescent="0.2">
      <c r="B497" s="92" t="s">
        <v>6169</v>
      </c>
      <c r="C497" s="92" t="s">
        <v>7956</v>
      </c>
      <c r="D497" s="79" t="str">
        <f ca="1">IF(ISNUMBER($L497),OFFSET(Banco!$A$1,Composições!$L497-1,COLUMN(Composições!D497)-1),"")</f>
        <v>PLACA VINILICA SEMIFLEXIVEL PARA PISOS, E = 3,2 MM, 30 X 30 CM (SEM COLOCACAO)</v>
      </c>
      <c r="E497" s="78" t="str">
        <f ca="1">IF(ISNUMBER($L497),OFFSET(Banco!$A$1,Composições!$L497-1,COLUMN(Composições!E497)-1),"")</f>
        <v>M2</v>
      </c>
      <c r="F497" s="78">
        <f t="shared" ca="1" si="84"/>
        <v>0</v>
      </c>
      <c r="G497" s="78">
        <f t="shared" ca="1" si="84"/>
        <v>189.04</v>
      </c>
      <c r="H497" s="80">
        <v>1.1100000000000001</v>
      </c>
      <c r="I497" s="81">
        <f ca="1">IF(ISNUMBER($L497),VALUE(OFFSET(Banco!$A$1,Composições!$L497-1,COLUMN(Composições!I497)-4)),0)</f>
        <v>0</v>
      </c>
      <c r="J497" s="81">
        <f ca="1">IF(ISNUMBER($L497),VALUE(OFFSET(Banco!$A$1,Composições!$L497-1,COLUMN(Composições!J497)-4)),0)</f>
        <v>170.31</v>
      </c>
      <c r="K497" s="1">
        <f>COUNTA($A$1:$A497)-1</f>
        <v>72</v>
      </c>
      <c r="L497" s="1">
        <f ca="1">MATCH(Composições!CONCATENAR,Banco!$A:$A,0)</f>
        <v>13328</v>
      </c>
      <c r="M497" s="82" t="str">
        <f ca="1">IF(OR(ISERROR($L497),$H497="",$H497=0),"",OFFSET(M$1,MATCH($K497,$K$1:$K497,0)-1,0))</f>
        <v>F</v>
      </c>
    </row>
    <row r="498" spans="1:14" x14ac:dyDescent="0.2">
      <c r="B498" s="92" t="s">
        <v>6165</v>
      </c>
      <c r="C498" s="92" t="s">
        <v>153</v>
      </c>
      <c r="D498" s="79" t="str">
        <f ca="1">IF(ISNUMBER($L498),OFFSET(Banco!$A$1,Composições!$L498-1,COLUMN(Composições!D498)-1),"")</f>
        <v>PEDREIRO COM ENCARGOS COMPLEMENTARES</v>
      </c>
      <c r="E498" s="78" t="str">
        <f ca="1">IF(ISNUMBER($L498),OFFSET(Banco!$A$1,Composições!$L498-1,COLUMN(Composições!E498)-1),"")</f>
        <v>H</v>
      </c>
      <c r="F498" s="78">
        <f t="shared" ca="1" si="84"/>
        <v>0</v>
      </c>
      <c r="G498" s="78">
        <f t="shared" ca="1" si="84"/>
        <v>5.33</v>
      </c>
      <c r="H498" s="80">
        <v>0.17100000000000001</v>
      </c>
      <c r="I498" s="81">
        <f ca="1">IF(ISNUMBER($L498),VALUE(OFFSET(Banco!$A$1,Composições!$L498-1,COLUMN(Composições!I498)-4)),0)</f>
        <v>0</v>
      </c>
      <c r="J498" s="81">
        <f ca="1">IF(ISNUMBER($L498),VALUE(OFFSET(Banco!$A$1,Composições!$L498-1,COLUMN(Composições!J498)-4)),0)</f>
        <v>31.21</v>
      </c>
      <c r="K498" s="1">
        <f>COUNTA($A$1:$A498)-1</f>
        <v>72</v>
      </c>
      <c r="L498" s="1">
        <f ca="1">MATCH(Composições!CONCATENAR,Banco!$A:$A,0)</f>
        <v>7349</v>
      </c>
      <c r="M498" s="82" t="str">
        <f ca="1">IF(OR(ISERROR($L498),$H498="",$H498=0),"",OFFSET(M$1,MATCH($K498,$K$1:$K498,0)-1,0))</f>
        <v>F</v>
      </c>
    </row>
    <row r="499" spans="1:14" x14ac:dyDescent="0.2">
      <c r="B499" s="92" t="s">
        <v>6165</v>
      </c>
      <c r="C499" s="92" t="s">
        <v>156</v>
      </c>
      <c r="D499" s="79" t="str">
        <f ca="1">IF(ISNUMBER($L499),OFFSET(Banco!$A$1,Composições!$L499-1,COLUMN(Composições!D499)-1),"")</f>
        <v>SERVENTE COM ENCARGOS COMPLEMENTARES</v>
      </c>
      <c r="E499" s="78" t="str">
        <f ca="1">IF(ISNUMBER($L499),OFFSET(Banco!$A$1,Composições!$L499-1,COLUMN(Composições!E499)-1),"")</f>
        <v>H</v>
      </c>
      <c r="F499" s="78">
        <f t="shared" ca="1" si="84"/>
        <v>0</v>
      </c>
      <c r="G499" s="78">
        <f t="shared" ca="1" si="84"/>
        <v>1.92</v>
      </c>
      <c r="H499" s="80">
        <v>8.5000000000000006E-2</v>
      </c>
      <c r="I499" s="81">
        <f ca="1">IF(ISNUMBER($L499),VALUE(OFFSET(Banco!$A$1,Composições!$L499-1,COLUMN(Composições!I499)-4)),0)</f>
        <v>0</v>
      </c>
      <c r="J499" s="81">
        <f ca="1">IF(ISNUMBER($L499),VALUE(OFFSET(Banco!$A$1,Composições!$L499-1,COLUMN(Composições!J499)-4)),0)</f>
        <v>22.64</v>
      </c>
      <c r="K499" s="1">
        <f>COUNTA($A$1:$A499)-1</f>
        <v>72</v>
      </c>
      <c r="L499" s="1">
        <f ca="1">MATCH(Composições!CONCATENAR,Banco!$A:$A,0)</f>
        <v>7362</v>
      </c>
      <c r="M499" s="82" t="str">
        <f ca="1">IF(OR(ISERROR($L499),$H499="",$H499=0),"",OFFSET(M$1,MATCH($K499,$K$1:$K499,0)-1,0))</f>
        <v>F</v>
      </c>
    </row>
    <row r="500" spans="1:14" customFormat="1" ht="12.75" x14ac:dyDescent="0.2">
      <c r="K500">
        <f>COUNTA($A$1:$A500)-1</f>
        <v>72</v>
      </c>
      <c r="M500" s="85" t="str">
        <f ca="1">IF(OFFSET($M$1,MATCH(OFFSET(K500,-1,0),$K$1:$K500,0)-1,0)="F","F","")</f>
        <v>F</v>
      </c>
    </row>
    <row r="501" spans="1:14" x14ac:dyDescent="0.2">
      <c r="A501" s="83" t="str">
        <f>CONCATENAR</f>
        <v>Composição FNDE 299</v>
      </c>
      <c r="B501" s="86" t="s">
        <v>8423</v>
      </c>
      <c r="C501" s="86" t="s">
        <v>7936</v>
      </c>
      <c r="D501" s="87" t="s">
        <v>7935</v>
      </c>
      <c r="E501" s="86" t="s">
        <v>6149</v>
      </c>
      <c r="F501" s="88">
        <f ca="1">IF($L501&gt;0,SUM(OFFSET(F501,1,0,$L501),0))</f>
        <v>0</v>
      </c>
      <c r="G501" s="88">
        <f ca="1">IF($L501&gt;0,SUM(OFFSET(G501,1,0,$L501),0))</f>
        <v>201.04999999999998</v>
      </c>
      <c r="H501" s="89"/>
      <c r="I501" s="90">
        <f ca="1">IF(ISERROR(F501),0,F501)</f>
        <v>0</v>
      </c>
      <c r="J501" s="91">
        <f ca="1">IF(ISERROR(G501),0,G501)</f>
        <v>201.04999999999998</v>
      </c>
      <c r="K501" s="1">
        <f>COUNTA($A$1:$A501)-1</f>
        <v>73</v>
      </c>
      <c r="L501" s="1">
        <f>IF(MAX(K:K)=K501,MATCH(9999999,$K:$K)+1,MATCH(K501+1,K:K,0))-ROW(L501)-2</f>
        <v>4</v>
      </c>
      <c r="M501" s="3" t="str">
        <f ca="1">IF(AND(OR(I501&lt;&gt;0,J501&lt;&gt;0),N501="Sim"),"F","")</f>
        <v>F</v>
      </c>
      <c r="N501" s="84" t="s">
        <v>64</v>
      </c>
    </row>
    <row r="502" spans="1:14" x14ac:dyDescent="0.2">
      <c r="B502" s="92" t="s">
        <v>6169</v>
      </c>
      <c r="C502" s="92" t="s">
        <v>7955</v>
      </c>
      <c r="D502" s="79" t="str">
        <f ca="1">IF(ISNUMBER($L502),OFFSET(Banco!$A$1,Composições!$L502-1,COLUMN(Composições!D502)-1),"")</f>
        <v>ADESIVO ACRILICO DE BASE AQUOSA / COLA DE CONTATO</v>
      </c>
      <c r="E502" s="78" t="str">
        <f ca="1">IF(ISNUMBER($L502),OFFSET(Banco!$A$1,Composições!$L502-1,COLUMN(Composições!E502)-1),"")</f>
        <v>KG</v>
      </c>
      <c r="F502" s="78">
        <f t="shared" ref="F502:G505" ca="1" si="85">TRUNC($H502*ROUND(I502,2),2)</f>
        <v>0</v>
      </c>
      <c r="G502" s="78">
        <f t="shared" ca="1" si="85"/>
        <v>4.76</v>
      </c>
      <c r="H502" s="80">
        <v>9.5000000000000001E-2</v>
      </c>
      <c r="I502" s="81">
        <f ca="1">IF(ISNUMBER($L502),VALUE(OFFSET(Banco!$A$1,Composições!$L502-1,COLUMN(Composições!I502)-4)),0)</f>
        <v>0</v>
      </c>
      <c r="J502" s="81">
        <f ca="1">IF(ISNUMBER($L502),VALUE(OFFSET(Banco!$A$1,Composições!$L502-1,COLUMN(Composições!J502)-4)),0)</f>
        <v>50.19</v>
      </c>
      <c r="K502" s="1">
        <f>COUNTA($A$1:$A502)-1</f>
        <v>73</v>
      </c>
      <c r="L502" s="1">
        <f ca="1">MATCH(Composições!CONCATENAR,Banco!$A:$A,0)</f>
        <v>10060</v>
      </c>
      <c r="M502" s="82" t="str">
        <f ca="1">IF(OR(ISERROR($L502),$H502="",$H502=0),"",OFFSET(M$1,MATCH($K502,$K$1:$K502,0)-1,0))</f>
        <v>F</v>
      </c>
    </row>
    <row r="503" spans="1:14" x14ac:dyDescent="0.2">
      <c r="B503" s="92" t="s">
        <v>6169</v>
      </c>
      <c r="C503" s="92" t="s">
        <v>7956</v>
      </c>
      <c r="D503" s="79" t="str">
        <f ca="1">IF(ISNUMBER($L503),OFFSET(Banco!$A$1,Composições!$L503-1,COLUMN(Composições!D503)-1),"")</f>
        <v>PLACA VINILICA SEMIFLEXIVEL PARA PISOS, E = 3,2 MM, 30 X 30 CM (SEM COLOCACAO)</v>
      </c>
      <c r="E503" s="78" t="str">
        <f ca="1">IF(ISNUMBER($L503),OFFSET(Banco!$A$1,Composições!$L503-1,COLUMN(Composições!E503)-1),"")</f>
        <v>M2</v>
      </c>
      <c r="F503" s="78">
        <f t="shared" ca="1" si="85"/>
        <v>0</v>
      </c>
      <c r="G503" s="78">
        <f t="shared" ca="1" si="85"/>
        <v>189.04</v>
      </c>
      <c r="H503" s="80">
        <v>1.1100000000000001</v>
      </c>
      <c r="I503" s="81">
        <f ca="1">IF(ISNUMBER($L503),VALUE(OFFSET(Banco!$A$1,Composições!$L503-1,COLUMN(Composições!I503)-4)),0)</f>
        <v>0</v>
      </c>
      <c r="J503" s="81">
        <f ca="1">IF(ISNUMBER($L503),VALUE(OFFSET(Banco!$A$1,Composições!$L503-1,COLUMN(Composições!J503)-4)),0)</f>
        <v>170.31</v>
      </c>
      <c r="K503" s="1">
        <f>COUNTA($A$1:$A503)-1</f>
        <v>73</v>
      </c>
      <c r="L503" s="1">
        <f ca="1">MATCH(Composições!CONCATENAR,Banco!$A:$A,0)</f>
        <v>13328</v>
      </c>
      <c r="M503" s="82" t="str">
        <f ca="1">IF(OR(ISERROR($L503),$H503="",$H503=0),"",OFFSET(M$1,MATCH($K503,$K$1:$K503,0)-1,0))</f>
        <v>F</v>
      </c>
    </row>
    <row r="504" spans="1:14" x14ac:dyDescent="0.2">
      <c r="B504" s="92" t="s">
        <v>6165</v>
      </c>
      <c r="C504" s="92" t="s">
        <v>153</v>
      </c>
      <c r="D504" s="79" t="str">
        <f ca="1">IF(ISNUMBER($L504),OFFSET(Banco!$A$1,Composições!$L504-1,COLUMN(Composições!D504)-1),"")</f>
        <v>PEDREIRO COM ENCARGOS COMPLEMENTARES</v>
      </c>
      <c r="E504" s="78" t="str">
        <f ca="1">IF(ISNUMBER($L504),OFFSET(Banco!$A$1,Composições!$L504-1,COLUMN(Composições!E504)-1),"")</f>
        <v>H</v>
      </c>
      <c r="F504" s="78">
        <f t="shared" ca="1" si="85"/>
        <v>0</v>
      </c>
      <c r="G504" s="78">
        <f t="shared" ca="1" si="85"/>
        <v>5.33</v>
      </c>
      <c r="H504" s="80">
        <v>0.17100000000000001</v>
      </c>
      <c r="I504" s="81">
        <f ca="1">IF(ISNUMBER($L504),VALUE(OFFSET(Banco!$A$1,Composições!$L504-1,COLUMN(Composições!I504)-4)),0)</f>
        <v>0</v>
      </c>
      <c r="J504" s="81">
        <f ca="1">IF(ISNUMBER($L504),VALUE(OFFSET(Banco!$A$1,Composições!$L504-1,COLUMN(Composições!J504)-4)),0)</f>
        <v>31.21</v>
      </c>
      <c r="K504" s="1">
        <f>COUNTA($A$1:$A504)-1</f>
        <v>73</v>
      </c>
      <c r="L504" s="1">
        <f ca="1">MATCH(Composições!CONCATENAR,Banco!$A:$A,0)</f>
        <v>7349</v>
      </c>
      <c r="M504" s="82" t="str">
        <f ca="1">IF(OR(ISERROR($L504),$H504="",$H504=0),"",OFFSET(M$1,MATCH($K504,$K$1:$K504,0)-1,0))</f>
        <v>F</v>
      </c>
    </row>
    <row r="505" spans="1:14" x14ac:dyDescent="0.2">
      <c r="B505" s="92" t="s">
        <v>6165</v>
      </c>
      <c r="C505" s="92" t="s">
        <v>156</v>
      </c>
      <c r="D505" s="79" t="str">
        <f ca="1">IF(ISNUMBER($L505),OFFSET(Banco!$A$1,Composições!$L505-1,COLUMN(Composições!D505)-1),"")</f>
        <v>SERVENTE COM ENCARGOS COMPLEMENTARES</v>
      </c>
      <c r="E505" s="78" t="str">
        <f ca="1">IF(ISNUMBER($L505),OFFSET(Banco!$A$1,Composições!$L505-1,COLUMN(Composições!E505)-1),"")</f>
        <v>H</v>
      </c>
      <c r="F505" s="78">
        <f t="shared" ca="1" si="85"/>
        <v>0</v>
      </c>
      <c r="G505" s="78">
        <f t="shared" ca="1" si="85"/>
        <v>1.92</v>
      </c>
      <c r="H505" s="80">
        <v>8.5000000000000006E-2</v>
      </c>
      <c r="I505" s="81">
        <f ca="1">IF(ISNUMBER($L505),VALUE(OFFSET(Banco!$A$1,Composições!$L505-1,COLUMN(Composições!I505)-4)),0)</f>
        <v>0</v>
      </c>
      <c r="J505" s="81">
        <f ca="1">IF(ISNUMBER($L505),VALUE(OFFSET(Banco!$A$1,Composições!$L505-1,COLUMN(Composições!J505)-4)),0)</f>
        <v>22.64</v>
      </c>
      <c r="K505" s="1">
        <f>COUNTA($A$1:$A505)-1</f>
        <v>73</v>
      </c>
      <c r="L505" s="1">
        <f ca="1">MATCH(Composições!CONCATENAR,Banco!$A:$A,0)</f>
        <v>7362</v>
      </c>
      <c r="M505" s="82" t="str">
        <f ca="1">IF(OR(ISERROR($L505),$H505="",$H505=0),"",OFFSET(M$1,MATCH($K505,$K$1:$K505,0)-1,0))</f>
        <v>F</v>
      </c>
    </row>
    <row r="506" spans="1:14" customFormat="1" ht="12.75" x14ac:dyDescent="0.2">
      <c r="K506">
        <f>COUNTA($A$1:$A506)-1</f>
        <v>73</v>
      </c>
      <c r="M506" s="85" t="str">
        <f ca="1">IF(OFFSET($M$1,MATCH(OFFSET(K506,-1,0),$K$1:$K506,0)-1,0)="F","F","")</f>
        <v>F</v>
      </c>
    </row>
    <row r="507" spans="1:14" ht="22.5" x14ac:dyDescent="0.2">
      <c r="A507" s="83" t="str">
        <f>CONCATENAR</f>
        <v>Composição FNDE 300</v>
      </c>
      <c r="B507" s="86" t="s">
        <v>8423</v>
      </c>
      <c r="C507" s="86" t="s">
        <v>7938</v>
      </c>
      <c r="D507" s="87" t="s">
        <v>7937</v>
      </c>
      <c r="E507" s="86" t="s">
        <v>6149</v>
      </c>
      <c r="F507" s="88">
        <f ca="1">IF($L507&gt;0,SUM(OFFSET(F507,1,0,$L507),0))</f>
        <v>0</v>
      </c>
      <c r="G507" s="88">
        <f ca="1">IF($L507&gt;0,SUM(OFFSET(G507,1,0,$L507),0))</f>
        <v>201.04999999999998</v>
      </c>
      <c r="H507" s="89"/>
      <c r="I507" s="90">
        <f ca="1">IF(ISERROR(F507),0,F507)</f>
        <v>0</v>
      </c>
      <c r="J507" s="91">
        <f ca="1">IF(ISERROR(G507),0,G507)</f>
        <v>201.04999999999998</v>
      </c>
      <c r="K507" s="1">
        <f>COUNTA($A$1:$A507)-1</f>
        <v>74</v>
      </c>
      <c r="L507" s="1">
        <f>IF(MAX(K:K)=K507,MATCH(9999999,$K:$K)+1,MATCH(K507+1,K:K,0))-ROW(L507)-2</f>
        <v>4</v>
      </c>
      <c r="M507" s="3" t="str">
        <f ca="1">IF(AND(OR(I507&lt;&gt;0,J507&lt;&gt;0),N507="Sim"),"F","")</f>
        <v>F</v>
      </c>
      <c r="N507" s="84" t="s">
        <v>64</v>
      </c>
    </row>
    <row r="508" spans="1:14" x14ac:dyDescent="0.2">
      <c r="B508" s="92" t="s">
        <v>6169</v>
      </c>
      <c r="C508" s="92" t="s">
        <v>7955</v>
      </c>
      <c r="D508" s="79" t="str">
        <f ca="1">IF(ISNUMBER($L508),OFFSET(Banco!$A$1,Composições!$L508-1,COLUMN(Composições!D508)-1),"")</f>
        <v>ADESIVO ACRILICO DE BASE AQUOSA / COLA DE CONTATO</v>
      </c>
      <c r="E508" s="78" t="str">
        <f ca="1">IF(ISNUMBER($L508),OFFSET(Banco!$A$1,Composições!$L508-1,COLUMN(Composições!E508)-1),"")</f>
        <v>KG</v>
      </c>
      <c r="F508" s="78">
        <f t="shared" ref="F508:G511" ca="1" si="86">TRUNC($H508*ROUND(I508,2),2)</f>
        <v>0</v>
      </c>
      <c r="G508" s="78">
        <f t="shared" ca="1" si="86"/>
        <v>4.76</v>
      </c>
      <c r="H508" s="80">
        <v>9.5000000000000001E-2</v>
      </c>
      <c r="I508" s="81">
        <f ca="1">IF(ISNUMBER($L508),VALUE(OFFSET(Banco!$A$1,Composições!$L508-1,COLUMN(Composições!I508)-4)),0)</f>
        <v>0</v>
      </c>
      <c r="J508" s="81">
        <f ca="1">IF(ISNUMBER($L508),VALUE(OFFSET(Banco!$A$1,Composições!$L508-1,COLUMN(Composições!J508)-4)),0)</f>
        <v>50.19</v>
      </c>
      <c r="K508" s="1">
        <f>COUNTA($A$1:$A508)-1</f>
        <v>74</v>
      </c>
      <c r="L508" s="1">
        <f ca="1">MATCH(Composições!CONCATENAR,Banco!$A:$A,0)</f>
        <v>10060</v>
      </c>
      <c r="M508" s="82" t="str">
        <f ca="1">IF(OR(ISERROR($L508),$H508="",$H508=0),"",OFFSET(M$1,MATCH($K508,$K$1:$K508,0)-1,0))</f>
        <v>F</v>
      </c>
    </row>
    <row r="509" spans="1:14" x14ac:dyDescent="0.2">
      <c r="B509" s="92" t="s">
        <v>6169</v>
      </c>
      <c r="C509" s="92" t="s">
        <v>7956</v>
      </c>
      <c r="D509" s="79" t="str">
        <f ca="1">IF(ISNUMBER($L509),OFFSET(Banco!$A$1,Composições!$L509-1,COLUMN(Composições!D509)-1),"")</f>
        <v>PLACA VINILICA SEMIFLEXIVEL PARA PISOS, E = 3,2 MM, 30 X 30 CM (SEM COLOCACAO)</v>
      </c>
      <c r="E509" s="78" t="str">
        <f ca="1">IF(ISNUMBER($L509),OFFSET(Banco!$A$1,Composições!$L509-1,COLUMN(Composições!E509)-1),"")</f>
        <v>M2</v>
      </c>
      <c r="F509" s="78">
        <f t="shared" ca="1" si="86"/>
        <v>0</v>
      </c>
      <c r="G509" s="78">
        <f t="shared" ca="1" si="86"/>
        <v>189.04</v>
      </c>
      <c r="H509" s="80">
        <v>1.1100000000000001</v>
      </c>
      <c r="I509" s="81">
        <f ca="1">IF(ISNUMBER($L509),VALUE(OFFSET(Banco!$A$1,Composições!$L509-1,COLUMN(Composições!I509)-4)),0)</f>
        <v>0</v>
      </c>
      <c r="J509" s="81">
        <f ca="1">IF(ISNUMBER($L509),VALUE(OFFSET(Banco!$A$1,Composições!$L509-1,COLUMN(Composições!J509)-4)),0)</f>
        <v>170.31</v>
      </c>
      <c r="K509" s="1">
        <f>COUNTA($A$1:$A509)-1</f>
        <v>74</v>
      </c>
      <c r="L509" s="1">
        <f ca="1">MATCH(Composições!CONCATENAR,Banco!$A:$A,0)</f>
        <v>13328</v>
      </c>
      <c r="M509" s="82" t="str">
        <f ca="1">IF(OR(ISERROR($L509),$H509="",$H509=0),"",OFFSET(M$1,MATCH($K509,$K$1:$K509,0)-1,0))</f>
        <v>F</v>
      </c>
    </row>
    <row r="510" spans="1:14" x14ac:dyDescent="0.2">
      <c r="B510" s="92" t="s">
        <v>6165</v>
      </c>
      <c r="C510" s="92" t="s">
        <v>153</v>
      </c>
      <c r="D510" s="79" t="str">
        <f ca="1">IF(ISNUMBER($L510),OFFSET(Banco!$A$1,Composições!$L510-1,COLUMN(Composições!D510)-1),"")</f>
        <v>PEDREIRO COM ENCARGOS COMPLEMENTARES</v>
      </c>
      <c r="E510" s="78" t="str">
        <f ca="1">IF(ISNUMBER($L510),OFFSET(Banco!$A$1,Composições!$L510-1,COLUMN(Composições!E510)-1),"")</f>
        <v>H</v>
      </c>
      <c r="F510" s="78">
        <f t="shared" ca="1" si="86"/>
        <v>0</v>
      </c>
      <c r="G510" s="78">
        <f t="shared" ca="1" si="86"/>
        <v>5.33</v>
      </c>
      <c r="H510" s="80">
        <v>0.17100000000000001</v>
      </c>
      <c r="I510" s="81">
        <f ca="1">IF(ISNUMBER($L510),VALUE(OFFSET(Banco!$A$1,Composições!$L510-1,COLUMN(Composições!I510)-4)),0)</f>
        <v>0</v>
      </c>
      <c r="J510" s="81">
        <f ca="1">IF(ISNUMBER($L510),VALUE(OFFSET(Banco!$A$1,Composições!$L510-1,COLUMN(Composições!J510)-4)),0)</f>
        <v>31.21</v>
      </c>
      <c r="K510" s="1">
        <f>COUNTA($A$1:$A510)-1</f>
        <v>74</v>
      </c>
      <c r="L510" s="1">
        <f ca="1">MATCH(Composições!CONCATENAR,Banco!$A:$A,0)</f>
        <v>7349</v>
      </c>
      <c r="M510" s="82" t="str">
        <f ca="1">IF(OR(ISERROR($L510),$H510="",$H510=0),"",OFFSET(M$1,MATCH($K510,$K$1:$K510,0)-1,0))</f>
        <v>F</v>
      </c>
    </row>
    <row r="511" spans="1:14" x14ac:dyDescent="0.2">
      <c r="B511" s="92" t="s">
        <v>6165</v>
      </c>
      <c r="C511" s="92" t="s">
        <v>156</v>
      </c>
      <c r="D511" s="79" t="str">
        <f ca="1">IF(ISNUMBER($L511),OFFSET(Banco!$A$1,Composições!$L511-1,COLUMN(Composições!D511)-1),"")</f>
        <v>SERVENTE COM ENCARGOS COMPLEMENTARES</v>
      </c>
      <c r="E511" s="78" t="str">
        <f ca="1">IF(ISNUMBER($L511),OFFSET(Banco!$A$1,Composições!$L511-1,COLUMN(Composições!E511)-1),"")</f>
        <v>H</v>
      </c>
      <c r="F511" s="78">
        <f t="shared" ca="1" si="86"/>
        <v>0</v>
      </c>
      <c r="G511" s="78">
        <f t="shared" ca="1" si="86"/>
        <v>1.92</v>
      </c>
      <c r="H511" s="80">
        <v>8.5000000000000006E-2</v>
      </c>
      <c r="I511" s="81">
        <f ca="1">IF(ISNUMBER($L511),VALUE(OFFSET(Banco!$A$1,Composições!$L511-1,COLUMN(Composições!I511)-4)),0)</f>
        <v>0</v>
      </c>
      <c r="J511" s="81">
        <f ca="1">IF(ISNUMBER($L511),VALUE(OFFSET(Banco!$A$1,Composições!$L511-1,COLUMN(Composições!J511)-4)),0)</f>
        <v>22.64</v>
      </c>
      <c r="K511" s="1">
        <f>COUNTA($A$1:$A511)-1</f>
        <v>74</v>
      </c>
      <c r="L511" s="1">
        <f ca="1">MATCH(Composições!CONCATENAR,Banco!$A:$A,0)</f>
        <v>7362</v>
      </c>
      <c r="M511" s="82" t="str">
        <f ca="1">IF(OR(ISERROR($L511),$H511="",$H511=0),"",OFFSET(M$1,MATCH($K511,$K$1:$K511,0)-1,0))</f>
        <v>F</v>
      </c>
    </row>
    <row r="512" spans="1:14" customFormat="1" ht="12.75" x14ac:dyDescent="0.2">
      <c r="K512">
        <f>COUNTA($A$1:$A512)-1</f>
        <v>74</v>
      </c>
      <c r="M512" s="85" t="str">
        <f ca="1">IF(OFFSET($M$1,MATCH(OFFSET(K512,-1,0),$K$1:$K512,0)-1,0)="F","F","")</f>
        <v>F</v>
      </c>
    </row>
    <row r="513" spans="1:14" ht="22.5" x14ac:dyDescent="0.2">
      <c r="A513" s="83" t="str">
        <f>CONCATENAR</f>
        <v xml:space="preserve">Composição FNDE 401 </v>
      </c>
      <c r="B513" s="86" t="s">
        <v>8423</v>
      </c>
      <c r="C513" s="86" t="s">
        <v>7939</v>
      </c>
      <c r="D513" s="87" t="s">
        <v>8422</v>
      </c>
      <c r="E513" s="86" t="s">
        <v>6147</v>
      </c>
      <c r="F513" s="88">
        <f ca="1">IF($L513&gt;0,SUM(OFFSET(F513,1,0,$L513),0))</f>
        <v>0</v>
      </c>
      <c r="G513" s="88">
        <f ca="1">IF($L513&gt;0,SUM(OFFSET(G513,1,0,$L513),0))</f>
        <v>171.26</v>
      </c>
      <c r="H513" s="89"/>
      <c r="I513" s="90">
        <f ca="1">IF(ISERROR(F513),0,F513)</f>
        <v>0</v>
      </c>
      <c r="J513" s="91">
        <f ca="1">IF(ISERROR(G513),0,G513)</f>
        <v>171.26</v>
      </c>
      <c r="K513" s="1">
        <f>COUNTA($A$1:$A513)-1</f>
        <v>75</v>
      </c>
      <c r="L513" s="1">
        <f>IF(MAX(K:K)=K513,MATCH(9999999,$K:$K)+1,MATCH(K513+1,K:K,0))-ROW(L513)-2</f>
        <v>5</v>
      </c>
      <c r="M513" s="3" t="str">
        <f ca="1">IF(AND(OR(I513&lt;&gt;0,J513&lt;&gt;0),N513="Sim"),"F","")</f>
        <v>F</v>
      </c>
      <c r="N513" s="84" t="s">
        <v>64</v>
      </c>
    </row>
    <row r="514" spans="1:14" x14ac:dyDescent="0.2">
      <c r="B514" s="92" t="s">
        <v>6169</v>
      </c>
      <c r="C514" s="92" t="s">
        <v>7952</v>
      </c>
      <c r="D514" s="79" t="str">
        <f ca="1">IF(ISNUMBER($L514),OFFSET(Banco!$A$1,Composições!$L514-1,COLUMN(Composições!D514)-1),"")</f>
        <v>ARGAMASSA COLANTE TIPO AC III</v>
      </c>
      <c r="E514" s="78" t="str">
        <f ca="1">IF(ISNUMBER($L514),OFFSET(Banco!$A$1,Composições!$L514-1,COLUMN(Composições!E514)-1),"")</f>
        <v>KG</v>
      </c>
      <c r="F514" s="78">
        <f t="shared" ref="F514:G518" ca="1" si="87">TRUNC($H514*ROUND(I514,2),2)</f>
        <v>0</v>
      </c>
      <c r="G514" s="78">
        <f t="shared" ca="1" si="87"/>
        <v>2.61</v>
      </c>
      <c r="H514" s="80">
        <v>1.2150000000000001</v>
      </c>
      <c r="I514" s="81">
        <f ca="1">IF(ISNUMBER($L514),VALUE(OFFSET(Banco!$A$1,Composições!$L514-1,COLUMN(Composições!I514)-4)),0)</f>
        <v>0</v>
      </c>
      <c r="J514" s="81">
        <f ca="1">IF(ISNUMBER($L514),VALUE(OFFSET(Banco!$A$1,Composições!$L514-1,COLUMN(Composições!J514)-4)),0)</f>
        <v>2.15</v>
      </c>
      <c r="K514" s="1">
        <f>COUNTA($A$1:$A514)-1</f>
        <v>75</v>
      </c>
      <c r="L514" s="1">
        <f ca="1">MATCH(Composições!CONCATENAR,Banco!$A:$A,0)</f>
        <v>10252</v>
      </c>
      <c r="M514" s="82" t="str">
        <f ca="1">IF(OR(ISERROR($L514),$H514="",$H514=0),"",OFFSET(M$1,MATCH($K514,$K$1:$K514,0)-1,0))</f>
        <v>F</v>
      </c>
    </row>
    <row r="515" spans="1:14" x14ac:dyDescent="0.2">
      <c r="B515" s="92" t="s">
        <v>6169</v>
      </c>
      <c r="C515" s="92" t="s">
        <v>7953</v>
      </c>
      <c r="D515" s="79" t="str">
        <f ca="1">IF(ISNUMBER($L515),OFFSET(Banco!$A$1,Composições!$L515-1,COLUMN(Composições!D515)-1),"")</f>
        <v>CIMENTO PORTLAND COMPOSTO CP II-32</v>
      </c>
      <c r="E515" s="78" t="str">
        <f ca="1">IF(ISNUMBER($L515),OFFSET(Banco!$A$1,Composições!$L515-1,COLUMN(Composições!E515)-1),"")</f>
        <v>KG</v>
      </c>
      <c r="F515" s="78">
        <f t="shared" ca="1" si="87"/>
        <v>0</v>
      </c>
      <c r="G515" s="78">
        <f t="shared" ca="1" si="87"/>
        <v>0.17</v>
      </c>
      <c r="H515" s="80">
        <v>0.24</v>
      </c>
      <c r="I515" s="81">
        <f ca="1">IF(ISNUMBER($L515),VALUE(OFFSET(Banco!$A$1,Composições!$L515-1,COLUMN(Composições!I515)-4)),0)</f>
        <v>0</v>
      </c>
      <c r="J515" s="81">
        <f ca="1">IF(ISNUMBER($L515),VALUE(OFFSET(Banco!$A$1,Composições!$L515-1,COLUMN(Composições!J515)-4)),0)</f>
        <v>0.74</v>
      </c>
      <c r="K515" s="1">
        <f>COUNTA($A$1:$A515)-1</f>
        <v>75</v>
      </c>
      <c r="L515" s="1">
        <f ca="1">MATCH(Composições!CONCATENAR,Banco!$A:$A,0)</f>
        <v>11088</v>
      </c>
      <c r="M515" s="82" t="str">
        <f ca="1">IF(OR(ISERROR($L515),$H515="",$H515=0),"",OFFSET(M$1,MATCH($K515,$K$1:$K515,0)-1,0))</f>
        <v>F</v>
      </c>
    </row>
    <row r="516" spans="1:14" ht="22.5" x14ac:dyDescent="0.2">
      <c r="B516" s="92" t="s">
        <v>6169</v>
      </c>
      <c r="C516" s="92" t="s">
        <v>7954</v>
      </c>
      <c r="D516" s="79" t="str">
        <f ca="1">IF(ISNUMBER($L516),OFFSET(Banco!$A$1,Composições!$L516-1,COLUMN(Composições!D516)-1),"")</f>
        <v>PISO TATIL DE ALERTA OU DIRECIONAL, DE BORRACHA, COLORIDO, 25 X 25 CM, E = 12 MM, PARA ARGAMASSA</v>
      </c>
      <c r="E516" s="78" t="str">
        <f ca="1">IF(ISNUMBER($L516),OFFSET(Banco!$A$1,Composições!$L516-1,COLUMN(Composições!E516)-1),"")</f>
        <v>M2</v>
      </c>
      <c r="F516" s="78">
        <f t="shared" ca="1" si="87"/>
        <v>0</v>
      </c>
      <c r="G516" s="78">
        <f t="shared" ca="1" si="87"/>
        <v>149.91999999999999</v>
      </c>
      <c r="H516" s="80">
        <v>0.25</v>
      </c>
      <c r="I516" s="81">
        <f ca="1">IF(ISNUMBER($L516),VALUE(OFFSET(Banco!$A$1,Composições!$L516-1,COLUMN(Composições!I516)-4)),0)</f>
        <v>0</v>
      </c>
      <c r="J516" s="81">
        <f ca="1">IF(ISNUMBER($L516),VALUE(OFFSET(Banco!$A$1,Composições!$L516-1,COLUMN(Composições!J516)-4)),0)</f>
        <v>599.69000000000005</v>
      </c>
      <c r="K516" s="1">
        <f>COUNTA($A$1:$A516)-1</f>
        <v>75</v>
      </c>
      <c r="L516" s="1">
        <f ca="1">MATCH(Composições!CONCATENAR,Banco!$A:$A,0)</f>
        <v>13288</v>
      </c>
      <c r="M516" s="82" t="str">
        <f ca="1">IF(OR(ISERROR($L516),$H516="",$H516=0),"",OFFSET(M$1,MATCH($K516,$K$1:$K516,0)-1,0))</f>
        <v>F</v>
      </c>
    </row>
    <row r="517" spans="1:14" x14ac:dyDescent="0.2">
      <c r="B517" s="92" t="s">
        <v>6165</v>
      </c>
      <c r="C517" s="92" t="s">
        <v>153</v>
      </c>
      <c r="D517" s="79" t="str">
        <f ca="1">IF(ISNUMBER($L517),OFFSET(Banco!$A$1,Composições!$L517-1,COLUMN(Composições!D517)-1),"")</f>
        <v>PEDREIRO COM ENCARGOS COMPLEMENTARES</v>
      </c>
      <c r="E517" s="78" t="str">
        <f ca="1">IF(ISNUMBER($L517),OFFSET(Banco!$A$1,Composições!$L517-1,COLUMN(Composições!E517)-1),"")</f>
        <v>H</v>
      </c>
      <c r="F517" s="78">
        <f t="shared" ca="1" si="87"/>
        <v>0</v>
      </c>
      <c r="G517" s="78">
        <f t="shared" ca="1" si="87"/>
        <v>13.63</v>
      </c>
      <c r="H517" s="80">
        <v>0.437</v>
      </c>
      <c r="I517" s="81">
        <f ca="1">IF(ISNUMBER($L517),VALUE(OFFSET(Banco!$A$1,Composições!$L517-1,COLUMN(Composições!I517)-4)),0)</f>
        <v>0</v>
      </c>
      <c r="J517" s="81">
        <f ca="1">IF(ISNUMBER($L517),VALUE(OFFSET(Banco!$A$1,Composições!$L517-1,COLUMN(Composições!J517)-4)),0)</f>
        <v>31.21</v>
      </c>
      <c r="K517" s="1">
        <f>COUNTA($A$1:$A517)-1</f>
        <v>75</v>
      </c>
      <c r="L517" s="1">
        <f ca="1">MATCH(Composições!CONCATENAR,Banco!$A:$A,0)</f>
        <v>7349</v>
      </c>
      <c r="M517" s="82" t="str">
        <f ca="1">IF(OR(ISERROR($L517),$H517="",$H517=0),"",OFFSET(M$1,MATCH($K517,$K$1:$K517,0)-1,0))</f>
        <v>F</v>
      </c>
    </row>
    <row r="518" spans="1:14" x14ac:dyDescent="0.2">
      <c r="B518" s="92" t="s">
        <v>6165</v>
      </c>
      <c r="C518" s="92" t="s">
        <v>156</v>
      </c>
      <c r="D518" s="79" t="str">
        <f ca="1">IF(ISNUMBER($L518),OFFSET(Banco!$A$1,Composições!$L518-1,COLUMN(Composições!D518)-1),"")</f>
        <v>SERVENTE COM ENCARGOS COMPLEMENTARES</v>
      </c>
      <c r="E518" s="78" t="str">
        <f ca="1">IF(ISNUMBER($L518),OFFSET(Banco!$A$1,Composições!$L518-1,COLUMN(Composições!E518)-1),"")</f>
        <v>H</v>
      </c>
      <c r="F518" s="78">
        <f t="shared" ca="1" si="87"/>
        <v>0</v>
      </c>
      <c r="G518" s="78">
        <f t="shared" ca="1" si="87"/>
        <v>4.93</v>
      </c>
      <c r="H518" s="80">
        <v>0.218</v>
      </c>
      <c r="I518" s="81">
        <f ca="1">IF(ISNUMBER($L518),VALUE(OFFSET(Banco!$A$1,Composições!$L518-1,COLUMN(Composições!I518)-4)),0)</f>
        <v>0</v>
      </c>
      <c r="J518" s="81">
        <f ca="1">IF(ISNUMBER($L518),VALUE(OFFSET(Banco!$A$1,Composições!$L518-1,COLUMN(Composições!J518)-4)),0)</f>
        <v>22.64</v>
      </c>
      <c r="K518" s="1">
        <f>COUNTA($A$1:$A518)-1</f>
        <v>75</v>
      </c>
      <c r="L518" s="1">
        <f ca="1">MATCH(Composições!CONCATENAR,Banco!$A:$A,0)</f>
        <v>7362</v>
      </c>
      <c r="M518" s="82" t="str">
        <f ca="1">IF(OR(ISERROR($L518),$H518="",$H518=0),"",OFFSET(M$1,MATCH($K518,$K$1:$K518,0)-1,0))</f>
        <v>F</v>
      </c>
    </row>
    <row r="519" spans="1:14" customFormat="1" ht="12.75" x14ac:dyDescent="0.2">
      <c r="K519">
        <f>COUNTA($A$1:$A519)-1</f>
        <v>75</v>
      </c>
      <c r="M519" s="85" t="str">
        <f ca="1">IF(OFFSET($M$1,MATCH(OFFSET(K519,-1,0),$K$1:$K519,0)-1,0)="F","F","")</f>
        <v>F</v>
      </c>
    </row>
    <row r="520" spans="1:14" ht="22.5" x14ac:dyDescent="0.2">
      <c r="A520" s="83" t="str">
        <f>CONCATENAR</f>
        <v>Composição FNDE 190</v>
      </c>
      <c r="B520" s="86" t="s">
        <v>8423</v>
      </c>
      <c r="C520" s="86" t="s">
        <v>7941</v>
      </c>
      <c r="D520" s="87" t="s">
        <v>7940</v>
      </c>
      <c r="E520" s="86" t="s">
        <v>6149</v>
      </c>
      <c r="F520" s="88">
        <f ca="1">IF($L520&gt;0,SUM(OFFSET(F520,1,0,$L520),0))</f>
        <v>0</v>
      </c>
      <c r="G520" s="88">
        <f ca="1">IF($L520&gt;0,SUM(OFFSET(G520,1,0,$L520),0))</f>
        <v>206.67000000000002</v>
      </c>
      <c r="H520" s="89"/>
      <c r="I520" s="90">
        <f ca="1">IF(ISERROR(F520),0,F520)</f>
        <v>0</v>
      </c>
      <c r="J520" s="91">
        <f ca="1">IF(ISERROR(G520),0,G520)</f>
        <v>206.67000000000002</v>
      </c>
      <c r="K520" s="1">
        <f>COUNTA($A$1:$A520)-1</f>
        <v>76</v>
      </c>
      <c r="L520" s="1">
        <f>IF(MAX(K:K)=K520,MATCH(9999999,$K:$K)+1,MATCH(K520+1,K:K,0))-ROW(L520)-2</f>
        <v>4</v>
      </c>
      <c r="M520" s="3" t="str">
        <f ca="1">IF(AND(OR(I520&lt;&gt;0,J520&lt;&gt;0),N520="Sim"),"F","")</f>
        <v>F</v>
      </c>
      <c r="N520" s="84" t="s">
        <v>64</v>
      </c>
    </row>
    <row r="521" spans="1:14" x14ac:dyDescent="0.2">
      <c r="B521" s="92" t="s">
        <v>6169</v>
      </c>
      <c r="C521" s="92" t="s">
        <v>7951</v>
      </c>
      <c r="D521" s="79" t="str">
        <f ca="1">IF(ISNUMBER($L521),OFFSET(Banco!$A$1,Composições!$L521-1,COLUMN(Composições!D521)-1),"")</f>
        <v>ARGAMASSA COLANTE AC II</v>
      </c>
      <c r="E521" s="78" t="str">
        <f ca="1">IF(ISNUMBER($L521),OFFSET(Banco!$A$1,Composições!$L521-1,COLUMN(Composições!E521)-1),"")</f>
        <v>KG</v>
      </c>
      <c r="F521" s="78">
        <f t="shared" ref="F521:G524" ca="1" si="88">TRUNC($H521*ROUND(I521,2),2)</f>
        <v>0</v>
      </c>
      <c r="G521" s="78">
        <f t="shared" ca="1" si="88"/>
        <v>13</v>
      </c>
      <c r="H521" s="80">
        <v>10</v>
      </c>
      <c r="I521" s="81">
        <f ca="1">IF(ISNUMBER($L521),VALUE(OFFSET(Banco!$A$1,Composições!$L521-1,COLUMN(Composições!I521)-4)),0)</f>
        <v>0</v>
      </c>
      <c r="J521" s="81">
        <f ca="1">IF(ISNUMBER($L521),VALUE(OFFSET(Banco!$A$1,Composições!$L521-1,COLUMN(Composições!J521)-4)),0)</f>
        <v>1.3</v>
      </c>
      <c r="K521" s="1">
        <f>COUNTA($A$1:$A521)-1</f>
        <v>76</v>
      </c>
      <c r="L521" s="1">
        <f ca="1">MATCH(Composições!CONCATENAR,Banco!$A:$A,0)</f>
        <v>10251</v>
      </c>
      <c r="M521" s="82" t="str">
        <f ca="1">IF(OR(ISERROR($L521),$H521="",$H521=0),"",OFFSET(M$1,MATCH($K521,$K$1:$K521,0)-1,0))</f>
        <v>F</v>
      </c>
    </row>
    <row r="522" spans="1:14" ht="22.5" x14ac:dyDescent="0.2">
      <c r="B522" s="92" t="s">
        <v>6169</v>
      </c>
      <c r="C522" s="92" t="s">
        <v>7950</v>
      </c>
      <c r="D522" s="79" t="str">
        <f ca="1">IF(ISNUMBER($L522),OFFSET(Banco!$A$1,Composições!$L522-1,COLUMN(Composições!D522)-1),"")</f>
        <v>PISO TATIL / PODOTATIL, LADRILHO HIDRAULICO/CONCRETO, *40 X 40* CM, E= 2,5* CM, PADRAO TATIL ALERTA OU DIRECIONAL, COR NATURAL</v>
      </c>
      <c r="E522" s="78" t="str">
        <f ca="1">IF(ISNUMBER($L522),OFFSET(Banco!$A$1,Composições!$L522-1,COLUMN(Composições!E522)-1),"")</f>
        <v>UN</v>
      </c>
      <c r="F522" s="78">
        <f t="shared" ca="1" si="88"/>
        <v>0</v>
      </c>
      <c r="G522" s="78">
        <f t="shared" ca="1" si="88"/>
        <v>95.87</v>
      </c>
      <c r="H522" s="80">
        <v>6.25</v>
      </c>
      <c r="I522" s="81">
        <f ca="1">IF(ISNUMBER($L522),VALUE(OFFSET(Banco!$A$1,Composições!$L522-1,COLUMN(Composições!I522)-4)),0)</f>
        <v>0</v>
      </c>
      <c r="J522" s="81">
        <f ca="1">IF(ISNUMBER($L522),VALUE(OFFSET(Banco!$A$1,Composições!$L522-1,COLUMN(Composições!J522)-4)),0)</f>
        <v>15.34</v>
      </c>
      <c r="K522" s="1">
        <f>COUNTA($A$1:$A522)-1</f>
        <v>76</v>
      </c>
      <c r="L522" s="1">
        <f ca="1">MATCH(Composições!CONCATENAR,Banco!$A:$A,0)</f>
        <v>13285</v>
      </c>
      <c r="M522" s="82" t="str">
        <f ca="1">IF(OR(ISERROR($L522),$H522="",$H522=0),"",OFFSET(M$1,MATCH($K522,$K$1:$K522,0)-1,0))</f>
        <v>F</v>
      </c>
    </row>
    <row r="523" spans="1:14" x14ac:dyDescent="0.2">
      <c r="B523" s="92" t="s">
        <v>6165</v>
      </c>
      <c r="C523" s="92" t="s">
        <v>153</v>
      </c>
      <c r="D523" s="79" t="str">
        <f ca="1">IF(ISNUMBER($L523),OFFSET(Banco!$A$1,Composições!$L523-1,COLUMN(Composições!D523)-1),"")</f>
        <v>PEDREIRO COM ENCARGOS COMPLEMENTARES</v>
      </c>
      <c r="E523" s="78" t="str">
        <f ca="1">IF(ISNUMBER($L523),OFFSET(Banco!$A$1,Composições!$L523-1,COLUMN(Composições!E523)-1),"")</f>
        <v>H</v>
      </c>
      <c r="F523" s="78">
        <f t="shared" ca="1" si="88"/>
        <v>0</v>
      </c>
      <c r="G523" s="78">
        <f t="shared" ca="1" si="88"/>
        <v>39.909999999999997</v>
      </c>
      <c r="H523" s="80">
        <v>1.2789999999999999</v>
      </c>
      <c r="I523" s="81">
        <f ca="1">IF(ISNUMBER($L523),VALUE(OFFSET(Banco!$A$1,Composições!$L523-1,COLUMN(Composições!I523)-4)),0)</f>
        <v>0</v>
      </c>
      <c r="J523" s="81">
        <f ca="1">IF(ISNUMBER($L523),VALUE(OFFSET(Banco!$A$1,Composições!$L523-1,COLUMN(Composições!J523)-4)),0)</f>
        <v>31.21</v>
      </c>
      <c r="K523" s="1">
        <f>COUNTA($A$1:$A523)-1</f>
        <v>76</v>
      </c>
      <c r="L523" s="1">
        <f ca="1">MATCH(Composições!CONCATENAR,Banco!$A:$A,0)</f>
        <v>7349</v>
      </c>
      <c r="M523" s="82" t="str">
        <f ca="1">IF(OR(ISERROR($L523),$H523="",$H523=0),"",OFFSET(M$1,MATCH($K523,$K$1:$K523,0)-1,0))</f>
        <v>F</v>
      </c>
    </row>
    <row r="524" spans="1:14" x14ac:dyDescent="0.2">
      <c r="B524" s="92" t="s">
        <v>6165</v>
      </c>
      <c r="C524" s="92" t="s">
        <v>156</v>
      </c>
      <c r="D524" s="79" t="str">
        <f ca="1">IF(ISNUMBER($L524),OFFSET(Banco!$A$1,Composições!$L524-1,COLUMN(Composições!D524)-1),"")</f>
        <v>SERVENTE COM ENCARGOS COMPLEMENTARES</v>
      </c>
      <c r="E524" s="78" t="str">
        <f ca="1">IF(ISNUMBER($L524),OFFSET(Banco!$A$1,Composições!$L524-1,COLUMN(Composições!E524)-1),"")</f>
        <v>H</v>
      </c>
      <c r="F524" s="78">
        <f t="shared" ca="1" si="88"/>
        <v>0</v>
      </c>
      <c r="G524" s="78">
        <f t="shared" ca="1" si="88"/>
        <v>57.89</v>
      </c>
      <c r="H524" s="80">
        <v>2.5569999999999999</v>
      </c>
      <c r="I524" s="81">
        <f ca="1">IF(ISNUMBER($L524),VALUE(OFFSET(Banco!$A$1,Composições!$L524-1,COLUMN(Composições!I524)-4)),0)</f>
        <v>0</v>
      </c>
      <c r="J524" s="81">
        <f ca="1">IF(ISNUMBER($L524),VALUE(OFFSET(Banco!$A$1,Composições!$L524-1,COLUMN(Composições!J524)-4)),0)</f>
        <v>22.64</v>
      </c>
      <c r="K524" s="1">
        <f>COUNTA($A$1:$A524)-1</f>
        <v>76</v>
      </c>
      <c r="L524" s="1">
        <f ca="1">MATCH(Composições!CONCATENAR,Banco!$A:$A,0)</f>
        <v>7362</v>
      </c>
      <c r="M524" s="82" t="str">
        <f ca="1">IF(OR(ISERROR($L524),$H524="",$H524=0),"",OFFSET(M$1,MATCH($K524,$K$1:$K524,0)-1,0))</f>
        <v>F</v>
      </c>
    </row>
    <row r="525" spans="1:14" customFormat="1" ht="12.75" x14ac:dyDescent="0.2">
      <c r="K525">
        <f>COUNTA($A$1:$A525)-1</f>
        <v>76</v>
      </c>
      <c r="M525" s="85" t="str">
        <f ca="1">IF(OFFSET($M$1,MATCH(OFFSET(K525,-1,0),$K$1:$K525,0)-1,0)="F","F","")</f>
        <v>F</v>
      </c>
    </row>
    <row r="526" spans="1:14" x14ac:dyDescent="0.2">
      <c r="A526" s="83" t="str">
        <f>CONCATENAR</f>
        <v xml:space="preserve">Composição FNDE 10 </v>
      </c>
      <c r="B526" s="86" t="s">
        <v>8423</v>
      </c>
      <c r="C526" s="86" t="s">
        <v>7943</v>
      </c>
      <c r="D526" s="87" t="s">
        <v>7942</v>
      </c>
      <c r="E526" s="86" t="s">
        <v>6154</v>
      </c>
      <c r="F526" s="88">
        <f ca="1">IF($L526&gt;0,SUM(OFFSET(F526,1,0,$L526),0))</f>
        <v>0</v>
      </c>
      <c r="G526" s="88">
        <f ca="1">IF($L526&gt;0,SUM(OFFSET(G526,1,0,$L526),0))</f>
        <v>168.39000000000001</v>
      </c>
      <c r="H526" s="89"/>
      <c r="I526" s="90">
        <f ca="1">IF(ISERROR(F526),0,F526)</f>
        <v>0</v>
      </c>
      <c r="J526" s="91">
        <f ca="1">IF(ISERROR(G526),0,G526)</f>
        <v>168.39000000000001</v>
      </c>
      <c r="K526" s="1">
        <f>COUNTA($A$1:$A526)-1</f>
        <v>77</v>
      </c>
      <c r="L526" s="1">
        <f>IF(MAX(K:K)=K526,MATCH(9999999,$K:$K)+1,MATCH(K526+1,K:K,0))-ROW(L526)-2</f>
        <v>3</v>
      </c>
      <c r="M526" s="3" t="str">
        <f ca="1">IF(AND(OR(I526&lt;&gt;0,J526&lt;&gt;0),N526="Sim"),"F","")</f>
        <v>F</v>
      </c>
      <c r="N526" s="84" t="s">
        <v>64</v>
      </c>
    </row>
    <row r="527" spans="1:14" ht="45" x14ac:dyDescent="0.2">
      <c r="B527" s="92" t="s">
        <v>6165</v>
      </c>
      <c r="C527" s="92" t="s">
        <v>82</v>
      </c>
      <c r="D527" s="79" t="str">
        <f ca="1">IF(ISNUMBER($L527),OFFSET(Banco!$A$1,Composições!$L527-1,COLUMN(Composições!D527)-1),"")</f>
        <v>RETROESCAVADEIRA SOBRE RODAS COM CARREGADEIRA, TRAÇÃO 4X4, POTÊNCIA LÍQ. 88 HP, CAÇAMBA CARREG. CAP. MÍN. 1 M3, CAÇAMBA RETRO CAP. 0,26 M3, PESO OPERACIONAL MÍN. 6.674 KG, PROFUNDIDADE ESCAVAÇÃO MÁX. 4,37 M - CHP DIURNO. AF_06/2014</v>
      </c>
      <c r="E527" s="78" t="str">
        <f ca="1">IF(ISNUMBER($L527),OFFSET(Banco!$A$1,Composições!$L527-1,COLUMN(Composições!E527)-1),"")</f>
        <v>CHP</v>
      </c>
      <c r="F527" s="78">
        <f t="shared" ref="F527:G529" ca="1" si="89">TRUNC($H527*ROUND(I527,2),2)</f>
        <v>0</v>
      </c>
      <c r="G527" s="78">
        <f t="shared" ca="1" si="89"/>
        <v>3.07</v>
      </c>
      <c r="H527" s="80">
        <v>1.9E-2</v>
      </c>
      <c r="I527" s="81">
        <f ca="1">IF(ISNUMBER($L527),VALUE(OFFSET(Banco!$A$1,Composições!$L527-1,COLUMN(Composições!I527)-4)),0)</f>
        <v>0</v>
      </c>
      <c r="J527" s="81">
        <f ca="1">IF(ISNUMBER($L527),VALUE(OFFSET(Banco!$A$1,Composições!$L527-1,COLUMN(Composições!J527)-4)),0)</f>
        <v>161.59</v>
      </c>
      <c r="K527" s="1">
        <f>COUNTA($A$1:$A527)-1</f>
        <v>77</v>
      </c>
      <c r="L527" s="1">
        <f ca="1">MATCH(Composições!CONCATENAR,Banco!$A:$A,0)</f>
        <v>2019</v>
      </c>
      <c r="M527" s="82" t="str">
        <f ca="1">IF(OR(ISERROR($L527),$H527="",$H527=0),"",OFFSET(M$1,MATCH($K527,$K$1:$K527,0)-1,0))</f>
        <v>F</v>
      </c>
    </row>
    <row r="528" spans="1:14" x14ac:dyDescent="0.2">
      <c r="B528" s="92" t="s">
        <v>6169</v>
      </c>
      <c r="C528" s="92" t="s">
        <v>7949</v>
      </c>
      <c r="D528" s="79" t="str">
        <f ca="1">IF(ISNUMBER($L528),OFFSET(Banco!$A$1,Composições!$L528-1,COLUMN(Composições!D528)-1),"")</f>
        <v>AREIA GROSSA - POSTO JAZIDA/FORNECEDOR (RETIRADO NA JAZIDA, SEM TRANSPORTE)</v>
      </c>
      <c r="E528" s="78" t="str">
        <f ca="1">IF(ISNUMBER($L528),OFFSET(Banco!$A$1,Composições!$L528-1,COLUMN(Composições!E528)-1),"")</f>
        <v>M3</v>
      </c>
      <c r="F528" s="78">
        <f t="shared" ca="1" si="89"/>
        <v>0</v>
      </c>
      <c r="G528" s="78">
        <f t="shared" ca="1" si="89"/>
        <v>164.61</v>
      </c>
      <c r="H528" s="80">
        <v>1.25</v>
      </c>
      <c r="I528" s="81">
        <f ca="1">IF(ISNUMBER($L528),VALUE(OFFSET(Banco!$A$1,Composições!$L528-1,COLUMN(Composições!I528)-4)),0)</f>
        <v>0</v>
      </c>
      <c r="J528" s="81">
        <f ca="1">IF(ISNUMBER($L528),VALUE(OFFSET(Banco!$A$1,Composições!$L528-1,COLUMN(Composições!J528)-4)),0)</f>
        <v>131.69</v>
      </c>
      <c r="K528" s="1">
        <f>COUNTA($A$1:$A528)-1</f>
        <v>77</v>
      </c>
      <c r="L528" s="1">
        <f ca="1">MATCH(Composições!CONCATENAR,Banco!$A:$A,0)</f>
        <v>10246</v>
      </c>
      <c r="M528" s="82" t="str">
        <f ca="1">IF(OR(ISERROR($L528),$H528="",$H528=0),"",OFFSET(M$1,MATCH($K528,$K$1:$K528,0)-1,0))</f>
        <v>F</v>
      </c>
    </row>
    <row r="529" spans="1:14" x14ac:dyDescent="0.2">
      <c r="B529" s="92" t="s">
        <v>6165</v>
      </c>
      <c r="C529" s="92" t="s">
        <v>156</v>
      </c>
      <c r="D529" s="79" t="str">
        <f ca="1">IF(ISNUMBER($L529),OFFSET(Banco!$A$1,Composições!$L529-1,COLUMN(Composições!D529)-1),"")</f>
        <v>SERVENTE COM ENCARGOS COMPLEMENTARES</v>
      </c>
      <c r="E529" s="78" t="str">
        <f ca="1">IF(ISNUMBER($L529),OFFSET(Banco!$A$1,Composições!$L529-1,COLUMN(Composições!E529)-1),"")</f>
        <v>H</v>
      </c>
      <c r="F529" s="78">
        <f t="shared" ca="1" si="89"/>
        <v>0</v>
      </c>
      <c r="G529" s="78">
        <f t="shared" ca="1" si="89"/>
        <v>0.71</v>
      </c>
      <c r="H529" s="80">
        <v>3.1699999999999999E-2</v>
      </c>
      <c r="I529" s="81">
        <f ca="1">IF(ISNUMBER($L529),VALUE(OFFSET(Banco!$A$1,Composições!$L529-1,COLUMN(Composições!I529)-4)),0)</f>
        <v>0</v>
      </c>
      <c r="J529" s="81">
        <f ca="1">IF(ISNUMBER($L529),VALUE(OFFSET(Banco!$A$1,Composições!$L529-1,COLUMN(Composições!J529)-4)),0)</f>
        <v>22.64</v>
      </c>
      <c r="K529" s="1">
        <f>COUNTA($A$1:$A529)-1</f>
        <v>77</v>
      </c>
      <c r="L529" s="1">
        <f ca="1">MATCH(Composições!CONCATENAR,Banco!$A:$A,0)</f>
        <v>7362</v>
      </c>
      <c r="M529" s="82" t="str">
        <f ca="1">IF(OR(ISERROR($L529),$H529="",$H529=0),"",OFFSET(M$1,MATCH($K529,$K$1:$K529,0)-1,0))</f>
        <v>F</v>
      </c>
    </row>
    <row r="530" spans="1:14" customFormat="1" ht="12.75" x14ac:dyDescent="0.2">
      <c r="K530">
        <f>COUNTA($A$1:$A530)-1</f>
        <v>77</v>
      </c>
      <c r="M530" s="85" t="str">
        <f ca="1">IF(OFFSET($M$1,MATCH(OFFSET(K530,-1,0),$K$1:$K530,0)-1,0)="F","F","")</f>
        <v>F</v>
      </c>
    </row>
    <row r="531" spans="1:14" x14ac:dyDescent="0.2">
      <c r="A531" s="83" t="str">
        <f>CONCATENAR</f>
        <v>Composição FNDE 38</v>
      </c>
      <c r="B531" s="86" t="s">
        <v>8423</v>
      </c>
      <c r="C531" s="86" t="s">
        <v>7945</v>
      </c>
      <c r="D531" s="87" t="s">
        <v>7944</v>
      </c>
      <c r="E531" s="86" t="s">
        <v>6147</v>
      </c>
      <c r="F531" s="88">
        <f ca="1">IF($L531&gt;0,SUM(OFFSET(F531,1,0,$L531),0))</f>
        <v>0</v>
      </c>
      <c r="G531" s="88">
        <f ca="1">IF($L531&gt;0,SUM(OFFSET(G531,1,0,$L531),0))</f>
        <v>19.669999999999998</v>
      </c>
      <c r="H531" s="89"/>
      <c r="I531" s="90">
        <f ca="1">IF(ISERROR(F531),0,F531)</f>
        <v>0</v>
      </c>
      <c r="J531" s="91">
        <f ca="1">IF(ISERROR(G531),0,G531)</f>
        <v>19.669999999999998</v>
      </c>
      <c r="K531" s="1">
        <f>COUNTA($A$1:$A531)-1</f>
        <v>78</v>
      </c>
      <c r="L531" s="1">
        <f>IF(MAX(K:K)=K531,MATCH(9999999,$K:$K)+1,MATCH(K531+1,K:K,0))-ROW(L531)-2</f>
        <v>2</v>
      </c>
      <c r="M531" s="3" t="str">
        <f ca="1">IF(AND(OR(I531&lt;&gt;0,J531&lt;&gt;0),N531="Sim"),"F","")</f>
        <v>F</v>
      </c>
      <c r="N531" s="84" t="s">
        <v>64</v>
      </c>
    </row>
    <row r="532" spans="1:14" ht="22.5" x14ac:dyDescent="0.2">
      <c r="B532" s="102" t="s">
        <v>15541</v>
      </c>
      <c r="C532" s="92" t="s">
        <v>8436</v>
      </c>
      <c r="D532" s="79" t="str">
        <f ca="1">IF(ISNUMBER($L532),OFFSET(Banco!$A$1,Composições!$L532-1,COLUMN(Composições!D532)-1),"")</f>
        <v>Fita adesiva antiderrapante para pisos e degraus, na cor preta, alto tráfego, com largura de 5cm, ref. Safety-WalkMR fabricação 3M ou equivalente</v>
      </c>
      <c r="E532" s="78" t="str">
        <f ca="1">IF(ISNUMBER($L532),OFFSET(Banco!$A$1,Composições!$L532-1,COLUMN(Composições!E532)-1),"")</f>
        <v>m</v>
      </c>
      <c r="F532" s="78">
        <f ca="1">TRUNC($H532*ROUND(I532,2),2)</f>
        <v>0</v>
      </c>
      <c r="G532" s="78">
        <f ca="1">TRUNC($H532*ROUND(J532,2),2)</f>
        <v>17.86</v>
      </c>
      <c r="H532" s="80">
        <v>1.1000000000000001</v>
      </c>
      <c r="I532" s="81">
        <f ca="1">IF(ISNUMBER($L532),VALUE(OFFSET(Banco!$A$1,Composições!$L532-1,COLUMN(Composições!I532)-4)),0)</f>
        <v>0</v>
      </c>
      <c r="J532" s="81">
        <f ca="1">IF(ISNUMBER($L532),VALUE(OFFSET(Banco!$A$1,Composições!$L532-1,COLUMN(Composições!J532)-4)),0)</f>
        <v>16.239999999999998</v>
      </c>
      <c r="K532" s="1">
        <f>COUNTA($A$1:$A532)-1</f>
        <v>78</v>
      </c>
      <c r="L532" s="1">
        <f ca="1">MATCH(Composições!CONCATENAR,Banco!$A:$A,0)</f>
        <v>14803</v>
      </c>
      <c r="M532" s="82" t="str">
        <f ca="1">IF(OR(ISERROR($L532),$H532="",$H532=0),"",OFFSET(M$1,MATCH($K532,$K$1:$K532,0)-1,0))</f>
        <v>F</v>
      </c>
    </row>
    <row r="533" spans="1:14" x14ac:dyDescent="0.2">
      <c r="B533" s="92" t="s">
        <v>6165</v>
      </c>
      <c r="C533" s="92" t="s">
        <v>156</v>
      </c>
      <c r="D533" s="79" t="str">
        <f ca="1">IF(ISNUMBER($L533),OFFSET(Banco!$A$1,Composições!$L533-1,COLUMN(Composições!D533)-1),"")</f>
        <v>SERVENTE COM ENCARGOS COMPLEMENTARES</v>
      </c>
      <c r="E533" s="78" t="str">
        <f ca="1">IF(ISNUMBER($L533),OFFSET(Banco!$A$1,Composições!$L533-1,COLUMN(Composições!E533)-1),"")</f>
        <v>H</v>
      </c>
      <c r="F533" s="78">
        <f ca="1">TRUNC($H533*ROUND(I533,2),2)</f>
        <v>0</v>
      </c>
      <c r="G533" s="78">
        <f ca="1">TRUNC($H533*ROUND(J533,2),2)</f>
        <v>1.81</v>
      </c>
      <c r="H533" s="80">
        <v>0.08</v>
      </c>
      <c r="I533" s="81">
        <f ca="1">IF(ISNUMBER($L533),VALUE(OFFSET(Banco!$A$1,Composições!$L533-1,COLUMN(Composições!I533)-4)),0)</f>
        <v>0</v>
      </c>
      <c r="J533" s="81">
        <f ca="1">IF(ISNUMBER($L533),VALUE(OFFSET(Banco!$A$1,Composições!$L533-1,COLUMN(Composições!J533)-4)),0)</f>
        <v>22.64</v>
      </c>
      <c r="K533" s="1">
        <f>COUNTA($A$1:$A533)-1</f>
        <v>78</v>
      </c>
      <c r="L533" s="1">
        <f ca="1">MATCH(Composições!CONCATENAR,Banco!$A:$A,0)</f>
        <v>7362</v>
      </c>
      <c r="M533" s="82" t="str">
        <f ca="1">IF(OR(ISERROR($L533),$H533="",$H533=0),"",OFFSET(M$1,MATCH($K533,$K$1:$K533,0)-1,0))</f>
        <v>F</v>
      </c>
    </row>
    <row r="534" spans="1:14" customFormat="1" ht="12.75" x14ac:dyDescent="0.2">
      <c r="K534">
        <f>COUNTA($A$1:$A534)-1</f>
        <v>78</v>
      </c>
      <c r="M534" s="85" t="str">
        <f ca="1">IF(OFFSET($M$1,MATCH(OFFSET(K534,-1,0),$K$1:$K534,0)-1,0)="F","F","")</f>
        <v>F</v>
      </c>
    </row>
    <row r="535" spans="1:14" ht="22.5" x14ac:dyDescent="0.2">
      <c r="A535" s="83" t="str">
        <f>CONCATENAR</f>
        <v>Composição FNDE 402</v>
      </c>
      <c r="B535" s="86" t="s">
        <v>8423</v>
      </c>
      <c r="C535" s="86" t="s">
        <v>7947</v>
      </c>
      <c r="D535" s="87" t="s">
        <v>7946</v>
      </c>
      <c r="E535" s="86" t="s">
        <v>6149</v>
      </c>
      <c r="F535" s="88">
        <f ca="1">IF($L535&gt;0,SUM(OFFSET(F535,1,0,$L535),0))</f>
        <v>0</v>
      </c>
      <c r="G535" s="88">
        <f ca="1">IF($L535&gt;0,SUM(OFFSET(G535,1,0,$L535),0))</f>
        <v>13.64</v>
      </c>
      <c r="H535" s="89"/>
      <c r="I535" s="90">
        <f ca="1">IF(ISERROR(F535),0,F535)</f>
        <v>0</v>
      </c>
      <c r="J535" s="91">
        <f ca="1">IF(ISERROR(G535),0,G535)</f>
        <v>13.64</v>
      </c>
      <c r="K535" s="1">
        <f>COUNTA($A$1:$A535)-1</f>
        <v>79</v>
      </c>
      <c r="L535" s="1">
        <f>IF(MAX(K:K)=K535,MATCH(9999999,$K:$K)+1,MATCH(K535+1,K:K,0))-ROW(L535)-2</f>
        <v>3</v>
      </c>
      <c r="M535" s="3" t="str">
        <f ca="1">IF(AND(OR(I535&lt;&gt;0,J535&lt;&gt;0),N535="Sim"),"F","")</f>
        <v>F</v>
      </c>
      <c r="N535" s="84" t="s">
        <v>64</v>
      </c>
    </row>
    <row r="536" spans="1:14" x14ac:dyDescent="0.2">
      <c r="B536" s="92" t="s">
        <v>6169</v>
      </c>
      <c r="C536" s="92" t="s">
        <v>7948</v>
      </c>
      <c r="D536" s="79" t="str">
        <f ca="1">IF(ISNUMBER($L536),OFFSET(Banco!$A$1,Composições!$L536-1,COLUMN(Composições!D536)-1),"")</f>
        <v>TINTA LATEX ACRILICA PREMIUM, COR BRANCO FOSCO</v>
      </c>
      <c r="E536" s="78" t="str">
        <f ca="1">IF(ISNUMBER($L536),OFFSET(Banco!$A$1,Composições!$L536-1,COLUMN(Composições!E536)-1),"")</f>
        <v>L</v>
      </c>
      <c r="F536" s="78">
        <f t="shared" ref="F536:G538" ca="1" si="90">TRUNC($H536*ROUND(I536,2),2)</f>
        <v>0</v>
      </c>
      <c r="G536" s="78">
        <f t="shared" ca="1" si="90"/>
        <v>7.06</v>
      </c>
      <c r="H536" s="80">
        <v>0.22850000000000001</v>
      </c>
      <c r="I536" s="81">
        <f ca="1">IF(ISNUMBER($L536),VALUE(OFFSET(Banco!$A$1,Composições!$L536-1,COLUMN(Composições!I536)-4)),0)</f>
        <v>0</v>
      </c>
      <c r="J536" s="81">
        <f ca="1">IF(ISNUMBER($L536),VALUE(OFFSET(Banco!$A$1,Composições!$L536-1,COLUMN(Composições!J536)-4)),0)</f>
        <v>30.94</v>
      </c>
      <c r="K536" s="1">
        <f>COUNTA($A$1:$A536)-1</f>
        <v>79</v>
      </c>
      <c r="L536" s="1">
        <f ca="1">MATCH(Composições!CONCATENAR,Banco!$A:$A,0)</f>
        <v>14202</v>
      </c>
      <c r="M536" s="82" t="str">
        <f ca="1">IF(OR(ISERROR($L536),$H536="",$H536=0),"",OFFSET(M$1,MATCH($K536,$K$1:$K536,0)-1,0))</f>
        <v>F</v>
      </c>
    </row>
    <row r="537" spans="1:14" x14ac:dyDescent="0.2">
      <c r="B537" s="92" t="s">
        <v>6165</v>
      </c>
      <c r="C537" s="92" t="s">
        <v>154</v>
      </c>
      <c r="D537" s="79" t="str">
        <f ca="1">IF(ISNUMBER($L537),OFFSET(Banco!$A$1,Composições!$L537-1,COLUMN(Composições!D537)-1),"")</f>
        <v>PINTOR COM ENCARGOS COMPLEMENTARES</v>
      </c>
      <c r="E537" s="78" t="str">
        <f ca="1">IF(ISNUMBER($L537),OFFSET(Banco!$A$1,Composições!$L537-1,COLUMN(Composições!E537)-1),"")</f>
        <v>H</v>
      </c>
      <c r="F537" s="78">
        <f t="shared" ca="1" si="90"/>
        <v>0</v>
      </c>
      <c r="G537" s="78">
        <f t="shared" ca="1" si="90"/>
        <v>5.35</v>
      </c>
      <c r="H537" s="80">
        <v>0.16309999999999999</v>
      </c>
      <c r="I537" s="81">
        <f ca="1">IF(ISNUMBER($L537),VALUE(OFFSET(Banco!$A$1,Composições!$L537-1,COLUMN(Composições!I537)-4)),0)</f>
        <v>0</v>
      </c>
      <c r="J537" s="81">
        <f ca="1">IF(ISNUMBER($L537),VALUE(OFFSET(Banco!$A$1,Composições!$L537-1,COLUMN(Composições!J537)-4)),0)</f>
        <v>32.86</v>
      </c>
      <c r="K537" s="1">
        <f>COUNTA($A$1:$A537)-1</f>
        <v>79</v>
      </c>
      <c r="L537" s="1">
        <f ca="1">MATCH(Composições!CONCATENAR,Banco!$A:$A,0)</f>
        <v>7351</v>
      </c>
      <c r="M537" s="82" t="str">
        <f ca="1">IF(OR(ISERROR($L537),$H537="",$H537=0),"",OFFSET(M$1,MATCH($K537,$K$1:$K537,0)-1,0))</f>
        <v>F</v>
      </c>
    </row>
    <row r="538" spans="1:14" x14ac:dyDescent="0.2">
      <c r="B538" s="92" t="s">
        <v>6165</v>
      </c>
      <c r="C538" s="92" t="s">
        <v>156</v>
      </c>
      <c r="D538" s="79" t="str">
        <f ca="1">IF(ISNUMBER($L538),OFFSET(Banco!$A$1,Composições!$L538-1,COLUMN(Composições!D538)-1),"")</f>
        <v>SERVENTE COM ENCARGOS COMPLEMENTARES</v>
      </c>
      <c r="E538" s="78" t="str">
        <f ca="1">IF(ISNUMBER($L538),OFFSET(Banco!$A$1,Composições!$L538-1,COLUMN(Composições!E538)-1),"")</f>
        <v>H</v>
      </c>
      <c r="F538" s="78">
        <f t="shared" ca="1" si="90"/>
        <v>0</v>
      </c>
      <c r="G538" s="78">
        <f t="shared" ca="1" si="90"/>
        <v>1.23</v>
      </c>
      <c r="H538" s="80">
        <v>5.4399999999999997E-2</v>
      </c>
      <c r="I538" s="81">
        <f ca="1">IF(ISNUMBER($L538),VALUE(OFFSET(Banco!$A$1,Composições!$L538-1,COLUMN(Composições!I538)-4)),0)</f>
        <v>0</v>
      </c>
      <c r="J538" s="81">
        <f ca="1">IF(ISNUMBER($L538),VALUE(OFFSET(Banco!$A$1,Composições!$L538-1,COLUMN(Composições!J538)-4)),0)</f>
        <v>22.64</v>
      </c>
      <c r="K538" s="1">
        <f>COUNTA($A$1:$A538)-1</f>
        <v>79</v>
      </c>
      <c r="L538" s="1">
        <f ca="1">MATCH(Composições!CONCATENAR,Banco!$A:$A,0)</f>
        <v>7362</v>
      </c>
      <c r="M538" s="82" t="str">
        <f ca="1">IF(OR(ISERROR($L538),$H538="",$H538=0),"",OFFSET(M$1,MATCH($K538,$K$1:$K538,0)-1,0))</f>
        <v>F</v>
      </c>
    </row>
    <row r="539" spans="1:14" customFormat="1" ht="12.75" x14ac:dyDescent="0.2">
      <c r="K539">
        <f>COUNTA($A$1:$A539)-1</f>
        <v>79</v>
      </c>
      <c r="M539" s="85" t="str">
        <f ca="1">IF(OFFSET($M$1,MATCH(OFFSET(K539,-1,0),$K$1:$K539,0)-1,0)="F","F","")</f>
        <v>F</v>
      </c>
    </row>
    <row r="540" spans="1:14" ht="22.5" x14ac:dyDescent="0.2">
      <c r="A540" s="83" t="str">
        <f>CONCATENAR</f>
        <v xml:space="preserve">Composição FNDE 403 </v>
      </c>
      <c r="B540" s="86" t="s">
        <v>8423</v>
      </c>
      <c r="C540" s="86" t="s">
        <v>7962</v>
      </c>
      <c r="D540" s="87" t="s">
        <v>7961</v>
      </c>
      <c r="E540" s="86" t="s">
        <v>6149</v>
      </c>
      <c r="F540" s="88">
        <f ca="1">IF($L540&gt;0,SUM(OFFSET(F540,1,0,$L540),0))</f>
        <v>0</v>
      </c>
      <c r="G540" s="88">
        <f ca="1">IF($L540&gt;0,SUM(OFFSET(G540,1,0,$L540),0))</f>
        <v>13.64</v>
      </c>
      <c r="H540" s="89"/>
      <c r="I540" s="90">
        <f ca="1">IF(ISERROR(F540),0,F540)</f>
        <v>0</v>
      </c>
      <c r="J540" s="91">
        <f ca="1">IF(ISERROR(G540),0,G540)</f>
        <v>13.64</v>
      </c>
      <c r="K540" s="1">
        <f>COUNTA($A$1:$A540)-1</f>
        <v>80</v>
      </c>
      <c r="L540" s="1">
        <f>IF(MAX(K:K)=K540,MATCH(9999999,$K:$K)+1,MATCH(K540+1,K:K,0))-ROW(L540)-2</f>
        <v>3</v>
      </c>
      <c r="M540" s="3" t="str">
        <f ca="1">IF(AND(OR(I540&lt;&gt;0,J540&lt;&gt;0),N540="Sim"),"F","")</f>
        <v>F</v>
      </c>
      <c r="N540" s="84" t="s">
        <v>64</v>
      </c>
    </row>
    <row r="541" spans="1:14" x14ac:dyDescent="0.2">
      <c r="B541" s="92" t="s">
        <v>6169</v>
      </c>
      <c r="C541" s="92" t="s">
        <v>7948</v>
      </c>
      <c r="D541" s="79" t="str">
        <f ca="1">IF(ISNUMBER($L541),OFFSET(Banco!$A$1,Composições!$L541-1,COLUMN(Composições!D541)-1),"")</f>
        <v>TINTA LATEX ACRILICA PREMIUM, COR BRANCO FOSCO</v>
      </c>
      <c r="E541" s="78" t="str">
        <f ca="1">IF(ISNUMBER($L541),OFFSET(Banco!$A$1,Composições!$L541-1,COLUMN(Composições!E541)-1),"")</f>
        <v>L</v>
      </c>
      <c r="F541" s="78">
        <f t="shared" ref="F541:G543" ca="1" si="91">TRUNC($H541*ROUND(I541,2),2)</f>
        <v>0</v>
      </c>
      <c r="G541" s="78">
        <f t="shared" ca="1" si="91"/>
        <v>7.06</v>
      </c>
      <c r="H541" s="80">
        <v>0.22850000000000001</v>
      </c>
      <c r="I541" s="81">
        <f ca="1">IF(ISNUMBER($L541),VALUE(OFFSET(Banco!$A$1,Composições!$L541-1,COLUMN(Composições!I541)-4)),0)</f>
        <v>0</v>
      </c>
      <c r="J541" s="81">
        <f ca="1">IF(ISNUMBER($L541),VALUE(OFFSET(Banco!$A$1,Composições!$L541-1,COLUMN(Composições!J541)-4)),0)</f>
        <v>30.94</v>
      </c>
      <c r="K541" s="1">
        <f>COUNTA($A$1:$A541)-1</f>
        <v>80</v>
      </c>
      <c r="L541" s="1">
        <f ca="1">MATCH(Composições!CONCATENAR,Banco!$A:$A,0)</f>
        <v>14202</v>
      </c>
      <c r="M541" s="82" t="str">
        <f ca="1">IF(OR(ISERROR($L541),$H541="",$H541=0),"",OFFSET(M$1,MATCH($K541,$K$1:$K541,0)-1,0))</f>
        <v>F</v>
      </c>
    </row>
    <row r="542" spans="1:14" x14ac:dyDescent="0.2">
      <c r="B542" s="92" t="s">
        <v>6165</v>
      </c>
      <c r="C542" s="92" t="s">
        <v>154</v>
      </c>
      <c r="D542" s="79" t="str">
        <f ca="1">IF(ISNUMBER($L542),OFFSET(Banco!$A$1,Composições!$L542-1,COLUMN(Composições!D542)-1),"")</f>
        <v>PINTOR COM ENCARGOS COMPLEMENTARES</v>
      </c>
      <c r="E542" s="78" t="str">
        <f ca="1">IF(ISNUMBER($L542),OFFSET(Banco!$A$1,Composições!$L542-1,COLUMN(Composições!E542)-1),"")</f>
        <v>H</v>
      </c>
      <c r="F542" s="78">
        <f t="shared" ca="1" si="91"/>
        <v>0</v>
      </c>
      <c r="G542" s="78">
        <f t="shared" ca="1" si="91"/>
        <v>5.35</v>
      </c>
      <c r="H542" s="80">
        <v>0.16309999999999999</v>
      </c>
      <c r="I542" s="81">
        <f ca="1">IF(ISNUMBER($L542),VALUE(OFFSET(Banco!$A$1,Composições!$L542-1,COLUMN(Composições!I542)-4)),0)</f>
        <v>0</v>
      </c>
      <c r="J542" s="81">
        <f ca="1">IF(ISNUMBER($L542),VALUE(OFFSET(Banco!$A$1,Composições!$L542-1,COLUMN(Composições!J542)-4)),0)</f>
        <v>32.86</v>
      </c>
      <c r="K542" s="1">
        <f>COUNTA($A$1:$A542)-1</f>
        <v>80</v>
      </c>
      <c r="L542" s="1">
        <f ca="1">MATCH(Composições!CONCATENAR,Banco!$A:$A,0)</f>
        <v>7351</v>
      </c>
      <c r="M542" s="82" t="str">
        <f ca="1">IF(OR(ISERROR($L542),$H542="",$H542=0),"",OFFSET(M$1,MATCH($K542,$K$1:$K542,0)-1,0))</f>
        <v>F</v>
      </c>
    </row>
    <row r="543" spans="1:14" x14ac:dyDescent="0.2">
      <c r="B543" s="92" t="s">
        <v>6165</v>
      </c>
      <c r="C543" s="92" t="s">
        <v>156</v>
      </c>
      <c r="D543" s="79" t="str">
        <f ca="1">IF(ISNUMBER($L543),OFFSET(Banco!$A$1,Composições!$L543-1,COLUMN(Composições!D543)-1),"")</f>
        <v>SERVENTE COM ENCARGOS COMPLEMENTARES</v>
      </c>
      <c r="E543" s="78" t="str">
        <f ca="1">IF(ISNUMBER($L543),OFFSET(Banco!$A$1,Composições!$L543-1,COLUMN(Composições!E543)-1),"")</f>
        <v>H</v>
      </c>
      <c r="F543" s="78">
        <f t="shared" ca="1" si="91"/>
        <v>0</v>
      </c>
      <c r="G543" s="78">
        <f t="shared" ca="1" si="91"/>
        <v>1.23</v>
      </c>
      <c r="H543" s="80">
        <v>5.4399999999999997E-2</v>
      </c>
      <c r="I543" s="81">
        <f ca="1">IF(ISNUMBER($L543),VALUE(OFFSET(Banco!$A$1,Composições!$L543-1,COLUMN(Composições!I543)-4)),0)</f>
        <v>0</v>
      </c>
      <c r="J543" s="81">
        <f ca="1">IF(ISNUMBER($L543),VALUE(OFFSET(Banco!$A$1,Composições!$L543-1,COLUMN(Composições!J543)-4)),0)</f>
        <v>22.64</v>
      </c>
      <c r="K543" s="1">
        <f>COUNTA($A$1:$A543)-1</f>
        <v>80</v>
      </c>
      <c r="L543" s="1">
        <f ca="1">MATCH(Composições!CONCATENAR,Banco!$A:$A,0)</f>
        <v>7362</v>
      </c>
      <c r="M543" s="82" t="str">
        <f ca="1">IF(OR(ISERROR($L543),$H543="",$H543=0),"",OFFSET(M$1,MATCH($K543,$K$1:$K543,0)-1,0))</f>
        <v>F</v>
      </c>
    </row>
    <row r="544" spans="1:14" customFormat="1" ht="12.75" x14ac:dyDescent="0.2">
      <c r="K544">
        <f>COUNTA($A$1:$A544)-1</f>
        <v>80</v>
      </c>
      <c r="M544" s="85" t="str">
        <f ca="1">IF(OFFSET($M$1,MATCH(OFFSET(K544,-1,0),$K$1:$K544,0)-1,0)="F","F","")</f>
        <v>F</v>
      </c>
    </row>
    <row r="545" spans="1:14" ht="22.5" x14ac:dyDescent="0.2">
      <c r="A545" s="83" t="str">
        <f>CONCATENAR</f>
        <v>Composição FNDE 404</v>
      </c>
      <c r="B545" s="86" t="s">
        <v>8423</v>
      </c>
      <c r="C545" s="86" t="s">
        <v>7964</v>
      </c>
      <c r="D545" s="87" t="s">
        <v>7963</v>
      </c>
      <c r="E545" s="86" t="s">
        <v>6149</v>
      </c>
      <c r="F545" s="88">
        <f ca="1">IF($L545&gt;0,SUM(OFFSET(F545,1,0,$L545),0))</f>
        <v>0</v>
      </c>
      <c r="G545" s="88">
        <f ca="1">IF($L545&gt;0,SUM(OFFSET(G545,1,0,$L545),0))</f>
        <v>13.64</v>
      </c>
      <c r="H545" s="89"/>
      <c r="I545" s="90">
        <f ca="1">IF(ISERROR(F545),0,F545)</f>
        <v>0</v>
      </c>
      <c r="J545" s="91">
        <f ca="1">IF(ISERROR(G545),0,G545)</f>
        <v>13.64</v>
      </c>
      <c r="K545" s="1">
        <f>COUNTA($A$1:$A545)-1</f>
        <v>81</v>
      </c>
      <c r="L545" s="1">
        <f>IF(MAX(K:K)=K545,MATCH(9999999,$K:$K)+1,MATCH(K545+1,K:K,0))-ROW(L545)-2</f>
        <v>3</v>
      </c>
      <c r="M545" s="3" t="str">
        <f ca="1">IF(AND(OR(I545&lt;&gt;0,J545&lt;&gt;0),N545="Sim"),"F","")</f>
        <v>F</v>
      </c>
      <c r="N545" s="84" t="s">
        <v>64</v>
      </c>
    </row>
    <row r="546" spans="1:14" x14ac:dyDescent="0.2">
      <c r="B546" s="92" t="s">
        <v>6169</v>
      </c>
      <c r="C546" s="92" t="s">
        <v>7948</v>
      </c>
      <c r="D546" s="79" t="str">
        <f ca="1">IF(ISNUMBER($L546),OFFSET(Banco!$A$1,Composições!$L546-1,COLUMN(Composições!D546)-1),"")</f>
        <v>TINTA LATEX ACRILICA PREMIUM, COR BRANCO FOSCO</v>
      </c>
      <c r="E546" s="78" t="str">
        <f ca="1">IF(ISNUMBER($L546),OFFSET(Banco!$A$1,Composições!$L546-1,COLUMN(Composições!E546)-1),"")</f>
        <v>L</v>
      </c>
      <c r="F546" s="78">
        <f t="shared" ref="F546:G548" ca="1" si="92">TRUNC($H546*ROUND(I546,2),2)</f>
        <v>0</v>
      </c>
      <c r="G546" s="78">
        <f t="shared" ca="1" si="92"/>
        <v>7.06</v>
      </c>
      <c r="H546" s="80">
        <v>0.22850000000000001</v>
      </c>
      <c r="I546" s="81">
        <f ca="1">IF(ISNUMBER($L546),VALUE(OFFSET(Banco!$A$1,Composições!$L546-1,COLUMN(Composições!I546)-4)),0)</f>
        <v>0</v>
      </c>
      <c r="J546" s="81">
        <f ca="1">IF(ISNUMBER($L546),VALUE(OFFSET(Banco!$A$1,Composições!$L546-1,COLUMN(Composições!J546)-4)),0)</f>
        <v>30.94</v>
      </c>
      <c r="K546" s="1">
        <f>COUNTA($A$1:$A546)-1</f>
        <v>81</v>
      </c>
      <c r="L546" s="1">
        <f ca="1">MATCH(Composições!CONCATENAR,Banco!$A:$A,0)</f>
        <v>14202</v>
      </c>
      <c r="M546" s="82" t="str">
        <f ca="1">IF(OR(ISERROR($L546),$H546="",$H546=0),"",OFFSET(M$1,MATCH($K546,$K$1:$K546,0)-1,0))</f>
        <v>F</v>
      </c>
    </row>
    <row r="547" spans="1:14" x14ac:dyDescent="0.2">
      <c r="B547" s="92" t="s">
        <v>6165</v>
      </c>
      <c r="C547" s="92" t="s">
        <v>154</v>
      </c>
      <c r="D547" s="79" t="str">
        <f ca="1">IF(ISNUMBER($L547),OFFSET(Banco!$A$1,Composições!$L547-1,COLUMN(Composições!D547)-1),"")</f>
        <v>PINTOR COM ENCARGOS COMPLEMENTARES</v>
      </c>
      <c r="E547" s="78" t="str">
        <f ca="1">IF(ISNUMBER($L547),OFFSET(Banco!$A$1,Composições!$L547-1,COLUMN(Composições!E547)-1),"")</f>
        <v>H</v>
      </c>
      <c r="F547" s="78">
        <f t="shared" ca="1" si="92"/>
        <v>0</v>
      </c>
      <c r="G547" s="78">
        <f t="shared" ca="1" si="92"/>
        <v>5.35</v>
      </c>
      <c r="H547" s="80">
        <v>0.16309999999999999</v>
      </c>
      <c r="I547" s="81">
        <f ca="1">IF(ISNUMBER($L547),VALUE(OFFSET(Banco!$A$1,Composições!$L547-1,COLUMN(Composições!I547)-4)),0)</f>
        <v>0</v>
      </c>
      <c r="J547" s="81">
        <f ca="1">IF(ISNUMBER($L547),VALUE(OFFSET(Banco!$A$1,Composições!$L547-1,COLUMN(Composições!J547)-4)),0)</f>
        <v>32.86</v>
      </c>
      <c r="K547" s="1">
        <f>COUNTA($A$1:$A547)-1</f>
        <v>81</v>
      </c>
      <c r="L547" s="1">
        <f ca="1">MATCH(Composições!CONCATENAR,Banco!$A:$A,0)</f>
        <v>7351</v>
      </c>
      <c r="M547" s="82" t="str">
        <f ca="1">IF(OR(ISERROR($L547),$H547="",$H547=0),"",OFFSET(M$1,MATCH($K547,$K$1:$K547,0)-1,0))</f>
        <v>F</v>
      </c>
    </row>
    <row r="548" spans="1:14" x14ac:dyDescent="0.2">
      <c r="B548" s="92" t="s">
        <v>6165</v>
      </c>
      <c r="C548" s="92" t="s">
        <v>156</v>
      </c>
      <c r="D548" s="79" t="str">
        <f ca="1">IF(ISNUMBER($L548),OFFSET(Banco!$A$1,Composições!$L548-1,COLUMN(Composições!D548)-1),"")</f>
        <v>SERVENTE COM ENCARGOS COMPLEMENTARES</v>
      </c>
      <c r="E548" s="78" t="str">
        <f ca="1">IF(ISNUMBER($L548),OFFSET(Banco!$A$1,Composições!$L548-1,COLUMN(Composições!E548)-1),"")</f>
        <v>H</v>
      </c>
      <c r="F548" s="78">
        <f t="shared" ca="1" si="92"/>
        <v>0</v>
      </c>
      <c r="G548" s="78">
        <f t="shared" ca="1" si="92"/>
        <v>1.23</v>
      </c>
      <c r="H548" s="80">
        <v>5.4399999999999997E-2</v>
      </c>
      <c r="I548" s="81">
        <f ca="1">IF(ISNUMBER($L548),VALUE(OFFSET(Banco!$A$1,Composições!$L548-1,COLUMN(Composições!I548)-4)),0)</f>
        <v>0</v>
      </c>
      <c r="J548" s="81">
        <f ca="1">IF(ISNUMBER($L548),VALUE(OFFSET(Banco!$A$1,Composições!$L548-1,COLUMN(Composições!J548)-4)),0)</f>
        <v>22.64</v>
      </c>
      <c r="K548" s="1">
        <f>COUNTA($A$1:$A548)-1</f>
        <v>81</v>
      </c>
      <c r="L548" s="1">
        <f ca="1">MATCH(Composições!CONCATENAR,Banco!$A:$A,0)</f>
        <v>7362</v>
      </c>
      <c r="M548" s="82" t="str">
        <f ca="1">IF(OR(ISERROR($L548),$H548="",$H548=0),"",OFFSET(M$1,MATCH($K548,$K$1:$K548,0)-1,0))</f>
        <v>F</v>
      </c>
    </row>
    <row r="549" spans="1:14" customFormat="1" ht="12.75" x14ac:dyDescent="0.2">
      <c r="K549">
        <f>COUNTA($A$1:$A549)-1</f>
        <v>81</v>
      </c>
      <c r="M549" s="85" t="str">
        <f ca="1">IF(OFFSET($M$1,MATCH(OFFSET(K549,-1,0),$K$1:$K549,0)-1,0)="F","F","")</f>
        <v>F</v>
      </c>
    </row>
    <row r="550" spans="1:14" ht="22.5" x14ac:dyDescent="0.2">
      <c r="A550" s="83" t="str">
        <f>CONCATENAR</f>
        <v>Composição FNDE 405</v>
      </c>
      <c r="B550" s="86" t="s">
        <v>8423</v>
      </c>
      <c r="C550" s="86" t="s">
        <v>7966</v>
      </c>
      <c r="D550" s="87" t="s">
        <v>7965</v>
      </c>
      <c r="E550" s="86" t="s">
        <v>6149</v>
      </c>
      <c r="F550" s="88">
        <f ca="1">IF($L550&gt;0,SUM(OFFSET(F550,1,0,$L550),0))</f>
        <v>0</v>
      </c>
      <c r="G550" s="88">
        <f ca="1">IF($L550&gt;0,SUM(OFFSET(G550,1,0,$L550),0))</f>
        <v>13.64</v>
      </c>
      <c r="H550" s="89"/>
      <c r="I550" s="90">
        <f ca="1">IF(ISERROR(F550),0,F550)</f>
        <v>0</v>
      </c>
      <c r="J550" s="91">
        <f ca="1">IF(ISERROR(G550),0,G550)</f>
        <v>13.64</v>
      </c>
      <c r="K550" s="1">
        <f>COUNTA($A$1:$A550)-1</f>
        <v>82</v>
      </c>
      <c r="L550" s="1">
        <f>IF(MAX(K:K)=K550,MATCH(9999999,$K:$K)+1,MATCH(K550+1,K:K,0))-ROW(L550)-2</f>
        <v>3</v>
      </c>
      <c r="M550" s="3" t="str">
        <f ca="1">IF(AND(OR(I550&lt;&gt;0,J550&lt;&gt;0),N550="Sim"),"F","")</f>
        <v>F</v>
      </c>
      <c r="N550" s="84" t="s">
        <v>64</v>
      </c>
    </row>
    <row r="551" spans="1:14" x14ac:dyDescent="0.2">
      <c r="B551" s="92" t="s">
        <v>6169</v>
      </c>
      <c r="C551" s="92" t="s">
        <v>7948</v>
      </c>
      <c r="D551" s="79" t="str">
        <f ca="1">IF(ISNUMBER($L551),OFFSET(Banco!$A$1,Composições!$L551-1,COLUMN(Composições!D551)-1),"")</f>
        <v>TINTA LATEX ACRILICA PREMIUM, COR BRANCO FOSCO</v>
      </c>
      <c r="E551" s="78" t="str">
        <f ca="1">IF(ISNUMBER($L551),OFFSET(Banco!$A$1,Composições!$L551-1,COLUMN(Composições!E551)-1),"")</f>
        <v>L</v>
      </c>
      <c r="F551" s="78">
        <f t="shared" ref="F551:G553" ca="1" si="93">TRUNC($H551*ROUND(I551,2),2)</f>
        <v>0</v>
      </c>
      <c r="G551" s="78">
        <f t="shared" ca="1" si="93"/>
        <v>7.06</v>
      </c>
      <c r="H551" s="80">
        <v>0.22850000000000001</v>
      </c>
      <c r="I551" s="81">
        <f ca="1">IF(ISNUMBER($L551),VALUE(OFFSET(Banco!$A$1,Composições!$L551-1,COLUMN(Composições!I551)-4)),0)</f>
        <v>0</v>
      </c>
      <c r="J551" s="81">
        <f ca="1">IF(ISNUMBER($L551),VALUE(OFFSET(Banco!$A$1,Composições!$L551-1,COLUMN(Composições!J551)-4)),0)</f>
        <v>30.94</v>
      </c>
      <c r="K551" s="1">
        <f>COUNTA($A$1:$A551)-1</f>
        <v>82</v>
      </c>
      <c r="L551" s="1">
        <f ca="1">MATCH(Composições!CONCATENAR,Banco!$A:$A,0)</f>
        <v>14202</v>
      </c>
      <c r="M551" s="82" t="str">
        <f ca="1">IF(OR(ISERROR($L551),$H551="",$H551=0),"",OFFSET(M$1,MATCH($K551,$K$1:$K551,0)-1,0))</f>
        <v>F</v>
      </c>
    </row>
    <row r="552" spans="1:14" x14ac:dyDescent="0.2">
      <c r="B552" s="92" t="s">
        <v>6165</v>
      </c>
      <c r="C552" s="92" t="s">
        <v>154</v>
      </c>
      <c r="D552" s="79" t="str">
        <f ca="1">IF(ISNUMBER($L552),OFFSET(Banco!$A$1,Composições!$L552-1,COLUMN(Composições!D552)-1),"")</f>
        <v>PINTOR COM ENCARGOS COMPLEMENTARES</v>
      </c>
      <c r="E552" s="78" t="str">
        <f ca="1">IF(ISNUMBER($L552),OFFSET(Banco!$A$1,Composições!$L552-1,COLUMN(Composições!E552)-1),"")</f>
        <v>H</v>
      </c>
      <c r="F552" s="78">
        <f t="shared" ca="1" si="93"/>
        <v>0</v>
      </c>
      <c r="G552" s="78">
        <f t="shared" ca="1" si="93"/>
        <v>5.35</v>
      </c>
      <c r="H552" s="80">
        <v>0.16309999999999999</v>
      </c>
      <c r="I552" s="81">
        <f ca="1">IF(ISNUMBER($L552),VALUE(OFFSET(Banco!$A$1,Composições!$L552-1,COLUMN(Composições!I552)-4)),0)</f>
        <v>0</v>
      </c>
      <c r="J552" s="81">
        <f ca="1">IF(ISNUMBER($L552),VALUE(OFFSET(Banco!$A$1,Composições!$L552-1,COLUMN(Composições!J552)-4)),0)</f>
        <v>32.86</v>
      </c>
      <c r="K552" s="1">
        <f>COUNTA($A$1:$A552)-1</f>
        <v>82</v>
      </c>
      <c r="L552" s="1">
        <f ca="1">MATCH(Composições!CONCATENAR,Banco!$A:$A,0)</f>
        <v>7351</v>
      </c>
      <c r="M552" s="82" t="str">
        <f ca="1">IF(OR(ISERROR($L552),$H552="",$H552=0),"",OFFSET(M$1,MATCH($K552,$K$1:$K552,0)-1,0))</f>
        <v>F</v>
      </c>
    </row>
    <row r="553" spans="1:14" x14ac:dyDescent="0.2">
      <c r="B553" s="92" t="s">
        <v>6165</v>
      </c>
      <c r="C553" s="92" t="s">
        <v>156</v>
      </c>
      <c r="D553" s="79" t="str">
        <f ca="1">IF(ISNUMBER($L553),OFFSET(Banco!$A$1,Composições!$L553-1,COLUMN(Composições!D553)-1),"")</f>
        <v>SERVENTE COM ENCARGOS COMPLEMENTARES</v>
      </c>
      <c r="E553" s="78" t="str">
        <f ca="1">IF(ISNUMBER($L553),OFFSET(Banco!$A$1,Composições!$L553-1,COLUMN(Composições!E553)-1),"")</f>
        <v>H</v>
      </c>
      <c r="F553" s="78">
        <f t="shared" ca="1" si="93"/>
        <v>0</v>
      </c>
      <c r="G553" s="78">
        <f t="shared" ca="1" si="93"/>
        <v>1.23</v>
      </c>
      <c r="H553" s="80">
        <v>5.4399999999999997E-2</v>
      </c>
      <c r="I553" s="81">
        <f ca="1">IF(ISNUMBER($L553),VALUE(OFFSET(Banco!$A$1,Composições!$L553-1,COLUMN(Composições!I553)-4)),0)</f>
        <v>0</v>
      </c>
      <c r="J553" s="81">
        <f ca="1">IF(ISNUMBER($L553),VALUE(OFFSET(Banco!$A$1,Composições!$L553-1,COLUMN(Composições!J553)-4)),0)</f>
        <v>22.64</v>
      </c>
      <c r="K553" s="1">
        <f>COUNTA($A$1:$A553)-1</f>
        <v>82</v>
      </c>
      <c r="L553" s="1">
        <f ca="1">MATCH(Composições!CONCATENAR,Banco!$A:$A,0)</f>
        <v>7362</v>
      </c>
      <c r="M553" s="82" t="str">
        <f ca="1">IF(OR(ISERROR($L553),$H553="",$H553=0),"",OFFSET(M$1,MATCH($K553,$K$1:$K553,0)-1,0))</f>
        <v>F</v>
      </c>
    </row>
    <row r="554" spans="1:14" customFormat="1" ht="12.75" x14ac:dyDescent="0.2">
      <c r="K554">
        <f>COUNTA($A$1:$A554)-1</f>
        <v>82</v>
      </c>
      <c r="M554" s="85" t="str">
        <f ca="1">IF(OFFSET($M$1,MATCH(OFFSET(K554,-1,0),$K$1:$K554,0)-1,0)="F","F","")</f>
        <v>F</v>
      </c>
    </row>
    <row r="555" spans="1:14" ht="22.5" x14ac:dyDescent="0.2">
      <c r="A555" s="83" t="str">
        <f>CONCATENAR</f>
        <v>Composição FNDE 35</v>
      </c>
      <c r="B555" s="86" t="s">
        <v>8423</v>
      </c>
      <c r="C555" s="86" t="s">
        <v>7968</v>
      </c>
      <c r="D555" s="87" t="s">
        <v>7967</v>
      </c>
      <c r="E555" s="86" t="s">
        <v>6149</v>
      </c>
      <c r="F555" s="88">
        <f ca="1">IF($L555&gt;0,SUM(OFFSET(F555,1,0,$L555),0))</f>
        <v>0</v>
      </c>
      <c r="G555" s="88">
        <f ca="1">IF($L555&gt;0,SUM(OFFSET(G555,1,0,$L555),0))</f>
        <v>74.47</v>
      </c>
      <c r="H555" s="89"/>
      <c r="I555" s="90">
        <f ca="1">IF(ISERROR(F555),0,F555)</f>
        <v>0</v>
      </c>
      <c r="J555" s="91">
        <f ca="1">IF(ISERROR(G555),0,G555)</f>
        <v>74.47</v>
      </c>
      <c r="K555" s="1">
        <f>COUNTA($A$1:$A555)-1</f>
        <v>83</v>
      </c>
      <c r="L555" s="1">
        <f>IF(MAX(K:K)=K555,MATCH(9999999,$K:$K)+1,MATCH(K555+1,K:K,0))-ROW(L555)-2</f>
        <v>5</v>
      </c>
      <c r="M555" s="3" t="str">
        <f ca="1">IF(AND(OR(I555&lt;&gt;0,J555&lt;&gt;0),N555="Sim"),"F","")</f>
        <v>F</v>
      </c>
      <c r="N555" s="84" t="s">
        <v>64</v>
      </c>
    </row>
    <row r="556" spans="1:14" x14ac:dyDescent="0.2">
      <c r="B556" s="92" t="s">
        <v>6169</v>
      </c>
      <c r="C556" s="92" t="s">
        <v>8014</v>
      </c>
      <c r="D556" s="79" t="str">
        <f ca="1">IF(ISNUMBER($L556),OFFSET(Banco!$A$1,Composições!$L556-1,COLUMN(Composições!D556)-1),"")</f>
        <v>DILUENTE EPOXI</v>
      </c>
      <c r="E556" s="78" t="str">
        <f ca="1">IF(ISNUMBER($L556),OFFSET(Banco!$A$1,Composições!$L556-1,COLUMN(Composições!E556)-1),"")</f>
        <v>L</v>
      </c>
      <c r="F556" s="78">
        <f t="shared" ref="F556:F560" ca="1" si="94">TRUNC($H556*ROUND(I556,2),2)</f>
        <v>0</v>
      </c>
      <c r="G556" s="78">
        <f t="shared" ref="G556:G560" ca="1" si="95">TRUNC($H556*ROUND(J556,2),2)</f>
        <v>4.41</v>
      </c>
      <c r="H556" s="80">
        <v>6.4000000000000001E-2</v>
      </c>
      <c r="I556" s="81">
        <f ca="1">IF(ISNUMBER($L556),VALUE(OFFSET(Banco!$A$1,Composições!$L556-1,COLUMN(Composições!I556)-4)),0)</f>
        <v>0</v>
      </c>
      <c r="J556" s="81">
        <f ca="1">IF(ISNUMBER($L556),VALUE(OFFSET(Banco!$A$1,Composições!$L556-1,COLUMN(Composições!J556)-4)),0)</f>
        <v>68.930000000000007</v>
      </c>
      <c r="K556" s="1">
        <f>COUNTA($A$1:$A556)-1</f>
        <v>83</v>
      </c>
      <c r="L556" s="1">
        <f ca="1">MATCH(Composições!CONCATENAR,Banco!$A:$A,0)</f>
        <v>11618</v>
      </c>
      <c r="M556" s="82" t="str">
        <f ca="1">IF(OR(ISERROR($L556),$H556="",$H556=0),"",OFFSET(M$1,MATCH($K556,$K$1:$K556,0)-1,0))</f>
        <v>F</v>
      </c>
    </row>
    <row r="557" spans="1:14" x14ac:dyDescent="0.2">
      <c r="B557" s="92" t="s">
        <v>6169</v>
      </c>
      <c r="C557" s="92" t="s">
        <v>8019</v>
      </c>
      <c r="D557" s="79" t="str">
        <f ca="1">IF(ISNUMBER($L557),OFFSET(Banco!$A$1,Composições!$L557-1,COLUMN(Composições!D557)-1),"")</f>
        <v>PRIMER EPOXI / EPOXIDICO</v>
      </c>
      <c r="E557" s="78" t="str">
        <f ca="1">IF(ISNUMBER($L557),OFFSET(Banco!$A$1,Composições!$L557-1,COLUMN(Composições!E557)-1),"")</f>
        <v>L</v>
      </c>
      <c r="F557" s="78">
        <f t="shared" ca="1" si="94"/>
        <v>0</v>
      </c>
      <c r="G557" s="78">
        <f t="shared" ca="1" si="95"/>
        <v>29.55</v>
      </c>
      <c r="H557" s="80">
        <v>0.2016</v>
      </c>
      <c r="I557" s="81">
        <f ca="1">IF(ISNUMBER($L557),VALUE(OFFSET(Banco!$A$1,Composições!$L557-1,COLUMN(Composições!I557)-4)),0)</f>
        <v>0</v>
      </c>
      <c r="J557" s="81">
        <f ca="1">IF(ISNUMBER($L557),VALUE(OFFSET(Banco!$A$1,Composições!$L557-1,COLUMN(Composições!J557)-4)),0)</f>
        <v>146.62</v>
      </c>
      <c r="K557" s="1">
        <f>COUNTA($A$1:$A557)-1</f>
        <v>83</v>
      </c>
      <c r="L557" s="1">
        <f ca="1">MATCH(Composições!CONCATENAR,Banco!$A:$A,0)</f>
        <v>13512</v>
      </c>
      <c r="M557" s="82" t="str">
        <f ca="1">IF(OR(ISERROR($L557),$H557="",$H557=0),"",OFFSET(M$1,MATCH($K557,$K$1:$K557,0)-1,0))</f>
        <v>F</v>
      </c>
    </row>
    <row r="558" spans="1:14" x14ac:dyDescent="0.2">
      <c r="B558" s="92" t="s">
        <v>6169</v>
      </c>
      <c r="C558" s="92" t="s">
        <v>8015</v>
      </c>
      <c r="D558" s="79" t="str">
        <f ca="1">IF(ISNUMBER($L558),OFFSET(Banco!$A$1,Composições!$L558-1,COLUMN(Composições!D558)-1),"")</f>
        <v>TINTA EPOXI BASE AGUA PREMIUM, BRANCA</v>
      </c>
      <c r="E558" s="78" t="str">
        <f ca="1">IF(ISNUMBER($L558),OFFSET(Banco!$A$1,Composições!$L558-1,COLUMN(Composições!E558)-1),"")</f>
        <v>L</v>
      </c>
      <c r="F558" s="78">
        <f t="shared" ca="1" si="94"/>
        <v>0</v>
      </c>
      <c r="G558" s="78">
        <f t="shared" ca="1" si="95"/>
        <v>31.35</v>
      </c>
      <c r="H558" s="80">
        <v>0.32200000000000001</v>
      </c>
      <c r="I558" s="81">
        <f ca="1">IF(ISNUMBER($L558),VALUE(OFFSET(Banco!$A$1,Composições!$L558-1,COLUMN(Composições!I558)-4)),0)</f>
        <v>0</v>
      </c>
      <c r="J558" s="81">
        <f ca="1">IF(ISNUMBER($L558),VALUE(OFFSET(Banco!$A$1,Composições!$L558-1,COLUMN(Composições!J558)-4)),0)</f>
        <v>97.38</v>
      </c>
      <c r="K558" s="1">
        <f>COUNTA($A$1:$A558)-1</f>
        <v>83</v>
      </c>
      <c r="L558" s="1">
        <f ca="1">MATCH(Composições!CONCATENAR,Banco!$A:$A,0)</f>
        <v>14190</v>
      </c>
      <c r="M558" s="82" t="str">
        <f ca="1">IF(OR(ISERROR($L558),$H558="",$H558=0),"",OFFSET(M$1,MATCH($K558,$K$1:$K558,0)-1,0))</f>
        <v>F</v>
      </c>
    </row>
    <row r="559" spans="1:14" x14ac:dyDescent="0.2">
      <c r="B559" s="92" t="s">
        <v>6165</v>
      </c>
      <c r="C559" s="92" t="s">
        <v>154</v>
      </c>
      <c r="D559" s="79" t="str">
        <f ca="1">IF(ISNUMBER($L559),OFFSET(Banco!$A$1,Composições!$L559-1,COLUMN(Composições!D559)-1),"")</f>
        <v>PINTOR COM ENCARGOS COMPLEMENTARES</v>
      </c>
      <c r="E559" s="78" t="str">
        <f ca="1">IF(ISNUMBER($L559),OFFSET(Banco!$A$1,Composições!$L559-1,COLUMN(Composições!E559)-1),"")</f>
        <v>H</v>
      </c>
      <c r="F559" s="78">
        <f t="shared" ca="1" si="94"/>
        <v>0</v>
      </c>
      <c r="G559" s="78">
        <f t="shared" ca="1" si="95"/>
        <v>7.45</v>
      </c>
      <c r="H559" s="80">
        <v>0.22700000000000001</v>
      </c>
      <c r="I559" s="81">
        <f ca="1">IF(ISNUMBER($L559),VALUE(OFFSET(Banco!$A$1,Composições!$L559-1,COLUMN(Composições!I559)-4)),0)</f>
        <v>0</v>
      </c>
      <c r="J559" s="81">
        <f ca="1">IF(ISNUMBER($L559),VALUE(OFFSET(Banco!$A$1,Composições!$L559-1,COLUMN(Composições!J559)-4)),0)</f>
        <v>32.86</v>
      </c>
      <c r="K559" s="1">
        <f>COUNTA($A$1:$A559)-1</f>
        <v>83</v>
      </c>
      <c r="L559" s="1">
        <f ca="1">MATCH(Composições!CONCATENAR,Banco!$A:$A,0)</f>
        <v>7351</v>
      </c>
      <c r="M559" s="82" t="str">
        <f ca="1">IF(OR(ISERROR($L559),$H559="",$H559=0),"",OFFSET(M$1,MATCH($K559,$K$1:$K559,0)-1,0))</f>
        <v>F</v>
      </c>
    </row>
    <row r="560" spans="1:14" x14ac:dyDescent="0.2">
      <c r="B560" s="92" t="s">
        <v>6165</v>
      </c>
      <c r="C560" s="92" t="s">
        <v>156</v>
      </c>
      <c r="D560" s="79" t="str">
        <f ca="1">IF(ISNUMBER($L560),OFFSET(Banco!$A$1,Composições!$L560-1,COLUMN(Composições!D560)-1),"")</f>
        <v>SERVENTE COM ENCARGOS COMPLEMENTARES</v>
      </c>
      <c r="E560" s="78" t="str">
        <f ca="1">IF(ISNUMBER($L560),OFFSET(Banco!$A$1,Composições!$L560-1,COLUMN(Composições!E560)-1),"")</f>
        <v>H</v>
      </c>
      <c r="F560" s="78">
        <f t="shared" ca="1" si="94"/>
        <v>0</v>
      </c>
      <c r="G560" s="78">
        <f t="shared" ca="1" si="95"/>
        <v>1.71</v>
      </c>
      <c r="H560" s="80">
        <v>7.5700000000000003E-2</v>
      </c>
      <c r="I560" s="81">
        <f ca="1">IF(ISNUMBER($L560),VALUE(OFFSET(Banco!$A$1,Composições!$L560-1,COLUMN(Composições!I560)-4)),0)</f>
        <v>0</v>
      </c>
      <c r="J560" s="81">
        <f ca="1">IF(ISNUMBER($L560),VALUE(OFFSET(Banco!$A$1,Composições!$L560-1,COLUMN(Composições!J560)-4)),0)</f>
        <v>22.64</v>
      </c>
      <c r="K560" s="1">
        <f>COUNTA($A$1:$A560)-1</f>
        <v>83</v>
      </c>
      <c r="L560" s="1">
        <f ca="1">MATCH(Composições!CONCATENAR,Banco!$A:$A,0)</f>
        <v>7362</v>
      </c>
      <c r="M560" s="82" t="str">
        <f ca="1">IF(OR(ISERROR($L560),$H560="",$H560=0),"",OFFSET(M$1,MATCH($K560,$K$1:$K560,0)-1,0))</f>
        <v>F</v>
      </c>
    </row>
    <row r="561" spans="1:14" customFormat="1" ht="12.75" x14ac:dyDescent="0.2">
      <c r="K561">
        <f>COUNTA($A$1:$A561)-1</f>
        <v>83</v>
      </c>
      <c r="M561" s="85" t="str">
        <f ca="1">IF(OFFSET($M$1,MATCH(OFFSET(K561,-1,0),$K$1:$K561,0)-1,0)="F","F","")</f>
        <v>F</v>
      </c>
    </row>
    <row r="562" spans="1:14" ht="22.5" x14ac:dyDescent="0.2">
      <c r="A562" s="83" t="str">
        <f>CONCATENAR</f>
        <v>Composição FNDE 36</v>
      </c>
      <c r="B562" s="86" t="s">
        <v>8423</v>
      </c>
      <c r="C562" s="86" t="s">
        <v>7970</v>
      </c>
      <c r="D562" s="87" t="s">
        <v>7969</v>
      </c>
      <c r="E562" s="86" t="s">
        <v>6149</v>
      </c>
      <c r="F562" s="88">
        <f ca="1">IF($L562&gt;0,SUM(OFFSET(F562,1,0,$L562),0))</f>
        <v>0</v>
      </c>
      <c r="G562" s="88">
        <f ca="1">IF($L562&gt;0,SUM(OFFSET(G562,1,0,$L562),0))</f>
        <v>74.47</v>
      </c>
      <c r="H562" s="89"/>
      <c r="I562" s="90">
        <f ca="1">IF(ISERROR(F562),0,F562)</f>
        <v>0</v>
      </c>
      <c r="J562" s="91">
        <f ca="1">IF(ISERROR(G562),0,G562)</f>
        <v>74.47</v>
      </c>
      <c r="K562" s="1">
        <f>COUNTA($A$1:$A562)-1</f>
        <v>84</v>
      </c>
      <c r="L562" s="1">
        <f>IF(MAX(K:K)=K562,MATCH(9999999,$K:$K)+1,MATCH(K562+1,K:K,0))-ROW(L562)-2</f>
        <v>5</v>
      </c>
      <c r="M562" s="3" t="str">
        <f ca="1">IF(AND(OR(I562&lt;&gt;0,J562&lt;&gt;0),N562="Sim"),"F","")</f>
        <v>F</v>
      </c>
      <c r="N562" s="84" t="s">
        <v>64</v>
      </c>
    </row>
    <row r="563" spans="1:14" x14ac:dyDescent="0.2">
      <c r="B563" s="103" t="s">
        <v>6169</v>
      </c>
      <c r="C563" s="103" t="s">
        <v>8014</v>
      </c>
      <c r="D563" s="79" t="str">
        <f ca="1">IF(ISNUMBER($L563),OFFSET(Banco!$A$1,Composições!$L563-1,COLUMN(Composições!D563)-1),"")</f>
        <v>DILUENTE EPOXI</v>
      </c>
      <c r="E563" s="78" t="str">
        <f ca="1">IF(ISNUMBER($L563),OFFSET(Banco!$A$1,Composições!$L563-1,COLUMN(Composições!E563)-1),"")</f>
        <v>L</v>
      </c>
      <c r="F563" s="78">
        <f t="shared" ref="F563:F567" ca="1" si="96">TRUNC($H563*ROUND(I563,2),2)</f>
        <v>0</v>
      </c>
      <c r="G563" s="78">
        <f t="shared" ref="G563:G567" ca="1" si="97">TRUNC($H563*ROUND(J563,2),2)</f>
        <v>4.41</v>
      </c>
      <c r="H563" s="80">
        <v>6.4000000000000001E-2</v>
      </c>
      <c r="I563" s="81">
        <f ca="1">IF(ISNUMBER($L563),VALUE(OFFSET(Banco!$A$1,Composições!$L563-1,COLUMN(Composições!I563)-4)),0)</f>
        <v>0</v>
      </c>
      <c r="J563" s="81">
        <f ca="1">IF(ISNUMBER($L563),VALUE(OFFSET(Banco!$A$1,Composições!$L563-1,COLUMN(Composições!J563)-4)),0)</f>
        <v>68.930000000000007</v>
      </c>
      <c r="K563" s="1">
        <f>COUNTA($A$1:$A563)-1</f>
        <v>84</v>
      </c>
      <c r="L563" s="1">
        <f ca="1">MATCH(Composições!CONCATENAR,Banco!$A:$A,0)</f>
        <v>11618</v>
      </c>
      <c r="M563" s="82" t="str">
        <f ca="1">IF(OR(ISERROR($L563),$H563="",$H563=0),"",OFFSET(M$1,MATCH($K563,$K$1:$K563,0)-1,0))</f>
        <v>F</v>
      </c>
    </row>
    <row r="564" spans="1:14" x14ac:dyDescent="0.2">
      <c r="B564" s="103" t="s">
        <v>6169</v>
      </c>
      <c r="C564" s="103" t="s">
        <v>8019</v>
      </c>
      <c r="D564" s="79" t="str">
        <f ca="1">IF(ISNUMBER($L564),OFFSET(Banco!$A$1,Composições!$L564-1,COLUMN(Composições!D564)-1),"")</f>
        <v>PRIMER EPOXI / EPOXIDICO</v>
      </c>
      <c r="E564" s="78" t="str">
        <f ca="1">IF(ISNUMBER($L564),OFFSET(Banco!$A$1,Composições!$L564-1,COLUMN(Composições!E564)-1),"")</f>
        <v>L</v>
      </c>
      <c r="F564" s="78">
        <f t="shared" ca="1" si="96"/>
        <v>0</v>
      </c>
      <c r="G564" s="78">
        <f t="shared" ca="1" si="97"/>
        <v>29.55</v>
      </c>
      <c r="H564" s="80">
        <v>0.2016</v>
      </c>
      <c r="I564" s="81">
        <f ca="1">IF(ISNUMBER($L564),VALUE(OFFSET(Banco!$A$1,Composições!$L564-1,COLUMN(Composições!I564)-4)),0)</f>
        <v>0</v>
      </c>
      <c r="J564" s="81">
        <f ca="1">IF(ISNUMBER($L564),VALUE(OFFSET(Banco!$A$1,Composições!$L564-1,COLUMN(Composições!J564)-4)),0)</f>
        <v>146.62</v>
      </c>
      <c r="K564" s="1">
        <f>COUNTA($A$1:$A564)-1</f>
        <v>84</v>
      </c>
      <c r="L564" s="1">
        <f ca="1">MATCH(Composições!CONCATENAR,Banco!$A:$A,0)</f>
        <v>13512</v>
      </c>
      <c r="M564" s="82" t="str">
        <f ca="1">IF(OR(ISERROR($L564),$H564="",$H564=0),"",OFFSET(M$1,MATCH($K564,$K$1:$K564,0)-1,0))</f>
        <v>F</v>
      </c>
    </row>
    <row r="565" spans="1:14" x14ac:dyDescent="0.2">
      <c r="B565" s="103" t="s">
        <v>6169</v>
      </c>
      <c r="C565" s="103" t="s">
        <v>8015</v>
      </c>
      <c r="D565" s="79" t="str">
        <f ca="1">IF(ISNUMBER($L565),OFFSET(Banco!$A$1,Composições!$L565-1,COLUMN(Composições!D565)-1),"")</f>
        <v>TINTA EPOXI BASE AGUA PREMIUM, BRANCA</v>
      </c>
      <c r="E565" s="78" t="str">
        <f ca="1">IF(ISNUMBER($L565),OFFSET(Banco!$A$1,Composições!$L565-1,COLUMN(Composições!E565)-1),"")</f>
        <v>L</v>
      </c>
      <c r="F565" s="78">
        <f t="shared" ca="1" si="96"/>
        <v>0</v>
      </c>
      <c r="G565" s="78">
        <f t="shared" ca="1" si="97"/>
        <v>31.35</v>
      </c>
      <c r="H565" s="80">
        <v>0.32200000000000001</v>
      </c>
      <c r="I565" s="81">
        <f ca="1">IF(ISNUMBER($L565),VALUE(OFFSET(Banco!$A$1,Composições!$L565-1,COLUMN(Composições!I565)-4)),0)</f>
        <v>0</v>
      </c>
      <c r="J565" s="81">
        <f ca="1">IF(ISNUMBER($L565),VALUE(OFFSET(Banco!$A$1,Composições!$L565-1,COLUMN(Composições!J565)-4)),0)</f>
        <v>97.38</v>
      </c>
      <c r="K565" s="1">
        <f>COUNTA($A$1:$A565)-1</f>
        <v>84</v>
      </c>
      <c r="L565" s="1">
        <f ca="1">MATCH(Composições!CONCATENAR,Banco!$A:$A,0)</f>
        <v>14190</v>
      </c>
      <c r="M565" s="82" t="str">
        <f ca="1">IF(OR(ISERROR($L565),$H565="",$H565=0),"",OFFSET(M$1,MATCH($K565,$K$1:$K565,0)-1,0))</f>
        <v>F</v>
      </c>
    </row>
    <row r="566" spans="1:14" x14ac:dyDescent="0.2">
      <c r="B566" s="103" t="s">
        <v>6165</v>
      </c>
      <c r="C566" s="103" t="s">
        <v>154</v>
      </c>
      <c r="D566" s="79" t="str">
        <f ca="1">IF(ISNUMBER($L566),OFFSET(Banco!$A$1,Composições!$L566-1,COLUMN(Composições!D566)-1),"")</f>
        <v>PINTOR COM ENCARGOS COMPLEMENTARES</v>
      </c>
      <c r="E566" s="78" t="str">
        <f ca="1">IF(ISNUMBER($L566),OFFSET(Banco!$A$1,Composições!$L566-1,COLUMN(Composições!E566)-1),"")</f>
        <v>H</v>
      </c>
      <c r="F566" s="78">
        <f t="shared" ca="1" si="96"/>
        <v>0</v>
      </c>
      <c r="G566" s="78">
        <f t="shared" ca="1" si="97"/>
        <v>7.45</v>
      </c>
      <c r="H566" s="80">
        <v>0.22700000000000001</v>
      </c>
      <c r="I566" s="81">
        <f ca="1">IF(ISNUMBER($L566),VALUE(OFFSET(Banco!$A$1,Composições!$L566-1,COLUMN(Composições!I566)-4)),0)</f>
        <v>0</v>
      </c>
      <c r="J566" s="81">
        <f ca="1">IF(ISNUMBER($L566),VALUE(OFFSET(Banco!$A$1,Composições!$L566-1,COLUMN(Composições!J566)-4)),0)</f>
        <v>32.86</v>
      </c>
      <c r="K566" s="1">
        <f>COUNTA($A$1:$A566)-1</f>
        <v>84</v>
      </c>
      <c r="L566" s="1">
        <f ca="1">MATCH(Composições!CONCATENAR,Banco!$A:$A,0)</f>
        <v>7351</v>
      </c>
      <c r="M566" s="82" t="str">
        <f ca="1">IF(OR(ISERROR($L566),$H566="",$H566=0),"",OFFSET(M$1,MATCH($K566,$K$1:$K566,0)-1,0))</f>
        <v>F</v>
      </c>
    </row>
    <row r="567" spans="1:14" x14ac:dyDescent="0.2">
      <c r="B567" s="103" t="s">
        <v>6165</v>
      </c>
      <c r="C567" s="103" t="s">
        <v>156</v>
      </c>
      <c r="D567" s="79" t="str">
        <f ca="1">IF(ISNUMBER($L567),OFFSET(Banco!$A$1,Composições!$L567-1,COLUMN(Composições!D567)-1),"")</f>
        <v>SERVENTE COM ENCARGOS COMPLEMENTARES</v>
      </c>
      <c r="E567" s="78" t="str">
        <f ca="1">IF(ISNUMBER($L567),OFFSET(Banco!$A$1,Composições!$L567-1,COLUMN(Composições!E567)-1),"")</f>
        <v>H</v>
      </c>
      <c r="F567" s="78">
        <f t="shared" ca="1" si="96"/>
        <v>0</v>
      </c>
      <c r="G567" s="78">
        <f t="shared" ca="1" si="97"/>
        <v>1.71</v>
      </c>
      <c r="H567" s="80">
        <v>7.5700000000000003E-2</v>
      </c>
      <c r="I567" s="81">
        <f ca="1">IF(ISNUMBER($L567),VALUE(OFFSET(Banco!$A$1,Composições!$L567-1,COLUMN(Composições!I567)-4)),0)</f>
        <v>0</v>
      </c>
      <c r="J567" s="81">
        <f ca="1">IF(ISNUMBER($L567),VALUE(OFFSET(Banco!$A$1,Composições!$L567-1,COLUMN(Composições!J567)-4)),0)</f>
        <v>22.64</v>
      </c>
      <c r="K567" s="1">
        <f>COUNTA($A$1:$A567)-1</f>
        <v>84</v>
      </c>
      <c r="L567" s="1">
        <f ca="1">MATCH(Composições!CONCATENAR,Banco!$A:$A,0)</f>
        <v>7362</v>
      </c>
      <c r="M567" s="82" t="str">
        <f ca="1">IF(OR(ISERROR($L567),$H567="",$H567=0),"",OFFSET(M$1,MATCH($K567,$K$1:$K567,0)-1,0))</f>
        <v>F</v>
      </c>
    </row>
    <row r="568" spans="1:14" customFormat="1" ht="12.75" x14ac:dyDescent="0.2">
      <c r="K568">
        <f>COUNTA($A$1:$A568)-1</f>
        <v>84</v>
      </c>
      <c r="M568" s="85" t="str">
        <f ca="1">IF(OFFSET($M$1,MATCH(OFFSET(K568,-1,0),$K$1:$K568,0)-1,0)="F","F","")</f>
        <v>F</v>
      </c>
    </row>
    <row r="569" spans="1:14" ht="22.5" x14ac:dyDescent="0.2">
      <c r="A569" s="83" t="str">
        <f>CONCATENAR</f>
        <v>Composição FNDE 201</v>
      </c>
      <c r="B569" s="86" t="s">
        <v>8423</v>
      </c>
      <c r="C569" s="86" t="s">
        <v>7972</v>
      </c>
      <c r="D569" s="87" t="s">
        <v>7971</v>
      </c>
      <c r="E569" s="86" t="s">
        <v>6149</v>
      </c>
      <c r="F569" s="88">
        <f ca="1">IF($L569&gt;0,SUM(OFFSET(F569,1,0,$L569),0))</f>
        <v>0</v>
      </c>
      <c r="G569" s="88">
        <f ca="1">IF($L569&gt;0,SUM(OFFSET(G569,1,0,$L569),0))</f>
        <v>19.75</v>
      </c>
      <c r="H569" s="89"/>
      <c r="I569" s="90">
        <f ca="1">IF(ISERROR(F569),0,F569)</f>
        <v>0</v>
      </c>
      <c r="J569" s="91">
        <f ca="1">IF(ISERROR(G569),0,G569)</f>
        <v>19.75</v>
      </c>
      <c r="K569" s="1">
        <f>COUNTA($A$1:$A569)-1</f>
        <v>85</v>
      </c>
      <c r="L569" s="1">
        <f>IF(MAX(K:K)=K569,MATCH(9999999,$K:$K)+1,MATCH(K569+1,K:K,0))-ROW(L569)-2</f>
        <v>3</v>
      </c>
      <c r="M569" s="3" t="str">
        <f ca="1">IF(AND(OR(I569&lt;&gt;0,J569&lt;&gt;0),N569="Sim"),"F","")</f>
        <v>F</v>
      </c>
      <c r="N569" s="84" t="s">
        <v>64</v>
      </c>
    </row>
    <row r="570" spans="1:14" x14ac:dyDescent="0.2">
      <c r="B570" s="92" t="s">
        <v>6169</v>
      </c>
      <c r="C570" s="92" t="s">
        <v>8016</v>
      </c>
      <c r="D570" s="79" t="str">
        <f ca="1">IF(ISNUMBER($L570),OFFSET(Banco!$A$1,Composições!$L570-1,COLUMN(Composições!D570)-1),"")</f>
        <v>DILUENTE AGUARRAS</v>
      </c>
      <c r="E570" s="78" t="str">
        <f ca="1">IF(ISNUMBER($L570),OFFSET(Banco!$A$1,Composições!$L570-1,COLUMN(Composições!E570)-1),"")</f>
        <v>L</v>
      </c>
      <c r="F570" s="78">
        <f t="shared" ref="F570:G572" ca="1" si="98">TRUNC($H570*ROUND(I570,2),2)</f>
        <v>0</v>
      </c>
      <c r="G570" s="78">
        <f t="shared" ca="1" si="98"/>
        <v>0.42</v>
      </c>
      <c r="H570" s="80">
        <v>1.4E-2</v>
      </c>
      <c r="I570" s="81">
        <f ca="1">IF(ISNUMBER($L570),VALUE(OFFSET(Banco!$A$1,Composições!$L570-1,COLUMN(Composições!I570)-4)),0)</f>
        <v>0</v>
      </c>
      <c r="J570" s="81">
        <f ca="1">IF(ISNUMBER($L570),VALUE(OFFSET(Banco!$A$1,Composições!$L570-1,COLUMN(Composições!J570)-4)),0)</f>
        <v>30.24</v>
      </c>
      <c r="K570" s="1">
        <f>COUNTA($A$1:$A570)-1</f>
        <v>85</v>
      </c>
      <c r="L570" s="1">
        <f ca="1">MATCH(Composições!CONCATENAR,Banco!$A:$A,0)</f>
        <v>11617</v>
      </c>
      <c r="M570" s="82" t="str">
        <f ca="1">IF(OR(ISERROR($L570),$H570="",$H570=0),"",OFFSET(M$1,MATCH($K570,$K$1:$K570,0)-1,0))</f>
        <v>F</v>
      </c>
    </row>
    <row r="571" spans="1:14" x14ac:dyDescent="0.2">
      <c r="B571" s="92" t="s">
        <v>6169</v>
      </c>
      <c r="C571" s="92" t="s">
        <v>8017</v>
      </c>
      <c r="D571" s="79" t="str">
        <f ca="1">IF(ISNUMBER($L571),OFFSET(Banco!$A$1,Composições!$L571-1,COLUMN(Composições!D571)-1),"")</f>
        <v>TINTA ESMALTE SINTETICO PREMIUM ACETINADO</v>
      </c>
      <c r="E571" s="78" t="str">
        <f ca="1">IF(ISNUMBER($L571),OFFSET(Banco!$A$1,Composições!$L571-1,COLUMN(Composições!E571)-1),"")</f>
        <v>L</v>
      </c>
      <c r="F571" s="78">
        <f t="shared" ca="1" si="98"/>
        <v>0</v>
      </c>
      <c r="G571" s="78">
        <f t="shared" ca="1" si="98"/>
        <v>6.83</v>
      </c>
      <c r="H571" s="80">
        <v>0.14030000000000001</v>
      </c>
      <c r="I571" s="81">
        <f ca="1">IF(ISNUMBER($L571),VALUE(OFFSET(Banco!$A$1,Composições!$L571-1,COLUMN(Composições!I571)-4)),0)</f>
        <v>0</v>
      </c>
      <c r="J571" s="81">
        <f ca="1">IF(ISNUMBER($L571),VALUE(OFFSET(Banco!$A$1,Composições!$L571-1,COLUMN(Composições!J571)-4)),0)</f>
        <v>48.75</v>
      </c>
      <c r="K571" s="1">
        <f>COUNTA($A$1:$A571)-1</f>
        <v>85</v>
      </c>
      <c r="L571" s="1">
        <f ca="1">MATCH(Composições!CONCATENAR,Banco!$A:$A,0)</f>
        <v>14193</v>
      </c>
      <c r="M571" s="82" t="str">
        <f ca="1">IF(OR(ISERROR($L571),$H571="",$H571=0),"",OFFSET(M$1,MATCH($K571,$K$1:$K571,0)-1,0))</f>
        <v>F</v>
      </c>
    </row>
    <row r="572" spans="1:14" x14ac:dyDescent="0.2">
      <c r="B572" s="92" t="s">
        <v>6165</v>
      </c>
      <c r="C572" s="92" t="s">
        <v>154</v>
      </c>
      <c r="D572" s="79" t="str">
        <f ca="1">IF(ISNUMBER($L572),OFFSET(Banco!$A$1,Composições!$L572-1,COLUMN(Composições!D572)-1),"")</f>
        <v>PINTOR COM ENCARGOS COMPLEMENTARES</v>
      </c>
      <c r="E572" s="78" t="str">
        <f ca="1">IF(ISNUMBER($L572),OFFSET(Banco!$A$1,Composições!$L572-1,COLUMN(Composições!E572)-1),"")</f>
        <v>H</v>
      </c>
      <c r="F572" s="78">
        <f t="shared" ca="1" si="98"/>
        <v>0</v>
      </c>
      <c r="G572" s="78">
        <f t="shared" ca="1" si="98"/>
        <v>12.5</v>
      </c>
      <c r="H572" s="80">
        <v>0.3805</v>
      </c>
      <c r="I572" s="81">
        <f ca="1">IF(ISNUMBER($L572),VALUE(OFFSET(Banco!$A$1,Composições!$L572-1,COLUMN(Composições!I572)-4)),0)</f>
        <v>0</v>
      </c>
      <c r="J572" s="81">
        <f ca="1">IF(ISNUMBER($L572),VALUE(OFFSET(Banco!$A$1,Composições!$L572-1,COLUMN(Composições!J572)-4)),0)</f>
        <v>32.86</v>
      </c>
      <c r="K572" s="1">
        <f>COUNTA($A$1:$A572)-1</f>
        <v>85</v>
      </c>
      <c r="L572" s="1">
        <f ca="1">MATCH(Composições!CONCATENAR,Banco!$A:$A,0)</f>
        <v>7351</v>
      </c>
      <c r="M572" s="82" t="str">
        <f ca="1">IF(OR(ISERROR($L572),$H572="",$H572=0),"",OFFSET(M$1,MATCH($K572,$K$1:$K572,0)-1,0))</f>
        <v>F</v>
      </c>
    </row>
    <row r="573" spans="1:14" customFormat="1" ht="12.75" x14ac:dyDescent="0.2">
      <c r="K573">
        <f>COUNTA($A$1:$A573)-1</f>
        <v>85</v>
      </c>
      <c r="M573" s="85" t="str">
        <f ca="1">IF(OFFSET($M$1,MATCH(OFFSET(K573,-1,0),$K$1:$K573,0)-1,0)="F","F","")</f>
        <v>F</v>
      </c>
    </row>
    <row r="574" spans="1:14" ht="22.5" x14ac:dyDescent="0.2">
      <c r="A574" s="83" t="str">
        <f>CONCATENAR</f>
        <v>Composição FNDE 406</v>
      </c>
      <c r="B574" s="86" t="s">
        <v>8423</v>
      </c>
      <c r="C574" s="86" t="s">
        <v>7974</v>
      </c>
      <c r="D574" s="87" t="s">
        <v>7973</v>
      </c>
      <c r="E574" s="86" t="s">
        <v>6149</v>
      </c>
      <c r="F574" s="88">
        <f ca="1">IF($L574&gt;0,SUM(OFFSET(F574,1,0,$L574),0))</f>
        <v>0</v>
      </c>
      <c r="G574" s="88">
        <f ca="1">IF($L574&gt;0,SUM(OFFSET(G574,1,0,$L574),0))</f>
        <v>77.06</v>
      </c>
      <c r="H574" s="89"/>
      <c r="I574" s="90">
        <f ca="1">IF(ISERROR(F574),0,F574)</f>
        <v>0</v>
      </c>
      <c r="J574" s="91">
        <f ca="1">IF(ISERROR(G574),0,G574)</f>
        <v>77.06</v>
      </c>
      <c r="K574" s="1">
        <f>COUNTA($A$1:$A574)-1</f>
        <v>86</v>
      </c>
      <c r="L574" s="1">
        <f>IF(MAX(K:K)=K574,MATCH(9999999,$K:$K)+1,MATCH(K574+1,K:K,0))-ROW(L574)-2</f>
        <v>6</v>
      </c>
      <c r="M574" s="3" t="str">
        <f ca="1">IF(AND(OR(I574&lt;&gt;0,J574&lt;&gt;0),N574="Sim"),"F","")</f>
        <v>F</v>
      </c>
      <c r="N574" s="84" t="s">
        <v>64</v>
      </c>
    </row>
    <row r="575" spans="1:14" x14ac:dyDescent="0.2">
      <c r="B575" s="92" t="s">
        <v>6169</v>
      </c>
      <c r="C575" s="92" t="s">
        <v>8014</v>
      </c>
      <c r="D575" s="79" t="str">
        <f ca="1">IF(ISNUMBER($L575),OFFSET(Banco!$A$1,Composições!$L575-1,COLUMN(Composições!D575)-1),"")</f>
        <v>DILUENTE EPOXI</v>
      </c>
      <c r="E575" s="78" t="str">
        <f ca="1">IF(ISNUMBER($L575),OFFSET(Banco!$A$1,Composições!$L575-1,COLUMN(Composições!E575)-1),"")</f>
        <v>L</v>
      </c>
      <c r="F575" s="78">
        <f t="shared" ref="F575:F580" ca="1" si="99">TRUNC($H575*ROUND(I575,2),2)</f>
        <v>0</v>
      </c>
      <c r="G575" s="78">
        <f t="shared" ref="G575:G580" ca="1" si="100">TRUNC($H575*ROUND(J575,2),2)</f>
        <v>4.41</v>
      </c>
      <c r="H575" s="80">
        <v>6.4000000000000001E-2</v>
      </c>
      <c r="I575" s="81">
        <f ca="1">IF(ISNUMBER($L575),VALUE(OFFSET(Banco!$A$1,Composições!$L575-1,COLUMN(Composições!I575)-4)),0)</f>
        <v>0</v>
      </c>
      <c r="J575" s="81">
        <f ca="1">IF(ISNUMBER($L575),VALUE(OFFSET(Banco!$A$1,Composições!$L575-1,COLUMN(Composições!J575)-4)),0)</f>
        <v>68.930000000000007</v>
      </c>
      <c r="K575" s="1">
        <f>COUNTA($A$1:$A575)-1</f>
        <v>86</v>
      </c>
      <c r="L575" s="1">
        <f ca="1">MATCH(Composições!CONCATENAR,Banco!$A:$A,0)</f>
        <v>11618</v>
      </c>
      <c r="M575" s="82" t="str">
        <f ca="1">IF(OR(ISERROR($L575),$H575="",$H575=0),"",OFFSET(M$1,MATCH($K575,$K$1:$K575,0)-1,0))</f>
        <v>F</v>
      </c>
    </row>
    <row r="576" spans="1:14" x14ac:dyDescent="0.2">
      <c r="B576" s="92" t="s">
        <v>6169</v>
      </c>
      <c r="C576" s="92" t="s">
        <v>8018</v>
      </c>
      <c r="D576" s="79" t="str">
        <f ca="1">IF(ISNUMBER($L576),OFFSET(Banco!$A$1,Composições!$L576-1,COLUMN(Composições!D576)-1),"")</f>
        <v>FITA CREPE ROLO DE *25* MM X 50 M</v>
      </c>
      <c r="E576" s="78" t="str">
        <f ca="1">IF(ISNUMBER($L576),OFFSET(Banco!$A$1,Composições!$L576-1,COLUMN(Composições!E576)-1),"")</f>
        <v>UN</v>
      </c>
      <c r="F576" s="78">
        <f t="shared" ca="1" si="99"/>
        <v>0</v>
      </c>
      <c r="G576" s="78">
        <f t="shared" ca="1" si="100"/>
        <v>0.12</v>
      </c>
      <c r="H576" s="80">
        <v>0.01</v>
      </c>
      <c r="I576" s="81">
        <f ca="1">IF(ISNUMBER($L576),VALUE(OFFSET(Banco!$A$1,Composições!$L576-1,COLUMN(Composições!I576)-4)),0)</f>
        <v>0</v>
      </c>
      <c r="J576" s="81">
        <f ca="1">IF(ISNUMBER($L576),VALUE(OFFSET(Banco!$A$1,Composições!$L576-1,COLUMN(Composições!J576)-4)),0)</f>
        <v>12.64</v>
      </c>
      <c r="K576" s="1">
        <f>COUNTA($A$1:$A576)-1</f>
        <v>86</v>
      </c>
      <c r="L576" s="1">
        <f ca="1">MATCH(Composições!CONCATENAR,Banco!$A:$A,0)</f>
        <v>12000</v>
      </c>
      <c r="M576" s="82" t="str">
        <f ca="1">IF(OR(ISERROR($L576),$H576="",$H576=0),"",OFFSET(M$1,MATCH($K576,$K$1:$K576,0)-1,0))</f>
        <v>F</v>
      </c>
    </row>
    <row r="577" spans="1:14" x14ac:dyDescent="0.2">
      <c r="B577" s="92" t="s">
        <v>6169</v>
      </c>
      <c r="C577" s="92" t="s">
        <v>8019</v>
      </c>
      <c r="D577" s="79" t="str">
        <f ca="1">IF(ISNUMBER($L577),OFFSET(Banco!$A$1,Composições!$L577-1,COLUMN(Composições!D577)-1),"")</f>
        <v>PRIMER EPOXI / EPOXIDICO</v>
      </c>
      <c r="E577" s="78" t="str">
        <f ca="1">IF(ISNUMBER($L577),OFFSET(Banco!$A$1,Composições!$L577-1,COLUMN(Composições!E577)-1),"")</f>
        <v>L</v>
      </c>
      <c r="F577" s="78">
        <f t="shared" ca="1" si="99"/>
        <v>0</v>
      </c>
      <c r="G577" s="78">
        <f t="shared" ca="1" si="100"/>
        <v>29.55</v>
      </c>
      <c r="H577" s="80">
        <v>0.2016</v>
      </c>
      <c r="I577" s="81">
        <f ca="1">IF(ISNUMBER($L577),VALUE(OFFSET(Banco!$A$1,Composições!$L577-1,COLUMN(Composições!I577)-4)),0)</f>
        <v>0</v>
      </c>
      <c r="J577" s="81">
        <f ca="1">IF(ISNUMBER($L577),VALUE(OFFSET(Banco!$A$1,Composições!$L577-1,COLUMN(Composições!J577)-4)),0)</f>
        <v>146.62</v>
      </c>
      <c r="K577" s="1">
        <f>COUNTA($A$1:$A577)-1</f>
        <v>86</v>
      </c>
      <c r="L577" s="1">
        <f ca="1">MATCH(Composições!CONCATENAR,Banco!$A:$A,0)</f>
        <v>13512</v>
      </c>
      <c r="M577" s="82" t="str">
        <f ca="1">IF(OR(ISERROR($L577),$H577="",$H577=0),"",OFFSET(M$1,MATCH($K577,$K$1:$K577,0)-1,0))</f>
        <v>F</v>
      </c>
    </row>
    <row r="578" spans="1:14" x14ac:dyDescent="0.2">
      <c r="B578" s="92" t="s">
        <v>6169</v>
      </c>
      <c r="C578" s="92" t="s">
        <v>8015</v>
      </c>
      <c r="D578" s="79" t="str">
        <f ca="1">IF(ISNUMBER($L578),OFFSET(Banco!$A$1,Composições!$L578-1,COLUMN(Composições!D578)-1),"")</f>
        <v>TINTA EPOXI BASE AGUA PREMIUM, BRANCA</v>
      </c>
      <c r="E578" s="78" t="str">
        <f ca="1">IF(ISNUMBER($L578),OFFSET(Banco!$A$1,Composições!$L578-1,COLUMN(Composições!E578)-1),"")</f>
        <v>L</v>
      </c>
      <c r="F578" s="78">
        <f t="shared" ca="1" si="99"/>
        <v>0</v>
      </c>
      <c r="G578" s="78">
        <f t="shared" ca="1" si="100"/>
        <v>31.35</v>
      </c>
      <c r="H578" s="80">
        <v>0.32200000000000001</v>
      </c>
      <c r="I578" s="81">
        <f ca="1">IF(ISNUMBER($L578),VALUE(OFFSET(Banco!$A$1,Composições!$L578-1,COLUMN(Composições!I578)-4)),0)</f>
        <v>0</v>
      </c>
      <c r="J578" s="81">
        <f ca="1">IF(ISNUMBER($L578),VALUE(OFFSET(Banco!$A$1,Composições!$L578-1,COLUMN(Composições!J578)-4)),0)</f>
        <v>97.38</v>
      </c>
      <c r="K578" s="1">
        <f>COUNTA($A$1:$A578)-1</f>
        <v>86</v>
      </c>
      <c r="L578" s="1">
        <f ca="1">MATCH(Composições!CONCATENAR,Banco!$A:$A,0)</f>
        <v>14190</v>
      </c>
      <c r="M578" s="82" t="str">
        <f ca="1">IF(OR(ISERROR($L578),$H578="",$H578=0),"",OFFSET(M$1,MATCH($K578,$K$1:$K578,0)-1,0))</f>
        <v>F</v>
      </c>
    </row>
    <row r="579" spans="1:14" x14ac:dyDescent="0.2">
      <c r="B579" s="92" t="s">
        <v>6165</v>
      </c>
      <c r="C579" s="92" t="s">
        <v>154</v>
      </c>
      <c r="D579" s="79" t="str">
        <f ca="1">IF(ISNUMBER($L579),OFFSET(Banco!$A$1,Composições!$L579-1,COLUMN(Composições!D579)-1),"")</f>
        <v>PINTOR COM ENCARGOS COMPLEMENTARES</v>
      </c>
      <c r="E579" s="78" t="str">
        <f ca="1">IF(ISNUMBER($L579),OFFSET(Banco!$A$1,Composições!$L579-1,COLUMN(Composições!E579)-1),"")</f>
        <v>H</v>
      </c>
      <c r="F579" s="78">
        <f t="shared" ca="1" si="99"/>
        <v>0</v>
      </c>
      <c r="G579" s="78">
        <f t="shared" ca="1" si="100"/>
        <v>9.0299999999999994</v>
      </c>
      <c r="H579" s="80">
        <v>0.27500000000000002</v>
      </c>
      <c r="I579" s="81">
        <f ca="1">IF(ISNUMBER($L579),VALUE(OFFSET(Banco!$A$1,Composições!$L579-1,COLUMN(Composições!I579)-4)),0)</f>
        <v>0</v>
      </c>
      <c r="J579" s="81">
        <f ca="1">IF(ISNUMBER($L579),VALUE(OFFSET(Banco!$A$1,Composições!$L579-1,COLUMN(Composições!J579)-4)),0)</f>
        <v>32.86</v>
      </c>
      <c r="K579" s="1">
        <f>COUNTA($A$1:$A579)-1</f>
        <v>86</v>
      </c>
      <c r="L579" s="1">
        <f ca="1">MATCH(Composições!CONCATENAR,Banco!$A:$A,0)</f>
        <v>7351</v>
      </c>
      <c r="M579" s="82" t="str">
        <f ca="1">IF(OR(ISERROR($L579),$H579="",$H579=0),"",OFFSET(M$1,MATCH($K579,$K$1:$K579,0)-1,0))</f>
        <v>F</v>
      </c>
    </row>
    <row r="580" spans="1:14" x14ac:dyDescent="0.2">
      <c r="B580" s="92" t="s">
        <v>6165</v>
      </c>
      <c r="C580" s="92" t="s">
        <v>156</v>
      </c>
      <c r="D580" s="79" t="str">
        <f ca="1">IF(ISNUMBER($L580),OFFSET(Banco!$A$1,Composições!$L580-1,COLUMN(Composições!D580)-1),"")</f>
        <v>SERVENTE COM ENCARGOS COMPLEMENTARES</v>
      </c>
      <c r="E580" s="78" t="str">
        <f ca="1">IF(ISNUMBER($L580),OFFSET(Banco!$A$1,Composições!$L580-1,COLUMN(Composições!E580)-1),"")</f>
        <v>H</v>
      </c>
      <c r="F580" s="78">
        <f t="shared" ca="1" si="99"/>
        <v>0</v>
      </c>
      <c r="G580" s="78">
        <f t="shared" ca="1" si="100"/>
        <v>2.6</v>
      </c>
      <c r="H580" s="80">
        <v>0.115</v>
      </c>
      <c r="I580" s="81">
        <f ca="1">IF(ISNUMBER($L580),VALUE(OFFSET(Banco!$A$1,Composições!$L580-1,COLUMN(Composições!I580)-4)),0)</f>
        <v>0</v>
      </c>
      <c r="J580" s="81">
        <f ca="1">IF(ISNUMBER($L580),VALUE(OFFSET(Banco!$A$1,Composições!$L580-1,COLUMN(Composições!J580)-4)),0)</f>
        <v>22.64</v>
      </c>
      <c r="K580" s="1">
        <f>COUNTA($A$1:$A580)-1</f>
        <v>86</v>
      </c>
      <c r="L580" s="1">
        <f ca="1">MATCH(Composições!CONCATENAR,Banco!$A:$A,0)</f>
        <v>7362</v>
      </c>
      <c r="M580" s="82" t="str">
        <f ca="1">IF(OR(ISERROR($L580),$H580="",$H580=0),"",OFFSET(M$1,MATCH($K580,$K$1:$K580,0)-1,0))</f>
        <v>F</v>
      </c>
    </row>
    <row r="581" spans="1:14" customFormat="1" ht="12.75" x14ac:dyDescent="0.2">
      <c r="K581">
        <f>COUNTA($A$1:$A581)-1</f>
        <v>86</v>
      </c>
      <c r="M581" s="85" t="str">
        <f ca="1">IF(OFFSET($M$1,MATCH(OFFSET(K581,-1,0),$K$1:$K581,0)-1,0)="F","F","")</f>
        <v>F</v>
      </c>
    </row>
    <row r="582" spans="1:14" ht="22.5" x14ac:dyDescent="0.2">
      <c r="A582" s="83" t="str">
        <f>CONCATENAR</f>
        <v>Composição FNDE 407</v>
      </c>
      <c r="B582" s="86" t="s">
        <v>8423</v>
      </c>
      <c r="C582" s="86" t="s">
        <v>7976</v>
      </c>
      <c r="D582" s="87" t="s">
        <v>7975</v>
      </c>
      <c r="E582" s="86" t="s">
        <v>6149</v>
      </c>
      <c r="F582" s="88">
        <f ca="1">IF($L582&gt;0,SUM(OFFSET(F582,1,0,$L582),0))</f>
        <v>0</v>
      </c>
      <c r="G582" s="88">
        <f ca="1">IF($L582&gt;0,SUM(OFFSET(G582,1,0,$L582),0))</f>
        <v>77.06</v>
      </c>
      <c r="H582" s="89"/>
      <c r="I582" s="90">
        <f ca="1">IF(ISERROR(F582),0,F582)</f>
        <v>0</v>
      </c>
      <c r="J582" s="91">
        <f ca="1">IF(ISERROR(G582),0,G582)</f>
        <v>77.06</v>
      </c>
      <c r="K582" s="1">
        <f>COUNTA($A$1:$A582)-1</f>
        <v>87</v>
      </c>
      <c r="L582" s="1">
        <f>IF(MAX(K:K)=K582,MATCH(9999999,$K:$K)+1,MATCH(K582+1,K:K,0))-ROW(L582)-2</f>
        <v>6</v>
      </c>
      <c r="M582" s="3" t="str">
        <f ca="1">IF(AND(OR(I582&lt;&gt;0,J582&lt;&gt;0),N582="Sim"),"F","")</f>
        <v>F</v>
      </c>
      <c r="N582" s="84" t="s">
        <v>64</v>
      </c>
    </row>
    <row r="583" spans="1:14" x14ac:dyDescent="0.2">
      <c r="B583" s="92" t="s">
        <v>6169</v>
      </c>
      <c r="C583" s="92" t="s">
        <v>8014</v>
      </c>
      <c r="D583" s="79" t="str">
        <f ca="1">IF(ISNUMBER($L583),OFFSET(Banco!$A$1,Composições!$L583-1,COLUMN(Composições!D583)-1),"")</f>
        <v>DILUENTE EPOXI</v>
      </c>
      <c r="E583" s="78" t="str">
        <f ca="1">IF(ISNUMBER($L583),OFFSET(Banco!$A$1,Composições!$L583-1,COLUMN(Composições!E583)-1),"")</f>
        <v>L</v>
      </c>
      <c r="F583" s="78">
        <f t="shared" ref="F583:F588" ca="1" si="101">TRUNC($H583*ROUND(I583,2),2)</f>
        <v>0</v>
      </c>
      <c r="G583" s="78">
        <f t="shared" ref="G583:G588" ca="1" si="102">TRUNC($H583*ROUND(J583,2),2)</f>
        <v>4.41</v>
      </c>
      <c r="H583" s="80">
        <v>6.4000000000000001E-2</v>
      </c>
      <c r="I583" s="81">
        <f ca="1">IF(ISNUMBER($L583),VALUE(OFFSET(Banco!$A$1,Composições!$L583-1,COLUMN(Composições!I583)-4)),0)</f>
        <v>0</v>
      </c>
      <c r="J583" s="81">
        <f ca="1">IF(ISNUMBER($L583),VALUE(OFFSET(Banco!$A$1,Composições!$L583-1,COLUMN(Composições!J583)-4)),0)</f>
        <v>68.930000000000007</v>
      </c>
      <c r="K583" s="1">
        <f>COUNTA($A$1:$A583)-1</f>
        <v>87</v>
      </c>
      <c r="L583" s="1">
        <f ca="1">MATCH(Composições!CONCATENAR,Banco!$A:$A,0)</f>
        <v>11618</v>
      </c>
      <c r="M583" s="82" t="str">
        <f ca="1">IF(OR(ISERROR($L583),$H583="",$H583=0),"",OFFSET(M$1,MATCH($K583,$K$1:$K583,0)-1,0))</f>
        <v>F</v>
      </c>
    </row>
    <row r="584" spans="1:14" x14ac:dyDescent="0.2">
      <c r="B584" s="92" t="s">
        <v>6169</v>
      </c>
      <c r="C584" s="92" t="s">
        <v>8018</v>
      </c>
      <c r="D584" s="79" t="str">
        <f ca="1">IF(ISNUMBER($L584),OFFSET(Banco!$A$1,Composições!$L584-1,COLUMN(Composições!D584)-1),"")</f>
        <v>FITA CREPE ROLO DE *25* MM X 50 M</v>
      </c>
      <c r="E584" s="78" t="str">
        <f ca="1">IF(ISNUMBER($L584),OFFSET(Banco!$A$1,Composições!$L584-1,COLUMN(Composições!E584)-1),"")</f>
        <v>UN</v>
      </c>
      <c r="F584" s="78">
        <f t="shared" ca="1" si="101"/>
        <v>0</v>
      </c>
      <c r="G584" s="78">
        <f t="shared" ca="1" si="102"/>
        <v>0.12</v>
      </c>
      <c r="H584" s="80">
        <v>0.01</v>
      </c>
      <c r="I584" s="81">
        <f ca="1">IF(ISNUMBER($L584),VALUE(OFFSET(Banco!$A$1,Composições!$L584-1,COLUMN(Composições!I584)-4)),0)</f>
        <v>0</v>
      </c>
      <c r="J584" s="81">
        <f ca="1">IF(ISNUMBER($L584),VALUE(OFFSET(Banco!$A$1,Composições!$L584-1,COLUMN(Composições!J584)-4)),0)</f>
        <v>12.64</v>
      </c>
      <c r="K584" s="1">
        <f>COUNTA($A$1:$A584)-1</f>
        <v>87</v>
      </c>
      <c r="L584" s="1">
        <f ca="1">MATCH(Composições!CONCATENAR,Banco!$A:$A,0)</f>
        <v>12000</v>
      </c>
      <c r="M584" s="82" t="str">
        <f ca="1">IF(OR(ISERROR($L584),$H584="",$H584=0),"",OFFSET(M$1,MATCH($K584,$K$1:$K584,0)-1,0))</f>
        <v>F</v>
      </c>
    </row>
    <row r="585" spans="1:14" x14ac:dyDescent="0.2">
      <c r="B585" s="92" t="s">
        <v>6169</v>
      </c>
      <c r="C585" s="92" t="s">
        <v>8019</v>
      </c>
      <c r="D585" s="79" t="str">
        <f ca="1">IF(ISNUMBER($L585),OFFSET(Banco!$A$1,Composições!$L585-1,COLUMN(Composições!D585)-1),"")</f>
        <v>PRIMER EPOXI / EPOXIDICO</v>
      </c>
      <c r="E585" s="78" t="str">
        <f ca="1">IF(ISNUMBER($L585),OFFSET(Banco!$A$1,Composições!$L585-1,COLUMN(Composições!E585)-1),"")</f>
        <v>L</v>
      </c>
      <c r="F585" s="78">
        <f t="shared" ca="1" si="101"/>
        <v>0</v>
      </c>
      <c r="G585" s="78">
        <f t="shared" ca="1" si="102"/>
        <v>29.55</v>
      </c>
      <c r="H585" s="80">
        <v>0.2016</v>
      </c>
      <c r="I585" s="81">
        <f ca="1">IF(ISNUMBER($L585),VALUE(OFFSET(Banco!$A$1,Composições!$L585-1,COLUMN(Composições!I585)-4)),0)</f>
        <v>0</v>
      </c>
      <c r="J585" s="81">
        <f ca="1">IF(ISNUMBER($L585),VALUE(OFFSET(Banco!$A$1,Composições!$L585-1,COLUMN(Composições!J585)-4)),0)</f>
        <v>146.62</v>
      </c>
      <c r="K585" s="1">
        <f>COUNTA($A$1:$A585)-1</f>
        <v>87</v>
      </c>
      <c r="L585" s="1">
        <f ca="1">MATCH(Composições!CONCATENAR,Banco!$A:$A,0)</f>
        <v>13512</v>
      </c>
      <c r="M585" s="82" t="str">
        <f ca="1">IF(OR(ISERROR($L585),$H585="",$H585=0),"",OFFSET(M$1,MATCH($K585,$K$1:$K585,0)-1,0))</f>
        <v>F</v>
      </c>
    </row>
    <row r="586" spans="1:14" x14ac:dyDescent="0.2">
      <c r="B586" s="92" t="s">
        <v>6169</v>
      </c>
      <c r="C586" s="92" t="s">
        <v>8015</v>
      </c>
      <c r="D586" s="79" t="str">
        <f ca="1">IF(ISNUMBER($L586),OFFSET(Banco!$A$1,Composições!$L586-1,COLUMN(Composições!D586)-1),"")</f>
        <v>TINTA EPOXI BASE AGUA PREMIUM, BRANCA</v>
      </c>
      <c r="E586" s="78" t="str">
        <f ca="1">IF(ISNUMBER($L586),OFFSET(Banco!$A$1,Composições!$L586-1,COLUMN(Composições!E586)-1),"")</f>
        <v>L</v>
      </c>
      <c r="F586" s="78">
        <f t="shared" ca="1" si="101"/>
        <v>0</v>
      </c>
      <c r="G586" s="78">
        <f t="shared" ca="1" si="102"/>
        <v>31.35</v>
      </c>
      <c r="H586" s="80">
        <v>0.32200000000000001</v>
      </c>
      <c r="I586" s="81">
        <f ca="1">IF(ISNUMBER($L586),VALUE(OFFSET(Banco!$A$1,Composições!$L586-1,COLUMN(Composições!I586)-4)),0)</f>
        <v>0</v>
      </c>
      <c r="J586" s="81">
        <f ca="1">IF(ISNUMBER($L586),VALUE(OFFSET(Banco!$A$1,Composições!$L586-1,COLUMN(Composições!J586)-4)),0)</f>
        <v>97.38</v>
      </c>
      <c r="K586" s="1">
        <f>COUNTA($A$1:$A586)-1</f>
        <v>87</v>
      </c>
      <c r="L586" s="1">
        <f ca="1">MATCH(Composições!CONCATENAR,Banco!$A:$A,0)</f>
        <v>14190</v>
      </c>
      <c r="M586" s="82" t="str">
        <f ca="1">IF(OR(ISERROR($L586),$H586="",$H586=0),"",OFFSET(M$1,MATCH($K586,$K$1:$K586,0)-1,0))</f>
        <v>F</v>
      </c>
    </row>
    <row r="587" spans="1:14" x14ac:dyDescent="0.2">
      <c r="B587" s="92" t="s">
        <v>6165</v>
      </c>
      <c r="C587" s="92" t="s">
        <v>154</v>
      </c>
      <c r="D587" s="79" t="str">
        <f ca="1">IF(ISNUMBER($L587),OFFSET(Banco!$A$1,Composições!$L587-1,COLUMN(Composições!D587)-1),"")</f>
        <v>PINTOR COM ENCARGOS COMPLEMENTARES</v>
      </c>
      <c r="E587" s="78" t="str">
        <f ca="1">IF(ISNUMBER($L587),OFFSET(Banco!$A$1,Composições!$L587-1,COLUMN(Composições!E587)-1),"")</f>
        <v>H</v>
      </c>
      <c r="F587" s="78">
        <f t="shared" ca="1" si="101"/>
        <v>0</v>
      </c>
      <c r="G587" s="78">
        <f t="shared" ca="1" si="102"/>
        <v>9.0299999999999994</v>
      </c>
      <c r="H587" s="80">
        <v>0.27500000000000002</v>
      </c>
      <c r="I587" s="81">
        <f ca="1">IF(ISNUMBER($L587),VALUE(OFFSET(Banco!$A$1,Composições!$L587-1,COLUMN(Composições!I587)-4)),0)</f>
        <v>0</v>
      </c>
      <c r="J587" s="81">
        <f ca="1">IF(ISNUMBER($L587),VALUE(OFFSET(Banco!$A$1,Composições!$L587-1,COLUMN(Composições!J587)-4)),0)</f>
        <v>32.86</v>
      </c>
      <c r="K587" s="1">
        <f>COUNTA($A$1:$A587)-1</f>
        <v>87</v>
      </c>
      <c r="L587" s="1">
        <f ca="1">MATCH(Composições!CONCATENAR,Banco!$A:$A,0)</f>
        <v>7351</v>
      </c>
      <c r="M587" s="82" t="str">
        <f ca="1">IF(OR(ISERROR($L587),$H587="",$H587=0),"",OFFSET(M$1,MATCH($K587,$K$1:$K587,0)-1,0))</f>
        <v>F</v>
      </c>
    </row>
    <row r="588" spans="1:14" x14ac:dyDescent="0.2">
      <c r="B588" s="92" t="s">
        <v>6165</v>
      </c>
      <c r="C588" s="92" t="s">
        <v>156</v>
      </c>
      <c r="D588" s="79" t="str">
        <f ca="1">IF(ISNUMBER($L588),OFFSET(Banco!$A$1,Composições!$L588-1,COLUMN(Composições!D588)-1),"")</f>
        <v>SERVENTE COM ENCARGOS COMPLEMENTARES</v>
      </c>
      <c r="E588" s="78" t="str">
        <f ca="1">IF(ISNUMBER($L588),OFFSET(Banco!$A$1,Composições!$L588-1,COLUMN(Composições!E588)-1),"")</f>
        <v>H</v>
      </c>
      <c r="F588" s="78">
        <f t="shared" ca="1" si="101"/>
        <v>0</v>
      </c>
      <c r="G588" s="78">
        <f t="shared" ca="1" si="102"/>
        <v>2.6</v>
      </c>
      <c r="H588" s="80">
        <v>0.115</v>
      </c>
      <c r="I588" s="81">
        <f ca="1">IF(ISNUMBER($L588),VALUE(OFFSET(Banco!$A$1,Composições!$L588-1,COLUMN(Composições!I588)-4)),0)</f>
        <v>0</v>
      </c>
      <c r="J588" s="81">
        <f ca="1">IF(ISNUMBER($L588),VALUE(OFFSET(Banco!$A$1,Composições!$L588-1,COLUMN(Composições!J588)-4)),0)</f>
        <v>22.64</v>
      </c>
      <c r="K588" s="1">
        <f>COUNTA($A$1:$A588)-1</f>
        <v>87</v>
      </c>
      <c r="L588" s="1">
        <f ca="1">MATCH(Composições!CONCATENAR,Banco!$A:$A,0)</f>
        <v>7362</v>
      </c>
      <c r="M588" s="82" t="str">
        <f ca="1">IF(OR(ISERROR($L588),$H588="",$H588=0),"",OFFSET(M$1,MATCH($K588,$K$1:$K588,0)-1,0))</f>
        <v>F</v>
      </c>
    </row>
    <row r="589" spans="1:14" customFormat="1" ht="12.75" x14ac:dyDescent="0.2">
      <c r="K589">
        <f>COUNTA($A$1:$A589)-1</f>
        <v>87</v>
      </c>
      <c r="M589" s="85" t="str">
        <f ca="1">IF(OFFSET($M$1,MATCH(OFFSET(K589,-1,0),$K$1:$K589,0)-1,0)="F","F","")</f>
        <v>F</v>
      </c>
    </row>
    <row r="590" spans="1:14" ht="22.5" x14ac:dyDescent="0.2">
      <c r="A590" s="83" t="str">
        <f>CONCATENAR</f>
        <v>Composição FNDE 409</v>
      </c>
      <c r="B590" s="86" t="s">
        <v>8423</v>
      </c>
      <c r="C590" s="86" t="s">
        <v>7978</v>
      </c>
      <c r="D590" s="87" t="s">
        <v>7977</v>
      </c>
      <c r="E590" s="86" t="s">
        <v>6149</v>
      </c>
      <c r="F590" s="88">
        <f ca="1">IF($L590&gt;0,SUM(OFFSET(F590,1,0,$L590),0))</f>
        <v>0</v>
      </c>
      <c r="G590" s="88">
        <f ca="1">IF($L590&gt;0,SUM(OFFSET(G590,1,0,$L590),0))</f>
        <v>77.06</v>
      </c>
      <c r="H590" s="89"/>
      <c r="I590" s="90">
        <f ca="1">IF(ISERROR(F590),0,F590)</f>
        <v>0</v>
      </c>
      <c r="J590" s="91">
        <f ca="1">IF(ISERROR(G590),0,G590)</f>
        <v>77.06</v>
      </c>
      <c r="K590" s="1">
        <f>COUNTA($A$1:$A590)-1</f>
        <v>88</v>
      </c>
      <c r="L590" s="1">
        <f>IF(MAX(K:K)=K590,MATCH(9999999,$K:$K)+1,MATCH(K590+1,K:K,0))-ROW(L590)-2</f>
        <v>6</v>
      </c>
      <c r="M590" s="3" t="str">
        <f ca="1">IF(AND(OR(I590&lt;&gt;0,J590&lt;&gt;0),N590="Sim"),"F","")</f>
        <v>F</v>
      </c>
      <c r="N590" s="84" t="s">
        <v>64</v>
      </c>
    </row>
    <row r="591" spans="1:14" x14ac:dyDescent="0.2">
      <c r="B591" s="92" t="s">
        <v>6169</v>
      </c>
      <c r="C591" s="92" t="s">
        <v>8014</v>
      </c>
      <c r="D591" s="79" t="str">
        <f ca="1">IF(ISNUMBER($L591),OFFSET(Banco!$A$1,Composições!$L591-1,COLUMN(Composições!D591)-1),"")</f>
        <v>DILUENTE EPOXI</v>
      </c>
      <c r="E591" s="78" t="str">
        <f ca="1">IF(ISNUMBER($L591),OFFSET(Banco!$A$1,Composições!$L591-1,COLUMN(Composições!E591)-1),"")</f>
        <v>L</v>
      </c>
      <c r="F591" s="78">
        <f t="shared" ref="F591:F596" ca="1" si="103">TRUNC($H591*ROUND(I591,2),2)</f>
        <v>0</v>
      </c>
      <c r="G591" s="78">
        <f t="shared" ref="G591:G596" ca="1" si="104">TRUNC($H591*ROUND(J591,2),2)</f>
        <v>4.41</v>
      </c>
      <c r="H591" s="80">
        <v>6.4000000000000001E-2</v>
      </c>
      <c r="I591" s="81">
        <f ca="1">IF(ISNUMBER($L591),VALUE(OFFSET(Banco!$A$1,Composições!$L591-1,COLUMN(Composições!I591)-4)),0)</f>
        <v>0</v>
      </c>
      <c r="J591" s="81">
        <f ca="1">IF(ISNUMBER($L591),VALUE(OFFSET(Banco!$A$1,Composições!$L591-1,COLUMN(Composições!J591)-4)),0)</f>
        <v>68.930000000000007</v>
      </c>
      <c r="K591" s="1">
        <f>COUNTA($A$1:$A591)-1</f>
        <v>88</v>
      </c>
      <c r="L591" s="1">
        <f ca="1">MATCH(Composições!CONCATENAR,Banco!$A:$A,0)</f>
        <v>11618</v>
      </c>
      <c r="M591" s="82" t="str">
        <f ca="1">IF(OR(ISERROR($L591),$H591="",$H591=0),"",OFFSET(M$1,MATCH($K591,$K$1:$K591,0)-1,0))</f>
        <v>F</v>
      </c>
    </row>
    <row r="592" spans="1:14" x14ac:dyDescent="0.2">
      <c r="B592" s="92" t="s">
        <v>6169</v>
      </c>
      <c r="C592" s="92" t="s">
        <v>8018</v>
      </c>
      <c r="D592" s="79" t="str">
        <f ca="1">IF(ISNUMBER($L592),OFFSET(Banco!$A$1,Composições!$L592-1,COLUMN(Composições!D592)-1),"")</f>
        <v>FITA CREPE ROLO DE *25* MM X 50 M</v>
      </c>
      <c r="E592" s="78" t="str">
        <f ca="1">IF(ISNUMBER($L592),OFFSET(Banco!$A$1,Composições!$L592-1,COLUMN(Composições!E592)-1),"")</f>
        <v>UN</v>
      </c>
      <c r="F592" s="78">
        <f t="shared" ca="1" si="103"/>
        <v>0</v>
      </c>
      <c r="G592" s="78">
        <f t="shared" ca="1" si="104"/>
        <v>0.12</v>
      </c>
      <c r="H592" s="80">
        <v>0.01</v>
      </c>
      <c r="I592" s="81">
        <f ca="1">IF(ISNUMBER($L592),VALUE(OFFSET(Banco!$A$1,Composições!$L592-1,COLUMN(Composições!I592)-4)),0)</f>
        <v>0</v>
      </c>
      <c r="J592" s="81">
        <f ca="1">IF(ISNUMBER($L592),VALUE(OFFSET(Banco!$A$1,Composições!$L592-1,COLUMN(Composições!J592)-4)),0)</f>
        <v>12.64</v>
      </c>
      <c r="K592" s="1">
        <f>COUNTA($A$1:$A592)-1</f>
        <v>88</v>
      </c>
      <c r="L592" s="1">
        <f ca="1">MATCH(Composições!CONCATENAR,Banco!$A:$A,0)</f>
        <v>12000</v>
      </c>
      <c r="M592" s="82" t="str">
        <f ca="1">IF(OR(ISERROR($L592),$H592="",$H592=0),"",OFFSET(M$1,MATCH($K592,$K$1:$K592,0)-1,0))</f>
        <v>F</v>
      </c>
    </row>
    <row r="593" spans="1:14" x14ac:dyDescent="0.2">
      <c r="B593" s="92" t="s">
        <v>6169</v>
      </c>
      <c r="C593" s="92" t="s">
        <v>8019</v>
      </c>
      <c r="D593" s="79" t="str">
        <f ca="1">IF(ISNUMBER($L593),OFFSET(Banco!$A$1,Composições!$L593-1,COLUMN(Composições!D593)-1),"")</f>
        <v>PRIMER EPOXI / EPOXIDICO</v>
      </c>
      <c r="E593" s="78" t="str">
        <f ca="1">IF(ISNUMBER($L593),OFFSET(Banco!$A$1,Composições!$L593-1,COLUMN(Composições!E593)-1),"")</f>
        <v>L</v>
      </c>
      <c r="F593" s="78">
        <f t="shared" ca="1" si="103"/>
        <v>0</v>
      </c>
      <c r="G593" s="78">
        <f t="shared" ca="1" si="104"/>
        <v>29.55</v>
      </c>
      <c r="H593" s="80">
        <v>0.2016</v>
      </c>
      <c r="I593" s="81">
        <f ca="1">IF(ISNUMBER($L593),VALUE(OFFSET(Banco!$A$1,Composições!$L593-1,COLUMN(Composições!I593)-4)),0)</f>
        <v>0</v>
      </c>
      <c r="J593" s="81">
        <f ca="1">IF(ISNUMBER($L593),VALUE(OFFSET(Banco!$A$1,Composições!$L593-1,COLUMN(Composições!J593)-4)),0)</f>
        <v>146.62</v>
      </c>
      <c r="K593" s="1">
        <f>COUNTA($A$1:$A593)-1</f>
        <v>88</v>
      </c>
      <c r="L593" s="1">
        <f ca="1">MATCH(Composições!CONCATENAR,Banco!$A:$A,0)</f>
        <v>13512</v>
      </c>
      <c r="M593" s="82" t="str">
        <f ca="1">IF(OR(ISERROR($L593),$H593="",$H593=0),"",OFFSET(M$1,MATCH($K593,$K$1:$K593,0)-1,0))</f>
        <v>F</v>
      </c>
    </row>
    <row r="594" spans="1:14" x14ac:dyDescent="0.2">
      <c r="B594" s="92" t="s">
        <v>6169</v>
      </c>
      <c r="C594" s="92" t="s">
        <v>8015</v>
      </c>
      <c r="D594" s="79" t="str">
        <f ca="1">IF(ISNUMBER($L594),OFFSET(Banco!$A$1,Composições!$L594-1,COLUMN(Composições!D594)-1),"")</f>
        <v>TINTA EPOXI BASE AGUA PREMIUM, BRANCA</v>
      </c>
      <c r="E594" s="78" t="str">
        <f ca="1">IF(ISNUMBER($L594),OFFSET(Banco!$A$1,Composições!$L594-1,COLUMN(Composições!E594)-1),"")</f>
        <v>L</v>
      </c>
      <c r="F594" s="78">
        <f t="shared" ca="1" si="103"/>
        <v>0</v>
      </c>
      <c r="G594" s="78">
        <f t="shared" ca="1" si="104"/>
        <v>31.35</v>
      </c>
      <c r="H594" s="80">
        <v>0.32200000000000001</v>
      </c>
      <c r="I594" s="81">
        <f ca="1">IF(ISNUMBER($L594),VALUE(OFFSET(Banco!$A$1,Composições!$L594-1,COLUMN(Composições!I594)-4)),0)</f>
        <v>0</v>
      </c>
      <c r="J594" s="81">
        <f ca="1">IF(ISNUMBER($L594),VALUE(OFFSET(Banco!$A$1,Composições!$L594-1,COLUMN(Composições!J594)-4)),0)</f>
        <v>97.38</v>
      </c>
      <c r="K594" s="1">
        <f>COUNTA($A$1:$A594)-1</f>
        <v>88</v>
      </c>
      <c r="L594" s="1">
        <f ca="1">MATCH(Composições!CONCATENAR,Banco!$A:$A,0)</f>
        <v>14190</v>
      </c>
      <c r="M594" s="82" t="str">
        <f ca="1">IF(OR(ISERROR($L594),$H594="",$H594=0),"",OFFSET(M$1,MATCH($K594,$K$1:$K594,0)-1,0))</f>
        <v>F</v>
      </c>
    </row>
    <row r="595" spans="1:14" x14ac:dyDescent="0.2">
      <c r="B595" s="92" t="s">
        <v>6165</v>
      </c>
      <c r="C595" s="92" t="s">
        <v>154</v>
      </c>
      <c r="D595" s="79" t="str">
        <f ca="1">IF(ISNUMBER($L595),OFFSET(Banco!$A$1,Composições!$L595-1,COLUMN(Composições!D595)-1),"")</f>
        <v>PINTOR COM ENCARGOS COMPLEMENTARES</v>
      </c>
      <c r="E595" s="78" t="str">
        <f ca="1">IF(ISNUMBER($L595),OFFSET(Banco!$A$1,Composições!$L595-1,COLUMN(Composições!E595)-1),"")</f>
        <v>H</v>
      </c>
      <c r="F595" s="78">
        <f t="shared" ca="1" si="103"/>
        <v>0</v>
      </c>
      <c r="G595" s="78">
        <f t="shared" ca="1" si="104"/>
        <v>9.0299999999999994</v>
      </c>
      <c r="H595" s="80">
        <v>0.27500000000000002</v>
      </c>
      <c r="I595" s="81">
        <f ca="1">IF(ISNUMBER($L595),VALUE(OFFSET(Banco!$A$1,Composições!$L595-1,COLUMN(Composições!I595)-4)),0)</f>
        <v>0</v>
      </c>
      <c r="J595" s="81">
        <f ca="1">IF(ISNUMBER($L595),VALUE(OFFSET(Banco!$A$1,Composições!$L595-1,COLUMN(Composições!J595)-4)),0)</f>
        <v>32.86</v>
      </c>
      <c r="K595" s="1">
        <f>COUNTA($A$1:$A595)-1</f>
        <v>88</v>
      </c>
      <c r="L595" s="1">
        <f ca="1">MATCH(Composições!CONCATENAR,Banco!$A:$A,0)</f>
        <v>7351</v>
      </c>
      <c r="M595" s="82" t="str">
        <f ca="1">IF(OR(ISERROR($L595),$H595="",$H595=0),"",OFFSET(M$1,MATCH($K595,$K$1:$K595,0)-1,0))</f>
        <v>F</v>
      </c>
    </row>
    <row r="596" spans="1:14" x14ac:dyDescent="0.2">
      <c r="B596" s="92" t="s">
        <v>6165</v>
      </c>
      <c r="C596" s="92" t="s">
        <v>156</v>
      </c>
      <c r="D596" s="79" t="str">
        <f ca="1">IF(ISNUMBER($L596),OFFSET(Banco!$A$1,Composições!$L596-1,COLUMN(Composições!D596)-1),"")</f>
        <v>SERVENTE COM ENCARGOS COMPLEMENTARES</v>
      </c>
      <c r="E596" s="78" t="str">
        <f ca="1">IF(ISNUMBER($L596),OFFSET(Banco!$A$1,Composições!$L596-1,COLUMN(Composições!E596)-1),"")</f>
        <v>H</v>
      </c>
      <c r="F596" s="78">
        <f t="shared" ca="1" si="103"/>
        <v>0</v>
      </c>
      <c r="G596" s="78">
        <f t="shared" ca="1" si="104"/>
        <v>2.6</v>
      </c>
      <c r="H596" s="80">
        <v>0.115</v>
      </c>
      <c r="I596" s="81">
        <f ca="1">IF(ISNUMBER($L596),VALUE(OFFSET(Banco!$A$1,Composições!$L596-1,COLUMN(Composições!I596)-4)),0)</f>
        <v>0</v>
      </c>
      <c r="J596" s="81">
        <f ca="1">IF(ISNUMBER($L596),VALUE(OFFSET(Banco!$A$1,Composições!$L596-1,COLUMN(Composições!J596)-4)),0)</f>
        <v>22.64</v>
      </c>
      <c r="K596" s="1">
        <f>COUNTA($A$1:$A596)-1</f>
        <v>88</v>
      </c>
      <c r="L596" s="1">
        <f ca="1">MATCH(Composições!CONCATENAR,Banco!$A:$A,0)</f>
        <v>7362</v>
      </c>
      <c r="M596" s="82" t="str">
        <f ca="1">IF(OR(ISERROR($L596),$H596="",$H596=0),"",OFFSET(M$1,MATCH($K596,$K$1:$K596,0)-1,0))</f>
        <v>F</v>
      </c>
    </row>
    <row r="597" spans="1:14" customFormat="1" ht="12.75" x14ac:dyDescent="0.2">
      <c r="K597">
        <f>COUNTA($A$1:$A597)-1</f>
        <v>88</v>
      </c>
      <c r="M597" s="85" t="str">
        <f ca="1">IF(OFFSET($M$1,MATCH(OFFSET(K597,-1,0),$K$1:$K597,0)-1,0)="F","F","")</f>
        <v>F</v>
      </c>
    </row>
    <row r="598" spans="1:14" ht="22.5" x14ac:dyDescent="0.2">
      <c r="A598" s="83" t="str">
        <f>CONCATENAR</f>
        <v>Composição FNDE 410</v>
      </c>
      <c r="B598" s="86" t="s">
        <v>8423</v>
      </c>
      <c r="C598" s="86" t="s">
        <v>7980</v>
      </c>
      <c r="D598" s="87" t="s">
        <v>7979</v>
      </c>
      <c r="E598" s="86" t="s">
        <v>6149</v>
      </c>
      <c r="F598" s="88">
        <f ca="1">IF($L598&gt;0,SUM(OFFSET(F598,1,0,$L598),0))</f>
        <v>0</v>
      </c>
      <c r="G598" s="88">
        <f ca="1">IF($L598&gt;0,SUM(OFFSET(G598,1,0,$L598),0))</f>
        <v>77.06</v>
      </c>
      <c r="H598" s="89"/>
      <c r="I598" s="90">
        <f ca="1">IF(ISERROR(F598),0,F598)</f>
        <v>0</v>
      </c>
      <c r="J598" s="91">
        <f ca="1">IF(ISERROR(G598),0,G598)</f>
        <v>77.06</v>
      </c>
      <c r="K598" s="1">
        <f>COUNTA($A$1:$A598)-1</f>
        <v>89</v>
      </c>
      <c r="L598" s="1">
        <f>IF(MAX(K:K)=K598,MATCH(9999999,$K:$K)+1,MATCH(K598+1,K:K,0))-ROW(L598)-2</f>
        <v>6</v>
      </c>
      <c r="M598" s="3" t="str">
        <f ca="1">IF(AND(OR(I598&lt;&gt;0,J598&lt;&gt;0),N598="Sim"),"F","")</f>
        <v>F</v>
      </c>
      <c r="N598" s="84" t="s">
        <v>64</v>
      </c>
    </row>
    <row r="599" spans="1:14" x14ac:dyDescent="0.2">
      <c r="B599" s="92" t="s">
        <v>6169</v>
      </c>
      <c r="C599" s="92" t="s">
        <v>8014</v>
      </c>
      <c r="D599" s="79" t="str">
        <f ca="1">IF(ISNUMBER($L599),OFFSET(Banco!$A$1,Composições!$L599-1,COLUMN(Composições!D599)-1),"")</f>
        <v>DILUENTE EPOXI</v>
      </c>
      <c r="E599" s="78" t="str">
        <f ca="1">IF(ISNUMBER($L599),OFFSET(Banco!$A$1,Composições!$L599-1,COLUMN(Composições!E599)-1),"")</f>
        <v>L</v>
      </c>
      <c r="F599" s="78">
        <f t="shared" ref="F599:F604" ca="1" si="105">TRUNC($H599*ROUND(I599,2),2)</f>
        <v>0</v>
      </c>
      <c r="G599" s="78">
        <f t="shared" ref="G599:G604" ca="1" si="106">TRUNC($H599*ROUND(J599,2),2)</f>
        <v>4.41</v>
      </c>
      <c r="H599" s="80">
        <v>6.4000000000000001E-2</v>
      </c>
      <c r="I599" s="81">
        <f ca="1">IF(ISNUMBER($L599),VALUE(OFFSET(Banco!$A$1,Composições!$L599-1,COLUMN(Composições!I599)-4)),0)</f>
        <v>0</v>
      </c>
      <c r="J599" s="81">
        <f ca="1">IF(ISNUMBER($L599),VALUE(OFFSET(Banco!$A$1,Composições!$L599-1,COLUMN(Composições!J599)-4)),0)</f>
        <v>68.930000000000007</v>
      </c>
      <c r="K599" s="1">
        <f>COUNTA($A$1:$A599)-1</f>
        <v>89</v>
      </c>
      <c r="L599" s="1">
        <f ca="1">MATCH(Composições!CONCATENAR,Banco!$A:$A,0)</f>
        <v>11618</v>
      </c>
      <c r="M599" s="82" t="str">
        <f ca="1">IF(OR(ISERROR($L599),$H599="",$H599=0),"",OFFSET(M$1,MATCH($K599,$K$1:$K599,0)-1,0))</f>
        <v>F</v>
      </c>
    </row>
    <row r="600" spans="1:14" x14ac:dyDescent="0.2">
      <c r="B600" s="92" t="s">
        <v>6169</v>
      </c>
      <c r="C600" s="92" t="s">
        <v>8018</v>
      </c>
      <c r="D600" s="79" t="str">
        <f ca="1">IF(ISNUMBER($L600),OFFSET(Banco!$A$1,Composições!$L600-1,COLUMN(Composições!D600)-1),"")</f>
        <v>FITA CREPE ROLO DE *25* MM X 50 M</v>
      </c>
      <c r="E600" s="78" t="str">
        <f ca="1">IF(ISNUMBER($L600),OFFSET(Banco!$A$1,Composições!$L600-1,COLUMN(Composições!E600)-1),"")</f>
        <v>UN</v>
      </c>
      <c r="F600" s="78">
        <f t="shared" ca="1" si="105"/>
        <v>0</v>
      </c>
      <c r="G600" s="78">
        <f t="shared" ca="1" si="106"/>
        <v>0.12</v>
      </c>
      <c r="H600" s="80">
        <v>0.01</v>
      </c>
      <c r="I600" s="81">
        <f ca="1">IF(ISNUMBER($L600),VALUE(OFFSET(Banco!$A$1,Composições!$L600-1,COLUMN(Composições!I600)-4)),0)</f>
        <v>0</v>
      </c>
      <c r="J600" s="81">
        <f ca="1">IF(ISNUMBER($L600),VALUE(OFFSET(Banco!$A$1,Composições!$L600-1,COLUMN(Composições!J600)-4)),0)</f>
        <v>12.64</v>
      </c>
      <c r="K600" s="1">
        <f>COUNTA($A$1:$A600)-1</f>
        <v>89</v>
      </c>
      <c r="L600" s="1">
        <f ca="1">MATCH(Composições!CONCATENAR,Banco!$A:$A,0)</f>
        <v>12000</v>
      </c>
      <c r="M600" s="82" t="str">
        <f ca="1">IF(OR(ISERROR($L600),$H600="",$H600=0),"",OFFSET(M$1,MATCH($K600,$K$1:$K600,0)-1,0))</f>
        <v>F</v>
      </c>
    </row>
    <row r="601" spans="1:14" x14ac:dyDescent="0.2">
      <c r="B601" s="92" t="s">
        <v>6169</v>
      </c>
      <c r="C601" s="92" t="s">
        <v>8019</v>
      </c>
      <c r="D601" s="79" t="str">
        <f ca="1">IF(ISNUMBER($L601),OFFSET(Banco!$A$1,Composições!$L601-1,COLUMN(Composições!D601)-1),"")</f>
        <v>PRIMER EPOXI / EPOXIDICO</v>
      </c>
      <c r="E601" s="78" t="str">
        <f ca="1">IF(ISNUMBER($L601),OFFSET(Banco!$A$1,Composições!$L601-1,COLUMN(Composições!E601)-1),"")</f>
        <v>L</v>
      </c>
      <c r="F601" s="78">
        <f t="shared" ca="1" si="105"/>
        <v>0</v>
      </c>
      <c r="G601" s="78">
        <f t="shared" ca="1" si="106"/>
        <v>29.55</v>
      </c>
      <c r="H601" s="80">
        <v>0.2016</v>
      </c>
      <c r="I601" s="81">
        <f ca="1">IF(ISNUMBER($L601),VALUE(OFFSET(Banco!$A$1,Composições!$L601-1,COLUMN(Composições!I601)-4)),0)</f>
        <v>0</v>
      </c>
      <c r="J601" s="81">
        <f ca="1">IF(ISNUMBER($L601),VALUE(OFFSET(Banco!$A$1,Composições!$L601-1,COLUMN(Composições!J601)-4)),0)</f>
        <v>146.62</v>
      </c>
      <c r="K601" s="1">
        <f>COUNTA($A$1:$A601)-1</f>
        <v>89</v>
      </c>
      <c r="L601" s="1">
        <f ca="1">MATCH(Composições!CONCATENAR,Banco!$A:$A,0)</f>
        <v>13512</v>
      </c>
      <c r="M601" s="82" t="str">
        <f ca="1">IF(OR(ISERROR($L601),$H601="",$H601=0),"",OFFSET(M$1,MATCH($K601,$K$1:$K601,0)-1,0))</f>
        <v>F</v>
      </c>
    </row>
    <row r="602" spans="1:14" x14ac:dyDescent="0.2">
      <c r="B602" s="92" t="s">
        <v>6169</v>
      </c>
      <c r="C602" s="92" t="s">
        <v>8015</v>
      </c>
      <c r="D602" s="79" t="str">
        <f ca="1">IF(ISNUMBER($L602),OFFSET(Banco!$A$1,Composições!$L602-1,COLUMN(Composições!D602)-1),"")</f>
        <v>TINTA EPOXI BASE AGUA PREMIUM, BRANCA</v>
      </c>
      <c r="E602" s="78" t="str">
        <f ca="1">IF(ISNUMBER($L602),OFFSET(Banco!$A$1,Composições!$L602-1,COLUMN(Composições!E602)-1),"")</f>
        <v>L</v>
      </c>
      <c r="F602" s="78">
        <f t="shared" ca="1" si="105"/>
        <v>0</v>
      </c>
      <c r="G602" s="78">
        <f t="shared" ca="1" si="106"/>
        <v>31.35</v>
      </c>
      <c r="H602" s="80">
        <v>0.32200000000000001</v>
      </c>
      <c r="I602" s="81">
        <f ca="1">IF(ISNUMBER($L602),VALUE(OFFSET(Banco!$A$1,Composições!$L602-1,COLUMN(Composições!I602)-4)),0)</f>
        <v>0</v>
      </c>
      <c r="J602" s="81">
        <f ca="1">IF(ISNUMBER($L602),VALUE(OFFSET(Banco!$A$1,Composições!$L602-1,COLUMN(Composições!J602)-4)),0)</f>
        <v>97.38</v>
      </c>
      <c r="K602" s="1">
        <f>COUNTA($A$1:$A602)-1</f>
        <v>89</v>
      </c>
      <c r="L602" s="1">
        <f ca="1">MATCH(Composições!CONCATENAR,Banco!$A:$A,0)</f>
        <v>14190</v>
      </c>
      <c r="M602" s="82" t="str">
        <f ca="1">IF(OR(ISERROR($L602),$H602="",$H602=0),"",OFFSET(M$1,MATCH($K602,$K$1:$K602,0)-1,0))</f>
        <v>F</v>
      </c>
    </row>
    <row r="603" spans="1:14" x14ac:dyDescent="0.2">
      <c r="B603" s="92" t="s">
        <v>6165</v>
      </c>
      <c r="C603" s="92" t="s">
        <v>154</v>
      </c>
      <c r="D603" s="79" t="str">
        <f ca="1">IF(ISNUMBER($L603),OFFSET(Banco!$A$1,Composições!$L603-1,COLUMN(Composições!D603)-1),"")</f>
        <v>PINTOR COM ENCARGOS COMPLEMENTARES</v>
      </c>
      <c r="E603" s="78" t="str">
        <f ca="1">IF(ISNUMBER($L603),OFFSET(Banco!$A$1,Composições!$L603-1,COLUMN(Composições!E603)-1),"")</f>
        <v>H</v>
      </c>
      <c r="F603" s="78">
        <f t="shared" ca="1" si="105"/>
        <v>0</v>
      </c>
      <c r="G603" s="78">
        <f t="shared" ca="1" si="106"/>
        <v>9.0299999999999994</v>
      </c>
      <c r="H603" s="80">
        <v>0.27500000000000002</v>
      </c>
      <c r="I603" s="81">
        <f ca="1">IF(ISNUMBER($L603),VALUE(OFFSET(Banco!$A$1,Composições!$L603-1,COLUMN(Composições!I603)-4)),0)</f>
        <v>0</v>
      </c>
      <c r="J603" s="81">
        <f ca="1">IF(ISNUMBER($L603),VALUE(OFFSET(Banco!$A$1,Composições!$L603-1,COLUMN(Composições!J603)-4)),0)</f>
        <v>32.86</v>
      </c>
      <c r="K603" s="1">
        <f>COUNTA($A$1:$A603)-1</f>
        <v>89</v>
      </c>
      <c r="L603" s="1">
        <f ca="1">MATCH(Composições!CONCATENAR,Banco!$A:$A,0)</f>
        <v>7351</v>
      </c>
      <c r="M603" s="82" t="str">
        <f ca="1">IF(OR(ISERROR($L603),$H603="",$H603=0),"",OFFSET(M$1,MATCH($K603,$K$1:$K603,0)-1,0))</f>
        <v>F</v>
      </c>
    </row>
    <row r="604" spans="1:14" x14ac:dyDescent="0.2">
      <c r="B604" s="92" t="s">
        <v>6165</v>
      </c>
      <c r="C604" s="92" t="s">
        <v>156</v>
      </c>
      <c r="D604" s="79" t="str">
        <f ca="1">IF(ISNUMBER($L604),OFFSET(Banco!$A$1,Composições!$L604-1,COLUMN(Composições!D604)-1),"")</f>
        <v>SERVENTE COM ENCARGOS COMPLEMENTARES</v>
      </c>
      <c r="E604" s="78" t="str">
        <f ca="1">IF(ISNUMBER($L604),OFFSET(Banco!$A$1,Composições!$L604-1,COLUMN(Composições!E604)-1),"")</f>
        <v>H</v>
      </c>
      <c r="F604" s="78">
        <f t="shared" ca="1" si="105"/>
        <v>0</v>
      </c>
      <c r="G604" s="78">
        <f t="shared" ca="1" si="106"/>
        <v>2.6</v>
      </c>
      <c r="H604" s="80">
        <v>0.115</v>
      </c>
      <c r="I604" s="81">
        <f ca="1">IF(ISNUMBER($L604),VALUE(OFFSET(Banco!$A$1,Composições!$L604-1,COLUMN(Composições!I604)-4)),0)</f>
        <v>0</v>
      </c>
      <c r="J604" s="81">
        <f ca="1">IF(ISNUMBER($L604),VALUE(OFFSET(Banco!$A$1,Composições!$L604-1,COLUMN(Composições!J604)-4)),0)</f>
        <v>22.64</v>
      </c>
      <c r="K604" s="1">
        <f>COUNTA($A$1:$A604)-1</f>
        <v>89</v>
      </c>
      <c r="L604" s="1">
        <f ca="1">MATCH(Composições!CONCATENAR,Banco!$A:$A,0)</f>
        <v>7362</v>
      </c>
      <c r="M604" s="82" t="str">
        <f ca="1">IF(OR(ISERROR($L604),$H604="",$H604=0),"",OFFSET(M$1,MATCH($K604,$K$1:$K604,0)-1,0))</f>
        <v>F</v>
      </c>
    </row>
    <row r="605" spans="1:14" customFormat="1" ht="12.75" x14ac:dyDescent="0.2">
      <c r="K605">
        <f>COUNTA($A$1:$A605)-1</f>
        <v>89</v>
      </c>
      <c r="M605" s="85" t="str">
        <f ca="1">IF(OFFSET($M$1,MATCH(OFFSET(K605,-1,0),$K$1:$K605,0)-1,0)="F","F","")</f>
        <v>F</v>
      </c>
    </row>
    <row r="606" spans="1:14" ht="22.5" x14ac:dyDescent="0.2">
      <c r="A606" s="83" t="str">
        <f>CONCATENAR</f>
        <v>Composição FNDE 411</v>
      </c>
      <c r="B606" s="86" t="s">
        <v>8423</v>
      </c>
      <c r="C606" s="86" t="s">
        <v>7982</v>
      </c>
      <c r="D606" s="87" t="s">
        <v>7981</v>
      </c>
      <c r="E606" s="86" t="s">
        <v>6149</v>
      </c>
      <c r="F606" s="88">
        <f ca="1">IF($L606&gt;0,SUM(OFFSET(F606,1,0,$L606),0))</f>
        <v>0</v>
      </c>
      <c r="G606" s="88">
        <f ca="1">IF($L606&gt;0,SUM(OFFSET(G606,1,0,$L606),0))</f>
        <v>77.06</v>
      </c>
      <c r="H606" s="89"/>
      <c r="I606" s="90">
        <f ca="1">IF(ISERROR(F606),0,F606)</f>
        <v>0</v>
      </c>
      <c r="J606" s="91">
        <f ca="1">IF(ISERROR(G606),0,G606)</f>
        <v>77.06</v>
      </c>
      <c r="K606" s="1">
        <f>COUNTA($A$1:$A606)-1</f>
        <v>90</v>
      </c>
      <c r="L606" s="1">
        <f>IF(MAX(K:K)=K606,MATCH(9999999,$K:$K)+1,MATCH(K606+1,K:K,0))-ROW(L606)-2</f>
        <v>6</v>
      </c>
      <c r="M606" s="3" t="str">
        <f ca="1">IF(AND(OR(I606&lt;&gt;0,J606&lt;&gt;0),N606="Sim"),"F","")</f>
        <v>F</v>
      </c>
      <c r="N606" s="84" t="s">
        <v>64</v>
      </c>
    </row>
    <row r="607" spans="1:14" x14ac:dyDescent="0.2">
      <c r="B607" s="92" t="s">
        <v>6169</v>
      </c>
      <c r="C607" s="92" t="s">
        <v>8014</v>
      </c>
      <c r="D607" s="79" t="str">
        <f ca="1">IF(ISNUMBER($L607),OFFSET(Banco!$A$1,Composições!$L607-1,COLUMN(Composições!D607)-1),"")</f>
        <v>DILUENTE EPOXI</v>
      </c>
      <c r="E607" s="78" t="str">
        <f ca="1">IF(ISNUMBER($L607),OFFSET(Banco!$A$1,Composições!$L607-1,COLUMN(Composições!E607)-1),"")</f>
        <v>L</v>
      </c>
      <c r="F607" s="78">
        <f t="shared" ref="F607:F612" ca="1" si="107">TRUNC($H607*ROUND(I607,2),2)</f>
        <v>0</v>
      </c>
      <c r="G607" s="78">
        <f t="shared" ref="G607:G612" ca="1" si="108">TRUNC($H607*ROUND(J607,2),2)</f>
        <v>4.41</v>
      </c>
      <c r="H607" s="80">
        <v>6.4000000000000001E-2</v>
      </c>
      <c r="I607" s="81">
        <f ca="1">IF(ISNUMBER($L607),VALUE(OFFSET(Banco!$A$1,Composições!$L607-1,COLUMN(Composições!I607)-4)),0)</f>
        <v>0</v>
      </c>
      <c r="J607" s="81">
        <f ca="1">IF(ISNUMBER($L607),VALUE(OFFSET(Banco!$A$1,Composições!$L607-1,COLUMN(Composições!J607)-4)),0)</f>
        <v>68.930000000000007</v>
      </c>
      <c r="K607" s="1">
        <f>COUNTA($A$1:$A607)-1</f>
        <v>90</v>
      </c>
      <c r="L607" s="1">
        <f ca="1">MATCH(Composições!CONCATENAR,Banco!$A:$A,0)</f>
        <v>11618</v>
      </c>
      <c r="M607" s="82" t="str">
        <f ca="1">IF(OR(ISERROR($L607),$H607="",$H607=0),"",OFFSET(M$1,MATCH($K607,$K$1:$K607,0)-1,0))</f>
        <v>F</v>
      </c>
    </row>
    <row r="608" spans="1:14" x14ac:dyDescent="0.2">
      <c r="B608" s="92" t="s">
        <v>6169</v>
      </c>
      <c r="C608" s="92" t="s">
        <v>8018</v>
      </c>
      <c r="D608" s="79" t="str">
        <f ca="1">IF(ISNUMBER($L608),OFFSET(Banco!$A$1,Composições!$L608-1,COLUMN(Composições!D608)-1),"")</f>
        <v>FITA CREPE ROLO DE *25* MM X 50 M</v>
      </c>
      <c r="E608" s="78" t="str">
        <f ca="1">IF(ISNUMBER($L608),OFFSET(Banco!$A$1,Composições!$L608-1,COLUMN(Composições!E608)-1),"")</f>
        <v>UN</v>
      </c>
      <c r="F608" s="78">
        <f t="shared" ca="1" si="107"/>
        <v>0</v>
      </c>
      <c r="G608" s="78">
        <f t="shared" ca="1" si="108"/>
        <v>0.12</v>
      </c>
      <c r="H608" s="80">
        <v>0.01</v>
      </c>
      <c r="I608" s="81">
        <f ca="1">IF(ISNUMBER($L608),VALUE(OFFSET(Banco!$A$1,Composições!$L608-1,COLUMN(Composições!I608)-4)),0)</f>
        <v>0</v>
      </c>
      <c r="J608" s="81">
        <f ca="1">IF(ISNUMBER($L608),VALUE(OFFSET(Banco!$A$1,Composições!$L608-1,COLUMN(Composições!J608)-4)),0)</f>
        <v>12.64</v>
      </c>
      <c r="K608" s="1">
        <f>COUNTA($A$1:$A608)-1</f>
        <v>90</v>
      </c>
      <c r="L608" s="1">
        <f ca="1">MATCH(Composições!CONCATENAR,Banco!$A:$A,0)</f>
        <v>12000</v>
      </c>
      <c r="M608" s="82" t="str">
        <f ca="1">IF(OR(ISERROR($L608),$H608="",$H608=0),"",OFFSET(M$1,MATCH($K608,$K$1:$K608,0)-1,0))</f>
        <v>F</v>
      </c>
    </row>
    <row r="609" spans="1:14" x14ac:dyDescent="0.2">
      <c r="B609" s="92" t="s">
        <v>6169</v>
      </c>
      <c r="C609" s="92" t="s">
        <v>8019</v>
      </c>
      <c r="D609" s="79" t="str">
        <f ca="1">IF(ISNUMBER($L609),OFFSET(Banco!$A$1,Composições!$L609-1,COLUMN(Composições!D609)-1),"")</f>
        <v>PRIMER EPOXI / EPOXIDICO</v>
      </c>
      <c r="E609" s="78" t="str">
        <f ca="1">IF(ISNUMBER($L609),OFFSET(Banco!$A$1,Composições!$L609-1,COLUMN(Composições!E609)-1),"")</f>
        <v>L</v>
      </c>
      <c r="F609" s="78">
        <f t="shared" ca="1" si="107"/>
        <v>0</v>
      </c>
      <c r="G609" s="78">
        <f t="shared" ca="1" si="108"/>
        <v>29.55</v>
      </c>
      <c r="H609" s="80">
        <v>0.2016</v>
      </c>
      <c r="I609" s="81">
        <f ca="1">IF(ISNUMBER($L609),VALUE(OFFSET(Banco!$A$1,Composições!$L609-1,COLUMN(Composições!I609)-4)),0)</f>
        <v>0</v>
      </c>
      <c r="J609" s="81">
        <f ca="1">IF(ISNUMBER($L609),VALUE(OFFSET(Banco!$A$1,Composições!$L609-1,COLUMN(Composições!J609)-4)),0)</f>
        <v>146.62</v>
      </c>
      <c r="K609" s="1">
        <f>COUNTA($A$1:$A609)-1</f>
        <v>90</v>
      </c>
      <c r="L609" s="1">
        <f ca="1">MATCH(Composições!CONCATENAR,Banco!$A:$A,0)</f>
        <v>13512</v>
      </c>
      <c r="M609" s="82" t="str">
        <f ca="1">IF(OR(ISERROR($L609),$H609="",$H609=0),"",OFFSET(M$1,MATCH($K609,$K$1:$K609,0)-1,0))</f>
        <v>F</v>
      </c>
    </row>
    <row r="610" spans="1:14" x14ac:dyDescent="0.2">
      <c r="B610" s="92" t="s">
        <v>6169</v>
      </c>
      <c r="C610" s="92" t="s">
        <v>8015</v>
      </c>
      <c r="D610" s="79" t="str">
        <f ca="1">IF(ISNUMBER($L610),OFFSET(Banco!$A$1,Composições!$L610-1,COLUMN(Composições!D610)-1),"")</f>
        <v>TINTA EPOXI BASE AGUA PREMIUM, BRANCA</v>
      </c>
      <c r="E610" s="78" t="str">
        <f ca="1">IF(ISNUMBER($L610),OFFSET(Banco!$A$1,Composições!$L610-1,COLUMN(Composições!E610)-1),"")</f>
        <v>L</v>
      </c>
      <c r="F610" s="78">
        <f t="shared" ca="1" si="107"/>
        <v>0</v>
      </c>
      <c r="G610" s="78">
        <f t="shared" ca="1" si="108"/>
        <v>31.35</v>
      </c>
      <c r="H610" s="80">
        <v>0.32200000000000001</v>
      </c>
      <c r="I610" s="81">
        <f ca="1">IF(ISNUMBER($L610),VALUE(OFFSET(Banco!$A$1,Composições!$L610-1,COLUMN(Composições!I610)-4)),0)</f>
        <v>0</v>
      </c>
      <c r="J610" s="81">
        <f ca="1">IF(ISNUMBER($L610),VALUE(OFFSET(Banco!$A$1,Composições!$L610-1,COLUMN(Composições!J610)-4)),0)</f>
        <v>97.38</v>
      </c>
      <c r="K610" s="1">
        <f>COUNTA($A$1:$A610)-1</f>
        <v>90</v>
      </c>
      <c r="L610" s="1">
        <f ca="1">MATCH(Composições!CONCATENAR,Banco!$A:$A,0)</f>
        <v>14190</v>
      </c>
      <c r="M610" s="82" t="str">
        <f ca="1">IF(OR(ISERROR($L610),$H610="",$H610=0),"",OFFSET(M$1,MATCH($K610,$K$1:$K610,0)-1,0))</f>
        <v>F</v>
      </c>
    </row>
    <row r="611" spans="1:14" x14ac:dyDescent="0.2">
      <c r="B611" s="92" t="s">
        <v>6165</v>
      </c>
      <c r="C611" s="92" t="s">
        <v>154</v>
      </c>
      <c r="D611" s="79" t="str">
        <f ca="1">IF(ISNUMBER($L611),OFFSET(Banco!$A$1,Composições!$L611-1,COLUMN(Composições!D611)-1),"")</f>
        <v>PINTOR COM ENCARGOS COMPLEMENTARES</v>
      </c>
      <c r="E611" s="78" t="str">
        <f ca="1">IF(ISNUMBER($L611),OFFSET(Banco!$A$1,Composições!$L611-1,COLUMN(Composições!E611)-1),"")</f>
        <v>H</v>
      </c>
      <c r="F611" s="78">
        <f t="shared" ca="1" si="107"/>
        <v>0</v>
      </c>
      <c r="G611" s="78">
        <f t="shared" ca="1" si="108"/>
        <v>9.0299999999999994</v>
      </c>
      <c r="H611" s="80">
        <v>0.27500000000000002</v>
      </c>
      <c r="I611" s="81">
        <f ca="1">IF(ISNUMBER($L611),VALUE(OFFSET(Banco!$A$1,Composições!$L611-1,COLUMN(Composições!I611)-4)),0)</f>
        <v>0</v>
      </c>
      <c r="J611" s="81">
        <f ca="1">IF(ISNUMBER($L611),VALUE(OFFSET(Banco!$A$1,Composições!$L611-1,COLUMN(Composições!J611)-4)),0)</f>
        <v>32.86</v>
      </c>
      <c r="K611" s="1">
        <f>COUNTA($A$1:$A611)-1</f>
        <v>90</v>
      </c>
      <c r="L611" s="1">
        <f ca="1">MATCH(Composições!CONCATENAR,Banco!$A:$A,0)</f>
        <v>7351</v>
      </c>
      <c r="M611" s="82" t="str">
        <f ca="1">IF(OR(ISERROR($L611),$H611="",$H611=0),"",OFFSET(M$1,MATCH($K611,$K$1:$K611,0)-1,0))</f>
        <v>F</v>
      </c>
    </row>
    <row r="612" spans="1:14" x14ac:dyDescent="0.2">
      <c r="B612" s="92" t="s">
        <v>6165</v>
      </c>
      <c r="C612" s="92" t="s">
        <v>156</v>
      </c>
      <c r="D612" s="79" t="str">
        <f ca="1">IF(ISNUMBER($L612),OFFSET(Banco!$A$1,Composições!$L612-1,COLUMN(Composições!D612)-1),"")</f>
        <v>SERVENTE COM ENCARGOS COMPLEMENTARES</v>
      </c>
      <c r="E612" s="78" t="str">
        <f ca="1">IF(ISNUMBER($L612),OFFSET(Banco!$A$1,Composições!$L612-1,COLUMN(Composições!E612)-1),"")</f>
        <v>H</v>
      </c>
      <c r="F612" s="78">
        <f t="shared" ca="1" si="107"/>
        <v>0</v>
      </c>
      <c r="G612" s="78">
        <f t="shared" ca="1" si="108"/>
        <v>2.6</v>
      </c>
      <c r="H612" s="80">
        <v>0.115</v>
      </c>
      <c r="I612" s="81">
        <f ca="1">IF(ISNUMBER($L612),VALUE(OFFSET(Banco!$A$1,Composições!$L612-1,COLUMN(Composições!I612)-4)),0)</f>
        <v>0</v>
      </c>
      <c r="J612" s="81">
        <f ca="1">IF(ISNUMBER($L612),VALUE(OFFSET(Banco!$A$1,Composições!$L612-1,COLUMN(Composições!J612)-4)),0)</f>
        <v>22.64</v>
      </c>
      <c r="K612" s="1">
        <f>COUNTA($A$1:$A612)-1</f>
        <v>90</v>
      </c>
      <c r="L612" s="1">
        <f ca="1">MATCH(Composições!CONCATENAR,Banco!$A:$A,0)</f>
        <v>7362</v>
      </c>
      <c r="M612" s="82" t="str">
        <f ca="1">IF(OR(ISERROR($L612),$H612="",$H612=0),"",OFFSET(M$1,MATCH($K612,$K$1:$K612,0)-1,0))</f>
        <v>F</v>
      </c>
    </row>
    <row r="613" spans="1:14" customFormat="1" ht="12.75" x14ac:dyDescent="0.2">
      <c r="K613">
        <f>COUNTA($A$1:$A613)-1</f>
        <v>90</v>
      </c>
      <c r="M613" s="85" t="str">
        <f ca="1">IF(OFFSET($M$1,MATCH(OFFSET(K613,-1,0),$K$1:$K613,0)-1,0)="F","F","")</f>
        <v>F</v>
      </c>
    </row>
    <row r="614" spans="1:14" ht="22.5" x14ac:dyDescent="0.2">
      <c r="A614" s="83" t="str">
        <f>CONCATENAR</f>
        <v>Composição FNDE 412</v>
      </c>
      <c r="B614" s="86" t="s">
        <v>8423</v>
      </c>
      <c r="C614" s="86" t="s">
        <v>7984</v>
      </c>
      <c r="D614" s="87" t="s">
        <v>7983</v>
      </c>
      <c r="E614" s="86" t="s">
        <v>6149</v>
      </c>
      <c r="F614" s="88">
        <f ca="1">IF($L614&gt;0,SUM(OFFSET(F614,1,0,$L614),0))</f>
        <v>0</v>
      </c>
      <c r="G614" s="88">
        <f ca="1">IF($L614&gt;0,SUM(OFFSET(G614,1,0,$L614),0))</f>
        <v>77.06</v>
      </c>
      <c r="H614" s="89"/>
      <c r="I614" s="90">
        <f ca="1">IF(ISERROR(F614),0,F614)</f>
        <v>0</v>
      </c>
      <c r="J614" s="91">
        <f ca="1">IF(ISERROR(G614),0,G614)</f>
        <v>77.06</v>
      </c>
      <c r="K614" s="1">
        <f>COUNTA($A$1:$A614)-1</f>
        <v>91</v>
      </c>
      <c r="L614" s="1">
        <f>IF(MAX(K:K)=K614,MATCH(9999999,$K:$K)+1,MATCH(K614+1,K:K,0))-ROW(L614)-2</f>
        <v>6</v>
      </c>
      <c r="M614" s="3" t="str">
        <f ca="1">IF(AND(OR(I614&lt;&gt;0,J614&lt;&gt;0),N614="Sim"),"F","")</f>
        <v>F</v>
      </c>
      <c r="N614" s="84" t="s">
        <v>64</v>
      </c>
    </row>
    <row r="615" spans="1:14" x14ac:dyDescent="0.2">
      <c r="B615" s="92" t="s">
        <v>6169</v>
      </c>
      <c r="C615" s="92" t="s">
        <v>8014</v>
      </c>
      <c r="D615" s="79" t="str">
        <f ca="1">IF(ISNUMBER($L615),OFFSET(Banco!$A$1,Composições!$L615-1,COLUMN(Composições!D615)-1),"")</f>
        <v>DILUENTE EPOXI</v>
      </c>
      <c r="E615" s="78" t="str">
        <f ca="1">IF(ISNUMBER($L615),OFFSET(Banco!$A$1,Composições!$L615-1,COLUMN(Composições!E615)-1),"")</f>
        <v>L</v>
      </c>
      <c r="F615" s="78">
        <f t="shared" ref="F615:F620" ca="1" si="109">TRUNC($H615*ROUND(I615,2),2)</f>
        <v>0</v>
      </c>
      <c r="G615" s="78">
        <f t="shared" ref="G615:G620" ca="1" si="110">TRUNC($H615*ROUND(J615,2),2)</f>
        <v>4.41</v>
      </c>
      <c r="H615" s="80">
        <v>6.4000000000000001E-2</v>
      </c>
      <c r="I615" s="81">
        <f ca="1">IF(ISNUMBER($L615),VALUE(OFFSET(Banco!$A$1,Composições!$L615-1,COLUMN(Composições!I615)-4)),0)</f>
        <v>0</v>
      </c>
      <c r="J615" s="81">
        <f ca="1">IF(ISNUMBER($L615),VALUE(OFFSET(Banco!$A$1,Composições!$L615-1,COLUMN(Composições!J615)-4)),0)</f>
        <v>68.930000000000007</v>
      </c>
      <c r="K615" s="1">
        <f>COUNTA($A$1:$A615)-1</f>
        <v>91</v>
      </c>
      <c r="L615" s="1">
        <f ca="1">MATCH(Composições!CONCATENAR,Banco!$A:$A,0)</f>
        <v>11618</v>
      </c>
      <c r="M615" s="82" t="str">
        <f ca="1">IF(OR(ISERROR($L615),$H615="",$H615=0),"",OFFSET(M$1,MATCH($K615,$K$1:$K615,0)-1,0))</f>
        <v>F</v>
      </c>
    </row>
    <row r="616" spans="1:14" x14ac:dyDescent="0.2">
      <c r="B616" s="92" t="s">
        <v>6169</v>
      </c>
      <c r="C616" s="92" t="s">
        <v>8018</v>
      </c>
      <c r="D616" s="79" t="str">
        <f ca="1">IF(ISNUMBER($L616),OFFSET(Banco!$A$1,Composições!$L616-1,COLUMN(Composições!D616)-1),"")</f>
        <v>FITA CREPE ROLO DE *25* MM X 50 M</v>
      </c>
      <c r="E616" s="78" t="str">
        <f ca="1">IF(ISNUMBER($L616),OFFSET(Banco!$A$1,Composições!$L616-1,COLUMN(Composições!E616)-1),"")</f>
        <v>UN</v>
      </c>
      <c r="F616" s="78">
        <f t="shared" ca="1" si="109"/>
        <v>0</v>
      </c>
      <c r="G616" s="78">
        <f t="shared" ca="1" si="110"/>
        <v>0.12</v>
      </c>
      <c r="H616" s="80">
        <v>0.01</v>
      </c>
      <c r="I616" s="81">
        <f ca="1">IF(ISNUMBER($L616),VALUE(OFFSET(Banco!$A$1,Composições!$L616-1,COLUMN(Composições!I616)-4)),0)</f>
        <v>0</v>
      </c>
      <c r="J616" s="81">
        <f ca="1">IF(ISNUMBER($L616),VALUE(OFFSET(Banco!$A$1,Composições!$L616-1,COLUMN(Composições!J616)-4)),0)</f>
        <v>12.64</v>
      </c>
      <c r="K616" s="1">
        <f>COUNTA($A$1:$A616)-1</f>
        <v>91</v>
      </c>
      <c r="L616" s="1">
        <f ca="1">MATCH(Composições!CONCATENAR,Banco!$A:$A,0)</f>
        <v>12000</v>
      </c>
      <c r="M616" s="82" t="str">
        <f ca="1">IF(OR(ISERROR($L616),$H616="",$H616=0),"",OFFSET(M$1,MATCH($K616,$K$1:$K616,0)-1,0))</f>
        <v>F</v>
      </c>
    </row>
    <row r="617" spans="1:14" x14ac:dyDescent="0.2">
      <c r="B617" s="92" t="s">
        <v>6169</v>
      </c>
      <c r="C617" s="92" t="s">
        <v>8019</v>
      </c>
      <c r="D617" s="79" t="str">
        <f ca="1">IF(ISNUMBER($L617),OFFSET(Banco!$A$1,Composições!$L617-1,COLUMN(Composições!D617)-1),"")</f>
        <v>PRIMER EPOXI / EPOXIDICO</v>
      </c>
      <c r="E617" s="78" t="str">
        <f ca="1">IF(ISNUMBER($L617),OFFSET(Banco!$A$1,Composições!$L617-1,COLUMN(Composições!E617)-1),"")</f>
        <v>L</v>
      </c>
      <c r="F617" s="78">
        <f t="shared" ca="1" si="109"/>
        <v>0</v>
      </c>
      <c r="G617" s="78">
        <f t="shared" ca="1" si="110"/>
        <v>29.55</v>
      </c>
      <c r="H617" s="80">
        <v>0.2016</v>
      </c>
      <c r="I617" s="81">
        <f ca="1">IF(ISNUMBER($L617),VALUE(OFFSET(Banco!$A$1,Composições!$L617-1,COLUMN(Composições!I617)-4)),0)</f>
        <v>0</v>
      </c>
      <c r="J617" s="81">
        <f ca="1">IF(ISNUMBER($L617),VALUE(OFFSET(Banco!$A$1,Composições!$L617-1,COLUMN(Composições!J617)-4)),0)</f>
        <v>146.62</v>
      </c>
      <c r="K617" s="1">
        <f>COUNTA($A$1:$A617)-1</f>
        <v>91</v>
      </c>
      <c r="L617" s="1">
        <f ca="1">MATCH(Composições!CONCATENAR,Banco!$A:$A,0)</f>
        <v>13512</v>
      </c>
      <c r="M617" s="82" t="str">
        <f ca="1">IF(OR(ISERROR($L617),$H617="",$H617=0),"",OFFSET(M$1,MATCH($K617,$K$1:$K617,0)-1,0))</f>
        <v>F</v>
      </c>
    </row>
    <row r="618" spans="1:14" x14ac:dyDescent="0.2">
      <c r="B618" s="92" t="s">
        <v>6169</v>
      </c>
      <c r="C618" s="92" t="s">
        <v>8015</v>
      </c>
      <c r="D618" s="79" t="str">
        <f ca="1">IF(ISNUMBER($L618),OFFSET(Banco!$A$1,Composições!$L618-1,COLUMN(Composições!D618)-1),"")</f>
        <v>TINTA EPOXI BASE AGUA PREMIUM, BRANCA</v>
      </c>
      <c r="E618" s="78" t="str">
        <f ca="1">IF(ISNUMBER($L618),OFFSET(Banco!$A$1,Composições!$L618-1,COLUMN(Composições!E618)-1),"")</f>
        <v>L</v>
      </c>
      <c r="F618" s="78">
        <f t="shared" ca="1" si="109"/>
        <v>0</v>
      </c>
      <c r="G618" s="78">
        <f t="shared" ca="1" si="110"/>
        <v>31.35</v>
      </c>
      <c r="H618" s="80">
        <v>0.32200000000000001</v>
      </c>
      <c r="I618" s="81">
        <f ca="1">IF(ISNUMBER($L618),VALUE(OFFSET(Banco!$A$1,Composições!$L618-1,COLUMN(Composições!I618)-4)),0)</f>
        <v>0</v>
      </c>
      <c r="J618" s="81">
        <f ca="1">IF(ISNUMBER($L618),VALUE(OFFSET(Banco!$A$1,Composições!$L618-1,COLUMN(Composições!J618)-4)),0)</f>
        <v>97.38</v>
      </c>
      <c r="K618" s="1">
        <f>COUNTA($A$1:$A618)-1</f>
        <v>91</v>
      </c>
      <c r="L618" s="1">
        <f ca="1">MATCH(Composições!CONCATENAR,Banco!$A:$A,0)</f>
        <v>14190</v>
      </c>
      <c r="M618" s="82" t="str">
        <f ca="1">IF(OR(ISERROR($L618),$H618="",$H618=0),"",OFFSET(M$1,MATCH($K618,$K$1:$K618,0)-1,0))</f>
        <v>F</v>
      </c>
    </row>
    <row r="619" spans="1:14" x14ac:dyDescent="0.2">
      <c r="B619" s="92" t="s">
        <v>6165</v>
      </c>
      <c r="C619" s="92" t="s">
        <v>154</v>
      </c>
      <c r="D619" s="79" t="str">
        <f ca="1">IF(ISNUMBER($L619),OFFSET(Banco!$A$1,Composições!$L619-1,COLUMN(Composições!D619)-1),"")</f>
        <v>PINTOR COM ENCARGOS COMPLEMENTARES</v>
      </c>
      <c r="E619" s="78" t="str">
        <f ca="1">IF(ISNUMBER($L619),OFFSET(Banco!$A$1,Composições!$L619-1,COLUMN(Composições!E619)-1),"")</f>
        <v>H</v>
      </c>
      <c r="F619" s="78">
        <f t="shared" ca="1" si="109"/>
        <v>0</v>
      </c>
      <c r="G619" s="78">
        <f t="shared" ca="1" si="110"/>
        <v>9.0299999999999994</v>
      </c>
      <c r="H619" s="80">
        <v>0.27500000000000002</v>
      </c>
      <c r="I619" s="81">
        <f ca="1">IF(ISNUMBER($L619),VALUE(OFFSET(Banco!$A$1,Composições!$L619-1,COLUMN(Composições!I619)-4)),0)</f>
        <v>0</v>
      </c>
      <c r="J619" s="81">
        <f ca="1">IF(ISNUMBER($L619),VALUE(OFFSET(Banco!$A$1,Composições!$L619-1,COLUMN(Composições!J619)-4)),0)</f>
        <v>32.86</v>
      </c>
      <c r="K619" s="1">
        <f>COUNTA($A$1:$A619)-1</f>
        <v>91</v>
      </c>
      <c r="L619" s="1">
        <f ca="1">MATCH(Composições!CONCATENAR,Banco!$A:$A,0)</f>
        <v>7351</v>
      </c>
      <c r="M619" s="82" t="str">
        <f ca="1">IF(OR(ISERROR($L619),$H619="",$H619=0),"",OFFSET(M$1,MATCH($K619,$K$1:$K619,0)-1,0))</f>
        <v>F</v>
      </c>
    </row>
    <row r="620" spans="1:14" x14ac:dyDescent="0.2">
      <c r="B620" s="92" t="s">
        <v>6165</v>
      </c>
      <c r="C620" s="92" t="s">
        <v>156</v>
      </c>
      <c r="D620" s="79" t="str">
        <f ca="1">IF(ISNUMBER($L620),OFFSET(Banco!$A$1,Composições!$L620-1,COLUMN(Composições!D620)-1),"")</f>
        <v>SERVENTE COM ENCARGOS COMPLEMENTARES</v>
      </c>
      <c r="E620" s="78" t="str">
        <f ca="1">IF(ISNUMBER($L620),OFFSET(Banco!$A$1,Composições!$L620-1,COLUMN(Composições!E620)-1),"")</f>
        <v>H</v>
      </c>
      <c r="F620" s="78">
        <f t="shared" ca="1" si="109"/>
        <v>0</v>
      </c>
      <c r="G620" s="78">
        <f t="shared" ca="1" si="110"/>
        <v>2.6</v>
      </c>
      <c r="H620" s="80">
        <v>0.115</v>
      </c>
      <c r="I620" s="81">
        <f ca="1">IF(ISNUMBER($L620),VALUE(OFFSET(Banco!$A$1,Composições!$L620-1,COLUMN(Composições!I620)-4)),0)</f>
        <v>0</v>
      </c>
      <c r="J620" s="81">
        <f ca="1">IF(ISNUMBER($L620),VALUE(OFFSET(Banco!$A$1,Composições!$L620-1,COLUMN(Composições!J620)-4)),0)</f>
        <v>22.64</v>
      </c>
      <c r="K620" s="1">
        <f>COUNTA($A$1:$A620)-1</f>
        <v>91</v>
      </c>
      <c r="L620" s="1">
        <f ca="1">MATCH(Composições!CONCATENAR,Banco!$A:$A,0)</f>
        <v>7362</v>
      </c>
      <c r="M620" s="82" t="str">
        <f ca="1">IF(OR(ISERROR($L620),$H620="",$H620=0),"",OFFSET(M$1,MATCH($K620,$K$1:$K620,0)-1,0))</f>
        <v>F</v>
      </c>
    </row>
    <row r="621" spans="1:14" customFormat="1" ht="12.75" x14ac:dyDescent="0.2">
      <c r="K621">
        <f>COUNTA($A$1:$A621)-1</f>
        <v>91</v>
      </c>
      <c r="M621" s="85" t="str">
        <f ca="1">IF(OFFSET($M$1,MATCH(OFFSET(K621,-1,0),$K$1:$K621,0)-1,0)="F","F","")</f>
        <v>F</v>
      </c>
    </row>
    <row r="622" spans="1:14" ht="22.5" x14ac:dyDescent="0.2">
      <c r="A622" s="83" t="str">
        <f>CONCATENAR</f>
        <v>Composição FNDE 413</v>
      </c>
      <c r="B622" s="86" t="s">
        <v>8423</v>
      </c>
      <c r="C622" s="86" t="s">
        <v>7986</v>
      </c>
      <c r="D622" s="87" t="s">
        <v>7985</v>
      </c>
      <c r="E622" s="86" t="s">
        <v>6148</v>
      </c>
      <c r="F622" s="88">
        <f ca="1">IF($L622&gt;0,SUM(OFFSET(F622,1,0,$L622),0))</f>
        <v>0</v>
      </c>
      <c r="G622" s="88">
        <f ca="1">IF($L622&gt;0,SUM(OFFSET(G622,1,0,$L622),0))</f>
        <v>27.369999999999997</v>
      </c>
      <c r="H622" s="89"/>
      <c r="I622" s="90">
        <f ca="1">IF(ISERROR(F622),0,F622)</f>
        <v>0</v>
      </c>
      <c r="J622" s="91">
        <f ca="1">IF(ISERROR(G622),0,G622)</f>
        <v>27.369999999999997</v>
      </c>
      <c r="K622" s="1">
        <f>COUNTA($A$1:$A622)-1</f>
        <v>92</v>
      </c>
      <c r="L622" s="1">
        <f>IF(MAX(K:K)=K622,MATCH(9999999,$K:$K)+1,MATCH(K622+1,K:K,0))-ROW(L622)-2</f>
        <v>6</v>
      </c>
      <c r="M622" s="3" t="str">
        <f ca="1">IF(AND(OR(I622&lt;&gt;0,J622&lt;&gt;0),N622="Sim"),"F","")</f>
        <v>F</v>
      </c>
      <c r="N622" s="84" t="s">
        <v>64</v>
      </c>
    </row>
    <row r="623" spans="1:14" x14ac:dyDescent="0.2">
      <c r="B623" s="92" t="s">
        <v>6169</v>
      </c>
      <c r="C623" s="92" t="s">
        <v>8020</v>
      </c>
      <c r="D623" s="79" t="str">
        <f ca="1">IF(ISNUMBER($L623),OFFSET(Banco!$A$1,Composições!$L623-1,COLUMN(Composições!D623)-1),"")</f>
        <v>ADESIVO PLASTICO PARA PVC, FRASCO COM *850* GR</v>
      </c>
      <c r="E623" s="78" t="str">
        <f ca="1">IF(ISNUMBER($L623),OFFSET(Banco!$A$1,Composições!$L623-1,COLUMN(Composições!E623)-1),"")</f>
        <v>UN</v>
      </c>
      <c r="F623" s="78">
        <f t="shared" ref="F623:F628" ca="1" si="111">TRUNC($H623*ROUND(I623,2),2)</f>
        <v>0</v>
      </c>
      <c r="G623" s="78">
        <f t="shared" ref="G623:G628" ca="1" si="112">TRUNC($H623*ROUND(J623,2),2)</f>
        <v>1.3</v>
      </c>
      <c r="H623" s="80">
        <v>2.12E-2</v>
      </c>
      <c r="I623" s="81">
        <f ca="1">IF(ISNUMBER($L623),VALUE(OFFSET(Banco!$A$1,Composições!$L623-1,COLUMN(Composições!I623)-4)),0)</f>
        <v>0</v>
      </c>
      <c r="J623" s="81">
        <f ca="1">IF(ISNUMBER($L623),VALUE(OFFSET(Banco!$A$1,Composições!$L623-1,COLUMN(Composições!J623)-4)),0)</f>
        <v>61.55</v>
      </c>
      <c r="K623" s="1">
        <f>COUNTA($A$1:$A623)-1</f>
        <v>92</v>
      </c>
      <c r="L623" s="1">
        <f ca="1">MATCH(Composições!CONCATENAR,Banco!$A:$A,0)</f>
        <v>10066</v>
      </c>
      <c r="M623" s="82" t="str">
        <f ca="1">IF(OR(ISERROR($L623),$H623="",$H623=0),"",OFFSET(M$1,MATCH($K623,$K$1:$K623,0)-1,0))</f>
        <v>F</v>
      </c>
    </row>
    <row r="624" spans="1:14" ht="22.5" x14ac:dyDescent="0.2">
      <c r="B624" s="92" t="s">
        <v>6169</v>
      </c>
      <c r="C624" s="92" t="s">
        <v>8021</v>
      </c>
      <c r="D624" s="79" t="str">
        <f ca="1">IF(ISNUMBER($L624),OFFSET(Banco!$A$1,Composições!$L624-1,COLUMN(Composições!D624)-1),"")</f>
        <v>BUCHA DE REDUCAO DE PVC, SOLDAVEL, LONGA, COM 75 X 50 MM, PARA AGUA FRIA PREDIAL</v>
      </c>
      <c r="E624" s="78" t="str">
        <f ca="1">IF(ISNUMBER($L624),OFFSET(Banco!$A$1,Composições!$L624-1,COLUMN(Composições!E624)-1),"")</f>
        <v>UN</v>
      </c>
      <c r="F624" s="78">
        <f t="shared" ca="1" si="111"/>
        <v>0</v>
      </c>
      <c r="G624" s="78">
        <f t="shared" ca="1" si="112"/>
        <v>17.809999999999999</v>
      </c>
      <c r="H624" s="80">
        <v>1</v>
      </c>
      <c r="I624" s="81">
        <f ca="1">IF(ISNUMBER($L624),VALUE(OFFSET(Banco!$A$1,Composições!$L624-1,COLUMN(Composições!I624)-4)),0)</f>
        <v>0</v>
      </c>
      <c r="J624" s="81">
        <f ca="1">IF(ISNUMBER($L624),VALUE(OFFSET(Banco!$A$1,Composições!$L624-1,COLUMN(Composições!J624)-4)),0)</f>
        <v>17.809999999999999</v>
      </c>
      <c r="K624" s="1">
        <f>COUNTA($A$1:$A624)-1</f>
        <v>92</v>
      </c>
      <c r="L624" s="1">
        <f ca="1">MATCH(Composições!CONCATENAR,Banco!$A:$A,0)</f>
        <v>10578</v>
      </c>
      <c r="M624" s="82" t="str">
        <f ca="1">IF(OR(ISERROR($L624),$H624="",$H624=0),"",OFFSET(M$1,MATCH($K624,$K$1:$K624,0)-1,0))</f>
        <v>F</v>
      </c>
    </row>
    <row r="625" spans="1:14" x14ac:dyDescent="0.2">
      <c r="B625" s="92" t="s">
        <v>6169</v>
      </c>
      <c r="C625" s="92" t="s">
        <v>8022</v>
      </c>
      <c r="D625" s="79" t="str">
        <f ca="1">IF(ISNUMBER($L625),OFFSET(Banco!$A$1,Composições!$L625-1,COLUMN(Composições!D625)-1),"")</f>
        <v>LIXA D'AGUA EM FOLHA, COR PRETA, GRAO 100</v>
      </c>
      <c r="E625" s="78" t="str">
        <f ca="1">IF(ISNUMBER($L625),OFFSET(Banco!$A$1,Composições!$L625-1,COLUMN(Composições!E625)-1),"")</f>
        <v>UN</v>
      </c>
      <c r="F625" s="78">
        <f t="shared" ca="1" si="111"/>
        <v>0</v>
      </c>
      <c r="G625" s="78">
        <f t="shared" ca="1" si="112"/>
        <v>7.0000000000000007E-2</v>
      </c>
      <c r="H625" s="80">
        <v>2.3300000000000001E-2</v>
      </c>
      <c r="I625" s="81">
        <f ca="1">IF(ISNUMBER($L625),VALUE(OFFSET(Banco!$A$1,Composições!$L625-1,COLUMN(Composições!I625)-4)),0)</f>
        <v>0</v>
      </c>
      <c r="J625" s="81">
        <f ca="1">IF(ISNUMBER($L625),VALUE(OFFSET(Banco!$A$1,Composições!$L625-1,COLUMN(Composições!J625)-4)),0)</f>
        <v>3.09</v>
      </c>
      <c r="K625" s="1">
        <f>COUNTA($A$1:$A625)-1</f>
        <v>92</v>
      </c>
      <c r="L625" s="1">
        <f ca="1">MATCH(Composições!CONCATENAR,Banco!$A:$A,0)</f>
        <v>12480</v>
      </c>
      <c r="M625" s="82" t="str">
        <f ca="1">IF(OR(ISERROR($L625),$H625="",$H625=0),"",OFFSET(M$1,MATCH($K625,$K$1:$K625,0)-1,0))</f>
        <v>F</v>
      </c>
    </row>
    <row r="626" spans="1:14" x14ac:dyDescent="0.2">
      <c r="B626" s="92" t="s">
        <v>6169</v>
      </c>
      <c r="C626" s="92" t="s">
        <v>8023</v>
      </c>
      <c r="D626" s="79" t="str">
        <f ca="1">IF(ISNUMBER($L626),OFFSET(Banco!$A$1,Composições!$L626-1,COLUMN(Composições!D626)-1),"")</f>
        <v>SOLUCAO PREPARADORA / LIMPADORA PARA PVC, FRASCO COM 1000 CM3</v>
      </c>
      <c r="E626" s="78" t="str">
        <f ca="1">IF(ISNUMBER($L626),OFFSET(Banco!$A$1,Composições!$L626-1,COLUMN(Composições!E626)-1),"")</f>
        <v>UN</v>
      </c>
      <c r="F626" s="78">
        <f t="shared" ca="1" si="111"/>
        <v>0</v>
      </c>
      <c r="G626" s="78">
        <f t="shared" ca="1" si="112"/>
        <v>2.5099999999999998</v>
      </c>
      <c r="H626" s="80">
        <v>3.5999999999999997E-2</v>
      </c>
      <c r="I626" s="81">
        <f ca="1">IF(ISNUMBER($L626),VALUE(OFFSET(Banco!$A$1,Composições!$L626-1,COLUMN(Composições!I626)-4)),0)</f>
        <v>0</v>
      </c>
      <c r="J626" s="81">
        <f ca="1">IF(ISNUMBER($L626),VALUE(OFFSET(Banco!$A$1,Composições!$L626-1,COLUMN(Composições!J626)-4)),0)</f>
        <v>69.739999999999995</v>
      </c>
      <c r="K626" s="1">
        <f>COUNTA($A$1:$A626)-1</f>
        <v>92</v>
      </c>
      <c r="L626" s="1">
        <f ca="1">MATCH(Composições!CONCATENAR,Banco!$A:$A,0)</f>
        <v>13770</v>
      </c>
      <c r="M626" s="82" t="str">
        <f ca="1">IF(OR(ISERROR($L626),$H626="",$H626=0),"",OFFSET(M$1,MATCH($K626,$K$1:$K626,0)-1,0))</f>
        <v>F</v>
      </c>
    </row>
    <row r="627" spans="1:14" ht="22.5" x14ac:dyDescent="0.2">
      <c r="B627" s="92" t="s">
        <v>6165</v>
      </c>
      <c r="C627" s="92" t="s">
        <v>142</v>
      </c>
      <c r="D627" s="79" t="str">
        <f ca="1">IF(ISNUMBER($L627),OFFSET(Banco!$A$1,Composições!$L627-1,COLUMN(Composições!D627)-1),"")</f>
        <v>AUXILIAR DE ENCANADOR OU BOMBEIRO HIDRÁULICO COM ENCARGOS COMPLEMENTARES</v>
      </c>
      <c r="E627" s="78" t="str">
        <f ca="1">IF(ISNUMBER($L627),OFFSET(Banco!$A$1,Composições!$L627-1,COLUMN(Composições!E627)-1),"")</f>
        <v>H</v>
      </c>
      <c r="F627" s="78">
        <f t="shared" ca="1" si="111"/>
        <v>0</v>
      </c>
      <c r="G627" s="78">
        <f t="shared" ca="1" si="112"/>
        <v>2.5299999999999998</v>
      </c>
      <c r="H627" s="80">
        <v>0.10349999999999999</v>
      </c>
      <c r="I627" s="81">
        <f ca="1">IF(ISNUMBER($L627),VALUE(OFFSET(Banco!$A$1,Composições!$L627-1,COLUMN(Composições!I627)-4)),0)</f>
        <v>0</v>
      </c>
      <c r="J627" s="81">
        <f ca="1">IF(ISNUMBER($L627),VALUE(OFFSET(Banco!$A$1,Composições!$L627-1,COLUMN(Composições!J627)-4)),0)</f>
        <v>24.48</v>
      </c>
      <c r="K627" s="1">
        <f>COUNTA($A$1:$A627)-1</f>
        <v>92</v>
      </c>
      <c r="L627" s="1">
        <f ca="1">MATCH(Composições!CONCATENAR,Banco!$A:$A,0)</f>
        <v>7040</v>
      </c>
      <c r="M627" s="82" t="str">
        <f ca="1">IF(OR(ISERROR($L627),$H627="",$H627=0),"",OFFSET(M$1,MATCH($K627,$K$1:$K627,0)-1,0))</f>
        <v>F</v>
      </c>
    </row>
    <row r="628" spans="1:14" x14ac:dyDescent="0.2">
      <c r="B628" s="92" t="s">
        <v>6165</v>
      </c>
      <c r="C628" s="92" t="s">
        <v>149</v>
      </c>
      <c r="D628" s="79" t="str">
        <f ca="1">IF(ISNUMBER($L628),OFFSET(Banco!$A$1,Composições!$L628-1,COLUMN(Composições!D628)-1),"")</f>
        <v>ENCANADOR OU BOMBEIRO HIDRÁULICO COM ENCARGOS COMPLEMENTARES</v>
      </c>
      <c r="E628" s="78" t="str">
        <f ca="1">IF(ISNUMBER($L628),OFFSET(Banco!$A$1,Composições!$L628-1,COLUMN(Composições!E628)-1),"")</f>
        <v>H</v>
      </c>
      <c r="F628" s="78">
        <f t="shared" ca="1" si="111"/>
        <v>0</v>
      </c>
      <c r="G628" s="78">
        <f t="shared" ca="1" si="112"/>
        <v>3.15</v>
      </c>
      <c r="H628" s="80">
        <v>0.10349999999999999</v>
      </c>
      <c r="I628" s="81">
        <f ca="1">IF(ISNUMBER($L628),VALUE(OFFSET(Banco!$A$1,Composições!$L628-1,COLUMN(Composições!I628)-4)),0)</f>
        <v>0</v>
      </c>
      <c r="J628" s="81">
        <f ca="1">IF(ISNUMBER($L628),VALUE(OFFSET(Banco!$A$1,Composições!$L628-1,COLUMN(Composições!J628)-4)),0)</f>
        <v>30.48</v>
      </c>
      <c r="K628" s="1">
        <f>COUNTA($A$1:$A628)-1</f>
        <v>92</v>
      </c>
      <c r="L628" s="1">
        <f ca="1">MATCH(Composições!CONCATENAR,Banco!$A:$A,0)</f>
        <v>7263</v>
      </c>
      <c r="M628" s="82" t="str">
        <f ca="1">IF(OR(ISERROR($L628),$H628="",$H628=0),"",OFFSET(M$1,MATCH($K628,$K$1:$K628,0)-1,0))</f>
        <v>F</v>
      </c>
    </row>
    <row r="629" spans="1:14" customFormat="1" ht="12.75" x14ac:dyDescent="0.2">
      <c r="K629">
        <f>COUNTA($A$1:$A629)-1</f>
        <v>92</v>
      </c>
      <c r="M629" s="85" t="str">
        <f ca="1">IF(OFFSET($M$1,MATCH(OFFSET(K629,-1,0),$K$1:$K629,0)-1,0)="F","F","")</f>
        <v>F</v>
      </c>
    </row>
    <row r="630" spans="1:14" ht="22.5" x14ac:dyDescent="0.2">
      <c r="A630" s="83" t="str">
        <f>CONCATENAR</f>
        <v>Composição FNDE 414</v>
      </c>
      <c r="B630" s="86" t="s">
        <v>8423</v>
      </c>
      <c r="C630" s="86" t="s">
        <v>7988</v>
      </c>
      <c r="D630" s="87" t="s">
        <v>7987</v>
      </c>
      <c r="E630" s="86" t="s">
        <v>6148</v>
      </c>
      <c r="F630" s="88">
        <f ca="1">IF($L630&gt;0,SUM(OFFSET(F630,1,0,$L630),0))</f>
        <v>0</v>
      </c>
      <c r="G630" s="88">
        <f ca="1">IF($L630&gt;0,SUM(OFFSET(G630,1,0,$L630),0))</f>
        <v>6.81</v>
      </c>
      <c r="H630" s="89"/>
      <c r="I630" s="90">
        <f ca="1">IF(ISERROR(F630),0,F630)</f>
        <v>0</v>
      </c>
      <c r="J630" s="91">
        <f ca="1">IF(ISERROR(G630),0,G630)</f>
        <v>6.81</v>
      </c>
      <c r="K630" s="1">
        <f>COUNTA($A$1:$A630)-1</f>
        <v>93</v>
      </c>
      <c r="L630" s="1">
        <f>IF(MAX(K:K)=K630,MATCH(9999999,$K:$K)+1,MATCH(K630+1,K:K,0))-ROW(L630)-2</f>
        <v>6</v>
      </c>
      <c r="M630" s="3" t="str">
        <f ca="1">IF(AND(OR(I630&lt;&gt;0,J630&lt;&gt;0),N630="Sim"),"F","")</f>
        <v>F</v>
      </c>
      <c r="N630" s="84" t="s">
        <v>64</v>
      </c>
    </row>
    <row r="631" spans="1:14" x14ac:dyDescent="0.2">
      <c r="B631" s="92" t="s">
        <v>6169</v>
      </c>
      <c r="C631" s="92" t="s">
        <v>8020</v>
      </c>
      <c r="D631" s="79" t="str">
        <f ca="1">IF(ISNUMBER($L631),OFFSET(Banco!$A$1,Composições!$L631-1,COLUMN(Composições!D631)-1),"")</f>
        <v>ADESIVO PLASTICO PARA PVC, FRASCO COM *850* GR</v>
      </c>
      <c r="E631" s="78" t="str">
        <f ca="1">IF(ISNUMBER($L631),OFFSET(Banco!$A$1,Composições!$L631-1,COLUMN(Composições!E631)-1),"")</f>
        <v>UN</v>
      </c>
      <c r="F631" s="78">
        <f t="shared" ref="F631:F636" ca="1" si="113">TRUNC($H631*ROUND(I631,2),2)</f>
        <v>0</v>
      </c>
      <c r="G631" s="78">
        <f t="shared" ref="G631:G636" ca="1" si="114">TRUNC($H631*ROUND(J631,2),2)</f>
        <v>0.43</v>
      </c>
      <c r="H631" s="80">
        <v>7.1000000000000004E-3</v>
      </c>
      <c r="I631" s="81">
        <f ca="1">IF(ISNUMBER($L631),VALUE(OFFSET(Banco!$A$1,Composições!$L631-1,COLUMN(Composições!I631)-4)),0)</f>
        <v>0</v>
      </c>
      <c r="J631" s="81">
        <f ca="1">IF(ISNUMBER($L631),VALUE(OFFSET(Banco!$A$1,Composições!$L631-1,COLUMN(Composições!J631)-4)),0)</f>
        <v>61.55</v>
      </c>
      <c r="K631" s="1">
        <f>COUNTA($A$1:$A631)-1</f>
        <v>93</v>
      </c>
      <c r="L631" s="1">
        <f ca="1">MATCH(Composições!CONCATENAR,Banco!$A:$A,0)</f>
        <v>10066</v>
      </c>
      <c r="M631" s="82" t="str">
        <f ca="1">IF(OR(ISERROR($L631),$H631="",$H631=0),"",OFFSET(M$1,MATCH($K631,$K$1:$K631,0)-1,0))</f>
        <v>F</v>
      </c>
    </row>
    <row r="632" spans="1:14" x14ac:dyDescent="0.2">
      <c r="B632" s="92" t="s">
        <v>6169</v>
      </c>
      <c r="C632" s="92" t="s">
        <v>8022</v>
      </c>
      <c r="D632" s="79" t="str">
        <f ca="1">IF(ISNUMBER($L632),OFFSET(Banco!$A$1,Composições!$L632-1,COLUMN(Composições!D632)-1),"")</f>
        <v>LIXA D'AGUA EM FOLHA, COR PRETA, GRAO 100</v>
      </c>
      <c r="E632" s="78" t="str">
        <f ca="1">IF(ISNUMBER($L632),OFFSET(Banco!$A$1,Composições!$L632-1,COLUMN(Composições!E632)-1),"")</f>
        <v>UN</v>
      </c>
      <c r="F632" s="78">
        <f t="shared" ca="1" si="113"/>
        <v>0</v>
      </c>
      <c r="G632" s="78">
        <f t="shared" ca="1" si="114"/>
        <v>0.09</v>
      </c>
      <c r="H632" s="80">
        <v>3.0200000000000001E-2</v>
      </c>
      <c r="I632" s="81">
        <f ca="1">IF(ISNUMBER($L632),VALUE(OFFSET(Banco!$A$1,Composições!$L632-1,COLUMN(Composições!I632)-4)),0)</f>
        <v>0</v>
      </c>
      <c r="J632" s="81">
        <f ca="1">IF(ISNUMBER($L632),VALUE(OFFSET(Banco!$A$1,Composições!$L632-1,COLUMN(Composições!J632)-4)),0)</f>
        <v>3.09</v>
      </c>
      <c r="K632" s="1">
        <f>COUNTA($A$1:$A632)-1</f>
        <v>93</v>
      </c>
      <c r="L632" s="1">
        <f ca="1">MATCH(Composições!CONCATENAR,Banco!$A:$A,0)</f>
        <v>12480</v>
      </c>
      <c r="M632" s="82" t="str">
        <f ca="1">IF(OR(ISERROR($L632),$H632="",$H632=0),"",OFFSET(M$1,MATCH($K632,$K$1:$K632,0)-1,0))</f>
        <v>F</v>
      </c>
    </row>
    <row r="633" spans="1:14" x14ac:dyDescent="0.2">
      <c r="B633" s="92" t="s">
        <v>6169</v>
      </c>
      <c r="C633" s="92" t="s">
        <v>8024</v>
      </c>
      <c r="D633" s="79" t="str">
        <f ca="1">IF(ISNUMBER($L633),OFFSET(Banco!$A$1,Composições!$L633-1,COLUMN(Composições!D633)-1),"")</f>
        <v>LUVA PVC SOLDAVEL, 25 MM, PARA AGUA FRIA PREDIAL</v>
      </c>
      <c r="E633" s="78" t="str">
        <f ca="1">IF(ISNUMBER($L633),OFFSET(Banco!$A$1,Composições!$L633-1,COLUMN(Composições!E633)-1),"")</f>
        <v>UN</v>
      </c>
      <c r="F633" s="78">
        <f t="shared" ca="1" si="113"/>
        <v>0</v>
      </c>
      <c r="G633" s="78">
        <f t="shared" ca="1" si="114"/>
        <v>0.77</v>
      </c>
      <c r="H633" s="80">
        <v>1</v>
      </c>
      <c r="I633" s="81">
        <f ca="1">IF(ISNUMBER($L633),VALUE(OFFSET(Banco!$A$1,Composições!$L633-1,COLUMN(Composições!I633)-4)),0)</f>
        <v>0</v>
      </c>
      <c r="J633" s="81">
        <f ca="1">IF(ISNUMBER($L633),VALUE(OFFSET(Banco!$A$1,Composições!$L633-1,COLUMN(Composições!J633)-4)),0)</f>
        <v>0.77</v>
      </c>
      <c r="K633" s="1">
        <f>COUNTA($A$1:$A633)-1</f>
        <v>93</v>
      </c>
      <c r="L633" s="1">
        <f ca="1">MATCH(Composições!CONCATENAR,Banco!$A:$A,0)</f>
        <v>12684</v>
      </c>
      <c r="M633" s="82" t="str">
        <f ca="1">IF(OR(ISERROR($L633),$H633="",$H633=0),"",OFFSET(M$1,MATCH($K633,$K$1:$K633,0)-1,0))</f>
        <v>F</v>
      </c>
    </row>
    <row r="634" spans="1:14" x14ac:dyDescent="0.2">
      <c r="B634" s="92" t="s">
        <v>6169</v>
      </c>
      <c r="C634" s="92" t="s">
        <v>8023</v>
      </c>
      <c r="D634" s="79" t="str">
        <f ca="1">IF(ISNUMBER($L634),OFFSET(Banco!$A$1,Composições!$L634-1,COLUMN(Composições!D634)-1),"")</f>
        <v>SOLUCAO PREPARADORA / LIMPADORA PARA PVC, FRASCO COM 1000 CM3</v>
      </c>
      <c r="E634" s="78" t="str">
        <f ca="1">IF(ISNUMBER($L634),OFFSET(Banco!$A$1,Composições!$L634-1,COLUMN(Composições!E634)-1),"")</f>
        <v>UN</v>
      </c>
      <c r="F634" s="78">
        <f t="shared" ca="1" si="113"/>
        <v>0</v>
      </c>
      <c r="G634" s="78">
        <f t="shared" ca="1" si="114"/>
        <v>0.55000000000000004</v>
      </c>
      <c r="H634" s="80">
        <v>8.0000000000000002E-3</v>
      </c>
      <c r="I634" s="81">
        <f ca="1">IF(ISNUMBER($L634),VALUE(OFFSET(Banco!$A$1,Composições!$L634-1,COLUMN(Composições!I634)-4)),0)</f>
        <v>0</v>
      </c>
      <c r="J634" s="81">
        <f ca="1">IF(ISNUMBER($L634),VALUE(OFFSET(Banco!$A$1,Composições!$L634-1,COLUMN(Composições!J634)-4)),0)</f>
        <v>69.739999999999995</v>
      </c>
      <c r="K634" s="1">
        <f>COUNTA($A$1:$A634)-1</f>
        <v>93</v>
      </c>
      <c r="L634" s="1">
        <f ca="1">MATCH(Composições!CONCATENAR,Banco!$A:$A,0)</f>
        <v>13770</v>
      </c>
      <c r="M634" s="82" t="str">
        <f ca="1">IF(OR(ISERROR($L634),$H634="",$H634=0),"",OFFSET(M$1,MATCH($K634,$K$1:$K634,0)-1,0))</f>
        <v>F</v>
      </c>
    </row>
    <row r="635" spans="1:14" ht="22.5" x14ac:dyDescent="0.2">
      <c r="B635" s="92" t="s">
        <v>6165</v>
      </c>
      <c r="C635" s="92" t="s">
        <v>142</v>
      </c>
      <c r="D635" s="79" t="str">
        <f ca="1">IF(ISNUMBER($L635),OFFSET(Banco!$A$1,Composições!$L635-1,COLUMN(Composições!D635)-1),"")</f>
        <v>AUXILIAR DE ENCANADOR OU BOMBEIRO HIDRÁULICO COM ENCARGOS COMPLEMENTARES</v>
      </c>
      <c r="E635" s="78" t="str">
        <f ca="1">IF(ISNUMBER($L635),OFFSET(Banco!$A$1,Composições!$L635-1,COLUMN(Composições!E635)-1),"")</f>
        <v>H</v>
      </c>
      <c r="F635" s="78">
        <f t="shared" ca="1" si="113"/>
        <v>0</v>
      </c>
      <c r="G635" s="78">
        <f t="shared" ca="1" si="114"/>
        <v>2.21</v>
      </c>
      <c r="H635" s="80">
        <v>9.06E-2</v>
      </c>
      <c r="I635" s="81">
        <f ca="1">IF(ISNUMBER($L635),VALUE(OFFSET(Banco!$A$1,Composições!$L635-1,COLUMN(Composições!I635)-4)),0)</f>
        <v>0</v>
      </c>
      <c r="J635" s="81">
        <f ca="1">IF(ISNUMBER($L635),VALUE(OFFSET(Banco!$A$1,Composições!$L635-1,COLUMN(Composições!J635)-4)),0)</f>
        <v>24.48</v>
      </c>
      <c r="K635" s="1">
        <f>COUNTA($A$1:$A635)-1</f>
        <v>93</v>
      </c>
      <c r="L635" s="1">
        <f ca="1">MATCH(Composições!CONCATENAR,Banco!$A:$A,0)</f>
        <v>7040</v>
      </c>
      <c r="M635" s="82" t="str">
        <f ca="1">IF(OR(ISERROR($L635),$H635="",$H635=0),"",OFFSET(M$1,MATCH($K635,$K$1:$K635,0)-1,0))</f>
        <v>F</v>
      </c>
    </row>
    <row r="636" spans="1:14" x14ac:dyDescent="0.2">
      <c r="B636" s="92" t="s">
        <v>6165</v>
      </c>
      <c r="C636" s="92" t="s">
        <v>149</v>
      </c>
      <c r="D636" s="79" t="str">
        <f ca="1">IF(ISNUMBER($L636),OFFSET(Banco!$A$1,Composições!$L636-1,COLUMN(Composições!D636)-1),"")</f>
        <v>ENCANADOR OU BOMBEIRO HIDRÁULICO COM ENCARGOS COMPLEMENTARES</v>
      </c>
      <c r="E636" s="78" t="str">
        <f ca="1">IF(ISNUMBER($L636),OFFSET(Banco!$A$1,Composições!$L636-1,COLUMN(Composições!E636)-1),"")</f>
        <v>H</v>
      </c>
      <c r="F636" s="78">
        <f t="shared" ca="1" si="113"/>
        <v>0</v>
      </c>
      <c r="G636" s="78">
        <f t="shared" ca="1" si="114"/>
        <v>2.76</v>
      </c>
      <c r="H636" s="80">
        <v>9.06E-2</v>
      </c>
      <c r="I636" s="81">
        <f ca="1">IF(ISNUMBER($L636),VALUE(OFFSET(Banco!$A$1,Composições!$L636-1,COLUMN(Composições!I636)-4)),0)</f>
        <v>0</v>
      </c>
      <c r="J636" s="81">
        <f ca="1">IF(ISNUMBER($L636),VALUE(OFFSET(Banco!$A$1,Composições!$L636-1,COLUMN(Composições!J636)-4)),0)</f>
        <v>30.48</v>
      </c>
      <c r="K636" s="1">
        <f>COUNTA($A$1:$A636)-1</f>
        <v>93</v>
      </c>
      <c r="L636" s="1">
        <f ca="1">MATCH(Composições!CONCATENAR,Banco!$A:$A,0)</f>
        <v>7263</v>
      </c>
      <c r="M636" s="82" t="str">
        <f ca="1">IF(OR(ISERROR($L636),$H636="",$H636=0),"",OFFSET(M$1,MATCH($K636,$K$1:$K636,0)-1,0))</f>
        <v>F</v>
      </c>
    </row>
    <row r="637" spans="1:14" customFormat="1" ht="12.75" x14ac:dyDescent="0.2">
      <c r="K637">
        <f>COUNTA($A$1:$A637)-1</f>
        <v>93</v>
      </c>
      <c r="M637" s="85" t="str">
        <f ca="1">IF(OFFSET($M$1,MATCH(OFFSET(K637,-1,0),$K$1:$K637,0)-1,0)="F","F","")</f>
        <v>F</v>
      </c>
    </row>
    <row r="638" spans="1:14" ht="22.5" x14ac:dyDescent="0.2">
      <c r="A638" s="83" t="str">
        <f>CONCATENAR</f>
        <v>Composição FNDE 119</v>
      </c>
      <c r="B638" s="86" t="s">
        <v>8423</v>
      </c>
      <c r="C638" s="86" t="s">
        <v>7990</v>
      </c>
      <c r="D638" s="87" t="s">
        <v>7989</v>
      </c>
      <c r="E638" s="86" t="s">
        <v>6148</v>
      </c>
      <c r="F638" s="88">
        <f ca="1">IF($L638&gt;0,SUM(OFFSET(F638,1,0,$L638),0))</f>
        <v>0</v>
      </c>
      <c r="G638" s="88">
        <f ca="1">IF($L638&gt;0,SUM(OFFSET(G638,1,0,$L638),0))</f>
        <v>34.159999999999997</v>
      </c>
      <c r="H638" s="89"/>
      <c r="I638" s="90">
        <f ca="1">IF(ISERROR(F638),0,F638)</f>
        <v>0</v>
      </c>
      <c r="J638" s="91">
        <f ca="1">IF(ISERROR(G638),0,G638)</f>
        <v>34.159999999999997</v>
      </c>
      <c r="K638" s="1">
        <f>COUNTA($A$1:$A638)-1</f>
        <v>94</v>
      </c>
      <c r="L638" s="1">
        <f>IF(MAX(K:K)=K638,MATCH(9999999,$K:$K)+1,MATCH(K638+1,K:K,0))-ROW(L638)-2</f>
        <v>3</v>
      </c>
      <c r="M638" s="3" t="str">
        <f ca="1">IF(AND(OR(I638&lt;&gt;0,J638&lt;&gt;0),N638="Sim"),"F","")</f>
        <v>F</v>
      </c>
      <c r="N638" s="84" t="s">
        <v>64</v>
      </c>
    </row>
    <row r="639" spans="1:14" ht="22.5" x14ac:dyDescent="0.2">
      <c r="B639" s="92" t="s">
        <v>6169</v>
      </c>
      <c r="C639" s="92" t="s">
        <v>8025</v>
      </c>
      <c r="D639" s="79" t="str">
        <f ca="1">IF(ISNUMBER($L639),OFFSET(Banco!$A$1,Composições!$L639-1,COLUMN(Composições!D639)-1),"")</f>
        <v>TUBO DE DESCARGA, TIPO BENGALA, PARA LIGACAO CAIXA DE DESCARGA - EMBUTIR, PVC, 40 MM X 150 CM</v>
      </c>
      <c r="E639" s="78" t="str">
        <f ca="1">IF(ISNUMBER($L639),OFFSET(Banco!$A$1,Composições!$L639-1,COLUMN(Composições!E639)-1),"")</f>
        <v>UN</v>
      </c>
      <c r="F639" s="78">
        <f t="shared" ref="F639:G641" ca="1" si="115">TRUNC($H639*ROUND(I639,2),2)</f>
        <v>0</v>
      </c>
      <c r="G639" s="78">
        <f t="shared" ca="1" si="115"/>
        <v>18.059999999999999</v>
      </c>
      <c r="H639" s="80">
        <v>1</v>
      </c>
      <c r="I639" s="81">
        <f ca="1">IF(ISNUMBER($L639),VALUE(OFFSET(Banco!$A$1,Composições!$L639-1,COLUMN(Composições!I639)-4)),0)</f>
        <v>0</v>
      </c>
      <c r="J639" s="81">
        <f ca="1">IF(ISNUMBER($L639),VALUE(OFFSET(Banco!$A$1,Composições!$L639-1,COLUMN(Composições!J639)-4)),0)</f>
        <v>18.059999999999999</v>
      </c>
      <c r="K639" s="1">
        <f>COUNTA($A$1:$A639)-1</f>
        <v>94</v>
      </c>
      <c r="L639" s="1">
        <f ca="1">MATCH(Composições!CONCATENAR,Banco!$A:$A,0)</f>
        <v>14480</v>
      </c>
      <c r="M639" s="82" t="str">
        <f ca="1">IF(OR(ISERROR($L639),$H639="",$H639=0),"",OFFSET(M$1,MATCH($K639,$K$1:$K639,0)-1,0))</f>
        <v>F</v>
      </c>
    </row>
    <row r="640" spans="1:14" ht="22.5" x14ac:dyDescent="0.2">
      <c r="B640" s="92" t="s">
        <v>6165</v>
      </c>
      <c r="C640" s="92" t="s">
        <v>142</v>
      </c>
      <c r="D640" s="79" t="str">
        <f ca="1">IF(ISNUMBER($L640),OFFSET(Banco!$A$1,Composições!$L640-1,COLUMN(Composições!D640)-1),"")</f>
        <v>AUXILIAR DE ENCANADOR OU BOMBEIRO HIDRÁULICO COM ENCARGOS COMPLEMENTARES</v>
      </c>
      <c r="E640" s="78" t="str">
        <f ca="1">IF(ISNUMBER($L640),OFFSET(Banco!$A$1,Composições!$L640-1,COLUMN(Composições!E640)-1),"")</f>
        <v>H</v>
      </c>
      <c r="F640" s="78">
        <f t="shared" ca="1" si="115"/>
        <v>0</v>
      </c>
      <c r="G640" s="78">
        <f t="shared" ca="1" si="115"/>
        <v>7.17</v>
      </c>
      <c r="H640" s="80">
        <v>0.29299999999999998</v>
      </c>
      <c r="I640" s="81">
        <f ca="1">IF(ISNUMBER($L640),VALUE(OFFSET(Banco!$A$1,Composições!$L640-1,COLUMN(Composições!I640)-4)),0)</f>
        <v>0</v>
      </c>
      <c r="J640" s="81">
        <f ca="1">IF(ISNUMBER($L640),VALUE(OFFSET(Banco!$A$1,Composições!$L640-1,COLUMN(Composições!J640)-4)),0)</f>
        <v>24.48</v>
      </c>
      <c r="K640" s="1">
        <f>COUNTA($A$1:$A640)-1</f>
        <v>94</v>
      </c>
      <c r="L640" s="1">
        <f ca="1">MATCH(Composições!CONCATENAR,Banco!$A:$A,0)</f>
        <v>7040</v>
      </c>
      <c r="M640" s="82" t="str">
        <f ca="1">IF(OR(ISERROR($L640),$H640="",$H640=0),"",OFFSET(M$1,MATCH($K640,$K$1:$K640,0)-1,0))</f>
        <v>F</v>
      </c>
    </row>
    <row r="641" spans="1:14" x14ac:dyDescent="0.2">
      <c r="B641" s="92" t="s">
        <v>6165</v>
      </c>
      <c r="C641" s="92" t="s">
        <v>149</v>
      </c>
      <c r="D641" s="79" t="str">
        <f ca="1">IF(ISNUMBER($L641),OFFSET(Banco!$A$1,Composições!$L641-1,COLUMN(Composições!D641)-1),"")</f>
        <v>ENCANADOR OU BOMBEIRO HIDRÁULICO COM ENCARGOS COMPLEMENTARES</v>
      </c>
      <c r="E641" s="78" t="str">
        <f ca="1">IF(ISNUMBER($L641),OFFSET(Banco!$A$1,Composições!$L641-1,COLUMN(Composições!E641)-1),"")</f>
        <v>H</v>
      </c>
      <c r="F641" s="78">
        <f t="shared" ca="1" si="115"/>
        <v>0</v>
      </c>
      <c r="G641" s="78">
        <f t="shared" ca="1" si="115"/>
        <v>8.93</v>
      </c>
      <c r="H641" s="80">
        <v>0.29299999999999998</v>
      </c>
      <c r="I641" s="81">
        <f ca="1">IF(ISNUMBER($L641),VALUE(OFFSET(Banco!$A$1,Composições!$L641-1,COLUMN(Composições!I641)-4)),0)</f>
        <v>0</v>
      </c>
      <c r="J641" s="81">
        <f ca="1">IF(ISNUMBER($L641),VALUE(OFFSET(Banco!$A$1,Composições!$L641-1,COLUMN(Composições!J641)-4)),0)</f>
        <v>30.48</v>
      </c>
      <c r="K641" s="1">
        <f>COUNTA($A$1:$A641)-1</f>
        <v>94</v>
      </c>
      <c r="L641" s="1">
        <f ca="1">MATCH(Composições!CONCATENAR,Banco!$A:$A,0)</f>
        <v>7263</v>
      </c>
      <c r="M641" s="82" t="str">
        <f ca="1">IF(OR(ISERROR($L641),$H641="",$H641=0),"",OFFSET(M$1,MATCH($K641,$K$1:$K641,0)-1,0))</f>
        <v>F</v>
      </c>
    </row>
    <row r="642" spans="1:14" customFormat="1" ht="12.75" x14ac:dyDescent="0.2">
      <c r="K642">
        <f>COUNTA($A$1:$A642)-1</f>
        <v>94</v>
      </c>
      <c r="M642" s="85" t="str">
        <f ca="1">IF(OFFSET($M$1,MATCH(OFFSET(K642,-1,0),$K$1:$K642,0)-1,0)="F","F","")</f>
        <v>F</v>
      </c>
    </row>
    <row r="643" spans="1:14" ht="22.5" x14ac:dyDescent="0.2">
      <c r="A643" s="83" t="str">
        <f>CONCATENAR</f>
        <v>Composição FNDE 415</v>
      </c>
      <c r="B643" s="86" t="s">
        <v>8423</v>
      </c>
      <c r="C643" s="86" t="s">
        <v>7992</v>
      </c>
      <c r="D643" s="87" t="s">
        <v>7991</v>
      </c>
      <c r="E643" s="86" t="s">
        <v>6148</v>
      </c>
      <c r="F643" s="88">
        <f ca="1">IF($L643&gt;0,SUM(OFFSET(F643,1,0,$L643),0))</f>
        <v>0</v>
      </c>
      <c r="G643" s="88">
        <f ca="1">IF($L643&gt;0,SUM(OFFSET(G643,1,0,$L643),0))</f>
        <v>9.2199999999999989</v>
      </c>
      <c r="H643" s="89"/>
      <c r="I643" s="90">
        <f ca="1">IF(ISERROR(F643),0,F643)</f>
        <v>0</v>
      </c>
      <c r="J643" s="91">
        <f ca="1">IF(ISERROR(G643),0,G643)</f>
        <v>9.2199999999999989</v>
      </c>
      <c r="K643" s="1">
        <f>COUNTA($A$1:$A643)-1</f>
        <v>95</v>
      </c>
      <c r="L643" s="1">
        <f>IF(MAX(K:K)=K643,MATCH(9999999,$K:$K)+1,MATCH(K643+1,K:K,0))-ROW(L643)-2</f>
        <v>6</v>
      </c>
      <c r="M643" s="3" t="str">
        <f ca="1">IF(AND(OR(I643&lt;&gt;0,J643&lt;&gt;0),N643="Sim"),"F","")</f>
        <v>F</v>
      </c>
      <c r="N643" s="84" t="s">
        <v>64</v>
      </c>
    </row>
    <row r="644" spans="1:14" x14ac:dyDescent="0.2">
      <c r="B644" s="92" t="s">
        <v>6169</v>
      </c>
      <c r="C644" s="92" t="s">
        <v>8020</v>
      </c>
      <c r="D644" s="79" t="str">
        <f ca="1">IF(ISNUMBER($L644),OFFSET(Banco!$A$1,Composições!$L644-1,COLUMN(Composições!D644)-1),"")</f>
        <v>ADESIVO PLASTICO PARA PVC, FRASCO COM *850* GR</v>
      </c>
      <c r="E644" s="78" t="str">
        <f ca="1">IF(ISNUMBER($L644),OFFSET(Banco!$A$1,Composições!$L644-1,COLUMN(Composições!E644)-1),"")</f>
        <v>UN</v>
      </c>
      <c r="F644" s="78">
        <f t="shared" ref="F644:F649" ca="1" si="116">TRUNC($H644*ROUND(I644,2),2)</f>
        <v>0</v>
      </c>
      <c r="G644" s="78">
        <f t="shared" ref="G644:G649" ca="1" si="117">TRUNC($H644*ROUND(J644,2),2)</f>
        <v>0.43</v>
      </c>
      <c r="H644" s="80">
        <v>7.1000000000000004E-3</v>
      </c>
      <c r="I644" s="81">
        <f ca="1">IF(ISNUMBER($L644),VALUE(OFFSET(Banco!$A$1,Composições!$L644-1,COLUMN(Composições!I644)-4)),0)</f>
        <v>0</v>
      </c>
      <c r="J644" s="81">
        <f ca="1">IF(ISNUMBER($L644),VALUE(OFFSET(Banco!$A$1,Composições!$L644-1,COLUMN(Composições!J644)-4)),0)</f>
        <v>61.55</v>
      </c>
      <c r="K644" s="1">
        <f>COUNTA($A$1:$A644)-1</f>
        <v>95</v>
      </c>
      <c r="L644" s="1">
        <f ca="1">MATCH(Composições!CONCATENAR,Banco!$A:$A,0)</f>
        <v>10066</v>
      </c>
      <c r="M644" s="82" t="str">
        <f ca="1">IF(OR(ISERROR($L644),$H644="",$H644=0),"",OFFSET(M$1,MATCH($K644,$K$1:$K644,0)-1,0))</f>
        <v>F</v>
      </c>
    </row>
    <row r="645" spans="1:14" x14ac:dyDescent="0.2">
      <c r="B645" s="92" t="s">
        <v>6169</v>
      </c>
      <c r="C645" s="92" t="s">
        <v>8026</v>
      </c>
      <c r="D645" s="79" t="str">
        <f ca="1">IF(ISNUMBER($L645),OFFSET(Banco!$A$1,Composições!$L645-1,COLUMN(Composições!D645)-1),"")</f>
        <v>JOELHO PVC, SOLDAVEL, 90 GRAUS, 25 MM, COR MARROM, PARA AGUA FRIA PREDIAL</v>
      </c>
      <c r="E645" s="78" t="str">
        <f ca="1">IF(ISNUMBER($L645),OFFSET(Banco!$A$1,Composições!$L645-1,COLUMN(Composições!E645)-1),"")</f>
        <v>UN</v>
      </c>
      <c r="F645" s="78">
        <f t="shared" ca="1" si="116"/>
        <v>0</v>
      </c>
      <c r="G645" s="78">
        <f t="shared" ca="1" si="117"/>
        <v>0.69</v>
      </c>
      <c r="H645" s="80">
        <v>1</v>
      </c>
      <c r="I645" s="81">
        <f ca="1">IF(ISNUMBER($L645),VALUE(OFFSET(Banco!$A$1,Composições!$L645-1,COLUMN(Composições!I645)-4)),0)</f>
        <v>0</v>
      </c>
      <c r="J645" s="81">
        <f ca="1">IF(ISNUMBER($L645),VALUE(OFFSET(Banco!$A$1,Composições!$L645-1,COLUMN(Composições!J645)-4)),0)</f>
        <v>0.69</v>
      </c>
      <c r="K645" s="1">
        <f>COUNTA($A$1:$A645)-1</f>
        <v>95</v>
      </c>
      <c r="L645" s="1">
        <f ca="1">MATCH(Composições!CONCATENAR,Banco!$A:$A,0)</f>
        <v>12310</v>
      </c>
      <c r="M645" s="82" t="str">
        <f ca="1">IF(OR(ISERROR($L645),$H645="",$H645=0),"",OFFSET(M$1,MATCH($K645,$K$1:$K645,0)-1,0))</f>
        <v>F</v>
      </c>
    </row>
    <row r="646" spans="1:14" x14ac:dyDescent="0.2">
      <c r="B646" s="92" t="s">
        <v>6169</v>
      </c>
      <c r="C646" s="92" t="s">
        <v>8022</v>
      </c>
      <c r="D646" s="79" t="str">
        <f ca="1">IF(ISNUMBER($L646),OFFSET(Banco!$A$1,Composições!$L646-1,COLUMN(Composições!D646)-1),"")</f>
        <v>LIXA D'AGUA EM FOLHA, COR PRETA, GRAO 100</v>
      </c>
      <c r="E646" s="78" t="str">
        <f ca="1">IF(ISNUMBER($L646),OFFSET(Banco!$A$1,Composições!$L646-1,COLUMN(Composições!E646)-1),"")</f>
        <v>UN</v>
      </c>
      <c r="F646" s="78">
        <f t="shared" ca="1" si="116"/>
        <v>0</v>
      </c>
      <c r="G646" s="78">
        <f t="shared" ca="1" si="117"/>
        <v>0.09</v>
      </c>
      <c r="H646" s="80">
        <v>3.0200000000000001E-2</v>
      </c>
      <c r="I646" s="81">
        <f ca="1">IF(ISNUMBER($L646),VALUE(OFFSET(Banco!$A$1,Composições!$L646-1,COLUMN(Composições!I646)-4)),0)</f>
        <v>0</v>
      </c>
      <c r="J646" s="81">
        <f ca="1">IF(ISNUMBER($L646),VALUE(OFFSET(Banco!$A$1,Composições!$L646-1,COLUMN(Composições!J646)-4)),0)</f>
        <v>3.09</v>
      </c>
      <c r="K646" s="1">
        <f>COUNTA($A$1:$A646)-1</f>
        <v>95</v>
      </c>
      <c r="L646" s="1">
        <f ca="1">MATCH(Composições!CONCATENAR,Banco!$A:$A,0)</f>
        <v>12480</v>
      </c>
      <c r="M646" s="82" t="str">
        <f ca="1">IF(OR(ISERROR($L646),$H646="",$H646=0),"",OFFSET(M$1,MATCH($K646,$K$1:$K646,0)-1,0))</f>
        <v>F</v>
      </c>
    </row>
    <row r="647" spans="1:14" x14ac:dyDescent="0.2">
      <c r="B647" s="92" t="s">
        <v>6169</v>
      </c>
      <c r="C647" s="92" t="s">
        <v>8023</v>
      </c>
      <c r="D647" s="79" t="str">
        <f ca="1">IF(ISNUMBER($L647),OFFSET(Banco!$A$1,Composições!$L647-1,COLUMN(Composições!D647)-1),"")</f>
        <v>SOLUCAO PREPARADORA / LIMPADORA PARA PVC, FRASCO COM 1000 CM3</v>
      </c>
      <c r="E647" s="78" t="str">
        <f ca="1">IF(ISNUMBER($L647),OFFSET(Banco!$A$1,Composições!$L647-1,COLUMN(Composições!E647)-1),"")</f>
        <v>UN</v>
      </c>
      <c r="F647" s="78">
        <f t="shared" ca="1" si="116"/>
        <v>0</v>
      </c>
      <c r="G647" s="78">
        <f t="shared" ca="1" si="117"/>
        <v>0.55000000000000004</v>
      </c>
      <c r="H647" s="80">
        <v>8.0000000000000002E-3</v>
      </c>
      <c r="I647" s="81">
        <f ca="1">IF(ISNUMBER($L647),VALUE(OFFSET(Banco!$A$1,Composições!$L647-1,COLUMN(Composições!I647)-4)),0)</f>
        <v>0</v>
      </c>
      <c r="J647" s="81">
        <f ca="1">IF(ISNUMBER($L647),VALUE(OFFSET(Banco!$A$1,Composições!$L647-1,COLUMN(Composições!J647)-4)),0)</f>
        <v>69.739999999999995</v>
      </c>
      <c r="K647" s="1">
        <f>COUNTA($A$1:$A647)-1</f>
        <v>95</v>
      </c>
      <c r="L647" s="1">
        <f ca="1">MATCH(Composições!CONCATENAR,Banco!$A:$A,0)</f>
        <v>13770</v>
      </c>
      <c r="M647" s="82" t="str">
        <f ca="1">IF(OR(ISERROR($L647),$H647="",$H647=0),"",OFFSET(M$1,MATCH($K647,$K$1:$K647,0)-1,0))</f>
        <v>F</v>
      </c>
    </row>
    <row r="648" spans="1:14" ht="22.5" x14ac:dyDescent="0.2">
      <c r="B648" s="92" t="s">
        <v>6165</v>
      </c>
      <c r="C648" s="92" t="s">
        <v>142</v>
      </c>
      <c r="D648" s="79" t="str">
        <f ca="1">IF(ISNUMBER($L648),OFFSET(Banco!$A$1,Composições!$L648-1,COLUMN(Composições!D648)-1),"")</f>
        <v>AUXILIAR DE ENCANADOR OU BOMBEIRO HIDRÁULICO COM ENCARGOS COMPLEMENTARES</v>
      </c>
      <c r="E648" s="78" t="str">
        <f ca="1">IF(ISNUMBER($L648),OFFSET(Banco!$A$1,Composições!$L648-1,COLUMN(Composições!E648)-1),"")</f>
        <v>H</v>
      </c>
      <c r="F648" s="78">
        <f t="shared" ca="1" si="116"/>
        <v>0</v>
      </c>
      <c r="G648" s="78">
        <f t="shared" ca="1" si="117"/>
        <v>3.32</v>
      </c>
      <c r="H648" s="80">
        <v>0.13589999999999999</v>
      </c>
      <c r="I648" s="81">
        <f ca="1">IF(ISNUMBER($L648),VALUE(OFFSET(Banco!$A$1,Composições!$L648-1,COLUMN(Composições!I648)-4)),0)</f>
        <v>0</v>
      </c>
      <c r="J648" s="81">
        <f ca="1">IF(ISNUMBER($L648),VALUE(OFFSET(Banco!$A$1,Composições!$L648-1,COLUMN(Composições!J648)-4)),0)</f>
        <v>24.48</v>
      </c>
      <c r="K648" s="1">
        <f>COUNTA($A$1:$A648)-1</f>
        <v>95</v>
      </c>
      <c r="L648" s="1">
        <f ca="1">MATCH(Composições!CONCATENAR,Banco!$A:$A,0)</f>
        <v>7040</v>
      </c>
      <c r="M648" s="82" t="str">
        <f ca="1">IF(OR(ISERROR($L648),$H648="",$H648=0),"",OFFSET(M$1,MATCH($K648,$K$1:$K648,0)-1,0))</f>
        <v>F</v>
      </c>
    </row>
    <row r="649" spans="1:14" x14ac:dyDescent="0.2">
      <c r="B649" s="92" t="s">
        <v>6165</v>
      </c>
      <c r="C649" s="92" t="s">
        <v>149</v>
      </c>
      <c r="D649" s="79" t="str">
        <f ca="1">IF(ISNUMBER($L649),OFFSET(Banco!$A$1,Composições!$L649-1,COLUMN(Composições!D649)-1),"")</f>
        <v>ENCANADOR OU BOMBEIRO HIDRÁULICO COM ENCARGOS COMPLEMENTARES</v>
      </c>
      <c r="E649" s="78" t="str">
        <f ca="1">IF(ISNUMBER($L649),OFFSET(Banco!$A$1,Composições!$L649-1,COLUMN(Composições!E649)-1),"")</f>
        <v>H</v>
      </c>
      <c r="F649" s="78">
        <f t="shared" ca="1" si="116"/>
        <v>0</v>
      </c>
      <c r="G649" s="78">
        <f t="shared" ca="1" si="117"/>
        <v>4.1399999999999997</v>
      </c>
      <c r="H649" s="80">
        <v>0.13589999999999999</v>
      </c>
      <c r="I649" s="81">
        <f ca="1">IF(ISNUMBER($L649),VALUE(OFFSET(Banco!$A$1,Composições!$L649-1,COLUMN(Composições!I649)-4)),0)</f>
        <v>0</v>
      </c>
      <c r="J649" s="81">
        <f ca="1">IF(ISNUMBER($L649),VALUE(OFFSET(Banco!$A$1,Composições!$L649-1,COLUMN(Composições!J649)-4)),0)</f>
        <v>30.48</v>
      </c>
      <c r="K649" s="1">
        <f>COUNTA($A$1:$A649)-1</f>
        <v>95</v>
      </c>
      <c r="L649" s="1">
        <f ca="1">MATCH(Composições!CONCATENAR,Banco!$A:$A,0)</f>
        <v>7263</v>
      </c>
      <c r="M649" s="82" t="str">
        <f ca="1">IF(OR(ISERROR($L649),$H649="",$H649=0),"",OFFSET(M$1,MATCH($K649,$K$1:$K649,0)-1,0))</f>
        <v>F</v>
      </c>
    </row>
    <row r="650" spans="1:14" customFormat="1" ht="12.75" x14ac:dyDescent="0.2">
      <c r="K650">
        <f>COUNTA($A$1:$A650)-1</f>
        <v>95</v>
      </c>
      <c r="M650" s="85" t="str">
        <f ca="1">IF(OFFSET($M$1,MATCH(OFFSET(K650,-1,0),$K$1:$K650,0)-1,0)="F","F","")</f>
        <v>F</v>
      </c>
    </row>
    <row r="651" spans="1:14" x14ac:dyDescent="0.2">
      <c r="A651" s="83" t="str">
        <f>CONCATENAR</f>
        <v>Composição FNDE 21</v>
      </c>
      <c r="B651" s="86" t="s">
        <v>8423</v>
      </c>
      <c r="C651" s="86" t="s">
        <v>7994</v>
      </c>
      <c r="D651" s="87" t="s">
        <v>7993</v>
      </c>
      <c r="E651" s="86" t="s">
        <v>6148</v>
      </c>
      <c r="F651" s="88">
        <f ca="1">IF($L651&gt;0,SUM(OFFSET(F651,1,0,$L651),0))</f>
        <v>0</v>
      </c>
      <c r="G651" s="88">
        <f ca="1">IF($L651&gt;0,SUM(OFFSET(G651,1,0,$L651),0))</f>
        <v>18516.14</v>
      </c>
      <c r="H651" s="89"/>
      <c r="I651" s="90">
        <f ca="1">IF(ISERROR(F651),0,F651)</f>
        <v>0</v>
      </c>
      <c r="J651" s="91">
        <f ca="1">IF(ISERROR(G651),0,G651)</f>
        <v>18516.14</v>
      </c>
      <c r="K651" s="1">
        <f>COUNTA($A$1:$A651)-1</f>
        <v>96</v>
      </c>
      <c r="L651" s="1">
        <f>IF(MAX(K:K)=K651,MATCH(9999999,$K:$K)+1,MATCH(K651+1,K:K,0))-ROW(L651)-2</f>
        <v>18</v>
      </c>
      <c r="M651" s="3" t="str">
        <f ca="1">IF(AND(OR(I651&lt;&gt;0,J651&lt;&gt;0),N651="Sim"),"F","")</f>
        <v>F</v>
      </c>
      <c r="N651" s="84" t="s">
        <v>64</v>
      </c>
    </row>
    <row r="652" spans="1:14" x14ac:dyDescent="0.2">
      <c r="B652" s="92" t="s">
        <v>6169</v>
      </c>
      <c r="C652" s="92" t="s">
        <v>8027</v>
      </c>
      <c r="D652" s="79" t="str">
        <f ca="1">IF(ISNUMBER($L652),OFFSET(Banco!$A$1,Composições!$L652-1,COLUMN(Composições!D652)-1),"")</f>
        <v>ACO CA-50, 10,0 MM, VERGALHAO</v>
      </c>
      <c r="E652" s="78" t="str">
        <f ca="1">IF(ISNUMBER($L652),OFFSET(Banco!$A$1,Composições!$L652-1,COLUMN(Composições!E652)-1),"")</f>
        <v>KG</v>
      </c>
      <c r="F652" s="78">
        <f t="shared" ref="F652:F661" ca="1" si="118">TRUNC($H652*ROUND(I652,2),2)</f>
        <v>0</v>
      </c>
      <c r="G652" s="78">
        <f t="shared" ref="G652:G661" ca="1" si="119">TRUNC($H652*ROUND(J652,2),2)</f>
        <v>154.29</v>
      </c>
      <c r="H652" s="80">
        <v>19.96</v>
      </c>
      <c r="I652" s="81">
        <f ca="1">IF(ISNUMBER($L652),VALUE(OFFSET(Banco!$A$1,Composições!$L652-1,COLUMN(Composições!I652)-4)),0)</f>
        <v>0</v>
      </c>
      <c r="J652" s="81">
        <f ca="1">IF(ISNUMBER($L652),VALUE(OFFSET(Banco!$A$1,Composições!$L652-1,COLUMN(Composições!J652)-4)),0)</f>
        <v>7.73</v>
      </c>
      <c r="K652" s="1">
        <f>COUNTA($A$1:$A652)-1</f>
        <v>96</v>
      </c>
      <c r="L652" s="1">
        <f ca="1">MATCH(Composições!CONCATENAR,Banco!$A:$A,0)</f>
        <v>9997</v>
      </c>
      <c r="M652" s="82" t="str">
        <f ca="1">IF(OR(ISERROR($L652),$H652="",$H652=0),"",OFFSET(M$1,MATCH($K652,$K$1:$K652,0)-1,0))</f>
        <v>F</v>
      </c>
    </row>
    <row r="653" spans="1:14" x14ac:dyDescent="0.2">
      <c r="B653" s="92" t="s">
        <v>6169</v>
      </c>
      <c r="C653" s="92" t="s">
        <v>8028</v>
      </c>
      <c r="D653" s="79" t="str">
        <f ca="1">IF(ISNUMBER($L653),OFFSET(Banco!$A$1,Composições!$L653-1,COLUMN(Composições!D653)-1),"")</f>
        <v>ACO CA-60, 4,2 MM, OU 5,0 MM, OU 6,0 MM, OU 7,0 MM, VERGALHAO</v>
      </c>
      <c r="E653" s="78" t="str">
        <f ca="1">IF(ISNUMBER($L653),OFFSET(Banco!$A$1,Composições!$L653-1,COLUMN(Composições!E653)-1),"")</f>
        <v>KG</v>
      </c>
      <c r="F653" s="78">
        <f t="shared" ca="1" si="118"/>
        <v>0</v>
      </c>
      <c r="G653" s="78">
        <f t="shared" ca="1" si="119"/>
        <v>69.39</v>
      </c>
      <c r="H653" s="80">
        <v>9.48</v>
      </c>
      <c r="I653" s="81">
        <f ca="1">IF(ISNUMBER($L653),VALUE(OFFSET(Banco!$A$1,Composições!$L653-1,COLUMN(Composições!I653)-4)),0)</f>
        <v>0</v>
      </c>
      <c r="J653" s="81">
        <f ca="1">IF(ISNUMBER($L653),VALUE(OFFSET(Banco!$A$1,Composições!$L653-1,COLUMN(Composições!J653)-4)),0)</f>
        <v>7.32</v>
      </c>
      <c r="K653" s="1">
        <f>COUNTA($A$1:$A653)-1</f>
        <v>96</v>
      </c>
      <c r="L653" s="1">
        <f ca="1">MATCH(Composições!CONCATENAR,Banco!$A:$A,0)</f>
        <v>10005</v>
      </c>
      <c r="M653" s="82" t="str">
        <f ca="1">IF(OR(ISERROR($L653),$H653="",$H653=0),"",OFFSET(M$1,MATCH($K653,$K$1:$K653,0)-1,0))</f>
        <v>F</v>
      </c>
    </row>
    <row r="654" spans="1:14" x14ac:dyDescent="0.2">
      <c r="B654" s="92" t="s">
        <v>6169</v>
      </c>
      <c r="C654" s="92" t="s">
        <v>8029</v>
      </c>
      <c r="D654" s="79" t="str">
        <f ca="1">IF(ISNUMBER($L654),OFFSET(Banco!$A$1,Composições!$L654-1,COLUMN(Composições!D654)-1),"")</f>
        <v>ARAME GALVANIZADO 16 BWG, D = 1,65MM (0,0166 KG/M)</v>
      </c>
      <c r="E654" s="78" t="str">
        <f ca="1">IF(ISNUMBER($L654),OFFSET(Banco!$A$1,Composições!$L654-1,COLUMN(Composições!E654)-1),"")</f>
        <v>KG</v>
      </c>
      <c r="F654" s="78">
        <f t="shared" ca="1" si="118"/>
        <v>0</v>
      </c>
      <c r="G654" s="78">
        <f t="shared" ca="1" si="119"/>
        <v>0.86</v>
      </c>
      <c r="H654" s="80">
        <v>0.03</v>
      </c>
      <c r="I654" s="81">
        <f ca="1">IF(ISNUMBER($L654),VALUE(OFFSET(Banco!$A$1,Composições!$L654-1,COLUMN(Composições!I654)-4)),0)</f>
        <v>0</v>
      </c>
      <c r="J654" s="81">
        <f ca="1">IF(ISNUMBER($L654),VALUE(OFFSET(Banco!$A$1,Composições!$L654-1,COLUMN(Composições!J654)-4)),0)</f>
        <v>28.92</v>
      </c>
      <c r="K654" s="1">
        <f>COUNTA($A$1:$A654)-1</f>
        <v>96</v>
      </c>
      <c r="L654" s="1">
        <f ca="1">MATCH(Composições!CONCATENAR,Banco!$A:$A,0)</f>
        <v>10240</v>
      </c>
      <c r="M654" s="82" t="str">
        <f ca="1">IF(OR(ISERROR($L654),$H654="",$H654=0),"",OFFSET(M$1,MATCH($K654,$K$1:$K654,0)-1,0))</f>
        <v>F</v>
      </c>
    </row>
    <row r="655" spans="1:14" ht="22.5" x14ac:dyDescent="0.2">
      <c r="B655" s="92" t="s">
        <v>6169</v>
      </c>
      <c r="C655" s="92" t="s">
        <v>8030</v>
      </c>
      <c r="D655" s="79" t="str">
        <f ca="1">IF(ISNUMBER($L655),OFFSET(Banco!$A$1,Composições!$L655-1,COLUMN(Composições!D655)-1),"")</f>
        <v>ARAME RECOZIDO 16 BWG, D = 1,65 MM (0,016 KG/M) OU 18 BWG, D = 1,25 MM (0,01 KG/M)</v>
      </c>
      <c r="E655" s="78" t="str">
        <f ca="1">IF(ISNUMBER($L655),OFFSET(Banco!$A$1,Composições!$L655-1,COLUMN(Composições!E655)-1),"")</f>
        <v>KG</v>
      </c>
      <c r="F655" s="78">
        <f t="shared" ca="1" si="118"/>
        <v>0</v>
      </c>
      <c r="G655" s="78">
        <f t="shared" ca="1" si="119"/>
        <v>11.88</v>
      </c>
      <c r="H655" s="80">
        <v>0.54</v>
      </c>
      <c r="I655" s="81">
        <f ca="1">IF(ISNUMBER($L655),VALUE(OFFSET(Banco!$A$1,Composições!$L655-1,COLUMN(Composições!I655)-4)),0)</f>
        <v>0</v>
      </c>
      <c r="J655" s="81">
        <f ca="1">IF(ISNUMBER($L655),VALUE(OFFSET(Banco!$A$1,Composições!$L655-1,COLUMN(Composições!J655)-4)),0)</f>
        <v>22</v>
      </c>
      <c r="K655" s="1">
        <f>COUNTA($A$1:$A655)-1</f>
        <v>96</v>
      </c>
      <c r="L655" s="1">
        <f ca="1">MATCH(Composições!CONCATENAR,Banco!$A:$A,0)</f>
        <v>10244</v>
      </c>
      <c r="M655" s="82" t="str">
        <f ca="1">IF(OR(ISERROR($L655),$H655="",$H655=0),"",OFFSET(M$1,MATCH($K655,$K$1:$K655,0)-1,0))</f>
        <v>F</v>
      </c>
    </row>
    <row r="656" spans="1:14" x14ac:dyDescent="0.2">
      <c r="B656" s="92" t="s">
        <v>6169</v>
      </c>
      <c r="C656" s="92" t="s">
        <v>7751</v>
      </c>
      <c r="D656" s="79" t="str">
        <f ca="1">IF(ISNUMBER($L656),OFFSET(Banco!$A$1,Composições!$L656-1,COLUMN(Composições!D656)-1),"")</f>
        <v>AREIA MEDIA - POSTO JAZIDA/FORNECEDOR (RETIRADO NA JAZIDA, SEM TRANSPORTE)</v>
      </c>
      <c r="E656" s="78" t="str">
        <f ca="1">IF(ISNUMBER($L656),OFFSET(Banco!$A$1,Composições!$L656-1,COLUMN(Composições!E656)-1),"")</f>
        <v>M3</v>
      </c>
      <c r="F656" s="78">
        <f t="shared" ca="1" si="118"/>
        <v>0</v>
      </c>
      <c r="G656" s="78">
        <f t="shared" ca="1" si="119"/>
        <v>130</v>
      </c>
      <c r="H656" s="80">
        <v>1</v>
      </c>
      <c r="I656" s="81">
        <f ca="1">IF(ISNUMBER($L656),VALUE(OFFSET(Banco!$A$1,Composições!$L656-1,COLUMN(Composições!I656)-4)),0)</f>
        <v>0</v>
      </c>
      <c r="J656" s="81">
        <f ca="1">IF(ISNUMBER($L656),VALUE(OFFSET(Banco!$A$1,Composições!$L656-1,COLUMN(Composições!J656)-4)),0)</f>
        <v>130</v>
      </c>
      <c r="K656" s="1">
        <f>COUNTA($A$1:$A656)-1</f>
        <v>96</v>
      </c>
      <c r="L656" s="1">
        <f ca="1">MATCH(Composições!CONCATENAR,Banco!$A:$A,0)</f>
        <v>10247</v>
      </c>
      <c r="M656" s="82" t="str">
        <f ca="1">IF(OR(ISERROR($L656),$H656="",$H656=0),"",OFFSET(M$1,MATCH($K656,$K$1:$K656,0)-1,0))</f>
        <v>F</v>
      </c>
    </row>
    <row r="657" spans="1:14" x14ac:dyDescent="0.2">
      <c r="B657" s="92" t="s">
        <v>6169</v>
      </c>
      <c r="C657" s="92" t="s">
        <v>7953</v>
      </c>
      <c r="D657" s="79" t="str">
        <f ca="1">IF(ISNUMBER($L657),OFFSET(Banco!$A$1,Composições!$L657-1,COLUMN(Composições!D657)-1),"")</f>
        <v>CIMENTO PORTLAND COMPOSTO CP II-32</v>
      </c>
      <c r="E657" s="78" t="str">
        <f ca="1">IF(ISNUMBER($L657),OFFSET(Banco!$A$1,Composições!$L657-1,COLUMN(Composições!E657)-1),"")</f>
        <v>KG</v>
      </c>
      <c r="F657" s="78">
        <f t="shared" ca="1" si="118"/>
        <v>0</v>
      </c>
      <c r="G657" s="78">
        <f t="shared" ca="1" si="119"/>
        <v>510.81</v>
      </c>
      <c r="H657" s="80">
        <v>690.29</v>
      </c>
      <c r="I657" s="81">
        <f ca="1">IF(ISNUMBER($L657),VALUE(OFFSET(Banco!$A$1,Composições!$L657-1,COLUMN(Composições!I657)-4)),0)</f>
        <v>0</v>
      </c>
      <c r="J657" s="81">
        <f ca="1">IF(ISNUMBER($L657),VALUE(OFFSET(Banco!$A$1,Composições!$L657-1,COLUMN(Composições!J657)-4)),0)</f>
        <v>0.74</v>
      </c>
      <c r="K657" s="1">
        <f>COUNTA($A$1:$A657)-1</f>
        <v>96</v>
      </c>
      <c r="L657" s="1">
        <f ca="1">MATCH(Composições!CONCATENAR,Banco!$A:$A,0)</f>
        <v>11088</v>
      </c>
      <c r="M657" s="82" t="str">
        <f ca="1">IF(OR(ISERROR($L657),$H657="",$H657=0),"",OFFSET(M$1,MATCH($K657,$K$1:$K657,0)-1,0))</f>
        <v>F</v>
      </c>
    </row>
    <row r="658" spans="1:14" ht="22.5" x14ac:dyDescent="0.2">
      <c r="B658" s="92" t="s">
        <v>6169</v>
      </c>
      <c r="C658" s="92" t="s">
        <v>8031</v>
      </c>
      <c r="D658" s="79" t="str">
        <f ca="1">IF(ISNUMBER($L658),OFFSET(Banco!$A$1,Composições!$L658-1,COLUMN(Composições!D658)-1),"")</f>
        <v>DESMOLDANTE PROTETOR PARA FORMAS DE MADEIRA, DE BASE OLEOSA EMULSIONADA EM AGUA</v>
      </c>
      <c r="E658" s="78" t="str">
        <f ca="1">IF(ISNUMBER($L658),OFFSET(Banco!$A$1,Composições!$L658-1,COLUMN(Composições!E658)-1),"")</f>
        <v>L</v>
      </c>
      <c r="F658" s="78">
        <f t="shared" ca="1" si="118"/>
        <v>0</v>
      </c>
      <c r="G658" s="78">
        <f t="shared" ca="1" si="119"/>
        <v>11.38</v>
      </c>
      <c r="H658" s="80">
        <v>1.84</v>
      </c>
      <c r="I658" s="81">
        <f ca="1">IF(ISNUMBER($L658),VALUE(OFFSET(Banco!$A$1,Composições!$L658-1,COLUMN(Composições!I658)-4)),0)</f>
        <v>0</v>
      </c>
      <c r="J658" s="81">
        <f ca="1">IF(ISNUMBER($L658),VALUE(OFFSET(Banco!$A$1,Composições!$L658-1,COLUMN(Composições!J658)-4)),0)</f>
        <v>6.19</v>
      </c>
      <c r="K658" s="1">
        <f>COUNTA($A$1:$A658)-1</f>
        <v>96</v>
      </c>
      <c r="L658" s="1">
        <f ca="1">MATCH(Composições!CONCATENAR,Banco!$A:$A,0)</f>
        <v>11615</v>
      </c>
      <c r="M658" s="82" t="str">
        <f ca="1">IF(OR(ISERROR($L658),$H658="",$H658=0),"",OFFSET(M$1,MATCH($K658,$K$1:$K658,0)-1,0))</f>
        <v>F</v>
      </c>
    </row>
    <row r="659" spans="1:14" x14ac:dyDescent="0.2">
      <c r="B659" s="92" t="s">
        <v>6169</v>
      </c>
      <c r="C659" s="92" t="s">
        <v>8032</v>
      </c>
      <c r="D659" s="79" t="str">
        <f ca="1">IF(ISNUMBER($L659),OFFSET(Banco!$A$1,Composições!$L659-1,COLUMN(Composições!D659)-1),"")</f>
        <v>PEDRA BRITADA N. 1 (9,5 A 19 MM) POSTO PEDREIRA/FORNECEDOR, SEM FRETE</v>
      </c>
      <c r="E659" s="78" t="str">
        <f ca="1">IF(ISNUMBER($L659),OFFSET(Banco!$A$1,Composições!$L659-1,COLUMN(Composições!E659)-1),"")</f>
        <v>M3</v>
      </c>
      <c r="F659" s="78">
        <f t="shared" ca="1" si="118"/>
        <v>0</v>
      </c>
      <c r="G659" s="78">
        <f t="shared" ca="1" si="119"/>
        <v>120.2</v>
      </c>
      <c r="H659" s="80">
        <v>0.93</v>
      </c>
      <c r="I659" s="81">
        <f ca="1">IF(ISNUMBER($L659),VALUE(OFFSET(Banco!$A$1,Composições!$L659-1,COLUMN(Composições!I659)-4)),0)</f>
        <v>0</v>
      </c>
      <c r="J659" s="81">
        <f ca="1">IF(ISNUMBER($L659),VALUE(OFFSET(Banco!$A$1,Composições!$L659-1,COLUMN(Composições!J659)-4)),0)</f>
        <v>129.25</v>
      </c>
      <c r="K659" s="1">
        <f>COUNTA($A$1:$A659)-1</f>
        <v>96</v>
      </c>
      <c r="L659" s="1">
        <f ca="1">MATCH(Composições!CONCATENAR,Banco!$A:$A,0)</f>
        <v>13172</v>
      </c>
      <c r="M659" s="82" t="str">
        <f ca="1">IF(OR(ISERROR($L659),$H659="",$H659=0),"",OFFSET(M$1,MATCH($K659,$K$1:$K659,0)-1,0))</f>
        <v>F</v>
      </c>
    </row>
    <row r="660" spans="1:14" x14ac:dyDescent="0.2">
      <c r="B660" s="92" t="s">
        <v>6169</v>
      </c>
      <c r="C660" s="92" t="s">
        <v>8033</v>
      </c>
      <c r="D660" s="79" t="str">
        <f ca="1">IF(ISNUMBER($L660),OFFSET(Banco!$A$1,Composições!$L660-1,COLUMN(Composições!D660)-1),"")</f>
        <v>PEDRA BRITADA N. 2 (19 A 38 MM) POSTO PEDREIRA/FORNECEDOR, SEM FRETE</v>
      </c>
      <c r="E660" s="78" t="str">
        <f ca="1">IF(ISNUMBER($L660),OFFSET(Banco!$A$1,Composições!$L660-1,COLUMN(Composições!E660)-1),"")</f>
        <v>M3</v>
      </c>
      <c r="F660" s="78">
        <f t="shared" ca="1" si="118"/>
        <v>0</v>
      </c>
      <c r="G660" s="78">
        <f t="shared" ca="1" si="119"/>
        <v>120.83</v>
      </c>
      <c r="H660" s="80">
        <v>0.93</v>
      </c>
      <c r="I660" s="81">
        <f ca="1">IF(ISNUMBER($L660),VALUE(OFFSET(Banco!$A$1,Composições!$L660-1,COLUMN(Composições!I660)-4)),0)</f>
        <v>0</v>
      </c>
      <c r="J660" s="81">
        <f ca="1">IF(ISNUMBER($L660),VALUE(OFFSET(Banco!$A$1,Composições!$L660-1,COLUMN(Composições!J660)-4)),0)</f>
        <v>129.93</v>
      </c>
      <c r="K660" s="1">
        <f>COUNTA($A$1:$A660)-1</f>
        <v>96</v>
      </c>
      <c r="L660" s="1">
        <f ca="1">MATCH(Composições!CONCATENAR,Banco!$A:$A,0)</f>
        <v>13173</v>
      </c>
      <c r="M660" s="82" t="str">
        <f ca="1">IF(OR(ISERROR($L660),$H660="",$H660=0),"",OFFSET(M$1,MATCH($K660,$K$1:$K660,0)-1,0))</f>
        <v>F</v>
      </c>
    </row>
    <row r="661" spans="1:14" x14ac:dyDescent="0.2">
      <c r="B661" s="93" t="s">
        <v>6169</v>
      </c>
      <c r="C661" s="93" t="s">
        <v>8034</v>
      </c>
      <c r="D661" s="94" t="str">
        <f ca="1">IF(ISNUMBER($L661),OFFSET(Banco!$A$1,Composições!$L661-1,COLUMN(Composições!D661)-1),"")</f>
        <v>PONTALETE *7,5 X 7,5* CM EM PINUS, MISTA OU EQUIVALENTE DA REGIAO - BRUTA</v>
      </c>
      <c r="E661" s="95" t="str">
        <f ca="1">IF(ISNUMBER($L661),OFFSET(Banco!$A$1,Composições!$L661-1,COLUMN(Composições!E661)-1),"")</f>
        <v>M</v>
      </c>
      <c r="F661" s="95">
        <f t="shared" ca="1" si="118"/>
        <v>0</v>
      </c>
      <c r="G661" s="95">
        <f t="shared" ca="1" si="119"/>
        <v>0.41</v>
      </c>
      <c r="H661" s="96">
        <v>0.05</v>
      </c>
      <c r="I661" s="97">
        <f ca="1">IF(ISNUMBER($L661),VALUE(OFFSET(Banco!$A$1,Composições!$L661-1,COLUMN(Composições!I661)-4)),0)</f>
        <v>0</v>
      </c>
      <c r="J661" s="97">
        <f ca="1">IF(ISNUMBER($L661),VALUE(OFFSET(Banco!$A$1,Composições!$L661-1,COLUMN(Composições!J661)-4)),0)</f>
        <v>8.39</v>
      </c>
      <c r="K661" s="1">
        <f>COUNTA($A$1:$A661)-1</f>
        <v>96</v>
      </c>
      <c r="L661" s="1">
        <f ca="1">MATCH(Composições!CONCATENAR,Banco!$A:$A,0)</f>
        <v>13353</v>
      </c>
      <c r="M661" s="82" t="str">
        <f ca="1">IF(OR(ISERROR($L661),$H661="",$H661=0),"",OFFSET(M$1,MATCH($K661,$K$1:$K661,0)-1,0))</f>
        <v>F</v>
      </c>
    </row>
    <row r="662" spans="1:14" x14ac:dyDescent="0.2">
      <c r="B662" s="92" t="s">
        <v>6169</v>
      </c>
      <c r="C662" s="92" t="s">
        <v>8035</v>
      </c>
      <c r="D662" s="79" t="str">
        <f ca="1">IF(ISNUMBER($L662),OFFSET(Banco!$A$1,Composições!$L662-1,COLUMN(Composições!D662)-1),"")</f>
        <v>PREGO DE ACO POLIDO COM CABECA 18 X 24 (2 1/4 X 10)</v>
      </c>
      <c r="E662" s="78" t="str">
        <f ca="1">IF(ISNUMBER($L662),OFFSET(Banco!$A$1,Composições!$L662-1,COLUMN(Composições!E662)-1),"")</f>
        <v>KG</v>
      </c>
      <c r="F662" s="78">
        <f t="shared" ref="F662:G669" ca="1" si="120">TRUNC($H662*ROUND(I662,2),2)</f>
        <v>0</v>
      </c>
      <c r="G662" s="78">
        <f t="shared" ca="1" si="120"/>
        <v>0.36</v>
      </c>
      <c r="H662" s="80">
        <v>0.02</v>
      </c>
      <c r="I662" s="81">
        <f ca="1">IF(ISNUMBER($L662),VALUE(OFFSET(Banco!$A$1,Composições!$L662-1,COLUMN(Composições!I662)-4)),0)</f>
        <v>0</v>
      </c>
      <c r="J662" s="81">
        <f ca="1">IF(ISNUMBER($L662),VALUE(OFFSET(Banco!$A$1,Composições!$L662-1,COLUMN(Composições!J662)-4)),0)</f>
        <v>18.25</v>
      </c>
      <c r="K662" s="1">
        <f>COUNTA($A$1:$A662)-1</f>
        <v>96</v>
      </c>
      <c r="L662" s="1">
        <f ca="1">MATCH(Composições!CONCATENAR,Banco!$A:$A,0)</f>
        <v>13502</v>
      </c>
      <c r="M662" s="82" t="str">
        <f ca="1">IF(OR(ISERROR($L662),$H662="",$H662=0),"",OFFSET(M$1,MATCH($K662,$K$1:$K662,0)-1,0))</f>
        <v>F</v>
      </c>
    </row>
    <row r="663" spans="1:14" x14ac:dyDescent="0.2">
      <c r="B663" s="92" t="s">
        <v>6169</v>
      </c>
      <c r="C663" s="92" t="s">
        <v>8036</v>
      </c>
      <c r="D663" s="79" t="str">
        <f ca="1">IF(ISNUMBER($L663),OFFSET(Banco!$A$1,Composições!$L663-1,COLUMN(Composições!D663)-1),"")</f>
        <v>PREGO DE ACO POLIDO COM CABECA 18 X 30 (2 3/4 X 10)</v>
      </c>
      <c r="E663" s="78" t="str">
        <f ca="1">IF(ISNUMBER($L663),OFFSET(Banco!$A$1,Composições!$L663-1,COLUMN(Composições!E663)-1),"")</f>
        <v>KG</v>
      </c>
      <c r="F663" s="78">
        <f t="shared" ca="1" si="120"/>
        <v>0</v>
      </c>
      <c r="G663" s="78">
        <f t="shared" ca="1" si="120"/>
        <v>12.59</v>
      </c>
      <c r="H663" s="80">
        <v>0.69</v>
      </c>
      <c r="I663" s="81">
        <f ca="1">IF(ISNUMBER($L663),VALUE(OFFSET(Banco!$A$1,Composições!$L663-1,COLUMN(Composições!I663)-4)),0)</f>
        <v>0</v>
      </c>
      <c r="J663" s="81">
        <f ca="1">IF(ISNUMBER($L663),VALUE(OFFSET(Banco!$A$1,Composições!$L663-1,COLUMN(Composições!J663)-4)),0)</f>
        <v>18.25</v>
      </c>
      <c r="K663" s="1">
        <f>COUNTA($A$1:$A663)-1</f>
        <v>96</v>
      </c>
      <c r="L663" s="1">
        <f ca="1">MATCH(Composições!CONCATENAR,Banco!$A:$A,0)</f>
        <v>13504</v>
      </c>
      <c r="M663" s="82" t="str">
        <f ca="1">IF(OR(ISERROR($L663),$H663="",$H663=0),"",OFFSET(M$1,MATCH($K663,$K$1:$K663,0)-1,0))</f>
        <v>F</v>
      </c>
    </row>
    <row r="664" spans="1:14" x14ac:dyDescent="0.2">
      <c r="B664" s="92"/>
      <c r="C664" s="92" t="s">
        <v>7959</v>
      </c>
      <c r="D664" s="79" t="str">
        <f ca="1">IF(ISNUMBER($L664),OFFSET(Banco!$A$1,Composições!$L664-1,COLUMN(Composições!D664)-1),"")</f>
        <v/>
      </c>
      <c r="E664" s="78" t="str">
        <f ca="1">IF(ISNUMBER($L664),OFFSET(Banco!$A$1,Composições!$L664-1,COLUMN(Composições!E664)-1),"")</f>
        <v/>
      </c>
      <c r="F664" s="78">
        <f t="shared" ca="1" si="120"/>
        <v>0</v>
      </c>
      <c r="G664" s="78">
        <f t="shared" ca="1" si="120"/>
        <v>0</v>
      </c>
      <c r="H664" s="80">
        <v>1</v>
      </c>
      <c r="I664" s="81">
        <f ca="1">IF(ISNUMBER($L664),VALUE(OFFSET(Banco!$A$1,Composições!$L664-1,COLUMN(Composições!I664)-4)),0)</f>
        <v>0</v>
      </c>
      <c r="J664" s="81">
        <f ca="1">IF(ISNUMBER($L664),VALUE(OFFSET(Banco!$A$1,Composições!$L664-1,COLUMN(Composições!J664)-4)),0)</f>
        <v>0</v>
      </c>
      <c r="K664" s="1">
        <f>COUNTA($A$1:$A664)-1</f>
        <v>96</v>
      </c>
      <c r="L664" s="1" t="e">
        <f ca="1">MATCH(Composições!CONCATENAR,Banco!$A:$A,0)</f>
        <v>#N/A</v>
      </c>
      <c r="M664" s="82" t="str">
        <f ca="1">IF(OR(ISERROR($L664),$H664="",$H664=0),"",OFFSET(M$1,MATCH($K664,$K$1:$K664,0)-1,0))</f>
        <v/>
      </c>
    </row>
    <row r="665" spans="1:14" ht="22.5" x14ac:dyDescent="0.2">
      <c r="B665" s="92" t="s">
        <v>6169</v>
      </c>
      <c r="C665" s="92" t="s">
        <v>8037</v>
      </c>
      <c r="D665" s="79" t="str">
        <f ca="1">IF(ISNUMBER($L665),OFFSET(Banco!$A$1,Composições!$L665-1,COLUMN(Composições!D665)-1),"")</f>
        <v>SARRAFO APARELHADO *2 X 10* CM, EM MACARANDUBA/MASSARANDUBA, ANGELIM OU EQUIVALENTE DA REGIAO</v>
      </c>
      <c r="E665" s="78" t="str">
        <f ca="1">IF(ISNUMBER($L665),OFFSET(Banco!$A$1,Composições!$L665-1,COLUMN(Composições!E665)-1),"")</f>
        <v>M</v>
      </c>
      <c r="F665" s="78">
        <f t="shared" ca="1" si="120"/>
        <v>0</v>
      </c>
      <c r="G665" s="78">
        <f t="shared" ca="1" si="120"/>
        <v>28.42</v>
      </c>
      <c r="H665" s="80">
        <v>2.2999999999999998</v>
      </c>
      <c r="I665" s="81">
        <f ca="1">IF(ISNUMBER($L665),VALUE(OFFSET(Banco!$A$1,Composições!$L665-1,COLUMN(Composições!I665)-4)),0)</f>
        <v>0</v>
      </c>
      <c r="J665" s="81">
        <f ca="1">IF(ISNUMBER($L665),VALUE(OFFSET(Banco!$A$1,Composições!$L665-1,COLUMN(Composições!J665)-4)),0)</f>
        <v>12.36</v>
      </c>
      <c r="K665" s="1">
        <f>COUNTA($A$1:$A665)-1</f>
        <v>96</v>
      </c>
      <c r="L665" s="1">
        <f ca="1">MATCH(Composições!CONCATENAR,Banco!$A:$A,0)</f>
        <v>13711</v>
      </c>
      <c r="M665" s="82" t="str">
        <f ca="1">IF(OR(ISERROR($L665),$H665="",$H665=0),"",OFFSET(M$1,MATCH($K665,$K$1:$K665,0)-1,0))</f>
        <v>F</v>
      </c>
    </row>
    <row r="666" spans="1:14" x14ac:dyDescent="0.2">
      <c r="B666" s="92" t="s">
        <v>6169</v>
      </c>
      <c r="C666" s="92" t="s">
        <v>8038</v>
      </c>
      <c r="D666" s="79" t="str">
        <f ca="1">IF(ISNUMBER($L666),OFFSET(Banco!$A$1,Composições!$L666-1,COLUMN(Composições!D666)-1),"")</f>
        <v>TABUA *2,5 X 30 CM EM PINUS, MISTA OU EQUIVALENTE DA REGIAO - BRUTA</v>
      </c>
      <c r="E666" s="78" t="str">
        <f ca="1">IF(ISNUMBER($L666),OFFSET(Banco!$A$1,Composições!$L666-1,COLUMN(Composições!E666)-1),"")</f>
        <v>M</v>
      </c>
      <c r="F666" s="78">
        <f t="shared" ca="1" si="120"/>
        <v>0</v>
      </c>
      <c r="G666" s="78">
        <f t="shared" ca="1" si="120"/>
        <v>93.12</v>
      </c>
      <c r="H666" s="80">
        <v>6.69</v>
      </c>
      <c r="I666" s="81">
        <f ca="1">IF(ISNUMBER($L666),VALUE(OFFSET(Banco!$A$1,Composições!$L666-1,COLUMN(Composições!I666)-4)),0)</f>
        <v>0</v>
      </c>
      <c r="J666" s="81">
        <f ca="1">IF(ISNUMBER($L666),VALUE(OFFSET(Banco!$A$1,Composições!$L666-1,COLUMN(Composições!J666)-4)),0)</f>
        <v>13.92</v>
      </c>
      <c r="K666" s="1">
        <f>COUNTA($A$1:$A666)-1</f>
        <v>96</v>
      </c>
      <c r="L666" s="1">
        <f ca="1">MATCH(Composições!CONCATENAR,Banco!$A:$A,0)</f>
        <v>13799</v>
      </c>
      <c r="M666" s="82" t="str">
        <f ca="1">IF(OR(ISERROR($L666),$H666="",$H666=0),"",OFFSET(M$1,MATCH($K666,$K$1:$K666,0)-1,0))</f>
        <v>F</v>
      </c>
    </row>
    <row r="667" spans="1:14" x14ac:dyDescent="0.2">
      <c r="B667" s="102" t="s">
        <v>15541</v>
      </c>
      <c r="C667" s="92" t="s">
        <v>7960</v>
      </c>
      <c r="D667" s="79" t="str">
        <f ca="1">IF(ISNUMBER($L667),OFFSET(Banco!$A$1,Composições!$L667-1,COLUMN(Composições!D667)-1),"")</f>
        <v>Escada marinheiro (em aço galvanizado)</v>
      </c>
      <c r="E667" s="78" t="str">
        <f ca="1">IF(ISNUMBER($L667),OFFSET(Banco!$A$1,Composições!$L667-1,COLUMN(Composições!E667)-1),"")</f>
        <v>m</v>
      </c>
      <c r="F667" s="78">
        <f t="shared" ca="1" si="120"/>
        <v>0</v>
      </c>
      <c r="G667" s="78">
        <f t="shared" ca="1" si="120"/>
        <v>5882.4</v>
      </c>
      <c r="H667" s="80">
        <v>6.97</v>
      </c>
      <c r="I667" s="81">
        <f ca="1">IF(ISNUMBER($L667),VALUE(OFFSET(Banco!$A$1,Composições!$L667-1,COLUMN(Composições!I667)-4)),0)</f>
        <v>0</v>
      </c>
      <c r="J667" s="81">
        <f ca="1">IF(ISNUMBER($L667),VALUE(OFFSET(Banco!$A$1,Composições!$L667-1,COLUMN(Composições!J667)-4)),0)</f>
        <v>843.96</v>
      </c>
      <c r="K667" s="1">
        <f>COUNTA($A$1:$A667)-1</f>
        <v>96</v>
      </c>
      <c r="L667" s="1">
        <f ca="1">MATCH(Composições!CONCATENAR,Banco!$A:$A,0)</f>
        <v>14792</v>
      </c>
      <c r="M667" s="82" t="str">
        <f ca="1">IF(OR(ISERROR($L667),$H667="",$H667=0),"",OFFSET(M$1,MATCH($K667,$K$1:$K667,0)-1,0))</f>
        <v>F</v>
      </c>
    </row>
    <row r="668" spans="1:14" ht="45" x14ac:dyDescent="0.2">
      <c r="B668" s="92" t="s">
        <v>6165</v>
      </c>
      <c r="C668" s="92" t="s">
        <v>102</v>
      </c>
      <c r="D668" s="79" t="str">
        <f ca="1">IF(ISNUMBER($L668),OFFSET(Banco!$A$1,Composições!$L668-1,COLUMN(Composições!D668)-1),"")</f>
        <v>GUARDA-CORPO DE AÇO GALVANIZADO DE 1,10M DE ALTURA, MONTANTES TUBULARES DE 1.1/2  ESPAÇADOS DE 1,20M, TRAVESSA SUPERIOR DE 2 , GRADIL FORMADO POR BARRAS CHATAS EM FERRO DE 32X4,8MM, FIXADO COM CHUMBADOR MECÂNICO. AF_04/2019_PS</v>
      </c>
      <c r="E668" s="78" t="str">
        <f ca="1">IF(ISNUMBER($L668),OFFSET(Banco!$A$1,Composições!$L668-1,COLUMN(Composições!E668)-1),"")</f>
        <v>M</v>
      </c>
      <c r="F668" s="78">
        <f t="shared" ca="1" si="120"/>
        <v>0</v>
      </c>
      <c r="G668" s="78">
        <f t="shared" ca="1" si="120"/>
        <v>10791.8</v>
      </c>
      <c r="H668" s="80">
        <v>20</v>
      </c>
      <c r="I668" s="81">
        <f ca="1">IF(ISNUMBER($L668),VALUE(OFFSET(Banco!$A$1,Composições!$L668-1,COLUMN(Composições!I668)-4)),0)</f>
        <v>0</v>
      </c>
      <c r="J668" s="81">
        <f ca="1">IF(ISNUMBER($L668),VALUE(OFFSET(Banco!$A$1,Composições!$L668-1,COLUMN(Composições!J668)-4)),0)</f>
        <v>539.59</v>
      </c>
      <c r="K668" s="1">
        <f>COUNTA($A$1:$A668)-1</f>
        <v>96</v>
      </c>
      <c r="L668" s="1">
        <f ca="1">MATCH(Composições!CONCATENAR,Banco!$A:$A,0)</f>
        <v>4476</v>
      </c>
      <c r="M668" s="82" t="str">
        <f ca="1">IF(OR(ISERROR($L668),$H668="",$H668=0),"",OFFSET(M$1,MATCH($K668,$K$1:$K668,0)-1,0))</f>
        <v>F</v>
      </c>
    </row>
    <row r="669" spans="1:14" ht="33.75" x14ac:dyDescent="0.2">
      <c r="B669" s="92" t="s">
        <v>6165</v>
      </c>
      <c r="C669" s="92" t="s">
        <v>123</v>
      </c>
      <c r="D669" s="79" t="str">
        <f ca="1">IF(ISNUMBER($L669),OFFSET(Banco!$A$1,Composições!$L669-1,COLUMN(Composições!D669)-1),"")</f>
        <v>PINTURA COM TINTA ALQUÍDICA DE ACABAMENTO (ESMALTE SINTÉTICO ACETINADO) APLICADA A ROLO OU PINCEL SOBRE SUPERFÍCIES METÁLICAS (EXCETO PERFIL) EXECUTADO EM OBRA (02 DEMÃOS). AF_01/2020</v>
      </c>
      <c r="E669" s="78" t="str">
        <f ca="1">IF(ISNUMBER($L669),OFFSET(Banco!$A$1,Composições!$L669-1,COLUMN(Composições!E669)-1),"")</f>
        <v>M2</v>
      </c>
      <c r="F669" s="78">
        <f t="shared" ca="1" si="120"/>
        <v>0</v>
      </c>
      <c r="G669" s="78">
        <f t="shared" ca="1" si="120"/>
        <v>577.4</v>
      </c>
      <c r="H669" s="80">
        <v>10</v>
      </c>
      <c r="I669" s="81">
        <f ca="1">IF(ISNUMBER($L669),VALUE(OFFSET(Banco!$A$1,Composições!$L669-1,COLUMN(Composições!I669)-4)),0)</f>
        <v>0</v>
      </c>
      <c r="J669" s="81">
        <f ca="1">IF(ISNUMBER($L669),VALUE(OFFSET(Banco!$A$1,Composições!$L669-1,COLUMN(Composições!J669)-4)),0)</f>
        <v>57.74</v>
      </c>
      <c r="K669" s="1">
        <f>COUNTA($A$1:$A669)-1</f>
        <v>96</v>
      </c>
      <c r="L669" s="1">
        <f ca="1">MATCH(Composições!CONCATENAR,Banco!$A:$A,0)</f>
        <v>8161</v>
      </c>
      <c r="M669" s="82" t="str">
        <f ca="1">IF(OR(ISERROR($L669),$H669="",$H669=0),"",OFFSET(M$1,MATCH($K669,$K$1:$K669,0)-1,0))</f>
        <v>F</v>
      </c>
    </row>
    <row r="670" spans="1:14" customFormat="1" ht="12.75" x14ac:dyDescent="0.2">
      <c r="K670">
        <f>COUNTA($A$1:$A670)-1</f>
        <v>96</v>
      </c>
      <c r="M670" s="85" t="str">
        <f ca="1">IF(OFFSET($M$1,MATCH(OFFSET(K670,-1,0),$K$1:$K670,0)-1,0)="F","F","")</f>
        <v>F</v>
      </c>
    </row>
    <row r="671" spans="1:14" x14ac:dyDescent="0.2">
      <c r="A671" s="83" t="str">
        <f>CONCATENAR</f>
        <v>Composição FNDE 78</v>
      </c>
      <c r="B671" s="86" t="s">
        <v>8423</v>
      </c>
      <c r="C671" s="86" t="s">
        <v>7996</v>
      </c>
      <c r="D671" s="87" t="s">
        <v>7995</v>
      </c>
      <c r="E671" s="86" t="s">
        <v>6148</v>
      </c>
      <c r="F671" s="88">
        <f ca="1">IF($L671&gt;0,SUM(OFFSET(F671,1,0,$L671),0))</f>
        <v>1850</v>
      </c>
      <c r="G671" s="88">
        <f ca="1">IF($L671&gt;0,SUM(OFFSET(G671,1,0,$L671),0))</f>
        <v>1864.77</v>
      </c>
      <c r="H671" s="89"/>
      <c r="I671" s="90">
        <f ca="1">IF(ISERROR(F671),0,F671)</f>
        <v>1850</v>
      </c>
      <c r="J671" s="91">
        <f ca="1">IF(ISERROR(G671),0,G671)</f>
        <v>1864.77</v>
      </c>
      <c r="K671" s="1">
        <f>COUNTA($A$1:$A671)-1</f>
        <v>97</v>
      </c>
      <c r="L671" s="1">
        <f>IF(MAX(K:K)=K671,MATCH(9999999,$K:$K)+1,MATCH(K671+1,K:K,0))-ROW(L671)-2</f>
        <v>3</v>
      </c>
      <c r="M671" s="3" t="str">
        <f ca="1">IF(AND(OR(I671&lt;&gt;0,J671&lt;&gt;0),N671="Sim"),"F","")</f>
        <v>F</v>
      </c>
      <c r="N671" s="84" t="s">
        <v>64</v>
      </c>
    </row>
    <row r="672" spans="1:14" x14ac:dyDescent="0.2">
      <c r="B672" s="92" t="s">
        <v>24</v>
      </c>
      <c r="C672" s="92" t="s">
        <v>8429</v>
      </c>
      <c r="D672" s="79" t="str">
        <f ca="1">IF(ISNUMBER($L672),OFFSET(Banco!$A$1,Composições!$L672-1,COLUMN(Composições!D672)-1),"")</f>
        <v>CISTERNA MODULARES TECNOTRI OU EQUIVALENTE TECNICO - 600L</v>
      </c>
      <c r="E672" s="78" t="str">
        <f ca="1">IF(ISNUMBER($L672),OFFSET(Banco!$A$1,Composições!$L672-1,COLUMN(Composições!E672)-1),"")</f>
        <v>UNIDADE</v>
      </c>
      <c r="F672" s="78">
        <f t="shared" ref="F672:G674" ca="1" si="121">TRUNC($H672*ROUND(I672,2),2)</f>
        <v>1850</v>
      </c>
      <c r="G672" s="78">
        <f t="shared" ca="1" si="121"/>
        <v>1850</v>
      </c>
      <c r="H672" s="80">
        <v>1</v>
      </c>
      <c r="I672" s="81">
        <f ca="1">IF(ISNUMBER($L672),VALUE(OFFSET(Banco!$A$1,Composições!$L672-1,COLUMN(Composições!I672)-4)),0)</f>
        <v>1850</v>
      </c>
      <c r="J672" s="81">
        <f ca="1">IF(ISNUMBER($L672),VALUE(OFFSET(Banco!$A$1,Composições!$L672-1,COLUMN(Composições!J672)-4)),0)</f>
        <v>1850</v>
      </c>
      <c r="K672" s="1">
        <f>COUNTA($A$1:$A672)-1</f>
        <v>97</v>
      </c>
      <c r="L672" s="1">
        <f ca="1">MATCH(Composições!CONCATENAR,Banco!$A:$A,0)</f>
        <v>286</v>
      </c>
      <c r="M672" s="82" t="str">
        <f ca="1">IF(OR(ISERROR($L672),$H672="",$H672=0),"",OFFSET(M$1,MATCH($K672,$K$1:$K672,0)-1,0))</f>
        <v>F</v>
      </c>
    </row>
    <row r="673" spans="1:14" ht="22.5" x14ac:dyDescent="0.2">
      <c r="B673" s="92" t="s">
        <v>6165</v>
      </c>
      <c r="C673" s="92" t="s">
        <v>142</v>
      </c>
      <c r="D673" s="79" t="str">
        <f ca="1">IF(ISNUMBER($L673),OFFSET(Banco!$A$1,Composições!$L673-1,COLUMN(Composições!D673)-1),"")</f>
        <v>AUXILIAR DE ENCANADOR OU BOMBEIRO HIDRÁULICO COM ENCARGOS COMPLEMENTARES</v>
      </c>
      <c r="E673" s="78" t="str">
        <f ca="1">IF(ISNUMBER($L673),OFFSET(Banco!$A$1,Composições!$L673-1,COLUMN(Composições!E673)-1),"")</f>
        <v>H</v>
      </c>
      <c r="F673" s="78">
        <f t="shared" ca="1" si="121"/>
        <v>0</v>
      </c>
      <c r="G673" s="78">
        <f t="shared" ca="1" si="121"/>
        <v>6.58</v>
      </c>
      <c r="H673" s="80">
        <v>0.26900000000000002</v>
      </c>
      <c r="I673" s="81">
        <f ca="1">IF(ISNUMBER($L673),VALUE(OFFSET(Banco!$A$1,Composições!$L673-1,COLUMN(Composições!I673)-4)),0)</f>
        <v>0</v>
      </c>
      <c r="J673" s="81">
        <f ca="1">IF(ISNUMBER($L673),VALUE(OFFSET(Banco!$A$1,Composições!$L673-1,COLUMN(Composições!J673)-4)),0)</f>
        <v>24.48</v>
      </c>
      <c r="K673" s="1">
        <f>COUNTA($A$1:$A673)-1</f>
        <v>97</v>
      </c>
      <c r="L673" s="1">
        <f ca="1">MATCH(Composições!CONCATENAR,Banco!$A:$A,0)</f>
        <v>7040</v>
      </c>
      <c r="M673" s="82" t="str">
        <f ca="1">IF(OR(ISERROR($L673),$H673="",$H673=0),"",OFFSET(M$1,MATCH($K673,$K$1:$K673,0)-1,0))</f>
        <v>F</v>
      </c>
    </row>
    <row r="674" spans="1:14" x14ac:dyDescent="0.2">
      <c r="B674" s="92" t="s">
        <v>6165</v>
      </c>
      <c r="C674" s="92" t="s">
        <v>149</v>
      </c>
      <c r="D674" s="79" t="str">
        <f ca="1">IF(ISNUMBER($L674),OFFSET(Banco!$A$1,Composições!$L674-1,COLUMN(Composições!D674)-1),"")</f>
        <v>ENCANADOR OU BOMBEIRO HIDRÁULICO COM ENCARGOS COMPLEMENTARES</v>
      </c>
      <c r="E674" s="78" t="str">
        <f ca="1">IF(ISNUMBER($L674),OFFSET(Banco!$A$1,Composições!$L674-1,COLUMN(Composições!E674)-1),"")</f>
        <v>H</v>
      </c>
      <c r="F674" s="78">
        <f t="shared" ca="1" si="121"/>
        <v>0</v>
      </c>
      <c r="G674" s="78">
        <f t="shared" ca="1" si="121"/>
        <v>8.19</v>
      </c>
      <c r="H674" s="80">
        <v>0.26900000000000002</v>
      </c>
      <c r="I674" s="81">
        <f ca="1">IF(ISNUMBER($L674),VALUE(OFFSET(Banco!$A$1,Composições!$L674-1,COLUMN(Composições!I674)-4)),0)</f>
        <v>0</v>
      </c>
      <c r="J674" s="81">
        <f ca="1">IF(ISNUMBER($L674),VALUE(OFFSET(Banco!$A$1,Composições!$L674-1,COLUMN(Composições!J674)-4)),0)</f>
        <v>30.48</v>
      </c>
      <c r="K674" s="1">
        <f>COUNTA($A$1:$A674)-1</f>
        <v>97</v>
      </c>
      <c r="L674" s="1">
        <f ca="1">MATCH(Composições!CONCATENAR,Banco!$A:$A,0)</f>
        <v>7263</v>
      </c>
      <c r="M674" s="82" t="str">
        <f ca="1">IF(OR(ISERROR($L674),$H674="",$H674=0),"",OFFSET(M$1,MATCH($K674,$K$1:$K674,0)-1,0))</f>
        <v>F</v>
      </c>
    </row>
    <row r="675" spans="1:14" customFormat="1" ht="12.75" x14ac:dyDescent="0.2">
      <c r="K675">
        <f>COUNTA($A$1:$A675)-1</f>
        <v>97</v>
      </c>
      <c r="M675" s="85" t="str">
        <f ca="1">IF(OFFSET($M$1,MATCH(OFFSET(K675,-1,0),$K$1:$K675,0)-1,0)="F","F","")</f>
        <v>F</v>
      </c>
    </row>
    <row r="676" spans="1:14" x14ac:dyDescent="0.2">
      <c r="A676" s="83" t="str">
        <f>CONCATENAR</f>
        <v>Composição FNDE 79</v>
      </c>
      <c r="B676" s="86" t="s">
        <v>8423</v>
      </c>
      <c r="C676" s="86" t="s">
        <v>7998</v>
      </c>
      <c r="D676" s="87" t="s">
        <v>7997</v>
      </c>
      <c r="E676" s="86" t="s">
        <v>6148</v>
      </c>
      <c r="F676" s="88">
        <f ca="1">IF($L676&gt;0,SUM(OFFSET(F676,1,0,$L676),0))</f>
        <v>216</v>
      </c>
      <c r="G676" s="88">
        <f ca="1">IF($L676&gt;0,SUM(OFFSET(G676,1,0,$L676),0))</f>
        <v>230.77</v>
      </c>
      <c r="H676" s="89"/>
      <c r="I676" s="90">
        <f ca="1">IF(ISERROR(F676),0,F676)</f>
        <v>216</v>
      </c>
      <c r="J676" s="91">
        <f ca="1">IF(ISERROR(G676),0,G676)</f>
        <v>230.77</v>
      </c>
      <c r="K676" s="1">
        <f>COUNTA($A$1:$A676)-1</f>
        <v>98</v>
      </c>
      <c r="L676" s="1">
        <f>IF(MAX(K:K)=K676,MATCH(9999999,$K:$K)+1,MATCH(K676+1,K:K,0))-ROW(L676)-2</f>
        <v>3</v>
      </c>
      <c r="M676" s="3" t="str">
        <f ca="1">IF(AND(OR(I676&lt;&gt;0,J676&lt;&gt;0),N676="Sim"),"F","")</f>
        <v>F</v>
      </c>
      <c r="N676" s="84" t="s">
        <v>64</v>
      </c>
    </row>
    <row r="677" spans="1:14" x14ac:dyDescent="0.2">
      <c r="B677" s="92" t="s">
        <v>24</v>
      </c>
      <c r="C677" s="92" t="s">
        <v>8430</v>
      </c>
      <c r="D677" s="79" t="str">
        <f ca="1">IF(ISNUMBER($L677),OFFSET(Banco!$A$1,Composições!$L677-1,COLUMN(Composições!D677)-1),"")</f>
        <v xml:space="preserve">SMART FILTRO TECNOTRI OU EQUIVALENTE </v>
      </c>
      <c r="E677" s="78" t="str">
        <f ca="1">IF(ISNUMBER($L677),OFFSET(Banco!$A$1,Composições!$L677-1,COLUMN(Composições!E677)-1),"")</f>
        <v>UNIDADE</v>
      </c>
      <c r="F677" s="78">
        <f t="shared" ref="F677:G679" ca="1" si="122">TRUNC($H677*ROUND(I677,2),2)</f>
        <v>216</v>
      </c>
      <c r="G677" s="78">
        <f t="shared" ca="1" si="122"/>
        <v>216</v>
      </c>
      <c r="H677" s="80">
        <v>1</v>
      </c>
      <c r="I677" s="81">
        <f ca="1">IF(ISNUMBER($L677),VALUE(OFFSET(Banco!$A$1,Composições!$L677-1,COLUMN(Composições!I677)-4)),0)</f>
        <v>216</v>
      </c>
      <c r="J677" s="81">
        <f ca="1">IF(ISNUMBER($L677),VALUE(OFFSET(Banco!$A$1,Composições!$L677-1,COLUMN(Composições!J677)-4)),0)</f>
        <v>216</v>
      </c>
      <c r="K677" s="1">
        <f>COUNTA($A$1:$A677)-1</f>
        <v>98</v>
      </c>
      <c r="L677" s="1">
        <f ca="1">MATCH(Composições!CONCATENAR,Banco!$A:$A,0)</f>
        <v>287</v>
      </c>
      <c r="M677" s="82" t="str">
        <f ca="1">IF(OR(ISERROR($L677),$H677="",$H677=0),"",OFFSET(M$1,MATCH($K677,$K$1:$K677,0)-1,0))</f>
        <v>F</v>
      </c>
    </row>
    <row r="678" spans="1:14" ht="22.5" x14ac:dyDescent="0.2">
      <c r="B678" s="92" t="s">
        <v>6165</v>
      </c>
      <c r="C678" s="92" t="s">
        <v>142</v>
      </c>
      <c r="D678" s="79" t="str">
        <f ca="1">IF(ISNUMBER($L678),OFFSET(Banco!$A$1,Composições!$L678-1,COLUMN(Composições!D678)-1),"")</f>
        <v>AUXILIAR DE ENCANADOR OU BOMBEIRO HIDRÁULICO COM ENCARGOS COMPLEMENTARES</v>
      </c>
      <c r="E678" s="78" t="str">
        <f ca="1">IF(ISNUMBER($L678),OFFSET(Banco!$A$1,Composições!$L678-1,COLUMN(Composições!E678)-1),"")</f>
        <v>H</v>
      </c>
      <c r="F678" s="78">
        <f t="shared" ca="1" si="122"/>
        <v>0</v>
      </c>
      <c r="G678" s="78">
        <f t="shared" ca="1" si="122"/>
        <v>6.58</v>
      </c>
      <c r="H678" s="80">
        <v>0.26900000000000002</v>
      </c>
      <c r="I678" s="81">
        <f ca="1">IF(ISNUMBER($L678),VALUE(OFFSET(Banco!$A$1,Composições!$L678-1,COLUMN(Composições!I678)-4)),0)</f>
        <v>0</v>
      </c>
      <c r="J678" s="81">
        <f ca="1">IF(ISNUMBER($L678),VALUE(OFFSET(Banco!$A$1,Composições!$L678-1,COLUMN(Composições!J678)-4)),0)</f>
        <v>24.48</v>
      </c>
      <c r="K678" s="1">
        <f>COUNTA($A$1:$A678)-1</f>
        <v>98</v>
      </c>
      <c r="L678" s="1">
        <f ca="1">MATCH(Composições!CONCATENAR,Banco!$A:$A,0)</f>
        <v>7040</v>
      </c>
      <c r="M678" s="82" t="str">
        <f ca="1">IF(OR(ISERROR($L678),$H678="",$H678=0),"",OFFSET(M$1,MATCH($K678,$K$1:$K678,0)-1,0))</f>
        <v>F</v>
      </c>
    </row>
    <row r="679" spans="1:14" x14ac:dyDescent="0.2">
      <c r="B679" s="92" t="s">
        <v>6165</v>
      </c>
      <c r="C679" s="92" t="s">
        <v>149</v>
      </c>
      <c r="D679" s="79" t="str">
        <f ca="1">IF(ISNUMBER($L679),OFFSET(Banco!$A$1,Composições!$L679-1,COLUMN(Composições!D679)-1),"")</f>
        <v>ENCANADOR OU BOMBEIRO HIDRÁULICO COM ENCARGOS COMPLEMENTARES</v>
      </c>
      <c r="E679" s="78" t="str">
        <f ca="1">IF(ISNUMBER($L679),OFFSET(Banco!$A$1,Composições!$L679-1,COLUMN(Composições!E679)-1),"")</f>
        <v>H</v>
      </c>
      <c r="F679" s="78">
        <f t="shared" ca="1" si="122"/>
        <v>0</v>
      </c>
      <c r="G679" s="78">
        <f t="shared" ca="1" si="122"/>
        <v>8.19</v>
      </c>
      <c r="H679" s="80">
        <v>0.26900000000000002</v>
      </c>
      <c r="I679" s="81">
        <f ca="1">IF(ISNUMBER($L679),VALUE(OFFSET(Banco!$A$1,Composições!$L679-1,COLUMN(Composições!I679)-4)),0)</f>
        <v>0</v>
      </c>
      <c r="J679" s="81">
        <f ca="1">IF(ISNUMBER($L679),VALUE(OFFSET(Banco!$A$1,Composições!$L679-1,COLUMN(Composições!J679)-4)),0)</f>
        <v>30.48</v>
      </c>
      <c r="K679" s="1">
        <f>COUNTA($A$1:$A679)-1</f>
        <v>98</v>
      </c>
      <c r="L679" s="1">
        <f ca="1">MATCH(Composições!CONCATENAR,Banco!$A:$A,0)</f>
        <v>7263</v>
      </c>
      <c r="M679" s="82" t="str">
        <f ca="1">IF(OR(ISERROR($L679),$H679="",$H679=0),"",OFFSET(M$1,MATCH($K679,$K$1:$K679,0)-1,0))</f>
        <v>F</v>
      </c>
    </row>
    <row r="680" spans="1:14" customFormat="1" ht="12.75" x14ac:dyDescent="0.2">
      <c r="K680">
        <f>COUNTA($A$1:$A680)-1</f>
        <v>98</v>
      </c>
      <c r="M680" s="85" t="str">
        <f ca="1">IF(OFFSET($M$1,MATCH(OFFSET(K680,-1,0),$K$1:$K680,0)-1,0)="F","F","")</f>
        <v>F</v>
      </c>
    </row>
    <row r="681" spans="1:14" ht="22.5" x14ac:dyDescent="0.2">
      <c r="A681" s="83" t="str">
        <f>CONCATENAR</f>
        <v>Composição FNDE 416</v>
      </c>
      <c r="B681" s="86" t="s">
        <v>8423</v>
      </c>
      <c r="C681" s="86" t="s">
        <v>8000</v>
      </c>
      <c r="D681" s="87" t="s">
        <v>7999</v>
      </c>
      <c r="E681" s="86" t="s">
        <v>6148</v>
      </c>
      <c r="F681" s="88">
        <f ca="1">IF($L681&gt;0,SUM(OFFSET(F681,1,0,$L681),0))</f>
        <v>0</v>
      </c>
      <c r="G681" s="88">
        <f ca="1">IF($L681&gt;0,SUM(OFFSET(G681,1,0,$L681),0))</f>
        <v>99.820000000000007</v>
      </c>
      <c r="H681" s="89"/>
      <c r="I681" s="90">
        <f ca="1">IF(ISERROR(F681),0,F681)</f>
        <v>0</v>
      </c>
      <c r="J681" s="91">
        <f ca="1">IF(ISERROR(G681),0,G681)</f>
        <v>99.820000000000007</v>
      </c>
      <c r="K681" s="1">
        <f>COUNTA($A$1:$A681)-1</f>
        <v>99</v>
      </c>
      <c r="L681" s="1">
        <f>IF(MAX(K:K)=K681,MATCH(9999999,$K:$K)+1,MATCH(K681+1,K:K,0))-ROW(L681)-2</f>
        <v>6</v>
      </c>
      <c r="M681" s="3" t="str">
        <f ca="1">IF(AND(OR(I681&lt;&gt;0,J681&lt;&gt;0),N681="Sim"),"F","")</f>
        <v>F</v>
      </c>
      <c r="N681" s="84" t="s">
        <v>64</v>
      </c>
    </row>
    <row r="682" spans="1:14" x14ac:dyDescent="0.2">
      <c r="B682" s="92" t="s">
        <v>6169</v>
      </c>
      <c r="C682" s="92" t="s">
        <v>8039</v>
      </c>
      <c r="D682" s="79" t="str">
        <f ca="1">IF(ISNUMBER($L682),OFFSET(Banco!$A$1,Composições!$L682-1,COLUMN(Composições!D682)-1),"")</f>
        <v>ANEL BORRACHA, DN 100 MM, PARA TUBO SERIE REFORCADA ESGOTO PREDIAL</v>
      </c>
      <c r="E682" s="78" t="str">
        <f ca="1">IF(ISNUMBER($L682),OFFSET(Banco!$A$1,Composições!$L682-1,COLUMN(Composições!E682)-1),"")</f>
        <v>UN</v>
      </c>
      <c r="F682" s="78">
        <f t="shared" ref="F682:F687" ca="1" si="123">TRUNC($H682*ROUND(I682,2),2)</f>
        <v>0</v>
      </c>
      <c r="G682" s="78">
        <f t="shared" ref="G682:G687" ca="1" si="124">TRUNC($H682*ROUND(J682,2),2)</f>
        <v>6.84</v>
      </c>
      <c r="H682" s="80">
        <v>2</v>
      </c>
      <c r="I682" s="81">
        <f ca="1">IF(ISNUMBER($L682),VALUE(OFFSET(Banco!$A$1,Composições!$L682-1,COLUMN(Composições!I682)-4)),0)</f>
        <v>0</v>
      </c>
      <c r="J682" s="81">
        <f ca="1">IF(ISNUMBER($L682),VALUE(OFFSET(Banco!$A$1,Composições!$L682-1,COLUMN(Composições!J682)-4)),0)</f>
        <v>3.42</v>
      </c>
      <c r="K682" s="1">
        <f>COUNTA($A$1:$A682)-1</f>
        <v>99</v>
      </c>
      <c r="L682" s="1">
        <f ca="1">MATCH(Composições!CONCATENAR,Banco!$A:$A,0)</f>
        <v>10119</v>
      </c>
      <c r="M682" s="82" t="str">
        <f ca="1">IF(OR(ISERROR($L682),$H682="",$H682=0),"",OFFSET(M$1,MATCH($K682,$K$1:$K682,0)-1,0))</f>
        <v>F</v>
      </c>
    </row>
    <row r="683" spans="1:14" x14ac:dyDescent="0.2">
      <c r="B683" s="92" t="s">
        <v>6169</v>
      </c>
      <c r="C683" s="92" t="s">
        <v>8040</v>
      </c>
      <c r="D683" s="79" t="str">
        <f ca="1">IF(ISNUMBER($L683),OFFSET(Banco!$A$1,Composições!$L683-1,COLUMN(Composições!D683)-1),"")</f>
        <v>ANEL BORRACHA, DN 75 MM, PARA TUBO SERIE REFORCADA ESGOTO PREDIAL</v>
      </c>
      <c r="E683" s="78" t="str">
        <f ca="1">IF(ISNUMBER($L683),OFFSET(Banco!$A$1,Composições!$L683-1,COLUMN(Composições!E683)-1),"")</f>
        <v>UN</v>
      </c>
      <c r="F683" s="78">
        <f t="shared" ca="1" si="123"/>
        <v>0</v>
      </c>
      <c r="G683" s="78">
        <f t="shared" ca="1" si="124"/>
        <v>2.63</v>
      </c>
      <c r="H683" s="80">
        <v>1</v>
      </c>
      <c r="I683" s="81">
        <f ca="1">IF(ISNUMBER($L683),VALUE(OFFSET(Banco!$A$1,Composições!$L683-1,COLUMN(Composições!I683)-4)),0)</f>
        <v>0</v>
      </c>
      <c r="J683" s="81">
        <f ca="1">IF(ISNUMBER($L683),VALUE(OFFSET(Banco!$A$1,Composições!$L683-1,COLUMN(Composições!J683)-4)),0)</f>
        <v>2.63</v>
      </c>
      <c r="K683" s="1">
        <f>COUNTA($A$1:$A683)-1</f>
        <v>99</v>
      </c>
      <c r="L683" s="1">
        <f ca="1">MATCH(Composições!CONCATENAR,Banco!$A:$A,0)</f>
        <v>10122</v>
      </c>
      <c r="M683" s="82" t="str">
        <f ca="1">IF(OR(ISERROR($L683),$H683="",$H683=0),"",OFFSET(M$1,MATCH($K683,$K$1:$K683,0)-1,0))</f>
        <v>F</v>
      </c>
    </row>
    <row r="684" spans="1:14" x14ac:dyDescent="0.2">
      <c r="B684" s="92" t="s">
        <v>6169</v>
      </c>
      <c r="C684" s="92" t="s">
        <v>8041</v>
      </c>
      <c r="D684" s="79" t="str">
        <f ca="1">IF(ISNUMBER($L684),OFFSET(Banco!$A$1,Composições!$L684-1,COLUMN(Composições!D684)-1),"")</f>
        <v>JUNCAO SIMPLES, PVC SERIE R, DN 100 X 75 MM, PARA ESGOTO PREDIAL</v>
      </c>
      <c r="E684" s="78" t="str">
        <f ca="1">IF(ISNUMBER($L684),OFFSET(Banco!$A$1,Composições!$L684-1,COLUMN(Composições!E684)-1),"")</f>
        <v>UN</v>
      </c>
      <c r="F684" s="78">
        <f t="shared" ca="1" si="123"/>
        <v>0</v>
      </c>
      <c r="G684" s="78">
        <f t="shared" ca="1" si="124"/>
        <v>68.92</v>
      </c>
      <c r="H684" s="80">
        <v>1</v>
      </c>
      <c r="I684" s="81">
        <f ca="1">IF(ISNUMBER($L684),VALUE(OFFSET(Banco!$A$1,Composições!$L684-1,COLUMN(Composições!I684)-4)),0)</f>
        <v>0</v>
      </c>
      <c r="J684" s="81">
        <f ca="1">IF(ISNUMBER($L684),VALUE(OFFSET(Banco!$A$1,Composições!$L684-1,COLUMN(Composições!J684)-4)),0)</f>
        <v>68.92</v>
      </c>
      <c r="K684" s="1">
        <f>COUNTA($A$1:$A684)-1</f>
        <v>99</v>
      </c>
      <c r="L684" s="1">
        <f ca="1">MATCH(Composições!CONCATENAR,Banco!$A:$A,0)</f>
        <v>12382</v>
      </c>
      <c r="M684" s="82" t="str">
        <f ca="1">IF(OR(ISERROR($L684),$H684="",$H684=0),"",OFFSET(M$1,MATCH($K684,$K$1:$K684,0)-1,0))</f>
        <v>F</v>
      </c>
    </row>
    <row r="685" spans="1:14" ht="22.5" x14ac:dyDescent="0.2">
      <c r="B685" s="92" t="s">
        <v>6169</v>
      </c>
      <c r="C685" s="92" t="s">
        <v>8042</v>
      </c>
      <c r="D685" s="79" t="str">
        <f ca="1">IF(ISNUMBER($L685),OFFSET(Banco!$A$1,Composições!$L685-1,COLUMN(Composições!D685)-1),"")</f>
        <v>PASTA LUBRIFICANTE PARA TUBOS E CONEXOES COM JUNTA ELASTICA, EMBALAGEM DE *400* GR (USO EM PVC, ACO, POLIETILENO E OUTROS)</v>
      </c>
      <c r="E685" s="78" t="str">
        <f ca="1">IF(ISNUMBER($L685),OFFSET(Banco!$A$1,Composições!$L685-1,COLUMN(Composições!E685)-1),"")</f>
        <v>UN</v>
      </c>
      <c r="F685" s="78">
        <f t="shared" ca="1" si="123"/>
        <v>0</v>
      </c>
      <c r="G685" s="78">
        <f t="shared" ca="1" si="124"/>
        <v>3.87</v>
      </c>
      <c r="H685" s="80">
        <v>0.1525</v>
      </c>
      <c r="I685" s="81">
        <f ca="1">IF(ISNUMBER($L685),VALUE(OFFSET(Banco!$A$1,Composições!$L685-1,COLUMN(Composições!I685)-4)),0)</f>
        <v>0</v>
      </c>
      <c r="J685" s="81">
        <f ca="1">IF(ISNUMBER($L685),VALUE(OFFSET(Banco!$A$1,Composições!$L685-1,COLUMN(Composições!J685)-4)),0)</f>
        <v>25.4</v>
      </c>
      <c r="K685" s="1">
        <f>COUNTA($A$1:$A685)-1</f>
        <v>99</v>
      </c>
      <c r="L685" s="1">
        <f ca="1">MATCH(Composições!CONCATENAR,Banco!$A:$A,0)</f>
        <v>13151</v>
      </c>
      <c r="M685" s="82" t="str">
        <f ca="1">IF(OR(ISERROR($L685),$H685="",$H685=0),"",OFFSET(M$1,MATCH($K685,$K$1:$K685,0)-1,0))</f>
        <v>F</v>
      </c>
    </row>
    <row r="686" spans="1:14" ht="22.5" x14ac:dyDescent="0.2">
      <c r="B686" s="92" t="s">
        <v>6165</v>
      </c>
      <c r="C686" s="92" t="s">
        <v>142</v>
      </c>
      <c r="D686" s="79" t="str">
        <f ca="1">IF(ISNUMBER($L686),OFFSET(Banco!$A$1,Composições!$L686-1,COLUMN(Composições!D686)-1),"")</f>
        <v>AUXILIAR DE ENCANADOR OU BOMBEIRO HIDRÁULICO COM ENCARGOS COMPLEMENTARES</v>
      </c>
      <c r="E686" s="78" t="str">
        <f ca="1">IF(ISNUMBER($L686),OFFSET(Banco!$A$1,Composições!$L686-1,COLUMN(Composições!E686)-1),"")</f>
        <v>H</v>
      </c>
      <c r="F686" s="78">
        <f t="shared" ca="1" si="123"/>
        <v>0</v>
      </c>
      <c r="G686" s="78">
        <f t="shared" ca="1" si="124"/>
        <v>7.82</v>
      </c>
      <c r="H686" s="80">
        <v>0.31969999999999998</v>
      </c>
      <c r="I686" s="81">
        <f ca="1">IF(ISNUMBER($L686),VALUE(OFFSET(Banco!$A$1,Composições!$L686-1,COLUMN(Composições!I686)-4)),0)</f>
        <v>0</v>
      </c>
      <c r="J686" s="81">
        <f ca="1">IF(ISNUMBER($L686),VALUE(OFFSET(Banco!$A$1,Composições!$L686-1,COLUMN(Composições!J686)-4)),0)</f>
        <v>24.48</v>
      </c>
      <c r="K686" s="1">
        <f>COUNTA($A$1:$A686)-1</f>
        <v>99</v>
      </c>
      <c r="L686" s="1">
        <f ca="1">MATCH(Composições!CONCATENAR,Banco!$A:$A,0)</f>
        <v>7040</v>
      </c>
      <c r="M686" s="82" t="str">
        <f ca="1">IF(OR(ISERROR($L686),$H686="",$H686=0),"",OFFSET(M$1,MATCH($K686,$K$1:$K686,0)-1,0))</f>
        <v>F</v>
      </c>
    </row>
    <row r="687" spans="1:14" x14ac:dyDescent="0.2">
      <c r="B687" s="92" t="s">
        <v>6165</v>
      </c>
      <c r="C687" s="92" t="s">
        <v>149</v>
      </c>
      <c r="D687" s="79" t="str">
        <f ca="1">IF(ISNUMBER($L687),OFFSET(Banco!$A$1,Composições!$L687-1,COLUMN(Composições!D687)-1),"")</f>
        <v>ENCANADOR OU BOMBEIRO HIDRÁULICO COM ENCARGOS COMPLEMENTARES</v>
      </c>
      <c r="E687" s="78" t="str">
        <f ca="1">IF(ISNUMBER($L687),OFFSET(Banco!$A$1,Composições!$L687-1,COLUMN(Composições!E687)-1),"")</f>
        <v>H</v>
      </c>
      <c r="F687" s="78">
        <f t="shared" ca="1" si="123"/>
        <v>0</v>
      </c>
      <c r="G687" s="78">
        <f t="shared" ca="1" si="124"/>
        <v>9.74</v>
      </c>
      <c r="H687" s="80">
        <v>0.31969999999999998</v>
      </c>
      <c r="I687" s="81">
        <f ca="1">IF(ISNUMBER($L687),VALUE(OFFSET(Banco!$A$1,Composições!$L687-1,COLUMN(Composições!I687)-4)),0)</f>
        <v>0</v>
      </c>
      <c r="J687" s="81">
        <f ca="1">IF(ISNUMBER($L687),VALUE(OFFSET(Banco!$A$1,Composições!$L687-1,COLUMN(Composições!J687)-4)),0)</f>
        <v>30.48</v>
      </c>
      <c r="K687" s="1">
        <f>COUNTA($A$1:$A687)-1</f>
        <v>99</v>
      </c>
      <c r="L687" s="1">
        <f ca="1">MATCH(Composições!CONCATENAR,Banco!$A:$A,0)</f>
        <v>7263</v>
      </c>
      <c r="M687" s="82" t="str">
        <f ca="1">IF(OR(ISERROR($L687),$H687="",$H687=0),"",OFFSET(M$1,MATCH($K687,$K$1:$K687,0)-1,0))</f>
        <v>F</v>
      </c>
    </row>
    <row r="688" spans="1:14" customFormat="1" ht="12.75" x14ac:dyDescent="0.2">
      <c r="K688">
        <f>COUNTA($A$1:$A688)-1</f>
        <v>99</v>
      </c>
      <c r="M688" s="85" t="str">
        <f ca="1">IF(OFFSET($M$1,MATCH(OFFSET(K688,-1,0),$K$1:$K688,0)-1,0)="F","F","")</f>
        <v>F</v>
      </c>
    </row>
    <row r="689" spans="1:14" ht="22.5" x14ac:dyDescent="0.2">
      <c r="A689" s="83" t="str">
        <f>CONCATENAR</f>
        <v>Composição FNDE 421</v>
      </c>
      <c r="B689" s="86" t="s">
        <v>8423</v>
      </c>
      <c r="C689" s="86" t="s">
        <v>8002</v>
      </c>
      <c r="D689" s="87" t="s">
        <v>8001</v>
      </c>
      <c r="E689" s="86" t="s">
        <v>6148</v>
      </c>
      <c r="F689" s="88">
        <f ca="1">IF($L689&gt;0,SUM(OFFSET(F689,1,0,$L689),0))</f>
        <v>0</v>
      </c>
      <c r="G689" s="88">
        <f ca="1">IF($L689&gt;0,SUM(OFFSET(G689,1,0,$L689),0))</f>
        <v>99.820000000000007</v>
      </c>
      <c r="H689" s="89"/>
      <c r="I689" s="90">
        <f ca="1">IF(ISERROR(F689),0,F689)</f>
        <v>0</v>
      </c>
      <c r="J689" s="91">
        <f ca="1">IF(ISERROR(G689),0,G689)</f>
        <v>99.820000000000007</v>
      </c>
      <c r="K689" s="1">
        <f>COUNTA($A$1:$A689)-1</f>
        <v>100</v>
      </c>
      <c r="L689" s="1">
        <f>IF(MAX(K:K)=K689,MATCH(9999999,$K:$K)+1,MATCH(K689+1,K:K,0))-ROW(L689)-2</f>
        <v>6</v>
      </c>
      <c r="M689" s="3" t="str">
        <f ca="1">IF(AND(OR(I689&lt;&gt;0,J689&lt;&gt;0),N689="Sim"),"F","")</f>
        <v>F</v>
      </c>
      <c r="N689" s="84" t="s">
        <v>64</v>
      </c>
    </row>
    <row r="690" spans="1:14" x14ac:dyDescent="0.2">
      <c r="B690" s="92" t="s">
        <v>6169</v>
      </c>
      <c r="C690" s="92" t="s">
        <v>8039</v>
      </c>
      <c r="D690" s="79" t="str">
        <f ca="1">IF(ISNUMBER($L690),OFFSET(Banco!$A$1,Composições!$L690-1,COLUMN(Composições!D690)-1),"")</f>
        <v>ANEL BORRACHA, DN 100 MM, PARA TUBO SERIE REFORCADA ESGOTO PREDIAL</v>
      </c>
      <c r="E690" s="78" t="str">
        <f ca="1">IF(ISNUMBER($L690),OFFSET(Banco!$A$1,Composições!$L690-1,COLUMN(Composições!E690)-1),"")</f>
        <v>UN</v>
      </c>
      <c r="F690" s="78">
        <f t="shared" ref="F690:F695" ca="1" si="125">TRUNC($H690*ROUND(I690,2),2)</f>
        <v>0</v>
      </c>
      <c r="G690" s="78">
        <f t="shared" ref="G690:G695" ca="1" si="126">TRUNC($H690*ROUND(J690,2),2)</f>
        <v>6.84</v>
      </c>
      <c r="H690" s="80">
        <v>2</v>
      </c>
      <c r="I690" s="81">
        <f ca="1">IF(ISNUMBER($L690),VALUE(OFFSET(Banco!$A$1,Composições!$L690-1,COLUMN(Composições!I690)-4)),0)</f>
        <v>0</v>
      </c>
      <c r="J690" s="81">
        <f ca="1">IF(ISNUMBER($L690),VALUE(OFFSET(Banco!$A$1,Composições!$L690-1,COLUMN(Composições!J690)-4)),0)</f>
        <v>3.42</v>
      </c>
      <c r="K690" s="1">
        <f>COUNTA($A$1:$A690)-1</f>
        <v>100</v>
      </c>
      <c r="L690" s="1">
        <f ca="1">MATCH(Composições!CONCATENAR,Banco!$A:$A,0)</f>
        <v>10119</v>
      </c>
      <c r="M690" s="82" t="str">
        <f ca="1">IF(OR(ISERROR($L690),$H690="",$H690=0),"",OFFSET(M$1,MATCH($K690,$K$1:$K690,0)-1,0))</f>
        <v>F</v>
      </c>
    </row>
    <row r="691" spans="1:14" x14ac:dyDescent="0.2">
      <c r="B691" s="92" t="s">
        <v>6169</v>
      </c>
      <c r="C691" s="92" t="s">
        <v>8040</v>
      </c>
      <c r="D691" s="79" t="str">
        <f ca="1">IF(ISNUMBER($L691),OFFSET(Banco!$A$1,Composições!$L691-1,COLUMN(Composições!D691)-1),"")</f>
        <v>ANEL BORRACHA, DN 75 MM, PARA TUBO SERIE REFORCADA ESGOTO PREDIAL</v>
      </c>
      <c r="E691" s="78" t="str">
        <f ca="1">IF(ISNUMBER($L691),OFFSET(Banco!$A$1,Composições!$L691-1,COLUMN(Composições!E691)-1),"")</f>
        <v>UN</v>
      </c>
      <c r="F691" s="78">
        <f t="shared" ca="1" si="125"/>
        <v>0</v>
      </c>
      <c r="G691" s="78">
        <f t="shared" ca="1" si="126"/>
        <v>2.63</v>
      </c>
      <c r="H691" s="80">
        <v>1</v>
      </c>
      <c r="I691" s="81">
        <f ca="1">IF(ISNUMBER($L691),VALUE(OFFSET(Banco!$A$1,Composições!$L691-1,COLUMN(Composições!I691)-4)),0)</f>
        <v>0</v>
      </c>
      <c r="J691" s="81">
        <f ca="1">IF(ISNUMBER($L691),VALUE(OFFSET(Banco!$A$1,Composições!$L691-1,COLUMN(Composições!J691)-4)),0)</f>
        <v>2.63</v>
      </c>
      <c r="K691" s="1">
        <f>COUNTA($A$1:$A691)-1</f>
        <v>100</v>
      </c>
      <c r="L691" s="1">
        <f ca="1">MATCH(Composições!CONCATENAR,Banco!$A:$A,0)</f>
        <v>10122</v>
      </c>
      <c r="M691" s="82" t="str">
        <f ca="1">IF(OR(ISERROR($L691),$H691="",$H691=0),"",OFFSET(M$1,MATCH($K691,$K$1:$K691,0)-1,0))</f>
        <v>F</v>
      </c>
    </row>
    <row r="692" spans="1:14" x14ac:dyDescent="0.2">
      <c r="B692" s="92" t="s">
        <v>6169</v>
      </c>
      <c r="C692" s="92" t="s">
        <v>8041</v>
      </c>
      <c r="D692" s="79" t="str">
        <f ca="1">IF(ISNUMBER($L692),OFFSET(Banco!$A$1,Composições!$L692-1,COLUMN(Composições!D692)-1),"")</f>
        <v>JUNCAO SIMPLES, PVC SERIE R, DN 100 X 75 MM, PARA ESGOTO PREDIAL</v>
      </c>
      <c r="E692" s="78" t="str">
        <f ca="1">IF(ISNUMBER($L692),OFFSET(Banco!$A$1,Composições!$L692-1,COLUMN(Composições!E692)-1),"")</f>
        <v>UN</v>
      </c>
      <c r="F692" s="78">
        <f t="shared" ca="1" si="125"/>
        <v>0</v>
      </c>
      <c r="G692" s="78">
        <f t="shared" ca="1" si="126"/>
        <v>68.92</v>
      </c>
      <c r="H692" s="80">
        <v>1</v>
      </c>
      <c r="I692" s="81">
        <f ca="1">IF(ISNUMBER($L692),VALUE(OFFSET(Banco!$A$1,Composições!$L692-1,COLUMN(Composições!I692)-4)),0)</f>
        <v>0</v>
      </c>
      <c r="J692" s="81">
        <f ca="1">IF(ISNUMBER($L692),VALUE(OFFSET(Banco!$A$1,Composições!$L692-1,COLUMN(Composições!J692)-4)),0)</f>
        <v>68.92</v>
      </c>
      <c r="K692" s="1">
        <f>COUNTA($A$1:$A692)-1</f>
        <v>100</v>
      </c>
      <c r="L692" s="1">
        <f ca="1">MATCH(Composições!CONCATENAR,Banco!$A:$A,0)</f>
        <v>12382</v>
      </c>
      <c r="M692" s="82" t="str">
        <f ca="1">IF(OR(ISERROR($L692),$H692="",$H692=0),"",OFFSET(M$1,MATCH($K692,$K$1:$K692,0)-1,0))</f>
        <v>F</v>
      </c>
    </row>
    <row r="693" spans="1:14" ht="22.5" x14ac:dyDescent="0.2">
      <c r="B693" s="92" t="s">
        <v>6169</v>
      </c>
      <c r="C693" s="92" t="s">
        <v>8042</v>
      </c>
      <c r="D693" s="79" t="str">
        <f ca="1">IF(ISNUMBER($L693),OFFSET(Banco!$A$1,Composições!$L693-1,COLUMN(Composições!D693)-1),"")</f>
        <v>PASTA LUBRIFICANTE PARA TUBOS E CONEXOES COM JUNTA ELASTICA, EMBALAGEM DE *400* GR (USO EM PVC, ACO, POLIETILENO E OUTROS)</v>
      </c>
      <c r="E693" s="78" t="str">
        <f ca="1">IF(ISNUMBER($L693),OFFSET(Banco!$A$1,Composições!$L693-1,COLUMN(Composições!E693)-1),"")</f>
        <v>UN</v>
      </c>
      <c r="F693" s="78">
        <f t="shared" ca="1" si="125"/>
        <v>0</v>
      </c>
      <c r="G693" s="78">
        <f t="shared" ca="1" si="126"/>
        <v>3.87</v>
      </c>
      <c r="H693" s="80">
        <v>0.1525</v>
      </c>
      <c r="I693" s="81">
        <f ca="1">IF(ISNUMBER($L693),VALUE(OFFSET(Banco!$A$1,Composições!$L693-1,COLUMN(Composições!I693)-4)),0)</f>
        <v>0</v>
      </c>
      <c r="J693" s="81">
        <f ca="1">IF(ISNUMBER($L693),VALUE(OFFSET(Banco!$A$1,Composições!$L693-1,COLUMN(Composições!J693)-4)),0)</f>
        <v>25.4</v>
      </c>
      <c r="K693" s="1">
        <f>COUNTA($A$1:$A693)-1</f>
        <v>100</v>
      </c>
      <c r="L693" s="1">
        <f ca="1">MATCH(Composições!CONCATENAR,Banco!$A:$A,0)</f>
        <v>13151</v>
      </c>
      <c r="M693" s="82" t="str">
        <f ca="1">IF(OR(ISERROR($L693),$H693="",$H693=0),"",OFFSET(M$1,MATCH($K693,$K$1:$K693,0)-1,0))</f>
        <v>F</v>
      </c>
    </row>
    <row r="694" spans="1:14" ht="22.5" x14ac:dyDescent="0.2">
      <c r="B694" s="92" t="s">
        <v>6165</v>
      </c>
      <c r="C694" s="92" t="s">
        <v>142</v>
      </c>
      <c r="D694" s="79" t="str">
        <f ca="1">IF(ISNUMBER($L694),OFFSET(Banco!$A$1,Composições!$L694-1,COLUMN(Composições!D694)-1),"")</f>
        <v>AUXILIAR DE ENCANADOR OU BOMBEIRO HIDRÁULICO COM ENCARGOS COMPLEMENTARES</v>
      </c>
      <c r="E694" s="78" t="str">
        <f ca="1">IF(ISNUMBER($L694),OFFSET(Banco!$A$1,Composições!$L694-1,COLUMN(Composições!E694)-1),"")</f>
        <v>H</v>
      </c>
      <c r="F694" s="78">
        <f t="shared" ca="1" si="125"/>
        <v>0</v>
      </c>
      <c r="G694" s="78">
        <f t="shared" ca="1" si="126"/>
        <v>7.82</v>
      </c>
      <c r="H694" s="80">
        <v>0.31969999999999998</v>
      </c>
      <c r="I694" s="81">
        <f ca="1">IF(ISNUMBER($L694),VALUE(OFFSET(Banco!$A$1,Composições!$L694-1,COLUMN(Composições!I694)-4)),0)</f>
        <v>0</v>
      </c>
      <c r="J694" s="81">
        <f ca="1">IF(ISNUMBER($L694),VALUE(OFFSET(Banco!$A$1,Composições!$L694-1,COLUMN(Composições!J694)-4)),0)</f>
        <v>24.48</v>
      </c>
      <c r="K694" s="1">
        <f>COUNTA($A$1:$A694)-1</f>
        <v>100</v>
      </c>
      <c r="L694" s="1">
        <f ca="1">MATCH(Composições!CONCATENAR,Banco!$A:$A,0)</f>
        <v>7040</v>
      </c>
      <c r="M694" s="82" t="str">
        <f ca="1">IF(OR(ISERROR($L694),$H694="",$H694=0),"",OFFSET(M$1,MATCH($K694,$K$1:$K694,0)-1,0))</f>
        <v>F</v>
      </c>
    </row>
    <row r="695" spans="1:14" x14ac:dyDescent="0.2">
      <c r="B695" s="92" t="s">
        <v>6165</v>
      </c>
      <c r="C695" s="92" t="s">
        <v>149</v>
      </c>
      <c r="D695" s="79" t="str">
        <f ca="1">IF(ISNUMBER($L695),OFFSET(Banco!$A$1,Composições!$L695-1,COLUMN(Composições!D695)-1),"")</f>
        <v>ENCANADOR OU BOMBEIRO HIDRÁULICO COM ENCARGOS COMPLEMENTARES</v>
      </c>
      <c r="E695" s="78" t="str">
        <f ca="1">IF(ISNUMBER($L695),OFFSET(Banco!$A$1,Composições!$L695-1,COLUMN(Composições!E695)-1),"")</f>
        <v>H</v>
      </c>
      <c r="F695" s="78">
        <f t="shared" ca="1" si="125"/>
        <v>0</v>
      </c>
      <c r="G695" s="78">
        <f t="shared" ca="1" si="126"/>
        <v>9.74</v>
      </c>
      <c r="H695" s="80">
        <v>0.31969999999999998</v>
      </c>
      <c r="I695" s="81">
        <f ca="1">IF(ISNUMBER($L695),VALUE(OFFSET(Banco!$A$1,Composições!$L695-1,COLUMN(Composições!I695)-4)),0)</f>
        <v>0</v>
      </c>
      <c r="J695" s="81">
        <f ca="1">IF(ISNUMBER($L695),VALUE(OFFSET(Banco!$A$1,Composições!$L695-1,COLUMN(Composições!J695)-4)),0)</f>
        <v>30.48</v>
      </c>
      <c r="K695" s="1">
        <f>COUNTA($A$1:$A695)-1</f>
        <v>100</v>
      </c>
      <c r="L695" s="1">
        <f ca="1">MATCH(Composições!CONCATENAR,Banco!$A:$A,0)</f>
        <v>7263</v>
      </c>
      <c r="M695" s="82" t="str">
        <f ca="1">IF(OR(ISERROR($L695),$H695="",$H695=0),"",OFFSET(M$1,MATCH($K695,$K$1:$K695,0)-1,0))</f>
        <v>F</v>
      </c>
    </row>
    <row r="696" spans="1:14" customFormat="1" ht="12.75" x14ac:dyDescent="0.2">
      <c r="K696">
        <f>COUNTA($A$1:$A696)-1</f>
        <v>100</v>
      </c>
      <c r="M696" s="85" t="str">
        <f ca="1">IF(OFFSET($M$1,MATCH(OFFSET(K696,-1,0),$K$1:$K696,0)-1,0)="F","F","")</f>
        <v>F</v>
      </c>
    </row>
    <row r="697" spans="1:14" ht="22.5" x14ac:dyDescent="0.2">
      <c r="A697" s="83" t="str">
        <f>CONCATENAR</f>
        <v>Composição FNDE 30</v>
      </c>
      <c r="B697" s="86" t="s">
        <v>8423</v>
      </c>
      <c r="C697" s="86" t="s">
        <v>8004</v>
      </c>
      <c r="D697" s="87" t="s">
        <v>8003</v>
      </c>
      <c r="E697" s="86" t="s">
        <v>6148</v>
      </c>
      <c r="F697" s="88">
        <f ca="1">IF($L697&gt;0,SUM(OFFSET(F697,1,0,$L697),0))</f>
        <v>0</v>
      </c>
      <c r="G697" s="88">
        <f ca="1">IF($L697&gt;0,SUM(OFFSET(G697,1,0,$L697),0))</f>
        <v>106.94</v>
      </c>
      <c r="H697" s="89"/>
      <c r="I697" s="90">
        <f ca="1">IF(ISERROR(F697),0,F697)</f>
        <v>0</v>
      </c>
      <c r="J697" s="91">
        <f ca="1">IF(ISERROR(G697),0,G697)</f>
        <v>106.94</v>
      </c>
      <c r="K697" s="1">
        <f>COUNTA($A$1:$A697)-1</f>
        <v>101</v>
      </c>
      <c r="L697" s="1">
        <f>IF(MAX(K:K)=K697,MATCH(9999999,$K:$K)+1,MATCH(K697+1,K:K,0))-ROW(L697)-2</f>
        <v>5</v>
      </c>
      <c r="M697" s="3" t="str">
        <f ca="1">IF(AND(OR(I697&lt;&gt;0,J697&lt;&gt;0),N697="Sim"),"F","")</f>
        <v>F</v>
      </c>
      <c r="N697" s="84" t="s">
        <v>64</v>
      </c>
    </row>
    <row r="698" spans="1:14" x14ac:dyDescent="0.2">
      <c r="B698" s="92" t="s">
        <v>6169</v>
      </c>
      <c r="C698" s="92" t="s">
        <v>8043</v>
      </c>
      <c r="D698" s="79" t="str">
        <f ca="1">IF(ISNUMBER($L698),OFFSET(Banco!$A$1,Composições!$L698-1,COLUMN(Composições!D698)-1),"")</f>
        <v>ANEL BORRACHA, PARA TUBO PVC, REDE COLETOR ESGOTO, DN 200 MM (NBR 7362)</v>
      </c>
      <c r="E698" s="78" t="str">
        <f ca="1">IF(ISNUMBER($L698),OFFSET(Banco!$A$1,Composições!$L698-1,COLUMN(Composições!E698)-1),"")</f>
        <v>UN</v>
      </c>
      <c r="F698" s="78">
        <f t="shared" ref="F698:G702" ca="1" si="127">TRUNC($H698*ROUND(I698,2),2)</f>
        <v>0</v>
      </c>
      <c r="G698" s="78">
        <f t="shared" ca="1" si="127"/>
        <v>30.86</v>
      </c>
      <c r="H698" s="80">
        <v>2</v>
      </c>
      <c r="I698" s="81">
        <f ca="1">IF(ISNUMBER($L698),VALUE(OFFSET(Banco!$A$1,Composições!$L698-1,COLUMN(Composições!I698)-4)),0)</f>
        <v>0</v>
      </c>
      <c r="J698" s="81">
        <f ca="1">IF(ISNUMBER($L698),VALUE(OFFSET(Banco!$A$1,Composições!$L698-1,COLUMN(Composições!J698)-4)),0)</f>
        <v>15.43</v>
      </c>
      <c r="K698" s="1">
        <f>COUNTA($A$1:$A698)-1</f>
        <v>101</v>
      </c>
      <c r="L698" s="1">
        <f ca="1">MATCH(Composições!CONCATENAR,Banco!$A:$A,0)</f>
        <v>10128</v>
      </c>
      <c r="M698" s="82" t="str">
        <f ca="1">IF(OR(ISERROR($L698),$H698="",$H698=0),"",OFFSET(M$1,MATCH($K698,$K$1:$K698,0)-1,0))</f>
        <v>F</v>
      </c>
    </row>
    <row r="699" spans="1:14" x14ac:dyDescent="0.2">
      <c r="B699" s="92" t="s">
        <v>6169</v>
      </c>
      <c r="C699" s="92" t="s">
        <v>8044</v>
      </c>
      <c r="D699" s="79" t="str">
        <f ca="1">IF(ISNUMBER($L699),OFFSET(Banco!$A$1,Composições!$L699-1,COLUMN(Composições!D699)-1),"")</f>
        <v>CAP, PVC, JE, OCRE, DN 200 MM (CONEXAO PARA TUBO COLETOR DE ESGOTO)</v>
      </c>
      <c r="E699" s="78" t="str">
        <f ca="1">IF(ISNUMBER($L699),OFFSET(Banco!$A$1,Composições!$L699-1,COLUMN(Composições!E699)-1),"")</f>
        <v>UN</v>
      </c>
      <c r="F699" s="78">
        <f t="shared" ca="1" si="127"/>
        <v>0</v>
      </c>
      <c r="G699" s="78">
        <f t="shared" ca="1" si="127"/>
        <v>71.48</v>
      </c>
      <c r="H699" s="80">
        <v>1</v>
      </c>
      <c r="I699" s="81">
        <f ca="1">IF(ISNUMBER($L699),VALUE(OFFSET(Banco!$A$1,Composições!$L699-1,COLUMN(Composições!I699)-4)),0)</f>
        <v>0</v>
      </c>
      <c r="J699" s="81">
        <f ca="1">IF(ISNUMBER($L699),VALUE(OFFSET(Banco!$A$1,Composições!$L699-1,COLUMN(Composições!J699)-4)),0)</f>
        <v>71.48</v>
      </c>
      <c r="K699" s="1">
        <f>COUNTA($A$1:$A699)-1</f>
        <v>101</v>
      </c>
      <c r="L699" s="1">
        <f ca="1">MATCH(Composições!CONCATENAR,Banco!$A:$A,0)</f>
        <v>10965</v>
      </c>
      <c r="M699" s="82" t="str">
        <f ca="1">IF(OR(ISERROR($L699),$H699="",$H699=0),"",OFFSET(M$1,MATCH($K699,$K$1:$K699,0)-1,0))</f>
        <v>F</v>
      </c>
    </row>
    <row r="700" spans="1:14" ht="22.5" x14ac:dyDescent="0.2">
      <c r="B700" s="92" t="s">
        <v>6169</v>
      </c>
      <c r="C700" s="92" t="s">
        <v>8042</v>
      </c>
      <c r="D700" s="79" t="str">
        <f ca="1">IF(ISNUMBER($L700),OFFSET(Banco!$A$1,Composições!$L700-1,COLUMN(Composições!D700)-1),"")</f>
        <v>PASTA LUBRIFICANTE PARA TUBOS E CONEXOES COM JUNTA ELASTICA, EMBALAGEM DE *400* GR (USO EM PVC, ACO, POLIETILENO E OUTROS)</v>
      </c>
      <c r="E700" s="78" t="str">
        <f ca="1">IF(ISNUMBER($L700),OFFSET(Banco!$A$1,Composições!$L700-1,COLUMN(Composições!E700)-1),"")</f>
        <v>UN</v>
      </c>
      <c r="F700" s="78">
        <f t="shared" ca="1" si="127"/>
        <v>0</v>
      </c>
      <c r="G700" s="78">
        <f t="shared" ca="1" si="127"/>
        <v>1.27</v>
      </c>
      <c r="H700" s="80">
        <v>0.05</v>
      </c>
      <c r="I700" s="81">
        <f ca="1">IF(ISNUMBER($L700),VALUE(OFFSET(Banco!$A$1,Composições!$L700-1,COLUMN(Composições!I700)-4)),0)</f>
        <v>0</v>
      </c>
      <c r="J700" s="81">
        <f ca="1">IF(ISNUMBER($L700),VALUE(OFFSET(Banco!$A$1,Composições!$L700-1,COLUMN(Composições!J700)-4)),0)</f>
        <v>25.4</v>
      </c>
      <c r="K700" s="1">
        <f>COUNTA($A$1:$A700)-1</f>
        <v>101</v>
      </c>
      <c r="L700" s="1">
        <f ca="1">MATCH(Composições!CONCATENAR,Banco!$A:$A,0)</f>
        <v>13151</v>
      </c>
      <c r="M700" s="82" t="str">
        <f ca="1">IF(OR(ISERROR($L700),$H700="",$H700=0),"",OFFSET(M$1,MATCH($K700,$K$1:$K700,0)-1,0))</f>
        <v>F</v>
      </c>
    </row>
    <row r="701" spans="1:14" ht="22.5" x14ac:dyDescent="0.2">
      <c r="B701" s="92" t="s">
        <v>6165</v>
      </c>
      <c r="C701" s="92" t="s">
        <v>142</v>
      </c>
      <c r="D701" s="79" t="str">
        <f ca="1">IF(ISNUMBER($L701),OFFSET(Banco!$A$1,Composições!$L701-1,COLUMN(Composições!D701)-1),"")</f>
        <v>AUXILIAR DE ENCANADOR OU BOMBEIRO HIDRÁULICO COM ENCARGOS COMPLEMENTARES</v>
      </c>
      <c r="E701" s="78" t="str">
        <f ca="1">IF(ISNUMBER($L701),OFFSET(Banco!$A$1,Composições!$L701-1,COLUMN(Composições!E701)-1),"")</f>
        <v>H</v>
      </c>
      <c r="F701" s="78">
        <f t="shared" ca="1" si="127"/>
        <v>0</v>
      </c>
      <c r="G701" s="78">
        <f t="shared" ca="1" si="127"/>
        <v>1.48</v>
      </c>
      <c r="H701" s="80">
        <v>6.0699999999999997E-2</v>
      </c>
      <c r="I701" s="81">
        <f ca="1">IF(ISNUMBER($L701),VALUE(OFFSET(Banco!$A$1,Composições!$L701-1,COLUMN(Composições!I701)-4)),0)</f>
        <v>0</v>
      </c>
      <c r="J701" s="81">
        <f ca="1">IF(ISNUMBER($L701),VALUE(OFFSET(Banco!$A$1,Composições!$L701-1,COLUMN(Composições!J701)-4)),0)</f>
        <v>24.48</v>
      </c>
      <c r="K701" s="1">
        <f>COUNTA($A$1:$A701)-1</f>
        <v>101</v>
      </c>
      <c r="L701" s="1">
        <f ca="1">MATCH(Composições!CONCATENAR,Banco!$A:$A,0)</f>
        <v>7040</v>
      </c>
      <c r="M701" s="82" t="str">
        <f ca="1">IF(OR(ISERROR($L701),$H701="",$H701=0),"",OFFSET(M$1,MATCH($K701,$K$1:$K701,0)-1,0))</f>
        <v>F</v>
      </c>
    </row>
    <row r="702" spans="1:14" x14ac:dyDescent="0.2">
      <c r="B702" s="92" t="s">
        <v>6165</v>
      </c>
      <c r="C702" s="92" t="s">
        <v>149</v>
      </c>
      <c r="D702" s="79" t="str">
        <f ca="1">IF(ISNUMBER($L702),OFFSET(Banco!$A$1,Composições!$L702-1,COLUMN(Composições!D702)-1),"")</f>
        <v>ENCANADOR OU BOMBEIRO HIDRÁULICO COM ENCARGOS COMPLEMENTARES</v>
      </c>
      <c r="E702" s="78" t="str">
        <f ca="1">IF(ISNUMBER($L702),OFFSET(Banco!$A$1,Composições!$L702-1,COLUMN(Composições!E702)-1),"")</f>
        <v>H</v>
      </c>
      <c r="F702" s="78">
        <f t="shared" ca="1" si="127"/>
        <v>0</v>
      </c>
      <c r="G702" s="78">
        <f t="shared" ca="1" si="127"/>
        <v>1.85</v>
      </c>
      <c r="H702" s="80">
        <v>6.0699999999999997E-2</v>
      </c>
      <c r="I702" s="81">
        <f ca="1">IF(ISNUMBER($L702),VALUE(OFFSET(Banco!$A$1,Composições!$L702-1,COLUMN(Composições!I702)-4)),0)</f>
        <v>0</v>
      </c>
      <c r="J702" s="81">
        <f ca="1">IF(ISNUMBER($L702),VALUE(OFFSET(Banco!$A$1,Composições!$L702-1,COLUMN(Composições!J702)-4)),0)</f>
        <v>30.48</v>
      </c>
      <c r="K702" s="1">
        <f>COUNTA($A$1:$A702)-1</f>
        <v>101</v>
      </c>
      <c r="L702" s="1">
        <f ca="1">MATCH(Composições!CONCATENAR,Banco!$A:$A,0)</f>
        <v>7263</v>
      </c>
      <c r="M702" s="82" t="str">
        <f ca="1">IF(OR(ISERROR($L702),$H702="",$H702=0),"",OFFSET(M$1,MATCH($K702,$K$1:$K702,0)-1,0))</f>
        <v>F</v>
      </c>
    </row>
    <row r="703" spans="1:14" customFormat="1" ht="12.75" x14ac:dyDescent="0.2">
      <c r="K703">
        <f>COUNTA($A$1:$A703)-1</f>
        <v>101</v>
      </c>
      <c r="M703" s="85" t="str">
        <f ca="1">IF(OFFSET($M$1,MATCH(OFFSET(K703,-1,0),$K$1:$K703,0)-1,0)="F","F","")</f>
        <v>F</v>
      </c>
    </row>
    <row r="704" spans="1:14" ht="22.5" x14ac:dyDescent="0.2">
      <c r="A704" s="83" t="str">
        <f>CONCATENAR</f>
        <v>Composição FNDE 418</v>
      </c>
      <c r="B704" s="86" t="s">
        <v>8423</v>
      </c>
      <c r="C704" s="86" t="s">
        <v>8007</v>
      </c>
      <c r="D704" s="87" t="s">
        <v>8006</v>
      </c>
      <c r="E704" s="86" t="s">
        <v>6148</v>
      </c>
      <c r="F704" s="88">
        <f ca="1">IF($L704&gt;0,SUM(OFFSET(F704,1,0,$L704),0))</f>
        <v>0</v>
      </c>
      <c r="G704" s="88">
        <f ca="1">IF($L704&gt;0,SUM(OFFSET(G704,1,0,$L704),0))</f>
        <v>33.699999999999996</v>
      </c>
      <c r="H704" s="89"/>
      <c r="I704" s="90">
        <f ca="1">IF(ISERROR(F704),0,F704)</f>
        <v>0</v>
      </c>
      <c r="J704" s="91">
        <f ca="1">IF(ISERROR(G704),0,G704)</f>
        <v>33.699999999999996</v>
      </c>
      <c r="K704" s="1">
        <f>COUNTA($A$1:$A704)-1</f>
        <v>102</v>
      </c>
      <c r="L704" s="1">
        <f>IF(MAX(K:K)=K704,MATCH(9999999,$K:$K)+1,MATCH(K704+1,K:K,0))-ROW(L704)-2</f>
        <v>5</v>
      </c>
      <c r="M704" s="3" t="str">
        <f ca="1">IF(AND(OR(I704&lt;&gt;0,J704&lt;&gt;0),N704="Sim"),"F","")</f>
        <v>F</v>
      </c>
      <c r="N704" s="84" t="s">
        <v>64</v>
      </c>
    </row>
    <row r="705" spans="1:14" x14ac:dyDescent="0.2">
      <c r="B705" s="92" t="s">
        <v>6169</v>
      </c>
      <c r="C705" s="92" t="s">
        <v>8047</v>
      </c>
      <c r="D705" s="79" t="str">
        <f ca="1">IF(ISNUMBER($L705),OFFSET(Banco!$A$1,Composições!$L705-1,COLUMN(Composições!D705)-1),"")</f>
        <v>ANEL BORRACHA, DN 50 MM, PARA TUBO SERIE REFORCADA ESGOTO PREDIAL</v>
      </c>
      <c r="E705" s="78" t="str">
        <f ca="1">IF(ISNUMBER($L705),OFFSET(Banco!$A$1,Composições!$L705-1,COLUMN(Composições!E705)-1),"")</f>
        <v>UN</v>
      </c>
      <c r="F705" s="78">
        <f t="shared" ref="F705:G709" ca="1" si="128">TRUNC($H705*ROUND(I705,2),2)</f>
        <v>0</v>
      </c>
      <c r="G705" s="78">
        <f t="shared" ca="1" si="128"/>
        <v>6.48</v>
      </c>
      <c r="H705" s="80">
        <v>3</v>
      </c>
      <c r="I705" s="81">
        <f ca="1">IF(ISNUMBER($L705),VALUE(OFFSET(Banco!$A$1,Composições!$L705-1,COLUMN(Composições!I705)-4)),0)</f>
        <v>0</v>
      </c>
      <c r="J705" s="81">
        <f ca="1">IF(ISNUMBER($L705),VALUE(OFFSET(Banco!$A$1,Composições!$L705-1,COLUMN(Composições!J705)-4)),0)</f>
        <v>2.16</v>
      </c>
      <c r="K705" s="1">
        <f>COUNTA($A$1:$A705)-1</f>
        <v>102</v>
      </c>
      <c r="L705" s="1">
        <f ca="1">MATCH(Composições!CONCATENAR,Banco!$A:$A,0)</f>
        <v>10121</v>
      </c>
      <c r="M705" s="82" t="str">
        <f ca="1">IF(OR(ISERROR($L705),$H705="",$H705=0),"",OFFSET(M$1,MATCH($K705,$K$1:$K705,0)-1,0))</f>
        <v>F</v>
      </c>
    </row>
    <row r="706" spans="1:14" x14ac:dyDescent="0.2">
      <c r="B706" s="92" t="s">
        <v>6169</v>
      </c>
      <c r="C706" s="92" t="s">
        <v>8048</v>
      </c>
      <c r="D706" s="79" t="str">
        <f ca="1">IF(ISNUMBER($L706),OFFSET(Banco!$A$1,Composições!$L706-1,COLUMN(Composições!D706)-1),"")</f>
        <v>JUNCAO SIMPLES, PVC SERIE R, DN 50 X 50 MM, PARA ESGOTO PREDIAL</v>
      </c>
      <c r="E706" s="78" t="str">
        <f ca="1">IF(ISNUMBER($L706),OFFSET(Banco!$A$1,Composições!$L706-1,COLUMN(Composições!E706)-1),"")</f>
        <v>UN</v>
      </c>
      <c r="F706" s="78">
        <f t="shared" ca="1" si="128"/>
        <v>0</v>
      </c>
      <c r="G706" s="78">
        <f t="shared" ca="1" si="128"/>
        <v>20.88</v>
      </c>
      <c r="H706" s="80">
        <v>1</v>
      </c>
      <c r="I706" s="81">
        <f ca="1">IF(ISNUMBER($L706),VALUE(OFFSET(Banco!$A$1,Composições!$L706-1,COLUMN(Composições!I706)-4)),0)</f>
        <v>0</v>
      </c>
      <c r="J706" s="81">
        <f ca="1">IF(ISNUMBER($L706),VALUE(OFFSET(Banco!$A$1,Composições!$L706-1,COLUMN(Composições!J706)-4)),0)</f>
        <v>20.88</v>
      </c>
      <c r="K706" s="1">
        <f>COUNTA($A$1:$A706)-1</f>
        <v>102</v>
      </c>
      <c r="L706" s="1">
        <f ca="1">MATCH(Composições!CONCATENAR,Banco!$A:$A,0)</f>
        <v>12386</v>
      </c>
      <c r="M706" s="82" t="str">
        <f ca="1">IF(OR(ISERROR($L706),$H706="",$H706=0),"",OFFSET(M$1,MATCH($K706,$K$1:$K706,0)-1,0))</f>
        <v>F</v>
      </c>
    </row>
    <row r="707" spans="1:14" ht="22.5" x14ac:dyDescent="0.2">
      <c r="B707" s="92" t="s">
        <v>6169</v>
      </c>
      <c r="C707" s="92" t="s">
        <v>8042</v>
      </c>
      <c r="D707" s="79" t="str">
        <f ca="1">IF(ISNUMBER($L707),OFFSET(Banco!$A$1,Composições!$L707-1,COLUMN(Composições!D707)-1),"")</f>
        <v>PASTA LUBRIFICANTE PARA TUBOS E CONEXOES COM JUNTA ELASTICA, EMBALAGEM DE *400* GR (USO EM PVC, ACO, POLIETILENO E OUTROS)</v>
      </c>
      <c r="E707" s="78" t="str">
        <f ca="1">IF(ISNUMBER($L707),OFFSET(Banco!$A$1,Composições!$L707-1,COLUMN(Composições!E707)-1),"")</f>
        <v>UN</v>
      </c>
      <c r="F707" s="78">
        <f t="shared" ca="1" si="128"/>
        <v>0</v>
      </c>
      <c r="G707" s="78">
        <f t="shared" ca="1" si="128"/>
        <v>1.9</v>
      </c>
      <c r="H707" s="80">
        <v>7.4999999999999997E-2</v>
      </c>
      <c r="I707" s="81">
        <f ca="1">IF(ISNUMBER($L707),VALUE(OFFSET(Banco!$A$1,Composições!$L707-1,COLUMN(Composições!I707)-4)),0)</f>
        <v>0</v>
      </c>
      <c r="J707" s="81">
        <f ca="1">IF(ISNUMBER($L707),VALUE(OFFSET(Banco!$A$1,Composições!$L707-1,COLUMN(Composições!J707)-4)),0)</f>
        <v>25.4</v>
      </c>
      <c r="K707" s="1">
        <f>COUNTA($A$1:$A707)-1</f>
        <v>102</v>
      </c>
      <c r="L707" s="1">
        <f ca="1">MATCH(Composições!CONCATENAR,Banco!$A:$A,0)</f>
        <v>13151</v>
      </c>
      <c r="M707" s="82" t="str">
        <f ca="1">IF(OR(ISERROR($L707),$H707="",$H707=0),"",OFFSET(M$1,MATCH($K707,$K$1:$K707,0)-1,0))</f>
        <v>F</v>
      </c>
    </row>
    <row r="708" spans="1:14" ht="22.5" x14ac:dyDescent="0.2">
      <c r="B708" s="92" t="s">
        <v>6165</v>
      </c>
      <c r="C708" s="92" t="s">
        <v>142</v>
      </c>
      <c r="D708" s="79" t="str">
        <f ca="1">IF(ISNUMBER($L708),OFFSET(Banco!$A$1,Composições!$L708-1,COLUMN(Composições!D708)-1),"")</f>
        <v>AUXILIAR DE ENCANADOR OU BOMBEIRO HIDRÁULICO COM ENCARGOS COMPLEMENTARES</v>
      </c>
      <c r="E708" s="78" t="str">
        <f ca="1">IF(ISNUMBER($L708),OFFSET(Banco!$A$1,Composições!$L708-1,COLUMN(Composições!E708)-1),"")</f>
        <v>H</v>
      </c>
      <c r="F708" s="78">
        <f t="shared" ca="1" si="128"/>
        <v>0</v>
      </c>
      <c r="G708" s="78">
        <f t="shared" ca="1" si="128"/>
        <v>1.98</v>
      </c>
      <c r="H708" s="80">
        <v>8.09E-2</v>
      </c>
      <c r="I708" s="81">
        <f ca="1">IF(ISNUMBER($L708),VALUE(OFFSET(Banco!$A$1,Composições!$L708-1,COLUMN(Composições!I708)-4)),0)</f>
        <v>0</v>
      </c>
      <c r="J708" s="81">
        <f ca="1">IF(ISNUMBER($L708),VALUE(OFFSET(Banco!$A$1,Composições!$L708-1,COLUMN(Composições!J708)-4)),0)</f>
        <v>24.48</v>
      </c>
      <c r="K708" s="1">
        <f>COUNTA($A$1:$A708)-1</f>
        <v>102</v>
      </c>
      <c r="L708" s="1">
        <f ca="1">MATCH(Composições!CONCATENAR,Banco!$A:$A,0)</f>
        <v>7040</v>
      </c>
      <c r="M708" s="82" t="str">
        <f ca="1">IF(OR(ISERROR($L708),$H708="",$H708=0),"",OFFSET(M$1,MATCH($K708,$K$1:$K708,0)-1,0))</f>
        <v>F</v>
      </c>
    </row>
    <row r="709" spans="1:14" x14ac:dyDescent="0.2">
      <c r="B709" s="92" t="s">
        <v>6165</v>
      </c>
      <c r="C709" s="92" t="s">
        <v>149</v>
      </c>
      <c r="D709" s="79" t="str">
        <f ca="1">IF(ISNUMBER($L709),OFFSET(Banco!$A$1,Composições!$L709-1,COLUMN(Composições!D709)-1),"")</f>
        <v>ENCANADOR OU BOMBEIRO HIDRÁULICO COM ENCARGOS COMPLEMENTARES</v>
      </c>
      <c r="E709" s="78" t="str">
        <f ca="1">IF(ISNUMBER($L709),OFFSET(Banco!$A$1,Composições!$L709-1,COLUMN(Composições!E709)-1),"")</f>
        <v>H</v>
      </c>
      <c r="F709" s="78">
        <f t="shared" ca="1" si="128"/>
        <v>0</v>
      </c>
      <c r="G709" s="78">
        <f t="shared" ca="1" si="128"/>
        <v>2.46</v>
      </c>
      <c r="H709" s="80">
        <v>8.09E-2</v>
      </c>
      <c r="I709" s="81">
        <f ca="1">IF(ISNUMBER($L709),VALUE(OFFSET(Banco!$A$1,Composições!$L709-1,COLUMN(Composições!I709)-4)),0)</f>
        <v>0</v>
      </c>
      <c r="J709" s="81">
        <f ca="1">IF(ISNUMBER($L709),VALUE(OFFSET(Banco!$A$1,Composições!$L709-1,COLUMN(Composições!J709)-4)),0)</f>
        <v>30.48</v>
      </c>
      <c r="K709" s="1">
        <f>COUNTA($A$1:$A709)-1</f>
        <v>102</v>
      </c>
      <c r="L709" s="1">
        <f ca="1">MATCH(Composições!CONCATENAR,Banco!$A:$A,0)</f>
        <v>7263</v>
      </c>
      <c r="M709" s="82" t="str">
        <f ca="1">IF(OR(ISERROR($L709),$H709="",$H709=0),"",OFFSET(M$1,MATCH($K709,$K$1:$K709,0)-1,0))</f>
        <v>F</v>
      </c>
    </row>
    <row r="710" spans="1:14" customFormat="1" ht="12.75" x14ac:dyDescent="0.2">
      <c r="K710">
        <f>COUNTA($A$1:$A710)-1</f>
        <v>102</v>
      </c>
      <c r="M710" s="85" t="str">
        <f ca="1">IF(OFFSET($M$1,MATCH(OFFSET(K710,-1,0),$K$1:$K710,0)-1,0)="F","F","")</f>
        <v>F</v>
      </c>
    </row>
    <row r="711" spans="1:14" ht="22.5" x14ac:dyDescent="0.2">
      <c r="A711" s="83" t="str">
        <f>CONCATENAR</f>
        <v>Composição FNDE 419</v>
      </c>
      <c r="B711" s="86" t="s">
        <v>8423</v>
      </c>
      <c r="C711" s="86" t="s">
        <v>8009</v>
      </c>
      <c r="D711" s="87" t="s">
        <v>8008</v>
      </c>
      <c r="E711" s="86" t="s">
        <v>6148</v>
      </c>
      <c r="F711" s="88">
        <f ca="1">IF($L711&gt;0,SUM(OFFSET(F711,1,0,$L711),0))</f>
        <v>0</v>
      </c>
      <c r="G711" s="88">
        <f ca="1">IF($L711&gt;0,SUM(OFFSET(G711,1,0,$L711),0))</f>
        <v>33.699999999999996</v>
      </c>
      <c r="H711" s="89"/>
      <c r="I711" s="90">
        <f ca="1">IF(ISERROR(F711),0,F711)</f>
        <v>0</v>
      </c>
      <c r="J711" s="91">
        <f ca="1">IF(ISERROR(G711),0,G711)</f>
        <v>33.699999999999996</v>
      </c>
      <c r="K711" s="1">
        <f>COUNTA($A$1:$A711)-1</f>
        <v>103</v>
      </c>
      <c r="L711" s="1">
        <f>IF(MAX(K:K)=K711,MATCH(9999999,$K:$K)+1,MATCH(K711+1,K:K,0))-ROW(L711)-2</f>
        <v>5</v>
      </c>
      <c r="M711" s="3" t="str">
        <f ca="1">IF(AND(OR(I711&lt;&gt;0,J711&lt;&gt;0),N711="Sim"),"F","")</f>
        <v>F</v>
      </c>
      <c r="N711" s="84" t="s">
        <v>64</v>
      </c>
    </row>
    <row r="712" spans="1:14" x14ac:dyDescent="0.2">
      <c r="B712" s="92" t="s">
        <v>6169</v>
      </c>
      <c r="C712" s="92" t="s">
        <v>8047</v>
      </c>
      <c r="D712" s="79" t="str">
        <f ca="1">IF(ISNUMBER($L712),OFFSET(Banco!$A$1,Composições!$L712-1,COLUMN(Composições!D712)-1),"")</f>
        <v>ANEL BORRACHA, DN 50 MM, PARA TUBO SERIE REFORCADA ESGOTO PREDIAL</v>
      </c>
      <c r="E712" s="78" t="str">
        <f ca="1">IF(ISNUMBER($L712),OFFSET(Banco!$A$1,Composições!$L712-1,COLUMN(Composições!E712)-1),"")</f>
        <v>UN</v>
      </c>
      <c r="F712" s="78">
        <f t="shared" ref="F712:G716" ca="1" si="129">TRUNC($H712*ROUND(I712,2),2)</f>
        <v>0</v>
      </c>
      <c r="G712" s="78">
        <f t="shared" ca="1" si="129"/>
        <v>6.48</v>
      </c>
      <c r="H712" s="80">
        <v>3</v>
      </c>
      <c r="I712" s="81">
        <f ca="1">IF(ISNUMBER($L712),VALUE(OFFSET(Banco!$A$1,Composições!$L712-1,COLUMN(Composições!I712)-4)),0)</f>
        <v>0</v>
      </c>
      <c r="J712" s="81">
        <f ca="1">IF(ISNUMBER($L712),VALUE(OFFSET(Banco!$A$1,Composições!$L712-1,COLUMN(Composições!J712)-4)),0)</f>
        <v>2.16</v>
      </c>
      <c r="K712" s="1">
        <f>COUNTA($A$1:$A712)-1</f>
        <v>103</v>
      </c>
      <c r="L712" s="1">
        <f ca="1">MATCH(Composições!CONCATENAR,Banco!$A:$A,0)</f>
        <v>10121</v>
      </c>
      <c r="M712" s="82" t="str">
        <f ca="1">IF(OR(ISERROR($L712),$H712="",$H712=0),"",OFFSET(M$1,MATCH($K712,$K$1:$K712,0)-1,0))</f>
        <v>F</v>
      </c>
    </row>
    <row r="713" spans="1:14" x14ac:dyDescent="0.2">
      <c r="B713" s="92" t="s">
        <v>6169</v>
      </c>
      <c r="C713" s="92" t="s">
        <v>8048</v>
      </c>
      <c r="D713" s="79" t="str">
        <f ca="1">IF(ISNUMBER($L713),OFFSET(Banco!$A$1,Composições!$L713-1,COLUMN(Composições!D713)-1),"")</f>
        <v>JUNCAO SIMPLES, PVC SERIE R, DN 50 X 50 MM, PARA ESGOTO PREDIAL</v>
      </c>
      <c r="E713" s="78" t="str">
        <f ca="1">IF(ISNUMBER($L713),OFFSET(Banco!$A$1,Composições!$L713-1,COLUMN(Composições!E713)-1),"")</f>
        <v>UN</v>
      </c>
      <c r="F713" s="78">
        <f t="shared" ca="1" si="129"/>
        <v>0</v>
      </c>
      <c r="G713" s="78">
        <f t="shared" ca="1" si="129"/>
        <v>20.88</v>
      </c>
      <c r="H713" s="80">
        <v>1</v>
      </c>
      <c r="I713" s="81">
        <f ca="1">IF(ISNUMBER($L713),VALUE(OFFSET(Banco!$A$1,Composições!$L713-1,COLUMN(Composições!I713)-4)),0)</f>
        <v>0</v>
      </c>
      <c r="J713" s="81">
        <f ca="1">IF(ISNUMBER($L713),VALUE(OFFSET(Banco!$A$1,Composições!$L713-1,COLUMN(Composições!J713)-4)),0)</f>
        <v>20.88</v>
      </c>
      <c r="K713" s="1">
        <f>COUNTA($A$1:$A713)-1</f>
        <v>103</v>
      </c>
      <c r="L713" s="1">
        <f ca="1">MATCH(Composições!CONCATENAR,Banco!$A:$A,0)</f>
        <v>12386</v>
      </c>
      <c r="M713" s="82" t="str">
        <f ca="1">IF(OR(ISERROR($L713),$H713="",$H713=0),"",OFFSET(M$1,MATCH($K713,$K$1:$K713,0)-1,0))</f>
        <v>F</v>
      </c>
    </row>
    <row r="714" spans="1:14" ht="22.5" x14ac:dyDescent="0.2">
      <c r="B714" s="92" t="s">
        <v>6169</v>
      </c>
      <c r="C714" s="92" t="s">
        <v>8042</v>
      </c>
      <c r="D714" s="79" t="str">
        <f ca="1">IF(ISNUMBER($L714),OFFSET(Banco!$A$1,Composições!$L714-1,COLUMN(Composições!D714)-1),"")</f>
        <v>PASTA LUBRIFICANTE PARA TUBOS E CONEXOES COM JUNTA ELASTICA, EMBALAGEM DE *400* GR (USO EM PVC, ACO, POLIETILENO E OUTROS)</v>
      </c>
      <c r="E714" s="78" t="str">
        <f ca="1">IF(ISNUMBER($L714),OFFSET(Banco!$A$1,Composições!$L714-1,COLUMN(Composições!E714)-1),"")</f>
        <v>UN</v>
      </c>
      <c r="F714" s="78">
        <f t="shared" ca="1" si="129"/>
        <v>0</v>
      </c>
      <c r="G714" s="78">
        <f t="shared" ca="1" si="129"/>
        <v>1.9</v>
      </c>
      <c r="H714" s="80">
        <v>7.4999999999999997E-2</v>
      </c>
      <c r="I714" s="81">
        <f ca="1">IF(ISNUMBER($L714),VALUE(OFFSET(Banco!$A$1,Composições!$L714-1,COLUMN(Composições!I714)-4)),0)</f>
        <v>0</v>
      </c>
      <c r="J714" s="81">
        <f ca="1">IF(ISNUMBER($L714),VALUE(OFFSET(Banco!$A$1,Composições!$L714-1,COLUMN(Composições!J714)-4)),0)</f>
        <v>25.4</v>
      </c>
      <c r="K714" s="1">
        <f>COUNTA($A$1:$A714)-1</f>
        <v>103</v>
      </c>
      <c r="L714" s="1">
        <f ca="1">MATCH(Composições!CONCATENAR,Banco!$A:$A,0)</f>
        <v>13151</v>
      </c>
      <c r="M714" s="82" t="str">
        <f ca="1">IF(OR(ISERROR($L714),$H714="",$H714=0),"",OFFSET(M$1,MATCH($K714,$K$1:$K714,0)-1,0))</f>
        <v>F</v>
      </c>
    </row>
    <row r="715" spans="1:14" ht="22.5" x14ac:dyDescent="0.2">
      <c r="B715" s="92" t="s">
        <v>6165</v>
      </c>
      <c r="C715" s="92" t="s">
        <v>142</v>
      </c>
      <c r="D715" s="79" t="str">
        <f ca="1">IF(ISNUMBER($L715),OFFSET(Banco!$A$1,Composições!$L715-1,COLUMN(Composições!D715)-1),"")</f>
        <v>AUXILIAR DE ENCANADOR OU BOMBEIRO HIDRÁULICO COM ENCARGOS COMPLEMENTARES</v>
      </c>
      <c r="E715" s="78" t="str">
        <f ca="1">IF(ISNUMBER($L715),OFFSET(Banco!$A$1,Composições!$L715-1,COLUMN(Composições!E715)-1),"")</f>
        <v>H</v>
      </c>
      <c r="F715" s="78">
        <f t="shared" ca="1" si="129"/>
        <v>0</v>
      </c>
      <c r="G715" s="78">
        <f t="shared" ca="1" si="129"/>
        <v>1.98</v>
      </c>
      <c r="H715" s="80">
        <v>8.09E-2</v>
      </c>
      <c r="I715" s="81">
        <f ca="1">IF(ISNUMBER($L715),VALUE(OFFSET(Banco!$A$1,Composições!$L715-1,COLUMN(Composições!I715)-4)),0)</f>
        <v>0</v>
      </c>
      <c r="J715" s="81">
        <f ca="1">IF(ISNUMBER($L715),VALUE(OFFSET(Banco!$A$1,Composições!$L715-1,COLUMN(Composições!J715)-4)),0)</f>
        <v>24.48</v>
      </c>
      <c r="K715" s="1">
        <f>COUNTA($A$1:$A715)-1</f>
        <v>103</v>
      </c>
      <c r="L715" s="1">
        <f ca="1">MATCH(Composições!CONCATENAR,Banco!$A:$A,0)</f>
        <v>7040</v>
      </c>
      <c r="M715" s="82" t="str">
        <f ca="1">IF(OR(ISERROR($L715),$H715="",$H715=0),"",OFFSET(M$1,MATCH($K715,$K$1:$K715,0)-1,0))</f>
        <v>F</v>
      </c>
    </row>
    <row r="716" spans="1:14" x14ac:dyDescent="0.2">
      <c r="B716" s="92" t="s">
        <v>6165</v>
      </c>
      <c r="C716" s="92" t="s">
        <v>149</v>
      </c>
      <c r="D716" s="79" t="str">
        <f ca="1">IF(ISNUMBER($L716),OFFSET(Banco!$A$1,Composições!$L716-1,COLUMN(Composições!D716)-1),"")</f>
        <v>ENCANADOR OU BOMBEIRO HIDRÁULICO COM ENCARGOS COMPLEMENTARES</v>
      </c>
      <c r="E716" s="78" t="str">
        <f ca="1">IF(ISNUMBER($L716),OFFSET(Banco!$A$1,Composições!$L716-1,COLUMN(Composições!E716)-1),"")</f>
        <v>H</v>
      </c>
      <c r="F716" s="78">
        <f t="shared" ca="1" si="129"/>
        <v>0</v>
      </c>
      <c r="G716" s="78">
        <f t="shared" ca="1" si="129"/>
        <v>2.46</v>
      </c>
      <c r="H716" s="80">
        <v>8.09E-2</v>
      </c>
      <c r="I716" s="81">
        <f ca="1">IF(ISNUMBER($L716),VALUE(OFFSET(Banco!$A$1,Composições!$L716-1,COLUMN(Composições!I716)-4)),0)</f>
        <v>0</v>
      </c>
      <c r="J716" s="81">
        <f ca="1">IF(ISNUMBER($L716),VALUE(OFFSET(Banco!$A$1,Composições!$L716-1,COLUMN(Composições!J716)-4)),0)</f>
        <v>30.48</v>
      </c>
      <c r="K716" s="1">
        <f>COUNTA($A$1:$A716)-1</f>
        <v>103</v>
      </c>
      <c r="L716" s="1">
        <f ca="1">MATCH(Composições!CONCATENAR,Banco!$A:$A,0)</f>
        <v>7263</v>
      </c>
      <c r="M716" s="82" t="str">
        <f ca="1">IF(OR(ISERROR($L716),$H716="",$H716=0),"",OFFSET(M$1,MATCH($K716,$K$1:$K716,0)-1,0))</f>
        <v>F</v>
      </c>
    </row>
    <row r="717" spans="1:14" customFormat="1" ht="12.75" x14ac:dyDescent="0.2">
      <c r="K717">
        <f>COUNTA($A$1:$A717)-1</f>
        <v>103</v>
      </c>
      <c r="M717" s="85" t="str">
        <f ca="1">IF(OFFSET($M$1,MATCH(OFFSET(K717,-1,0),$K$1:$K717,0)-1,0)="F","F","")</f>
        <v>F</v>
      </c>
    </row>
    <row r="718" spans="1:14" ht="33.75" x14ac:dyDescent="0.2">
      <c r="A718" s="83" t="str">
        <f>CONCATENAR</f>
        <v xml:space="preserve">Composição FNDE 420 </v>
      </c>
      <c r="B718" s="86" t="s">
        <v>8423</v>
      </c>
      <c r="C718" s="86" t="s">
        <v>8011</v>
      </c>
      <c r="D718" s="87" t="s">
        <v>8010</v>
      </c>
      <c r="E718" s="86" t="s">
        <v>6148</v>
      </c>
      <c r="F718" s="88">
        <f ca="1">IF($L718&gt;0,SUM(OFFSET(F718,1,0,$L718),0))</f>
        <v>0</v>
      </c>
      <c r="G718" s="88">
        <f ca="1">IF($L718&gt;0,SUM(OFFSET(G718,1,0,$L718),0))</f>
        <v>42.53</v>
      </c>
      <c r="H718" s="89"/>
      <c r="I718" s="90">
        <f ca="1">IF(ISERROR(F718),0,F718)</f>
        <v>0</v>
      </c>
      <c r="J718" s="91">
        <f ca="1">IF(ISERROR(G718),0,G718)</f>
        <v>42.53</v>
      </c>
      <c r="K718" s="1">
        <f>COUNTA($A$1:$A718)-1</f>
        <v>104</v>
      </c>
      <c r="L718" s="1">
        <f>IF(MAX(K:K)=K718,MATCH(9999999,$K:$K)+1,MATCH(K718+1,K:K,0))-ROW(L718)-2</f>
        <v>5</v>
      </c>
      <c r="M718" s="3" t="str">
        <f ca="1">IF(AND(OR(I718&lt;&gt;0,J718&lt;&gt;0),N718="Sim"),"F","")</f>
        <v>F</v>
      </c>
      <c r="N718" s="84" t="s">
        <v>64</v>
      </c>
    </row>
    <row r="719" spans="1:14" x14ac:dyDescent="0.2">
      <c r="B719" s="92" t="s">
        <v>6169</v>
      </c>
      <c r="C719" s="92" t="s">
        <v>8049</v>
      </c>
      <c r="D719" s="79" t="str">
        <f ca="1">IF(ISNUMBER($L719),OFFSET(Banco!$A$1,Composições!$L719-1,COLUMN(Composições!D719)-1),"")</f>
        <v>ANEL BORRACHA PARA TUBO ESGOTO PREDIAL, DN 100 MM (NBR 5688)</v>
      </c>
      <c r="E719" s="78" t="str">
        <f ca="1">IF(ISNUMBER($L719),OFFSET(Banco!$A$1,Composições!$L719-1,COLUMN(Composições!E719)-1),"")</f>
        <v>UN</v>
      </c>
      <c r="F719" s="78">
        <f t="shared" ref="F719:G723" ca="1" si="130">TRUNC($H719*ROUND(I719,2),2)</f>
        <v>0</v>
      </c>
      <c r="G719" s="78">
        <f t="shared" ca="1" si="130"/>
        <v>5.84</v>
      </c>
      <c r="H719" s="80">
        <v>2</v>
      </c>
      <c r="I719" s="81">
        <f ca="1">IF(ISNUMBER($L719),VALUE(OFFSET(Banco!$A$1,Composições!$L719-1,COLUMN(Composições!I719)-4)),0)</f>
        <v>0</v>
      </c>
      <c r="J719" s="81">
        <f ca="1">IF(ISNUMBER($L719),VALUE(OFFSET(Banco!$A$1,Composições!$L719-1,COLUMN(Composições!J719)-4)),0)</f>
        <v>2.92</v>
      </c>
      <c r="K719" s="1">
        <f>COUNTA($A$1:$A719)-1</f>
        <v>104</v>
      </c>
      <c r="L719" s="1">
        <f ca="1">MATCH(Composições!CONCATENAR,Banco!$A:$A,0)</f>
        <v>10116</v>
      </c>
      <c r="M719" s="82" t="str">
        <f ca="1">IF(OR(ISERROR($L719),$H719="",$H719=0),"",OFFSET(M$1,MATCH($K719,$K$1:$K719,0)-1,0))</f>
        <v>F</v>
      </c>
    </row>
    <row r="720" spans="1:14" x14ac:dyDescent="0.2">
      <c r="B720" s="92" t="s">
        <v>6169</v>
      </c>
      <c r="C720" s="92" t="s">
        <v>8050</v>
      </c>
      <c r="D720" s="79" t="str">
        <f ca="1">IF(ISNUMBER($L720),OFFSET(Banco!$A$1,Composições!$L720-1,COLUMN(Composições!D720)-1),"")</f>
        <v>CURVA PVC CURTA 90 GRAUS, DN 100 MM, PARA ESGOTO PREDIAL</v>
      </c>
      <c r="E720" s="78" t="str">
        <f ca="1">IF(ISNUMBER($L720),OFFSET(Banco!$A$1,Composições!$L720-1,COLUMN(Composições!E720)-1),"")</f>
        <v>UN</v>
      </c>
      <c r="F720" s="78">
        <f t="shared" ca="1" si="130"/>
        <v>0</v>
      </c>
      <c r="G720" s="78">
        <f t="shared" ca="1" si="130"/>
        <v>23.19</v>
      </c>
      <c r="H720" s="80">
        <v>1</v>
      </c>
      <c r="I720" s="81">
        <f ca="1">IF(ISNUMBER($L720),VALUE(OFFSET(Banco!$A$1,Composições!$L720-1,COLUMN(Composições!I720)-4)),0)</f>
        <v>0</v>
      </c>
      <c r="J720" s="81">
        <f ca="1">IF(ISNUMBER($L720),VALUE(OFFSET(Banco!$A$1,Composições!$L720-1,COLUMN(Composições!J720)-4)),0)</f>
        <v>23.19</v>
      </c>
      <c r="K720" s="1">
        <f>COUNTA($A$1:$A720)-1</f>
        <v>104</v>
      </c>
      <c r="L720" s="1">
        <f ca="1">MATCH(Composições!CONCATENAR,Banco!$A:$A,0)</f>
        <v>11586</v>
      </c>
      <c r="M720" s="82" t="str">
        <f ca="1">IF(OR(ISERROR($L720),$H720="",$H720=0),"",OFFSET(M$1,MATCH($K720,$K$1:$K720,0)-1,0))</f>
        <v>F</v>
      </c>
    </row>
    <row r="721" spans="1:14" ht="22.5" x14ac:dyDescent="0.2">
      <c r="B721" s="92" t="s">
        <v>6169</v>
      </c>
      <c r="C721" s="92" t="s">
        <v>8042</v>
      </c>
      <c r="D721" s="79" t="str">
        <f ca="1">IF(ISNUMBER($L721),OFFSET(Banco!$A$1,Composições!$L721-1,COLUMN(Composições!D721)-1),"")</f>
        <v>PASTA LUBRIFICANTE PARA TUBOS E CONEXOES COM JUNTA ELASTICA, EMBALAGEM DE *400* GR (USO EM PVC, ACO, POLIETILENO E OUTROS)</v>
      </c>
      <c r="E721" s="78" t="str">
        <f ca="1">IF(ISNUMBER($L721),OFFSET(Banco!$A$1,Composições!$L721-1,COLUMN(Composições!E721)-1),"")</f>
        <v>UN</v>
      </c>
      <c r="F721" s="78">
        <f t="shared" ca="1" si="130"/>
        <v>0</v>
      </c>
      <c r="G721" s="78">
        <f t="shared" ca="1" si="130"/>
        <v>2.92</v>
      </c>
      <c r="H721" s="80">
        <v>0.115</v>
      </c>
      <c r="I721" s="81">
        <f ca="1">IF(ISNUMBER($L721),VALUE(OFFSET(Banco!$A$1,Composições!$L721-1,COLUMN(Composições!I721)-4)),0)</f>
        <v>0</v>
      </c>
      <c r="J721" s="81">
        <f ca="1">IF(ISNUMBER($L721),VALUE(OFFSET(Banco!$A$1,Composições!$L721-1,COLUMN(Composições!J721)-4)),0)</f>
        <v>25.4</v>
      </c>
      <c r="K721" s="1">
        <f>COUNTA($A$1:$A721)-1</f>
        <v>104</v>
      </c>
      <c r="L721" s="1">
        <f ca="1">MATCH(Composições!CONCATENAR,Banco!$A:$A,0)</f>
        <v>13151</v>
      </c>
      <c r="M721" s="82" t="str">
        <f ca="1">IF(OR(ISERROR($L721),$H721="",$H721=0),"",OFFSET(M$1,MATCH($K721,$K$1:$K721,0)-1,0))</f>
        <v>F</v>
      </c>
    </row>
    <row r="722" spans="1:14" ht="22.5" x14ac:dyDescent="0.2">
      <c r="B722" s="92" t="s">
        <v>6165</v>
      </c>
      <c r="C722" s="92" t="s">
        <v>142</v>
      </c>
      <c r="D722" s="79" t="str">
        <f ca="1">IF(ISNUMBER($L722),OFFSET(Banco!$A$1,Composições!$L722-1,COLUMN(Composições!D722)-1),"")</f>
        <v>AUXILIAR DE ENCANADOR OU BOMBEIRO HIDRÁULICO COM ENCARGOS COMPLEMENTARES</v>
      </c>
      <c r="E722" s="78" t="str">
        <f ca="1">IF(ISNUMBER($L722),OFFSET(Banco!$A$1,Composições!$L722-1,COLUMN(Composições!E722)-1),"")</f>
        <v>H</v>
      </c>
      <c r="F722" s="78">
        <f t="shared" ca="1" si="130"/>
        <v>0</v>
      </c>
      <c r="G722" s="78">
        <f t="shared" ca="1" si="130"/>
        <v>4.71</v>
      </c>
      <c r="H722" s="80">
        <v>0.19259999999999999</v>
      </c>
      <c r="I722" s="81">
        <f ca="1">IF(ISNUMBER($L722),VALUE(OFFSET(Banco!$A$1,Composições!$L722-1,COLUMN(Composições!I722)-4)),0)</f>
        <v>0</v>
      </c>
      <c r="J722" s="81">
        <f ca="1">IF(ISNUMBER($L722),VALUE(OFFSET(Banco!$A$1,Composições!$L722-1,COLUMN(Composições!J722)-4)),0)</f>
        <v>24.48</v>
      </c>
      <c r="K722" s="1">
        <f>COUNTA($A$1:$A722)-1</f>
        <v>104</v>
      </c>
      <c r="L722" s="1">
        <f ca="1">MATCH(Composições!CONCATENAR,Banco!$A:$A,0)</f>
        <v>7040</v>
      </c>
      <c r="M722" s="82" t="str">
        <f ca="1">IF(OR(ISERROR($L722),$H722="",$H722=0),"",OFFSET(M$1,MATCH($K722,$K$1:$K722,0)-1,0))</f>
        <v>F</v>
      </c>
    </row>
    <row r="723" spans="1:14" x14ac:dyDescent="0.2">
      <c r="B723" s="92" t="s">
        <v>6165</v>
      </c>
      <c r="C723" s="92" t="s">
        <v>149</v>
      </c>
      <c r="D723" s="79" t="str">
        <f ca="1">IF(ISNUMBER($L723),OFFSET(Banco!$A$1,Composições!$L723-1,COLUMN(Composições!D723)-1),"")</f>
        <v>ENCANADOR OU BOMBEIRO HIDRÁULICO COM ENCARGOS COMPLEMENTARES</v>
      </c>
      <c r="E723" s="78" t="str">
        <f ca="1">IF(ISNUMBER($L723),OFFSET(Banco!$A$1,Composições!$L723-1,COLUMN(Composições!E723)-1),"")</f>
        <v>H</v>
      </c>
      <c r="F723" s="78">
        <f t="shared" ca="1" si="130"/>
        <v>0</v>
      </c>
      <c r="G723" s="78">
        <f t="shared" ca="1" si="130"/>
        <v>5.87</v>
      </c>
      <c r="H723" s="80">
        <v>0.19259999999999999</v>
      </c>
      <c r="I723" s="81">
        <f ca="1">IF(ISNUMBER($L723),VALUE(OFFSET(Banco!$A$1,Composições!$L723-1,COLUMN(Composições!I723)-4)),0)</f>
        <v>0</v>
      </c>
      <c r="J723" s="81">
        <f ca="1">IF(ISNUMBER($L723),VALUE(OFFSET(Banco!$A$1,Composições!$L723-1,COLUMN(Composições!J723)-4)),0)</f>
        <v>30.48</v>
      </c>
      <c r="K723" s="1">
        <f>COUNTA($A$1:$A723)-1</f>
        <v>104</v>
      </c>
      <c r="L723" s="1">
        <f ca="1">MATCH(Composições!CONCATENAR,Banco!$A:$A,0)</f>
        <v>7263</v>
      </c>
      <c r="M723" s="82" t="str">
        <f ca="1">IF(OR(ISERROR($L723),$H723="",$H723=0),"",OFFSET(M$1,MATCH($K723,$K$1:$K723,0)-1,0))</f>
        <v>F</v>
      </c>
    </row>
    <row r="724" spans="1:14" customFormat="1" ht="12.75" x14ac:dyDescent="0.2">
      <c r="K724">
        <f>COUNTA($A$1:$A724)-1</f>
        <v>104</v>
      </c>
      <c r="M724" s="85" t="str">
        <f ca="1">IF(OFFSET($M$1,MATCH(OFFSET(K724,-1,0),$K$1:$K724,0)-1,0)="F","F","")</f>
        <v>F</v>
      </c>
    </row>
    <row r="725" spans="1:14" ht="22.5" x14ac:dyDescent="0.2">
      <c r="A725" s="83" t="str">
        <f>CONCATENAR</f>
        <v>Composição FNDE 11</v>
      </c>
      <c r="B725" s="86" t="s">
        <v>8423</v>
      </c>
      <c r="C725" s="86" t="s">
        <v>8013</v>
      </c>
      <c r="D725" s="87" t="s">
        <v>8012</v>
      </c>
      <c r="E725" s="86" t="s">
        <v>6148</v>
      </c>
      <c r="F725" s="88">
        <f ca="1">IF($L725&gt;0,SUM(OFFSET(F725,1,0,$L725),0))</f>
        <v>238</v>
      </c>
      <c r="G725" s="88">
        <f ca="1">IF($L725&gt;0,SUM(OFFSET(G725,1,0,$L725),0))</f>
        <v>464.52</v>
      </c>
      <c r="H725" s="89"/>
      <c r="I725" s="90">
        <f ca="1">IF(ISERROR(F725),0,F725)</f>
        <v>238</v>
      </c>
      <c r="J725" s="91">
        <f ca="1">IF(ISERROR(G725),0,G725)</f>
        <v>464.52</v>
      </c>
      <c r="K725" s="1">
        <f>COUNTA($A$1:$A725)-1</f>
        <v>105</v>
      </c>
      <c r="L725" s="1">
        <f>IF(MAX(K:K)=K725,MATCH(9999999,$K:$K)+1,MATCH(K725+1,K:K,0))-ROW(L725)-2</f>
        <v>7</v>
      </c>
      <c r="M725" s="3" t="str">
        <f ca="1">IF(AND(OR(I725&lt;&gt;0,J725&lt;&gt;0),N725="Sim"),"F","")</f>
        <v>F</v>
      </c>
      <c r="N725" s="84" t="s">
        <v>64</v>
      </c>
    </row>
    <row r="726" spans="1:14" x14ac:dyDescent="0.2">
      <c r="B726" s="92" t="s">
        <v>24</v>
      </c>
      <c r="C726" s="92" t="s">
        <v>8433</v>
      </c>
      <c r="D726" s="79" t="str">
        <f ca="1">IF(ISNUMBER($L726),OFFSET(Banco!$A$1,Composições!$L726-1,COLUMN(Composições!D726)-1),"")</f>
        <v xml:space="preserve">BANHHEIRA RIGIDA-BRANCA, BURIGOTTO OU EQUIVALENTE </v>
      </c>
      <c r="E726" s="78" t="str">
        <f ca="1">IF(ISNUMBER($L726),OFFSET(Banco!$A$1,Composições!$L726-1,COLUMN(Composições!E726)-1),"")</f>
        <v>UNIDADE</v>
      </c>
      <c r="F726" s="78">
        <f t="shared" ref="F726:F732" ca="1" si="131">TRUNC($H726*ROUND(I726,2),2)</f>
        <v>119</v>
      </c>
      <c r="G726" s="78">
        <f t="shared" ref="G726:G732" ca="1" si="132">TRUNC($H726*ROUND(J726,2),2)</f>
        <v>119</v>
      </c>
      <c r="H726" s="80">
        <v>1</v>
      </c>
      <c r="I726" s="81">
        <f ca="1">IF(ISNUMBER($L726),VALUE(OFFSET(Banco!$A$1,Composições!$L726-1,COLUMN(Composições!I726)-4)),0)</f>
        <v>119</v>
      </c>
      <c r="J726" s="81">
        <f ca="1">IF(ISNUMBER($L726),VALUE(OFFSET(Banco!$A$1,Composições!$L726-1,COLUMN(Composições!J726)-4)),0)</f>
        <v>119</v>
      </c>
      <c r="K726" s="1">
        <f>COUNTA($A$1:$A726)-1</f>
        <v>105</v>
      </c>
      <c r="L726" s="1">
        <f ca="1">MATCH(Composições!CONCATENAR,Banco!$A:$A,0)</f>
        <v>288</v>
      </c>
      <c r="M726" s="82" t="str">
        <f ca="1">IF(OR(ISERROR($L726),$H726="",$H726=0),"",OFFSET(M$1,MATCH($K726,$K$1:$K726,0)-1,0))</f>
        <v>F</v>
      </c>
    </row>
    <row r="727" spans="1:14" x14ac:dyDescent="0.2">
      <c r="B727" s="92" t="s">
        <v>24</v>
      </c>
      <c r="C727" s="92" t="s">
        <v>8433</v>
      </c>
      <c r="D727" s="79" t="str">
        <f ca="1">IF(ISNUMBER($L727),OFFSET(Banco!$A$1,Composições!$L727-1,COLUMN(Composições!D727)-1),"")</f>
        <v xml:space="preserve">BANHHEIRA RIGIDA-BRANCA, BURIGOTTO OU EQUIVALENTE </v>
      </c>
      <c r="E727" s="78" t="str">
        <f ca="1">IF(ISNUMBER($L727),OFFSET(Banco!$A$1,Composições!$L727-1,COLUMN(Composições!E727)-1),"")</f>
        <v>UNIDADE</v>
      </c>
      <c r="F727" s="78">
        <f t="shared" ca="1" si="131"/>
        <v>119</v>
      </c>
      <c r="G727" s="78">
        <f t="shared" ca="1" si="132"/>
        <v>119</v>
      </c>
      <c r="H727" s="80">
        <v>1</v>
      </c>
      <c r="I727" s="81">
        <f ca="1">IF(ISNUMBER($L727),VALUE(OFFSET(Banco!$A$1,Composições!$L727-1,COLUMN(Composições!I727)-4)),0)</f>
        <v>119</v>
      </c>
      <c r="J727" s="81">
        <f ca="1">IF(ISNUMBER($L727),VALUE(OFFSET(Banco!$A$1,Composições!$L727-1,COLUMN(Composições!J727)-4)),0)</f>
        <v>119</v>
      </c>
      <c r="K727" s="1">
        <f>COUNTA($A$1:$A727)-1</f>
        <v>105</v>
      </c>
      <c r="L727" s="1">
        <f ca="1">MATCH(Composições!CONCATENAR,Banco!$A:$A,0)</f>
        <v>288</v>
      </c>
      <c r="M727" s="82" t="str">
        <f ca="1">IF(OR(ISERROR($L727),$H727="",$H727=0),"",OFFSET(M$1,MATCH($K727,$K$1:$K727,0)-1,0))</f>
        <v>F</v>
      </c>
    </row>
    <row r="728" spans="1:14" x14ac:dyDescent="0.2">
      <c r="B728" s="92" t="s">
        <v>6169</v>
      </c>
      <c r="C728" s="92" t="s">
        <v>8051</v>
      </c>
      <c r="D728" s="79" t="str">
        <f ca="1">IF(ISNUMBER($L728),OFFSET(Banco!$A$1,Composições!$L728-1,COLUMN(Composições!D728)-1),"")</f>
        <v>FITA VEDA ROSCA, EM PTFE, ROLO DE 18 MM X 10 M (L X C)</v>
      </c>
      <c r="E728" s="78" t="str">
        <f ca="1">IF(ISNUMBER($L728),OFFSET(Banco!$A$1,Composições!$L728-1,COLUMN(Composições!E728)-1),"")</f>
        <v>UN</v>
      </c>
      <c r="F728" s="78">
        <f t="shared" ca="1" si="131"/>
        <v>0</v>
      </c>
      <c r="G728" s="78">
        <f t="shared" ca="1" si="132"/>
        <v>4</v>
      </c>
      <c r="H728" s="80">
        <v>1</v>
      </c>
      <c r="I728" s="81">
        <f ca="1">IF(ISNUMBER($L728),VALUE(OFFSET(Banco!$A$1,Composições!$L728-1,COLUMN(Composições!I728)-4)),0)</f>
        <v>0</v>
      </c>
      <c r="J728" s="81">
        <f ca="1">IF(ISNUMBER($L728),VALUE(OFFSET(Banco!$A$1,Composições!$L728-1,COLUMN(Composições!J728)-4)),0)</f>
        <v>4</v>
      </c>
      <c r="K728" s="1">
        <f>COUNTA($A$1:$A728)-1</f>
        <v>105</v>
      </c>
      <c r="L728" s="1">
        <f ca="1">MATCH(Composições!CONCATENAR,Banco!$A:$A,0)</f>
        <v>12011</v>
      </c>
      <c r="M728" s="82" t="str">
        <f ca="1">IF(OR(ISERROR($L728),$H728="",$H728=0),"",OFFSET(M$1,MATCH($K728,$K$1:$K728,0)-1,0))</f>
        <v>F</v>
      </c>
    </row>
    <row r="729" spans="1:14" ht="22.5" x14ac:dyDescent="0.2">
      <c r="B729" s="92" t="s">
        <v>6169</v>
      </c>
      <c r="C729" s="92" t="s">
        <v>8052</v>
      </c>
      <c r="D729" s="79" t="str">
        <f ca="1">IF(ISNUMBER($L729),OFFSET(Banco!$A$1,Composições!$L729-1,COLUMN(Composições!D729)-1),"")</f>
        <v>VALVULA DE ESCOAMENTO PARA TANQUE, EM METAL CROMADO, 1.1/2 ", SEM LADRAO, COM TAMPAO PLASTICO</v>
      </c>
      <c r="E729" s="78" t="str">
        <f ca="1">IF(ISNUMBER($L729),OFFSET(Banco!$A$1,Composições!$L729-1,COLUMN(Composições!E729)-1),"")</f>
        <v>UN</v>
      </c>
      <c r="F729" s="78">
        <f t="shared" ca="1" si="131"/>
        <v>0</v>
      </c>
      <c r="G729" s="78">
        <f t="shared" ca="1" si="132"/>
        <v>76.709999999999994</v>
      </c>
      <c r="H729" s="80">
        <v>1</v>
      </c>
      <c r="I729" s="81">
        <f ca="1">IF(ISNUMBER($L729),VALUE(OFFSET(Banco!$A$1,Composições!$L729-1,COLUMN(Composições!I729)-4)),0)</f>
        <v>0</v>
      </c>
      <c r="J729" s="81">
        <f ca="1">IF(ISNUMBER($L729),VALUE(OFFSET(Banco!$A$1,Composições!$L729-1,COLUMN(Composições!J729)-4)),0)</f>
        <v>76.709999999999994</v>
      </c>
      <c r="K729" s="1">
        <f>COUNTA($A$1:$A729)-1</f>
        <v>105</v>
      </c>
      <c r="L729" s="1">
        <f ca="1">MATCH(Composições!CONCATENAR,Banco!$A:$A,0)</f>
        <v>14667</v>
      </c>
      <c r="M729" s="82" t="str">
        <f ca="1">IF(OR(ISERROR($L729),$H729="",$H729=0),"",OFFSET(M$1,MATCH($K729,$K$1:$K729,0)-1,0))</f>
        <v>F</v>
      </c>
    </row>
    <row r="730" spans="1:14" x14ac:dyDescent="0.2">
      <c r="B730" s="92" t="s">
        <v>6165</v>
      </c>
      <c r="C730" s="92" t="s">
        <v>149</v>
      </c>
      <c r="D730" s="79" t="str">
        <f ca="1">IF(ISNUMBER($L730),OFFSET(Banco!$A$1,Composições!$L730-1,COLUMN(Composições!D730)-1),"")</f>
        <v>ENCANADOR OU BOMBEIRO HIDRÁULICO COM ENCARGOS COMPLEMENTARES</v>
      </c>
      <c r="E730" s="78" t="str">
        <f ca="1">IF(ISNUMBER($L730),OFFSET(Banco!$A$1,Composições!$L730-1,COLUMN(Composições!E730)-1),"")</f>
        <v>H</v>
      </c>
      <c r="F730" s="78">
        <f t="shared" ca="1" si="131"/>
        <v>0</v>
      </c>
      <c r="G730" s="78">
        <f t="shared" ca="1" si="132"/>
        <v>76.2</v>
      </c>
      <c r="H730" s="80">
        <v>2.5</v>
      </c>
      <c r="I730" s="81">
        <f ca="1">IF(ISNUMBER($L730),VALUE(OFFSET(Banco!$A$1,Composições!$L730-1,COLUMN(Composições!I730)-4)),0)</f>
        <v>0</v>
      </c>
      <c r="J730" s="81">
        <f ca="1">IF(ISNUMBER($L730),VALUE(OFFSET(Banco!$A$1,Composições!$L730-1,COLUMN(Composições!J730)-4)),0)</f>
        <v>30.48</v>
      </c>
      <c r="K730" s="1">
        <f>COUNTA($A$1:$A730)-1</f>
        <v>105</v>
      </c>
      <c r="L730" s="1">
        <f ca="1">MATCH(Composições!CONCATENAR,Banco!$A:$A,0)</f>
        <v>7263</v>
      </c>
      <c r="M730" s="82" t="str">
        <f ca="1">IF(OR(ISERROR($L730),$H730="",$H730=0),"",OFFSET(M$1,MATCH($K730,$K$1:$K730,0)-1,0))</f>
        <v>F</v>
      </c>
    </row>
    <row r="731" spans="1:14" x14ac:dyDescent="0.2">
      <c r="B731" s="92" t="s">
        <v>6165</v>
      </c>
      <c r="C731" s="92" t="s">
        <v>156</v>
      </c>
      <c r="D731" s="79" t="str">
        <f ca="1">IF(ISNUMBER($L731),OFFSET(Banco!$A$1,Composições!$L731-1,COLUMN(Composições!D731)-1),"")</f>
        <v>SERVENTE COM ENCARGOS COMPLEMENTARES</v>
      </c>
      <c r="E731" s="78" t="str">
        <f ca="1">IF(ISNUMBER($L731),OFFSET(Banco!$A$1,Composições!$L731-1,COLUMN(Composições!E731)-1),"")</f>
        <v>H</v>
      </c>
      <c r="F731" s="78">
        <f t="shared" ca="1" si="131"/>
        <v>0</v>
      </c>
      <c r="G731" s="78">
        <f t="shared" ca="1" si="132"/>
        <v>56.6</v>
      </c>
      <c r="H731" s="80">
        <v>2.5</v>
      </c>
      <c r="I731" s="81">
        <f ca="1">IF(ISNUMBER($L731),VALUE(OFFSET(Banco!$A$1,Composições!$L731-1,COLUMN(Composições!I731)-4)),0)</f>
        <v>0</v>
      </c>
      <c r="J731" s="81">
        <f ca="1">IF(ISNUMBER($L731),VALUE(OFFSET(Banco!$A$1,Composições!$L731-1,COLUMN(Composições!J731)-4)),0)</f>
        <v>22.64</v>
      </c>
      <c r="K731" s="1">
        <f>COUNTA($A$1:$A731)-1</f>
        <v>105</v>
      </c>
      <c r="L731" s="1">
        <f ca="1">MATCH(Composições!CONCATENAR,Banco!$A:$A,0)</f>
        <v>7362</v>
      </c>
      <c r="M731" s="82" t="str">
        <f ca="1">IF(OR(ISERROR($L731),$H731="",$H731=0),"",OFFSET(M$1,MATCH($K731,$K$1:$K731,0)-1,0))</f>
        <v>F</v>
      </c>
    </row>
    <row r="732" spans="1:14" x14ac:dyDescent="0.2">
      <c r="B732" s="92" t="s">
        <v>6165</v>
      </c>
      <c r="C732" s="92" t="s">
        <v>113</v>
      </c>
      <c r="D732" s="79" t="str">
        <f ca="1">IF(ISNUMBER($L732),OFFSET(Banco!$A$1,Composições!$L732-1,COLUMN(Composições!D732)-1),"")</f>
        <v>SIFÃO DO TIPO FLEXÍVEL EM PVC 1  X 1.1/2  - FORNECIMENTO E INSTALAÇÃO. AF_01/2020</v>
      </c>
      <c r="E732" s="78" t="str">
        <f ca="1">IF(ISNUMBER($L732),OFFSET(Banco!$A$1,Composições!$L732-1,COLUMN(Composições!E732)-1),"")</f>
        <v>UN</v>
      </c>
      <c r="F732" s="78">
        <f t="shared" ca="1" si="131"/>
        <v>0</v>
      </c>
      <c r="G732" s="78">
        <f t="shared" ca="1" si="132"/>
        <v>13.01</v>
      </c>
      <c r="H732" s="80">
        <v>1</v>
      </c>
      <c r="I732" s="81">
        <f ca="1">IF(ISNUMBER($L732),VALUE(OFFSET(Banco!$A$1,Composições!$L732-1,COLUMN(Composições!I732)-4)),0)</f>
        <v>0</v>
      </c>
      <c r="J732" s="81">
        <f ca="1">IF(ISNUMBER($L732),VALUE(OFFSET(Banco!$A$1,Composições!$L732-1,COLUMN(Composições!J732)-4)),0)</f>
        <v>13.01</v>
      </c>
      <c r="K732" s="1">
        <f>COUNTA($A$1:$A732)-1</f>
        <v>105</v>
      </c>
      <c r="L732" s="1">
        <f ca="1">MATCH(Composições!CONCATENAR,Banco!$A:$A,0)</f>
        <v>7457</v>
      </c>
      <c r="M732" s="82" t="str">
        <f ca="1">IF(OR(ISERROR($L732),$H732="",$H732=0),"",OFFSET(M$1,MATCH($K732,$K$1:$K732,0)-1,0))</f>
        <v>F</v>
      </c>
    </row>
    <row r="733" spans="1:14" customFormat="1" ht="12.75" x14ac:dyDescent="0.2">
      <c r="K733">
        <f>COUNTA($A$1:$A733)-1</f>
        <v>105</v>
      </c>
      <c r="M733" s="85" t="str">
        <f ca="1">IF(OFFSET($M$1,MATCH(OFFSET(K733,-1,0),$K$1:$K733,0)-1,0)="F","F","")</f>
        <v>F</v>
      </c>
    </row>
    <row r="734" spans="1:14" ht="22.5" x14ac:dyDescent="0.2">
      <c r="A734" s="83" t="str">
        <f>CONCATENAR</f>
        <v>Composição FNDE 219</v>
      </c>
      <c r="B734" s="86" t="s">
        <v>8423</v>
      </c>
      <c r="C734" s="86" t="s">
        <v>8115</v>
      </c>
      <c r="D734" s="87" t="s">
        <v>8114</v>
      </c>
      <c r="E734" s="86" t="s">
        <v>6148</v>
      </c>
      <c r="F734" s="88">
        <f ca="1">IF($L734&gt;0,SUM(OFFSET(F734,1,0,$L734),0))</f>
        <v>0</v>
      </c>
      <c r="G734" s="88">
        <f ca="1">IF($L734&gt;0,SUM(OFFSET(G734,1,0,$L734),0))</f>
        <v>153.76999999999998</v>
      </c>
      <c r="H734" s="89"/>
      <c r="I734" s="90">
        <f ca="1">IF(ISERROR(F734),0,F734)</f>
        <v>0</v>
      </c>
      <c r="J734" s="91">
        <f ca="1">IF(ISERROR(G734),0,G734)</f>
        <v>153.76999999999998</v>
      </c>
      <c r="K734" s="1">
        <f>COUNTA($A$1:$A734)-1</f>
        <v>106</v>
      </c>
      <c r="L734" s="1">
        <f>IF(MAX(K:K)=K734,MATCH(9999999,$K:$K)+1,MATCH(K734+1,K:K,0))-ROW(L734)-2</f>
        <v>5</v>
      </c>
      <c r="M734" s="3" t="str">
        <f ca="1">IF(AND(OR(I734&lt;&gt;0,J734&lt;&gt;0),N734="Sim"),"F","")</f>
        <v>F</v>
      </c>
      <c r="N734" s="84" t="s">
        <v>64</v>
      </c>
    </row>
    <row r="735" spans="1:14" x14ac:dyDescent="0.2">
      <c r="B735" s="92" t="s">
        <v>6169</v>
      </c>
      <c r="C735" s="92" t="s">
        <v>8116</v>
      </c>
      <c r="D735" s="79" t="str">
        <f ca="1">IF(ISNUMBER($L735),OFFSET(Banco!$A$1,Composições!$L735-1,COLUMN(Composições!D735)-1),"")</f>
        <v>LAVATORIO DE LOUCA BRANCA, SUSPENSO (SEM COLUNA), DIMENSOES *40 X 30* CM</v>
      </c>
      <c r="E735" s="78" t="str">
        <f ca="1">IF(ISNUMBER($L735),OFFSET(Banco!$A$1,Composições!$L735-1,COLUMN(Composições!E735)-1),"")</f>
        <v>UN</v>
      </c>
      <c r="F735" s="78">
        <f t="shared" ref="F735:G739" ca="1" si="133">TRUNC($H735*ROUND(I735,2),2)</f>
        <v>0</v>
      </c>
      <c r="G735" s="78">
        <f t="shared" ca="1" si="133"/>
        <v>95.03</v>
      </c>
      <c r="H735" s="80">
        <v>1</v>
      </c>
      <c r="I735" s="81">
        <f ca="1">IF(ISNUMBER($L735),VALUE(OFFSET(Banco!$A$1,Composições!$L735-1,COLUMN(Composições!I735)-4)),0)</f>
        <v>0</v>
      </c>
      <c r="J735" s="81">
        <f ca="1">IF(ISNUMBER($L735),VALUE(OFFSET(Banco!$A$1,Composições!$L735-1,COLUMN(Composições!J735)-4)),0)</f>
        <v>95.03</v>
      </c>
      <c r="K735" s="1">
        <f>COUNTA($A$1:$A735)-1</f>
        <v>106</v>
      </c>
      <c r="L735" s="1">
        <f ca="1">MATCH(Composições!CONCATENAR,Banco!$A:$A,0)</f>
        <v>12469</v>
      </c>
      <c r="M735" s="82" t="str">
        <f ca="1">IF(OR(ISERROR($L735),$H735="",$H735=0),"",OFFSET(M$1,MATCH($K735,$K$1:$K735,0)-1,0))</f>
        <v>F</v>
      </c>
    </row>
    <row r="736" spans="1:14" ht="22.5" x14ac:dyDescent="0.2">
      <c r="B736" s="92" t="s">
        <v>6169</v>
      </c>
      <c r="C736" s="92" t="s">
        <v>8117</v>
      </c>
      <c r="D736" s="79" t="str">
        <f ca="1">IF(ISNUMBER($L736),OFFSET(Banco!$A$1,Composições!$L736-1,COLUMN(Composições!D736)-1),"")</f>
        <v>PARAFUSO NIQUELADO 3 1/2" COM ACABAMENTO CROMADO PARA FIXAR PECA SANITARIA, INCLUI PORCA CEGA, ARRUELA E BUCHA DE NYLON TAMANHO S-8</v>
      </c>
      <c r="E736" s="78" t="str">
        <f ca="1">IF(ISNUMBER($L736),OFFSET(Banco!$A$1,Composições!$L736-1,COLUMN(Composições!E736)-1),"")</f>
        <v>UN</v>
      </c>
      <c r="F736" s="78">
        <f t="shared" ca="1" si="133"/>
        <v>0</v>
      </c>
      <c r="G736" s="78">
        <f t="shared" ca="1" si="133"/>
        <v>40.06</v>
      </c>
      <c r="H736" s="80">
        <v>2</v>
      </c>
      <c r="I736" s="81">
        <f ca="1">IF(ISNUMBER($L736),VALUE(OFFSET(Banco!$A$1,Composições!$L736-1,COLUMN(Composições!I736)-4)),0)</f>
        <v>0</v>
      </c>
      <c r="J736" s="81">
        <f ca="1">IF(ISNUMBER($L736),VALUE(OFFSET(Banco!$A$1,Composições!$L736-1,COLUMN(Composições!J736)-4)),0)</f>
        <v>20.03</v>
      </c>
      <c r="K736" s="1">
        <f>COUNTA($A$1:$A736)-1</f>
        <v>106</v>
      </c>
      <c r="L736" s="1">
        <f ca="1">MATCH(Composições!CONCATENAR,Banco!$A:$A,0)</f>
        <v>13120</v>
      </c>
      <c r="M736" s="82" t="str">
        <f ca="1">IF(OR(ISERROR($L736),$H736="",$H736=0),"",OFFSET(M$1,MATCH($K736,$K$1:$K736,0)-1,0))</f>
        <v>F</v>
      </c>
    </row>
    <row r="737" spans="1:14" x14ac:dyDescent="0.2">
      <c r="B737" s="92" t="s">
        <v>6169</v>
      </c>
      <c r="C737" s="92" t="s">
        <v>8118</v>
      </c>
      <c r="D737" s="79" t="str">
        <f ca="1">IF(ISNUMBER($L737),OFFSET(Banco!$A$1,Composições!$L737-1,COLUMN(Composições!D737)-1),"")</f>
        <v>REJUNTE EPOXI, QUALQUER COR</v>
      </c>
      <c r="E737" s="78" t="str">
        <f ca="1">IF(ISNUMBER($L737),OFFSET(Banco!$A$1,Composições!$L737-1,COLUMN(Composições!E737)-1),"")</f>
        <v>KG</v>
      </c>
      <c r="F737" s="78">
        <f t="shared" ca="1" si="133"/>
        <v>0</v>
      </c>
      <c r="G737" s="78">
        <f t="shared" ca="1" si="133"/>
        <v>2.63</v>
      </c>
      <c r="H737" s="80">
        <v>3.04E-2</v>
      </c>
      <c r="I737" s="81">
        <f ca="1">IF(ISNUMBER($L737),VALUE(OFFSET(Banco!$A$1,Composições!$L737-1,COLUMN(Composições!I737)-4)),0)</f>
        <v>0</v>
      </c>
      <c r="J737" s="81">
        <f ca="1">IF(ISNUMBER($L737),VALUE(OFFSET(Banco!$A$1,Composições!$L737-1,COLUMN(Composições!J737)-4)),0)</f>
        <v>86.57</v>
      </c>
      <c r="K737" s="1">
        <f>COUNTA($A$1:$A737)-1</f>
        <v>106</v>
      </c>
      <c r="L737" s="1">
        <f ca="1">MATCH(Composições!CONCATENAR,Banco!$A:$A,0)</f>
        <v>13644</v>
      </c>
      <c r="M737" s="82" t="str">
        <f ca="1">IF(OR(ISERROR($L737),$H737="",$H737=0),"",OFFSET(M$1,MATCH($K737,$K$1:$K737,0)-1,0))</f>
        <v>F</v>
      </c>
    </row>
    <row r="738" spans="1:14" x14ac:dyDescent="0.2">
      <c r="B738" s="92" t="s">
        <v>6165</v>
      </c>
      <c r="C738" s="92" t="s">
        <v>149</v>
      </c>
      <c r="D738" s="79" t="str">
        <f ca="1">IF(ISNUMBER($L738),OFFSET(Banco!$A$1,Composições!$L738-1,COLUMN(Composições!D738)-1),"")</f>
        <v>ENCANADOR OU BOMBEIRO HIDRÁULICO COM ENCARGOS COMPLEMENTARES</v>
      </c>
      <c r="E738" s="78" t="str">
        <f ca="1">IF(ISNUMBER($L738),OFFSET(Banco!$A$1,Composições!$L738-1,COLUMN(Composições!E738)-1),"")</f>
        <v>H</v>
      </c>
      <c r="F738" s="78">
        <f t="shared" ca="1" si="133"/>
        <v>0</v>
      </c>
      <c r="G738" s="78">
        <f t="shared" ca="1" si="133"/>
        <v>11.79</v>
      </c>
      <c r="H738" s="80">
        <v>0.38700000000000001</v>
      </c>
      <c r="I738" s="81">
        <f ca="1">IF(ISNUMBER($L738),VALUE(OFFSET(Banco!$A$1,Composições!$L738-1,COLUMN(Composições!I738)-4)),0)</f>
        <v>0</v>
      </c>
      <c r="J738" s="81">
        <f ca="1">IF(ISNUMBER($L738),VALUE(OFFSET(Banco!$A$1,Composições!$L738-1,COLUMN(Composições!J738)-4)),0)</f>
        <v>30.48</v>
      </c>
      <c r="K738" s="1">
        <f>COUNTA($A$1:$A738)-1</f>
        <v>106</v>
      </c>
      <c r="L738" s="1">
        <f ca="1">MATCH(Composições!CONCATENAR,Banco!$A:$A,0)</f>
        <v>7263</v>
      </c>
      <c r="M738" s="82" t="str">
        <f ca="1">IF(OR(ISERROR($L738),$H738="",$H738=0),"",OFFSET(M$1,MATCH($K738,$K$1:$K738,0)-1,0))</f>
        <v>F</v>
      </c>
    </row>
    <row r="739" spans="1:14" x14ac:dyDescent="0.2">
      <c r="B739" s="92" t="s">
        <v>6165</v>
      </c>
      <c r="C739" s="92" t="s">
        <v>156</v>
      </c>
      <c r="D739" s="79" t="str">
        <f ca="1">IF(ISNUMBER($L739),OFFSET(Banco!$A$1,Composições!$L739-1,COLUMN(Composições!D739)-1),"")</f>
        <v>SERVENTE COM ENCARGOS COMPLEMENTARES</v>
      </c>
      <c r="E739" s="78" t="str">
        <f ca="1">IF(ISNUMBER($L739),OFFSET(Banco!$A$1,Composições!$L739-1,COLUMN(Composições!E739)-1),"")</f>
        <v>H</v>
      </c>
      <c r="F739" s="78">
        <f t="shared" ca="1" si="133"/>
        <v>0</v>
      </c>
      <c r="G739" s="78">
        <f t="shared" ca="1" si="133"/>
        <v>4.26</v>
      </c>
      <c r="H739" s="80">
        <v>0.18859999999999999</v>
      </c>
      <c r="I739" s="81">
        <f ca="1">IF(ISNUMBER($L739),VALUE(OFFSET(Banco!$A$1,Composições!$L739-1,COLUMN(Composições!I739)-4)),0)</f>
        <v>0</v>
      </c>
      <c r="J739" s="81">
        <f ca="1">IF(ISNUMBER($L739),VALUE(OFFSET(Banco!$A$1,Composições!$L739-1,COLUMN(Composições!J739)-4)),0)</f>
        <v>22.64</v>
      </c>
      <c r="K739" s="1">
        <f>COUNTA($A$1:$A739)-1</f>
        <v>106</v>
      </c>
      <c r="L739" s="1">
        <f ca="1">MATCH(Composições!CONCATENAR,Banco!$A:$A,0)</f>
        <v>7362</v>
      </c>
      <c r="M739" s="82" t="str">
        <f ca="1">IF(OR(ISERROR($L739),$H739="",$H739=0),"",OFFSET(M$1,MATCH($K739,$K$1:$K739,0)-1,0))</f>
        <v>F</v>
      </c>
    </row>
    <row r="740" spans="1:14" customFormat="1" ht="12.75" x14ac:dyDescent="0.2">
      <c r="K740">
        <f>COUNTA($A$1:$A740)-1</f>
        <v>106</v>
      </c>
      <c r="M740" s="85" t="str">
        <f ca="1">IF(OFFSET($M$1,MATCH(OFFSET(K740,-1,0),$K$1:$K740,0)-1,0)="F","F","")</f>
        <v>F</v>
      </c>
    </row>
    <row r="741" spans="1:14" ht="22.5" x14ac:dyDescent="0.2">
      <c r="A741" s="83" t="str">
        <f>CONCATENAR</f>
        <v>Composição FNDE 217</v>
      </c>
      <c r="B741" s="86" t="s">
        <v>8423</v>
      </c>
      <c r="C741" s="86" t="s">
        <v>8113</v>
      </c>
      <c r="D741" s="87" t="s">
        <v>8112</v>
      </c>
      <c r="E741" s="86" t="s">
        <v>6148</v>
      </c>
      <c r="F741" s="88">
        <f ca="1">IF($L741&gt;0,SUM(OFFSET(F741,1,0,$L741),0))</f>
        <v>0</v>
      </c>
      <c r="G741" s="88">
        <f ca="1">IF($L741&gt;0,SUM(OFFSET(G741,1,0,$L741),0))</f>
        <v>215.1</v>
      </c>
      <c r="H741" s="89"/>
      <c r="I741" s="90">
        <f ca="1">IF(ISERROR(F741),0,F741)</f>
        <v>0</v>
      </c>
      <c r="J741" s="91">
        <f ca="1">IF(ISERROR(G741),0,G741)</f>
        <v>215.1</v>
      </c>
      <c r="K741" s="1">
        <f>COUNTA($A$1:$A741)-1</f>
        <v>107</v>
      </c>
      <c r="L741" s="1">
        <f>IF(MAX(K:K)=K741,MATCH(9999999,$K:$K)+1,MATCH(K741+1,K:K,0))-ROW(L741)-2</f>
        <v>4</v>
      </c>
      <c r="M741" s="3" t="str">
        <f ca="1">IF(AND(OR(I741&lt;&gt;0,J741&lt;&gt;0),N741="Sim"),"F","")</f>
        <v>F</v>
      </c>
      <c r="N741" s="84" t="s">
        <v>64</v>
      </c>
    </row>
    <row r="742" spans="1:14" x14ac:dyDescent="0.2">
      <c r="B742" s="92" t="s">
        <v>6169</v>
      </c>
      <c r="C742" s="92" t="s">
        <v>8119</v>
      </c>
      <c r="D742" s="79" t="str">
        <f ca="1">IF(ISNUMBER($L742),OFFSET(Banco!$A$1,Composições!$L742-1,COLUMN(Composições!D742)-1),"")</f>
        <v>CUBA ACO INOX (AISI 304) DE EMBUTIR COM VALVULA 3 1/2 ", DE *46 X 30 X 12* CM</v>
      </c>
      <c r="E742" s="78" t="str">
        <f ca="1">IF(ISNUMBER($L742),OFFSET(Banco!$A$1,Composições!$L742-1,COLUMN(Composições!E742)-1),"")</f>
        <v>UN</v>
      </c>
      <c r="F742" s="78">
        <f t="shared" ref="F742:G745" ca="1" si="134">TRUNC($H742*ROUND(I742,2),2)</f>
        <v>0</v>
      </c>
      <c r="G742" s="78">
        <f t="shared" ca="1" si="134"/>
        <v>185.38</v>
      </c>
      <c r="H742" s="80">
        <v>1</v>
      </c>
      <c r="I742" s="81">
        <f ca="1">IF(ISNUMBER($L742),VALUE(OFFSET(Banco!$A$1,Composições!$L742-1,COLUMN(Composições!I742)-4)),0)</f>
        <v>0</v>
      </c>
      <c r="J742" s="81">
        <f ca="1">IF(ISNUMBER($L742),VALUE(OFFSET(Banco!$A$1,Composições!$L742-1,COLUMN(Composições!J742)-4)),0)</f>
        <v>185.38</v>
      </c>
      <c r="K742" s="1">
        <f>COUNTA($A$1:$A742)-1</f>
        <v>107</v>
      </c>
      <c r="L742" s="1">
        <f ca="1">MATCH(Composições!CONCATENAR,Banco!$A:$A,0)</f>
        <v>11422</v>
      </c>
      <c r="M742" s="82" t="str">
        <f ca="1">IF(OR(ISERROR($L742),$H742="",$H742=0),"",OFFSET(M$1,MATCH($K742,$K$1:$K742,0)-1,0))</f>
        <v>F</v>
      </c>
    </row>
    <row r="743" spans="1:14" x14ac:dyDescent="0.2">
      <c r="B743" s="92" t="s">
        <v>6169</v>
      </c>
      <c r="C743" s="92" t="s">
        <v>8120</v>
      </c>
      <c r="D743" s="79" t="str">
        <f ca="1">IF(ISNUMBER($L743),OFFSET(Banco!$A$1,Composições!$L743-1,COLUMN(Composições!D743)-1),"")</f>
        <v>MASSA PLASTICA PARA MARMORE/GRANITO</v>
      </c>
      <c r="E743" s="78" t="str">
        <f ca="1">IF(ISNUMBER($L743),OFFSET(Banco!$A$1,Composições!$L743-1,COLUMN(Composições!E743)-1),"")</f>
        <v>KG</v>
      </c>
      <c r="F743" s="78">
        <f t="shared" ca="1" si="134"/>
        <v>0</v>
      </c>
      <c r="G743" s="78">
        <f t="shared" ca="1" si="134"/>
        <v>10.81</v>
      </c>
      <c r="H743" s="80">
        <v>0.2974</v>
      </c>
      <c r="I743" s="81">
        <f ca="1">IF(ISNUMBER($L743),VALUE(OFFSET(Banco!$A$1,Composições!$L743-1,COLUMN(Composições!I743)-4)),0)</f>
        <v>0</v>
      </c>
      <c r="J743" s="81">
        <f ca="1">IF(ISNUMBER($L743),VALUE(OFFSET(Banco!$A$1,Composições!$L743-1,COLUMN(Composições!J743)-4)),0)</f>
        <v>36.369999999999997</v>
      </c>
      <c r="K743" s="1">
        <f>COUNTA($A$1:$A743)-1</f>
        <v>107</v>
      </c>
      <c r="L743" s="1">
        <f ca="1">MATCH(Composições!CONCATENAR,Banco!$A:$A,0)</f>
        <v>12849</v>
      </c>
      <c r="M743" s="82" t="str">
        <f ca="1">IF(OR(ISERROR($L743),$H743="",$H743=0),"",OFFSET(M$1,MATCH($K743,$K$1:$K743,0)-1,0))</f>
        <v>F</v>
      </c>
    </row>
    <row r="744" spans="1:14" x14ac:dyDescent="0.2">
      <c r="B744" s="92" t="s">
        <v>6165</v>
      </c>
      <c r="C744" s="92" t="s">
        <v>151</v>
      </c>
      <c r="D744" s="79" t="str">
        <f ca="1">IF(ISNUMBER($L744),OFFSET(Banco!$A$1,Composições!$L744-1,COLUMN(Composições!D744)-1),"")</f>
        <v>MARMORISTA/GRANITEIRO COM ENCARGOS COMPLEMENTARES</v>
      </c>
      <c r="E744" s="78" t="str">
        <f ca="1">IF(ISNUMBER($L744),OFFSET(Banco!$A$1,Composições!$L744-1,COLUMN(Composições!E744)-1),"")</f>
        <v>H</v>
      </c>
      <c r="F744" s="78">
        <f t="shared" ca="1" si="134"/>
        <v>0</v>
      </c>
      <c r="G744" s="78">
        <f t="shared" ca="1" si="134"/>
        <v>15.51</v>
      </c>
      <c r="H744" s="80">
        <v>0.47739999999999999</v>
      </c>
      <c r="I744" s="81">
        <f ca="1">IF(ISNUMBER($L744),VALUE(OFFSET(Banco!$A$1,Composições!$L744-1,COLUMN(Composições!I744)-4)),0)</f>
        <v>0</v>
      </c>
      <c r="J744" s="81">
        <f ca="1">IF(ISNUMBER($L744),VALUE(OFFSET(Banco!$A$1,Composições!$L744-1,COLUMN(Composições!J744)-4)),0)</f>
        <v>32.5</v>
      </c>
      <c r="K744" s="1">
        <f>COUNTA($A$1:$A744)-1</f>
        <v>107</v>
      </c>
      <c r="L744" s="1">
        <f ca="1">MATCH(Composições!CONCATENAR,Banco!$A:$A,0)</f>
        <v>7285</v>
      </c>
      <c r="M744" s="82" t="str">
        <f ca="1">IF(OR(ISERROR($L744),$H744="",$H744=0),"",OFFSET(M$1,MATCH($K744,$K$1:$K744,0)-1,0))</f>
        <v>F</v>
      </c>
    </row>
    <row r="745" spans="1:14" x14ac:dyDescent="0.2">
      <c r="B745" s="92" t="s">
        <v>6165</v>
      </c>
      <c r="C745" s="92" t="s">
        <v>156</v>
      </c>
      <c r="D745" s="79" t="str">
        <f ca="1">IF(ISNUMBER($L745),OFFSET(Banco!$A$1,Composições!$L745-1,COLUMN(Composições!D745)-1),"")</f>
        <v>SERVENTE COM ENCARGOS COMPLEMENTARES</v>
      </c>
      <c r="E745" s="78" t="str">
        <f ca="1">IF(ISNUMBER($L745),OFFSET(Banco!$A$1,Composições!$L745-1,COLUMN(Composições!E745)-1),"")</f>
        <v>H</v>
      </c>
      <c r="F745" s="78">
        <f t="shared" ca="1" si="134"/>
        <v>0</v>
      </c>
      <c r="G745" s="78">
        <f t="shared" ca="1" si="134"/>
        <v>3.4</v>
      </c>
      <c r="H745" s="80">
        <v>0.15040000000000001</v>
      </c>
      <c r="I745" s="81">
        <f ca="1">IF(ISNUMBER($L745),VALUE(OFFSET(Banco!$A$1,Composições!$L745-1,COLUMN(Composições!I745)-4)),0)</f>
        <v>0</v>
      </c>
      <c r="J745" s="81">
        <f ca="1">IF(ISNUMBER($L745),VALUE(OFFSET(Banco!$A$1,Composições!$L745-1,COLUMN(Composições!J745)-4)),0)</f>
        <v>22.64</v>
      </c>
      <c r="K745" s="1">
        <f>COUNTA($A$1:$A745)-1</f>
        <v>107</v>
      </c>
      <c r="L745" s="1">
        <f ca="1">MATCH(Composições!CONCATENAR,Banco!$A:$A,0)</f>
        <v>7362</v>
      </c>
      <c r="M745" s="82" t="str">
        <f ca="1">IF(OR(ISERROR($L745),$H745="",$H745=0),"",OFFSET(M$1,MATCH($K745,$K$1:$K745,0)-1,0))</f>
        <v>F</v>
      </c>
    </row>
    <row r="746" spans="1:14" customFormat="1" ht="12.75" x14ac:dyDescent="0.2">
      <c r="K746">
        <f>COUNTA($A$1:$A746)-1</f>
        <v>107</v>
      </c>
      <c r="M746" s="85" t="str">
        <f ca="1">IF(OFFSET($M$1,MATCH(OFFSET(K746,-1,0),$K$1:$K746,0)-1,0)="F","F","")</f>
        <v>F</v>
      </c>
    </row>
    <row r="747" spans="1:14" ht="22.5" x14ac:dyDescent="0.2">
      <c r="A747" s="83" t="str">
        <f>CONCATENAR</f>
        <v xml:space="preserve">Composição FNDE 224 </v>
      </c>
      <c r="B747" s="86" t="s">
        <v>8423</v>
      </c>
      <c r="C747" s="86" t="s">
        <v>8111</v>
      </c>
      <c r="D747" s="87" t="s">
        <v>8110</v>
      </c>
      <c r="E747" s="86" t="s">
        <v>6148</v>
      </c>
      <c r="F747" s="88">
        <f ca="1">IF($L747&gt;0,SUM(OFFSET(F747,1,0,$L747),0))</f>
        <v>0</v>
      </c>
      <c r="G747" s="88">
        <f ca="1">IF($L747&gt;0,SUM(OFFSET(G747,1,0,$L747),0))</f>
        <v>148.93</v>
      </c>
      <c r="H747" s="89"/>
      <c r="I747" s="90">
        <f ca="1">IF(ISERROR(F747),0,F747)</f>
        <v>0</v>
      </c>
      <c r="J747" s="91">
        <f ca="1">IF(ISERROR(G747),0,G747)</f>
        <v>148.93</v>
      </c>
      <c r="K747" s="1">
        <f>COUNTA($A$1:$A747)-1</f>
        <v>108</v>
      </c>
      <c r="L747" s="1">
        <f>IF(MAX(K:K)=K747,MATCH(9999999,$K:$K)+1,MATCH(K747+1,K:K,0))-ROW(L747)-2</f>
        <v>4</v>
      </c>
      <c r="M747" s="3" t="str">
        <f ca="1">IF(AND(OR(I747&lt;&gt;0,J747&lt;&gt;0),N747="Sim"),"F","")</f>
        <v>F</v>
      </c>
      <c r="N747" s="84" t="s">
        <v>64</v>
      </c>
    </row>
    <row r="748" spans="1:14" x14ac:dyDescent="0.2">
      <c r="B748" s="92" t="s">
        <v>6169</v>
      </c>
      <c r="C748" s="92" t="s">
        <v>8051</v>
      </c>
      <c r="D748" s="79" t="str">
        <f ca="1">IF(ISNUMBER($L748),OFFSET(Banco!$A$1,Composições!$L748-1,COLUMN(Composições!D748)-1),"")</f>
        <v>FITA VEDA ROSCA, EM PTFE, ROLO DE 18 MM X 10 M (L X C)</v>
      </c>
      <c r="E748" s="78" t="str">
        <f ca="1">IF(ISNUMBER($L748),OFFSET(Banco!$A$1,Composições!$L748-1,COLUMN(Composições!E748)-1),"")</f>
        <v>UN</v>
      </c>
      <c r="F748" s="78">
        <f t="shared" ref="F748:G751" ca="1" si="135">TRUNC($H748*ROUND(I748,2),2)</f>
        <v>0</v>
      </c>
      <c r="G748" s="78">
        <f t="shared" ca="1" si="135"/>
        <v>0.08</v>
      </c>
      <c r="H748" s="80">
        <v>2.1000000000000001E-2</v>
      </c>
      <c r="I748" s="81">
        <f ca="1">IF(ISNUMBER($L748),VALUE(OFFSET(Banco!$A$1,Composições!$L748-1,COLUMN(Composições!I748)-4)),0)</f>
        <v>0</v>
      </c>
      <c r="J748" s="81">
        <f ca="1">IF(ISNUMBER($L748),VALUE(OFFSET(Banco!$A$1,Composições!$L748-1,COLUMN(Composições!J748)-4)),0)</f>
        <v>4</v>
      </c>
      <c r="K748" s="1">
        <f>COUNTA($A$1:$A748)-1</f>
        <v>108</v>
      </c>
      <c r="L748" s="1">
        <f ca="1">MATCH(Composições!CONCATENAR,Banco!$A:$A,0)</f>
        <v>12011</v>
      </c>
      <c r="M748" s="82" t="str">
        <f ca="1">IF(OR(ISERROR($L748),$H748="",$H748=0),"",OFFSET(M$1,MATCH($K748,$K$1:$K748,0)-1,0))</f>
        <v>F</v>
      </c>
    </row>
    <row r="749" spans="1:14" x14ac:dyDescent="0.2">
      <c r="B749" s="92" t="s">
        <v>6169</v>
      </c>
      <c r="C749" s="92" t="s">
        <v>8121</v>
      </c>
      <c r="D749" s="79" t="str">
        <f ca="1">IF(ISNUMBER($L749),OFFSET(Banco!$A$1,Composições!$L749-1,COLUMN(Composições!D749)-1),"")</f>
        <v>TORNEIRA METALICA CROMADA DE MESA PARA LAVATORIO, BICA ALTA, COM AREJADOR</v>
      </c>
      <c r="E749" s="78" t="str">
        <f ca="1">IF(ISNUMBER($L749),OFFSET(Banco!$A$1,Composições!$L749-1,COLUMN(Composições!E749)-1),"")</f>
        <v>UN</v>
      </c>
      <c r="F749" s="78">
        <f t="shared" ca="1" si="135"/>
        <v>0</v>
      </c>
      <c r="G749" s="78">
        <f t="shared" ca="1" si="135"/>
        <v>145.25</v>
      </c>
      <c r="H749" s="80">
        <v>1</v>
      </c>
      <c r="I749" s="81">
        <f ca="1">IF(ISNUMBER($L749),VALUE(OFFSET(Banco!$A$1,Composições!$L749-1,COLUMN(Composições!I749)-4)),0)</f>
        <v>0</v>
      </c>
      <c r="J749" s="81">
        <f ca="1">IF(ISNUMBER($L749),VALUE(OFFSET(Banco!$A$1,Composições!$L749-1,COLUMN(Composições!J749)-4)),0)</f>
        <v>145.25</v>
      </c>
      <c r="K749" s="1">
        <f>COUNTA($A$1:$A749)-1</f>
        <v>108</v>
      </c>
      <c r="L749" s="1">
        <f ca="1">MATCH(Composições!CONCATENAR,Banco!$A:$A,0)</f>
        <v>14244</v>
      </c>
      <c r="M749" s="82" t="str">
        <f ca="1">IF(OR(ISERROR($L749),$H749="",$H749=0),"",OFFSET(M$1,MATCH($K749,$K$1:$K749,0)-1,0))</f>
        <v>F</v>
      </c>
    </row>
    <row r="750" spans="1:14" x14ac:dyDescent="0.2">
      <c r="B750" s="92" t="s">
        <v>6165</v>
      </c>
      <c r="C750" s="92" t="s">
        <v>149</v>
      </c>
      <c r="D750" s="79" t="str">
        <f ca="1">IF(ISNUMBER($L750),OFFSET(Banco!$A$1,Composições!$L750-1,COLUMN(Composições!D750)-1),"")</f>
        <v>ENCANADOR OU BOMBEIRO HIDRÁULICO COM ENCARGOS COMPLEMENTARES</v>
      </c>
      <c r="E750" s="78" t="str">
        <f ca="1">IF(ISNUMBER($L750),OFFSET(Banco!$A$1,Composições!$L750-1,COLUMN(Composições!E750)-1),"")</f>
        <v>H</v>
      </c>
      <c r="F750" s="78">
        <f t="shared" ca="1" si="135"/>
        <v>0</v>
      </c>
      <c r="G750" s="78">
        <f t="shared" ca="1" si="135"/>
        <v>2.92</v>
      </c>
      <c r="H750" s="80">
        <v>9.6000000000000002E-2</v>
      </c>
      <c r="I750" s="81">
        <f ca="1">IF(ISNUMBER($L750),VALUE(OFFSET(Banco!$A$1,Composições!$L750-1,COLUMN(Composições!I750)-4)),0)</f>
        <v>0</v>
      </c>
      <c r="J750" s="81">
        <f ca="1">IF(ISNUMBER($L750),VALUE(OFFSET(Banco!$A$1,Composições!$L750-1,COLUMN(Composições!J750)-4)),0)</f>
        <v>30.48</v>
      </c>
      <c r="K750" s="1">
        <f>COUNTA($A$1:$A750)-1</f>
        <v>108</v>
      </c>
      <c r="L750" s="1">
        <f ca="1">MATCH(Composições!CONCATENAR,Banco!$A:$A,0)</f>
        <v>7263</v>
      </c>
      <c r="M750" s="82" t="str">
        <f ca="1">IF(OR(ISERROR($L750),$H750="",$H750=0),"",OFFSET(M$1,MATCH($K750,$K$1:$K750,0)-1,0))</f>
        <v>F</v>
      </c>
    </row>
    <row r="751" spans="1:14" x14ac:dyDescent="0.2">
      <c r="B751" s="92" t="s">
        <v>6165</v>
      </c>
      <c r="C751" s="92" t="s">
        <v>156</v>
      </c>
      <c r="D751" s="79" t="str">
        <f ca="1">IF(ISNUMBER($L751),OFFSET(Banco!$A$1,Composições!$L751-1,COLUMN(Composições!D751)-1),"")</f>
        <v>SERVENTE COM ENCARGOS COMPLEMENTARES</v>
      </c>
      <c r="E751" s="78" t="str">
        <f ca="1">IF(ISNUMBER($L751),OFFSET(Banco!$A$1,Composições!$L751-1,COLUMN(Composições!E751)-1),"")</f>
        <v>H</v>
      </c>
      <c r="F751" s="78">
        <f t="shared" ca="1" si="135"/>
        <v>0</v>
      </c>
      <c r="G751" s="78">
        <f t="shared" ca="1" si="135"/>
        <v>0.68</v>
      </c>
      <c r="H751" s="80">
        <v>3.0300000000000001E-2</v>
      </c>
      <c r="I751" s="81">
        <f ca="1">IF(ISNUMBER($L751),VALUE(OFFSET(Banco!$A$1,Composições!$L751-1,COLUMN(Composições!I751)-4)),0)</f>
        <v>0</v>
      </c>
      <c r="J751" s="81">
        <f ca="1">IF(ISNUMBER($L751),VALUE(OFFSET(Banco!$A$1,Composições!$L751-1,COLUMN(Composições!J751)-4)),0)</f>
        <v>22.64</v>
      </c>
      <c r="K751" s="1">
        <f>COUNTA($A$1:$A751)-1</f>
        <v>108</v>
      </c>
      <c r="L751" s="1">
        <f ca="1">MATCH(Composições!CONCATENAR,Banco!$A:$A,0)</f>
        <v>7362</v>
      </c>
      <c r="M751" s="82" t="str">
        <f ca="1">IF(OR(ISERROR($L751),$H751="",$H751=0),"",OFFSET(M$1,MATCH($K751,$K$1:$K751,0)-1,0))</f>
        <v>F</v>
      </c>
    </row>
    <row r="752" spans="1:14" customFormat="1" ht="12.75" x14ac:dyDescent="0.2">
      <c r="K752">
        <f>COUNTA($A$1:$A752)-1</f>
        <v>108</v>
      </c>
      <c r="M752" s="85" t="str">
        <f ca="1">IF(OFFSET($M$1,MATCH(OFFSET(K752,-1,0),$K$1:$K752,0)-1,0)="F","F","")</f>
        <v>F</v>
      </c>
    </row>
    <row r="753" spans="1:14" x14ac:dyDescent="0.2">
      <c r="A753" s="83" t="str">
        <f>CONCATENAR</f>
        <v>Composição FNDE 14</v>
      </c>
      <c r="B753" s="86" t="s">
        <v>8423</v>
      </c>
      <c r="C753" s="86" t="s">
        <v>8109</v>
      </c>
      <c r="D753" s="87" t="s">
        <v>8108</v>
      </c>
      <c r="E753" s="86" t="s">
        <v>6148</v>
      </c>
      <c r="F753" s="88">
        <f ca="1">IF($L753&gt;0,SUM(OFFSET(F753,1,0,$L753),0))</f>
        <v>0</v>
      </c>
      <c r="G753" s="88">
        <f ca="1">IF($L753&gt;0,SUM(OFFSET(G753,1,0,$L753),0))</f>
        <v>209.88</v>
      </c>
      <c r="H753" s="89"/>
      <c r="I753" s="90">
        <f ca="1">IF(ISERROR(F753),0,F753)</f>
        <v>0</v>
      </c>
      <c r="J753" s="91">
        <f ca="1">IF(ISERROR(G753),0,G753)</f>
        <v>209.88</v>
      </c>
      <c r="K753" s="1">
        <f>COUNTA($A$1:$A753)-1</f>
        <v>109</v>
      </c>
      <c r="L753" s="1">
        <f>IF(MAX(K:K)=K753,MATCH(9999999,$K:$K)+1,MATCH(K753+1,K:K,0))-ROW(L753)-2</f>
        <v>3</v>
      </c>
      <c r="M753" s="3" t="str">
        <f ca="1">IF(AND(OR(I753&lt;&gt;0,J753&lt;&gt;0),N753="Sim"),"F","")</f>
        <v>F</v>
      </c>
      <c r="N753" s="84" t="s">
        <v>64</v>
      </c>
    </row>
    <row r="754" spans="1:14" ht="22.5" x14ac:dyDescent="0.2">
      <c r="B754" s="92" t="s">
        <v>6169</v>
      </c>
      <c r="C754" s="92" t="s">
        <v>8122</v>
      </c>
      <c r="D754" s="79" t="str">
        <f ca="1">IF(ISNUMBER($L754),OFFSET(Banco!$A$1,Composições!$L754-1,COLUMN(Composições!D754)-1),"")</f>
        <v>TORNEIRA ELETRICA DE PAREDE, PLASTICA, BICA ALTA, PARA COZINHA, 5500 W (110/220 V)</v>
      </c>
      <c r="E754" s="78" t="str">
        <f ca="1">IF(ISNUMBER($L754),OFFSET(Banco!$A$1,Composições!$L754-1,COLUMN(Composições!E754)-1),"")</f>
        <v>UN</v>
      </c>
      <c r="F754" s="78">
        <f t="shared" ref="F754:G756" ca="1" si="136">TRUNC($H754*ROUND(I754,2),2)</f>
        <v>0</v>
      </c>
      <c r="G754" s="78">
        <f t="shared" ca="1" si="136"/>
        <v>184.96</v>
      </c>
      <c r="H754" s="80">
        <v>1</v>
      </c>
      <c r="I754" s="81">
        <f ca="1">IF(ISNUMBER($L754),VALUE(OFFSET(Banco!$A$1,Composições!$L754-1,COLUMN(Composições!I754)-4)),0)</f>
        <v>0</v>
      </c>
      <c r="J754" s="81">
        <f ca="1">IF(ISNUMBER($L754),VALUE(OFFSET(Banco!$A$1,Composições!$L754-1,COLUMN(Composições!J754)-4)),0)</f>
        <v>184.96</v>
      </c>
      <c r="K754" s="1">
        <f>COUNTA($A$1:$A754)-1</f>
        <v>109</v>
      </c>
      <c r="L754" s="1">
        <f ca="1">MATCH(Composições!CONCATENAR,Banco!$A:$A,0)</f>
        <v>14242</v>
      </c>
      <c r="M754" s="82" t="str">
        <f ca="1">IF(OR(ISERROR($L754),$H754="",$H754=0),"",OFFSET(M$1,MATCH($K754,$K$1:$K754,0)-1,0))</f>
        <v>F</v>
      </c>
    </row>
    <row r="755" spans="1:14" x14ac:dyDescent="0.2">
      <c r="B755" s="92" t="s">
        <v>6169</v>
      </c>
      <c r="C755" s="92" t="s">
        <v>8123</v>
      </c>
      <c r="D755" s="79" t="str">
        <f ca="1">IF(ISNUMBER($L755),OFFSET(Banco!$A$1,Composições!$L755-1,COLUMN(Composições!D755)-1),"")</f>
        <v>AJUDANTE DE ELETRICISTA (HORISTA)</v>
      </c>
      <c r="E755" s="78" t="str">
        <f ca="1">IF(ISNUMBER($L755),OFFSET(Banco!$A$1,Composições!$L755-1,COLUMN(Composições!E755)-1),"")</f>
        <v>H</v>
      </c>
      <c r="F755" s="78">
        <f t="shared" ca="1" si="136"/>
        <v>0</v>
      </c>
      <c r="G755" s="78">
        <f t="shared" ca="1" si="136"/>
        <v>9.11</v>
      </c>
      <c r="H755" s="80">
        <v>0.5</v>
      </c>
      <c r="I755" s="81">
        <f ca="1">IF(ISNUMBER($L755),VALUE(OFFSET(Banco!$A$1,Composições!$L755-1,COLUMN(Composições!I755)-4)),0)</f>
        <v>0</v>
      </c>
      <c r="J755" s="81">
        <f ca="1">IF(ISNUMBER($L755),VALUE(OFFSET(Banco!$A$1,Composições!$L755-1,COLUMN(Composições!J755)-4)),0)</f>
        <v>18.23</v>
      </c>
      <c r="K755" s="1">
        <f>COUNTA($A$1:$A755)-1</f>
        <v>109</v>
      </c>
      <c r="L755" s="1">
        <f ca="1">MATCH(Composições!CONCATENAR,Banco!$A:$A,0)</f>
        <v>10086</v>
      </c>
      <c r="M755" s="82" t="str">
        <f ca="1">IF(OR(ISERROR($L755),$H755="",$H755=0),"",OFFSET(M$1,MATCH($K755,$K$1:$K755,0)-1,0))</f>
        <v>F</v>
      </c>
    </row>
    <row r="756" spans="1:14" x14ac:dyDescent="0.2">
      <c r="B756" s="92" t="s">
        <v>6165</v>
      </c>
      <c r="C756" s="92" t="s">
        <v>147</v>
      </c>
      <c r="D756" s="79" t="str">
        <f ca="1">IF(ISNUMBER($L756),OFFSET(Banco!$A$1,Composições!$L756-1,COLUMN(Composições!D756)-1),"")</f>
        <v>ELETRICISTA COM ENCARGOS COMPLEMENTARES</v>
      </c>
      <c r="E756" s="78" t="str">
        <f ca="1">IF(ISNUMBER($L756),OFFSET(Banco!$A$1,Composições!$L756-1,COLUMN(Composições!E756)-1),"")</f>
        <v>H</v>
      </c>
      <c r="F756" s="78">
        <f t="shared" ca="1" si="136"/>
        <v>0</v>
      </c>
      <c r="G756" s="78">
        <f t="shared" ca="1" si="136"/>
        <v>15.81</v>
      </c>
      <c r="H756" s="80">
        <v>0.5</v>
      </c>
      <c r="I756" s="81">
        <f ca="1">IF(ISNUMBER($L756),VALUE(OFFSET(Banco!$A$1,Composições!$L756-1,COLUMN(Composições!I756)-4)),0)</f>
        <v>0</v>
      </c>
      <c r="J756" s="81">
        <f ca="1">IF(ISNUMBER($L756),VALUE(OFFSET(Banco!$A$1,Composições!$L756-1,COLUMN(Composições!J756)-4)),0)</f>
        <v>31.63</v>
      </c>
      <c r="K756" s="1">
        <f>COUNTA($A$1:$A756)-1</f>
        <v>109</v>
      </c>
      <c r="L756" s="1">
        <f ca="1">MATCH(Composições!CONCATENAR,Banco!$A:$A,0)</f>
        <v>7259</v>
      </c>
      <c r="M756" s="82" t="str">
        <f ca="1">IF(OR(ISERROR($L756),$H756="",$H756=0),"",OFFSET(M$1,MATCH($K756,$K$1:$K756,0)-1,0))</f>
        <v>F</v>
      </c>
    </row>
    <row r="757" spans="1:14" customFormat="1" ht="12.75" x14ac:dyDescent="0.2">
      <c r="K757">
        <f>COUNTA($A$1:$A757)-1</f>
        <v>109</v>
      </c>
      <c r="M757" s="85" t="str">
        <f ca="1">IF(OFFSET($M$1,MATCH(OFFSET(K757,-1,0),$K$1:$K757,0)-1,0)="F","F","")</f>
        <v>F</v>
      </c>
    </row>
    <row r="758" spans="1:14" ht="22.5" x14ac:dyDescent="0.2">
      <c r="A758" s="83" t="str">
        <f>CONCATENAR</f>
        <v>Composição FNDE 225</v>
      </c>
      <c r="B758" s="86" t="s">
        <v>8423</v>
      </c>
      <c r="C758" s="86" t="s">
        <v>8107</v>
      </c>
      <c r="D758" s="87" t="s">
        <v>8106</v>
      </c>
      <c r="E758" s="86" t="s">
        <v>6148</v>
      </c>
      <c r="F758" s="88">
        <f ca="1">IF($L758&gt;0,SUM(OFFSET(F758,1,0,$L758),0))</f>
        <v>0</v>
      </c>
      <c r="G758" s="88">
        <f ca="1">IF($L758&gt;0,SUM(OFFSET(G758,1,0,$L758),0))</f>
        <v>358.37000000000006</v>
      </c>
      <c r="H758" s="89"/>
      <c r="I758" s="90">
        <f ca="1">IF(ISERROR(F758),0,F758)</f>
        <v>0</v>
      </c>
      <c r="J758" s="91">
        <f ca="1">IF(ISERROR(G758),0,G758)</f>
        <v>358.37000000000006</v>
      </c>
      <c r="K758" s="1">
        <f>COUNTA($A$1:$A758)-1</f>
        <v>110</v>
      </c>
      <c r="L758" s="1">
        <f>IF(MAX(K:K)=K758,MATCH(9999999,$K:$K)+1,MATCH(K758+1,K:K,0))-ROW(L758)-2</f>
        <v>4</v>
      </c>
      <c r="M758" s="3" t="str">
        <f ca="1">IF(AND(OR(I758&lt;&gt;0,J758&lt;&gt;0),N758="Sim"),"F","")</f>
        <v>F</v>
      </c>
      <c r="N758" s="84" t="s">
        <v>64</v>
      </c>
    </row>
    <row r="759" spans="1:14" x14ac:dyDescent="0.2">
      <c r="B759" s="92" t="s">
        <v>6169</v>
      </c>
      <c r="C759" s="92" t="s">
        <v>8051</v>
      </c>
      <c r="D759" s="79" t="str">
        <f ca="1">IF(ISNUMBER($L759),OFFSET(Banco!$A$1,Composições!$L759-1,COLUMN(Composições!D759)-1),"")</f>
        <v>FITA VEDA ROSCA, EM PTFE, ROLO DE 18 MM X 10 M (L X C)</v>
      </c>
      <c r="E759" s="78" t="str">
        <f ca="1">IF(ISNUMBER($L759),OFFSET(Banco!$A$1,Composições!$L759-1,COLUMN(Composições!E759)-1),"")</f>
        <v>UN</v>
      </c>
      <c r="F759" s="78">
        <f t="shared" ref="F759:G762" ca="1" si="137">TRUNC($H759*ROUND(I759,2),2)</f>
        <v>0</v>
      </c>
      <c r="G759" s="78">
        <f t="shared" ca="1" si="137"/>
        <v>0.16</v>
      </c>
      <c r="H759" s="80">
        <v>4.2000000000000003E-2</v>
      </c>
      <c r="I759" s="81">
        <f ca="1">IF(ISNUMBER($L759),VALUE(OFFSET(Banco!$A$1,Composições!$L759-1,COLUMN(Composições!I759)-4)),0)</f>
        <v>0</v>
      </c>
      <c r="J759" s="81">
        <f ca="1">IF(ISNUMBER($L759),VALUE(OFFSET(Banco!$A$1,Composições!$L759-1,COLUMN(Composições!J759)-4)),0)</f>
        <v>4</v>
      </c>
      <c r="K759" s="1">
        <f>COUNTA($A$1:$A759)-1</f>
        <v>110</v>
      </c>
      <c r="L759" s="1">
        <f ca="1">MATCH(Composições!CONCATENAR,Banco!$A:$A,0)</f>
        <v>12011</v>
      </c>
      <c r="M759" s="82" t="str">
        <f ca="1">IF(OR(ISERROR($L759),$H759="",$H759=0),"",OFFSET(M$1,MATCH($K759,$K$1:$K759,0)-1,0))</f>
        <v>F</v>
      </c>
    </row>
    <row r="760" spans="1:14" ht="22.5" x14ac:dyDescent="0.2">
      <c r="B760" s="92" t="s">
        <v>6169</v>
      </c>
      <c r="C760" s="92" t="s">
        <v>8124</v>
      </c>
      <c r="D760" s="79" t="str">
        <f ca="1">IF(ISNUMBER($L760),OFFSET(Banco!$A$1,Composições!$L760-1,COLUMN(Composições!D760)-1),"")</f>
        <v>TORNEIRA DE MESA PARA LAVATORIO, METALICA CROMADA, COM MISTURADOR MONOCOMANDO, BICA BAIXA</v>
      </c>
      <c r="E760" s="78" t="str">
        <f ca="1">IF(ISNUMBER($L760),OFFSET(Banco!$A$1,Composições!$L760-1,COLUMN(Composições!E760)-1),"")</f>
        <v>UN</v>
      </c>
      <c r="F760" s="78">
        <f t="shared" ca="1" si="137"/>
        <v>0</v>
      </c>
      <c r="G760" s="78">
        <f t="shared" ca="1" si="137"/>
        <v>340.8</v>
      </c>
      <c r="H760" s="80">
        <v>1</v>
      </c>
      <c r="I760" s="81">
        <f ca="1">IF(ISNUMBER($L760),VALUE(OFFSET(Banco!$A$1,Composições!$L760-1,COLUMN(Composições!I760)-4)),0)</f>
        <v>0</v>
      </c>
      <c r="J760" s="81">
        <f ca="1">IF(ISNUMBER($L760),VALUE(OFFSET(Banco!$A$1,Composições!$L760-1,COLUMN(Composições!J760)-4)),0)</f>
        <v>340.8</v>
      </c>
      <c r="K760" s="1">
        <f>COUNTA($A$1:$A760)-1</f>
        <v>110</v>
      </c>
      <c r="L760" s="1">
        <f ca="1">MATCH(Composições!CONCATENAR,Banco!$A:$A,0)</f>
        <v>14237</v>
      </c>
      <c r="M760" s="82" t="str">
        <f ca="1">IF(OR(ISERROR($L760),$H760="",$H760=0),"",OFFSET(M$1,MATCH($K760,$K$1:$K760,0)-1,0))</f>
        <v>F</v>
      </c>
    </row>
    <row r="761" spans="1:14" x14ac:dyDescent="0.2">
      <c r="B761" s="92" t="s">
        <v>6165</v>
      </c>
      <c r="C761" s="92" t="s">
        <v>149</v>
      </c>
      <c r="D761" s="79" t="str">
        <f ca="1">IF(ISNUMBER($L761),OFFSET(Banco!$A$1,Composições!$L761-1,COLUMN(Composições!D761)-1),"")</f>
        <v>ENCANADOR OU BOMBEIRO HIDRÁULICO COM ENCARGOS COMPLEMENTARES</v>
      </c>
      <c r="E761" s="78" t="str">
        <f ca="1">IF(ISNUMBER($L761),OFFSET(Banco!$A$1,Composições!$L761-1,COLUMN(Composições!E761)-1),"")</f>
        <v>H</v>
      </c>
      <c r="F761" s="78">
        <f t="shared" ca="1" si="137"/>
        <v>0</v>
      </c>
      <c r="G761" s="78">
        <f t="shared" ca="1" si="137"/>
        <v>14.11</v>
      </c>
      <c r="H761" s="80">
        <v>0.46300000000000002</v>
      </c>
      <c r="I761" s="81">
        <f ca="1">IF(ISNUMBER($L761),VALUE(OFFSET(Banco!$A$1,Composições!$L761-1,COLUMN(Composições!I761)-4)),0)</f>
        <v>0</v>
      </c>
      <c r="J761" s="81">
        <f ca="1">IF(ISNUMBER($L761),VALUE(OFFSET(Banco!$A$1,Composições!$L761-1,COLUMN(Composições!J761)-4)),0)</f>
        <v>30.48</v>
      </c>
      <c r="K761" s="1">
        <f>COUNTA($A$1:$A761)-1</f>
        <v>110</v>
      </c>
      <c r="L761" s="1">
        <f ca="1">MATCH(Composições!CONCATENAR,Banco!$A:$A,0)</f>
        <v>7263</v>
      </c>
      <c r="M761" s="82" t="str">
        <f ca="1">IF(OR(ISERROR($L761),$H761="",$H761=0),"",OFFSET(M$1,MATCH($K761,$K$1:$K761,0)-1,0))</f>
        <v>F</v>
      </c>
    </row>
    <row r="762" spans="1:14" x14ac:dyDescent="0.2">
      <c r="B762" s="92" t="s">
        <v>6165</v>
      </c>
      <c r="C762" s="92" t="s">
        <v>156</v>
      </c>
      <c r="D762" s="79" t="str">
        <f ca="1">IF(ISNUMBER($L762),OFFSET(Banco!$A$1,Composições!$L762-1,COLUMN(Composições!D762)-1),"")</f>
        <v>SERVENTE COM ENCARGOS COMPLEMENTARES</v>
      </c>
      <c r="E762" s="78" t="str">
        <f ca="1">IF(ISNUMBER($L762),OFFSET(Banco!$A$1,Composições!$L762-1,COLUMN(Composições!E762)-1),"")</f>
        <v>H</v>
      </c>
      <c r="F762" s="78">
        <f t="shared" ca="1" si="137"/>
        <v>0</v>
      </c>
      <c r="G762" s="78">
        <f t="shared" ca="1" si="137"/>
        <v>3.3</v>
      </c>
      <c r="H762" s="80">
        <v>0.1459</v>
      </c>
      <c r="I762" s="81">
        <f ca="1">IF(ISNUMBER($L762),VALUE(OFFSET(Banco!$A$1,Composições!$L762-1,COLUMN(Composições!I762)-4)),0)</f>
        <v>0</v>
      </c>
      <c r="J762" s="81">
        <f ca="1">IF(ISNUMBER($L762),VALUE(OFFSET(Banco!$A$1,Composições!$L762-1,COLUMN(Composições!J762)-4)),0)</f>
        <v>22.64</v>
      </c>
      <c r="K762" s="1">
        <f>COUNTA($A$1:$A762)-1</f>
        <v>110</v>
      </c>
      <c r="L762" s="1">
        <f ca="1">MATCH(Composições!CONCATENAR,Banco!$A:$A,0)</f>
        <v>7362</v>
      </c>
      <c r="M762" s="82" t="str">
        <f ca="1">IF(OR(ISERROR($L762),$H762="",$H762=0),"",OFFSET(M$1,MATCH($K762,$K$1:$K762,0)-1,0))</f>
        <v>F</v>
      </c>
    </row>
    <row r="763" spans="1:14" customFormat="1" ht="12.75" x14ac:dyDescent="0.2">
      <c r="K763">
        <f>COUNTA($A$1:$A763)-1</f>
        <v>110</v>
      </c>
      <c r="M763" s="85" t="str">
        <f ca="1">IF(OFFSET($M$1,MATCH(OFFSET(K763,-1,0),$K$1:$K763,0)-1,0)="F","F","")</f>
        <v>F</v>
      </c>
    </row>
    <row r="764" spans="1:14" ht="22.5" x14ac:dyDescent="0.2">
      <c r="A764" s="83" t="str">
        <f>CONCATENAR</f>
        <v>Composição FNDE 13</v>
      </c>
      <c r="B764" s="86" t="s">
        <v>8423</v>
      </c>
      <c r="C764" s="86" t="s">
        <v>8105</v>
      </c>
      <c r="D764" s="87" t="s">
        <v>8104</v>
      </c>
      <c r="E764" s="86" t="s">
        <v>6148</v>
      </c>
      <c r="F764" s="88">
        <f ca="1">IF($L764&gt;0,SUM(OFFSET(F764,1,0,$L764),0))</f>
        <v>0</v>
      </c>
      <c r="G764" s="88">
        <f ca="1">IF($L764&gt;0,SUM(OFFSET(G764,1,0,$L764),0))</f>
        <v>127.09</v>
      </c>
      <c r="H764" s="89"/>
      <c r="I764" s="90">
        <f ca="1">IF(ISERROR(F764),0,F764)</f>
        <v>0</v>
      </c>
      <c r="J764" s="91">
        <f ca="1">IF(ISERROR(G764),0,G764)</f>
        <v>127.09</v>
      </c>
      <c r="K764" s="1">
        <f>COUNTA($A$1:$A764)-1</f>
        <v>111</v>
      </c>
      <c r="L764" s="1">
        <f>IF(MAX(K:K)=K764,MATCH(9999999,$K:$K)+1,MATCH(K764+1,K:K,0))-ROW(L764)-2</f>
        <v>3</v>
      </c>
      <c r="M764" s="3" t="str">
        <f ca="1">IF(AND(OR(I764&lt;&gt;0,J764&lt;&gt;0),N764="Sim"),"F","")</f>
        <v>F</v>
      </c>
      <c r="N764" s="84" t="s">
        <v>64</v>
      </c>
    </row>
    <row r="765" spans="1:14" x14ac:dyDescent="0.2">
      <c r="B765" s="92" t="s">
        <v>6169</v>
      </c>
      <c r="C765" s="92" t="s">
        <v>8123</v>
      </c>
      <c r="D765" s="79" t="str">
        <f ca="1">IF(ISNUMBER($L765),OFFSET(Banco!$A$1,Composições!$L765-1,COLUMN(Composições!D765)-1),"")</f>
        <v>AJUDANTE DE ELETRICISTA (HORISTA)</v>
      </c>
      <c r="E765" s="78" t="str">
        <f ca="1">IF(ISNUMBER($L765),OFFSET(Banco!$A$1,Composições!$L765-1,COLUMN(Composições!E765)-1),"")</f>
        <v>H</v>
      </c>
      <c r="F765" s="78">
        <f t="shared" ref="F765:G767" ca="1" si="138">TRUNC($H765*ROUND(I765,2),2)</f>
        <v>0</v>
      </c>
      <c r="G765" s="78">
        <f t="shared" ca="1" si="138"/>
        <v>9.11</v>
      </c>
      <c r="H765" s="80">
        <v>0.5</v>
      </c>
      <c r="I765" s="81">
        <f ca="1">IF(ISNUMBER($L765),VALUE(OFFSET(Banco!$A$1,Composições!$L765-1,COLUMN(Composições!I765)-4)),0)</f>
        <v>0</v>
      </c>
      <c r="J765" s="81">
        <f ca="1">IF(ISNUMBER($L765),VALUE(OFFSET(Banco!$A$1,Composições!$L765-1,COLUMN(Composições!J765)-4)),0)</f>
        <v>18.23</v>
      </c>
      <c r="K765" s="1">
        <f>COUNTA($A$1:$A765)-1</f>
        <v>111</v>
      </c>
      <c r="L765" s="1">
        <f ca="1">MATCH(Composições!CONCATENAR,Banco!$A:$A,0)</f>
        <v>10086</v>
      </c>
      <c r="M765" s="82" t="str">
        <f ca="1">IF(OR(ISERROR($L765),$H765="",$H765=0),"",OFFSET(M$1,MATCH($K765,$K$1:$K765,0)-1,0))</f>
        <v>F</v>
      </c>
    </row>
    <row r="766" spans="1:14" x14ac:dyDescent="0.2">
      <c r="B766" s="92" t="s">
        <v>6165</v>
      </c>
      <c r="C766" s="92" t="s">
        <v>147</v>
      </c>
      <c r="D766" s="79" t="str">
        <f ca="1">IF(ISNUMBER($L766),OFFSET(Banco!$A$1,Composições!$L766-1,COLUMN(Composições!D766)-1),"")</f>
        <v>ELETRICISTA COM ENCARGOS COMPLEMENTARES</v>
      </c>
      <c r="E766" s="78" t="str">
        <f ca="1">IF(ISNUMBER($L766),OFFSET(Banco!$A$1,Composições!$L766-1,COLUMN(Composições!E766)-1),"")</f>
        <v>H</v>
      </c>
      <c r="F766" s="78">
        <f t="shared" ca="1" si="138"/>
        <v>0</v>
      </c>
      <c r="G766" s="78">
        <f t="shared" ca="1" si="138"/>
        <v>15.81</v>
      </c>
      <c r="H766" s="80">
        <v>0.5</v>
      </c>
      <c r="I766" s="81">
        <f ca="1">IF(ISNUMBER($L766),VALUE(OFFSET(Banco!$A$1,Composições!$L766-1,COLUMN(Composições!I766)-4)),0)</f>
        <v>0</v>
      </c>
      <c r="J766" s="81">
        <f ca="1">IF(ISNUMBER($L766),VALUE(OFFSET(Banco!$A$1,Composições!$L766-1,COLUMN(Composições!J766)-4)),0)</f>
        <v>31.63</v>
      </c>
      <c r="K766" s="1">
        <f>COUNTA($A$1:$A766)-1</f>
        <v>111</v>
      </c>
      <c r="L766" s="1">
        <f ca="1">MATCH(Composições!CONCATENAR,Banco!$A:$A,0)</f>
        <v>7259</v>
      </c>
      <c r="M766" s="82" t="str">
        <f ca="1">IF(OR(ISERROR($L766),$H766="",$H766=0),"",OFFSET(M$1,MATCH($K766,$K$1:$K766,0)-1,0))</f>
        <v>F</v>
      </c>
    </row>
    <row r="767" spans="1:14" ht="22.5" x14ac:dyDescent="0.2">
      <c r="B767" s="92" t="s">
        <v>6165</v>
      </c>
      <c r="C767" s="92" t="s">
        <v>114</v>
      </c>
      <c r="D767" s="79" t="str">
        <f ca="1">IF(ISNUMBER($L767),OFFSET(Banco!$A$1,Composições!$L767-1,COLUMN(Composições!D767)-1),"")</f>
        <v>CHUVEIRO ELÉTRICO COMUM CORPO PLÁSTICO, TIPO DUCHA - FORNECIMENTO E INSTALAÇÃO. AF_01/2020</v>
      </c>
      <c r="E767" s="78" t="str">
        <f ca="1">IF(ISNUMBER($L767),OFFSET(Banco!$A$1,Composições!$L767-1,COLUMN(Composições!E767)-1),"")</f>
        <v>UN</v>
      </c>
      <c r="F767" s="78">
        <f t="shared" ca="1" si="138"/>
        <v>0</v>
      </c>
      <c r="G767" s="78">
        <f t="shared" ca="1" si="138"/>
        <v>102.17</v>
      </c>
      <c r="H767" s="80">
        <v>1</v>
      </c>
      <c r="I767" s="81">
        <f ca="1">IF(ISNUMBER($L767),VALUE(OFFSET(Banco!$A$1,Composições!$L767-1,COLUMN(Composições!I767)-4)),0)</f>
        <v>0</v>
      </c>
      <c r="J767" s="81">
        <f ca="1">IF(ISNUMBER($L767),VALUE(OFFSET(Banco!$A$1,Composições!$L767-1,COLUMN(Composições!J767)-4)),0)</f>
        <v>102.17</v>
      </c>
      <c r="K767" s="1">
        <f>COUNTA($A$1:$A767)-1</f>
        <v>111</v>
      </c>
      <c r="L767" s="1">
        <f ca="1">MATCH(Composições!CONCATENAR,Banco!$A:$A,0)</f>
        <v>7427</v>
      </c>
      <c r="M767" s="82" t="str">
        <f ca="1">IF(OR(ISERROR($L767),$H767="",$H767=0),"",OFFSET(M$1,MATCH($K767,$K$1:$K767,0)-1,0))</f>
        <v>F</v>
      </c>
    </row>
    <row r="768" spans="1:14" customFormat="1" ht="12.75" x14ac:dyDescent="0.2">
      <c r="K768">
        <f>COUNTA($A$1:$A768)-1</f>
        <v>111</v>
      </c>
      <c r="M768" s="85" t="str">
        <f ca="1">IF(OFFSET($M$1,MATCH(OFFSET(K768,-1,0),$K$1:$K768,0)-1,0)="F","F","")</f>
        <v>F</v>
      </c>
    </row>
    <row r="769" spans="1:14" ht="22.5" x14ac:dyDescent="0.2">
      <c r="A769" s="83" t="str">
        <f>CONCATENAR</f>
        <v>Composição FNDE 226</v>
      </c>
      <c r="B769" s="86" t="s">
        <v>8423</v>
      </c>
      <c r="C769" s="86" t="s">
        <v>8103</v>
      </c>
      <c r="D769" s="87" t="s">
        <v>8102</v>
      </c>
      <c r="E769" s="86" t="s">
        <v>6148</v>
      </c>
      <c r="F769" s="88">
        <f ca="1">IF($L769&gt;0,SUM(OFFSET(F769,1,0,$L769),0))</f>
        <v>0</v>
      </c>
      <c r="G769" s="88">
        <f ca="1">IF($L769&gt;0,SUM(OFFSET(G769,1,0,$L769),0))</f>
        <v>346.31</v>
      </c>
      <c r="H769" s="89"/>
      <c r="I769" s="90">
        <f ca="1">IF(ISERROR(F769),0,F769)</f>
        <v>0</v>
      </c>
      <c r="J769" s="91">
        <f ca="1">IF(ISERROR(G769),0,G769)</f>
        <v>346.31</v>
      </c>
      <c r="K769" s="1">
        <f>COUNTA($A$1:$A769)-1</f>
        <v>112</v>
      </c>
      <c r="L769" s="1">
        <f>IF(MAX(K:K)=K769,MATCH(9999999,$K:$K)+1,MATCH(K769+1,K:K,0))-ROW(L769)-2</f>
        <v>4</v>
      </c>
      <c r="M769" s="3" t="str">
        <f ca="1">IF(AND(OR(I769&lt;&gt;0,J769&lt;&gt;0),N769="Sim"),"F","")</f>
        <v>F</v>
      </c>
      <c r="N769" s="84" t="s">
        <v>64</v>
      </c>
    </row>
    <row r="770" spans="1:14" ht="22.5" x14ac:dyDescent="0.2">
      <c r="B770" s="92" t="s">
        <v>6165</v>
      </c>
      <c r="C770" s="92" t="s">
        <v>8125</v>
      </c>
      <c r="D770" s="79" t="str">
        <f ca="1">IF(ISNUMBER($L770),OFFSET(Banco!$A$1,Composições!$L770-1,COLUMN(Composições!D770)-1),"")</f>
        <v>BARRA DE APOIO RETA, EM ACO INOX POLIDO, COMPRIMENTO 60CM, DIAMETRO MINIMO 3 CM</v>
      </c>
      <c r="E770" s="78" t="str">
        <f ca="1">IF(ISNUMBER($L770),OFFSET(Banco!$A$1,Composições!$L770-1,COLUMN(Composições!E770)-1),"")</f>
        <v>UN</v>
      </c>
      <c r="F770" s="78">
        <f t="shared" ref="F770:G773" ca="1" si="139">TRUNC($H770*ROUND(I770,2),2)</f>
        <v>0</v>
      </c>
      <c r="G770" s="78">
        <f t="shared" ca="1" si="139"/>
        <v>190.46</v>
      </c>
      <c r="H770" s="80">
        <v>1</v>
      </c>
      <c r="I770" s="81">
        <f ca="1">IF(ISNUMBER($L770),VALUE(OFFSET(Banco!$A$1,Composições!$L770-1,COLUMN(Composições!I770)-4)),0)</f>
        <v>0</v>
      </c>
      <c r="J770" s="81">
        <f ca="1">IF(ISNUMBER($L770),VALUE(OFFSET(Banco!$A$1,Composições!$L770-1,COLUMN(Composições!J770)-4)),0)</f>
        <v>190.46</v>
      </c>
      <c r="K770" s="1">
        <f>COUNTA($A$1:$A770)-1</f>
        <v>112</v>
      </c>
      <c r="L770" s="1">
        <f ca="1">MATCH(Composições!CONCATENAR,Banco!$A:$A,0)</f>
        <v>14833</v>
      </c>
      <c r="M770" s="82" t="str">
        <f ca="1">IF(OR(ISERROR($L770),$H770="",$H770=0),"",OFFSET(M$1,MATCH($K770,$K$1:$K770,0)-1,0))</f>
        <v>F</v>
      </c>
    </row>
    <row r="771" spans="1:14" ht="22.5" x14ac:dyDescent="0.2">
      <c r="B771" s="92" t="s">
        <v>6169</v>
      </c>
      <c r="C771" s="92" t="s">
        <v>8117</v>
      </c>
      <c r="D771" s="79" t="str">
        <f ca="1">IF(ISNUMBER($L771),OFFSET(Banco!$A$1,Composições!$L771-1,COLUMN(Composições!D771)-1),"")</f>
        <v>PARAFUSO NIQUELADO 3 1/2" COM ACABAMENTO CROMADO PARA FIXAR PECA SANITARIA, INCLUI PORCA CEGA, ARRUELA E BUCHA DE NYLON TAMANHO S-8</v>
      </c>
      <c r="E771" s="78" t="str">
        <f ca="1">IF(ISNUMBER($L771),OFFSET(Banco!$A$1,Composições!$L771-1,COLUMN(Composições!E771)-1),"")</f>
        <v>UN</v>
      </c>
      <c r="F771" s="78">
        <f t="shared" ca="1" si="139"/>
        <v>0</v>
      </c>
      <c r="G771" s="78">
        <f t="shared" ca="1" si="139"/>
        <v>120.18</v>
      </c>
      <c r="H771" s="80">
        <v>6</v>
      </c>
      <c r="I771" s="81">
        <f ca="1">IF(ISNUMBER($L771),VALUE(OFFSET(Banco!$A$1,Composições!$L771-1,COLUMN(Composições!I771)-4)),0)</f>
        <v>0</v>
      </c>
      <c r="J771" s="81">
        <f ca="1">IF(ISNUMBER($L771),VALUE(OFFSET(Banco!$A$1,Composições!$L771-1,COLUMN(Composições!J771)-4)),0)</f>
        <v>20.03</v>
      </c>
      <c r="K771" s="1">
        <f>COUNTA($A$1:$A771)-1</f>
        <v>112</v>
      </c>
      <c r="L771" s="1">
        <f ca="1">MATCH(Composições!CONCATENAR,Banco!$A:$A,0)</f>
        <v>13120</v>
      </c>
      <c r="M771" s="82" t="str">
        <f ca="1">IF(OR(ISERROR($L771),$H771="",$H771=0),"",OFFSET(M$1,MATCH($K771,$K$1:$K771,0)-1,0))</f>
        <v>F</v>
      </c>
    </row>
    <row r="772" spans="1:14" x14ac:dyDescent="0.2">
      <c r="B772" s="92" t="s">
        <v>6165</v>
      </c>
      <c r="C772" s="92" t="s">
        <v>149</v>
      </c>
      <c r="D772" s="79" t="str">
        <f ca="1">IF(ISNUMBER($L772),OFFSET(Banco!$A$1,Composições!$L772-1,COLUMN(Composições!D772)-1),"")</f>
        <v>ENCANADOR OU BOMBEIRO HIDRÁULICO COM ENCARGOS COMPLEMENTARES</v>
      </c>
      <c r="E772" s="78" t="str">
        <f ca="1">IF(ISNUMBER($L772),OFFSET(Banco!$A$1,Composições!$L772-1,COLUMN(Composições!E772)-1),"")</f>
        <v>H</v>
      </c>
      <c r="F772" s="78">
        <f t="shared" ca="1" si="139"/>
        <v>0</v>
      </c>
      <c r="G772" s="78">
        <f t="shared" ca="1" si="139"/>
        <v>28.91</v>
      </c>
      <c r="H772" s="80">
        <v>0.94850000000000001</v>
      </c>
      <c r="I772" s="81">
        <f ca="1">IF(ISNUMBER($L772),VALUE(OFFSET(Banco!$A$1,Composições!$L772-1,COLUMN(Composições!I772)-4)),0)</f>
        <v>0</v>
      </c>
      <c r="J772" s="81">
        <f ca="1">IF(ISNUMBER($L772),VALUE(OFFSET(Banco!$A$1,Composições!$L772-1,COLUMN(Composições!J772)-4)),0)</f>
        <v>30.48</v>
      </c>
      <c r="K772" s="1">
        <f>COUNTA($A$1:$A772)-1</f>
        <v>112</v>
      </c>
      <c r="L772" s="1">
        <f ca="1">MATCH(Composições!CONCATENAR,Banco!$A:$A,0)</f>
        <v>7263</v>
      </c>
      <c r="M772" s="82" t="str">
        <f ca="1">IF(OR(ISERROR($L772),$H772="",$H772=0),"",OFFSET(M$1,MATCH($K772,$K$1:$K772,0)-1,0))</f>
        <v>F</v>
      </c>
    </row>
    <row r="773" spans="1:14" x14ac:dyDescent="0.2">
      <c r="B773" s="92" t="s">
        <v>6165</v>
      </c>
      <c r="C773" s="92" t="s">
        <v>156</v>
      </c>
      <c r="D773" s="79" t="str">
        <f ca="1">IF(ISNUMBER($L773),OFFSET(Banco!$A$1,Composições!$L773-1,COLUMN(Composições!D773)-1),"")</f>
        <v>SERVENTE COM ENCARGOS COMPLEMENTARES</v>
      </c>
      <c r="E773" s="78" t="str">
        <f ca="1">IF(ISNUMBER($L773),OFFSET(Banco!$A$1,Composições!$L773-1,COLUMN(Composições!E773)-1),"")</f>
        <v>H</v>
      </c>
      <c r="F773" s="78">
        <f t="shared" ca="1" si="139"/>
        <v>0</v>
      </c>
      <c r="G773" s="78">
        <f t="shared" ca="1" si="139"/>
        <v>6.76</v>
      </c>
      <c r="H773" s="80">
        <v>0.29880000000000001</v>
      </c>
      <c r="I773" s="81">
        <f ca="1">IF(ISNUMBER($L773),VALUE(OFFSET(Banco!$A$1,Composições!$L773-1,COLUMN(Composições!I773)-4)),0)</f>
        <v>0</v>
      </c>
      <c r="J773" s="81">
        <f ca="1">IF(ISNUMBER($L773),VALUE(OFFSET(Banco!$A$1,Composições!$L773-1,COLUMN(Composições!J773)-4)),0)</f>
        <v>22.64</v>
      </c>
      <c r="K773" s="1">
        <f>COUNTA($A$1:$A773)-1</f>
        <v>112</v>
      </c>
      <c r="L773" s="1">
        <f ca="1">MATCH(Composições!CONCATENAR,Banco!$A:$A,0)</f>
        <v>7362</v>
      </c>
      <c r="M773" s="82" t="str">
        <f ca="1">IF(OR(ISERROR($L773),$H773="",$H773=0),"",OFFSET(M$1,MATCH($K773,$K$1:$K773,0)-1,0))</f>
        <v>F</v>
      </c>
    </row>
    <row r="774" spans="1:14" customFormat="1" ht="12.75" x14ac:dyDescent="0.2">
      <c r="K774">
        <f>COUNTA($A$1:$A774)-1</f>
        <v>112</v>
      </c>
      <c r="M774" s="85" t="str">
        <f ca="1">IF(OFFSET($M$1,MATCH(OFFSET(K774,-1,0),$K$1:$K774,0)-1,0)="F","F","")</f>
        <v>F</v>
      </c>
    </row>
    <row r="775" spans="1:14" ht="22.5" x14ac:dyDescent="0.2">
      <c r="A775" s="83" t="str">
        <f>CONCATENAR</f>
        <v>Composição FNDE 215</v>
      </c>
      <c r="B775" s="86" t="s">
        <v>8423</v>
      </c>
      <c r="C775" s="86" t="s">
        <v>8101</v>
      </c>
      <c r="D775" s="87" t="s">
        <v>8100</v>
      </c>
      <c r="E775" s="86" t="s">
        <v>6148</v>
      </c>
      <c r="F775" s="88">
        <f ca="1">IF($L775&gt;0,SUM(OFFSET(F775,1,0,$L775),0))</f>
        <v>0</v>
      </c>
      <c r="G775" s="88">
        <f ca="1">IF($L775&gt;0,SUM(OFFSET(G775,1,0,$L775),0))</f>
        <v>400.21</v>
      </c>
      <c r="H775" s="89"/>
      <c r="I775" s="90">
        <f ca="1">IF(ISERROR(F775),0,F775)</f>
        <v>0</v>
      </c>
      <c r="J775" s="91">
        <f ca="1">IF(ISERROR(G775),0,G775)</f>
        <v>400.21</v>
      </c>
      <c r="K775" s="1">
        <f>COUNTA($A$1:$A775)-1</f>
        <v>113</v>
      </c>
      <c r="L775" s="1">
        <f>IF(MAX(K:K)=K775,MATCH(9999999,$K:$K)+1,MATCH(K775+1,K:K,0))-ROW(L775)-2</f>
        <v>4</v>
      </c>
      <c r="M775" s="3" t="str">
        <f ca="1">IF(AND(OR(I775&lt;&gt;0,J775&lt;&gt;0),N775="Sim"),"F","")</f>
        <v>F</v>
      </c>
      <c r="N775" s="84" t="s">
        <v>64</v>
      </c>
    </row>
    <row r="776" spans="1:14" x14ac:dyDescent="0.2">
      <c r="B776" s="92" t="s">
        <v>6169</v>
      </c>
      <c r="C776" s="92" t="s">
        <v>8126</v>
      </c>
      <c r="D776" s="79" t="str">
        <f ca="1">IF(ISNUMBER($L776),OFFSET(Banco!$A$1,Composições!$L776-1,COLUMN(Composições!D776)-1),"")</f>
        <v>FITA VEDA ROSCA, EM PTFE, ROLO DE 18 MM X 50 M (L X C)</v>
      </c>
      <c r="E776" s="78" t="str">
        <f ca="1">IF(ISNUMBER($L776),OFFSET(Banco!$A$1,Composições!$L776-1,COLUMN(Composições!E776)-1),"")</f>
        <v>UN</v>
      </c>
      <c r="F776" s="78">
        <f t="shared" ref="F776:G779" ca="1" si="140">TRUNC($H776*ROUND(I776,2),2)</f>
        <v>0</v>
      </c>
      <c r="G776" s="78">
        <f t="shared" ca="1" si="140"/>
        <v>0.28000000000000003</v>
      </c>
      <c r="H776" s="80">
        <v>1.9199999999999998E-2</v>
      </c>
      <c r="I776" s="81">
        <f ca="1">IF(ISNUMBER($L776),VALUE(OFFSET(Banco!$A$1,Composições!$L776-1,COLUMN(Composições!I776)-4)),0)</f>
        <v>0</v>
      </c>
      <c r="J776" s="81">
        <f ca="1">IF(ISNUMBER($L776),VALUE(OFFSET(Banco!$A$1,Composições!$L776-1,COLUMN(Composições!J776)-4)),0)</f>
        <v>14.75</v>
      </c>
      <c r="K776" s="1">
        <f>COUNTA($A$1:$A776)-1</f>
        <v>113</v>
      </c>
      <c r="L776" s="1">
        <f ca="1">MATCH(Composições!CONCATENAR,Banco!$A:$A,0)</f>
        <v>12012</v>
      </c>
      <c r="M776" s="82" t="str">
        <f ca="1">IF(OR(ISERROR($L776),$H776="",$H776=0),"",OFFSET(M$1,MATCH($K776,$K$1:$K776,0)-1,0))</f>
        <v>F</v>
      </c>
    </row>
    <row r="777" spans="1:14" x14ac:dyDescent="0.2">
      <c r="B777" s="92" t="s">
        <v>6169</v>
      </c>
      <c r="C777" s="92" t="s">
        <v>8127</v>
      </c>
      <c r="D777" s="79" t="str">
        <f ca="1">IF(ISNUMBER($L777),OFFSET(Banco!$A$1,Composições!$L777-1,COLUMN(Composições!D777)-1),"")</f>
        <v>VALVULA DE DESCARGA METALICA, BASE 1 1/2" E ACABAMENTO METALICO CROMADO</v>
      </c>
      <c r="E777" s="78" t="str">
        <f ca="1">IF(ISNUMBER($L777),OFFSET(Banco!$A$1,Composições!$L777-1,COLUMN(Composições!E777)-1),"")</f>
        <v>UN</v>
      </c>
      <c r="F777" s="78">
        <f t="shared" ca="1" si="140"/>
        <v>0</v>
      </c>
      <c r="G777" s="78">
        <f t="shared" ca="1" si="140"/>
        <v>349.1</v>
      </c>
      <c r="H777" s="80">
        <v>1</v>
      </c>
      <c r="I777" s="81">
        <f ca="1">IF(ISNUMBER($L777),VALUE(OFFSET(Banco!$A$1,Composições!$L777-1,COLUMN(Composições!I777)-4)),0)</f>
        <v>0</v>
      </c>
      <c r="J777" s="81">
        <f ca="1">IF(ISNUMBER($L777),VALUE(OFFSET(Banco!$A$1,Composições!$L777-1,COLUMN(Composições!J777)-4)),0)</f>
        <v>349.1</v>
      </c>
      <c r="K777" s="1">
        <f>COUNTA($A$1:$A777)-1</f>
        <v>113</v>
      </c>
      <c r="L777" s="1">
        <f ca="1">MATCH(Composições!CONCATENAR,Banco!$A:$A,0)</f>
        <v>14665</v>
      </c>
      <c r="M777" s="82" t="str">
        <f ca="1">IF(OR(ISERROR($L777),$H777="",$H777=0),"",OFFSET(M$1,MATCH($K777,$K$1:$K777,0)-1,0))</f>
        <v>F</v>
      </c>
    </row>
    <row r="778" spans="1:14" ht="22.5" x14ac:dyDescent="0.2">
      <c r="B778" s="92" t="s">
        <v>6165</v>
      </c>
      <c r="C778" s="92" t="s">
        <v>142</v>
      </c>
      <c r="D778" s="79" t="str">
        <f ca="1">IF(ISNUMBER($L778),OFFSET(Banco!$A$1,Composições!$L778-1,COLUMN(Composições!D778)-1),"")</f>
        <v>AUXILIAR DE ENCANADOR OU BOMBEIRO HIDRÁULICO COM ENCARGOS COMPLEMENTARES</v>
      </c>
      <c r="E778" s="78" t="str">
        <f ca="1">IF(ISNUMBER($L778),OFFSET(Banco!$A$1,Composições!$L778-1,COLUMN(Composições!E778)-1),"")</f>
        <v>H</v>
      </c>
      <c r="F778" s="78">
        <f t="shared" ca="1" si="140"/>
        <v>0</v>
      </c>
      <c r="G778" s="78">
        <f t="shared" ca="1" si="140"/>
        <v>22.64</v>
      </c>
      <c r="H778" s="80">
        <v>0.92490000000000006</v>
      </c>
      <c r="I778" s="81">
        <f ca="1">IF(ISNUMBER($L778),VALUE(OFFSET(Banco!$A$1,Composições!$L778-1,COLUMN(Composições!I778)-4)),0)</f>
        <v>0</v>
      </c>
      <c r="J778" s="81">
        <f ca="1">IF(ISNUMBER($L778),VALUE(OFFSET(Banco!$A$1,Composições!$L778-1,COLUMN(Composições!J778)-4)),0)</f>
        <v>24.48</v>
      </c>
      <c r="K778" s="1">
        <f>COUNTA($A$1:$A778)-1</f>
        <v>113</v>
      </c>
      <c r="L778" s="1">
        <f ca="1">MATCH(Composições!CONCATENAR,Banco!$A:$A,0)</f>
        <v>7040</v>
      </c>
      <c r="M778" s="82" t="str">
        <f ca="1">IF(OR(ISERROR($L778),$H778="",$H778=0),"",OFFSET(M$1,MATCH($K778,$K$1:$K778,0)-1,0))</f>
        <v>F</v>
      </c>
    </row>
    <row r="779" spans="1:14" x14ac:dyDescent="0.2">
      <c r="B779" s="92" t="s">
        <v>6165</v>
      </c>
      <c r="C779" s="92" t="s">
        <v>149</v>
      </c>
      <c r="D779" s="79" t="str">
        <f ca="1">IF(ISNUMBER($L779),OFFSET(Banco!$A$1,Composições!$L779-1,COLUMN(Composições!D779)-1),"")</f>
        <v>ENCANADOR OU BOMBEIRO HIDRÁULICO COM ENCARGOS COMPLEMENTARES</v>
      </c>
      <c r="E779" s="78" t="str">
        <f ca="1">IF(ISNUMBER($L779),OFFSET(Banco!$A$1,Composições!$L779-1,COLUMN(Composições!E779)-1),"")</f>
        <v>H</v>
      </c>
      <c r="F779" s="78">
        <f t="shared" ca="1" si="140"/>
        <v>0</v>
      </c>
      <c r="G779" s="78">
        <f t="shared" ca="1" si="140"/>
        <v>28.19</v>
      </c>
      <c r="H779" s="80">
        <v>0.92490000000000006</v>
      </c>
      <c r="I779" s="81">
        <f ca="1">IF(ISNUMBER($L779),VALUE(OFFSET(Banco!$A$1,Composições!$L779-1,COLUMN(Composições!I779)-4)),0)</f>
        <v>0</v>
      </c>
      <c r="J779" s="81">
        <f ca="1">IF(ISNUMBER($L779),VALUE(OFFSET(Banco!$A$1,Composições!$L779-1,COLUMN(Composições!J779)-4)),0)</f>
        <v>30.48</v>
      </c>
      <c r="K779" s="1">
        <f>COUNTA($A$1:$A779)-1</f>
        <v>113</v>
      </c>
      <c r="L779" s="1">
        <f ca="1">MATCH(Composições!CONCATENAR,Banco!$A:$A,0)</f>
        <v>7263</v>
      </c>
      <c r="M779" s="82" t="str">
        <f ca="1">IF(OR(ISERROR($L779),$H779="",$H779=0),"",OFFSET(M$1,MATCH($K779,$K$1:$K779,0)-1,0))</f>
        <v>F</v>
      </c>
    </row>
    <row r="780" spans="1:14" customFormat="1" ht="12.75" x14ac:dyDescent="0.2">
      <c r="K780">
        <f>COUNTA($A$1:$A780)-1</f>
        <v>113</v>
      </c>
      <c r="M780" s="85" t="str">
        <f ca="1">IF(OFFSET($M$1,MATCH(OFFSET(K780,-1,0),$K$1:$K780,0)-1,0)="F","F","")</f>
        <v>F</v>
      </c>
    </row>
    <row r="781" spans="1:14" x14ac:dyDescent="0.2">
      <c r="A781" s="83" t="str">
        <f>CONCATENAR</f>
        <v>Composição FNDE 15</v>
      </c>
      <c r="B781" s="86" t="s">
        <v>8423</v>
      </c>
      <c r="C781" s="86" t="s">
        <v>8099</v>
      </c>
      <c r="D781" s="87" t="s">
        <v>8098</v>
      </c>
      <c r="E781" s="86" t="s">
        <v>6148</v>
      </c>
      <c r="F781" s="88">
        <f ca="1">IF($L781&gt;0,SUM(OFFSET(F781,1,0,$L781),0))</f>
        <v>0</v>
      </c>
      <c r="G781" s="88">
        <f ca="1">IF($L781&gt;0,SUM(OFFSET(G781,1,0,$L781),0))</f>
        <v>69.459999999999994</v>
      </c>
      <c r="H781" s="89"/>
      <c r="I781" s="90">
        <f ca="1">IF(ISERROR(F781),0,F781)</f>
        <v>0</v>
      </c>
      <c r="J781" s="91">
        <f ca="1">IF(ISERROR(G781),0,G781)</f>
        <v>69.459999999999994</v>
      </c>
      <c r="K781" s="1">
        <f>COUNTA($A$1:$A781)-1</f>
        <v>114</v>
      </c>
      <c r="L781" s="1">
        <f>IF(MAX(K:K)=K781,MATCH(9999999,$K:$K)+1,MATCH(K781+1,K:K,0))-ROW(L781)-2</f>
        <v>3</v>
      </c>
      <c r="M781" s="3" t="str">
        <f ca="1">IF(AND(OR(I781&lt;&gt;0,J781&lt;&gt;0),N781="Sim"),"F","")</f>
        <v>F</v>
      </c>
      <c r="N781" s="84" t="s">
        <v>64</v>
      </c>
    </row>
    <row r="782" spans="1:14" x14ac:dyDescent="0.2">
      <c r="B782" s="92" t="s">
        <v>6169</v>
      </c>
      <c r="C782" s="92" t="s">
        <v>8128</v>
      </c>
      <c r="D782" s="79" t="str">
        <f ca="1">IF(ISNUMBER($L782),OFFSET(Banco!$A$1,Composições!$L782-1,COLUMN(Composições!D782)-1),"")</f>
        <v>TOALHEIRO PLASTICO TIPO DISPENSER PARA PAPEL TOALHA INTERFOLHADO</v>
      </c>
      <c r="E782" s="78" t="str">
        <f ca="1">IF(ISNUMBER($L782),OFFSET(Banco!$A$1,Composições!$L782-1,COLUMN(Composições!E782)-1),"")</f>
        <v>UN</v>
      </c>
      <c r="F782" s="78">
        <f t="shared" ref="F782:G784" ca="1" si="141">TRUNC($H782*ROUND(I782,2),2)</f>
        <v>0</v>
      </c>
      <c r="G782" s="78">
        <f t="shared" ca="1" si="141"/>
        <v>41.98</v>
      </c>
      <c r="H782" s="80">
        <v>1</v>
      </c>
      <c r="I782" s="81">
        <f ca="1">IF(ISNUMBER($L782),VALUE(OFFSET(Banco!$A$1,Composições!$L782-1,COLUMN(Composições!I782)-4)),0)</f>
        <v>0</v>
      </c>
      <c r="J782" s="81">
        <f ca="1">IF(ISNUMBER($L782),VALUE(OFFSET(Banco!$A$1,Composições!$L782-1,COLUMN(Composições!J782)-4)),0)</f>
        <v>41.98</v>
      </c>
      <c r="K782" s="1">
        <f>COUNTA($A$1:$A782)-1</f>
        <v>114</v>
      </c>
      <c r="L782" s="1">
        <f ca="1">MATCH(Composições!CONCATENAR,Banco!$A:$A,0)</f>
        <v>14209</v>
      </c>
      <c r="M782" s="82" t="str">
        <f ca="1">IF(OR(ISERROR($L782),$H782="",$H782=0),"",OFFSET(M$1,MATCH($K782,$K$1:$K782,0)-1,0))</f>
        <v>F</v>
      </c>
    </row>
    <row r="783" spans="1:14" ht="22.5" x14ac:dyDescent="0.2">
      <c r="B783" s="92" t="s">
        <v>6165</v>
      </c>
      <c r="C783" s="92" t="s">
        <v>142</v>
      </c>
      <c r="D783" s="79" t="str">
        <f ca="1">IF(ISNUMBER($L783),OFFSET(Banco!$A$1,Composições!$L783-1,COLUMN(Composições!D783)-1),"")</f>
        <v>AUXILIAR DE ENCANADOR OU BOMBEIRO HIDRÁULICO COM ENCARGOS COMPLEMENTARES</v>
      </c>
      <c r="E783" s="78" t="str">
        <f ca="1">IF(ISNUMBER($L783),OFFSET(Banco!$A$1,Composições!$L783-1,COLUMN(Composições!E783)-1),"")</f>
        <v>H</v>
      </c>
      <c r="F783" s="78">
        <f t="shared" ca="1" si="141"/>
        <v>0</v>
      </c>
      <c r="G783" s="78">
        <f t="shared" ca="1" si="141"/>
        <v>12.24</v>
      </c>
      <c r="H783" s="80">
        <v>0.5</v>
      </c>
      <c r="I783" s="81">
        <f ca="1">IF(ISNUMBER($L783),VALUE(OFFSET(Banco!$A$1,Composições!$L783-1,COLUMN(Composições!I783)-4)),0)</f>
        <v>0</v>
      </c>
      <c r="J783" s="81">
        <f ca="1">IF(ISNUMBER($L783),VALUE(OFFSET(Banco!$A$1,Composições!$L783-1,COLUMN(Composições!J783)-4)),0)</f>
        <v>24.48</v>
      </c>
      <c r="K783" s="1">
        <f>COUNTA($A$1:$A783)-1</f>
        <v>114</v>
      </c>
      <c r="L783" s="1">
        <f ca="1">MATCH(Composições!CONCATENAR,Banco!$A:$A,0)</f>
        <v>7040</v>
      </c>
      <c r="M783" s="82" t="str">
        <f ca="1">IF(OR(ISERROR($L783),$H783="",$H783=0),"",OFFSET(M$1,MATCH($K783,$K$1:$K783,0)-1,0))</f>
        <v>F</v>
      </c>
    </row>
    <row r="784" spans="1:14" x14ac:dyDescent="0.2">
      <c r="B784" s="92" t="s">
        <v>6165</v>
      </c>
      <c r="C784" s="92" t="s">
        <v>149</v>
      </c>
      <c r="D784" s="79" t="str">
        <f ca="1">IF(ISNUMBER($L784),OFFSET(Banco!$A$1,Composições!$L784-1,COLUMN(Composições!D784)-1),"")</f>
        <v>ENCANADOR OU BOMBEIRO HIDRÁULICO COM ENCARGOS COMPLEMENTARES</v>
      </c>
      <c r="E784" s="78" t="str">
        <f ca="1">IF(ISNUMBER($L784),OFFSET(Banco!$A$1,Composições!$L784-1,COLUMN(Composições!E784)-1),"")</f>
        <v>H</v>
      </c>
      <c r="F784" s="78">
        <f t="shared" ca="1" si="141"/>
        <v>0</v>
      </c>
      <c r="G784" s="78">
        <f t="shared" ca="1" si="141"/>
        <v>15.24</v>
      </c>
      <c r="H784" s="80">
        <v>0.5</v>
      </c>
      <c r="I784" s="81">
        <f ca="1">IF(ISNUMBER($L784),VALUE(OFFSET(Banco!$A$1,Composições!$L784-1,COLUMN(Composições!I784)-4)),0)</f>
        <v>0</v>
      </c>
      <c r="J784" s="81">
        <f ca="1">IF(ISNUMBER($L784),VALUE(OFFSET(Banco!$A$1,Composições!$L784-1,COLUMN(Composições!J784)-4)),0)</f>
        <v>30.48</v>
      </c>
      <c r="K784" s="1">
        <f>COUNTA($A$1:$A784)-1</f>
        <v>114</v>
      </c>
      <c r="L784" s="1">
        <f ca="1">MATCH(Composições!CONCATENAR,Banco!$A:$A,0)</f>
        <v>7263</v>
      </c>
      <c r="M784" s="82" t="str">
        <f ca="1">IF(OR(ISERROR($L784),$H784="",$H784=0),"",OFFSET(M$1,MATCH($K784,$K$1:$K784,0)-1,0))</f>
        <v>F</v>
      </c>
    </row>
    <row r="785" spans="1:14" customFormat="1" ht="12.75" x14ac:dyDescent="0.2">
      <c r="K785">
        <f>COUNTA($A$1:$A785)-1</f>
        <v>114</v>
      </c>
      <c r="M785" s="85" t="str">
        <f ca="1">IF(OFFSET($M$1,MATCH(OFFSET(K785,-1,0),$K$1:$K785,0)-1,0)="F","F","")</f>
        <v>F</v>
      </c>
    </row>
    <row r="786" spans="1:14" x14ac:dyDescent="0.2">
      <c r="A786" s="83" t="str">
        <f>CONCATENAR</f>
        <v>Composição FNDE 16</v>
      </c>
      <c r="B786" s="86" t="s">
        <v>8423</v>
      </c>
      <c r="C786" s="86" t="s">
        <v>8097</v>
      </c>
      <c r="D786" s="87" t="s">
        <v>8096</v>
      </c>
      <c r="E786" s="86" t="s">
        <v>6148</v>
      </c>
      <c r="F786" s="88">
        <f ca="1">IF($L786&gt;0,SUM(OFFSET(F786,1,0,$L786),0))</f>
        <v>0</v>
      </c>
      <c r="G786" s="88">
        <f ca="1">IF($L786&gt;0,SUM(OFFSET(G786,1,0,$L786),0))</f>
        <v>41.98</v>
      </c>
      <c r="H786" s="89"/>
      <c r="I786" s="90">
        <f ca="1">IF(ISERROR(F786),0,F786)</f>
        <v>0</v>
      </c>
      <c r="J786" s="91">
        <f ca="1">IF(ISERROR(G786),0,G786)</f>
        <v>41.98</v>
      </c>
      <c r="K786" s="1">
        <f>COUNTA($A$1:$A786)-1</f>
        <v>115</v>
      </c>
      <c r="L786" s="1">
        <f>IF(MAX(K:K)=K786,MATCH(9999999,$K:$K)+1,MATCH(K786+1,K:K,0))-ROW(L786)-2</f>
        <v>1</v>
      </c>
      <c r="M786" s="3" t="str">
        <f ca="1">IF(AND(OR(I786&lt;&gt;0,J786&lt;&gt;0),N786="Sim"),"F","")</f>
        <v>F</v>
      </c>
      <c r="N786" s="84" t="s">
        <v>64</v>
      </c>
    </row>
    <row r="787" spans="1:14" x14ac:dyDescent="0.2">
      <c r="B787" s="92" t="s">
        <v>6169</v>
      </c>
      <c r="C787" s="92" t="s">
        <v>8129</v>
      </c>
      <c r="D787" s="79" t="str">
        <f ca="1">IF(ISNUMBER($L787),OFFSET(Banco!$A$1,Composições!$L787-1,COLUMN(Composições!D787)-1),"")</f>
        <v>PAPELEIRA PLASTICA TIPO DISPENSER PARA PAPEL HIGIENICO ROLAO</v>
      </c>
      <c r="E787" s="78" t="str">
        <f ca="1">IF(ISNUMBER($L787),OFFSET(Banco!$A$1,Composições!$L787-1,COLUMN(Composições!E787)-1),"")</f>
        <v>UN</v>
      </c>
      <c r="F787" s="78">
        <f ca="1">TRUNC($H787*ROUND(I787,2),2)</f>
        <v>0</v>
      </c>
      <c r="G787" s="78">
        <f ca="1">TRUNC($H787*ROUND(J787,2),2)</f>
        <v>41.98</v>
      </c>
      <c r="H787" s="80">
        <v>1</v>
      </c>
      <c r="I787" s="81">
        <f ca="1">IF(ISNUMBER($L787),VALUE(OFFSET(Banco!$A$1,Composições!$L787-1,COLUMN(Composições!I787)-4)),0)</f>
        <v>0</v>
      </c>
      <c r="J787" s="81">
        <f ca="1">IF(ISNUMBER($L787),VALUE(OFFSET(Banco!$A$1,Composições!$L787-1,COLUMN(Composições!J787)-4)),0)</f>
        <v>41.98</v>
      </c>
      <c r="K787" s="1">
        <f>COUNTA($A$1:$A787)-1</f>
        <v>115</v>
      </c>
      <c r="L787" s="1">
        <f ca="1">MATCH(Composições!CONCATENAR,Banco!$A:$A,0)</f>
        <v>13075</v>
      </c>
      <c r="M787" s="82" t="str">
        <f ca="1">IF(OR(ISERROR($L787),$H787="",$H787=0),"",OFFSET(M$1,MATCH($K787,$K$1:$K787,0)-1,0))</f>
        <v>F</v>
      </c>
    </row>
    <row r="788" spans="1:14" customFormat="1" ht="12.75" x14ac:dyDescent="0.2">
      <c r="K788">
        <f>COUNTA($A$1:$A788)-1</f>
        <v>115</v>
      </c>
      <c r="M788" s="85" t="str">
        <f ca="1">IF(OFFSET($M$1,MATCH(OFFSET(K788,-1,0),$K$1:$K788,0)-1,0)="F","F","")</f>
        <v>F</v>
      </c>
    </row>
    <row r="789" spans="1:14" ht="22.5" x14ac:dyDescent="0.2">
      <c r="A789" s="83" t="str">
        <f>CONCATENAR</f>
        <v>Composição FNDE 12</v>
      </c>
      <c r="B789" s="86" t="s">
        <v>8423</v>
      </c>
      <c r="C789" s="86" t="s">
        <v>8095</v>
      </c>
      <c r="D789" s="87" t="s">
        <v>8094</v>
      </c>
      <c r="E789" s="86" t="s">
        <v>6149</v>
      </c>
      <c r="F789" s="88">
        <f ca="1">IF($L789&gt;0,SUM(OFFSET(F789,1,0,$L789),0))</f>
        <v>0</v>
      </c>
      <c r="G789" s="88">
        <f ca="1">IF($L789&gt;0,SUM(OFFSET(G789,1,0,$L789),0))</f>
        <v>376.29</v>
      </c>
      <c r="H789" s="89"/>
      <c r="I789" s="90">
        <f ca="1">IF(ISERROR(F789),0,F789)</f>
        <v>0</v>
      </c>
      <c r="J789" s="91">
        <f ca="1">IF(ISERROR(G789),0,G789)</f>
        <v>376.29</v>
      </c>
      <c r="K789" s="1">
        <f>COUNTA($A$1:$A789)-1</f>
        <v>116</v>
      </c>
      <c r="L789" s="1">
        <f>IF(MAX(K:K)=K789,MATCH(9999999,$K:$K)+1,MATCH(K789+1,K:K,0))-ROW(L789)-2</f>
        <v>4</v>
      </c>
      <c r="M789" s="3" t="str">
        <f ca="1">IF(AND(OR(I789&lt;&gt;0,J789&lt;&gt;0),N789="Sim"),"F","")</f>
        <v>F</v>
      </c>
      <c r="N789" s="84" t="s">
        <v>64</v>
      </c>
    </row>
    <row r="790" spans="1:14" x14ac:dyDescent="0.2">
      <c r="B790" s="92" t="s">
        <v>6169</v>
      </c>
      <c r="C790" s="92" t="s">
        <v>8130</v>
      </c>
      <c r="D790" s="79" t="str">
        <f ca="1">IF(ISNUMBER($L790),OFFSET(Banco!$A$1,Composições!$L790-1,COLUMN(Composições!D790)-1),"")</f>
        <v>ESPELHO CRISTAL E = 4 MM</v>
      </c>
      <c r="E790" s="78" t="str">
        <f ca="1">IF(ISNUMBER($L790),OFFSET(Banco!$A$1,Composições!$L790-1,COLUMN(Composições!E790)-1),"")</f>
        <v>M2</v>
      </c>
      <c r="F790" s="78">
        <f t="shared" ref="F790:G793" ca="1" si="142">TRUNC($H790*ROUND(I790,2),2)</f>
        <v>0</v>
      </c>
      <c r="G790" s="78">
        <f t="shared" ca="1" si="142"/>
        <v>285.23</v>
      </c>
      <c r="H790" s="80">
        <v>1</v>
      </c>
      <c r="I790" s="81">
        <f ca="1">IF(ISNUMBER($L790),VALUE(OFFSET(Banco!$A$1,Composições!$L790-1,COLUMN(Composições!I790)-4)),0)</f>
        <v>0</v>
      </c>
      <c r="J790" s="81">
        <f ca="1">IF(ISNUMBER($L790),VALUE(OFFSET(Banco!$A$1,Composições!$L790-1,COLUMN(Composições!J790)-4)),0)</f>
        <v>285.23</v>
      </c>
      <c r="K790" s="1">
        <f>COUNTA($A$1:$A790)-1</f>
        <v>116</v>
      </c>
      <c r="L790" s="1">
        <f ca="1">MATCH(Composições!CONCATENAR,Banco!$A:$A,0)</f>
        <v>11880</v>
      </c>
      <c r="M790" s="82" t="str">
        <f ca="1">IF(OR(ISERROR($L790),$H790="",$H790=0),"",OFFSET(M$1,MATCH($K790,$K$1:$K790,0)-1,0))</f>
        <v>F</v>
      </c>
    </row>
    <row r="791" spans="1:14" ht="22.5" x14ac:dyDescent="0.2">
      <c r="B791" s="92" t="s">
        <v>6169</v>
      </c>
      <c r="C791" s="92" t="s">
        <v>8131</v>
      </c>
      <c r="D791" s="79" t="str">
        <f ca="1">IF(ISNUMBER($L791),OFFSET(Banco!$A$1,Composições!$L791-1,COLUMN(Composições!D791)-1),"")</f>
        <v>PARAFUSO FRANCES ZINCADO, DIAMETRO 1/2", COMPRIMENTO 4", COM PORCA E ARRUELA</v>
      </c>
      <c r="E791" s="78" t="str">
        <f ca="1">IF(ISNUMBER($L791),OFFSET(Banco!$A$1,Composições!$L791-1,COLUMN(Composições!E791)-1),"")</f>
        <v>UN</v>
      </c>
      <c r="F791" s="78">
        <f t="shared" ca="1" si="142"/>
        <v>0</v>
      </c>
      <c r="G791" s="78">
        <f t="shared" ca="1" si="142"/>
        <v>22.32</v>
      </c>
      <c r="H791" s="80">
        <v>4</v>
      </c>
      <c r="I791" s="81">
        <f ca="1">IF(ISNUMBER($L791),VALUE(OFFSET(Banco!$A$1,Composições!$L791-1,COLUMN(Composições!I791)-4)),0)</f>
        <v>0</v>
      </c>
      <c r="J791" s="81">
        <f ca="1">IF(ISNUMBER($L791),VALUE(OFFSET(Banco!$A$1,Composições!$L791-1,COLUMN(Composições!J791)-4)),0)</f>
        <v>5.58</v>
      </c>
      <c r="K791" s="1">
        <f>COUNTA($A$1:$A791)-1</f>
        <v>116</v>
      </c>
      <c r="L791" s="1">
        <f ca="1">MATCH(Composições!CONCATENAR,Banco!$A:$A,0)</f>
        <v>13109</v>
      </c>
      <c r="M791" s="82" t="str">
        <f ca="1">IF(OR(ISERROR($L791),$H791="",$H791=0),"",OFFSET(M$1,MATCH($K791,$K$1:$K791,0)-1,0))</f>
        <v>F</v>
      </c>
    </row>
    <row r="792" spans="1:14" x14ac:dyDescent="0.2">
      <c r="B792" s="92" t="s">
        <v>6169</v>
      </c>
      <c r="C792" s="92" t="s">
        <v>7957</v>
      </c>
      <c r="D792" s="79" t="str">
        <f ca="1">IF(ISNUMBER($L792),OFFSET(Banco!$A$1,Composições!$L792-1,COLUMN(Composições!D792)-1),"")</f>
        <v>SERVENTE DE OBRAS (HORISTA)</v>
      </c>
      <c r="E792" s="78" t="str">
        <f ca="1">IF(ISNUMBER($L792),OFFSET(Banco!$A$1,Composições!$L792-1,COLUMN(Composições!E792)-1),"")</f>
        <v>H</v>
      </c>
      <c r="F792" s="78">
        <f t="shared" ca="1" si="142"/>
        <v>0</v>
      </c>
      <c r="G792" s="78">
        <f t="shared" ca="1" si="142"/>
        <v>6.32</v>
      </c>
      <c r="H792" s="80">
        <v>0.4</v>
      </c>
      <c r="I792" s="81">
        <f ca="1">IF(ISNUMBER($L792),VALUE(OFFSET(Banco!$A$1,Composições!$L792-1,COLUMN(Composições!I792)-4)),0)</f>
        <v>0</v>
      </c>
      <c r="J792" s="81">
        <f ca="1">IF(ISNUMBER($L792),VALUE(OFFSET(Banco!$A$1,Composições!$L792-1,COLUMN(Composições!J792)-4)),0)</f>
        <v>15.82</v>
      </c>
      <c r="K792" s="1">
        <f>COUNTA($A$1:$A792)-1</f>
        <v>116</v>
      </c>
      <c r="L792" s="1">
        <f ca="1">MATCH(Composições!CONCATENAR,Banco!$A:$A,0)</f>
        <v>13739</v>
      </c>
      <c r="M792" s="82" t="str">
        <f ca="1">IF(OR(ISERROR($L792),$H792="",$H792=0),"",OFFSET(M$1,MATCH($K792,$K$1:$K792,0)-1,0))</f>
        <v>F</v>
      </c>
    </row>
    <row r="793" spans="1:14" x14ac:dyDescent="0.2">
      <c r="B793" s="92" t="s">
        <v>6165</v>
      </c>
      <c r="C793" s="92" t="s">
        <v>153</v>
      </c>
      <c r="D793" s="79" t="str">
        <f ca="1">IF(ISNUMBER($L793),OFFSET(Banco!$A$1,Composições!$L793-1,COLUMN(Composições!D793)-1),"")</f>
        <v>PEDREIRO COM ENCARGOS COMPLEMENTARES</v>
      </c>
      <c r="E793" s="78" t="str">
        <f ca="1">IF(ISNUMBER($L793),OFFSET(Banco!$A$1,Composições!$L793-1,COLUMN(Composições!E793)-1),"")</f>
        <v>H</v>
      </c>
      <c r="F793" s="78">
        <f t="shared" ca="1" si="142"/>
        <v>0</v>
      </c>
      <c r="G793" s="78">
        <f t="shared" ca="1" si="142"/>
        <v>62.42</v>
      </c>
      <c r="H793" s="80">
        <v>2</v>
      </c>
      <c r="I793" s="81">
        <f ca="1">IF(ISNUMBER($L793),VALUE(OFFSET(Banco!$A$1,Composições!$L793-1,COLUMN(Composições!I793)-4)),0)</f>
        <v>0</v>
      </c>
      <c r="J793" s="81">
        <f ca="1">IF(ISNUMBER($L793),VALUE(OFFSET(Banco!$A$1,Composições!$L793-1,COLUMN(Composições!J793)-4)),0)</f>
        <v>31.21</v>
      </c>
      <c r="K793" s="1">
        <f>COUNTA($A$1:$A793)-1</f>
        <v>116</v>
      </c>
      <c r="L793" s="1">
        <f ca="1">MATCH(Composições!CONCATENAR,Banco!$A:$A,0)</f>
        <v>7349</v>
      </c>
      <c r="M793" s="82" t="str">
        <f ca="1">IF(OR(ISERROR($L793),$H793="",$H793=0),"",OFFSET(M$1,MATCH($K793,$K$1:$K793,0)-1,0))</f>
        <v>F</v>
      </c>
    </row>
    <row r="794" spans="1:14" customFormat="1" ht="12.75" x14ac:dyDescent="0.2">
      <c r="K794">
        <f>COUNTA($A$1:$A794)-1</f>
        <v>116</v>
      </c>
      <c r="M794" s="85" t="str">
        <f ca="1">IF(OFFSET($M$1,MATCH(OFFSET(K794,-1,0),$K$1:$K794,0)-1,0)="F","F","")</f>
        <v>F</v>
      </c>
    </row>
    <row r="795" spans="1:14" ht="22.5" x14ac:dyDescent="0.2">
      <c r="A795" s="83" t="str">
        <f>CONCATENAR</f>
        <v>Composição FNDE 17</v>
      </c>
      <c r="B795" s="86" t="s">
        <v>8423</v>
      </c>
      <c r="C795" s="86" t="s">
        <v>8093</v>
      </c>
      <c r="D795" s="87" t="s">
        <v>8092</v>
      </c>
      <c r="E795" s="86" t="s">
        <v>6148</v>
      </c>
      <c r="F795" s="88">
        <f ca="1">IF($L795&gt;0,SUM(OFFSET(F795,1,0,$L795),0))</f>
        <v>0</v>
      </c>
      <c r="G795" s="88">
        <f ca="1">IF($L795&gt;0,SUM(OFFSET(G795,1,0,$L795),0))</f>
        <v>195.5</v>
      </c>
      <c r="H795" s="89"/>
      <c r="I795" s="90">
        <f ca="1">IF(ISERROR(F795),0,F795)</f>
        <v>0</v>
      </c>
      <c r="J795" s="91">
        <f ca="1">IF(ISERROR(G795),0,G795)</f>
        <v>195.5</v>
      </c>
      <c r="K795" s="1">
        <f>COUNTA($A$1:$A795)-1</f>
        <v>117</v>
      </c>
      <c r="L795" s="1">
        <f>IF(MAX(K:K)=K795,MATCH(9999999,$K:$K)+1,MATCH(K795+1,K:K,0))-ROW(L795)-2</f>
        <v>3</v>
      </c>
      <c r="M795" s="3" t="str">
        <f ca="1">IF(AND(OR(I795&lt;&gt;0,J795&lt;&gt;0),N795="Sim"),"F","")</f>
        <v>F</v>
      </c>
      <c r="N795" s="84" t="s">
        <v>64</v>
      </c>
    </row>
    <row r="796" spans="1:14" ht="22.5" x14ac:dyDescent="0.2">
      <c r="B796" s="92" t="s">
        <v>6169</v>
      </c>
      <c r="C796" s="92" t="s">
        <v>8132</v>
      </c>
      <c r="D796" s="79" t="str">
        <f ca="1">IF(ISNUMBER($L796),OFFSET(Banco!$A$1,Composições!$L796-1,COLUMN(Composições!D796)-1),"")</f>
        <v>DUCHA / CHUVEIRO METALICO, DE PAREDE, ARTICULAVEL, COM BRACO/CANO, SEM DESVIADOR</v>
      </c>
      <c r="E796" s="78" t="str">
        <f ca="1">IF(ISNUMBER($L796),OFFSET(Banco!$A$1,Composições!$L796-1,COLUMN(Composições!E796)-1),"")</f>
        <v>UN</v>
      </c>
      <c r="F796" s="78">
        <f t="shared" ref="F796:G798" ca="1" si="143">TRUNC($H796*ROUND(I796,2),2)</f>
        <v>0</v>
      </c>
      <c r="G796" s="78">
        <f t="shared" ca="1" si="143"/>
        <v>179.44</v>
      </c>
      <c r="H796" s="80">
        <v>1</v>
      </c>
      <c r="I796" s="81">
        <f ca="1">IF(ISNUMBER($L796),VALUE(OFFSET(Banco!$A$1,Composições!$L796-1,COLUMN(Composições!I796)-4)),0)</f>
        <v>0</v>
      </c>
      <c r="J796" s="81">
        <f ca="1">IF(ISNUMBER($L796),VALUE(OFFSET(Banco!$A$1,Composições!$L796-1,COLUMN(Composições!J796)-4)),0)</f>
        <v>179.44</v>
      </c>
      <c r="K796" s="1">
        <f>COUNTA($A$1:$A796)-1</f>
        <v>117</v>
      </c>
      <c r="L796" s="1">
        <f ca="1">MATCH(Composições!CONCATENAR,Banco!$A:$A,0)</f>
        <v>11712</v>
      </c>
      <c r="M796" s="82" t="str">
        <f ca="1">IF(OR(ISERROR($L796),$H796="",$H796=0),"",OFFSET(M$1,MATCH($K796,$K$1:$K796,0)-1,0))</f>
        <v>F</v>
      </c>
    </row>
    <row r="797" spans="1:14" x14ac:dyDescent="0.2">
      <c r="B797" s="92" t="s">
        <v>6169</v>
      </c>
      <c r="C797" s="92" t="s">
        <v>8051</v>
      </c>
      <c r="D797" s="79" t="str">
        <f ca="1">IF(ISNUMBER($L797),OFFSET(Banco!$A$1,Composições!$L797-1,COLUMN(Composições!D797)-1),"")</f>
        <v>FITA VEDA ROSCA, EM PTFE, ROLO DE 18 MM X 10 M (L X C)</v>
      </c>
      <c r="E797" s="78" t="str">
        <f ca="1">IF(ISNUMBER($L797),OFFSET(Banco!$A$1,Composições!$L797-1,COLUMN(Composições!E797)-1),"")</f>
        <v>UN</v>
      </c>
      <c r="F797" s="78">
        <f t="shared" ca="1" si="143"/>
        <v>0</v>
      </c>
      <c r="G797" s="78">
        <f t="shared" ca="1" si="143"/>
        <v>4</v>
      </c>
      <c r="H797" s="80">
        <v>1</v>
      </c>
      <c r="I797" s="81">
        <f ca="1">IF(ISNUMBER($L797),VALUE(OFFSET(Banco!$A$1,Composições!$L797-1,COLUMN(Composições!I797)-4)),0)</f>
        <v>0</v>
      </c>
      <c r="J797" s="81">
        <f ca="1">IF(ISNUMBER($L797),VALUE(OFFSET(Banco!$A$1,Composições!$L797-1,COLUMN(Composições!J797)-4)),0)</f>
        <v>4</v>
      </c>
      <c r="K797" s="1">
        <f>COUNTA($A$1:$A797)-1</f>
        <v>117</v>
      </c>
      <c r="L797" s="1">
        <f ca="1">MATCH(Composições!CONCATENAR,Banco!$A:$A,0)</f>
        <v>12011</v>
      </c>
      <c r="M797" s="82" t="str">
        <f ca="1">IF(OR(ISERROR($L797),$H797="",$H797=0),"",OFFSET(M$1,MATCH($K797,$K$1:$K797,0)-1,0))</f>
        <v>F</v>
      </c>
    </row>
    <row r="798" spans="1:14" x14ac:dyDescent="0.2">
      <c r="B798" s="92" t="s">
        <v>6169</v>
      </c>
      <c r="C798" s="92" t="s">
        <v>8133</v>
      </c>
      <c r="D798" s="79" t="str">
        <f ca="1">IF(ISNUMBER($L798),OFFSET(Banco!$A$1,Composições!$L798-1,COLUMN(Composições!D798)-1),"")</f>
        <v>ENCANADOR OU BOMBEIRO HIDRAULICO (HORISTA)</v>
      </c>
      <c r="E798" s="78" t="str">
        <f ca="1">IF(ISNUMBER($L798),OFFSET(Banco!$A$1,Composições!$L798-1,COLUMN(Composições!E798)-1),"")</f>
        <v>H</v>
      </c>
      <c r="F798" s="78">
        <f t="shared" ca="1" si="143"/>
        <v>0</v>
      </c>
      <c r="G798" s="78">
        <f t="shared" ca="1" si="143"/>
        <v>12.06</v>
      </c>
      <c r="H798" s="80">
        <v>0.5</v>
      </c>
      <c r="I798" s="81">
        <f ca="1">IF(ISNUMBER($L798),VALUE(OFFSET(Banco!$A$1,Composições!$L798-1,COLUMN(Composições!I798)-4)),0)</f>
        <v>0</v>
      </c>
      <c r="J798" s="81">
        <f ca="1">IF(ISNUMBER($L798),VALUE(OFFSET(Banco!$A$1,Composições!$L798-1,COLUMN(Composições!J798)-4)),0)</f>
        <v>24.12</v>
      </c>
      <c r="K798" s="1">
        <f>COUNTA($A$1:$A798)-1</f>
        <v>117</v>
      </c>
      <c r="L798" s="1">
        <f ca="1">MATCH(Composições!CONCATENAR,Banco!$A:$A,0)</f>
        <v>11796</v>
      </c>
      <c r="M798" s="82" t="str">
        <f ca="1">IF(OR(ISERROR($L798),$H798="",$H798=0),"",OFFSET(M$1,MATCH($K798,$K$1:$K798,0)-1,0))</f>
        <v>F</v>
      </c>
    </row>
    <row r="799" spans="1:14" customFormat="1" ht="12.75" x14ac:dyDescent="0.2">
      <c r="K799">
        <f>COUNTA($A$1:$A799)-1</f>
        <v>117</v>
      </c>
      <c r="M799" s="85" t="str">
        <f ca="1">IF(OFFSET($M$1,MATCH(OFFSET(K799,-1,0),$K$1:$K799,0)-1,0)="F","F","")</f>
        <v>F</v>
      </c>
    </row>
    <row r="800" spans="1:14" x14ac:dyDescent="0.2">
      <c r="A800" s="83" t="str">
        <f>CONCATENAR</f>
        <v>Composição FNDE 34</v>
      </c>
      <c r="B800" s="86" t="s">
        <v>8423</v>
      </c>
      <c r="C800" s="86" t="s">
        <v>8091</v>
      </c>
      <c r="D800" s="87" t="s">
        <v>8090</v>
      </c>
      <c r="E800" s="86" t="s">
        <v>6148</v>
      </c>
      <c r="F800" s="88">
        <f ca="1">IF($L800&gt;0,SUM(OFFSET(F800,1,0,$L800),0))</f>
        <v>0</v>
      </c>
      <c r="G800" s="88">
        <f ca="1">IF($L800&gt;0,SUM(OFFSET(G800,1,0,$L800),0))</f>
        <v>47.82</v>
      </c>
      <c r="H800" s="89"/>
      <c r="I800" s="90">
        <f ca="1">IF(ISERROR(F800),0,F800)</f>
        <v>0</v>
      </c>
      <c r="J800" s="91">
        <f ca="1">IF(ISERROR(G800),0,G800)</f>
        <v>47.82</v>
      </c>
      <c r="K800" s="1">
        <f>COUNTA($A$1:$A800)-1</f>
        <v>118</v>
      </c>
      <c r="L800" s="1">
        <f>IF(MAX(K:K)=K800,MATCH(9999999,$K:$K)+1,MATCH(K800+1,K:K,0))-ROW(L800)-2</f>
        <v>3</v>
      </c>
      <c r="M800" s="3" t="str">
        <f ca="1">IF(AND(OR(I800&lt;&gt;0,J800&lt;&gt;0),N800="Sim"),"F","")</f>
        <v>F</v>
      </c>
      <c r="N800" s="84" t="s">
        <v>64</v>
      </c>
    </row>
    <row r="801" spans="1:14" x14ac:dyDescent="0.2">
      <c r="B801" s="92" t="s">
        <v>6169</v>
      </c>
      <c r="C801" s="92" t="s">
        <v>8134</v>
      </c>
      <c r="D801" s="79" t="str">
        <f ca="1">IF(ISNUMBER($L801),OFFSET(Banco!$A$1,Composições!$L801-1,COLUMN(Composições!D801)-1),"")</f>
        <v>CABIDE/GANCHO DE BANHEIRO SIMPLES EM METAL CROMADO</v>
      </c>
      <c r="E801" s="78" t="str">
        <f ca="1">IF(ISNUMBER($L801),OFFSET(Banco!$A$1,Composições!$L801-1,COLUMN(Composições!E801)-1),"")</f>
        <v>UN</v>
      </c>
      <c r="F801" s="78">
        <f t="shared" ref="F801:G803" ca="1" si="144">TRUNC($H801*ROUND(I801,2),2)</f>
        <v>0</v>
      </c>
      <c r="G801" s="78">
        <f t="shared" ca="1" si="144"/>
        <v>20.34</v>
      </c>
      <c r="H801" s="80">
        <v>1</v>
      </c>
      <c r="I801" s="81">
        <f ca="1">IF(ISNUMBER($L801),VALUE(OFFSET(Banco!$A$1,Composições!$L801-1,COLUMN(Composições!I801)-4)),0)</f>
        <v>0</v>
      </c>
      <c r="J801" s="81">
        <f ca="1">IF(ISNUMBER($L801),VALUE(OFFSET(Banco!$A$1,Composições!$L801-1,COLUMN(Composições!J801)-4)),0)</f>
        <v>20.34</v>
      </c>
      <c r="K801" s="1">
        <f>COUNTA($A$1:$A801)-1</f>
        <v>118</v>
      </c>
      <c r="L801" s="1">
        <f ca="1">MATCH(Composições!CONCATENAR,Banco!$A:$A,0)</f>
        <v>10640</v>
      </c>
      <c r="M801" s="82" t="str">
        <f ca="1">IF(OR(ISERROR($L801),$H801="",$H801=0),"",OFFSET(M$1,MATCH($K801,$K$1:$K801,0)-1,0))</f>
        <v>F</v>
      </c>
    </row>
    <row r="802" spans="1:14" ht="22.5" x14ac:dyDescent="0.2">
      <c r="B802" s="92" t="s">
        <v>6165</v>
      </c>
      <c r="C802" s="92" t="s">
        <v>142</v>
      </c>
      <c r="D802" s="79" t="str">
        <f ca="1">IF(ISNUMBER($L802),OFFSET(Banco!$A$1,Composições!$L802-1,COLUMN(Composições!D802)-1),"")</f>
        <v>AUXILIAR DE ENCANADOR OU BOMBEIRO HIDRÁULICO COM ENCARGOS COMPLEMENTARES</v>
      </c>
      <c r="E802" s="78" t="str">
        <f ca="1">IF(ISNUMBER($L802),OFFSET(Banco!$A$1,Composições!$L802-1,COLUMN(Composições!E802)-1),"")</f>
        <v>H</v>
      </c>
      <c r="F802" s="78">
        <f t="shared" ca="1" si="144"/>
        <v>0</v>
      </c>
      <c r="G802" s="78">
        <f t="shared" ca="1" si="144"/>
        <v>12.24</v>
      </c>
      <c r="H802" s="80">
        <v>0.5</v>
      </c>
      <c r="I802" s="81">
        <f ca="1">IF(ISNUMBER($L802),VALUE(OFFSET(Banco!$A$1,Composições!$L802-1,COLUMN(Composições!I802)-4)),0)</f>
        <v>0</v>
      </c>
      <c r="J802" s="81">
        <f ca="1">IF(ISNUMBER($L802),VALUE(OFFSET(Banco!$A$1,Composições!$L802-1,COLUMN(Composições!J802)-4)),0)</f>
        <v>24.48</v>
      </c>
      <c r="K802" s="1">
        <f>COUNTA($A$1:$A802)-1</f>
        <v>118</v>
      </c>
      <c r="L802" s="1">
        <f ca="1">MATCH(Composições!CONCATENAR,Banco!$A:$A,0)</f>
        <v>7040</v>
      </c>
      <c r="M802" s="82" t="str">
        <f ca="1">IF(OR(ISERROR($L802),$H802="",$H802=0),"",OFFSET(M$1,MATCH($K802,$K$1:$K802,0)-1,0))</f>
        <v>F</v>
      </c>
    </row>
    <row r="803" spans="1:14" x14ac:dyDescent="0.2">
      <c r="B803" s="92" t="s">
        <v>6165</v>
      </c>
      <c r="C803" s="92" t="s">
        <v>149</v>
      </c>
      <c r="D803" s="79" t="str">
        <f ca="1">IF(ISNUMBER($L803),OFFSET(Banco!$A$1,Composições!$L803-1,COLUMN(Composições!D803)-1),"")</f>
        <v>ENCANADOR OU BOMBEIRO HIDRÁULICO COM ENCARGOS COMPLEMENTARES</v>
      </c>
      <c r="E803" s="78" t="str">
        <f ca="1">IF(ISNUMBER($L803),OFFSET(Banco!$A$1,Composições!$L803-1,COLUMN(Composições!E803)-1),"")</f>
        <v>H</v>
      </c>
      <c r="F803" s="78">
        <f t="shared" ca="1" si="144"/>
        <v>0</v>
      </c>
      <c r="G803" s="78">
        <f t="shared" ca="1" si="144"/>
        <v>15.24</v>
      </c>
      <c r="H803" s="80">
        <v>0.5</v>
      </c>
      <c r="I803" s="81">
        <f ca="1">IF(ISNUMBER($L803),VALUE(OFFSET(Banco!$A$1,Composições!$L803-1,COLUMN(Composições!I803)-4)),0)</f>
        <v>0</v>
      </c>
      <c r="J803" s="81">
        <f ca="1">IF(ISNUMBER($L803),VALUE(OFFSET(Banco!$A$1,Composições!$L803-1,COLUMN(Composições!J803)-4)),0)</f>
        <v>30.48</v>
      </c>
      <c r="K803" s="1">
        <f>COUNTA($A$1:$A803)-1</f>
        <v>118</v>
      </c>
      <c r="L803" s="1">
        <f ca="1">MATCH(Composições!CONCATENAR,Banco!$A:$A,0)</f>
        <v>7263</v>
      </c>
      <c r="M803" s="82" t="str">
        <f ca="1">IF(OR(ISERROR($L803),$H803="",$H803=0),"",OFFSET(M$1,MATCH($K803,$K$1:$K803,0)-1,0))</f>
        <v>F</v>
      </c>
    </row>
    <row r="804" spans="1:14" customFormat="1" ht="12.75" x14ac:dyDescent="0.2">
      <c r="K804">
        <f>COUNTA($A$1:$A804)-1</f>
        <v>118</v>
      </c>
      <c r="M804" s="85" t="str">
        <f ca="1">IF(OFFSET($M$1,MATCH(OFFSET(K804,-1,0),$K$1:$K804,0)-1,0)="F","F","")</f>
        <v>F</v>
      </c>
    </row>
    <row r="805" spans="1:14" x14ac:dyDescent="0.2">
      <c r="A805" s="83" t="str">
        <f>CONCATENAR</f>
        <v xml:space="preserve">Composição FNDE 29 </v>
      </c>
      <c r="B805" s="86" t="s">
        <v>8423</v>
      </c>
      <c r="C805" s="86" t="s">
        <v>8089</v>
      </c>
      <c r="D805" s="87" t="s">
        <v>8088</v>
      </c>
      <c r="E805" s="86" t="s">
        <v>6148</v>
      </c>
      <c r="F805" s="88">
        <f ca="1">IF($L805&gt;0,SUM(OFFSET(F805,1,0,$L805),0))</f>
        <v>0</v>
      </c>
      <c r="G805" s="88" t="e">
        <f ca="1">IF($L805&gt;0,SUM(OFFSET(G805,1,0,$L805),0))</f>
        <v>#VALUE!</v>
      </c>
      <c r="H805" s="89"/>
      <c r="I805" s="90">
        <f ca="1">IF(ISERROR(F805),0,F805)</f>
        <v>0</v>
      </c>
      <c r="J805" s="91">
        <f ca="1">IF(ISERROR(G805),0,G805)</f>
        <v>0</v>
      </c>
      <c r="K805" s="1">
        <f>COUNTA($A$1:$A805)-1</f>
        <v>119</v>
      </c>
      <c r="L805" s="1">
        <f>IF(MAX(K:K)=K805,MATCH(9999999,$K:$K)+1,MATCH(K805+1,K:K,0))-ROW(L805)-2</f>
        <v>3</v>
      </c>
      <c r="M805" s="3" t="str">
        <f ca="1">IF(AND(OR(I805&lt;&gt;0,J805&lt;&gt;0),N805="Sim"),"F","")</f>
        <v/>
      </c>
      <c r="N805" s="84" t="s">
        <v>64</v>
      </c>
    </row>
    <row r="806" spans="1:14" ht="22.5" x14ac:dyDescent="0.2">
      <c r="B806" s="92" t="s">
        <v>15547</v>
      </c>
      <c r="C806" s="92" t="s">
        <v>8055</v>
      </c>
      <c r="D806" s="79" t="str">
        <f ca="1">IF(ISNUMBER($L806),OFFSET(Banco!$A$1,Composições!$L806-1,COLUMN(Composições!D806)-1),"")</f>
        <v>Regulador de alta pressão, d=28mm, tipo Fisher, classe 300, 1º estágio (instalação gás)</v>
      </c>
      <c r="E806" s="78" t="str">
        <f ca="1">IF(ISNUMBER($L806),OFFSET(Banco!$A$1,Composições!$L806-1,COLUMN(Composições!E806)-1),"")</f>
        <v>un</v>
      </c>
      <c r="F806" s="78">
        <f t="shared" ref="F806:G808" ca="1" si="145">TRUNC($H806*ROUND(I806,2),2)</f>
        <v>0</v>
      </c>
      <c r="G806" s="78" t="e">
        <f t="shared" ca="1" si="145"/>
        <v>#VALUE!</v>
      </c>
      <c r="H806" s="80">
        <v>1</v>
      </c>
      <c r="I806" s="81">
        <f ca="1">IF(ISNUMBER($L806),VALUE(OFFSET(Banco!$A$1,Composições!$L806-1,COLUMN(Composições!I806)-4)),0)</f>
        <v>0</v>
      </c>
      <c r="J806" s="81" t="e">
        <f ca="1">IF(ISNUMBER($L806),VALUE(OFFSET(Banco!$A$1,Composições!$L806-1,COLUMN(Composições!J806)-4)),0)</f>
        <v>#VALUE!</v>
      </c>
      <c r="K806" s="1">
        <f>COUNTA($A$1:$A806)-1</f>
        <v>119</v>
      </c>
      <c r="L806" s="1">
        <f ca="1">MATCH(Composições!CONCATENAR,Banco!$A:$A,0)</f>
        <v>14804</v>
      </c>
      <c r="M806" s="82" t="str">
        <f ca="1">IF(OR(ISERROR($L806),$H806="",$H806=0),"",OFFSET(M$1,MATCH($K806,$K$1:$K806,0)-1,0))</f>
        <v/>
      </c>
    </row>
    <row r="807" spans="1:14" ht="22.5" x14ac:dyDescent="0.2">
      <c r="B807" s="92" t="s">
        <v>6165</v>
      </c>
      <c r="C807" s="92" t="s">
        <v>142</v>
      </c>
      <c r="D807" s="79" t="str">
        <f ca="1">IF(ISNUMBER($L807),OFFSET(Banco!$A$1,Composições!$L807-1,COLUMN(Composições!D807)-1),"")</f>
        <v>AUXILIAR DE ENCANADOR OU BOMBEIRO HIDRÁULICO COM ENCARGOS COMPLEMENTARES</v>
      </c>
      <c r="E807" s="78" t="str">
        <f ca="1">IF(ISNUMBER($L807),OFFSET(Banco!$A$1,Composições!$L807-1,COLUMN(Composições!E807)-1),"")</f>
        <v>H</v>
      </c>
      <c r="F807" s="78">
        <f t="shared" ca="1" si="145"/>
        <v>0</v>
      </c>
      <c r="G807" s="78">
        <f t="shared" ca="1" si="145"/>
        <v>7.34</v>
      </c>
      <c r="H807" s="80">
        <v>0.3</v>
      </c>
      <c r="I807" s="81">
        <f ca="1">IF(ISNUMBER($L807),VALUE(OFFSET(Banco!$A$1,Composições!$L807-1,COLUMN(Composições!I807)-4)),0)</f>
        <v>0</v>
      </c>
      <c r="J807" s="81">
        <f ca="1">IF(ISNUMBER($L807),VALUE(OFFSET(Banco!$A$1,Composições!$L807-1,COLUMN(Composições!J807)-4)),0)</f>
        <v>24.48</v>
      </c>
      <c r="K807" s="1">
        <f>COUNTA($A$1:$A807)-1</f>
        <v>119</v>
      </c>
      <c r="L807" s="1">
        <f ca="1">MATCH(Composições!CONCATENAR,Banco!$A:$A,0)</f>
        <v>7040</v>
      </c>
      <c r="M807" s="82" t="str">
        <f ca="1">IF(OR(ISERROR($L807),$H807="",$H807=0),"",OFFSET(M$1,MATCH($K807,$K$1:$K807,0)-1,0))</f>
        <v/>
      </c>
    </row>
    <row r="808" spans="1:14" x14ac:dyDescent="0.2">
      <c r="B808" s="92" t="s">
        <v>6165</v>
      </c>
      <c r="C808" s="92" t="s">
        <v>149</v>
      </c>
      <c r="D808" s="79" t="str">
        <f ca="1">IF(ISNUMBER($L808),OFFSET(Banco!$A$1,Composições!$L808-1,COLUMN(Composições!D808)-1),"")</f>
        <v>ENCANADOR OU BOMBEIRO HIDRÁULICO COM ENCARGOS COMPLEMENTARES</v>
      </c>
      <c r="E808" s="78" t="str">
        <f ca="1">IF(ISNUMBER($L808),OFFSET(Banco!$A$1,Composições!$L808-1,COLUMN(Composições!E808)-1),"")</f>
        <v>H</v>
      </c>
      <c r="F808" s="78">
        <f t="shared" ca="1" si="145"/>
        <v>0</v>
      </c>
      <c r="G808" s="78">
        <f t="shared" ca="1" si="145"/>
        <v>15.24</v>
      </c>
      <c r="H808" s="80">
        <v>0.5</v>
      </c>
      <c r="I808" s="81">
        <f ca="1">IF(ISNUMBER($L808),VALUE(OFFSET(Banco!$A$1,Composições!$L808-1,COLUMN(Composições!I808)-4)),0)</f>
        <v>0</v>
      </c>
      <c r="J808" s="81">
        <f ca="1">IF(ISNUMBER($L808),VALUE(OFFSET(Banco!$A$1,Composições!$L808-1,COLUMN(Composições!J808)-4)),0)</f>
        <v>30.48</v>
      </c>
      <c r="K808" s="1">
        <f>COUNTA($A$1:$A808)-1</f>
        <v>119</v>
      </c>
      <c r="L808" s="1">
        <f ca="1">MATCH(Composições!CONCATENAR,Banco!$A:$A,0)</f>
        <v>7263</v>
      </c>
      <c r="M808" s="82" t="str">
        <f ca="1">IF(OR(ISERROR($L808),$H808="",$H808=0),"",OFFSET(M$1,MATCH($K808,$K$1:$K808,0)-1,0))</f>
        <v/>
      </c>
    </row>
    <row r="809" spans="1:14" customFormat="1" ht="12.75" x14ac:dyDescent="0.2">
      <c r="K809">
        <f>COUNTA($A$1:$A809)-1</f>
        <v>119</v>
      </c>
      <c r="M809" s="85" t="str">
        <f ca="1">IF(OFFSET($M$1,MATCH(OFFSET(K809,-1,0),$K$1:$K809,0)-1,0)="F","F","")</f>
        <v/>
      </c>
    </row>
    <row r="810" spans="1:14" x14ac:dyDescent="0.2">
      <c r="A810" s="83" t="str">
        <f>CONCATENAR</f>
        <v>Composição FNDE 301</v>
      </c>
      <c r="B810" s="86" t="s">
        <v>8423</v>
      </c>
      <c r="C810" s="86" t="s">
        <v>8087</v>
      </c>
      <c r="D810" s="87" t="s">
        <v>8086</v>
      </c>
      <c r="E810" s="86" t="s">
        <v>6148</v>
      </c>
      <c r="F810" s="88">
        <f ca="1">IF($L810&gt;0,SUM(OFFSET(F810,1,0,$L810),0))</f>
        <v>0</v>
      </c>
      <c r="G810" s="88">
        <f ca="1">IF($L810&gt;0,SUM(OFFSET(G810,1,0,$L810),0))</f>
        <v>15.510000000000002</v>
      </c>
      <c r="H810" s="89"/>
      <c r="I810" s="90">
        <f ca="1">IF(ISERROR(F810),0,F810)</f>
        <v>0</v>
      </c>
      <c r="J810" s="91">
        <f ca="1">IF(ISERROR(G810),0,G810)</f>
        <v>15.510000000000002</v>
      </c>
      <c r="K810" s="1">
        <f>COUNTA($A$1:$A810)-1</f>
        <v>120</v>
      </c>
      <c r="L810" s="1">
        <f>IF(MAX(K:K)=K810,MATCH(9999999,$K:$K)+1,MATCH(K810+1,K:K,0))-ROW(L810)-2</f>
        <v>4</v>
      </c>
      <c r="M810" s="3" t="str">
        <f ca="1">IF(AND(OR(I810&lt;&gt;0,J810&lt;&gt;0),N810="Sim"),"F","")</f>
        <v>F</v>
      </c>
      <c r="N810" s="84" t="s">
        <v>64</v>
      </c>
    </row>
    <row r="811" spans="1:14" x14ac:dyDescent="0.2">
      <c r="B811" s="92" t="s">
        <v>6169</v>
      </c>
      <c r="C811" s="92" t="s">
        <v>8135</v>
      </c>
      <c r="D811" s="79" t="str">
        <f ca="1">IF(ISNUMBER($L811),OFFSET(Banco!$A$1,Composições!$L811-1,COLUMN(Composições!D811)-1),"")</f>
        <v>CAP OU TAMPAO DE FERRO GALVANIZADO, COM ROSCA BSP, DE 3/4"</v>
      </c>
      <c r="E811" s="78" t="str">
        <f ca="1">IF(ISNUMBER($L811),OFFSET(Banco!$A$1,Composições!$L811-1,COLUMN(Composições!E811)-1),"")</f>
        <v>UN</v>
      </c>
      <c r="F811" s="78">
        <f t="shared" ref="F811:G814" ca="1" si="146">TRUNC($H811*ROUND(I811,2),2)</f>
        <v>0</v>
      </c>
      <c r="G811" s="78">
        <f t="shared" ca="1" si="146"/>
        <v>6.98</v>
      </c>
      <c r="H811" s="80">
        <v>1</v>
      </c>
      <c r="I811" s="81">
        <f ca="1">IF(ISNUMBER($L811),VALUE(OFFSET(Banco!$A$1,Composições!$L811-1,COLUMN(Composições!I811)-4)),0)</f>
        <v>0</v>
      </c>
      <c r="J811" s="81">
        <f ca="1">IF(ISNUMBER($L811),VALUE(OFFSET(Banco!$A$1,Composições!$L811-1,COLUMN(Composições!J811)-4)),0)</f>
        <v>6.98</v>
      </c>
      <c r="K811" s="1">
        <f>COUNTA($A$1:$A811)-1</f>
        <v>120</v>
      </c>
      <c r="L811" s="1">
        <f ca="1">MATCH(Composições!CONCATENAR,Banco!$A:$A,0)</f>
        <v>10940</v>
      </c>
      <c r="M811" s="82" t="str">
        <f ca="1">IF(OR(ISERROR($L811),$H811="",$H811=0),"",OFFSET(M$1,MATCH($K811,$K$1:$K811,0)-1,0))</f>
        <v>F</v>
      </c>
    </row>
    <row r="812" spans="1:14" x14ac:dyDescent="0.2">
      <c r="B812" s="92" t="s">
        <v>6169</v>
      </c>
      <c r="C812" s="92" t="s">
        <v>8126</v>
      </c>
      <c r="D812" s="79" t="str">
        <f ca="1">IF(ISNUMBER($L812),OFFSET(Banco!$A$1,Composições!$L812-1,COLUMN(Composições!D812)-1),"")</f>
        <v>FITA VEDA ROSCA, EM PTFE, ROLO DE 18 MM X 50 M (L X C)</v>
      </c>
      <c r="E812" s="78" t="str">
        <f ca="1">IF(ISNUMBER($L812),OFFSET(Banco!$A$1,Composições!$L812-1,COLUMN(Composições!E812)-1),"")</f>
        <v>UN</v>
      </c>
      <c r="F812" s="78">
        <f t="shared" ca="1" si="146"/>
        <v>0</v>
      </c>
      <c r="G812" s="78">
        <f t="shared" ca="1" si="146"/>
        <v>0.28999999999999998</v>
      </c>
      <c r="H812" s="80">
        <v>0.02</v>
      </c>
      <c r="I812" s="81">
        <f ca="1">IF(ISNUMBER($L812),VALUE(OFFSET(Banco!$A$1,Composições!$L812-1,COLUMN(Composições!I812)-4)),0)</f>
        <v>0</v>
      </c>
      <c r="J812" s="81">
        <f ca="1">IF(ISNUMBER($L812),VALUE(OFFSET(Banco!$A$1,Composições!$L812-1,COLUMN(Composições!J812)-4)),0)</f>
        <v>14.75</v>
      </c>
      <c r="K812" s="1">
        <f>COUNTA($A$1:$A812)-1</f>
        <v>120</v>
      </c>
      <c r="L812" s="1">
        <f ca="1">MATCH(Composições!CONCATENAR,Banco!$A:$A,0)</f>
        <v>12012</v>
      </c>
      <c r="M812" s="82" t="str">
        <f ca="1">IF(OR(ISERROR($L812),$H812="",$H812=0),"",OFFSET(M$1,MATCH($K812,$K$1:$K812,0)-1,0))</f>
        <v>F</v>
      </c>
    </row>
    <row r="813" spans="1:14" ht="22.5" x14ac:dyDescent="0.2">
      <c r="B813" s="92" t="s">
        <v>6165</v>
      </c>
      <c r="C813" s="92" t="s">
        <v>142</v>
      </c>
      <c r="D813" s="79" t="str">
        <f ca="1">IF(ISNUMBER($L813),OFFSET(Banco!$A$1,Composições!$L813-1,COLUMN(Composições!D813)-1),"")</f>
        <v>AUXILIAR DE ENCANADOR OU BOMBEIRO HIDRÁULICO COM ENCARGOS COMPLEMENTARES</v>
      </c>
      <c r="E813" s="78" t="str">
        <f ca="1">IF(ISNUMBER($L813),OFFSET(Banco!$A$1,Composições!$L813-1,COLUMN(Composições!E813)-1),"")</f>
        <v>H</v>
      </c>
      <c r="F813" s="78">
        <f t="shared" ca="1" si="146"/>
        <v>0</v>
      </c>
      <c r="G813" s="78">
        <f t="shared" ca="1" si="146"/>
        <v>3.67</v>
      </c>
      <c r="H813" s="80">
        <v>0.15</v>
      </c>
      <c r="I813" s="81">
        <f ca="1">IF(ISNUMBER($L813),VALUE(OFFSET(Banco!$A$1,Composições!$L813-1,COLUMN(Composições!I813)-4)),0)</f>
        <v>0</v>
      </c>
      <c r="J813" s="81">
        <f ca="1">IF(ISNUMBER($L813),VALUE(OFFSET(Banco!$A$1,Composições!$L813-1,COLUMN(Composições!J813)-4)),0)</f>
        <v>24.48</v>
      </c>
      <c r="K813" s="1">
        <f>COUNTA($A$1:$A813)-1</f>
        <v>120</v>
      </c>
      <c r="L813" s="1">
        <f ca="1">MATCH(Composições!CONCATENAR,Banco!$A:$A,0)</f>
        <v>7040</v>
      </c>
      <c r="M813" s="82" t="str">
        <f ca="1">IF(OR(ISERROR($L813),$H813="",$H813=0),"",OFFSET(M$1,MATCH($K813,$K$1:$K813,0)-1,0))</f>
        <v>F</v>
      </c>
    </row>
    <row r="814" spans="1:14" x14ac:dyDescent="0.2">
      <c r="B814" s="92" t="s">
        <v>6165</v>
      </c>
      <c r="C814" s="92" t="s">
        <v>149</v>
      </c>
      <c r="D814" s="79" t="str">
        <f ca="1">IF(ISNUMBER($L814),OFFSET(Banco!$A$1,Composições!$L814-1,COLUMN(Composições!D814)-1),"")</f>
        <v>ENCANADOR OU BOMBEIRO HIDRÁULICO COM ENCARGOS COMPLEMENTARES</v>
      </c>
      <c r="E814" s="78" t="str">
        <f ca="1">IF(ISNUMBER($L814),OFFSET(Banco!$A$1,Composições!$L814-1,COLUMN(Composições!E814)-1),"")</f>
        <v>H</v>
      </c>
      <c r="F814" s="78">
        <f t="shared" ca="1" si="146"/>
        <v>0</v>
      </c>
      <c r="G814" s="78">
        <f t="shared" ca="1" si="146"/>
        <v>4.57</v>
      </c>
      <c r="H814" s="80">
        <v>0.15</v>
      </c>
      <c r="I814" s="81">
        <f ca="1">IF(ISNUMBER($L814),VALUE(OFFSET(Banco!$A$1,Composições!$L814-1,COLUMN(Composições!I814)-4)),0)</f>
        <v>0</v>
      </c>
      <c r="J814" s="81">
        <f ca="1">IF(ISNUMBER($L814),VALUE(OFFSET(Banco!$A$1,Composições!$L814-1,COLUMN(Composições!J814)-4)),0)</f>
        <v>30.48</v>
      </c>
      <c r="K814" s="1">
        <f>COUNTA($A$1:$A814)-1</f>
        <v>120</v>
      </c>
      <c r="L814" s="1">
        <f ca="1">MATCH(Composições!CONCATENAR,Banco!$A:$A,0)</f>
        <v>7263</v>
      </c>
      <c r="M814" s="82" t="str">
        <f ca="1">IF(OR(ISERROR($L814),$H814="",$H814=0),"",OFFSET(M$1,MATCH($K814,$K$1:$K814,0)-1,0))</f>
        <v>F</v>
      </c>
    </row>
    <row r="815" spans="1:14" customFormat="1" ht="12.75" x14ac:dyDescent="0.2">
      <c r="K815">
        <f>COUNTA($A$1:$A815)-1</f>
        <v>120</v>
      </c>
      <c r="M815" s="85" t="str">
        <f ca="1">IF(OFFSET($M$1,MATCH(OFFSET(K815,-1,0),$K$1:$K815,0)-1,0)="F","F","")</f>
        <v>F</v>
      </c>
    </row>
    <row r="816" spans="1:14" x14ac:dyDescent="0.2">
      <c r="A816" s="83" t="str">
        <f>CONCATENAR</f>
        <v>Composição FNDE 260</v>
      </c>
      <c r="B816" s="86" t="s">
        <v>8423</v>
      </c>
      <c r="C816" s="86" t="s">
        <v>8085</v>
      </c>
      <c r="D816" s="87" t="s">
        <v>8084</v>
      </c>
      <c r="E816" s="86" t="s">
        <v>6148</v>
      </c>
      <c r="F816" s="88">
        <f ca="1">IF($L816&gt;0,SUM(OFFSET(F816,1,0,$L816),0))</f>
        <v>0</v>
      </c>
      <c r="G816" s="88">
        <f ca="1">IF($L816&gt;0,SUM(OFFSET(G816,1,0,$L816),0))</f>
        <v>29.33</v>
      </c>
      <c r="H816" s="89"/>
      <c r="I816" s="90">
        <f ca="1">IF(ISERROR(F816),0,F816)</f>
        <v>0</v>
      </c>
      <c r="J816" s="91">
        <f ca="1">IF(ISERROR(G816),0,G816)</f>
        <v>29.33</v>
      </c>
      <c r="K816" s="1">
        <f>COUNTA($A$1:$A816)-1</f>
        <v>121</v>
      </c>
      <c r="L816" s="1">
        <f>IF(MAX(K:K)=K816,MATCH(9999999,$K:$K)+1,MATCH(K816+1,K:K,0))-ROW(L816)-2</f>
        <v>4</v>
      </c>
      <c r="M816" s="3" t="str">
        <f ca="1">IF(AND(OR(I816&lt;&gt;0,J816&lt;&gt;0),N816="Sim"),"F","")</f>
        <v>F</v>
      </c>
      <c r="N816" s="84" t="s">
        <v>64</v>
      </c>
    </row>
    <row r="817" spans="1:14" x14ac:dyDescent="0.2">
      <c r="B817" s="92" t="s">
        <v>6169</v>
      </c>
      <c r="C817" s="92" t="s">
        <v>8126</v>
      </c>
      <c r="D817" s="79" t="str">
        <f ca="1">IF(ISNUMBER($L817),OFFSET(Banco!$A$1,Composições!$L817-1,COLUMN(Composições!D817)-1),"")</f>
        <v>FITA VEDA ROSCA, EM PTFE, ROLO DE 18 MM X 50 M (L X C)</v>
      </c>
      <c r="E817" s="78" t="str">
        <f ca="1">IF(ISNUMBER($L817),OFFSET(Banco!$A$1,Composições!$L817-1,COLUMN(Composições!E817)-1),"")</f>
        <v>UN</v>
      </c>
      <c r="F817" s="78">
        <f t="shared" ref="F817:G820" ca="1" si="147">TRUNC($H817*ROUND(I817,2),2)</f>
        <v>0</v>
      </c>
      <c r="G817" s="78">
        <f t="shared" ca="1" si="147"/>
        <v>0.28999999999999998</v>
      </c>
      <c r="H817" s="80">
        <v>0.02</v>
      </c>
      <c r="I817" s="81">
        <f ca="1">IF(ISNUMBER($L817),VALUE(OFFSET(Banco!$A$1,Composições!$L817-1,COLUMN(Composições!I817)-4)),0)</f>
        <v>0</v>
      </c>
      <c r="J817" s="81">
        <f ca="1">IF(ISNUMBER($L817),VALUE(OFFSET(Banco!$A$1,Composições!$L817-1,COLUMN(Composições!J817)-4)),0)</f>
        <v>14.75</v>
      </c>
      <c r="K817" s="1">
        <f>COUNTA($A$1:$A817)-1</f>
        <v>121</v>
      </c>
      <c r="L817" s="1">
        <f ca="1">MATCH(Composições!CONCATENAR,Banco!$A:$A,0)</f>
        <v>12012</v>
      </c>
      <c r="M817" s="82" t="str">
        <f ca="1">IF(OR(ISERROR($L817),$H817="",$H817=0),"",OFFSET(M$1,MATCH($K817,$K$1:$K817,0)-1,0))</f>
        <v>F</v>
      </c>
    </row>
    <row r="818" spans="1:14" ht="22.5" x14ac:dyDescent="0.2">
      <c r="B818" s="92" t="s">
        <v>6169</v>
      </c>
      <c r="C818" s="92" t="s">
        <v>8136</v>
      </c>
      <c r="D818" s="79" t="str">
        <f ca="1">IF(ISNUMBER($L818),OFFSET(Banco!$A$1,Composições!$L818-1,COLUMN(Composições!D818)-1),"")</f>
        <v>MANGUEIRA PARA GAS - GLP, PVC, TRANCADA, DIAMETRO DE 3/8", COMPRIMENTO DE 1M (NORMATIZADA)</v>
      </c>
      <c r="E818" s="78" t="str">
        <f ca="1">IF(ISNUMBER($L818),OFFSET(Banco!$A$1,Composições!$L818-1,COLUMN(Composições!E818)-1),"")</f>
        <v>UN</v>
      </c>
      <c r="F818" s="78">
        <f t="shared" ca="1" si="147"/>
        <v>0</v>
      </c>
      <c r="G818" s="78">
        <f t="shared" ca="1" si="147"/>
        <v>20.8</v>
      </c>
      <c r="H818" s="80">
        <v>1.1000000000000001</v>
      </c>
      <c r="I818" s="81">
        <f ca="1">IF(ISNUMBER($L818),VALUE(OFFSET(Banco!$A$1,Composições!$L818-1,COLUMN(Composições!I818)-4)),0)</f>
        <v>0</v>
      </c>
      <c r="J818" s="81">
        <f ca="1">IF(ISNUMBER($L818),VALUE(OFFSET(Banco!$A$1,Composições!$L818-1,COLUMN(Composições!J818)-4)),0)</f>
        <v>18.91</v>
      </c>
      <c r="K818" s="1">
        <f>COUNTA($A$1:$A818)-1</f>
        <v>121</v>
      </c>
      <c r="L818" s="1">
        <f ca="1">MATCH(Composições!CONCATENAR,Banco!$A:$A,0)</f>
        <v>12782</v>
      </c>
      <c r="M818" s="82" t="str">
        <f ca="1">IF(OR(ISERROR($L818),$H818="",$H818=0),"",OFFSET(M$1,MATCH($K818,$K$1:$K818,0)-1,0))</f>
        <v>F</v>
      </c>
    </row>
    <row r="819" spans="1:14" ht="22.5" x14ac:dyDescent="0.2">
      <c r="B819" s="92" t="s">
        <v>6165</v>
      </c>
      <c r="C819" s="92" t="s">
        <v>142</v>
      </c>
      <c r="D819" s="79" t="str">
        <f ca="1">IF(ISNUMBER($L819),OFFSET(Banco!$A$1,Composições!$L819-1,COLUMN(Composições!D819)-1),"")</f>
        <v>AUXILIAR DE ENCANADOR OU BOMBEIRO HIDRÁULICO COM ENCARGOS COMPLEMENTARES</v>
      </c>
      <c r="E819" s="78" t="str">
        <f ca="1">IF(ISNUMBER($L819),OFFSET(Banco!$A$1,Composições!$L819-1,COLUMN(Composições!E819)-1),"")</f>
        <v>H</v>
      </c>
      <c r="F819" s="78">
        <f t="shared" ca="1" si="147"/>
        <v>0</v>
      </c>
      <c r="G819" s="78">
        <f t="shared" ca="1" si="147"/>
        <v>3.67</v>
      </c>
      <c r="H819" s="80">
        <v>0.15</v>
      </c>
      <c r="I819" s="81">
        <f ca="1">IF(ISNUMBER($L819),VALUE(OFFSET(Banco!$A$1,Composições!$L819-1,COLUMN(Composições!I819)-4)),0)</f>
        <v>0</v>
      </c>
      <c r="J819" s="81">
        <f ca="1">IF(ISNUMBER($L819),VALUE(OFFSET(Banco!$A$1,Composições!$L819-1,COLUMN(Composições!J819)-4)),0)</f>
        <v>24.48</v>
      </c>
      <c r="K819" s="1">
        <f>COUNTA($A$1:$A819)-1</f>
        <v>121</v>
      </c>
      <c r="L819" s="1">
        <f ca="1">MATCH(Composições!CONCATENAR,Banco!$A:$A,0)</f>
        <v>7040</v>
      </c>
      <c r="M819" s="82" t="str">
        <f ca="1">IF(OR(ISERROR($L819),$H819="",$H819=0),"",OFFSET(M$1,MATCH($K819,$K$1:$K819,0)-1,0))</f>
        <v>F</v>
      </c>
    </row>
    <row r="820" spans="1:14" x14ac:dyDescent="0.2">
      <c r="B820" s="92" t="s">
        <v>6165</v>
      </c>
      <c r="C820" s="92" t="s">
        <v>149</v>
      </c>
      <c r="D820" s="79" t="str">
        <f ca="1">IF(ISNUMBER($L820),OFFSET(Banco!$A$1,Composições!$L820-1,COLUMN(Composições!D820)-1),"")</f>
        <v>ENCANADOR OU BOMBEIRO HIDRÁULICO COM ENCARGOS COMPLEMENTARES</v>
      </c>
      <c r="E820" s="78" t="str">
        <f ca="1">IF(ISNUMBER($L820),OFFSET(Banco!$A$1,Composições!$L820-1,COLUMN(Composições!E820)-1),"")</f>
        <v>H</v>
      </c>
      <c r="F820" s="78">
        <f t="shared" ca="1" si="147"/>
        <v>0</v>
      </c>
      <c r="G820" s="78">
        <f t="shared" ca="1" si="147"/>
        <v>4.57</v>
      </c>
      <c r="H820" s="80">
        <v>0.15</v>
      </c>
      <c r="I820" s="81">
        <f ca="1">IF(ISNUMBER($L820),VALUE(OFFSET(Banco!$A$1,Composições!$L820-1,COLUMN(Composições!I820)-4)),0)</f>
        <v>0</v>
      </c>
      <c r="J820" s="81">
        <f ca="1">IF(ISNUMBER($L820),VALUE(OFFSET(Banco!$A$1,Composições!$L820-1,COLUMN(Composições!J820)-4)),0)</f>
        <v>30.48</v>
      </c>
      <c r="K820" s="1">
        <f>COUNTA($A$1:$A820)-1</f>
        <v>121</v>
      </c>
      <c r="L820" s="1">
        <f ca="1">MATCH(Composições!CONCATENAR,Banco!$A:$A,0)</f>
        <v>7263</v>
      </c>
      <c r="M820" s="82" t="str">
        <f ca="1">IF(OR(ISERROR($L820),$H820="",$H820=0),"",OFFSET(M$1,MATCH($K820,$K$1:$K820,0)-1,0))</f>
        <v>F</v>
      </c>
    </row>
    <row r="821" spans="1:14" customFormat="1" ht="12.75" x14ac:dyDescent="0.2">
      <c r="K821">
        <f>COUNTA($A$1:$A821)-1</f>
        <v>121</v>
      </c>
      <c r="M821" s="85" t="str">
        <f ca="1">IF(OFFSET($M$1,MATCH(OFFSET(K821,-1,0),$K$1:$K821,0)-1,0)="F","F","")</f>
        <v>F</v>
      </c>
    </row>
    <row r="822" spans="1:14" ht="33.75" x14ac:dyDescent="0.2">
      <c r="A822" s="83" t="str">
        <f>CONCATENAR</f>
        <v>Composição FNDE 261</v>
      </c>
      <c r="B822" s="86" t="s">
        <v>8423</v>
      </c>
      <c r="C822" s="86" t="s">
        <v>8083</v>
      </c>
      <c r="D822" s="87" t="s">
        <v>8082</v>
      </c>
      <c r="E822" s="86" t="s">
        <v>6148</v>
      </c>
      <c r="F822" s="88">
        <f ca="1">IF($L822&gt;0,SUM(OFFSET(F822,1,0,$L822),0))</f>
        <v>0</v>
      </c>
      <c r="G822" s="88">
        <f ca="1">IF($L822&gt;0,SUM(OFFSET(G822,1,0,$L822),0))</f>
        <v>170.41</v>
      </c>
      <c r="H822" s="89"/>
      <c r="I822" s="90">
        <f ca="1">IF(ISERROR(F822),0,F822)</f>
        <v>0</v>
      </c>
      <c r="J822" s="91">
        <f ca="1">IF(ISERROR(G822),0,G822)</f>
        <v>170.41</v>
      </c>
      <c r="K822" s="1">
        <f>COUNTA($A$1:$A822)-1</f>
        <v>122</v>
      </c>
      <c r="L822" s="1">
        <f>IF(MAX(K:K)=K822,MATCH(9999999,$K:$K)+1,MATCH(K822+1,K:K,0))-ROW(L822)-2</f>
        <v>4</v>
      </c>
      <c r="M822" s="3" t="str">
        <f ca="1">IF(AND(OR(I822&lt;&gt;0,J822&lt;&gt;0),N822="Sim"),"F","")</f>
        <v>F</v>
      </c>
      <c r="N822" s="84" t="s">
        <v>64</v>
      </c>
    </row>
    <row r="823" spans="1:14" x14ac:dyDescent="0.2">
      <c r="B823" s="92" t="s">
        <v>6169</v>
      </c>
      <c r="C823" s="92" t="s">
        <v>8126</v>
      </c>
      <c r="D823" s="79" t="str">
        <f ca="1">IF(ISNUMBER($L823),OFFSET(Banco!$A$1,Composições!$L823-1,COLUMN(Composições!D823)-1),"")</f>
        <v>FITA VEDA ROSCA, EM PTFE, ROLO DE 18 MM X 50 M (L X C)</v>
      </c>
      <c r="E823" s="78" t="str">
        <f ca="1">IF(ISNUMBER($L823),OFFSET(Banco!$A$1,Composições!$L823-1,COLUMN(Composições!E823)-1),"")</f>
        <v>UN</v>
      </c>
      <c r="F823" s="78">
        <f t="shared" ref="F823:G826" ca="1" si="148">TRUNC($H823*ROUND(I823,2),2)</f>
        <v>0</v>
      </c>
      <c r="G823" s="78">
        <f t="shared" ca="1" si="148"/>
        <v>0.44</v>
      </c>
      <c r="H823" s="80">
        <v>3.0200000000000001E-2</v>
      </c>
      <c r="I823" s="81">
        <f ca="1">IF(ISNUMBER($L823),VALUE(OFFSET(Banco!$A$1,Composições!$L823-1,COLUMN(Composições!I823)-4)),0)</f>
        <v>0</v>
      </c>
      <c r="J823" s="81">
        <f ca="1">IF(ISNUMBER($L823),VALUE(OFFSET(Banco!$A$1,Composições!$L823-1,COLUMN(Composições!J823)-4)),0)</f>
        <v>14.75</v>
      </c>
      <c r="K823" s="1">
        <f>COUNTA($A$1:$A823)-1</f>
        <v>122</v>
      </c>
      <c r="L823" s="1">
        <f ca="1">MATCH(Composições!CONCATENAR,Banco!$A:$A,0)</f>
        <v>12012</v>
      </c>
      <c r="M823" s="82" t="str">
        <f ca="1">IF(OR(ISERROR($L823),$H823="",$H823=0),"",OFFSET(M$1,MATCH($K823,$K$1:$K823,0)-1,0))</f>
        <v>F</v>
      </c>
    </row>
    <row r="824" spans="1:14" ht="33.75" x14ac:dyDescent="0.2">
      <c r="B824" s="92" t="s">
        <v>6169</v>
      </c>
      <c r="C824" s="92" t="s">
        <v>8137</v>
      </c>
      <c r="D824" s="79" t="str">
        <f ca="1">IF(ISNUMBER($L824),OFFSET(Banco!$A$1,Composições!$L824-1,COLUMN(Composições!D824)-1),"")</f>
        <v>REGISTRO OU VALVULA GLOBO ANGULAR EM LATAO, PARA HIDRANTES EM INSTALACAO PREDIAL DE INCENDIO, 45 GRAUS, DIAMETRO DE 2 1/2", COM VOLANTE, CLASSE DE PRESSAO DE ATE 200 PSI</v>
      </c>
      <c r="E824" s="78" t="str">
        <f ca="1">IF(ISNUMBER($L824),OFFSET(Banco!$A$1,Composições!$L824-1,COLUMN(Composições!E824)-1),"")</f>
        <v>UN</v>
      </c>
      <c r="F824" s="78">
        <f t="shared" ca="1" si="148"/>
        <v>0</v>
      </c>
      <c r="G824" s="78">
        <f t="shared" ca="1" si="148"/>
        <v>145</v>
      </c>
      <c r="H824" s="80">
        <v>1</v>
      </c>
      <c r="I824" s="81">
        <f ca="1">IF(ISNUMBER($L824),VALUE(OFFSET(Banco!$A$1,Composições!$L824-1,COLUMN(Composições!I824)-4)),0)</f>
        <v>0</v>
      </c>
      <c r="J824" s="81">
        <f ca="1">IF(ISNUMBER($L824),VALUE(OFFSET(Banco!$A$1,Composições!$L824-1,COLUMN(Composições!J824)-4)),0)</f>
        <v>145</v>
      </c>
      <c r="K824" s="1">
        <f>COUNTA($A$1:$A824)-1</f>
        <v>122</v>
      </c>
      <c r="L824" s="1">
        <f ca="1">MATCH(Composições!CONCATENAR,Banco!$A:$A,0)</f>
        <v>13635</v>
      </c>
      <c r="M824" s="82" t="str">
        <f ca="1">IF(OR(ISERROR($L824),$H824="",$H824=0),"",OFFSET(M$1,MATCH($K824,$K$1:$K824,0)-1,0))</f>
        <v>F</v>
      </c>
    </row>
    <row r="825" spans="1:14" ht="22.5" x14ac:dyDescent="0.2">
      <c r="B825" s="92" t="s">
        <v>6165</v>
      </c>
      <c r="C825" s="92" t="s">
        <v>142</v>
      </c>
      <c r="D825" s="79" t="str">
        <f ca="1">IF(ISNUMBER($L825),OFFSET(Banco!$A$1,Composições!$L825-1,COLUMN(Composições!D825)-1),"")</f>
        <v>AUXILIAR DE ENCANADOR OU BOMBEIRO HIDRÁULICO COM ENCARGOS COMPLEMENTARES</v>
      </c>
      <c r="E825" s="78" t="str">
        <f ca="1">IF(ISNUMBER($L825),OFFSET(Banco!$A$1,Composições!$L825-1,COLUMN(Composições!E825)-1),"")</f>
        <v>H</v>
      </c>
      <c r="F825" s="78">
        <f t="shared" ca="1" si="148"/>
        <v>0</v>
      </c>
      <c r="G825" s="78">
        <f t="shared" ca="1" si="148"/>
        <v>11.12</v>
      </c>
      <c r="H825" s="80">
        <v>0.4546</v>
      </c>
      <c r="I825" s="81">
        <f ca="1">IF(ISNUMBER($L825),VALUE(OFFSET(Banco!$A$1,Composições!$L825-1,COLUMN(Composições!I825)-4)),0)</f>
        <v>0</v>
      </c>
      <c r="J825" s="81">
        <f ca="1">IF(ISNUMBER($L825),VALUE(OFFSET(Banco!$A$1,Composições!$L825-1,COLUMN(Composições!J825)-4)),0)</f>
        <v>24.48</v>
      </c>
      <c r="K825" s="1">
        <f>COUNTA($A$1:$A825)-1</f>
        <v>122</v>
      </c>
      <c r="L825" s="1">
        <f ca="1">MATCH(Composições!CONCATENAR,Banco!$A:$A,0)</f>
        <v>7040</v>
      </c>
      <c r="M825" s="82" t="str">
        <f ca="1">IF(OR(ISERROR($L825),$H825="",$H825=0),"",OFFSET(M$1,MATCH($K825,$K$1:$K825,0)-1,0))</f>
        <v>F</v>
      </c>
    </row>
    <row r="826" spans="1:14" x14ac:dyDescent="0.2">
      <c r="B826" s="92" t="s">
        <v>6165</v>
      </c>
      <c r="C826" s="92" t="s">
        <v>149</v>
      </c>
      <c r="D826" s="79" t="str">
        <f ca="1">IF(ISNUMBER($L826),OFFSET(Banco!$A$1,Composições!$L826-1,COLUMN(Composições!D826)-1),"")</f>
        <v>ENCANADOR OU BOMBEIRO HIDRÁULICO COM ENCARGOS COMPLEMENTARES</v>
      </c>
      <c r="E826" s="78" t="str">
        <f ca="1">IF(ISNUMBER($L826),OFFSET(Banco!$A$1,Composições!$L826-1,COLUMN(Composições!E826)-1),"")</f>
        <v>H</v>
      </c>
      <c r="F826" s="78">
        <f t="shared" ca="1" si="148"/>
        <v>0</v>
      </c>
      <c r="G826" s="78">
        <f t="shared" ca="1" si="148"/>
        <v>13.85</v>
      </c>
      <c r="H826" s="80">
        <v>0.4546</v>
      </c>
      <c r="I826" s="81">
        <f ca="1">IF(ISNUMBER($L826),VALUE(OFFSET(Banco!$A$1,Composições!$L826-1,COLUMN(Composições!I826)-4)),0)</f>
        <v>0</v>
      </c>
      <c r="J826" s="81">
        <f ca="1">IF(ISNUMBER($L826),VALUE(OFFSET(Banco!$A$1,Composições!$L826-1,COLUMN(Composições!J826)-4)),0)</f>
        <v>30.48</v>
      </c>
      <c r="K826" s="1">
        <f>COUNTA($A$1:$A826)-1</f>
        <v>122</v>
      </c>
      <c r="L826" s="1">
        <f ca="1">MATCH(Composições!CONCATENAR,Banco!$A:$A,0)</f>
        <v>7263</v>
      </c>
      <c r="M826" s="82" t="str">
        <f ca="1">IF(OR(ISERROR($L826),$H826="",$H826=0),"",OFFSET(M$1,MATCH($K826,$K$1:$K826,0)-1,0))</f>
        <v>F</v>
      </c>
    </row>
    <row r="827" spans="1:14" customFormat="1" ht="12.75" x14ac:dyDescent="0.2">
      <c r="K827">
        <f>COUNTA($A$1:$A827)-1</f>
        <v>122</v>
      </c>
      <c r="M827" s="85" t="str">
        <f ca="1">IF(OFFSET($M$1,MATCH(OFFSET(K827,-1,0),$K$1:$K827,0)-1,0)="F","F","")</f>
        <v>F</v>
      </c>
    </row>
    <row r="828" spans="1:14" x14ac:dyDescent="0.2">
      <c r="A828" s="83" t="str">
        <f>CONCATENAR</f>
        <v>Composição FNDE 332</v>
      </c>
      <c r="B828" s="86" t="s">
        <v>8423</v>
      </c>
      <c r="C828" s="86" t="s">
        <v>8081</v>
      </c>
      <c r="D828" s="87" t="s">
        <v>8080</v>
      </c>
      <c r="E828" s="86" t="s">
        <v>6148</v>
      </c>
      <c r="F828" s="88">
        <f ca="1">IF($L828&gt;0,SUM(OFFSET(F828,1,0,$L828),0))</f>
        <v>0</v>
      </c>
      <c r="G828" s="88">
        <f ca="1">IF($L828&gt;0,SUM(OFFSET(G828,1,0,$L828),0))</f>
        <v>4931.29</v>
      </c>
      <c r="H828" s="89"/>
      <c r="I828" s="90">
        <f ca="1">IF(ISERROR(F828),0,F828)</f>
        <v>0</v>
      </c>
      <c r="J828" s="91">
        <f ca="1">IF(ISERROR(G828),0,G828)</f>
        <v>4931.29</v>
      </c>
      <c r="K828" s="1">
        <f>COUNTA($A$1:$A828)-1</f>
        <v>123</v>
      </c>
      <c r="L828" s="1">
        <f>IF(MAX(K:K)=K828,MATCH(9999999,$K:$K)+1,MATCH(K828+1,K:K,0))-ROW(L828)-2</f>
        <v>8</v>
      </c>
      <c r="M828" s="3" t="str">
        <f ca="1">IF(AND(OR(I828&lt;&gt;0,J828&lt;&gt;0),N828="Sim"),"F","")</f>
        <v>F</v>
      </c>
      <c r="N828" s="84" t="s">
        <v>64</v>
      </c>
    </row>
    <row r="829" spans="1:14" ht="22.5" x14ac:dyDescent="0.2">
      <c r="B829" s="92" t="s">
        <v>6169</v>
      </c>
      <c r="C829" s="92" t="s">
        <v>8138</v>
      </c>
      <c r="D829" s="79" t="str">
        <f ca="1">IF(ISNUMBER($L829),OFFSET(Banco!$A$1,Composições!$L829-1,COLUMN(Composições!D829)-1),"")</f>
        <v>MOTOBOMBA CENTRIFUGA, MOTOR A GASOLINA, POTENCIA 5,42 HP, BOCAIS 1 1/2" X 1", DIAMETRO ROTOR 143 MM HM/Q = 6 MCA / 16,8 M3/H A 38 MCA / 6,6 M3/H</v>
      </c>
      <c r="E829" s="78" t="str">
        <f ca="1">IF(ISNUMBER($L829),OFFSET(Banco!$A$1,Composições!$L829-1,COLUMN(Composições!E829)-1),"")</f>
        <v>UN</v>
      </c>
      <c r="F829" s="78">
        <f t="shared" ref="F829:F836" ca="1" si="149">TRUNC($H829*ROUND(I829,2),2)</f>
        <v>0</v>
      </c>
      <c r="G829" s="78">
        <f t="shared" ref="G829:G836" ca="1" si="150">TRUNC($H829*ROUND(J829,2),2)</f>
        <v>4724.63</v>
      </c>
      <c r="H829" s="80">
        <v>1</v>
      </c>
      <c r="I829" s="81">
        <f ca="1">IF(ISNUMBER($L829),VALUE(OFFSET(Banco!$A$1,Composições!$L829-1,COLUMN(Composições!I829)-4)),0)</f>
        <v>0</v>
      </c>
      <c r="J829" s="81">
        <f ca="1">IF(ISNUMBER($L829),VALUE(OFFSET(Banco!$A$1,Composições!$L829-1,COLUMN(Composições!J829)-4)),0)</f>
        <v>4724.63</v>
      </c>
      <c r="K829" s="1">
        <f>COUNTA($A$1:$A829)-1</f>
        <v>123</v>
      </c>
      <c r="L829" s="1">
        <f ca="1">MATCH(Composições!CONCATENAR,Banco!$A:$A,0)</f>
        <v>12941</v>
      </c>
      <c r="M829" s="82" t="str">
        <f ca="1">IF(OR(ISERROR($L829),$H829="",$H829=0),"",OFFSET(M$1,MATCH($K829,$K$1:$K829,0)-1,0))</f>
        <v>F</v>
      </c>
    </row>
    <row r="830" spans="1:14" ht="22.5" x14ac:dyDescent="0.2">
      <c r="B830" s="92" t="s">
        <v>6169</v>
      </c>
      <c r="C830" s="92" t="s">
        <v>8139</v>
      </c>
      <c r="D830" s="79" t="str">
        <f ca="1">IF(ISNUMBER($L830),OFFSET(Banco!$A$1,Composições!$L830-1,COLUMN(Composições!D830)-1),"")</f>
        <v>ARRUELA LISA, REDONDA, DE LATAO POLIDO, DIAMETRO NOMINAL 5/8", DIAMETRO EXTERNO = 34 MM, DIAMETRO DO FURO = 17 MM, ESPESSURA = *2,5* MM</v>
      </c>
      <c r="E830" s="78" t="str">
        <f ca="1">IF(ISNUMBER($L830),OFFSET(Banco!$A$1,Composições!$L830-1,COLUMN(Composições!E830)-1),"")</f>
        <v>UN</v>
      </c>
      <c r="F830" s="78">
        <f t="shared" ca="1" si="149"/>
        <v>0</v>
      </c>
      <c r="G830" s="78">
        <f t="shared" ca="1" si="150"/>
        <v>0</v>
      </c>
      <c r="H830" s="80">
        <v>4</v>
      </c>
      <c r="I830" s="81">
        <f ca="1">IF(ISNUMBER($L830),VALUE(OFFSET(Banco!$A$1,Composições!$L830-1,COLUMN(Composições!I830)-4)),0)</f>
        <v>0</v>
      </c>
      <c r="J830" s="81">
        <f ca="1">IF(ISNUMBER($L830),VALUE(OFFSET(Banco!$A$1,Composições!$L830-1,COLUMN(Composições!J830)-4)),0)</f>
        <v>0</v>
      </c>
      <c r="K830" s="1">
        <f>COUNTA($A$1:$A830)-1</f>
        <v>123</v>
      </c>
      <c r="L830" s="1">
        <f ca="1">MATCH(Composições!CONCATENAR,Banco!$A:$A,0)</f>
        <v>10294</v>
      </c>
      <c r="M830" s="82" t="str">
        <f ca="1">IF(OR(ISERROR($L830),$H830="",$H830=0),"",OFFSET(M$1,MATCH($K830,$K$1:$K830,0)-1,0))</f>
        <v>F</v>
      </c>
    </row>
    <row r="831" spans="1:14" x14ac:dyDescent="0.2">
      <c r="B831" s="92" t="s">
        <v>6169</v>
      </c>
      <c r="C831" s="92" t="s">
        <v>8140</v>
      </c>
      <c r="D831" s="79" t="str">
        <f ca="1">IF(ISNUMBER($L831),OFFSET(Banco!$A$1,Composições!$L831-1,COLUMN(Composições!D831)-1),"")</f>
        <v>PORCA ZINCADA, SEXTAVADA, DIAMETRO 1/4"</v>
      </c>
      <c r="E831" s="78" t="str">
        <f ca="1">IF(ISNUMBER($L831),OFFSET(Banco!$A$1,Composições!$L831-1,COLUMN(Composições!E831)-1),"")</f>
        <v>UN</v>
      </c>
      <c r="F831" s="78">
        <f t="shared" ca="1" si="149"/>
        <v>0</v>
      </c>
      <c r="G831" s="78">
        <f t="shared" ca="1" si="150"/>
        <v>1.44</v>
      </c>
      <c r="H831" s="80">
        <v>4</v>
      </c>
      <c r="I831" s="81">
        <f ca="1">IF(ISNUMBER($L831),VALUE(OFFSET(Banco!$A$1,Composições!$L831-1,COLUMN(Composições!I831)-4)),0)</f>
        <v>0</v>
      </c>
      <c r="J831" s="81">
        <f ca="1">IF(ISNUMBER($L831),VALUE(OFFSET(Banco!$A$1,Composições!$L831-1,COLUMN(Composições!J831)-4)),0)</f>
        <v>0.36</v>
      </c>
      <c r="K831" s="1">
        <f>COUNTA($A$1:$A831)-1</f>
        <v>123</v>
      </c>
      <c r="L831" s="1">
        <f ca="1">MATCH(Composições!CONCATENAR,Banco!$A:$A,0)</f>
        <v>13364</v>
      </c>
      <c r="M831" s="82" t="str">
        <f ca="1">IF(OR(ISERROR($L831),$H831="",$H831=0),"",OFFSET(M$1,MATCH($K831,$K$1:$K831,0)-1,0))</f>
        <v>F</v>
      </c>
    </row>
    <row r="832" spans="1:14" x14ac:dyDescent="0.2">
      <c r="B832" s="92" t="s">
        <v>6169</v>
      </c>
      <c r="C832" s="92" t="s">
        <v>8141</v>
      </c>
      <c r="D832" s="79" t="str">
        <f ca="1">IF(ISNUMBER($L832),OFFSET(Banco!$A$1,Composições!$L832-1,COLUMN(Composições!D832)-1),"")</f>
        <v>VERGALHAO ZINCADO ROSCA TOTAL, 1/4" (6,3 MM)</v>
      </c>
      <c r="E832" s="78" t="str">
        <f ca="1">IF(ISNUMBER($L832),OFFSET(Banco!$A$1,Composições!$L832-1,COLUMN(Composições!E832)-1),"")</f>
        <v>M</v>
      </c>
      <c r="F832" s="78">
        <f t="shared" ca="1" si="149"/>
        <v>0</v>
      </c>
      <c r="G832" s="78">
        <f t="shared" ca="1" si="150"/>
        <v>0.62</v>
      </c>
      <c r="H832" s="80">
        <v>0.2</v>
      </c>
      <c r="I832" s="81">
        <f ca="1">IF(ISNUMBER($L832),VALUE(OFFSET(Banco!$A$1,Composições!$L832-1,COLUMN(Composições!I832)-4)),0)</f>
        <v>0</v>
      </c>
      <c r="J832" s="81">
        <f ca="1">IF(ISNUMBER($L832),VALUE(OFFSET(Banco!$A$1,Composições!$L832-1,COLUMN(Composições!J832)-4)),0)</f>
        <v>3.12</v>
      </c>
      <c r="K832" s="1">
        <f>COUNTA($A$1:$A832)-1</f>
        <v>123</v>
      </c>
      <c r="L832" s="1">
        <f ca="1">MATCH(Composições!CONCATENAR,Banco!$A:$A,0)</f>
        <v>14720</v>
      </c>
      <c r="M832" s="82" t="str">
        <f ca="1">IF(OR(ISERROR($L832),$H832="",$H832=0),"",OFFSET(M$1,MATCH($K832,$K$1:$K832,0)-1,0))</f>
        <v>F</v>
      </c>
    </row>
    <row r="833" spans="1:14" x14ac:dyDescent="0.2">
      <c r="B833" s="92" t="s">
        <v>6165</v>
      </c>
      <c r="C833" s="92" t="s">
        <v>141</v>
      </c>
      <c r="D833" s="79" t="str">
        <f ca="1">IF(ISNUMBER($L833),OFFSET(Banco!$A$1,Composições!$L833-1,COLUMN(Composições!D833)-1),"")</f>
        <v>AUXILIAR DE ELETRICISTA COM ENCARGOS COMPLEMENTARES</v>
      </c>
      <c r="E833" s="78" t="str">
        <f ca="1">IF(ISNUMBER($L833),OFFSET(Banco!$A$1,Composições!$L833-1,COLUMN(Composições!E833)-1),"")</f>
        <v>H</v>
      </c>
      <c r="F833" s="78">
        <f t="shared" ca="1" si="149"/>
        <v>0</v>
      </c>
      <c r="G833" s="78">
        <f t="shared" ca="1" si="150"/>
        <v>16.149999999999999</v>
      </c>
      <c r="H833" s="80">
        <v>0.63300000000000001</v>
      </c>
      <c r="I833" s="81">
        <f ca="1">IF(ISNUMBER($L833),VALUE(OFFSET(Banco!$A$1,Composições!$L833-1,COLUMN(Composições!I833)-4)),0)</f>
        <v>0</v>
      </c>
      <c r="J833" s="81">
        <f ca="1">IF(ISNUMBER($L833),VALUE(OFFSET(Banco!$A$1,Composições!$L833-1,COLUMN(Composições!J833)-4)),0)</f>
        <v>25.52</v>
      </c>
      <c r="K833" s="1">
        <f>COUNTA($A$1:$A833)-1</f>
        <v>123</v>
      </c>
      <c r="L833" s="1">
        <f ca="1">MATCH(Composições!CONCATENAR,Banco!$A:$A,0)</f>
        <v>7039</v>
      </c>
      <c r="M833" s="82" t="str">
        <f ca="1">IF(OR(ISERROR($L833),$H833="",$H833=0),"",OFFSET(M$1,MATCH($K833,$K$1:$K833,0)-1,0))</f>
        <v>F</v>
      </c>
    </row>
    <row r="834" spans="1:14" ht="22.5" x14ac:dyDescent="0.2">
      <c r="B834" s="92" t="s">
        <v>6165</v>
      </c>
      <c r="C834" s="92" t="s">
        <v>142</v>
      </c>
      <c r="D834" s="79" t="str">
        <f ca="1">IF(ISNUMBER($L834),OFFSET(Banco!$A$1,Composições!$L834-1,COLUMN(Composições!D834)-1),"")</f>
        <v>AUXILIAR DE ENCANADOR OU BOMBEIRO HIDRÁULICO COM ENCARGOS COMPLEMENTARES</v>
      </c>
      <c r="E834" s="78" t="str">
        <f ca="1">IF(ISNUMBER($L834),OFFSET(Banco!$A$1,Composições!$L834-1,COLUMN(Composições!E834)-1),"")</f>
        <v>H</v>
      </c>
      <c r="F834" s="78">
        <f t="shared" ca="1" si="149"/>
        <v>0</v>
      </c>
      <c r="G834" s="78">
        <f t="shared" ca="1" si="150"/>
        <v>75.02</v>
      </c>
      <c r="H834" s="80">
        <v>3.0647000000000002</v>
      </c>
      <c r="I834" s="81">
        <f ca="1">IF(ISNUMBER($L834),VALUE(OFFSET(Banco!$A$1,Composições!$L834-1,COLUMN(Composições!I834)-4)),0)</f>
        <v>0</v>
      </c>
      <c r="J834" s="81">
        <f ca="1">IF(ISNUMBER($L834),VALUE(OFFSET(Banco!$A$1,Composições!$L834-1,COLUMN(Composições!J834)-4)),0)</f>
        <v>24.48</v>
      </c>
      <c r="K834" s="1">
        <f>COUNTA($A$1:$A834)-1</f>
        <v>123</v>
      </c>
      <c r="L834" s="1">
        <f ca="1">MATCH(Composições!CONCATENAR,Banco!$A:$A,0)</f>
        <v>7040</v>
      </c>
      <c r="M834" s="82" t="str">
        <f ca="1">IF(OR(ISERROR($L834),$H834="",$H834=0),"",OFFSET(M$1,MATCH($K834,$K$1:$K834,0)-1,0))</f>
        <v>F</v>
      </c>
    </row>
    <row r="835" spans="1:14" x14ac:dyDescent="0.2">
      <c r="B835" s="92" t="s">
        <v>6165</v>
      </c>
      <c r="C835" s="92" t="s">
        <v>147</v>
      </c>
      <c r="D835" s="79" t="str">
        <f ca="1">IF(ISNUMBER($L835),OFFSET(Banco!$A$1,Composições!$L835-1,COLUMN(Composições!D835)-1),"")</f>
        <v>ELETRICISTA COM ENCARGOS COMPLEMENTARES</v>
      </c>
      <c r="E835" s="78" t="str">
        <f ca="1">IF(ISNUMBER($L835),OFFSET(Banco!$A$1,Composições!$L835-1,COLUMN(Composições!E835)-1),"")</f>
        <v>H</v>
      </c>
      <c r="F835" s="78">
        <f t="shared" ca="1" si="149"/>
        <v>0</v>
      </c>
      <c r="G835" s="78">
        <f t="shared" ca="1" si="150"/>
        <v>20.02</v>
      </c>
      <c r="H835" s="80">
        <v>0.63300000000000001</v>
      </c>
      <c r="I835" s="81">
        <f ca="1">IF(ISNUMBER($L835),VALUE(OFFSET(Banco!$A$1,Composições!$L835-1,COLUMN(Composições!I835)-4)),0)</f>
        <v>0</v>
      </c>
      <c r="J835" s="81">
        <f ca="1">IF(ISNUMBER($L835),VALUE(OFFSET(Banco!$A$1,Composições!$L835-1,COLUMN(Composições!J835)-4)),0)</f>
        <v>31.63</v>
      </c>
      <c r="K835" s="1">
        <f>COUNTA($A$1:$A835)-1</f>
        <v>123</v>
      </c>
      <c r="L835" s="1">
        <f ca="1">MATCH(Composições!CONCATENAR,Banco!$A:$A,0)</f>
        <v>7259</v>
      </c>
      <c r="M835" s="82" t="str">
        <f ca="1">IF(OR(ISERROR($L835),$H835="",$H835=0),"",OFFSET(M$1,MATCH($K835,$K$1:$K835,0)-1,0))</f>
        <v>F</v>
      </c>
    </row>
    <row r="836" spans="1:14" x14ac:dyDescent="0.2">
      <c r="B836" s="92" t="s">
        <v>6165</v>
      </c>
      <c r="C836" s="92" t="s">
        <v>149</v>
      </c>
      <c r="D836" s="79" t="str">
        <f ca="1">IF(ISNUMBER($L836),OFFSET(Banco!$A$1,Composições!$L836-1,COLUMN(Composições!D836)-1),"")</f>
        <v>ENCANADOR OU BOMBEIRO HIDRÁULICO COM ENCARGOS COMPLEMENTARES</v>
      </c>
      <c r="E836" s="78" t="str">
        <f ca="1">IF(ISNUMBER($L836),OFFSET(Banco!$A$1,Composições!$L836-1,COLUMN(Composições!E836)-1),"")</f>
        <v>H</v>
      </c>
      <c r="F836" s="78">
        <f t="shared" ca="1" si="149"/>
        <v>0</v>
      </c>
      <c r="G836" s="78">
        <f t="shared" ca="1" si="150"/>
        <v>93.41</v>
      </c>
      <c r="H836" s="80">
        <v>3.0647000000000002</v>
      </c>
      <c r="I836" s="81">
        <f ca="1">IF(ISNUMBER($L836),VALUE(OFFSET(Banco!$A$1,Composições!$L836-1,COLUMN(Composições!I836)-4)),0)</f>
        <v>0</v>
      </c>
      <c r="J836" s="81">
        <f ca="1">IF(ISNUMBER($L836),VALUE(OFFSET(Banco!$A$1,Composições!$L836-1,COLUMN(Composições!J836)-4)),0)</f>
        <v>30.48</v>
      </c>
      <c r="K836" s="1">
        <f>COUNTA($A$1:$A836)-1</f>
        <v>123</v>
      </c>
      <c r="L836" s="1">
        <f ca="1">MATCH(Composições!CONCATENAR,Banco!$A:$A,0)</f>
        <v>7263</v>
      </c>
      <c r="M836" s="82" t="str">
        <f ca="1">IF(OR(ISERROR($L836),$H836="",$H836=0),"",OFFSET(M$1,MATCH($K836,$K$1:$K836,0)-1,0))</f>
        <v>F</v>
      </c>
    </row>
    <row r="837" spans="1:14" customFormat="1" ht="12.75" x14ac:dyDescent="0.2">
      <c r="K837">
        <f>COUNTA($A$1:$A837)-1</f>
        <v>123</v>
      </c>
      <c r="M837" s="85" t="str">
        <f ca="1">IF(OFFSET($M$1,MATCH(OFFSET(K837,-1,0),$K$1:$K837,0)-1,0)="F","F","")</f>
        <v>F</v>
      </c>
    </row>
    <row r="838" spans="1:14" x14ac:dyDescent="0.2">
      <c r="A838" s="83" t="str">
        <f>CONCATENAR</f>
        <v>Composição FNDE 112</v>
      </c>
      <c r="B838" s="86" t="s">
        <v>8423</v>
      </c>
      <c r="C838" s="86" t="s">
        <v>8079</v>
      </c>
      <c r="D838" s="87" t="s">
        <v>8078</v>
      </c>
      <c r="E838" s="86" t="s">
        <v>6148</v>
      </c>
      <c r="F838" s="88">
        <f ca="1">IF($L838&gt;0,SUM(OFFSET(F838,1,0,$L838),0))</f>
        <v>0</v>
      </c>
      <c r="G838" s="88">
        <f ca="1">IF($L838&gt;0,SUM(OFFSET(G838,1,0,$L838),0))</f>
        <v>501.69</v>
      </c>
      <c r="H838" s="89"/>
      <c r="I838" s="90">
        <f ca="1">IF(ISERROR(F838),0,F838)</f>
        <v>0</v>
      </c>
      <c r="J838" s="91">
        <f ca="1">IF(ISERROR(G838),0,G838)</f>
        <v>501.69</v>
      </c>
      <c r="K838" s="1">
        <f>COUNTA($A$1:$A838)-1</f>
        <v>124</v>
      </c>
      <c r="L838" s="1">
        <f>IF(MAX(K:K)=K838,MATCH(9999999,$K:$K)+1,MATCH(K838+1,K:K,0))-ROW(L838)-2</f>
        <v>2</v>
      </c>
      <c r="M838" s="3" t="str">
        <f ca="1">IF(AND(OR(I838&lt;&gt;0,J838&lt;&gt;0),N838="Sim"),"F","")</f>
        <v>F</v>
      </c>
      <c r="N838" s="84" t="s">
        <v>64</v>
      </c>
    </row>
    <row r="839" spans="1:14" ht="33.75" x14ac:dyDescent="0.2">
      <c r="B839" s="102" t="s">
        <v>15541</v>
      </c>
      <c r="C839" s="92" t="s">
        <v>8054</v>
      </c>
      <c r="D839" s="79" t="str">
        <f ca="1">IF(ISNUMBER($L839),OFFSET(Banco!$A$1,Composições!$L839-1,COLUMN(Composições!D839)-1),"")</f>
        <v>Pressostato diferencial ajustável mecânico, montagem inferior diâmetro 1/2" e/ou 1/4", faixa de operação até 16 bar; ref. modelo UT16 da Zurich, série UT16 da Waaree Instruments, WLF-5516 da Warme ou equivalente</v>
      </c>
      <c r="E839" s="78" t="str">
        <f ca="1">IF(ISNUMBER($L839),OFFSET(Banco!$A$1,Composições!$L839-1,COLUMN(Composições!E839)-1),"")</f>
        <v>un</v>
      </c>
      <c r="F839" s="78">
        <f ca="1">TRUNC($H839*ROUND(I839,2),2)</f>
        <v>0</v>
      </c>
      <c r="G839" s="78">
        <f ca="1">TRUNC($H839*ROUND(J839,2),2)</f>
        <v>480.36</v>
      </c>
      <c r="H839" s="80">
        <v>1</v>
      </c>
      <c r="I839" s="81">
        <f ca="1">IF(ISNUMBER($L839),VALUE(OFFSET(Banco!$A$1,Composições!$L839-1,COLUMN(Composições!I839)-4)),0)</f>
        <v>0</v>
      </c>
      <c r="J839" s="81">
        <f ca="1">IF(ISNUMBER($L839),VALUE(OFFSET(Banco!$A$1,Composições!$L839-1,COLUMN(Composições!J839)-4)),0)</f>
        <v>480.36</v>
      </c>
      <c r="K839" s="1">
        <f>COUNTA($A$1:$A839)-1</f>
        <v>124</v>
      </c>
      <c r="L839" s="1">
        <f ca="1">MATCH(Composições!CONCATENAR,Banco!$A:$A,0)</f>
        <v>14780</v>
      </c>
      <c r="M839" s="82" t="str">
        <f ca="1">IF(OR(ISERROR($L839),$H839="",$H839=0),"",OFFSET(M$1,MATCH($K839,$K$1:$K839,0)-1,0))</f>
        <v>F</v>
      </c>
    </row>
    <row r="840" spans="1:14" x14ac:dyDescent="0.2">
      <c r="B840" s="92" t="s">
        <v>6165</v>
      </c>
      <c r="C840" s="92" t="s">
        <v>149</v>
      </c>
      <c r="D840" s="79" t="str">
        <f ca="1">IF(ISNUMBER($L840),OFFSET(Banco!$A$1,Composições!$L840-1,COLUMN(Composições!D840)-1),"")</f>
        <v>ENCANADOR OU BOMBEIRO HIDRÁULICO COM ENCARGOS COMPLEMENTARES</v>
      </c>
      <c r="E840" s="78" t="str">
        <f ca="1">IF(ISNUMBER($L840),OFFSET(Banco!$A$1,Composições!$L840-1,COLUMN(Composições!E840)-1),"")</f>
        <v>H</v>
      </c>
      <c r="F840" s="78">
        <f ca="1">TRUNC($H840*ROUND(I840,2),2)</f>
        <v>0</v>
      </c>
      <c r="G840" s="78">
        <f ca="1">TRUNC($H840*ROUND(J840,2),2)</f>
        <v>21.33</v>
      </c>
      <c r="H840" s="80">
        <v>0.7</v>
      </c>
      <c r="I840" s="81">
        <f ca="1">IF(ISNUMBER($L840),VALUE(OFFSET(Banco!$A$1,Composições!$L840-1,COLUMN(Composições!I840)-4)),0)</f>
        <v>0</v>
      </c>
      <c r="J840" s="81">
        <f ca="1">IF(ISNUMBER($L840),VALUE(OFFSET(Banco!$A$1,Composições!$L840-1,COLUMN(Composições!J840)-4)),0)</f>
        <v>30.48</v>
      </c>
      <c r="K840" s="1">
        <f>COUNTA($A$1:$A840)-1</f>
        <v>124</v>
      </c>
      <c r="L840" s="1">
        <f ca="1">MATCH(Composições!CONCATENAR,Banco!$A:$A,0)</f>
        <v>7263</v>
      </c>
      <c r="M840" s="82" t="str">
        <f ca="1">IF(OR(ISERROR($L840),$H840="",$H840=0),"",OFFSET(M$1,MATCH($K840,$K$1:$K840,0)-1,0))</f>
        <v>F</v>
      </c>
    </row>
    <row r="841" spans="1:14" customFormat="1" ht="12.75" x14ac:dyDescent="0.2">
      <c r="K841">
        <f>COUNTA($A$1:$A841)-1</f>
        <v>124</v>
      </c>
      <c r="M841" s="85" t="str">
        <f ca="1">IF(OFFSET($M$1,MATCH(OFFSET(K841,-1,0),$K$1:$K841,0)-1,0)="F","F","")</f>
        <v>F</v>
      </c>
    </row>
    <row r="842" spans="1:14" x14ac:dyDescent="0.2">
      <c r="A842" s="83" t="str">
        <f>CONCATENAR</f>
        <v xml:space="preserve">Composição FNDE 113 </v>
      </c>
      <c r="B842" s="86" t="s">
        <v>8423</v>
      </c>
      <c r="C842" s="86" t="s">
        <v>8077</v>
      </c>
      <c r="D842" s="87" t="s">
        <v>8076</v>
      </c>
      <c r="E842" s="86" t="s">
        <v>6148</v>
      </c>
      <c r="F842" s="88">
        <f ca="1">IF($L842&gt;0,SUM(OFFSET(F842,1,0,$L842),0))</f>
        <v>835</v>
      </c>
      <c r="G842" s="88">
        <f ca="1">IF($L842&gt;0,SUM(OFFSET(G842,1,0,$L842),0))</f>
        <v>844.14</v>
      </c>
      <c r="H842" s="89"/>
      <c r="I842" s="90">
        <f ca="1">IF(ISERROR(F842),0,F842)</f>
        <v>835</v>
      </c>
      <c r="J842" s="91">
        <f ca="1">IF(ISERROR(G842),0,G842)</f>
        <v>844.14</v>
      </c>
      <c r="K842" s="1">
        <f>COUNTA($A$1:$A842)-1</f>
        <v>125</v>
      </c>
      <c r="L842" s="1">
        <f>IF(MAX(K:K)=K842,MATCH(9999999,$K:$K)+1,MATCH(K842+1,K:K,0))-ROW(L842)-2</f>
        <v>2</v>
      </c>
      <c r="M842" s="3" t="str">
        <f ca="1">IF(AND(OR(I842&lt;&gt;0,J842&lt;&gt;0),N842="Sim"),"F","")</f>
        <v>F</v>
      </c>
      <c r="N842" s="84" t="s">
        <v>64</v>
      </c>
    </row>
    <row r="843" spans="1:14" x14ac:dyDescent="0.2">
      <c r="B843" s="92" t="s">
        <v>24</v>
      </c>
      <c r="C843" s="92" t="s">
        <v>8592</v>
      </c>
      <c r="D843" s="79" t="str">
        <f ca="1">IF(ISNUMBER($L843),OFFSET(Banco!$A$1,Composições!$L843-1,COLUMN(Composições!D843)-1),"")</f>
        <v>TANQUE DE PRESSÃO PWB-24LX</v>
      </c>
      <c r="E843" s="78" t="str">
        <f ca="1">IF(ISNUMBER($L843),OFFSET(Banco!$A$1,Composições!$L843-1,COLUMN(Composições!E843)-1),"")</f>
        <v>UNIDADE</v>
      </c>
      <c r="F843" s="78">
        <f ca="1">TRUNC($H843*ROUND(I843,2),2)</f>
        <v>835</v>
      </c>
      <c r="G843" s="78">
        <f ca="1">TRUNC($H843*ROUND(J843,2),2)</f>
        <v>835</v>
      </c>
      <c r="H843" s="80">
        <v>1</v>
      </c>
      <c r="I843" s="81">
        <f ca="1">IF(ISNUMBER($L843),VALUE(OFFSET(Banco!$A$1,Composições!$L843-1,COLUMN(Composições!I843)-4)),0)</f>
        <v>835</v>
      </c>
      <c r="J843" s="81">
        <f ca="1">IF(ISNUMBER($L843),VALUE(OFFSET(Banco!$A$1,Composições!$L843-1,COLUMN(Composições!J843)-4)),0)</f>
        <v>835</v>
      </c>
      <c r="K843" s="1">
        <f>COUNTA($A$1:$A843)-1</f>
        <v>125</v>
      </c>
      <c r="L843" s="1">
        <f ca="1">MATCH(Composições!CONCATENAR,Banco!$A:$A,0)</f>
        <v>291</v>
      </c>
      <c r="M843" s="82" t="str">
        <f ca="1">IF(OR(ISERROR($L843),$H843="",$H843=0),"",OFFSET(M$1,MATCH($K843,$K$1:$K843,0)-1,0))</f>
        <v>F</v>
      </c>
    </row>
    <row r="844" spans="1:14" x14ac:dyDescent="0.2">
      <c r="B844" s="92" t="s">
        <v>6165</v>
      </c>
      <c r="C844" s="92" t="s">
        <v>149</v>
      </c>
      <c r="D844" s="79" t="str">
        <f ca="1">IF(ISNUMBER($L844),OFFSET(Banco!$A$1,Composições!$L844-1,COLUMN(Composições!D844)-1),"")</f>
        <v>ENCANADOR OU BOMBEIRO HIDRÁULICO COM ENCARGOS COMPLEMENTARES</v>
      </c>
      <c r="E844" s="78" t="str">
        <f ca="1">IF(ISNUMBER($L844),OFFSET(Banco!$A$1,Composições!$L844-1,COLUMN(Composições!E844)-1),"")</f>
        <v>H</v>
      </c>
      <c r="F844" s="78">
        <f ca="1">TRUNC($H844*ROUND(I844,2),2)</f>
        <v>0</v>
      </c>
      <c r="G844" s="78">
        <f ca="1">TRUNC($H844*ROUND(J844,2),2)</f>
        <v>9.14</v>
      </c>
      <c r="H844" s="80">
        <v>0.3</v>
      </c>
      <c r="I844" s="81">
        <f ca="1">IF(ISNUMBER($L844),VALUE(OFFSET(Banco!$A$1,Composições!$L844-1,COLUMN(Composições!I844)-4)),0)</f>
        <v>0</v>
      </c>
      <c r="J844" s="81">
        <f ca="1">IF(ISNUMBER($L844),VALUE(OFFSET(Banco!$A$1,Composições!$L844-1,COLUMN(Composições!J844)-4)),0)</f>
        <v>30.48</v>
      </c>
      <c r="K844" s="1">
        <f>COUNTA($A$1:$A844)-1</f>
        <v>125</v>
      </c>
      <c r="L844" s="1">
        <f ca="1">MATCH(Composições!CONCATENAR,Banco!$A:$A,0)</f>
        <v>7263</v>
      </c>
      <c r="M844" s="82" t="str">
        <f ca="1">IF(OR(ISERROR($L844),$H844="",$H844=0),"",OFFSET(M$1,MATCH($K844,$K$1:$K844,0)-1,0))</f>
        <v>F</v>
      </c>
    </row>
    <row r="845" spans="1:14" customFormat="1" ht="12.75" x14ac:dyDescent="0.2">
      <c r="K845">
        <f>COUNTA($A$1:$A845)-1</f>
        <v>125</v>
      </c>
      <c r="M845" s="85" t="str">
        <f ca="1">IF(OFFSET($M$1,MATCH(OFFSET(K845,-1,0),$K$1:$K845,0)-1,0)="F","F","")</f>
        <v>F</v>
      </c>
    </row>
    <row r="846" spans="1:14" x14ac:dyDescent="0.2">
      <c r="A846" s="83" t="str">
        <f>CONCATENAR</f>
        <v xml:space="preserve">Composição FNDE 114 </v>
      </c>
      <c r="B846" s="86" t="s">
        <v>8423</v>
      </c>
      <c r="C846" s="86" t="s">
        <v>8075</v>
      </c>
      <c r="D846" s="87" t="s">
        <v>8074</v>
      </c>
      <c r="E846" s="86" t="s">
        <v>6148</v>
      </c>
      <c r="F846" s="88">
        <f ca="1">IF($L846&gt;0,SUM(OFFSET(F846,1,0,$L846),0))</f>
        <v>0</v>
      </c>
      <c r="G846" s="88">
        <f ca="1">IF($L846&gt;0,SUM(OFFSET(G846,1,0,$L846),0))</f>
        <v>2865.9</v>
      </c>
      <c r="H846" s="89"/>
      <c r="I846" s="90">
        <f ca="1">IF(ISERROR(F846),0,F846)</f>
        <v>0</v>
      </c>
      <c r="J846" s="91">
        <f ca="1">IF(ISERROR(G846),0,G846)</f>
        <v>2865.9</v>
      </c>
      <c r="K846" s="1">
        <f>COUNTA($A$1:$A846)-1</f>
        <v>126</v>
      </c>
      <c r="L846" s="1">
        <f>IF(MAX(K:K)=K846,MATCH(9999999,$K:$K)+1,MATCH(K846+1,K:K,0))-ROW(L846)-2</f>
        <v>4</v>
      </c>
      <c r="M846" s="3" t="str">
        <f ca="1">IF(AND(OR(I846&lt;&gt;0,J846&lt;&gt;0),N846="Sim"),"F","")</f>
        <v>F</v>
      </c>
      <c r="N846" s="84" t="s">
        <v>64</v>
      </c>
    </row>
    <row r="847" spans="1:14" x14ac:dyDescent="0.2">
      <c r="B847" s="92" t="s">
        <v>6169</v>
      </c>
      <c r="C847" s="92" t="s">
        <v>8142</v>
      </c>
      <c r="D847" s="79" t="str">
        <f ca="1">IF(ISNUMBER($L847),OFFSET(Banco!$A$1,Composições!$L847-1,COLUMN(Composições!D847)-1),"")</f>
        <v>FITA VEDA ROSCA, EM PTFE, ROLO  DE 18 MM X 25 M (L X C)</v>
      </c>
      <c r="E847" s="78" t="str">
        <f ca="1">IF(ISNUMBER($L847),OFFSET(Banco!$A$1,Composições!$L847-1,COLUMN(Composições!E847)-1),"")</f>
        <v>UN</v>
      </c>
      <c r="F847" s="78">
        <f t="shared" ref="F847:G850" ca="1" si="151">TRUNC($H847*ROUND(I847,2),2)</f>
        <v>0</v>
      </c>
      <c r="G847" s="78">
        <f t="shared" ca="1" si="151"/>
        <v>8.5500000000000007</v>
      </c>
      <c r="H847" s="80">
        <v>0.94</v>
      </c>
      <c r="I847" s="81">
        <f ca="1">IF(ISNUMBER($L847),VALUE(OFFSET(Banco!$A$1,Composições!$L847-1,COLUMN(Composições!I847)-4)),0)</f>
        <v>0</v>
      </c>
      <c r="J847" s="81">
        <f ca="1">IF(ISNUMBER($L847),VALUE(OFFSET(Banco!$A$1,Composições!$L847-1,COLUMN(Composições!J847)-4)),0)</f>
        <v>9.1</v>
      </c>
      <c r="K847" s="1">
        <f>COUNTA($A$1:$A847)-1</f>
        <v>126</v>
      </c>
      <c r="L847" s="1">
        <f ca="1">MATCH(Composições!CONCATENAR,Banco!$A:$A,0)</f>
        <v>12010</v>
      </c>
      <c r="M847" s="82" t="str">
        <f ca="1">IF(OR(ISERROR($L847),$H847="",$H847=0),"",OFFSET(M$1,MATCH($K847,$K$1:$K847,0)-1,0))</f>
        <v>F</v>
      </c>
    </row>
    <row r="848" spans="1:14" ht="22.5" x14ac:dyDescent="0.2">
      <c r="B848" s="102" t="s">
        <v>15541</v>
      </c>
      <c r="C848" s="92" t="s">
        <v>8053</v>
      </c>
      <c r="D848" s="79" t="str">
        <f ca="1">IF(ISNUMBER($L848),OFFSET(Banco!$A$1,Composições!$L848-1,COLUMN(Composições!D848)-1),"")</f>
        <v>Válvula de segurança em ferro fundido rosqueada, com pressão de ajuste de 6,1 até 10 kg/cm², DN= 3/4´; ref. SV 17 da Spirax Sarco ou equivalente</v>
      </c>
      <c r="E848" s="78" t="str">
        <f ca="1">IF(ISNUMBER($L848),OFFSET(Banco!$A$1,Composições!$L848-1,COLUMN(Composições!E848)-1),"")</f>
        <v>un</v>
      </c>
      <c r="F848" s="78">
        <f t="shared" ca="1" si="151"/>
        <v>0</v>
      </c>
      <c r="G848" s="78">
        <f t="shared" ca="1" si="151"/>
        <v>2827.69</v>
      </c>
      <c r="H848" s="80">
        <v>1</v>
      </c>
      <c r="I848" s="81">
        <f ca="1">IF(ISNUMBER($L848),VALUE(OFFSET(Banco!$A$1,Composições!$L848-1,COLUMN(Composições!I848)-4)),0)</f>
        <v>0</v>
      </c>
      <c r="J848" s="81">
        <f ca="1">IF(ISNUMBER($L848),VALUE(OFFSET(Banco!$A$1,Composições!$L848-1,COLUMN(Composições!J848)-4)),0)</f>
        <v>2827.69</v>
      </c>
      <c r="K848" s="1">
        <f>COUNTA($A$1:$A848)-1</f>
        <v>126</v>
      </c>
      <c r="L848" s="1">
        <f ca="1">MATCH(Composições!CONCATENAR,Banco!$A:$A,0)</f>
        <v>14781</v>
      </c>
      <c r="M848" s="82" t="str">
        <f ca="1">IF(OR(ISERROR($L848),$H848="",$H848=0),"",OFFSET(M$1,MATCH($K848,$K$1:$K848,0)-1,0))</f>
        <v>F</v>
      </c>
    </row>
    <row r="849" spans="1:14" ht="22.5" x14ac:dyDescent="0.2">
      <c r="B849" s="92" t="s">
        <v>6165</v>
      </c>
      <c r="C849" s="92" t="s">
        <v>142</v>
      </c>
      <c r="D849" s="79" t="str">
        <f ca="1">IF(ISNUMBER($L849),OFFSET(Banco!$A$1,Composições!$L849-1,COLUMN(Composições!D849)-1),"")</f>
        <v>AUXILIAR DE ENCANADOR OU BOMBEIRO HIDRÁULICO COM ENCARGOS COMPLEMENTARES</v>
      </c>
      <c r="E849" s="78" t="str">
        <f ca="1">IF(ISNUMBER($L849),OFFSET(Banco!$A$1,Composições!$L849-1,COLUMN(Composições!E849)-1),"")</f>
        <v>H</v>
      </c>
      <c r="F849" s="78">
        <f t="shared" ca="1" si="151"/>
        <v>0</v>
      </c>
      <c r="G849" s="78">
        <f t="shared" ca="1" si="151"/>
        <v>13.21</v>
      </c>
      <c r="H849" s="80">
        <v>0.54</v>
      </c>
      <c r="I849" s="81">
        <f ca="1">IF(ISNUMBER($L849),VALUE(OFFSET(Banco!$A$1,Composições!$L849-1,COLUMN(Composições!I849)-4)),0)</f>
        <v>0</v>
      </c>
      <c r="J849" s="81">
        <f ca="1">IF(ISNUMBER($L849),VALUE(OFFSET(Banco!$A$1,Composições!$L849-1,COLUMN(Composições!J849)-4)),0)</f>
        <v>24.48</v>
      </c>
      <c r="K849" s="1">
        <f>COUNTA($A$1:$A849)-1</f>
        <v>126</v>
      </c>
      <c r="L849" s="1">
        <f ca="1">MATCH(Composições!CONCATENAR,Banco!$A:$A,0)</f>
        <v>7040</v>
      </c>
      <c r="M849" s="82" t="str">
        <f ca="1">IF(OR(ISERROR($L849),$H849="",$H849=0),"",OFFSET(M$1,MATCH($K849,$K$1:$K849,0)-1,0))</f>
        <v>F</v>
      </c>
    </row>
    <row r="850" spans="1:14" x14ac:dyDescent="0.2">
      <c r="B850" s="92" t="s">
        <v>6165</v>
      </c>
      <c r="C850" s="92" t="s">
        <v>149</v>
      </c>
      <c r="D850" s="79" t="str">
        <f ca="1">IF(ISNUMBER($L850),OFFSET(Banco!$A$1,Composições!$L850-1,COLUMN(Composições!D850)-1),"")</f>
        <v>ENCANADOR OU BOMBEIRO HIDRÁULICO COM ENCARGOS COMPLEMENTARES</v>
      </c>
      <c r="E850" s="78" t="str">
        <f ca="1">IF(ISNUMBER($L850),OFFSET(Banco!$A$1,Composições!$L850-1,COLUMN(Composições!E850)-1),"")</f>
        <v>H</v>
      </c>
      <c r="F850" s="78">
        <f t="shared" ca="1" si="151"/>
        <v>0</v>
      </c>
      <c r="G850" s="78">
        <f t="shared" ca="1" si="151"/>
        <v>16.45</v>
      </c>
      <c r="H850" s="80">
        <v>0.54</v>
      </c>
      <c r="I850" s="81">
        <f ca="1">IF(ISNUMBER($L850),VALUE(OFFSET(Banco!$A$1,Composições!$L850-1,COLUMN(Composições!I850)-4)),0)</f>
        <v>0</v>
      </c>
      <c r="J850" s="81">
        <f ca="1">IF(ISNUMBER($L850),VALUE(OFFSET(Banco!$A$1,Composições!$L850-1,COLUMN(Composições!J850)-4)),0)</f>
        <v>30.48</v>
      </c>
      <c r="K850" s="1">
        <f>COUNTA($A$1:$A850)-1</f>
        <v>126</v>
      </c>
      <c r="L850" s="1">
        <f ca="1">MATCH(Composições!CONCATENAR,Banco!$A:$A,0)</f>
        <v>7263</v>
      </c>
      <c r="M850" s="82" t="str">
        <f ca="1">IF(OR(ISERROR($L850),$H850="",$H850=0),"",OFFSET(M$1,MATCH($K850,$K$1:$K850,0)-1,0))</f>
        <v>F</v>
      </c>
    </row>
    <row r="851" spans="1:14" customFormat="1" ht="12.75" x14ac:dyDescent="0.2">
      <c r="K851">
        <f>COUNTA($A$1:$A851)-1</f>
        <v>126</v>
      </c>
      <c r="M851" s="85" t="str">
        <f ca="1">IF(OFFSET($M$1,MATCH(OFFSET(K851,-1,0),$K$1:$K851,0)-1,0)="F","F","")</f>
        <v>F</v>
      </c>
    </row>
    <row r="852" spans="1:14" ht="33.75" x14ac:dyDescent="0.2">
      <c r="A852" s="83" t="str">
        <f>CONCATENAR</f>
        <v xml:space="preserve">Composição FNDE 328 </v>
      </c>
      <c r="B852" s="86" t="s">
        <v>8423</v>
      </c>
      <c r="C852" s="86" t="s">
        <v>8073</v>
      </c>
      <c r="D852" s="87" t="s">
        <v>8072</v>
      </c>
      <c r="E852" s="86" t="s">
        <v>6148</v>
      </c>
      <c r="F852" s="88">
        <f ca="1">IF($L852&gt;0,SUM(OFFSET(F852,1,0,$L852),0))</f>
        <v>0</v>
      </c>
      <c r="G852" s="88">
        <f ca="1">IF($L852&gt;0,SUM(OFFSET(G852,1,0,$L852),0))</f>
        <v>79.089999999999989</v>
      </c>
      <c r="H852" s="89"/>
      <c r="I852" s="90">
        <f ca="1">IF(ISERROR(F852),0,F852)</f>
        <v>0</v>
      </c>
      <c r="J852" s="91">
        <f ca="1">IF(ISERROR(G852),0,G852)</f>
        <v>79.089999999999989</v>
      </c>
      <c r="K852" s="1">
        <f>COUNTA($A$1:$A852)-1</f>
        <v>127</v>
      </c>
      <c r="L852" s="1">
        <f>IF(MAX(K:K)=K852,MATCH(9999999,$K:$K)+1,MATCH(K852+1,K:K,0))-ROW(L852)-2</f>
        <v>5</v>
      </c>
      <c r="M852" s="3" t="str">
        <f ca="1">IF(AND(OR(I852&lt;&gt;0,J852&lt;&gt;0),N852="Sim"),"F","")</f>
        <v>F</v>
      </c>
      <c r="N852" s="84" t="s">
        <v>64</v>
      </c>
    </row>
    <row r="853" spans="1:14" x14ac:dyDescent="0.2">
      <c r="B853" s="92" t="s">
        <v>6169</v>
      </c>
      <c r="C853" s="92" t="s">
        <v>8143</v>
      </c>
      <c r="D853" s="79" t="str">
        <f ca="1">IF(ISNUMBER($L853),OFFSET(Banco!$A$1,Composições!$L853-1,COLUMN(Composições!D853)-1),"")</f>
        <v>COTOVELO 90 GRAUS DE FERRO GALVANIZADO, COM ROSCA BSP, DE 2"</v>
      </c>
      <c r="E853" s="78" t="str">
        <f ca="1">IF(ISNUMBER($L853),OFFSET(Banco!$A$1,Composições!$L853-1,COLUMN(Composições!E853)-1),"")</f>
        <v>UN</v>
      </c>
      <c r="F853" s="78">
        <f t="shared" ref="F853:G857" ca="1" si="152">TRUNC($H853*ROUND(I853,2),2)</f>
        <v>0</v>
      </c>
      <c r="G853" s="78">
        <f t="shared" ca="1" si="152"/>
        <v>49.87</v>
      </c>
      <c r="H853" s="80">
        <v>1</v>
      </c>
      <c r="I853" s="81">
        <f ca="1">IF(ISNUMBER($L853),VALUE(OFFSET(Banco!$A$1,Composições!$L853-1,COLUMN(Composições!I853)-4)),0)</f>
        <v>0</v>
      </c>
      <c r="J853" s="81">
        <f ca="1">IF(ISNUMBER($L853),VALUE(OFFSET(Banco!$A$1,Composições!$L853-1,COLUMN(Composições!J853)-4)),0)</f>
        <v>49.87</v>
      </c>
      <c r="K853" s="1">
        <f>COUNTA($A$1:$A853)-1</f>
        <v>127</v>
      </c>
      <c r="L853" s="1">
        <f ca="1">MATCH(Composições!CONCATENAR,Banco!$A:$A,0)</f>
        <v>11373</v>
      </c>
      <c r="M853" s="82" t="str">
        <f ca="1">IF(OR(ISERROR($L853),$H853="",$H853=0),"",OFFSET(M$1,MATCH($K853,$K$1:$K853,0)-1,0))</f>
        <v>F</v>
      </c>
    </row>
    <row r="854" spans="1:14" x14ac:dyDescent="0.2">
      <c r="B854" s="92" t="s">
        <v>6169</v>
      </c>
      <c r="C854" s="92" t="s">
        <v>8126</v>
      </c>
      <c r="D854" s="79" t="str">
        <f ca="1">IF(ISNUMBER($L854),OFFSET(Banco!$A$1,Composições!$L854-1,COLUMN(Composições!D854)-1),"")</f>
        <v>FITA VEDA ROSCA, EM PTFE, ROLO DE 18 MM X 50 M (L X C)</v>
      </c>
      <c r="E854" s="78" t="str">
        <f ca="1">IF(ISNUMBER($L854),OFFSET(Banco!$A$1,Composições!$L854-1,COLUMN(Composições!E854)-1),"")</f>
        <v>UN</v>
      </c>
      <c r="F854" s="78">
        <f t="shared" ca="1" si="152"/>
        <v>0</v>
      </c>
      <c r="G854" s="78">
        <f t="shared" ca="1" si="152"/>
        <v>0.39</v>
      </c>
      <c r="H854" s="80">
        <v>2.7E-2</v>
      </c>
      <c r="I854" s="81">
        <f ca="1">IF(ISNUMBER($L854),VALUE(OFFSET(Banco!$A$1,Composições!$L854-1,COLUMN(Composições!I854)-4)),0)</f>
        <v>0</v>
      </c>
      <c r="J854" s="81">
        <f ca="1">IF(ISNUMBER($L854),VALUE(OFFSET(Banco!$A$1,Composições!$L854-1,COLUMN(Composições!J854)-4)),0)</f>
        <v>14.75</v>
      </c>
      <c r="K854" s="1">
        <f>COUNTA($A$1:$A854)-1</f>
        <v>127</v>
      </c>
      <c r="L854" s="1">
        <f ca="1">MATCH(Composições!CONCATENAR,Banco!$A:$A,0)</f>
        <v>12012</v>
      </c>
      <c r="M854" s="82" t="str">
        <f ca="1">IF(OR(ISERROR($L854),$H854="",$H854=0),"",OFFSET(M$1,MATCH($K854,$K$1:$K854,0)-1,0))</f>
        <v>F</v>
      </c>
    </row>
    <row r="855" spans="1:14" x14ac:dyDescent="0.2">
      <c r="B855" s="92" t="s">
        <v>6169</v>
      </c>
      <c r="C855" s="92" t="s">
        <v>8144</v>
      </c>
      <c r="D855" s="79" t="str">
        <f ca="1">IF(ISNUMBER($L855),OFFSET(Banco!$A$1,Composições!$L855-1,COLUMN(Composições!D855)-1),"")</f>
        <v>FUNDO ANTICORROSIVO PARA METAIS FERROSOS (ZARCAO)</v>
      </c>
      <c r="E855" s="78" t="str">
        <f ca="1">IF(ISNUMBER($L855),OFFSET(Banco!$A$1,Composições!$L855-1,COLUMN(Composições!E855)-1),"")</f>
        <v>L</v>
      </c>
      <c r="F855" s="78">
        <f t="shared" ca="1" si="152"/>
        <v>0</v>
      </c>
      <c r="G855" s="78">
        <f t="shared" ca="1" si="152"/>
        <v>0.15</v>
      </c>
      <c r="H855" s="80">
        <v>3.0000000000000001E-3</v>
      </c>
      <c r="I855" s="81">
        <f ca="1">IF(ISNUMBER($L855),VALUE(OFFSET(Banco!$A$1,Composições!$L855-1,COLUMN(Composições!I855)-4)),0)</f>
        <v>0</v>
      </c>
      <c r="J855" s="81">
        <f ca="1">IF(ISNUMBER($L855),VALUE(OFFSET(Banco!$A$1,Composições!$L855-1,COLUMN(Composições!J855)-4)),0)</f>
        <v>50.91</v>
      </c>
      <c r="K855" s="1">
        <f>COUNTA($A$1:$A855)-1</f>
        <v>127</v>
      </c>
      <c r="L855" s="1">
        <f ca="1">MATCH(Composições!CONCATENAR,Banco!$A:$A,0)</f>
        <v>12044</v>
      </c>
      <c r="M855" s="82" t="str">
        <f ca="1">IF(OR(ISERROR($L855),$H855="",$H855=0),"",OFFSET(M$1,MATCH($K855,$K$1:$K855,0)-1,0))</f>
        <v>F</v>
      </c>
    </row>
    <row r="856" spans="1:14" ht="22.5" x14ac:dyDescent="0.2">
      <c r="B856" s="92" t="s">
        <v>6165</v>
      </c>
      <c r="C856" s="92" t="s">
        <v>142</v>
      </c>
      <c r="D856" s="79" t="str">
        <f ca="1">IF(ISNUMBER($L856),OFFSET(Banco!$A$1,Composições!$L856-1,COLUMN(Composições!D856)-1),"")</f>
        <v>AUXILIAR DE ENCANADOR OU BOMBEIRO HIDRÁULICO COM ENCARGOS COMPLEMENTARES</v>
      </c>
      <c r="E856" s="78" t="str">
        <f ca="1">IF(ISNUMBER($L856),OFFSET(Banco!$A$1,Composições!$L856-1,COLUMN(Composições!E856)-1),"")</f>
        <v>H</v>
      </c>
      <c r="F856" s="78">
        <f t="shared" ca="1" si="152"/>
        <v>0</v>
      </c>
      <c r="G856" s="78">
        <f t="shared" ca="1" si="152"/>
        <v>12.77</v>
      </c>
      <c r="H856" s="80">
        <v>0.52200000000000002</v>
      </c>
      <c r="I856" s="81">
        <f ca="1">IF(ISNUMBER($L856),VALUE(OFFSET(Banco!$A$1,Composições!$L856-1,COLUMN(Composições!I856)-4)),0)</f>
        <v>0</v>
      </c>
      <c r="J856" s="81">
        <f ca="1">IF(ISNUMBER($L856),VALUE(OFFSET(Banco!$A$1,Composições!$L856-1,COLUMN(Composições!J856)-4)),0)</f>
        <v>24.48</v>
      </c>
      <c r="K856" s="1">
        <f>COUNTA($A$1:$A856)-1</f>
        <v>127</v>
      </c>
      <c r="L856" s="1">
        <f ca="1">MATCH(Composições!CONCATENAR,Banco!$A:$A,0)</f>
        <v>7040</v>
      </c>
      <c r="M856" s="82" t="str">
        <f ca="1">IF(OR(ISERROR($L856),$H856="",$H856=0),"",OFFSET(M$1,MATCH($K856,$K$1:$K856,0)-1,0))</f>
        <v>F</v>
      </c>
    </row>
    <row r="857" spans="1:14" x14ac:dyDescent="0.2">
      <c r="B857" s="92" t="s">
        <v>6165</v>
      </c>
      <c r="C857" s="92" t="s">
        <v>149</v>
      </c>
      <c r="D857" s="79" t="str">
        <f ca="1">IF(ISNUMBER($L857),OFFSET(Banco!$A$1,Composições!$L857-1,COLUMN(Composições!D857)-1),"")</f>
        <v>ENCANADOR OU BOMBEIRO HIDRÁULICO COM ENCARGOS COMPLEMENTARES</v>
      </c>
      <c r="E857" s="78" t="str">
        <f ca="1">IF(ISNUMBER($L857),OFFSET(Banco!$A$1,Composições!$L857-1,COLUMN(Composições!E857)-1),"")</f>
        <v>H</v>
      </c>
      <c r="F857" s="78">
        <f t="shared" ca="1" si="152"/>
        <v>0</v>
      </c>
      <c r="G857" s="78">
        <f t="shared" ca="1" si="152"/>
        <v>15.91</v>
      </c>
      <c r="H857" s="80">
        <v>0.52200000000000002</v>
      </c>
      <c r="I857" s="81">
        <f ca="1">IF(ISNUMBER($L857),VALUE(OFFSET(Banco!$A$1,Composições!$L857-1,COLUMN(Composições!I857)-4)),0)</f>
        <v>0</v>
      </c>
      <c r="J857" s="81">
        <f ca="1">IF(ISNUMBER($L857),VALUE(OFFSET(Banco!$A$1,Composições!$L857-1,COLUMN(Composições!J857)-4)),0)</f>
        <v>30.48</v>
      </c>
      <c r="K857" s="1">
        <f>COUNTA($A$1:$A857)-1</f>
        <v>127</v>
      </c>
      <c r="L857" s="1">
        <f ca="1">MATCH(Composições!CONCATENAR,Banco!$A:$A,0)</f>
        <v>7263</v>
      </c>
      <c r="M857" s="82" t="str">
        <f ca="1">IF(OR(ISERROR($L857),$H857="",$H857=0),"",OFFSET(M$1,MATCH($K857,$K$1:$K857,0)-1,0))</f>
        <v>F</v>
      </c>
    </row>
    <row r="858" spans="1:14" customFormat="1" ht="12.75" x14ac:dyDescent="0.2">
      <c r="K858">
        <f>COUNTA($A$1:$A858)-1</f>
        <v>127</v>
      </c>
      <c r="M858" s="85" t="str">
        <f ca="1">IF(OFFSET($M$1,MATCH(OFFSET(K858,-1,0),$K$1:$K858,0)-1,0)="F","F","")</f>
        <v>F</v>
      </c>
    </row>
    <row r="859" spans="1:14" ht="33.75" x14ac:dyDescent="0.2">
      <c r="A859" s="83" t="str">
        <f>CONCATENAR</f>
        <v xml:space="preserve">Composição FNDE 329 </v>
      </c>
      <c r="B859" s="86" t="s">
        <v>8423</v>
      </c>
      <c r="C859" s="86" t="s">
        <v>8071</v>
      </c>
      <c r="D859" s="87" t="s">
        <v>8070</v>
      </c>
      <c r="E859" s="86" t="s">
        <v>6148</v>
      </c>
      <c r="F859" s="88">
        <f ca="1">IF($L859&gt;0,SUM(OFFSET(F859,1,0,$L859),0))</f>
        <v>0</v>
      </c>
      <c r="G859" s="88">
        <f ca="1">IF($L859&gt;0,SUM(OFFSET(G859,1,0,$L859),0))</f>
        <v>38.909999999999997</v>
      </c>
      <c r="H859" s="89"/>
      <c r="I859" s="90">
        <f ca="1">IF(ISERROR(F859),0,F859)</f>
        <v>0</v>
      </c>
      <c r="J859" s="91">
        <f ca="1">IF(ISERROR(G859),0,G859)</f>
        <v>38.909999999999997</v>
      </c>
      <c r="K859" s="1">
        <f>COUNTA($A$1:$A859)-1</f>
        <v>128</v>
      </c>
      <c r="L859" s="1">
        <f>IF(MAX(K:K)=K859,MATCH(9999999,$K:$K)+1,MATCH(K859+1,K:K,0))-ROW(L859)-2</f>
        <v>5</v>
      </c>
      <c r="M859" s="3" t="str">
        <f ca="1">IF(AND(OR(I859&lt;&gt;0,J859&lt;&gt;0),N859="Sim"),"F","")</f>
        <v>F</v>
      </c>
      <c r="N859" s="84" t="s">
        <v>64</v>
      </c>
    </row>
    <row r="860" spans="1:14" x14ac:dyDescent="0.2">
      <c r="B860" s="92" t="s">
        <v>6169</v>
      </c>
      <c r="C860" s="92" t="s">
        <v>8145</v>
      </c>
      <c r="D860" s="79" t="str">
        <f ca="1">IF(ISNUMBER($L860),OFFSET(Banco!$A$1,Composições!$L860-1,COLUMN(Composições!D860)-1),"")</f>
        <v>COTOVELO 90 GRAUS DE FERRO GALVANIZADO, COM ROSCA BSP MACHO/FEMEA, DE 1/2"</v>
      </c>
      <c r="E860" s="78" t="str">
        <f ca="1">IF(ISNUMBER($L860),OFFSET(Banco!$A$1,Composições!$L860-1,COLUMN(Composições!E860)-1),"")</f>
        <v>UN</v>
      </c>
      <c r="F860" s="78">
        <f t="shared" ref="F860:G864" ca="1" si="153">TRUNC($H860*ROUND(I860,2),2)</f>
        <v>0</v>
      </c>
      <c r="G860" s="78">
        <f t="shared" ca="1" si="153"/>
        <v>9.69</v>
      </c>
      <c r="H860" s="80">
        <v>1</v>
      </c>
      <c r="I860" s="81">
        <f ca="1">IF(ISNUMBER($L860),VALUE(OFFSET(Banco!$A$1,Composições!$L860-1,COLUMN(Composições!I860)-4)),0)</f>
        <v>0</v>
      </c>
      <c r="J860" s="81">
        <f ca="1">IF(ISNUMBER($L860),VALUE(OFFSET(Banco!$A$1,Composições!$L860-1,COLUMN(Composições!J860)-4)),0)</f>
        <v>9.69</v>
      </c>
      <c r="K860" s="1">
        <f>COUNTA($A$1:$A860)-1</f>
        <v>128</v>
      </c>
      <c r="L860" s="1">
        <f ca="1">MATCH(Composições!CONCATENAR,Banco!$A:$A,0)</f>
        <v>11363</v>
      </c>
      <c r="M860" s="82" t="str">
        <f ca="1">IF(OR(ISERROR($L860),$H860="",$H860=0),"",OFFSET(M$1,MATCH($K860,$K$1:$K860,0)-1,0))</f>
        <v>F</v>
      </c>
    </row>
    <row r="861" spans="1:14" x14ac:dyDescent="0.2">
      <c r="B861" s="92" t="s">
        <v>6169</v>
      </c>
      <c r="C861" s="92" t="s">
        <v>8126</v>
      </c>
      <c r="D861" s="79" t="str">
        <f ca="1">IF(ISNUMBER($L861),OFFSET(Banco!$A$1,Composições!$L861-1,COLUMN(Composições!D861)-1),"")</f>
        <v>FITA VEDA ROSCA, EM PTFE, ROLO DE 18 MM X 50 M (L X C)</v>
      </c>
      <c r="E861" s="78" t="str">
        <f ca="1">IF(ISNUMBER($L861),OFFSET(Banco!$A$1,Composições!$L861-1,COLUMN(Composições!E861)-1),"")</f>
        <v>UN</v>
      </c>
      <c r="F861" s="78">
        <f t="shared" ca="1" si="153"/>
        <v>0</v>
      </c>
      <c r="G861" s="78">
        <f t="shared" ca="1" si="153"/>
        <v>0.39</v>
      </c>
      <c r="H861" s="80">
        <v>2.7E-2</v>
      </c>
      <c r="I861" s="81">
        <f ca="1">IF(ISNUMBER($L861),VALUE(OFFSET(Banco!$A$1,Composições!$L861-1,COLUMN(Composições!I861)-4)),0)</f>
        <v>0</v>
      </c>
      <c r="J861" s="81">
        <f ca="1">IF(ISNUMBER($L861),VALUE(OFFSET(Banco!$A$1,Composições!$L861-1,COLUMN(Composições!J861)-4)),0)</f>
        <v>14.75</v>
      </c>
      <c r="K861" s="1">
        <f>COUNTA($A$1:$A861)-1</f>
        <v>128</v>
      </c>
      <c r="L861" s="1">
        <f ca="1">MATCH(Composições!CONCATENAR,Banco!$A:$A,0)</f>
        <v>12012</v>
      </c>
      <c r="M861" s="82" t="str">
        <f ca="1">IF(OR(ISERROR($L861),$H861="",$H861=0),"",OFFSET(M$1,MATCH($K861,$K$1:$K861,0)-1,0))</f>
        <v>F</v>
      </c>
    </row>
    <row r="862" spans="1:14" x14ac:dyDescent="0.2">
      <c r="B862" s="92" t="s">
        <v>6169</v>
      </c>
      <c r="C862" s="92" t="s">
        <v>8144</v>
      </c>
      <c r="D862" s="79" t="str">
        <f ca="1">IF(ISNUMBER($L862),OFFSET(Banco!$A$1,Composições!$L862-1,COLUMN(Composições!D862)-1),"")</f>
        <v>FUNDO ANTICORROSIVO PARA METAIS FERROSOS (ZARCAO)</v>
      </c>
      <c r="E862" s="78" t="str">
        <f ca="1">IF(ISNUMBER($L862),OFFSET(Banco!$A$1,Composições!$L862-1,COLUMN(Composições!E862)-1),"")</f>
        <v>L</v>
      </c>
      <c r="F862" s="78">
        <f t="shared" ca="1" si="153"/>
        <v>0</v>
      </c>
      <c r="G862" s="78">
        <f t="shared" ca="1" si="153"/>
        <v>0.15</v>
      </c>
      <c r="H862" s="80">
        <v>3.0000000000000001E-3</v>
      </c>
      <c r="I862" s="81">
        <f ca="1">IF(ISNUMBER($L862),VALUE(OFFSET(Banco!$A$1,Composições!$L862-1,COLUMN(Composições!I862)-4)),0)</f>
        <v>0</v>
      </c>
      <c r="J862" s="81">
        <f ca="1">IF(ISNUMBER($L862),VALUE(OFFSET(Banco!$A$1,Composições!$L862-1,COLUMN(Composições!J862)-4)),0)</f>
        <v>50.91</v>
      </c>
      <c r="K862" s="1">
        <f>COUNTA($A$1:$A862)-1</f>
        <v>128</v>
      </c>
      <c r="L862" s="1">
        <f ca="1">MATCH(Composições!CONCATENAR,Banco!$A:$A,0)</f>
        <v>12044</v>
      </c>
      <c r="M862" s="82" t="str">
        <f ca="1">IF(OR(ISERROR($L862),$H862="",$H862=0),"",OFFSET(M$1,MATCH($K862,$K$1:$K862,0)-1,0))</f>
        <v>F</v>
      </c>
    </row>
    <row r="863" spans="1:14" ht="22.5" x14ac:dyDescent="0.2">
      <c r="B863" s="92" t="s">
        <v>6165</v>
      </c>
      <c r="C863" s="92" t="s">
        <v>142</v>
      </c>
      <c r="D863" s="79" t="str">
        <f ca="1">IF(ISNUMBER($L863),OFFSET(Banco!$A$1,Composições!$L863-1,COLUMN(Composições!D863)-1),"")</f>
        <v>AUXILIAR DE ENCANADOR OU BOMBEIRO HIDRÁULICO COM ENCARGOS COMPLEMENTARES</v>
      </c>
      <c r="E863" s="78" t="str">
        <f ca="1">IF(ISNUMBER($L863),OFFSET(Banco!$A$1,Composições!$L863-1,COLUMN(Composições!E863)-1),"")</f>
        <v>H</v>
      </c>
      <c r="F863" s="78">
        <f t="shared" ca="1" si="153"/>
        <v>0</v>
      </c>
      <c r="G863" s="78">
        <f t="shared" ca="1" si="153"/>
        <v>12.77</v>
      </c>
      <c r="H863" s="80">
        <v>0.52200000000000002</v>
      </c>
      <c r="I863" s="81">
        <f ca="1">IF(ISNUMBER($L863),VALUE(OFFSET(Banco!$A$1,Composições!$L863-1,COLUMN(Composições!I863)-4)),0)</f>
        <v>0</v>
      </c>
      <c r="J863" s="81">
        <f ca="1">IF(ISNUMBER($L863),VALUE(OFFSET(Banco!$A$1,Composições!$L863-1,COLUMN(Composições!J863)-4)),0)</f>
        <v>24.48</v>
      </c>
      <c r="K863" s="1">
        <f>COUNTA($A$1:$A863)-1</f>
        <v>128</v>
      </c>
      <c r="L863" s="1">
        <f ca="1">MATCH(Composições!CONCATENAR,Banco!$A:$A,0)</f>
        <v>7040</v>
      </c>
      <c r="M863" s="82" t="str">
        <f ca="1">IF(OR(ISERROR($L863),$H863="",$H863=0),"",OFFSET(M$1,MATCH($K863,$K$1:$K863,0)-1,0))</f>
        <v>F</v>
      </c>
    </row>
    <row r="864" spans="1:14" x14ac:dyDescent="0.2">
      <c r="B864" s="92" t="s">
        <v>6165</v>
      </c>
      <c r="C864" s="92" t="s">
        <v>149</v>
      </c>
      <c r="D864" s="79" t="str">
        <f ca="1">IF(ISNUMBER($L864),OFFSET(Banco!$A$1,Composições!$L864-1,COLUMN(Composições!D864)-1),"")</f>
        <v>ENCANADOR OU BOMBEIRO HIDRÁULICO COM ENCARGOS COMPLEMENTARES</v>
      </c>
      <c r="E864" s="78" t="str">
        <f ca="1">IF(ISNUMBER($L864),OFFSET(Banco!$A$1,Composições!$L864-1,COLUMN(Composições!E864)-1),"")</f>
        <v>H</v>
      </c>
      <c r="F864" s="78">
        <f t="shared" ca="1" si="153"/>
        <v>0</v>
      </c>
      <c r="G864" s="78">
        <f t="shared" ca="1" si="153"/>
        <v>15.91</v>
      </c>
      <c r="H864" s="80">
        <v>0.52200000000000002</v>
      </c>
      <c r="I864" s="81">
        <f ca="1">IF(ISNUMBER($L864),VALUE(OFFSET(Banco!$A$1,Composições!$L864-1,COLUMN(Composições!I864)-4)),0)</f>
        <v>0</v>
      </c>
      <c r="J864" s="81">
        <f ca="1">IF(ISNUMBER($L864),VALUE(OFFSET(Banco!$A$1,Composições!$L864-1,COLUMN(Composições!J864)-4)),0)</f>
        <v>30.48</v>
      </c>
      <c r="K864" s="1">
        <f>COUNTA($A$1:$A864)-1</f>
        <v>128</v>
      </c>
      <c r="L864" s="1">
        <f ca="1">MATCH(Composições!CONCATENAR,Banco!$A:$A,0)</f>
        <v>7263</v>
      </c>
      <c r="M864" s="82" t="str">
        <f ca="1">IF(OR(ISERROR($L864),$H864="",$H864=0),"",OFFSET(M$1,MATCH($K864,$K$1:$K864,0)-1,0))</f>
        <v>F</v>
      </c>
    </row>
    <row r="865" spans="1:14" customFormat="1" ht="12.75" x14ac:dyDescent="0.2">
      <c r="K865">
        <f>COUNTA($A$1:$A865)-1</f>
        <v>128</v>
      </c>
      <c r="M865" s="85" t="str">
        <f ca="1">IF(OFFSET($M$1,MATCH(OFFSET(K865,-1,0),$K$1:$K865,0)-1,0)="F","F","")</f>
        <v>F</v>
      </c>
    </row>
    <row r="866" spans="1:14" x14ac:dyDescent="0.2">
      <c r="A866" s="83" t="str">
        <f>CONCATENAR</f>
        <v xml:space="preserve">Composição FNDE 330 </v>
      </c>
      <c r="B866" s="86" t="s">
        <v>8423</v>
      </c>
      <c r="C866" s="86" t="s">
        <v>8069</v>
      </c>
      <c r="D866" s="87" t="s">
        <v>8068</v>
      </c>
      <c r="E866" s="86" t="s">
        <v>6148</v>
      </c>
      <c r="F866" s="88">
        <f ca="1">IF($L866&gt;0,SUM(OFFSET(F866,1,0,$L866),0))</f>
        <v>0</v>
      </c>
      <c r="G866" s="88">
        <f ca="1">IF($L866&gt;0,SUM(OFFSET(G866,1,0,$L866),0))</f>
        <v>23.54</v>
      </c>
      <c r="H866" s="89"/>
      <c r="I866" s="90">
        <f ca="1">IF(ISERROR(F866),0,F866)</f>
        <v>0</v>
      </c>
      <c r="J866" s="91">
        <f ca="1">IF(ISERROR(G866),0,G866)</f>
        <v>23.54</v>
      </c>
      <c r="K866" s="1">
        <f>COUNTA($A$1:$A866)-1</f>
        <v>129</v>
      </c>
      <c r="L866" s="1">
        <f>IF(MAX(K:K)=K866,MATCH(9999999,$K:$K)+1,MATCH(K866+1,K:K,0))-ROW(L866)-2</f>
        <v>3</v>
      </c>
      <c r="M866" s="3" t="str">
        <f ca="1">IF(AND(OR(I866&lt;&gt;0,J866&lt;&gt;0),N866="Sim"),"F","")</f>
        <v>F</v>
      </c>
      <c r="N866" s="84" t="s">
        <v>64</v>
      </c>
    </row>
    <row r="867" spans="1:14" x14ac:dyDescent="0.2">
      <c r="B867" s="92" t="s">
        <v>6169</v>
      </c>
      <c r="C867" s="92" t="s">
        <v>8146</v>
      </c>
      <c r="D867" s="79" t="str">
        <f ca="1">IF(ISNUMBER($L867),OFFSET(Banco!$A$1,Composições!$L867-1,COLUMN(Composições!D867)-1),"")</f>
        <v>TAMPA CEGA EM PVC PARA CONDULETE 4 X 2"</v>
      </c>
      <c r="E867" s="78" t="str">
        <f ca="1">IF(ISNUMBER($L867),OFFSET(Banco!$A$1,Composições!$L867-1,COLUMN(Composições!E867)-1),"")</f>
        <v>UN</v>
      </c>
      <c r="F867" s="78">
        <f t="shared" ref="F867:G869" ca="1" si="154">TRUNC($H867*ROUND(I867,2),2)</f>
        <v>0</v>
      </c>
      <c r="G867" s="78">
        <f t="shared" ca="1" si="154"/>
        <v>6.52</v>
      </c>
      <c r="H867" s="80">
        <v>1</v>
      </c>
      <c r="I867" s="81">
        <f ca="1">IF(ISNUMBER($L867),VALUE(OFFSET(Banco!$A$1,Composições!$L867-1,COLUMN(Composições!I867)-4)),0)</f>
        <v>0</v>
      </c>
      <c r="J867" s="81">
        <f ca="1">IF(ISNUMBER($L867),VALUE(OFFSET(Banco!$A$1,Composições!$L867-1,COLUMN(Composições!J867)-4)),0)</f>
        <v>6.52</v>
      </c>
      <c r="K867" s="1">
        <f>COUNTA($A$1:$A867)-1</f>
        <v>129</v>
      </c>
      <c r="L867" s="1">
        <f ca="1">MATCH(Composições!CONCATENAR,Banco!$A:$A,0)</f>
        <v>13815</v>
      </c>
      <c r="M867" s="82" t="str">
        <f ca="1">IF(OR(ISERROR($L867),$H867="",$H867=0),"",OFFSET(M$1,MATCH($K867,$K$1:$K867,0)-1,0))</f>
        <v>F</v>
      </c>
    </row>
    <row r="868" spans="1:14" ht="22.5" x14ac:dyDescent="0.2">
      <c r="B868" s="92" t="s">
        <v>6165</v>
      </c>
      <c r="C868" s="92" t="s">
        <v>142</v>
      </c>
      <c r="D868" s="79" t="str">
        <f ca="1">IF(ISNUMBER($L868),OFFSET(Banco!$A$1,Composições!$L868-1,COLUMN(Composições!D868)-1),"")</f>
        <v>AUXILIAR DE ENCANADOR OU BOMBEIRO HIDRÁULICO COM ENCARGOS COMPLEMENTARES</v>
      </c>
      <c r="E868" s="78" t="str">
        <f ca="1">IF(ISNUMBER($L868),OFFSET(Banco!$A$1,Composições!$L868-1,COLUMN(Composições!E868)-1),"")</f>
        <v>H</v>
      </c>
      <c r="F868" s="78">
        <f t="shared" ca="1" si="154"/>
        <v>0</v>
      </c>
      <c r="G868" s="78">
        <f t="shared" ca="1" si="154"/>
        <v>7.58</v>
      </c>
      <c r="H868" s="80">
        <v>0.31</v>
      </c>
      <c r="I868" s="81">
        <f ca="1">IF(ISNUMBER($L868),VALUE(OFFSET(Banco!$A$1,Composições!$L868-1,COLUMN(Composições!I868)-4)),0)</f>
        <v>0</v>
      </c>
      <c r="J868" s="81">
        <f ca="1">IF(ISNUMBER($L868),VALUE(OFFSET(Banco!$A$1,Composições!$L868-1,COLUMN(Composições!J868)-4)),0)</f>
        <v>24.48</v>
      </c>
      <c r="K868" s="1">
        <f>COUNTA($A$1:$A868)-1</f>
        <v>129</v>
      </c>
      <c r="L868" s="1">
        <f ca="1">MATCH(Composições!CONCATENAR,Banco!$A:$A,0)</f>
        <v>7040</v>
      </c>
      <c r="M868" s="82" t="str">
        <f ca="1">IF(OR(ISERROR($L868),$H868="",$H868=0),"",OFFSET(M$1,MATCH($K868,$K$1:$K868,0)-1,0))</f>
        <v>F</v>
      </c>
    </row>
    <row r="869" spans="1:14" x14ac:dyDescent="0.2">
      <c r="B869" s="92" t="s">
        <v>6165</v>
      </c>
      <c r="C869" s="92" t="s">
        <v>149</v>
      </c>
      <c r="D869" s="79" t="str">
        <f ca="1">IF(ISNUMBER($L869),OFFSET(Banco!$A$1,Composições!$L869-1,COLUMN(Composições!D869)-1),"")</f>
        <v>ENCANADOR OU BOMBEIRO HIDRÁULICO COM ENCARGOS COMPLEMENTARES</v>
      </c>
      <c r="E869" s="78" t="str">
        <f ca="1">IF(ISNUMBER($L869),OFFSET(Banco!$A$1,Composições!$L869-1,COLUMN(Composições!E869)-1),"")</f>
        <v>H</v>
      </c>
      <c r="F869" s="78">
        <f t="shared" ca="1" si="154"/>
        <v>0</v>
      </c>
      <c r="G869" s="78">
        <f t="shared" ca="1" si="154"/>
        <v>9.44</v>
      </c>
      <c r="H869" s="80">
        <v>0.31</v>
      </c>
      <c r="I869" s="81">
        <f ca="1">IF(ISNUMBER($L869),VALUE(OFFSET(Banco!$A$1,Composições!$L869-1,COLUMN(Composições!I869)-4)),0)</f>
        <v>0</v>
      </c>
      <c r="J869" s="81">
        <f ca="1">IF(ISNUMBER($L869),VALUE(OFFSET(Banco!$A$1,Composições!$L869-1,COLUMN(Composições!J869)-4)),0)</f>
        <v>30.48</v>
      </c>
      <c r="K869" s="1">
        <f>COUNTA($A$1:$A869)-1</f>
        <v>129</v>
      </c>
      <c r="L869" s="1">
        <f ca="1">MATCH(Composições!CONCATENAR,Banco!$A:$A,0)</f>
        <v>7263</v>
      </c>
      <c r="M869" s="82" t="str">
        <f ca="1">IF(OR(ISERROR($L869),$H869="",$H869=0),"",OFFSET(M$1,MATCH($K869,$K$1:$K869,0)-1,0))</f>
        <v>F</v>
      </c>
    </row>
    <row r="870" spans="1:14" customFormat="1" ht="12.75" x14ac:dyDescent="0.2">
      <c r="K870">
        <f>COUNTA($A$1:$A870)-1</f>
        <v>129</v>
      </c>
      <c r="M870" s="85" t="str">
        <f ca="1">IF(OFFSET($M$1,MATCH(OFFSET(K870,-1,0),$K$1:$K870,0)-1,0)="F","F","")</f>
        <v>F</v>
      </c>
    </row>
    <row r="871" spans="1:14" ht="33.75" x14ac:dyDescent="0.2">
      <c r="A871" s="83" t="str">
        <f>CONCATENAR</f>
        <v xml:space="preserve">Composição FNDE 333 </v>
      </c>
      <c r="B871" s="86" t="s">
        <v>8423</v>
      </c>
      <c r="C871" s="86" t="s">
        <v>8067</v>
      </c>
      <c r="D871" s="87" t="s">
        <v>8066</v>
      </c>
      <c r="E871" s="86" t="s">
        <v>6148</v>
      </c>
      <c r="F871" s="88">
        <f ca="1">IF($L871&gt;0,SUM(OFFSET(F871,1,0,$L871),0))</f>
        <v>0</v>
      </c>
      <c r="G871" s="88">
        <f ca="1">IF($L871&gt;0,SUM(OFFSET(G871,1,0,$L871),0))</f>
        <v>79.180000000000007</v>
      </c>
      <c r="H871" s="89"/>
      <c r="I871" s="90">
        <f ca="1">IF(ISERROR(F871),0,F871)</f>
        <v>0</v>
      </c>
      <c r="J871" s="91">
        <f ca="1">IF(ISERROR(G871),0,G871)</f>
        <v>79.180000000000007</v>
      </c>
      <c r="K871" s="1">
        <f>COUNTA($A$1:$A871)-1</f>
        <v>130</v>
      </c>
      <c r="L871" s="1">
        <f>IF(MAX(K:K)=K871,MATCH(9999999,$K:$K)+1,MATCH(K871+1,K:K,0))-ROW(L871)-2</f>
        <v>5</v>
      </c>
      <c r="M871" s="3" t="str">
        <f ca="1">IF(AND(OR(I871&lt;&gt;0,J871&lt;&gt;0),N871="Sim"),"F","")</f>
        <v>F</v>
      </c>
      <c r="N871" s="84" t="s">
        <v>64</v>
      </c>
    </row>
    <row r="872" spans="1:14" x14ac:dyDescent="0.2">
      <c r="B872" s="92" t="s">
        <v>6169</v>
      </c>
      <c r="C872" s="92" t="s">
        <v>8147</v>
      </c>
      <c r="D872" s="79" t="str">
        <f ca="1">IF(ISNUMBER($L872),OFFSET(Banco!$A$1,Composições!$L872-1,COLUMN(Composições!D872)-1),"")</f>
        <v>ELETRODO REVESTIDO AWS - E6013, DIAMETRO IGUAL A 2,50 MM</v>
      </c>
      <c r="E872" s="78" t="str">
        <f ca="1">IF(ISNUMBER($L872),OFFSET(Banco!$A$1,Composições!$L872-1,COLUMN(Composições!E872)-1),"")</f>
        <v>KG</v>
      </c>
      <c r="F872" s="78">
        <f t="shared" ref="F872:G876" ca="1" si="155">TRUNC($H872*ROUND(I872,2),2)</f>
        <v>0</v>
      </c>
      <c r="G872" s="78">
        <f t="shared" ca="1" si="155"/>
        <v>1.87</v>
      </c>
      <c r="H872" s="80">
        <v>2.9000000000000001E-2</v>
      </c>
      <c r="I872" s="81">
        <f ca="1">IF(ISNUMBER($L872),VALUE(OFFSET(Banco!$A$1,Composições!$L872-1,COLUMN(Composições!I872)-4)),0)</f>
        <v>0</v>
      </c>
      <c r="J872" s="81">
        <f ca="1">IF(ISNUMBER($L872),VALUE(OFFSET(Banco!$A$1,Composições!$L872-1,COLUMN(Composições!J872)-4)),0)</f>
        <v>64.760000000000005</v>
      </c>
      <c r="K872" s="1">
        <f>COUNTA($A$1:$A872)-1</f>
        <v>130</v>
      </c>
      <c r="L872" s="1">
        <f ca="1">MATCH(Composições!CONCATENAR,Banco!$A:$A,0)</f>
        <v>11733</v>
      </c>
      <c r="M872" s="82" t="str">
        <f ca="1">IF(OR(ISERROR($L872),$H872="",$H872=0),"",OFFSET(M$1,MATCH($K872,$K$1:$K872,0)-1,0))</f>
        <v>F</v>
      </c>
    </row>
    <row r="873" spans="1:14" ht="22.5" x14ac:dyDescent="0.2">
      <c r="B873" s="92" t="s">
        <v>6165</v>
      </c>
      <c r="C873" s="92" t="s">
        <v>8148</v>
      </c>
      <c r="D873" s="79" t="str">
        <f ca="1">IF(ISNUMBER($L873),OFFSET(Banco!$A$1,Composições!$L873-1,COLUMN(Composições!D873)-1),"")</f>
        <v>LUVA DE REDUCAO EM ACO CARBONO, COM ENCAIXE PARA SOLDA DN SW, PRESSAO 3.000 LBS, DN 1 1/2" X 1 1/4"</v>
      </c>
      <c r="E873" s="78" t="str">
        <f ca="1">IF(ISNUMBER($L873),OFFSET(Banco!$A$1,Composições!$L873-1,COLUMN(Composições!E873)-1),"")</f>
        <v>UN</v>
      </c>
      <c r="F873" s="78">
        <f t="shared" ca="1" si="155"/>
        <v>0</v>
      </c>
      <c r="G873" s="78">
        <f t="shared" ca="1" si="155"/>
        <v>56.09</v>
      </c>
      <c r="H873" s="80">
        <v>1</v>
      </c>
      <c r="I873" s="81">
        <f ca="1">IF(ISNUMBER($L873),VALUE(OFFSET(Banco!$A$1,Composições!$L873-1,COLUMN(Composições!I873)-4)),0)</f>
        <v>0</v>
      </c>
      <c r="J873" s="81">
        <f ca="1">IF(ISNUMBER($L873),VALUE(OFFSET(Banco!$A$1,Composições!$L873-1,COLUMN(Composições!J873)-4)),0)</f>
        <v>56.09</v>
      </c>
      <c r="K873" s="1">
        <f>COUNTA($A$1:$A873)-1</f>
        <v>130</v>
      </c>
      <c r="L873" s="1">
        <f ca="1">MATCH(Composições!CONCATENAR,Banco!$A:$A,0)</f>
        <v>14834</v>
      </c>
      <c r="M873" s="82" t="str">
        <f ca="1">IF(OR(ISERROR($L873),$H873="",$H873=0),"",OFFSET(M$1,MATCH($K873,$K$1:$K873,0)-1,0))</f>
        <v>F</v>
      </c>
    </row>
    <row r="874" spans="1:14" ht="22.5" x14ac:dyDescent="0.2">
      <c r="B874" s="92" t="s">
        <v>6165</v>
      </c>
      <c r="C874" s="92" t="s">
        <v>142</v>
      </c>
      <c r="D874" s="79" t="str">
        <f ca="1">IF(ISNUMBER($L874),OFFSET(Banco!$A$1,Composições!$L874-1,COLUMN(Composições!D874)-1),"")</f>
        <v>AUXILIAR DE ENCANADOR OU BOMBEIRO HIDRÁULICO COM ENCARGOS COMPLEMENTARES</v>
      </c>
      <c r="E874" s="78" t="str">
        <f ca="1">IF(ISNUMBER($L874),OFFSET(Banco!$A$1,Composições!$L874-1,COLUMN(Composições!E874)-1),"")</f>
        <v>H</v>
      </c>
      <c r="F874" s="78">
        <f t="shared" ca="1" si="155"/>
        <v>0</v>
      </c>
      <c r="G874" s="78">
        <f t="shared" ca="1" si="155"/>
        <v>5.87</v>
      </c>
      <c r="H874" s="80">
        <v>0.24</v>
      </c>
      <c r="I874" s="81">
        <f ca="1">IF(ISNUMBER($L874),VALUE(OFFSET(Banco!$A$1,Composições!$L874-1,COLUMN(Composições!I874)-4)),0)</f>
        <v>0</v>
      </c>
      <c r="J874" s="81">
        <f ca="1">IF(ISNUMBER($L874),VALUE(OFFSET(Banco!$A$1,Composições!$L874-1,COLUMN(Composições!J874)-4)),0)</f>
        <v>24.48</v>
      </c>
      <c r="K874" s="1">
        <f>COUNTA($A$1:$A874)-1</f>
        <v>130</v>
      </c>
      <c r="L874" s="1">
        <f ca="1">MATCH(Composições!CONCATENAR,Banco!$A:$A,0)</f>
        <v>7040</v>
      </c>
      <c r="M874" s="82" t="str">
        <f ca="1">IF(OR(ISERROR($L874),$H874="",$H874=0),"",OFFSET(M$1,MATCH($K874,$K$1:$K874,0)-1,0))</f>
        <v>F</v>
      </c>
    </row>
    <row r="875" spans="1:14" x14ac:dyDescent="0.2">
      <c r="B875" s="92" t="s">
        <v>6165</v>
      </c>
      <c r="C875" s="92" t="s">
        <v>149</v>
      </c>
      <c r="D875" s="79" t="str">
        <f ca="1">IF(ISNUMBER($L875),OFFSET(Banco!$A$1,Composições!$L875-1,COLUMN(Composições!D875)-1),"")</f>
        <v>ENCANADOR OU BOMBEIRO HIDRÁULICO COM ENCARGOS COMPLEMENTARES</v>
      </c>
      <c r="E875" s="78" t="str">
        <f ca="1">IF(ISNUMBER($L875),OFFSET(Banco!$A$1,Composições!$L875-1,COLUMN(Composições!E875)-1),"")</f>
        <v>H</v>
      </c>
      <c r="F875" s="78">
        <f t="shared" ca="1" si="155"/>
        <v>0</v>
      </c>
      <c r="G875" s="78">
        <f t="shared" ca="1" si="155"/>
        <v>7.31</v>
      </c>
      <c r="H875" s="80">
        <v>0.24</v>
      </c>
      <c r="I875" s="81">
        <f ca="1">IF(ISNUMBER($L875),VALUE(OFFSET(Banco!$A$1,Composições!$L875-1,COLUMN(Composições!I875)-4)),0)</f>
        <v>0</v>
      </c>
      <c r="J875" s="81">
        <f ca="1">IF(ISNUMBER($L875),VALUE(OFFSET(Banco!$A$1,Composições!$L875-1,COLUMN(Composições!J875)-4)),0)</f>
        <v>30.48</v>
      </c>
      <c r="K875" s="1">
        <f>COUNTA($A$1:$A875)-1</f>
        <v>130</v>
      </c>
      <c r="L875" s="1">
        <f ca="1">MATCH(Composições!CONCATENAR,Banco!$A:$A,0)</f>
        <v>7263</v>
      </c>
      <c r="M875" s="82" t="str">
        <f ca="1">IF(OR(ISERROR($L875),$H875="",$H875=0),"",OFFSET(M$1,MATCH($K875,$K$1:$K875,0)-1,0))</f>
        <v>F</v>
      </c>
    </row>
    <row r="876" spans="1:14" x14ac:dyDescent="0.2">
      <c r="B876" s="92" t="s">
        <v>6165</v>
      </c>
      <c r="C876" s="92" t="s">
        <v>157</v>
      </c>
      <c r="D876" s="79" t="str">
        <f ca="1">IF(ISNUMBER($L876),OFFSET(Banco!$A$1,Composições!$L876-1,COLUMN(Composições!D876)-1),"")</f>
        <v>SOLDADOR COM ENCARGOS COMPLEMENTARES</v>
      </c>
      <c r="E876" s="78" t="str">
        <f ca="1">IF(ISNUMBER($L876),OFFSET(Banco!$A$1,Composições!$L876-1,COLUMN(Composições!E876)-1),"")</f>
        <v>H</v>
      </c>
      <c r="F876" s="78">
        <f t="shared" ca="1" si="155"/>
        <v>0</v>
      </c>
      <c r="G876" s="78">
        <f t="shared" ca="1" si="155"/>
        <v>8.0399999999999991</v>
      </c>
      <c r="H876" s="80">
        <v>0.24</v>
      </c>
      <c r="I876" s="81">
        <f ca="1">IF(ISNUMBER($L876),VALUE(OFFSET(Banco!$A$1,Composições!$L876-1,COLUMN(Composições!I876)-4)),0)</f>
        <v>0</v>
      </c>
      <c r="J876" s="81">
        <f ca="1">IF(ISNUMBER($L876),VALUE(OFFSET(Banco!$A$1,Composições!$L876-1,COLUMN(Composições!J876)-4)),0)</f>
        <v>33.520000000000003</v>
      </c>
      <c r="K876" s="1">
        <f>COUNTA($A$1:$A876)-1</f>
        <v>130</v>
      </c>
      <c r="L876" s="1">
        <f ca="1">MATCH(Composições!CONCATENAR,Banco!$A:$A,0)</f>
        <v>7366</v>
      </c>
      <c r="M876" s="82" t="str">
        <f ca="1">IF(OR(ISERROR($L876),$H876="",$H876=0),"",OFFSET(M$1,MATCH($K876,$K$1:$K876,0)-1,0))</f>
        <v>F</v>
      </c>
    </row>
    <row r="877" spans="1:14" customFormat="1" ht="12.75" x14ac:dyDescent="0.2">
      <c r="K877">
        <f>COUNTA($A$1:$A877)-1</f>
        <v>130</v>
      </c>
      <c r="M877" s="85" t="str">
        <f ca="1">IF(OFFSET($M$1,MATCH(OFFSET(K877,-1,0),$K$1:$K877,0)-1,0)="F","F","")</f>
        <v>F</v>
      </c>
    </row>
    <row r="878" spans="1:14" ht="22.5" x14ac:dyDescent="0.2">
      <c r="A878" s="83" t="str">
        <f>CONCATENAR</f>
        <v>Composição FNDE 331</v>
      </c>
      <c r="B878" s="86" t="s">
        <v>8423</v>
      </c>
      <c r="C878" s="86" t="s">
        <v>8065</v>
      </c>
      <c r="D878" s="87" t="s">
        <v>8064</v>
      </c>
      <c r="E878" s="86" t="s">
        <v>6148</v>
      </c>
      <c r="F878" s="88">
        <f ca="1">IF($L878&gt;0,SUM(OFFSET(F878,1,0,$L878),0))</f>
        <v>0</v>
      </c>
      <c r="G878" s="88">
        <f ca="1">IF($L878&gt;0,SUM(OFFSET(G878,1,0,$L878),0))</f>
        <v>295.00000000000006</v>
      </c>
      <c r="H878" s="89"/>
      <c r="I878" s="90">
        <f ca="1">IF(ISERROR(F878),0,F878)</f>
        <v>0</v>
      </c>
      <c r="J878" s="91">
        <f ca="1">IF(ISERROR(G878),0,G878)</f>
        <v>295.00000000000006</v>
      </c>
      <c r="K878" s="1">
        <f>COUNTA($A$1:$A878)-1</f>
        <v>131</v>
      </c>
      <c r="L878" s="1">
        <f>IF(MAX(K:K)=K878,MATCH(9999999,$K:$K)+1,MATCH(K878+1,K:K,0))-ROW(L878)-2</f>
        <v>5</v>
      </c>
      <c r="M878" s="3" t="str">
        <f ca="1">IF(AND(OR(I878&lt;&gt;0,J878&lt;&gt;0),N878="Sim"),"F","")</f>
        <v>F</v>
      </c>
      <c r="N878" s="84" t="s">
        <v>64</v>
      </c>
    </row>
    <row r="879" spans="1:14" x14ac:dyDescent="0.2">
      <c r="B879" s="92" t="s">
        <v>6169</v>
      </c>
      <c r="C879" s="92" t="s">
        <v>8147</v>
      </c>
      <c r="D879" s="79" t="str">
        <f ca="1">IF(ISNUMBER($L879),OFFSET(Banco!$A$1,Composições!$L879-1,COLUMN(Composições!D879)-1),"")</f>
        <v>ELETRODO REVESTIDO AWS - E6013, DIAMETRO IGUAL A 2,50 MM</v>
      </c>
      <c r="E879" s="78" t="str">
        <f ca="1">IF(ISNUMBER($L879),OFFSET(Banco!$A$1,Composições!$L879-1,COLUMN(Composições!E879)-1),"")</f>
        <v>KG</v>
      </c>
      <c r="F879" s="78">
        <f t="shared" ref="F879:G883" ca="1" si="156">TRUNC($H879*ROUND(I879,2),2)</f>
        <v>0</v>
      </c>
      <c r="G879" s="78">
        <f t="shared" ca="1" si="156"/>
        <v>4.33</v>
      </c>
      <c r="H879" s="80">
        <v>6.7000000000000004E-2</v>
      </c>
      <c r="I879" s="81">
        <f ca="1">IF(ISNUMBER($L879),VALUE(OFFSET(Banco!$A$1,Composições!$L879-1,COLUMN(Composições!I879)-4)),0)</f>
        <v>0</v>
      </c>
      <c r="J879" s="81">
        <f ca="1">IF(ISNUMBER($L879),VALUE(OFFSET(Banco!$A$1,Composições!$L879-1,COLUMN(Composições!J879)-4)),0)</f>
        <v>64.760000000000005</v>
      </c>
      <c r="K879" s="1">
        <f>COUNTA($A$1:$A879)-1</f>
        <v>131</v>
      </c>
      <c r="L879" s="1">
        <f ca="1">MATCH(Composições!CONCATENAR,Banco!$A:$A,0)</f>
        <v>11733</v>
      </c>
      <c r="M879" s="82" t="str">
        <f ca="1">IF(OR(ISERROR($L879),$H879="",$H879=0),"",OFFSET(M$1,MATCH($K879,$K$1:$K879,0)-1,0))</f>
        <v>F</v>
      </c>
    </row>
    <row r="880" spans="1:14" ht="22.5" x14ac:dyDescent="0.2">
      <c r="B880" s="92" t="s">
        <v>6165</v>
      </c>
      <c r="C880" s="92" t="s">
        <v>8149</v>
      </c>
      <c r="D880" s="79" t="str">
        <f ca="1">IF(ISNUMBER($L880),OFFSET(Banco!$A$1,Composições!$L880-1,COLUMN(Composições!D880)-1),"")</f>
        <v>LUVA DE REDUCAO EM ACO CARBONO, COM ENCAIXE PARA SOLDA DN SW, PRESSAO 3.000 LBS, DN 3" X 2 1/2"</v>
      </c>
      <c r="E880" s="78" t="str">
        <f ca="1">IF(ISNUMBER($L880),OFFSET(Banco!$A$1,Composições!$L880-1,COLUMN(Composições!E880)-1),"")</f>
        <v>UN</v>
      </c>
      <c r="F880" s="78">
        <f t="shared" ca="1" si="156"/>
        <v>0</v>
      </c>
      <c r="G880" s="78">
        <f t="shared" ca="1" si="156"/>
        <v>240.69</v>
      </c>
      <c r="H880" s="80">
        <v>1</v>
      </c>
      <c r="I880" s="81">
        <f ca="1">IF(ISNUMBER($L880),VALUE(OFFSET(Banco!$A$1,Composições!$L880-1,COLUMN(Composições!I880)-4)),0)</f>
        <v>0</v>
      </c>
      <c r="J880" s="81">
        <f ca="1">IF(ISNUMBER($L880),VALUE(OFFSET(Banco!$A$1,Composições!$L880-1,COLUMN(Composições!J880)-4)),0)</f>
        <v>240.69</v>
      </c>
      <c r="K880" s="1">
        <f>COUNTA($A$1:$A880)-1</f>
        <v>131</v>
      </c>
      <c r="L880" s="1">
        <f ca="1">MATCH(Composições!CONCATENAR,Banco!$A:$A,0)</f>
        <v>14835</v>
      </c>
      <c r="M880" s="82" t="str">
        <f ca="1">IF(OR(ISERROR($L880),$H880="",$H880=0),"",OFFSET(M$1,MATCH($K880,$K$1:$K880,0)-1,0))</f>
        <v>F</v>
      </c>
    </row>
    <row r="881" spans="1:14" ht="22.5" x14ac:dyDescent="0.2">
      <c r="B881" s="92" t="s">
        <v>6165</v>
      </c>
      <c r="C881" s="92" t="s">
        <v>142</v>
      </c>
      <c r="D881" s="79" t="str">
        <f ca="1">IF(ISNUMBER($L881),OFFSET(Banco!$A$1,Composições!$L881-1,COLUMN(Composições!D881)-1),"")</f>
        <v>AUXILIAR DE ENCANADOR OU BOMBEIRO HIDRÁULICO COM ENCARGOS COMPLEMENTARES</v>
      </c>
      <c r="E881" s="78" t="str">
        <f ca="1">IF(ISNUMBER($L881),OFFSET(Banco!$A$1,Composições!$L881-1,COLUMN(Composições!E881)-1),"")</f>
        <v>H</v>
      </c>
      <c r="F881" s="78">
        <f t="shared" ca="1" si="156"/>
        <v>0</v>
      </c>
      <c r="G881" s="78">
        <f t="shared" ca="1" si="156"/>
        <v>13.83</v>
      </c>
      <c r="H881" s="80">
        <v>0.56499999999999995</v>
      </c>
      <c r="I881" s="81">
        <f ca="1">IF(ISNUMBER($L881),VALUE(OFFSET(Banco!$A$1,Composições!$L881-1,COLUMN(Composições!I881)-4)),0)</f>
        <v>0</v>
      </c>
      <c r="J881" s="81">
        <f ca="1">IF(ISNUMBER($L881),VALUE(OFFSET(Banco!$A$1,Composições!$L881-1,COLUMN(Composições!J881)-4)),0)</f>
        <v>24.48</v>
      </c>
      <c r="K881" s="1">
        <f>COUNTA($A$1:$A881)-1</f>
        <v>131</v>
      </c>
      <c r="L881" s="1">
        <f ca="1">MATCH(Composições!CONCATENAR,Banco!$A:$A,0)</f>
        <v>7040</v>
      </c>
      <c r="M881" s="82" t="str">
        <f ca="1">IF(OR(ISERROR($L881),$H881="",$H881=0),"",OFFSET(M$1,MATCH($K881,$K$1:$K881,0)-1,0))</f>
        <v>F</v>
      </c>
    </row>
    <row r="882" spans="1:14" x14ac:dyDescent="0.2">
      <c r="B882" s="92" t="s">
        <v>6165</v>
      </c>
      <c r="C882" s="92" t="s">
        <v>149</v>
      </c>
      <c r="D882" s="79" t="str">
        <f ca="1">IF(ISNUMBER($L882),OFFSET(Banco!$A$1,Composições!$L882-1,COLUMN(Composições!D882)-1),"")</f>
        <v>ENCANADOR OU BOMBEIRO HIDRÁULICO COM ENCARGOS COMPLEMENTARES</v>
      </c>
      <c r="E882" s="78" t="str">
        <f ca="1">IF(ISNUMBER($L882),OFFSET(Banco!$A$1,Composições!$L882-1,COLUMN(Composições!E882)-1),"")</f>
        <v>H</v>
      </c>
      <c r="F882" s="78">
        <f t="shared" ca="1" si="156"/>
        <v>0</v>
      </c>
      <c r="G882" s="78">
        <f t="shared" ca="1" si="156"/>
        <v>17.22</v>
      </c>
      <c r="H882" s="80">
        <v>0.56499999999999995</v>
      </c>
      <c r="I882" s="81">
        <f ca="1">IF(ISNUMBER($L882),VALUE(OFFSET(Banco!$A$1,Composições!$L882-1,COLUMN(Composições!I882)-4)),0)</f>
        <v>0</v>
      </c>
      <c r="J882" s="81">
        <f ca="1">IF(ISNUMBER($L882),VALUE(OFFSET(Banco!$A$1,Composições!$L882-1,COLUMN(Composições!J882)-4)),0)</f>
        <v>30.48</v>
      </c>
      <c r="K882" s="1">
        <f>COUNTA($A$1:$A882)-1</f>
        <v>131</v>
      </c>
      <c r="L882" s="1">
        <f ca="1">MATCH(Composições!CONCATENAR,Banco!$A:$A,0)</f>
        <v>7263</v>
      </c>
      <c r="M882" s="82" t="str">
        <f ca="1">IF(OR(ISERROR($L882),$H882="",$H882=0),"",OFFSET(M$1,MATCH($K882,$K$1:$K882,0)-1,0))</f>
        <v>F</v>
      </c>
    </row>
    <row r="883" spans="1:14" x14ac:dyDescent="0.2">
      <c r="B883" s="92" t="s">
        <v>6165</v>
      </c>
      <c r="C883" s="92" t="s">
        <v>157</v>
      </c>
      <c r="D883" s="79" t="str">
        <f ca="1">IF(ISNUMBER($L883),OFFSET(Banco!$A$1,Composições!$L883-1,COLUMN(Composições!D883)-1),"")</f>
        <v>SOLDADOR COM ENCARGOS COMPLEMENTARES</v>
      </c>
      <c r="E883" s="78" t="str">
        <f ca="1">IF(ISNUMBER($L883),OFFSET(Banco!$A$1,Composições!$L883-1,COLUMN(Composições!E883)-1),"")</f>
        <v>H</v>
      </c>
      <c r="F883" s="78">
        <f t="shared" ca="1" si="156"/>
        <v>0</v>
      </c>
      <c r="G883" s="78">
        <f t="shared" ca="1" si="156"/>
        <v>18.93</v>
      </c>
      <c r="H883" s="80">
        <v>0.56499999999999995</v>
      </c>
      <c r="I883" s="81">
        <f ca="1">IF(ISNUMBER($L883),VALUE(OFFSET(Banco!$A$1,Composições!$L883-1,COLUMN(Composições!I883)-4)),0)</f>
        <v>0</v>
      </c>
      <c r="J883" s="81">
        <f ca="1">IF(ISNUMBER($L883),VALUE(OFFSET(Banco!$A$1,Composições!$L883-1,COLUMN(Composições!J883)-4)),0)</f>
        <v>33.520000000000003</v>
      </c>
      <c r="K883" s="1">
        <f>COUNTA($A$1:$A883)-1</f>
        <v>131</v>
      </c>
      <c r="L883" s="1">
        <f ca="1">MATCH(Composições!CONCATENAR,Banco!$A:$A,0)</f>
        <v>7366</v>
      </c>
      <c r="M883" s="82" t="str">
        <f ca="1">IF(OR(ISERROR($L883),$H883="",$H883=0),"",OFFSET(M$1,MATCH($K883,$K$1:$K883,0)-1,0))</f>
        <v>F</v>
      </c>
    </row>
    <row r="884" spans="1:14" customFormat="1" ht="12.75" x14ac:dyDescent="0.2">
      <c r="K884">
        <f>COUNTA($A$1:$A884)-1</f>
        <v>131</v>
      </c>
      <c r="M884" s="85" t="str">
        <f ca="1">IF(OFFSET($M$1,MATCH(OFFSET(K884,-1,0),$K$1:$K884,0)-1,0)="F","F","")</f>
        <v>F</v>
      </c>
    </row>
    <row r="885" spans="1:14" ht="22.5" x14ac:dyDescent="0.2">
      <c r="A885" s="83" t="str">
        <f>CONCATENAR</f>
        <v>Composição FNDE 334</v>
      </c>
      <c r="B885" s="86" t="s">
        <v>8423</v>
      </c>
      <c r="C885" s="86" t="s">
        <v>8063</v>
      </c>
      <c r="D885" s="87" t="s">
        <v>8062</v>
      </c>
      <c r="E885" s="86" t="s">
        <v>6148</v>
      </c>
      <c r="F885" s="88">
        <f ca="1">IF($L885&gt;0,SUM(OFFSET(F885,1,0,$L885),0))</f>
        <v>0</v>
      </c>
      <c r="G885" s="88">
        <f ca="1">IF($L885&gt;0,SUM(OFFSET(G885,1,0,$L885),0))</f>
        <v>60.6</v>
      </c>
      <c r="H885" s="89"/>
      <c r="I885" s="90">
        <f ca="1">IF(ISERROR(F885),0,F885)</f>
        <v>0</v>
      </c>
      <c r="J885" s="91">
        <f ca="1">IF(ISERROR(G885),0,G885)</f>
        <v>60.6</v>
      </c>
      <c r="K885" s="1">
        <f>COUNTA($A$1:$A885)-1</f>
        <v>132</v>
      </c>
      <c r="L885" s="1">
        <f>IF(MAX(K:K)=K885,MATCH(9999999,$K:$K)+1,MATCH(K885+1,K:K,0))-ROW(L885)-2</f>
        <v>5</v>
      </c>
      <c r="M885" s="3" t="str">
        <f ca="1">IF(AND(OR(I885&lt;&gt;0,J885&lt;&gt;0),N885="Sim"),"F","")</f>
        <v>F</v>
      </c>
      <c r="N885" s="84" t="s">
        <v>64</v>
      </c>
    </row>
    <row r="886" spans="1:14" x14ac:dyDescent="0.2">
      <c r="B886" s="92" t="s">
        <v>6169</v>
      </c>
      <c r="C886" s="92" t="s">
        <v>8147</v>
      </c>
      <c r="D886" s="79" t="str">
        <f ca="1">IF(ISNUMBER($L886),OFFSET(Banco!$A$1,Composições!$L886-1,COLUMN(Composições!D886)-1),"")</f>
        <v>ELETRODO REVESTIDO AWS - E6013, DIAMETRO IGUAL A 2,50 MM</v>
      </c>
      <c r="E886" s="78" t="str">
        <f ca="1">IF(ISNUMBER($L886),OFFSET(Banco!$A$1,Composições!$L886-1,COLUMN(Composições!E886)-1),"")</f>
        <v>KG</v>
      </c>
      <c r="F886" s="78">
        <f t="shared" ref="F886:G890" ca="1" si="157">TRUNC($H886*ROUND(I886,2),2)</f>
        <v>0</v>
      </c>
      <c r="G886" s="78">
        <f t="shared" ca="1" si="157"/>
        <v>5.76</v>
      </c>
      <c r="H886" s="80">
        <v>8.8999999999999996E-2</v>
      </c>
      <c r="I886" s="81">
        <f ca="1">IF(ISNUMBER($L886),VALUE(OFFSET(Banco!$A$1,Composições!$L886-1,COLUMN(Composições!I886)-4)),0)</f>
        <v>0</v>
      </c>
      <c r="J886" s="81">
        <f ca="1">IF(ISNUMBER($L886),VALUE(OFFSET(Banco!$A$1,Composições!$L886-1,COLUMN(Composições!J886)-4)),0)</f>
        <v>64.760000000000005</v>
      </c>
      <c r="K886" s="1">
        <f>COUNTA($A$1:$A886)-1</f>
        <v>132</v>
      </c>
      <c r="L886" s="1">
        <f ca="1">MATCH(Composições!CONCATENAR,Banco!$A:$A,0)</f>
        <v>11733</v>
      </c>
      <c r="M886" s="82" t="str">
        <f ca="1">IF(OR(ISERROR($L886),$H886="",$H886=0),"",OFFSET(M$1,MATCH($K886,$K$1:$K886,0)-1,0))</f>
        <v>F</v>
      </c>
    </row>
    <row r="887" spans="1:14" ht="22.5" x14ac:dyDescent="0.2">
      <c r="B887" s="92" t="s">
        <v>6169</v>
      </c>
      <c r="C887" s="92" t="s">
        <v>8149</v>
      </c>
      <c r="D887" s="79" t="str">
        <f ca="1">IF(ISNUMBER($L887),OFFSET(Banco!$A$1,Composições!$L887-1,COLUMN(Composições!D887)-1),"")</f>
        <v>LUVA DE REDUCAO EM ACO CARBONO, COM ENCAIXE PARA SOLDA DN SW, PRESSAO 3.000 LBS, DN 3" X 2 1/2"</v>
      </c>
      <c r="E887" s="78" t="str">
        <f ca="1">IF(ISNUMBER($L887),OFFSET(Banco!$A$1,Composições!$L887-1,COLUMN(Composições!E887)-1),"")</f>
        <v>UN</v>
      </c>
      <c r="F887" s="78">
        <f t="shared" ca="1" si="157"/>
        <v>0</v>
      </c>
      <c r="G887" s="78">
        <f t="shared" ca="1" si="157"/>
        <v>0</v>
      </c>
      <c r="H887" s="80">
        <v>0.7</v>
      </c>
      <c r="I887" s="81">
        <f ca="1">IF(ISNUMBER($L887),VALUE(OFFSET(Banco!$A$1,Composições!$L887-1,COLUMN(Composições!I887)-4)),0)</f>
        <v>0</v>
      </c>
      <c r="J887" s="81">
        <f ca="1">IF(ISNUMBER($L887),VALUE(OFFSET(Banco!$A$1,Composições!$L887-1,COLUMN(Composições!J887)-4)),0)</f>
        <v>0</v>
      </c>
      <c r="K887" s="1">
        <f>COUNTA($A$1:$A887)-1</f>
        <v>132</v>
      </c>
      <c r="L887" s="1">
        <f ca="1">MATCH(Composições!CONCATENAR,Banco!$A:$A,0)</f>
        <v>12635</v>
      </c>
      <c r="M887" s="82" t="str">
        <f ca="1">IF(OR(ISERROR($L887),$H887="",$H887=0),"",OFFSET(M$1,MATCH($K887,$K$1:$K887,0)-1,0))</f>
        <v>F</v>
      </c>
    </row>
    <row r="888" spans="1:14" ht="22.5" x14ac:dyDescent="0.2">
      <c r="B888" s="92" t="s">
        <v>6165</v>
      </c>
      <c r="C888" s="92" t="s">
        <v>142</v>
      </c>
      <c r="D888" s="79" t="str">
        <f ca="1">IF(ISNUMBER($L888),OFFSET(Banco!$A$1,Composições!$L888-1,COLUMN(Composições!D888)-1),"")</f>
        <v>AUXILIAR DE ENCANADOR OU BOMBEIRO HIDRÁULICO COM ENCARGOS COMPLEMENTARES</v>
      </c>
      <c r="E888" s="78" t="str">
        <f ca="1">IF(ISNUMBER($L888),OFFSET(Banco!$A$1,Composições!$L888-1,COLUMN(Composições!E888)-1),"")</f>
        <v>H</v>
      </c>
      <c r="F888" s="78">
        <f t="shared" ca="1" si="157"/>
        <v>0</v>
      </c>
      <c r="G888" s="78">
        <f t="shared" ca="1" si="157"/>
        <v>15.17</v>
      </c>
      <c r="H888" s="80">
        <v>0.62</v>
      </c>
      <c r="I888" s="81">
        <f ca="1">IF(ISNUMBER($L888),VALUE(OFFSET(Banco!$A$1,Composições!$L888-1,COLUMN(Composições!I888)-4)),0)</f>
        <v>0</v>
      </c>
      <c r="J888" s="81">
        <f ca="1">IF(ISNUMBER($L888),VALUE(OFFSET(Banco!$A$1,Composições!$L888-1,COLUMN(Composições!J888)-4)),0)</f>
        <v>24.48</v>
      </c>
      <c r="K888" s="1">
        <f>COUNTA($A$1:$A888)-1</f>
        <v>132</v>
      </c>
      <c r="L888" s="1">
        <f ca="1">MATCH(Composições!CONCATENAR,Banco!$A:$A,0)</f>
        <v>7040</v>
      </c>
      <c r="M888" s="82" t="str">
        <f ca="1">IF(OR(ISERROR($L888),$H888="",$H888=0),"",OFFSET(M$1,MATCH($K888,$K$1:$K888,0)-1,0))</f>
        <v>F</v>
      </c>
    </row>
    <row r="889" spans="1:14" x14ac:dyDescent="0.2">
      <c r="B889" s="92" t="s">
        <v>6165</v>
      </c>
      <c r="C889" s="92" t="s">
        <v>149</v>
      </c>
      <c r="D889" s="79" t="str">
        <f ca="1">IF(ISNUMBER($L889),OFFSET(Banco!$A$1,Composições!$L889-1,COLUMN(Composições!D889)-1),"")</f>
        <v>ENCANADOR OU BOMBEIRO HIDRÁULICO COM ENCARGOS COMPLEMENTARES</v>
      </c>
      <c r="E889" s="78" t="str">
        <f ca="1">IF(ISNUMBER($L889),OFFSET(Banco!$A$1,Composições!$L889-1,COLUMN(Composições!E889)-1),"")</f>
        <v>H</v>
      </c>
      <c r="F889" s="78">
        <f t="shared" ca="1" si="157"/>
        <v>0</v>
      </c>
      <c r="G889" s="78">
        <f t="shared" ca="1" si="157"/>
        <v>18.89</v>
      </c>
      <c r="H889" s="80">
        <v>0.62</v>
      </c>
      <c r="I889" s="81">
        <f ca="1">IF(ISNUMBER($L889),VALUE(OFFSET(Banco!$A$1,Composições!$L889-1,COLUMN(Composições!I889)-4)),0)</f>
        <v>0</v>
      </c>
      <c r="J889" s="81">
        <f ca="1">IF(ISNUMBER($L889),VALUE(OFFSET(Banco!$A$1,Composições!$L889-1,COLUMN(Composições!J889)-4)),0)</f>
        <v>30.48</v>
      </c>
      <c r="K889" s="1">
        <f>COUNTA($A$1:$A889)-1</f>
        <v>132</v>
      </c>
      <c r="L889" s="1">
        <f ca="1">MATCH(Composições!CONCATENAR,Banco!$A:$A,0)</f>
        <v>7263</v>
      </c>
      <c r="M889" s="82" t="str">
        <f ca="1">IF(OR(ISERROR($L889),$H889="",$H889=0),"",OFFSET(M$1,MATCH($K889,$K$1:$K889,0)-1,0))</f>
        <v>F</v>
      </c>
    </row>
    <row r="890" spans="1:14" x14ac:dyDescent="0.2">
      <c r="B890" s="92" t="s">
        <v>6165</v>
      </c>
      <c r="C890" s="92" t="s">
        <v>157</v>
      </c>
      <c r="D890" s="79" t="str">
        <f ca="1">IF(ISNUMBER($L890),OFFSET(Banco!$A$1,Composições!$L890-1,COLUMN(Composições!D890)-1),"")</f>
        <v>SOLDADOR COM ENCARGOS COMPLEMENTARES</v>
      </c>
      <c r="E890" s="78" t="str">
        <f ca="1">IF(ISNUMBER($L890),OFFSET(Banco!$A$1,Composições!$L890-1,COLUMN(Composições!E890)-1),"")</f>
        <v>H</v>
      </c>
      <c r="F890" s="78">
        <f t="shared" ca="1" si="157"/>
        <v>0</v>
      </c>
      <c r="G890" s="78">
        <f t="shared" ca="1" si="157"/>
        <v>20.78</v>
      </c>
      <c r="H890" s="80">
        <v>0.62</v>
      </c>
      <c r="I890" s="81">
        <f ca="1">IF(ISNUMBER($L890),VALUE(OFFSET(Banco!$A$1,Composições!$L890-1,COLUMN(Composições!I890)-4)),0)</f>
        <v>0</v>
      </c>
      <c r="J890" s="81">
        <f ca="1">IF(ISNUMBER($L890),VALUE(OFFSET(Banco!$A$1,Composições!$L890-1,COLUMN(Composições!J890)-4)),0)</f>
        <v>33.520000000000003</v>
      </c>
      <c r="K890" s="1">
        <f>COUNTA($A$1:$A890)-1</f>
        <v>132</v>
      </c>
      <c r="L890" s="1">
        <f ca="1">MATCH(Composições!CONCATENAR,Banco!$A:$A,0)</f>
        <v>7366</v>
      </c>
      <c r="M890" s="82" t="str">
        <f ca="1">IF(OR(ISERROR($L890),$H890="",$H890=0),"",OFFSET(M$1,MATCH($K890,$K$1:$K890,0)-1,0))</f>
        <v>F</v>
      </c>
    </row>
    <row r="891" spans="1:14" customFormat="1" ht="12.75" x14ac:dyDescent="0.2">
      <c r="K891">
        <f>COUNTA($A$1:$A891)-1</f>
        <v>132</v>
      </c>
      <c r="M891" s="85" t="str">
        <f ca="1">IF(OFFSET($M$1,MATCH(OFFSET(K891,-1,0),$K$1:$K891,0)-1,0)="F","F","")</f>
        <v>F</v>
      </c>
    </row>
    <row r="892" spans="1:14" ht="22.5" x14ac:dyDescent="0.2">
      <c r="A892" s="83" t="str">
        <f>CONCATENAR</f>
        <v>Composição FNDE 335</v>
      </c>
      <c r="B892" s="86" t="s">
        <v>8423</v>
      </c>
      <c r="C892" s="86" t="s">
        <v>8061</v>
      </c>
      <c r="D892" s="87" t="s">
        <v>8060</v>
      </c>
      <c r="E892" s="86" t="s">
        <v>6148</v>
      </c>
      <c r="F892" s="88">
        <f ca="1">IF($L892&gt;0,SUM(OFFSET(F892,1,0,$L892),0))</f>
        <v>0</v>
      </c>
      <c r="G892" s="88">
        <f ca="1">IF($L892&gt;0,SUM(OFFSET(G892,1,0,$L892),0))</f>
        <v>253.15</v>
      </c>
      <c r="H892" s="89"/>
      <c r="I892" s="90">
        <f ca="1">IF(ISERROR(F892),0,F892)</f>
        <v>0</v>
      </c>
      <c r="J892" s="91">
        <f ca="1">IF(ISERROR(G892),0,G892)</f>
        <v>253.15</v>
      </c>
      <c r="K892" s="1">
        <f>COUNTA($A$1:$A892)-1</f>
        <v>133</v>
      </c>
      <c r="L892" s="1">
        <f>IF(MAX(K:K)=K892,MATCH(9999999,$K:$K)+1,MATCH(K892+1,K:K,0))-ROW(L892)-2</f>
        <v>5</v>
      </c>
      <c r="M892" s="3" t="str">
        <f ca="1">IF(AND(OR(I892&lt;&gt;0,J892&lt;&gt;0),N892="Sim"),"F","")</f>
        <v>F</v>
      </c>
      <c r="N892" s="84" t="s">
        <v>64</v>
      </c>
    </row>
    <row r="893" spans="1:14" x14ac:dyDescent="0.2">
      <c r="B893" s="92" t="s">
        <v>6169</v>
      </c>
      <c r="C893" s="92" t="s">
        <v>8147</v>
      </c>
      <c r="D893" s="79" t="str">
        <f ca="1">IF(ISNUMBER($L893),OFFSET(Banco!$A$1,Composições!$L893-1,COLUMN(Composições!D893)-1),"")</f>
        <v>ELETRODO REVESTIDO AWS - E6013, DIAMETRO IGUAL A 2,50 MM</v>
      </c>
      <c r="E893" s="78" t="str">
        <f ca="1">IF(ISNUMBER($L893),OFFSET(Banco!$A$1,Composições!$L893-1,COLUMN(Composições!E893)-1),"")</f>
        <v>KG</v>
      </c>
      <c r="F893" s="78">
        <f t="shared" ref="F893:G897" ca="1" si="158">TRUNC($H893*ROUND(I893,2),2)</f>
        <v>0</v>
      </c>
      <c r="G893" s="78">
        <f t="shared" ca="1" si="158"/>
        <v>5.76</v>
      </c>
      <c r="H893" s="80">
        <v>8.8999999999999996E-2</v>
      </c>
      <c r="I893" s="81">
        <f ca="1">IF(ISNUMBER($L893),VALUE(OFFSET(Banco!$A$1,Composições!$L893-1,COLUMN(Composições!I893)-4)),0)</f>
        <v>0</v>
      </c>
      <c r="J893" s="81">
        <f ca="1">IF(ISNUMBER($L893),VALUE(OFFSET(Banco!$A$1,Composições!$L893-1,COLUMN(Composições!J893)-4)),0)</f>
        <v>64.760000000000005</v>
      </c>
      <c r="K893" s="1">
        <f>COUNTA($A$1:$A893)-1</f>
        <v>133</v>
      </c>
      <c r="L893" s="1">
        <f ca="1">MATCH(Composições!CONCATENAR,Banco!$A:$A,0)</f>
        <v>11733</v>
      </c>
      <c r="M893" s="82" t="str">
        <f ca="1">IF(OR(ISERROR($L893),$H893="",$H893=0),"",OFFSET(M$1,MATCH($K893,$K$1:$K893,0)-1,0))</f>
        <v>F</v>
      </c>
    </row>
    <row r="894" spans="1:14" ht="22.5" x14ac:dyDescent="0.2">
      <c r="B894" s="92" t="s">
        <v>6165</v>
      </c>
      <c r="C894" s="92" t="s">
        <v>8149</v>
      </c>
      <c r="D894" s="79" t="str">
        <f ca="1">IF(ISNUMBER($L894),OFFSET(Banco!$A$1,Composições!$L894-1,COLUMN(Composições!D894)-1),"")</f>
        <v>LUVA DE REDUCAO EM ACO CARBONO, COM ENCAIXE PARA SOLDA DN SW, PRESSAO 3.000 LBS, DN 3" X 2 1/2"</v>
      </c>
      <c r="E894" s="78" t="str">
        <f ca="1">IF(ISNUMBER($L894),OFFSET(Banco!$A$1,Composições!$L894-1,COLUMN(Composições!E894)-1),"")</f>
        <v>UN</v>
      </c>
      <c r="F894" s="78">
        <f t="shared" ca="1" si="158"/>
        <v>0</v>
      </c>
      <c r="G894" s="78">
        <f t="shared" ca="1" si="158"/>
        <v>192.55</v>
      </c>
      <c r="H894" s="80">
        <v>0.8</v>
      </c>
      <c r="I894" s="81">
        <f ca="1">IF(ISNUMBER($L894),VALUE(OFFSET(Banco!$A$1,Composições!$L894-1,COLUMN(Composições!I894)-4)),0)</f>
        <v>0</v>
      </c>
      <c r="J894" s="81">
        <f ca="1">IF(ISNUMBER($L894),VALUE(OFFSET(Banco!$A$1,Composições!$L894-1,COLUMN(Composições!J894)-4)),0)</f>
        <v>240.69</v>
      </c>
      <c r="K894" s="1">
        <f>COUNTA($A$1:$A894)-1</f>
        <v>133</v>
      </c>
      <c r="L894" s="1">
        <f ca="1">MATCH(Composições!CONCATENAR,Banco!$A:$A,0)</f>
        <v>14835</v>
      </c>
      <c r="M894" s="82" t="str">
        <f ca="1">IF(OR(ISERROR($L894),$H894="",$H894=0),"",OFFSET(M$1,MATCH($K894,$K$1:$K894,0)-1,0))</f>
        <v>F</v>
      </c>
    </row>
    <row r="895" spans="1:14" ht="22.5" x14ac:dyDescent="0.2">
      <c r="B895" s="92" t="s">
        <v>6165</v>
      </c>
      <c r="C895" s="92" t="s">
        <v>142</v>
      </c>
      <c r="D895" s="79" t="str">
        <f ca="1">IF(ISNUMBER($L895),OFFSET(Banco!$A$1,Composições!$L895-1,COLUMN(Composições!D895)-1),"")</f>
        <v>AUXILIAR DE ENCANADOR OU BOMBEIRO HIDRÁULICO COM ENCARGOS COMPLEMENTARES</v>
      </c>
      <c r="E895" s="78" t="str">
        <f ca="1">IF(ISNUMBER($L895),OFFSET(Banco!$A$1,Composições!$L895-1,COLUMN(Composições!E895)-1),"")</f>
        <v>H</v>
      </c>
      <c r="F895" s="78">
        <f t="shared" ca="1" si="158"/>
        <v>0</v>
      </c>
      <c r="G895" s="78">
        <f t="shared" ca="1" si="158"/>
        <v>15.17</v>
      </c>
      <c r="H895" s="80">
        <v>0.62</v>
      </c>
      <c r="I895" s="81">
        <f ca="1">IF(ISNUMBER($L895),VALUE(OFFSET(Banco!$A$1,Composições!$L895-1,COLUMN(Composições!I895)-4)),0)</f>
        <v>0</v>
      </c>
      <c r="J895" s="81">
        <f ca="1">IF(ISNUMBER($L895),VALUE(OFFSET(Banco!$A$1,Composições!$L895-1,COLUMN(Composições!J895)-4)),0)</f>
        <v>24.48</v>
      </c>
      <c r="K895" s="1">
        <f>COUNTA($A$1:$A895)-1</f>
        <v>133</v>
      </c>
      <c r="L895" s="1">
        <f ca="1">MATCH(Composições!CONCATENAR,Banco!$A:$A,0)</f>
        <v>7040</v>
      </c>
      <c r="M895" s="82" t="str">
        <f ca="1">IF(OR(ISERROR($L895),$H895="",$H895=0),"",OFFSET(M$1,MATCH($K895,$K$1:$K895,0)-1,0))</f>
        <v>F</v>
      </c>
    </row>
    <row r="896" spans="1:14" x14ac:dyDescent="0.2">
      <c r="B896" s="92" t="s">
        <v>6165</v>
      </c>
      <c r="C896" s="92" t="s">
        <v>149</v>
      </c>
      <c r="D896" s="79" t="str">
        <f ca="1">IF(ISNUMBER($L896),OFFSET(Banco!$A$1,Composições!$L896-1,COLUMN(Composições!D896)-1),"")</f>
        <v>ENCANADOR OU BOMBEIRO HIDRÁULICO COM ENCARGOS COMPLEMENTARES</v>
      </c>
      <c r="E896" s="78" t="str">
        <f ca="1">IF(ISNUMBER($L896),OFFSET(Banco!$A$1,Composições!$L896-1,COLUMN(Composições!E896)-1),"")</f>
        <v>H</v>
      </c>
      <c r="F896" s="78">
        <f t="shared" ca="1" si="158"/>
        <v>0</v>
      </c>
      <c r="G896" s="78">
        <f t="shared" ca="1" si="158"/>
        <v>18.89</v>
      </c>
      <c r="H896" s="80">
        <v>0.62</v>
      </c>
      <c r="I896" s="81">
        <f ca="1">IF(ISNUMBER($L896),VALUE(OFFSET(Banco!$A$1,Composições!$L896-1,COLUMN(Composições!I896)-4)),0)</f>
        <v>0</v>
      </c>
      <c r="J896" s="81">
        <f ca="1">IF(ISNUMBER($L896),VALUE(OFFSET(Banco!$A$1,Composições!$L896-1,COLUMN(Composições!J896)-4)),0)</f>
        <v>30.48</v>
      </c>
      <c r="K896" s="1">
        <f>COUNTA($A$1:$A896)-1</f>
        <v>133</v>
      </c>
      <c r="L896" s="1">
        <f ca="1">MATCH(Composições!CONCATENAR,Banco!$A:$A,0)</f>
        <v>7263</v>
      </c>
      <c r="M896" s="82" t="str">
        <f ca="1">IF(OR(ISERROR($L896),$H896="",$H896=0),"",OFFSET(M$1,MATCH($K896,$K$1:$K896,0)-1,0))</f>
        <v>F</v>
      </c>
    </row>
    <row r="897" spans="1:14" x14ac:dyDescent="0.2">
      <c r="B897" s="92" t="s">
        <v>6165</v>
      </c>
      <c r="C897" s="92" t="s">
        <v>157</v>
      </c>
      <c r="D897" s="79" t="str">
        <f ca="1">IF(ISNUMBER($L897),OFFSET(Banco!$A$1,Composições!$L897-1,COLUMN(Composições!D897)-1),"")</f>
        <v>SOLDADOR COM ENCARGOS COMPLEMENTARES</v>
      </c>
      <c r="E897" s="78" t="str">
        <f ca="1">IF(ISNUMBER($L897),OFFSET(Banco!$A$1,Composições!$L897-1,COLUMN(Composições!E897)-1),"")</f>
        <v>H</v>
      </c>
      <c r="F897" s="78">
        <f t="shared" ca="1" si="158"/>
        <v>0</v>
      </c>
      <c r="G897" s="78">
        <f t="shared" ca="1" si="158"/>
        <v>20.78</v>
      </c>
      <c r="H897" s="80">
        <v>0.62</v>
      </c>
      <c r="I897" s="81">
        <f ca="1">IF(ISNUMBER($L897),VALUE(OFFSET(Banco!$A$1,Composições!$L897-1,COLUMN(Composições!I897)-4)),0)</f>
        <v>0</v>
      </c>
      <c r="J897" s="81">
        <f ca="1">IF(ISNUMBER($L897),VALUE(OFFSET(Banco!$A$1,Composições!$L897-1,COLUMN(Composições!J897)-4)),0)</f>
        <v>33.520000000000003</v>
      </c>
      <c r="K897" s="1">
        <f>COUNTA($A$1:$A897)-1</f>
        <v>133</v>
      </c>
      <c r="L897" s="1">
        <f ca="1">MATCH(Composições!CONCATENAR,Banco!$A:$A,0)</f>
        <v>7366</v>
      </c>
      <c r="M897" s="82" t="str">
        <f ca="1">IF(OR(ISERROR($L897),$H897="",$H897=0),"",OFFSET(M$1,MATCH($K897,$K$1:$K897,0)-1,0))</f>
        <v>F</v>
      </c>
    </row>
    <row r="898" spans="1:14" customFormat="1" ht="12.75" x14ac:dyDescent="0.2">
      <c r="K898">
        <f>COUNTA($A$1:$A898)-1</f>
        <v>133</v>
      </c>
      <c r="M898" s="85" t="str">
        <f ca="1">IF(OFFSET($M$1,MATCH(OFFSET(K898,-1,0),$K$1:$K898,0)-1,0)="F","F","")</f>
        <v>F</v>
      </c>
    </row>
    <row r="899" spans="1:14" ht="22.5" x14ac:dyDescent="0.2">
      <c r="A899" s="83" t="str">
        <f>CONCATENAR</f>
        <v>Composição FNDE 336</v>
      </c>
      <c r="B899" s="86" t="s">
        <v>8423</v>
      </c>
      <c r="C899" s="86" t="s">
        <v>8059</v>
      </c>
      <c r="D899" s="87" t="s">
        <v>8058</v>
      </c>
      <c r="E899" s="86" t="s">
        <v>6148</v>
      </c>
      <c r="F899" s="88">
        <f ca="1">IF($L899&gt;0,SUM(OFFSET(F899,1,0,$L899),0))</f>
        <v>0</v>
      </c>
      <c r="G899" s="88">
        <f ca="1">IF($L899&gt;0,SUM(OFFSET(G899,1,0,$L899),0))</f>
        <v>277.22000000000003</v>
      </c>
      <c r="H899" s="89"/>
      <c r="I899" s="90">
        <f ca="1">IF(ISERROR(F899),0,F899)</f>
        <v>0</v>
      </c>
      <c r="J899" s="91">
        <f ca="1">IF(ISERROR(G899),0,G899)</f>
        <v>277.22000000000003</v>
      </c>
      <c r="K899" s="1">
        <f>COUNTA($A$1:$A899)-1</f>
        <v>134</v>
      </c>
      <c r="L899" s="1">
        <f>IF(MAX(K:K)=K899,MATCH(9999999,$K:$K)+1,MATCH(K899+1,K:K,0))-ROW(L899)-2</f>
        <v>5</v>
      </c>
      <c r="M899" s="3" t="str">
        <f ca="1">IF(AND(OR(I899&lt;&gt;0,J899&lt;&gt;0),N899="Sim"),"F","")</f>
        <v>F</v>
      </c>
      <c r="N899" s="84" t="s">
        <v>64</v>
      </c>
    </row>
    <row r="900" spans="1:14" x14ac:dyDescent="0.2">
      <c r="B900" s="92" t="s">
        <v>6169</v>
      </c>
      <c r="C900" s="92" t="s">
        <v>8147</v>
      </c>
      <c r="D900" s="79" t="str">
        <f ca="1">IF(ISNUMBER($L900),OFFSET(Banco!$A$1,Composições!$L900-1,COLUMN(Composições!D900)-1),"")</f>
        <v>ELETRODO REVESTIDO AWS - E6013, DIAMETRO IGUAL A 2,50 MM</v>
      </c>
      <c r="E900" s="78" t="str">
        <f ca="1">IF(ISNUMBER($L900),OFFSET(Banco!$A$1,Composições!$L900-1,COLUMN(Composições!E900)-1),"")</f>
        <v>KG</v>
      </c>
      <c r="F900" s="78">
        <f t="shared" ref="F900:G904" ca="1" si="159">TRUNC($H900*ROUND(I900,2),2)</f>
        <v>0</v>
      </c>
      <c r="G900" s="78">
        <f t="shared" ca="1" si="159"/>
        <v>5.76</v>
      </c>
      <c r="H900" s="80">
        <v>8.8999999999999996E-2</v>
      </c>
      <c r="I900" s="81">
        <f ca="1">IF(ISNUMBER($L900),VALUE(OFFSET(Banco!$A$1,Composições!$L900-1,COLUMN(Composições!I900)-4)),0)</f>
        <v>0</v>
      </c>
      <c r="J900" s="81">
        <f ca="1">IF(ISNUMBER($L900),VALUE(OFFSET(Banco!$A$1,Composições!$L900-1,COLUMN(Composições!J900)-4)),0)</f>
        <v>64.760000000000005</v>
      </c>
      <c r="K900" s="1">
        <f>COUNTA($A$1:$A900)-1</f>
        <v>134</v>
      </c>
      <c r="L900" s="1">
        <f ca="1">MATCH(Composições!CONCATENAR,Banco!$A:$A,0)</f>
        <v>11733</v>
      </c>
      <c r="M900" s="82" t="str">
        <f ca="1">IF(OR(ISERROR($L900),$H900="",$H900=0),"",OFFSET(M$1,MATCH($K900,$K$1:$K900,0)-1,0))</f>
        <v>F</v>
      </c>
    </row>
    <row r="901" spans="1:14" ht="22.5" x14ac:dyDescent="0.2">
      <c r="B901" s="92" t="s">
        <v>6165</v>
      </c>
      <c r="C901" s="92" t="s">
        <v>8149</v>
      </c>
      <c r="D901" s="79" t="str">
        <f ca="1">IF(ISNUMBER($L901),OFFSET(Banco!$A$1,Composições!$L901-1,COLUMN(Composições!D901)-1),"")</f>
        <v>LUVA DE REDUCAO EM ACO CARBONO, COM ENCAIXE PARA SOLDA DN SW, PRESSAO 3.000 LBS, DN 3" X 2 1/2"</v>
      </c>
      <c r="E901" s="78" t="str">
        <f ca="1">IF(ISNUMBER($L901),OFFSET(Banco!$A$1,Composições!$L901-1,COLUMN(Composições!E901)-1),"")</f>
        <v>UN</v>
      </c>
      <c r="F901" s="78">
        <f t="shared" ca="1" si="159"/>
        <v>0</v>
      </c>
      <c r="G901" s="78">
        <f t="shared" ca="1" si="159"/>
        <v>216.62</v>
      </c>
      <c r="H901" s="80">
        <v>0.9</v>
      </c>
      <c r="I901" s="81">
        <f ca="1">IF(ISNUMBER($L901),VALUE(OFFSET(Banco!$A$1,Composições!$L901-1,COLUMN(Composições!I901)-4)),0)</f>
        <v>0</v>
      </c>
      <c r="J901" s="81">
        <f ca="1">IF(ISNUMBER($L901),VALUE(OFFSET(Banco!$A$1,Composições!$L901-1,COLUMN(Composições!J901)-4)),0)</f>
        <v>240.69</v>
      </c>
      <c r="K901" s="1">
        <f>COUNTA($A$1:$A901)-1</f>
        <v>134</v>
      </c>
      <c r="L901" s="1">
        <f ca="1">MATCH(Composições!CONCATENAR,Banco!$A:$A,0)</f>
        <v>14835</v>
      </c>
      <c r="M901" s="82" t="str">
        <f ca="1">IF(OR(ISERROR($L901),$H901="",$H901=0),"",OFFSET(M$1,MATCH($K901,$K$1:$K901,0)-1,0))</f>
        <v>F</v>
      </c>
    </row>
    <row r="902" spans="1:14" ht="22.5" x14ac:dyDescent="0.2">
      <c r="B902" s="92" t="s">
        <v>6165</v>
      </c>
      <c r="C902" s="92" t="s">
        <v>142</v>
      </c>
      <c r="D902" s="79" t="str">
        <f ca="1">IF(ISNUMBER($L902),OFFSET(Banco!$A$1,Composições!$L902-1,COLUMN(Composições!D902)-1),"")</f>
        <v>AUXILIAR DE ENCANADOR OU BOMBEIRO HIDRÁULICO COM ENCARGOS COMPLEMENTARES</v>
      </c>
      <c r="E902" s="78" t="str">
        <f ca="1">IF(ISNUMBER($L902),OFFSET(Banco!$A$1,Composições!$L902-1,COLUMN(Composições!E902)-1),"")</f>
        <v>H</v>
      </c>
      <c r="F902" s="78">
        <f t="shared" ca="1" si="159"/>
        <v>0</v>
      </c>
      <c r="G902" s="78">
        <f t="shared" ca="1" si="159"/>
        <v>15.17</v>
      </c>
      <c r="H902" s="80">
        <v>0.62</v>
      </c>
      <c r="I902" s="81">
        <f ca="1">IF(ISNUMBER($L902),VALUE(OFFSET(Banco!$A$1,Composições!$L902-1,COLUMN(Composições!I902)-4)),0)</f>
        <v>0</v>
      </c>
      <c r="J902" s="81">
        <f ca="1">IF(ISNUMBER($L902),VALUE(OFFSET(Banco!$A$1,Composições!$L902-1,COLUMN(Composições!J902)-4)),0)</f>
        <v>24.48</v>
      </c>
      <c r="K902" s="1">
        <f>COUNTA($A$1:$A902)-1</f>
        <v>134</v>
      </c>
      <c r="L902" s="1">
        <f ca="1">MATCH(Composições!CONCATENAR,Banco!$A:$A,0)</f>
        <v>7040</v>
      </c>
      <c r="M902" s="82" t="str">
        <f ca="1">IF(OR(ISERROR($L902),$H902="",$H902=0),"",OFFSET(M$1,MATCH($K902,$K$1:$K902,0)-1,0))</f>
        <v>F</v>
      </c>
    </row>
    <row r="903" spans="1:14" x14ac:dyDescent="0.2">
      <c r="B903" s="92" t="s">
        <v>6165</v>
      </c>
      <c r="C903" s="92" t="s">
        <v>149</v>
      </c>
      <c r="D903" s="79" t="str">
        <f ca="1">IF(ISNUMBER($L903),OFFSET(Banco!$A$1,Composições!$L903-1,COLUMN(Composições!D903)-1),"")</f>
        <v>ENCANADOR OU BOMBEIRO HIDRÁULICO COM ENCARGOS COMPLEMENTARES</v>
      </c>
      <c r="E903" s="78" t="str">
        <f ca="1">IF(ISNUMBER($L903),OFFSET(Banco!$A$1,Composições!$L903-1,COLUMN(Composições!E903)-1),"")</f>
        <v>H</v>
      </c>
      <c r="F903" s="78">
        <f t="shared" ca="1" si="159"/>
        <v>0</v>
      </c>
      <c r="G903" s="78">
        <f t="shared" ca="1" si="159"/>
        <v>18.89</v>
      </c>
      <c r="H903" s="80">
        <v>0.62</v>
      </c>
      <c r="I903" s="81">
        <f ca="1">IF(ISNUMBER($L903),VALUE(OFFSET(Banco!$A$1,Composições!$L903-1,COLUMN(Composições!I903)-4)),0)</f>
        <v>0</v>
      </c>
      <c r="J903" s="81">
        <f ca="1">IF(ISNUMBER($L903),VALUE(OFFSET(Banco!$A$1,Composições!$L903-1,COLUMN(Composições!J903)-4)),0)</f>
        <v>30.48</v>
      </c>
      <c r="K903" s="1">
        <f>COUNTA($A$1:$A903)-1</f>
        <v>134</v>
      </c>
      <c r="L903" s="1">
        <f ca="1">MATCH(Composições!CONCATENAR,Banco!$A:$A,0)</f>
        <v>7263</v>
      </c>
      <c r="M903" s="82" t="str">
        <f ca="1">IF(OR(ISERROR($L903),$H903="",$H903=0),"",OFFSET(M$1,MATCH($K903,$K$1:$K903,0)-1,0))</f>
        <v>F</v>
      </c>
    </row>
    <row r="904" spans="1:14" x14ac:dyDescent="0.2">
      <c r="B904" s="92" t="s">
        <v>6165</v>
      </c>
      <c r="C904" s="92" t="s">
        <v>157</v>
      </c>
      <c r="D904" s="79" t="str">
        <f ca="1">IF(ISNUMBER($L904),OFFSET(Banco!$A$1,Composições!$L904-1,COLUMN(Composições!D904)-1),"")</f>
        <v>SOLDADOR COM ENCARGOS COMPLEMENTARES</v>
      </c>
      <c r="E904" s="78" t="str">
        <f ca="1">IF(ISNUMBER($L904),OFFSET(Banco!$A$1,Composições!$L904-1,COLUMN(Composições!E904)-1),"")</f>
        <v>H</v>
      </c>
      <c r="F904" s="78">
        <f t="shared" ca="1" si="159"/>
        <v>0</v>
      </c>
      <c r="G904" s="78">
        <f t="shared" ca="1" si="159"/>
        <v>20.78</v>
      </c>
      <c r="H904" s="80">
        <v>0.62</v>
      </c>
      <c r="I904" s="81">
        <f ca="1">IF(ISNUMBER($L904),VALUE(OFFSET(Banco!$A$1,Composições!$L904-1,COLUMN(Composições!I904)-4)),0)</f>
        <v>0</v>
      </c>
      <c r="J904" s="81">
        <f ca="1">IF(ISNUMBER($L904),VALUE(OFFSET(Banco!$A$1,Composições!$L904-1,COLUMN(Composições!J904)-4)),0)</f>
        <v>33.520000000000003</v>
      </c>
      <c r="K904" s="1">
        <f>COUNTA($A$1:$A904)-1</f>
        <v>134</v>
      </c>
      <c r="L904" s="1">
        <f ca="1">MATCH(Composições!CONCATENAR,Banco!$A:$A,0)</f>
        <v>7366</v>
      </c>
      <c r="M904" s="82" t="str">
        <f ca="1">IF(OR(ISERROR($L904),$H904="",$H904=0),"",OFFSET(M$1,MATCH($K904,$K$1:$K904,0)-1,0))</f>
        <v>F</v>
      </c>
    </row>
    <row r="905" spans="1:14" customFormat="1" ht="12.75" x14ac:dyDescent="0.2">
      <c r="K905">
        <f>COUNTA($A$1:$A905)-1</f>
        <v>134</v>
      </c>
      <c r="M905" s="85" t="str">
        <f ca="1">IF(OFFSET($M$1,MATCH(OFFSET(K905,-1,0),$K$1:$K905,0)-1,0)="F","F","")</f>
        <v>F</v>
      </c>
    </row>
    <row r="906" spans="1:14" x14ac:dyDescent="0.2">
      <c r="A906" s="83" t="str">
        <f>CONCATENAR</f>
        <v>Composição FNDE 337</v>
      </c>
      <c r="B906" s="86" t="s">
        <v>8423</v>
      </c>
      <c r="C906" s="86" t="s">
        <v>8057</v>
      </c>
      <c r="D906" s="87" t="s">
        <v>8056</v>
      </c>
      <c r="E906" s="86" t="s">
        <v>6148</v>
      </c>
      <c r="F906" s="88">
        <f ca="1">IF($L906&gt;0,SUM(OFFSET(F906,1,0,$L906),0))</f>
        <v>0</v>
      </c>
      <c r="G906" s="88">
        <f ca="1">IF($L906&gt;0,SUM(OFFSET(G906,1,0,$L906),0))</f>
        <v>57.61</v>
      </c>
      <c r="H906" s="89"/>
      <c r="I906" s="90">
        <f ca="1">IF(ISERROR(F906),0,F906)</f>
        <v>0</v>
      </c>
      <c r="J906" s="91">
        <f ca="1">IF(ISERROR(G906),0,G906)</f>
        <v>57.61</v>
      </c>
      <c r="K906" s="1">
        <f>COUNTA($A$1:$A906)-1</f>
        <v>135</v>
      </c>
      <c r="L906" s="1">
        <f>IF(MAX(K:K)=K906,MATCH(9999999,$K:$K)+1,MATCH(K906+1,K:K,0))-ROW(L906)-2</f>
        <v>5</v>
      </c>
      <c r="M906" s="3" t="str">
        <f ca="1">IF(AND(OR(I906&lt;&gt;0,J906&lt;&gt;0),N906="Sim"),"F","")</f>
        <v>F</v>
      </c>
      <c r="N906" s="84" t="s">
        <v>64</v>
      </c>
    </row>
    <row r="907" spans="1:14" x14ac:dyDescent="0.2">
      <c r="B907" s="92" t="s">
        <v>6169</v>
      </c>
      <c r="C907" s="92" t="s">
        <v>8147</v>
      </c>
      <c r="D907" s="79" t="str">
        <f ca="1">IF(ISNUMBER($L907),OFFSET(Banco!$A$1,Composições!$L907-1,COLUMN(Composições!D907)-1),"")</f>
        <v>ELETRODO REVESTIDO AWS - E6013, DIAMETRO IGUAL A 2,50 MM</v>
      </c>
      <c r="E907" s="78" t="str">
        <f ca="1">IF(ISNUMBER($L907),OFFSET(Banco!$A$1,Composições!$L907-1,COLUMN(Composições!E907)-1),"")</f>
        <v>KG</v>
      </c>
      <c r="F907" s="78">
        <f t="shared" ref="F907:G911" ca="1" si="160">TRUNC($H907*ROUND(I907,2),2)</f>
        <v>0</v>
      </c>
      <c r="G907" s="78">
        <f t="shared" ca="1" si="160"/>
        <v>5.76</v>
      </c>
      <c r="H907" s="80">
        <v>8.8999999999999996E-2</v>
      </c>
      <c r="I907" s="81">
        <f ca="1">IF(ISNUMBER($L907),VALUE(OFFSET(Banco!$A$1,Composições!$L907-1,COLUMN(Composições!I907)-4)),0)</f>
        <v>0</v>
      </c>
      <c r="J907" s="81">
        <f ca="1">IF(ISNUMBER($L907),VALUE(OFFSET(Banco!$A$1,Composições!$L907-1,COLUMN(Composições!J907)-4)),0)</f>
        <v>64.760000000000005</v>
      </c>
      <c r="K907" s="1">
        <f>COUNTA($A$1:$A907)-1</f>
        <v>135</v>
      </c>
      <c r="L907" s="1">
        <f ca="1">MATCH(Composições!CONCATENAR,Banco!$A:$A,0)</f>
        <v>11733</v>
      </c>
      <c r="M907" s="82" t="str">
        <f ca="1">IF(OR(ISERROR($L907),$H907="",$H907=0),"",OFFSET(M$1,MATCH($K907,$K$1:$K907,0)-1,0))</f>
        <v>F</v>
      </c>
    </row>
    <row r="908" spans="1:14" x14ac:dyDescent="0.2">
      <c r="B908" s="92" t="s">
        <v>6169</v>
      </c>
      <c r="C908" s="92" t="s">
        <v>8150</v>
      </c>
      <c r="D908" s="79" t="str">
        <f ca="1">IF(ISNUMBER($L908),OFFSET(Banco!$A$1,Composições!$L908-1,COLUMN(Composições!D908)-1),"")</f>
        <v>TE DE REDUCAO DE FERRO GALVANIZADO, COM ROSCA BSP, DE 1" X 3/4"</v>
      </c>
      <c r="E908" s="78" t="str">
        <f ca="1">IF(ISNUMBER($L908),OFFSET(Banco!$A$1,Composições!$L908-1,COLUMN(Composições!E908)-1),"")</f>
        <v>UN</v>
      </c>
      <c r="F908" s="78">
        <f t="shared" ca="1" si="160"/>
        <v>0</v>
      </c>
      <c r="G908" s="78">
        <f t="shared" ca="1" si="160"/>
        <v>25.32</v>
      </c>
      <c r="H908" s="80">
        <v>1</v>
      </c>
      <c r="I908" s="81">
        <f ca="1">IF(ISNUMBER($L908),VALUE(OFFSET(Banco!$A$1,Composições!$L908-1,COLUMN(Composições!I908)-4)),0)</f>
        <v>0</v>
      </c>
      <c r="J908" s="81">
        <f ca="1">IF(ISNUMBER($L908),VALUE(OFFSET(Banco!$A$1,Composições!$L908-1,COLUMN(Composições!J908)-4)),0)</f>
        <v>25.32</v>
      </c>
      <c r="K908" s="1">
        <f>COUNTA($A$1:$A908)-1</f>
        <v>135</v>
      </c>
      <c r="L908" s="1">
        <f ca="1">MATCH(Composições!CONCATENAR,Banco!$A:$A,0)</f>
        <v>13929</v>
      </c>
      <c r="M908" s="82" t="str">
        <f ca="1">IF(OR(ISERROR($L908),$H908="",$H908=0),"",OFFSET(M$1,MATCH($K908,$K$1:$K908,0)-1,0))</f>
        <v>F</v>
      </c>
    </row>
    <row r="909" spans="1:14" ht="22.5" x14ac:dyDescent="0.2">
      <c r="B909" s="92" t="s">
        <v>6165</v>
      </c>
      <c r="C909" s="92" t="s">
        <v>142</v>
      </c>
      <c r="D909" s="79" t="str">
        <f ca="1">IF(ISNUMBER($L909),OFFSET(Banco!$A$1,Composições!$L909-1,COLUMN(Composições!D909)-1),"")</f>
        <v>AUXILIAR DE ENCANADOR OU BOMBEIRO HIDRÁULICO COM ENCARGOS COMPLEMENTARES</v>
      </c>
      <c r="E909" s="78" t="str">
        <f ca="1">IF(ISNUMBER($L909),OFFSET(Banco!$A$1,Composições!$L909-1,COLUMN(Composições!E909)-1),"")</f>
        <v>H</v>
      </c>
      <c r="F909" s="78">
        <f t="shared" ca="1" si="160"/>
        <v>0</v>
      </c>
      <c r="G909" s="78">
        <f t="shared" ca="1" si="160"/>
        <v>7.34</v>
      </c>
      <c r="H909" s="80">
        <v>0.3</v>
      </c>
      <c r="I909" s="81">
        <f ca="1">IF(ISNUMBER($L909),VALUE(OFFSET(Banco!$A$1,Composições!$L909-1,COLUMN(Composições!I909)-4)),0)</f>
        <v>0</v>
      </c>
      <c r="J909" s="81">
        <f ca="1">IF(ISNUMBER($L909),VALUE(OFFSET(Banco!$A$1,Composições!$L909-1,COLUMN(Composições!J909)-4)),0)</f>
        <v>24.48</v>
      </c>
      <c r="K909" s="1">
        <f>COUNTA($A$1:$A909)-1</f>
        <v>135</v>
      </c>
      <c r="L909" s="1">
        <f ca="1">MATCH(Composições!CONCATENAR,Banco!$A:$A,0)</f>
        <v>7040</v>
      </c>
      <c r="M909" s="82" t="str">
        <f ca="1">IF(OR(ISERROR($L909),$H909="",$H909=0),"",OFFSET(M$1,MATCH($K909,$K$1:$K909,0)-1,0))</f>
        <v>F</v>
      </c>
    </row>
    <row r="910" spans="1:14" x14ac:dyDescent="0.2">
      <c r="B910" s="92" t="s">
        <v>6165</v>
      </c>
      <c r="C910" s="92" t="s">
        <v>149</v>
      </c>
      <c r="D910" s="79" t="str">
        <f ca="1">IF(ISNUMBER($L910),OFFSET(Banco!$A$1,Composições!$L910-1,COLUMN(Composições!D910)-1),"")</f>
        <v>ENCANADOR OU BOMBEIRO HIDRÁULICO COM ENCARGOS COMPLEMENTARES</v>
      </c>
      <c r="E910" s="78" t="str">
        <f ca="1">IF(ISNUMBER($L910),OFFSET(Banco!$A$1,Composições!$L910-1,COLUMN(Composições!E910)-1),"")</f>
        <v>H</v>
      </c>
      <c r="F910" s="78">
        <f t="shared" ca="1" si="160"/>
        <v>0</v>
      </c>
      <c r="G910" s="78">
        <f t="shared" ca="1" si="160"/>
        <v>9.14</v>
      </c>
      <c r="H910" s="80">
        <v>0.3</v>
      </c>
      <c r="I910" s="81">
        <f ca="1">IF(ISNUMBER($L910),VALUE(OFFSET(Banco!$A$1,Composições!$L910-1,COLUMN(Composições!I910)-4)),0)</f>
        <v>0</v>
      </c>
      <c r="J910" s="81">
        <f ca="1">IF(ISNUMBER($L910),VALUE(OFFSET(Banco!$A$1,Composições!$L910-1,COLUMN(Composições!J910)-4)),0)</f>
        <v>30.48</v>
      </c>
      <c r="K910" s="1">
        <f>COUNTA($A$1:$A910)-1</f>
        <v>135</v>
      </c>
      <c r="L910" s="1">
        <f ca="1">MATCH(Composições!CONCATENAR,Banco!$A:$A,0)</f>
        <v>7263</v>
      </c>
      <c r="M910" s="82" t="str">
        <f ca="1">IF(OR(ISERROR($L910),$H910="",$H910=0),"",OFFSET(M$1,MATCH($K910,$K$1:$K910,0)-1,0))</f>
        <v>F</v>
      </c>
    </row>
    <row r="911" spans="1:14" x14ac:dyDescent="0.2">
      <c r="B911" s="92" t="s">
        <v>6165</v>
      </c>
      <c r="C911" s="92" t="s">
        <v>157</v>
      </c>
      <c r="D911" s="79" t="str">
        <f ca="1">IF(ISNUMBER($L911),OFFSET(Banco!$A$1,Composições!$L911-1,COLUMN(Composições!D911)-1),"")</f>
        <v>SOLDADOR COM ENCARGOS COMPLEMENTARES</v>
      </c>
      <c r="E911" s="78" t="str">
        <f ca="1">IF(ISNUMBER($L911),OFFSET(Banco!$A$1,Composições!$L911-1,COLUMN(Composições!E911)-1),"")</f>
        <v>H</v>
      </c>
      <c r="F911" s="78">
        <f t="shared" ca="1" si="160"/>
        <v>0</v>
      </c>
      <c r="G911" s="78">
        <f t="shared" ca="1" si="160"/>
        <v>10.050000000000001</v>
      </c>
      <c r="H911" s="80">
        <v>0.3</v>
      </c>
      <c r="I911" s="81">
        <f ca="1">IF(ISNUMBER($L911),VALUE(OFFSET(Banco!$A$1,Composições!$L911-1,COLUMN(Composições!I911)-4)),0)</f>
        <v>0</v>
      </c>
      <c r="J911" s="81">
        <f ca="1">IF(ISNUMBER($L911),VALUE(OFFSET(Banco!$A$1,Composições!$L911-1,COLUMN(Composições!J911)-4)),0)</f>
        <v>33.520000000000003</v>
      </c>
      <c r="K911" s="1">
        <f>COUNTA($A$1:$A911)-1</f>
        <v>135</v>
      </c>
      <c r="L911" s="1">
        <f ca="1">MATCH(Composições!CONCATENAR,Banco!$A:$A,0)</f>
        <v>7366</v>
      </c>
      <c r="M911" s="82" t="str">
        <f ca="1">IF(OR(ISERROR($L911),$H911="",$H911=0),"",OFFSET(M$1,MATCH($K911,$K$1:$K911,0)-1,0))</f>
        <v>F</v>
      </c>
    </row>
    <row r="912" spans="1:14" customFormat="1" ht="12.75" x14ac:dyDescent="0.2">
      <c r="K912">
        <f>COUNTA($A$1:$A912)-1</f>
        <v>135</v>
      </c>
      <c r="M912" s="85" t="str">
        <f ca="1">IF(OFFSET($M$1,MATCH(OFFSET(K912,-1,0),$K$1:$K912,0)-1,0)="F","F","")</f>
        <v>F</v>
      </c>
    </row>
    <row r="913" spans="1:14" x14ac:dyDescent="0.2">
      <c r="A913" s="83" t="str">
        <f>CONCATENAR</f>
        <v>Composição FNDE 338</v>
      </c>
      <c r="B913" s="86" t="s">
        <v>8423</v>
      </c>
      <c r="C913" s="86" t="s">
        <v>8151</v>
      </c>
      <c r="D913" s="87" t="s">
        <v>8056</v>
      </c>
      <c r="E913" s="86" t="s">
        <v>6148</v>
      </c>
      <c r="F913" s="88">
        <f ca="1">IF($L913&gt;0,SUM(OFFSET(F913,1,0,$L913),0))</f>
        <v>0</v>
      </c>
      <c r="G913" s="88">
        <f ca="1">IF($L913&gt;0,SUM(OFFSET(G913,1,0,$L913),0))</f>
        <v>81.459999999999994</v>
      </c>
      <c r="H913" s="89"/>
      <c r="I913" s="90">
        <f ca="1">IF(ISERROR(F913),0,F913)</f>
        <v>0</v>
      </c>
      <c r="J913" s="91">
        <f ca="1">IF(ISERROR(G913),0,G913)</f>
        <v>81.459999999999994</v>
      </c>
      <c r="K913" s="1">
        <f>COUNTA($A$1:$A913)-1</f>
        <v>136</v>
      </c>
      <c r="L913" s="1">
        <f>IF(MAX(K:K)=K913,MATCH(9999999,$K:$K)+1,MATCH(K913+1,K:K,0))-ROW(L913)-2</f>
        <v>5</v>
      </c>
      <c r="M913" s="3" t="str">
        <f ca="1">IF(AND(OR(I913&lt;&gt;0,J913&lt;&gt;0),N913="Sim"),"F","")</f>
        <v>F</v>
      </c>
      <c r="N913" s="84" t="s">
        <v>64</v>
      </c>
    </row>
    <row r="914" spans="1:14" x14ac:dyDescent="0.2">
      <c r="B914" s="92" t="s">
        <v>6169</v>
      </c>
      <c r="C914" s="92" t="s">
        <v>8147</v>
      </c>
      <c r="D914" s="79" t="str">
        <f ca="1">IF(ISNUMBER($L914),OFFSET(Banco!$A$1,Composições!$L914-1,COLUMN(Composições!D914)-1),"")</f>
        <v>ELETRODO REVESTIDO AWS - E6013, DIAMETRO IGUAL A 2,50 MM</v>
      </c>
      <c r="E914" s="78" t="str">
        <f ca="1">IF(ISNUMBER($L914),OFFSET(Banco!$A$1,Composições!$L914-1,COLUMN(Composições!E914)-1),"")</f>
        <v>KG</v>
      </c>
      <c r="F914" s="78">
        <f t="shared" ref="F914:G918" ca="1" si="161">TRUNC($H914*ROUND(I914,2),2)</f>
        <v>0</v>
      </c>
      <c r="G914" s="78">
        <f t="shared" ca="1" si="161"/>
        <v>5.76</v>
      </c>
      <c r="H914" s="80">
        <v>8.8999999999999996E-2</v>
      </c>
      <c r="I914" s="81">
        <f ca="1">IF(ISNUMBER($L914),VALUE(OFFSET(Banco!$A$1,Composições!$L914-1,COLUMN(Composições!I914)-4)),0)</f>
        <v>0</v>
      </c>
      <c r="J914" s="81">
        <f ca="1">IF(ISNUMBER($L914),VALUE(OFFSET(Banco!$A$1,Composições!$L914-1,COLUMN(Composições!J914)-4)),0)</f>
        <v>64.760000000000005</v>
      </c>
      <c r="K914" s="1">
        <f>COUNTA($A$1:$A914)-1</f>
        <v>136</v>
      </c>
      <c r="L914" s="1">
        <f ca="1">MATCH(Composições!CONCATENAR,Banco!$A:$A,0)</f>
        <v>11733</v>
      </c>
      <c r="M914" s="82" t="str">
        <f ca="1">IF(OR(ISERROR($L914),$H914="",$H914=0),"",OFFSET(M$1,MATCH($K914,$K$1:$K914,0)-1,0))</f>
        <v>F</v>
      </c>
    </row>
    <row r="915" spans="1:14" x14ac:dyDescent="0.2">
      <c r="B915" s="92" t="s">
        <v>6169</v>
      </c>
      <c r="C915" s="92" t="s">
        <v>8164</v>
      </c>
      <c r="D915" s="79" t="str">
        <f ca="1">IF(ISNUMBER($L915),OFFSET(Banco!$A$1,Composições!$L915-1,COLUMN(Composições!D915)-1),"")</f>
        <v>TE DE REDUCAO DE FERRO GALVANIZADO, COM ROSCA BSP, DE 1 1/2" X 1"</v>
      </c>
      <c r="E915" s="78" t="str">
        <f ca="1">IF(ISNUMBER($L915),OFFSET(Banco!$A$1,Composições!$L915-1,COLUMN(Composições!E915)-1),"")</f>
        <v>UN</v>
      </c>
      <c r="F915" s="78">
        <f t="shared" ca="1" si="161"/>
        <v>0</v>
      </c>
      <c r="G915" s="78">
        <f t="shared" ca="1" si="161"/>
        <v>49.17</v>
      </c>
      <c r="H915" s="80">
        <v>1</v>
      </c>
      <c r="I915" s="81">
        <f ca="1">IF(ISNUMBER($L915),VALUE(OFFSET(Banco!$A$1,Composições!$L915-1,COLUMN(Composições!I915)-4)),0)</f>
        <v>0</v>
      </c>
      <c r="J915" s="81">
        <f ca="1">IF(ISNUMBER($L915),VALUE(OFFSET(Banco!$A$1,Composições!$L915-1,COLUMN(Composições!J915)-4)),0)</f>
        <v>49.17</v>
      </c>
      <c r="K915" s="1">
        <f>COUNTA($A$1:$A915)-1</f>
        <v>136</v>
      </c>
      <c r="L915" s="1">
        <f ca="1">MATCH(Composições!CONCATENAR,Banco!$A:$A,0)</f>
        <v>13925</v>
      </c>
      <c r="M915" s="82" t="str">
        <f ca="1">IF(OR(ISERROR($L915),$H915="",$H915=0),"",OFFSET(M$1,MATCH($K915,$K$1:$K915,0)-1,0))</f>
        <v>F</v>
      </c>
    </row>
    <row r="916" spans="1:14" ht="22.5" x14ac:dyDescent="0.2">
      <c r="B916" s="92" t="s">
        <v>6165</v>
      </c>
      <c r="C916" s="92" t="s">
        <v>142</v>
      </c>
      <c r="D916" s="79" t="str">
        <f ca="1">IF(ISNUMBER($L916),OFFSET(Banco!$A$1,Composições!$L916-1,COLUMN(Composições!D916)-1),"")</f>
        <v>AUXILIAR DE ENCANADOR OU BOMBEIRO HIDRÁULICO COM ENCARGOS COMPLEMENTARES</v>
      </c>
      <c r="E916" s="78" t="str">
        <f ca="1">IF(ISNUMBER($L916),OFFSET(Banco!$A$1,Composições!$L916-1,COLUMN(Composições!E916)-1),"")</f>
        <v>H</v>
      </c>
      <c r="F916" s="78">
        <f t="shared" ca="1" si="161"/>
        <v>0</v>
      </c>
      <c r="G916" s="78">
        <f t="shared" ca="1" si="161"/>
        <v>7.34</v>
      </c>
      <c r="H916" s="80">
        <v>0.3</v>
      </c>
      <c r="I916" s="81">
        <f ca="1">IF(ISNUMBER($L916),VALUE(OFFSET(Banco!$A$1,Composições!$L916-1,COLUMN(Composições!I916)-4)),0)</f>
        <v>0</v>
      </c>
      <c r="J916" s="81">
        <f ca="1">IF(ISNUMBER($L916),VALUE(OFFSET(Banco!$A$1,Composições!$L916-1,COLUMN(Composições!J916)-4)),0)</f>
        <v>24.48</v>
      </c>
      <c r="K916" s="1">
        <f>COUNTA($A$1:$A916)-1</f>
        <v>136</v>
      </c>
      <c r="L916" s="1">
        <f ca="1">MATCH(Composições!CONCATENAR,Banco!$A:$A,0)</f>
        <v>7040</v>
      </c>
      <c r="M916" s="82" t="str">
        <f ca="1">IF(OR(ISERROR($L916),$H916="",$H916=0),"",OFFSET(M$1,MATCH($K916,$K$1:$K916,0)-1,0))</f>
        <v>F</v>
      </c>
    </row>
    <row r="917" spans="1:14" x14ac:dyDescent="0.2">
      <c r="B917" s="92" t="s">
        <v>6165</v>
      </c>
      <c r="C917" s="92" t="s">
        <v>149</v>
      </c>
      <c r="D917" s="79" t="str">
        <f ca="1">IF(ISNUMBER($L917),OFFSET(Banco!$A$1,Composições!$L917-1,COLUMN(Composições!D917)-1),"")</f>
        <v>ENCANADOR OU BOMBEIRO HIDRÁULICO COM ENCARGOS COMPLEMENTARES</v>
      </c>
      <c r="E917" s="78" t="str">
        <f ca="1">IF(ISNUMBER($L917),OFFSET(Banco!$A$1,Composições!$L917-1,COLUMN(Composições!E917)-1),"")</f>
        <v>H</v>
      </c>
      <c r="F917" s="78">
        <f t="shared" ca="1" si="161"/>
        <v>0</v>
      </c>
      <c r="G917" s="78">
        <f t="shared" ca="1" si="161"/>
        <v>9.14</v>
      </c>
      <c r="H917" s="80">
        <v>0.3</v>
      </c>
      <c r="I917" s="81">
        <f ca="1">IF(ISNUMBER($L917),VALUE(OFFSET(Banco!$A$1,Composições!$L917-1,COLUMN(Composições!I917)-4)),0)</f>
        <v>0</v>
      </c>
      <c r="J917" s="81">
        <f ca="1">IF(ISNUMBER($L917),VALUE(OFFSET(Banco!$A$1,Composições!$L917-1,COLUMN(Composições!J917)-4)),0)</f>
        <v>30.48</v>
      </c>
      <c r="K917" s="1">
        <f>COUNTA($A$1:$A917)-1</f>
        <v>136</v>
      </c>
      <c r="L917" s="1">
        <f ca="1">MATCH(Composições!CONCATENAR,Banco!$A:$A,0)</f>
        <v>7263</v>
      </c>
      <c r="M917" s="82" t="str">
        <f ca="1">IF(OR(ISERROR($L917),$H917="",$H917=0),"",OFFSET(M$1,MATCH($K917,$K$1:$K917,0)-1,0))</f>
        <v>F</v>
      </c>
    </row>
    <row r="918" spans="1:14" x14ac:dyDescent="0.2">
      <c r="B918" s="92" t="s">
        <v>6165</v>
      </c>
      <c r="C918" s="92" t="s">
        <v>157</v>
      </c>
      <c r="D918" s="79" t="str">
        <f ca="1">IF(ISNUMBER($L918),OFFSET(Banco!$A$1,Composições!$L918-1,COLUMN(Composições!D918)-1),"")</f>
        <v>SOLDADOR COM ENCARGOS COMPLEMENTARES</v>
      </c>
      <c r="E918" s="78" t="str">
        <f ca="1">IF(ISNUMBER($L918),OFFSET(Banco!$A$1,Composições!$L918-1,COLUMN(Composições!E918)-1),"")</f>
        <v>H</v>
      </c>
      <c r="F918" s="78">
        <f t="shared" ca="1" si="161"/>
        <v>0</v>
      </c>
      <c r="G918" s="78">
        <f t="shared" ca="1" si="161"/>
        <v>10.050000000000001</v>
      </c>
      <c r="H918" s="80">
        <v>0.3</v>
      </c>
      <c r="I918" s="81">
        <f ca="1">IF(ISNUMBER($L918),VALUE(OFFSET(Banco!$A$1,Composições!$L918-1,COLUMN(Composições!I918)-4)),0)</f>
        <v>0</v>
      </c>
      <c r="J918" s="81">
        <f ca="1">IF(ISNUMBER($L918),VALUE(OFFSET(Banco!$A$1,Composições!$L918-1,COLUMN(Composições!J918)-4)),0)</f>
        <v>33.520000000000003</v>
      </c>
      <c r="K918" s="1">
        <f>COUNTA($A$1:$A918)-1</f>
        <v>136</v>
      </c>
      <c r="L918" s="1">
        <f ca="1">MATCH(Composições!CONCATENAR,Banco!$A:$A,0)</f>
        <v>7366</v>
      </c>
      <c r="M918" s="82" t="str">
        <f ca="1">IF(OR(ISERROR($L918),$H918="",$H918=0),"",OFFSET(M$1,MATCH($K918,$K$1:$K918,0)-1,0))</f>
        <v>F</v>
      </c>
    </row>
    <row r="919" spans="1:14" customFormat="1" ht="12.75" x14ac:dyDescent="0.2">
      <c r="K919">
        <f>COUNTA($A$1:$A919)-1</f>
        <v>136</v>
      </c>
      <c r="M919" s="85" t="str">
        <f ca="1">IF(OFFSET($M$1,MATCH(OFFSET(K919,-1,0),$K$1:$K919,0)-1,0)="F","F","")</f>
        <v>F</v>
      </c>
    </row>
    <row r="920" spans="1:14" x14ac:dyDescent="0.2">
      <c r="A920" s="83" t="str">
        <f>CONCATENAR</f>
        <v>Composição FNDE 339</v>
      </c>
      <c r="B920" s="86" t="s">
        <v>8423</v>
      </c>
      <c r="C920" s="86" t="s">
        <v>8153</v>
      </c>
      <c r="D920" s="87" t="s">
        <v>8152</v>
      </c>
      <c r="E920" s="86" t="s">
        <v>6148</v>
      </c>
      <c r="F920" s="88">
        <f ca="1">IF($L920&gt;0,SUM(OFFSET(F920,1,0,$L920),0))</f>
        <v>0</v>
      </c>
      <c r="G920" s="88">
        <f ca="1">IF($L920&gt;0,SUM(OFFSET(G920,1,0,$L920),0))</f>
        <v>168.36</v>
      </c>
      <c r="H920" s="89"/>
      <c r="I920" s="90">
        <f ca="1">IF(ISERROR(F920),0,F920)</f>
        <v>0</v>
      </c>
      <c r="J920" s="91">
        <f ca="1">IF(ISERROR(G920),0,G920)</f>
        <v>168.36</v>
      </c>
      <c r="K920" s="1">
        <f>COUNTA($A$1:$A920)-1</f>
        <v>137</v>
      </c>
      <c r="L920" s="1">
        <f>IF(MAX(K:K)=K920,MATCH(9999999,$K:$K)+1,MATCH(K920+1,K:K,0))-ROW(L920)-2</f>
        <v>5</v>
      </c>
      <c r="M920" s="3" t="str">
        <f ca="1">IF(AND(OR(I920&lt;&gt;0,J920&lt;&gt;0),N920="Sim"),"F","")</f>
        <v>F</v>
      </c>
      <c r="N920" s="84" t="s">
        <v>64</v>
      </c>
    </row>
    <row r="921" spans="1:14" x14ac:dyDescent="0.2">
      <c r="B921" s="92" t="s">
        <v>6169</v>
      </c>
      <c r="C921" s="92" t="s">
        <v>8147</v>
      </c>
      <c r="D921" s="79" t="str">
        <f ca="1">IF(ISNUMBER($L921),OFFSET(Banco!$A$1,Composições!$L921-1,COLUMN(Composições!D921)-1),"")</f>
        <v>ELETRODO REVESTIDO AWS - E6013, DIAMETRO IGUAL A 2,50 MM</v>
      </c>
      <c r="E921" s="78" t="str">
        <f ca="1">IF(ISNUMBER($L921),OFFSET(Banco!$A$1,Composições!$L921-1,COLUMN(Composições!E921)-1),"")</f>
        <v>KG</v>
      </c>
      <c r="F921" s="78">
        <f t="shared" ref="F921:G925" ca="1" si="162">TRUNC($H921*ROUND(I921,2),2)</f>
        <v>0</v>
      </c>
      <c r="G921" s="78">
        <f t="shared" ca="1" si="162"/>
        <v>5.76</v>
      </c>
      <c r="H921" s="80">
        <v>8.8999999999999996E-2</v>
      </c>
      <c r="I921" s="81">
        <f ca="1">IF(ISNUMBER($L921),VALUE(OFFSET(Banco!$A$1,Composições!$L921-1,COLUMN(Composições!I921)-4)),0)</f>
        <v>0</v>
      </c>
      <c r="J921" s="81">
        <f ca="1">IF(ISNUMBER($L921),VALUE(OFFSET(Banco!$A$1,Composições!$L921-1,COLUMN(Composições!J921)-4)),0)</f>
        <v>64.760000000000005</v>
      </c>
      <c r="K921" s="1">
        <f>COUNTA($A$1:$A921)-1</f>
        <v>137</v>
      </c>
      <c r="L921" s="1">
        <f ca="1">MATCH(Composições!CONCATENAR,Banco!$A:$A,0)</f>
        <v>11733</v>
      </c>
      <c r="M921" s="82" t="str">
        <f ca="1">IF(OR(ISERROR($L921),$H921="",$H921=0),"",OFFSET(M$1,MATCH($K921,$K$1:$K921,0)-1,0))</f>
        <v>F</v>
      </c>
    </row>
    <row r="922" spans="1:14" x14ac:dyDescent="0.2">
      <c r="B922" s="92" t="s">
        <v>6169</v>
      </c>
      <c r="C922" s="92" t="s">
        <v>8163</v>
      </c>
      <c r="D922" s="79" t="str">
        <f ca="1">IF(ISNUMBER($L922),OFFSET(Banco!$A$1,Composições!$L922-1,COLUMN(Composições!D922)-1),"")</f>
        <v>TE DE REDUCAO DE FERRO GALVANIZADO, COM ROSCA BSP, DE 2 1/2" X 1"</v>
      </c>
      <c r="E922" s="78" t="str">
        <f ca="1">IF(ISNUMBER($L922),OFFSET(Banco!$A$1,Composições!$L922-1,COLUMN(Composições!E922)-1),"")</f>
        <v>UN</v>
      </c>
      <c r="F922" s="78">
        <f t="shared" ca="1" si="162"/>
        <v>0</v>
      </c>
      <c r="G922" s="78">
        <f t="shared" ca="1" si="162"/>
        <v>136.07</v>
      </c>
      <c r="H922" s="80">
        <v>1</v>
      </c>
      <c r="I922" s="81">
        <f ca="1">IF(ISNUMBER($L922),VALUE(OFFSET(Banco!$A$1,Composições!$L922-1,COLUMN(Composições!I922)-4)),0)</f>
        <v>0</v>
      </c>
      <c r="J922" s="81">
        <f ca="1">IF(ISNUMBER($L922),VALUE(OFFSET(Banco!$A$1,Composições!$L922-1,COLUMN(Composições!J922)-4)),0)</f>
        <v>136.07</v>
      </c>
      <c r="K922" s="1">
        <f>COUNTA($A$1:$A922)-1</f>
        <v>137</v>
      </c>
      <c r="L922" s="1">
        <f ca="1">MATCH(Composições!CONCATENAR,Banco!$A:$A,0)</f>
        <v>13932</v>
      </c>
      <c r="M922" s="82" t="str">
        <f ca="1">IF(OR(ISERROR($L922),$H922="",$H922=0),"",OFFSET(M$1,MATCH($K922,$K$1:$K922,0)-1,0))</f>
        <v>F</v>
      </c>
    </row>
    <row r="923" spans="1:14" ht="22.5" x14ac:dyDescent="0.2">
      <c r="B923" s="92" t="s">
        <v>6165</v>
      </c>
      <c r="C923" s="92" t="s">
        <v>142</v>
      </c>
      <c r="D923" s="79" t="str">
        <f ca="1">IF(ISNUMBER($L923),OFFSET(Banco!$A$1,Composições!$L923-1,COLUMN(Composições!D923)-1),"")</f>
        <v>AUXILIAR DE ENCANADOR OU BOMBEIRO HIDRÁULICO COM ENCARGOS COMPLEMENTARES</v>
      </c>
      <c r="E923" s="78" t="str">
        <f ca="1">IF(ISNUMBER($L923),OFFSET(Banco!$A$1,Composições!$L923-1,COLUMN(Composições!E923)-1),"")</f>
        <v>H</v>
      </c>
      <c r="F923" s="78">
        <f t="shared" ca="1" si="162"/>
        <v>0</v>
      </c>
      <c r="G923" s="78">
        <f t="shared" ca="1" si="162"/>
        <v>7.34</v>
      </c>
      <c r="H923" s="80">
        <v>0.3</v>
      </c>
      <c r="I923" s="81">
        <f ca="1">IF(ISNUMBER($L923),VALUE(OFFSET(Banco!$A$1,Composições!$L923-1,COLUMN(Composições!I923)-4)),0)</f>
        <v>0</v>
      </c>
      <c r="J923" s="81">
        <f ca="1">IF(ISNUMBER($L923),VALUE(OFFSET(Banco!$A$1,Composições!$L923-1,COLUMN(Composições!J923)-4)),0)</f>
        <v>24.48</v>
      </c>
      <c r="K923" s="1">
        <f>COUNTA($A$1:$A923)-1</f>
        <v>137</v>
      </c>
      <c r="L923" s="1">
        <f ca="1">MATCH(Composições!CONCATENAR,Banco!$A:$A,0)</f>
        <v>7040</v>
      </c>
      <c r="M923" s="82" t="str">
        <f ca="1">IF(OR(ISERROR($L923),$H923="",$H923=0),"",OFFSET(M$1,MATCH($K923,$K$1:$K923,0)-1,0))</f>
        <v>F</v>
      </c>
    </row>
    <row r="924" spans="1:14" x14ac:dyDescent="0.2">
      <c r="B924" s="92" t="s">
        <v>6165</v>
      </c>
      <c r="C924" s="92" t="s">
        <v>149</v>
      </c>
      <c r="D924" s="79" t="str">
        <f ca="1">IF(ISNUMBER($L924),OFFSET(Banco!$A$1,Composições!$L924-1,COLUMN(Composições!D924)-1),"")</f>
        <v>ENCANADOR OU BOMBEIRO HIDRÁULICO COM ENCARGOS COMPLEMENTARES</v>
      </c>
      <c r="E924" s="78" t="str">
        <f ca="1">IF(ISNUMBER($L924),OFFSET(Banco!$A$1,Composições!$L924-1,COLUMN(Composições!E924)-1),"")</f>
        <v>H</v>
      </c>
      <c r="F924" s="78">
        <f t="shared" ca="1" si="162"/>
        <v>0</v>
      </c>
      <c r="G924" s="78">
        <f t="shared" ca="1" si="162"/>
        <v>9.14</v>
      </c>
      <c r="H924" s="80">
        <v>0.3</v>
      </c>
      <c r="I924" s="81">
        <f ca="1">IF(ISNUMBER($L924),VALUE(OFFSET(Banco!$A$1,Composições!$L924-1,COLUMN(Composições!I924)-4)),0)</f>
        <v>0</v>
      </c>
      <c r="J924" s="81">
        <f ca="1">IF(ISNUMBER($L924),VALUE(OFFSET(Banco!$A$1,Composições!$L924-1,COLUMN(Composições!J924)-4)),0)</f>
        <v>30.48</v>
      </c>
      <c r="K924" s="1">
        <f>COUNTA($A$1:$A924)-1</f>
        <v>137</v>
      </c>
      <c r="L924" s="1">
        <f ca="1">MATCH(Composições!CONCATENAR,Banco!$A:$A,0)</f>
        <v>7263</v>
      </c>
      <c r="M924" s="82" t="str">
        <f ca="1">IF(OR(ISERROR($L924),$H924="",$H924=0),"",OFFSET(M$1,MATCH($K924,$K$1:$K924,0)-1,0))</f>
        <v>F</v>
      </c>
    </row>
    <row r="925" spans="1:14" x14ac:dyDescent="0.2">
      <c r="B925" s="92" t="s">
        <v>6165</v>
      </c>
      <c r="C925" s="92" t="s">
        <v>157</v>
      </c>
      <c r="D925" s="79" t="str">
        <f ca="1">IF(ISNUMBER($L925),OFFSET(Banco!$A$1,Composições!$L925-1,COLUMN(Composições!D925)-1),"")</f>
        <v>SOLDADOR COM ENCARGOS COMPLEMENTARES</v>
      </c>
      <c r="E925" s="78" t="str">
        <f ca="1">IF(ISNUMBER($L925),OFFSET(Banco!$A$1,Composições!$L925-1,COLUMN(Composições!E925)-1),"")</f>
        <v>H</v>
      </c>
      <c r="F925" s="78">
        <f t="shared" ca="1" si="162"/>
        <v>0</v>
      </c>
      <c r="G925" s="78">
        <f t="shared" ca="1" si="162"/>
        <v>10.050000000000001</v>
      </c>
      <c r="H925" s="80">
        <v>0.3</v>
      </c>
      <c r="I925" s="81">
        <f ca="1">IF(ISNUMBER($L925),VALUE(OFFSET(Banco!$A$1,Composições!$L925-1,COLUMN(Composições!I925)-4)),0)</f>
        <v>0</v>
      </c>
      <c r="J925" s="81">
        <f ca="1">IF(ISNUMBER($L925),VALUE(OFFSET(Banco!$A$1,Composições!$L925-1,COLUMN(Composições!J925)-4)),0)</f>
        <v>33.520000000000003</v>
      </c>
      <c r="K925" s="1">
        <f>COUNTA($A$1:$A925)-1</f>
        <v>137</v>
      </c>
      <c r="L925" s="1">
        <f ca="1">MATCH(Composições!CONCATENAR,Banco!$A:$A,0)</f>
        <v>7366</v>
      </c>
      <c r="M925" s="82" t="str">
        <f ca="1">IF(OR(ISERROR($L925),$H925="",$H925=0),"",OFFSET(M$1,MATCH($K925,$K$1:$K925,0)-1,0))</f>
        <v>F</v>
      </c>
    </row>
    <row r="926" spans="1:14" customFormat="1" ht="12.75" x14ac:dyDescent="0.2">
      <c r="K926">
        <f>COUNTA($A$1:$A926)-1</f>
        <v>137</v>
      </c>
      <c r="M926" s="85" t="str">
        <f ca="1">IF(OFFSET($M$1,MATCH(OFFSET(K926,-1,0),$K$1:$K926,0)-1,0)="F","F","")</f>
        <v>F</v>
      </c>
    </row>
    <row r="927" spans="1:14" x14ac:dyDescent="0.2">
      <c r="A927" s="83" t="str">
        <f>CONCATENAR</f>
        <v>Composição FNDE 340</v>
      </c>
      <c r="B927" s="86" t="s">
        <v>8423</v>
      </c>
      <c r="C927" s="86" t="s">
        <v>8155</v>
      </c>
      <c r="D927" s="87" t="s">
        <v>8154</v>
      </c>
      <c r="E927" s="86" t="s">
        <v>6148</v>
      </c>
      <c r="F927" s="88">
        <f ca="1">IF($L927&gt;0,SUM(OFFSET(F927,1,0,$L927),0))</f>
        <v>0</v>
      </c>
      <c r="G927" s="88">
        <f ca="1">IF($L927&gt;0,SUM(OFFSET(G927,1,0,$L927),0))</f>
        <v>168.36</v>
      </c>
      <c r="H927" s="89"/>
      <c r="I927" s="90">
        <f ca="1">IF(ISERROR(F927),0,F927)</f>
        <v>0</v>
      </c>
      <c r="J927" s="91">
        <f ca="1">IF(ISERROR(G927),0,G927)</f>
        <v>168.36</v>
      </c>
      <c r="K927" s="1">
        <f>COUNTA($A$1:$A927)-1</f>
        <v>138</v>
      </c>
      <c r="L927" s="1">
        <f>IF(MAX(K:K)=K927,MATCH(9999999,$K:$K)+1,MATCH(K927+1,K:K,0))-ROW(L927)-2</f>
        <v>5</v>
      </c>
      <c r="M927" s="3" t="str">
        <f ca="1">IF(AND(OR(I927&lt;&gt;0,J927&lt;&gt;0),N927="Sim"),"F","")</f>
        <v>F</v>
      </c>
      <c r="N927" s="84" t="s">
        <v>64</v>
      </c>
    </row>
    <row r="928" spans="1:14" x14ac:dyDescent="0.2">
      <c r="B928" s="92" t="s">
        <v>6169</v>
      </c>
      <c r="C928" s="92" t="s">
        <v>8147</v>
      </c>
      <c r="D928" s="79" t="str">
        <f ca="1">IF(ISNUMBER($L928),OFFSET(Banco!$A$1,Composições!$L928-1,COLUMN(Composições!D928)-1),"")</f>
        <v>ELETRODO REVESTIDO AWS - E6013, DIAMETRO IGUAL A 2,50 MM</v>
      </c>
      <c r="E928" s="78" t="str">
        <f ca="1">IF(ISNUMBER($L928),OFFSET(Banco!$A$1,Composições!$L928-1,COLUMN(Composições!E928)-1),"")</f>
        <v>KG</v>
      </c>
      <c r="F928" s="78">
        <f t="shared" ref="F928:G932" ca="1" si="163">TRUNC($H928*ROUND(I928,2),2)</f>
        <v>0</v>
      </c>
      <c r="G928" s="78">
        <f t="shared" ca="1" si="163"/>
        <v>5.76</v>
      </c>
      <c r="H928" s="80">
        <v>8.8999999999999996E-2</v>
      </c>
      <c r="I928" s="81">
        <f ca="1">IF(ISNUMBER($L928),VALUE(OFFSET(Banco!$A$1,Composições!$L928-1,COLUMN(Composições!I928)-4)),0)</f>
        <v>0</v>
      </c>
      <c r="J928" s="81">
        <f ca="1">IF(ISNUMBER($L928),VALUE(OFFSET(Banco!$A$1,Composições!$L928-1,COLUMN(Composições!J928)-4)),0)</f>
        <v>64.760000000000005</v>
      </c>
      <c r="K928" s="1">
        <f>COUNTA($A$1:$A928)-1</f>
        <v>138</v>
      </c>
      <c r="L928" s="1">
        <f ca="1">MATCH(Composições!CONCATENAR,Banco!$A:$A,0)</f>
        <v>11733</v>
      </c>
      <c r="M928" s="82" t="str">
        <f ca="1">IF(OR(ISERROR($L928),$H928="",$H928=0),"",OFFSET(M$1,MATCH($K928,$K$1:$K928,0)-1,0))</f>
        <v>F</v>
      </c>
    </row>
    <row r="929" spans="1:14" x14ac:dyDescent="0.2">
      <c r="B929" s="92" t="s">
        <v>6169</v>
      </c>
      <c r="C929" s="92" t="s">
        <v>8162</v>
      </c>
      <c r="D929" s="79" t="str">
        <f ca="1">IF(ISNUMBER($L929),OFFSET(Banco!$A$1,Composições!$L929-1,COLUMN(Composições!D929)-1),"")</f>
        <v>TE DE REDUCAO DE FERRO GALVANIZADO, COM ROSCA BSP, DE 2 1/2" X 1 1/2"</v>
      </c>
      <c r="E929" s="78" t="str">
        <f ca="1">IF(ISNUMBER($L929),OFFSET(Banco!$A$1,Composições!$L929-1,COLUMN(Composições!E929)-1),"")</f>
        <v>UN</v>
      </c>
      <c r="F929" s="78">
        <f t="shared" ca="1" si="163"/>
        <v>0</v>
      </c>
      <c r="G929" s="78">
        <f t="shared" ca="1" si="163"/>
        <v>136.07</v>
      </c>
      <c r="H929" s="80">
        <v>1</v>
      </c>
      <c r="I929" s="81">
        <f ca="1">IF(ISNUMBER($L929),VALUE(OFFSET(Banco!$A$1,Composições!$L929-1,COLUMN(Composições!I929)-4)),0)</f>
        <v>0</v>
      </c>
      <c r="J929" s="81">
        <f ca="1">IF(ISNUMBER($L929),VALUE(OFFSET(Banco!$A$1,Composições!$L929-1,COLUMN(Composições!J929)-4)),0)</f>
        <v>136.07</v>
      </c>
      <c r="K929" s="1">
        <f>COUNTA($A$1:$A929)-1</f>
        <v>138</v>
      </c>
      <c r="L929" s="1">
        <f ca="1">MATCH(Composições!CONCATENAR,Banco!$A:$A,0)</f>
        <v>13930</v>
      </c>
      <c r="M929" s="82" t="str">
        <f ca="1">IF(OR(ISERROR($L929),$H929="",$H929=0),"",OFFSET(M$1,MATCH($K929,$K$1:$K929,0)-1,0))</f>
        <v>F</v>
      </c>
    </row>
    <row r="930" spans="1:14" ht="22.5" x14ac:dyDescent="0.2">
      <c r="B930" s="92" t="s">
        <v>6165</v>
      </c>
      <c r="C930" s="92" t="s">
        <v>142</v>
      </c>
      <c r="D930" s="79" t="str">
        <f ca="1">IF(ISNUMBER($L930),OFFSET(Banco!$A$1,Composições!$L930-1,COLUMN(Composições!D930)-1),"")</f>
        <v>AUXILIAR DE ENCANADOR OU BOMBEIRO HIDRÁULICO COM ENCARGOS COMPLEMENTARES</v>
      </c>
      <c r="E930" s="78" t="str">
        <f ca="1">IF(ISNUMBER($L930),OFFSET(Banco!$A$1,Composições!$L930-1,COLUMN(Composições!E930)-1),"")</f>
        <v>H</v>
      </c>
      <c r="F930" s="78">
        <f t="shared" ca="1" si="163"/>
        <v>0</v>
      </c>
      <c r="G930" s="78">
        <f t="shared" ca="1" si="163"/>
        <v>7.34</v>
      </c>
      <c r="H930" s="80">
        <v>0.3</v>
      </c>
      <c r="I930" s="81">
        <f ca="1">IF(ISNUMBER($L930),VALUE(OFFSET(Banco!$A$1,Composições!$L930-1,COLUMN(Composições!I930)-4)),0)</f>
        <v>0</v>
      </c>
      <c r="J930" s="81">
        <f ca="1">IF(ISNUMBER($L930),VALUE(OFFSET(Banco!$A$1,Composições!$L930-1,COLUMN(Composições!J930)-4)),0)</f>
        <v>24.48</v>
      </c>
      <c r="K930" s="1">
        <f>COUNTA($A$1:$A930)-1</f>
        <v>138</v>
      </c>
      <c r="L930" s="1">
        <f ca="1">MATCH(Composições!CONCATENAR,Banco!$A:$A,0)</f>
        <v>7040</v>
      </c>
      <c r="M930" s="82" t="str">
        <f ca="1">IF(OR(ISERROR($L930),$H930="",$H930=0),"",OFFSET(M$1,MATCH($K930,$K$1:$K930,0)-1,0))</f>
        <v>F</v>
      </c>
    </row>
    <row r="931" spans="1:14" x14ac:dyDescent="0.2">
      <c r="B931" s="92" t="s">
        <v>6165</v>
      </c>
      <c r="C931" s="92" t="s">
        <v>149</v>
      </c>
      <c r="D931" s="79" t="str">
        <f ca="1">IF(ISNUMBER($L931),OFFSET(Banco!$A$1,Composições!$L931-1,COLUMN(Composições!D931)-1),"")</f>
        <v>ENCANADOR OU BOMBEIRO HIDRÁULICO COM ENCARGOS COMPLEMENTARES</v>
      </c>
      <c r="E931" s="78" t="str">
        <f ca="1">IF(ISNUMBER($L931),OFFSET(Banco!$A$1,Composições!$L931-1,COLUMN(Composições!E931)-1),"")</f>
        <v>H</v>
      </c>
      <c r="F931" s="78">
        <f t="shared" ca="1" si="163"/>
        <v>0</v>
      </c>
      <c r="G931" s="78">
        <f t="shared" ca="1" si="163"/>
        <v>9.14</v>
      </c>
      <c r="H931" s="80">
        <v>0.3</v>
      </c>
      <c r="I931" s="81">
        <f ca="1">IF(ISNUMBER($L931),VALUE(OFFSET(Banco!$A$1,Composições!$L931-1,COLUMN(Composições!I931)-4)),0)</f>
        <v>0</v>
      </c>
      <c r="J931" s="81">
        <f ca="1">IF(ISNUMBER($L931),VALUE(OFFSET(Banco!$A$1,Composições!$L931-1,COLUMN(Composições!J931)-4)),0)</f>
        <v>30.48</v>
      </c>
      <c r="K931" s="1">
        <f>COUNTA($A$1:$A931)-1</f>
        <v>138</v>
      </c>
      <c r="L931" s="1">
        <f ca="1">MATCH(Composições!CONCATENAR,Banco!$A:$A,0)</f>
        <v>7263</v>
      </c>
      <c r="M931" s="82" t="str">
        <f ca="1">IF(OR(ISERROR($L931),$H931="",$H931=0),"",OFFSET(M$1,MATCH($K931,$K$1:$K931,0)-1,0))</f>
        <v>F</v>
      </c>
    </row>
    <row r="932" spans="1:14" x14ac:dyDescent="0.2">
      <c r="B932" s="92" t="s">
        <v>6165</v>
      </c>
      <c r="C932" s="92" t="s">
        <v>157</v>
      </c>
      <c r="D932" s="79" t="str">
        <f ca="1">IF(ISNUMBER($L932),OFFSET(Banco!$A$1,Composições!$L932-1,COLUMN(Composições!D932)-1),"")</f>
        <v>SOLDADOR COM ENCARGOS COMPLEMENTARES</v>
      </c>
      <c r="E932" s="78" t="str">
        <f ca="1">IF(ISNUMBER($L932),OFFSET(Banco!$A$1,Composições!$L932-1,COLUMN(Composições!E932)-1),"")</f>
        <v>H</v>
      </c>
      <c r="F932" s="78">
        <f t="shared" ca="1" si="163"/>
        <v>0</v>
      </c>
      <c r="G932" s="78">
        <f t="shared" ca="1" si="163"/>
        <v>10.050000000000001</v>
      </c>
      <c r="H932" s="80">
        <v>0.3</v>
      </c>
      <c r="I932" s="81">
        <f ca="1">IF(ISNUMBER($L932),VALUE(OFFSET(Banco!$A$1,Composições!$L932-1,COLUMN(Composições!I932)-4)),0)</f>
        <v>0</v>
      </c>
      <c r="J932" s="81">
        <f ca="1">IF(ISNUMBER($L932),VALUE(OFFSET(Banco!$A$1,Composições!$L932-1,COLUMN(Composições!J932)-4)),0)</f>
        <v>33.520000000000003</v>
      </c>
      <c r="K932" s="1">
        <f>COUNTA($A$1:$A932)-1</f>
        <v>138</v>
      </c>
      <c r="L932" s="1">
        <f ca="1">MATCH(Composições!CONCATENAR,Banco!$A:$A,0)</f>
        <v>7366</v>
      </c>
      <c r="M932" s="82" t="str">
        <f ca="1">IF(OR(ISERROR($L932),$H932="",$H932=0),"",OFFSET(M$1,MATCH($K932,$K$1:$K932,0)-1,0))</f>
        <v>F</v>
      </c>
    </row>
    <row r="933" spans="1:14" customFormat="1" ht="12.75" x14ac:dyDescent="0.2">
      <c r="K933">
        <f>COUNTA($A$1:$A933)-1</f>
        <v>138</v>
      </c>
      <c r="M933" s="85" t="str">
        <f ca="1">IF(OFFSET($M$1,MATCH(OFFSET(K933,-1,0),$K$1:$K933,0)-1,0)="F","F","")</f>
        <v>F</v>
      </c>
    </row>
    <row r="934" spans="1:14" x14ac:dyDescent="0.2">
      <c r="A934" s="83" t="str">
        <f>CONCATENAR</f>
        <v>Composição FNDE 341</v>
      </c>
      <c r="B934" s="86" t="s">
        <v>8423</v>
      </c>
      <c r="C934" s="86" t="s">
        <v>8157</v>
      </c>
      <c r="D934" s="87" t="s">
        <v>8156</v>
      </c>
      <c r="E934" s="86" t="s">
        <v>6148</v>
      </c>
      <c r="F934" s="88">
        <f ca="1">IF($L934&gt;0,SUM(OFFSET(F934,1,0,$L934),0))</f>
        <v>0</v>
      </c>
      <c r="G934" s="88">
        <f ca="1">IF($L934&gt;0,SUM(OFFSET(G934,1,0,$L934),0))</f>
        <v>172.31</v>
      </c>
      <c r="H934" s="89"/>
      <c r="I934" s="90">
        <f ca="1">IF(ISERROR(F934),0,F934)</f>
        <v>0</v>
      </c>
      <c r="J934" s="91">
        <f ca="1">IF(ISERROR(G934),0,G934)</f>
        <v>172.31</v>
      </c>
      <c r="K934" s="1">
        <f>COUNTA($A$1:$A934)-1</f>
        <v>139</v>
      </c>
      <c r="L934" s="1">
        <f>IF(MAX(K:K)=K934,MATCH(9999999,$K:$K)+1,MATCH(K934+1,K:K,0))-ROW(L934)-2</f>
        <v>5</v>
      </c>
      <c r="M934" s="3" t="str">
        <f ca="1">IF(AND(OR(I934&lt;&gt;0,J934&lt;&gt;0),N934="Sim"),"F","")</f>
        <v>F</v>
      </c>
      <c r="N934" s="84" t="s">
        <v>64</v>
      </c>
    </row>
    <row r="935" spans="1:14" x14ac:dyDescent="0.2">
      <c r="B935" s="92" t="s">
        <v>6169</v>
      </c>
      <c r="C935" s="92" t="s">
        <v>8147</v>
      </c>
      <c r="D935" s="79" t="str">
        <f ca="1">IF(ISNUMBER($L935),OFFSET(Banco!$A$1,Composições!$L935-1,COLUMN(Composições!D935)-1),"")</f>
        <v>ELETRODO REVESTIDO AWS - E6013, DIAMETRO IGUAL A 2,50 MM</v>
      </c>
      <c r="E935" s="78" t="str">
        <f ca="1">IF(ISNUMBER($L935),OFFSET(Banco!$A$1,Composições!$L935-1,COLUMN(Composições!E935)-1),"")</f>
        <v>KG</v>
      </c>
      <c r="F935" s="78">
        <f t="shared" ref="F935:G939" ca="1" si="164">TRUNC($H935*ROUND(I935,2),2)</f>
        <v>0</v>
      </c>
      <c r="G935" s="78">
        <f t="shared" ca="1" si="164"/>
        <v>5.76</v>
      </c>
      <c r="H935" s="80">
        <v>8.8999999999999996E-2</v>
      </c>
      <c r="I935" s="81">
        <f ca="1">IF(ISNUMBER($L935),VALUE(OFFSET(Banco!$A$1,Composições!$L935-1,COLUMN(Composições!I935)-4)),0)</f>
        <v>0</v>
      </c>
      <c r="J935" s="81">
        <f ca="1">IF(ISNUMBER($L935),VALUE(OFFSET(Banco!$A$1,Composições!$L935-1,COLUMN(Composições!J935)-4)),0)</f>
        <v>64.760000000000005</v>
      </c>
      <c r="K935" s="1">
        <f>COUNTA($A$1:$A935)-1</f>
        <v>139</v>
      </c>
      <c r="L935" s="1">
        <f ca="1">MATCH(Composições!CONCATENAR,Banco!$A:$A,0)</f>
        <v>11733</v>
      </c>
      <c r="M935" s="82" t="str">
        <f ca="1">IF(OR(ISERROR($L935),$H935="",$H935=0),"",OFFSET(M$1,MATCH($K935,$K$1:$K935,0)-1,0))</f>
        <v>F</v>
      </c>
    </row>
    <row r="936" spans="1:14" x14ac:dyDescent="0.2">
      <c r="B936" s="92" t="s">
        <v>6169</v>
      </c>
      <c r="C936" s="92" t="s">
        <v>8161</v>
      </c>
      <c r="D936" s="79" t="str">
        <f ca="1">IF(ISNUMBER($L936),OFFSET(Banco!$A$1,Composições!$L936-1,COLUMN(Composições!D936)-1),"")</f>
        <v>TE DE REDUCAO DE FERRO GALVANIZADO, COM ROSCA BSP, DE 2 1/2" X 2"</v>
      </c>
      <c r="E936" s="78" t="str">
        <f ca="1">IF(ISNUMBER($L936),OFFSET(Banco!$A$1,Composições!$L936-1,COLUMN(Composições!E936)-1),"")</f>
        <v>UN</v>
      </c>
      <c r="F936" s="78">
        <f t="shared" ca="1" si="164"/>
        <v>0</v>
      </c>
      <c r="G936" s="78">
        <f t="shared" ca="1" si="164"/>
        <v>140.02000000000001</v>
      </c>
      <c r="H936" s="80">
        <v>1</v>
      </c>
      <c r="I936" s="81">
        <f ca="1">IF(ISNUMBER($L936),VALUE(OFFSET(Banco!$A$1,Composições!$L936-1,COLUMN(Composições!I936)-4)),0)</f>
        <v>0</v>
      </c>
      <c r="J936" s="81">
        <f ca="1">IF(ISNUMBER($L936),VALUE(OFFSET(Banco!$A$1,Composições!$L936-1,COLUMN(Composições!J936)-4)),0)</f>
        <v>140.02000000000001</v>
      </c>
      <c r="K936" s="1">
        <f>COUNTA($A$1:$A936)-1</f>
        <v>139</v>
      </c>
      <c r="L936" s="1">
        <f ca="1">MATCH(Composições!CONCATENAR,Banco!$A:$A,0)</f>
        <v>13933</v>
      </c>
      <c r="M936" s="82" t="str">
        <f ca="1">IF(OR(ISERROR($L936),$H936="",$H936=0),"",OFFSET(M$1,MATCH($K936,$K$1:$K936,0)-1,0))</f>
        <v>F</v>
      </c>
    </row>
    <row r="937" spans="1:14" ht="22.5" x14ac:dyDescent="0.2">
      <c r="B937" s="92" t="s">
        <v>6165</v>
      </c>
      <c r="C937" s="92" t="s">
        <v>142</v>
      </c>
      <c r="D937" s="79" t="str">
        <f ca="1">IF(ISNUMBER($L937),OFFSET(Banco!$A$1,Composições!$L937-1,COLUMN(Composições!D937)-1),"")</f>
        <v>AUXILIAR DE ENCANADOR OU BOMBEIRO HIDRÁULICO COM ENCARGOS COMPLEMENTARES</v>
      </c>
      <c r="E937" s="78" t="str">
        <f ca="1">IF(ISNUMBER($L937),OFFSET(Banco!$A$1,Composições!$L937-1,COLUMN(Composições!E937)-1),"")</f>
        <v>H</v>
      </c>
      <c r="F937" s="78">
        <f t="shared" ca="1" si="164"/>
        <v>0</v>
      </c>
      <c r="G937" s="78">
        <f t="shared" ca="1" si="164"/>
        <v>7.34</v>
      </c>
      <c r="H937" s="80">
        <v>0.3</v>
      </c>
      <c r="I937" s="81">
        <f ca="1">IF(ISNUMBER($L937),VALUE(OFFSET(Banco!$A$1,Composições!$L937-1,COLUMN(Composições!I937)-4)),0)</f>
        <v>0</v>
      </c>
      <c r="J937" s="81">
        <f ca="1">IF(ISNUMBER($L937),VALUE(OFFSET(Banco!$A$1,Composições!$L937-1,COLUMN(Composições!J937)-4)),0)</f>
        <v>24.48</v>
      </c>
      <c r="K937" s="1">
        <f>COUNTA($A$1:$A937)-1</f>
        <v>139</v>
      </c>
      <c r="L937" s="1">
        <f ca="1">MATCH(Composições!CONCATENAR,Banco!$A:$A,0)</f>
        <v>7040</v>
      </c>
      <c r="M937" s="82" t="str">
        <f ca="1">IF(OR(ISERROR($L937),$H937="",$H937=0),"",OFFSET(M$1,MATCH($K937,$K$1:$K937,0)-1,0))</f>
        <v>F</v>
      </c>
    </row>
    <row r="938" spans="1:14" x14ac:dyDescent="0.2">
      <c r="B938" s="92" t="s">
        <v>6165</v>
      </c>
      <c r="C938" s="92" t="s">
        <v>149</v>
      </c>
      <c r="D938" s="79" t="str">
        <f ca="1">IF(ISNUMBER($L938),OFFSET(Banco!$A$1,Composições!$L938-1,COLUMN(Composições!D938)-1),"")</f>
        <v>ENCANADOR OU BOMBEIRO HIDRÁULICO COM ENCARGOS COMPLEMENTARES</v>
      </c>
      <c r="E938" s="78" t="str">
        <f ca="1">IF(ISNUMBER($L938),OFFSET(Banco!$A$1,Composições!$L938-1,COLUMN(Composições!E938)-1),"")</f>
        <v>H</v>
      </c>
      <c r="F938" s="78">
        <f t="shared" ca="1" si="164"/>
        <v>0</v>
      </c>
      <c r="G938" s="78">
        <f t="shared" ca="1" si="164"/>
        <v>9.14</v>
      </c>
      <c r="H938" s="80">
        <v>0.3</v>
      </c>
      <c r="I938" s="81">
        <f ca="1">IF(ISNUMBER($L938),VALUE(OFFSET(Banco!$A$1,Composições!$L938-1,COLUMN(Composições!I938)-4)),0)</f>
        <v>0</v>
      </c>
      <c r="J938" s="81">
        <f ca="1">IF(ISNUMBER($L938),VALUE(OFFSET(Banco!$A$1,Composições!$L938-1,COLUMN(Composições!J938)-4)),0)</f>
        <v>30.48</v>
      </c>
      <c r="K938" s="1">
        <f>COUNTA($A$1:$A938)-1</f>
        <v>139</v>
      </c>
      <c r="L938" s="1">
        <f ca="1">MATCH(Composições!CONCATENAR,Banco!$A:$A,0)</f>
        <v>7263</v>
      </c>
      <c r="M938" s="82" t="str">
        <f ca="1">IF(OR(ISERROR($L938),$H938="",$H938=0),"",OFFSET(M$1,MATCH($K938,$K$1:$K938,0)-1,0))</f>
        <v>F</v>
      </c>
    </row>
    <row r="939" spans="1:14" x14ac:dyDescent="0.2">
      <c r="B939" s="92" t="s">
        <v>6165</v>
      </c>
      <c r="C939" s="92" t="s">
        <v>157</v>
      </c>
      <c r="D939" s="79" t="str">
        <f ca="1">IF(ISNUMBER($L939),OFFSET(Banco!$A$1,Composições!$L939-1,COLUMN(Composições!D939)-1),"")</f>
        <v>SOLDADOR COM ENCARGOS COMPLEMENTARES</v>
      </c>
      <c r="E939" s="78" t="str">
        <f ca="1">IF(ISNUMBER($L939),OFFSET(Banco!$A$1,Composições!$L939-1,COLUMN(Composições!E939)-1),"")</f>
        <v>H</v>
      </c>
      <c r="F939" s="78">
        <f t="shared" ca="1" si="164"/>
        <v>0</v>
      </c>
      <c r="G939" s="78">
        <f t="shared" ca="1" si="164"/>
        <v>10.050000000000001</v>
      </c>
      <c r="H939" s="80">
        <v>0.3</v>
      </c>
      <c r="I939" s="81">
        <f ca="1">IF(ISNUMBER($L939),VALUE(OFFSET(Banco!$A$1,Composições!$L939-1,COLUMN(Composições!I939)-4)),0)</f>
        <v>0</v>
      </c>
      <c r="J939" s="81">
        <f ca="1">IF(ISNUMBER($L939),VALUE(OFFSET(Banco!$A$1,Composições!$L939-1,COLUMN(Composições!J939)-4)),0)</f>
        <v>33.520000000000003</v>
      </c>
      <c r="K939" s="1">
        <f>COUNTA($A$1:$A939)-1</f>
        <v>139</v>
      </c>
      <c r="L939" s="1">
        <f ca="1">MATCH(Composições!CONCATENAR,Banco!$A:$A,0)</f>
        <v>7366</v>
      </c>
      <c r="M939" s="82" t="str">
        <f ca="1">IF(OR(ISERROR($L939),$H939="",$H939=0),"",OFFSET(M$1,MATCH($K939,$K$1:$K939,0)-1,0))</f>
        <v>F</v>
      </c>
    </row>
    <row r="940" spans="1:14" customFormat="1" ht="12.75" x14ac:dyDescent="0.2">
      <c r="K940">
        <f>COUNTA($A$1:$A940)-1</f>
        <v>139</v>
      </c>
      <c r="M940" s="85" t="str">
        <f ca="1">IF(OFFSET($M$1,MATCH(OFFSET(K940,-1,0),$K$1:$K940,0)-1,0)="F","F","")</f>
        <v>F</v>
      </c>
    </row>
    <row r="941" spans="1:14" x14ac:dyDescent="0.2">
      <c r="A941" s="83" t="str">
        <f>CONCATENAR</f>
        <v>Composição FNDE 342</v>
      </c>
      <c r="B941" s="86" t="s">
        <v>8423</v>
      </c>
      <c r="C941" s="86" t="s">
        <v>8159</v>
      </c>
      <c r="D941" s="87" t="s">
        <v>8158</v>
      </c>
      <c r="E941" s="86" t="s">
        <v>6148</v>
      </c>
      <c r="F941" s="88">
        <f ca="1">IF($L941&gt;0,SUM(OFFSET(F941,1,0,$L941),0))</f>
        <v>0</v>
      </c>
      <c r="G941" s="88">
        <f ca="1">IF($L941&gt;0,SUM(OFFSET(G941,1,0,$L941),0))</f>
        <v>228.01</v>
      </c>
      <c r="H941" s="89"/>
      <c r="I941" s="90">
        <f ca="1">IF(ISERROR(F941),0,F941)</f>
        <v>0</v>
      </c>
      <c r="J941" s="91">
        <f ca="1">IF(ISERROR(G941),0,G941)</f>
        <v>228.01</v>
      </c>
      <c r="K941" s="1">
        <f>COUNTA($A$1:$A941)-1</f>
        <v>140</v>
      </c>
      <c r="L941" s="1">
        <f>IF(MAX(K:K)=K941,MATCH(9999999,$K:$K)+1,MATCH(K941+1,K:K,0))-ROW(L941)-2</f>
        <v>5</v>
      </c>
      <c r="M941" s="3" t="str">
        <f ca="1">IF(AND(OR(I941&lt;&gt;0,J941&lt;&gt;0),N941="Sim"),"F","")</f>
        <v>F</v>
      </c>
      <c r="N941" s="84" t="s">
        <v>64</v>
      </c>
    </row>
    <row r="942" spans="1:14" x14ac:dyDescent="0.2">
      <c r="B942" s="92" t="s">
        <v>6169</v>
      </c>
      <c r="C942" s="92" t="s">
        <v>8147</v>
      </c>
      <c r="D942" s="79" t="str">
        <f ca="1">IF(ISNUMBER($L942),OFFSET(Banco!$A$1,Composições!$L942-1,COLUMN(Composições!D942)-1),"")</f>
        <v>ELETRODO REVESTIDO AWS - E6013, DIAMETRO IGUAL A 2,50 MM</v>
      </c>
      <c r="E942" s="78" t="str">
        <f ca="1">IF(ISNUMBER($L942),OFFSET(Banco!$A$1,Composições!$L942-1,COLUMN(Composições!E942)-1),"")</f>
        <v>KG</v>
      </c>
      <c r="F942" s="78">
        <f t="shared" ref="F942:G946" ca="1" si="165">TRUNC($H942*ROUND(I942,2),2)</f>
        <v>0</v>
      </c>
      <c r="G942" s="78">
        <f t="shared" ca="1" si="165"/>
        <v>5.76</v>
      </c>
      <c r="H942" s="80">
        <v>8.8999999999999996E-2</v>
      </c>
      <c r="I942" s="81">
        <f ca="1">IF(ISNUMBER($L942),VALUE(OFFSET(Banco!$A$1,Composições!$L942-1,COLUMN(Composições!I942)-4)),0)</f>
        <v>0</v>
      </c>
      <c r="J942" s="81">
        <f ca="1">IF(ISNUMBER($L942),VALUE(OFFSET(Banco!$A$1,Composições!$L942-1,COLUMN(Composições!J942)-4)),0)</f>
        <v>64.760000000000005</v>
      </c>
      <c r="K942" s="1">
        <f>COUNTA($A$1:$A942)-1</f>
        <v>140</v>
      </c>
      <c r="L942" s="1">
        <f ca="1">MATCH(Composições!CONCATENAR,Banco!$A:$A,0)</f>
        <v>11733</v>
      </c>
      <c r="M942" s="82" t="str">
        <f ca="1">IF(OR(ISERROR($L942),$H942="",$H942=0),"",OFFSET(M$1,MATCH($K942,$K$1:$K942,0)-1,0))</f>
        <v>F</v>
      </c>
    </row>
    <row r="943" spans="1:14" x14ac:dyDescent="0.2">
      <c r="B943" s="92" t="s">
        <v>6169</v>
      </c>
      <c r="C943" s="92" t="s">
        <v>8160</v>
      </c>
      <c r="D943" s="79" t="str">
        <f ca="1">IF(ISNUMBER($L943),OFFSET(Banco!$A$1,Composições!$L943-1,COLUMN(Composições!D943)-1),"")</f>
        <v>TE DE REDUCAO DE FERRO GALVANIZADO, COM ROSCA BSP, DE 3" X 2 1/2"</v>
      </c>
      <c r="E943" s="78" t="str">
        <f ca="1">IF(ISNUMBER($L943),OFFSET(Banco!$A$1,Composições!$L943-1,COLUMN(Composições!E943)-1),"")</f>
        <v>UN</v>
      </c>
      <c r="F943" s="78">
        <f t="shared" ca="1" si="165"/>
        <v>0</v>
      </c>
      <c r="G943" s="78">
        <f t="shared" ca="1" si="165"/>
        <v>195.72</v>
      </c>
      <c r="H943" s="80">
        <v>1</v>
      </c>
      <c r="I943" s="81">
        <f ca="1">IF(ISNUMBER($L943),VALUE(OFFSET(Banco!$A$1,Composições!$L943-1,COLUMN(Composições!I943)-4)),0)</f>
        <v>0</v>
      </c>
      <c r="J943" s="81">
        <f ca="1">IF(ISNUMBER($L943),VALUE(OFFSET(Banco!$A$1,Composições!$L943-1,COLUMN(Composições!J943)-4)),0)</f>
        <v>195.72</v>
      </c>
      <c r="K943" s="1">
        <f>COUNTA($A$1:$A943)-1</f>
        <v>140</v>
      </c>
      <c r="L943" s="1">
        <f ca="1">MATCH(Composições!CONCATENAR,Banco!$A:$A,0)</f>
        <v>13940</v>
      </c>
      <c r="M943" s="82" t="str">
        <f ca="1">IF(OR(ISERROR($L943),$H943="",$H943=0),"",OFFSET(M$1,MATCH($K943,$K$1:$K943,0)-1,0))</f>
        <v>F</v>
      </c>
    </row>
    <row r="944" spans="1:14" ht="22.5" x14ac:dyDescent="0.2">
      <c r="B944" s="92" t="s">
        <v>6165</v>
      </c>
      <c r="C944" s="92" t="s">
        <v>142</v>
      </c>
      <c r="D944" s="79" t="str">
        <f ca="1">IF(ISNUMBER($L944),OFFSET(Banco!$A$1,Composições!$L944-1,COLUMN(Composições!D944)-1),"")</f>
        <v>AUXILIAR DE ENCANADOR OU BOMBEIRO HIDRÁULICO COM ENCARGOS COMPLEMENTARES</v>
      </c>
      <c r="E944" s="78" t="str">
        <f ca="1">IF(ISNUMBER($L944),OFFSET(Banco!$A$1,Composições!$L944-1,COLUMN(Composições!E944)-1),"")</f>
        <v>H</v>
      </c>
      <c r="F944" s="78">
        <f t="shared" ca="1" si="165"/>
        <v>0</v>
      </c>
      <c r="G944" s="78">
        <f t="shared" ca="1" si="165"/>
        <v>7.34</v>
      </c>
      <c r="H944" s="80">
        <v>0.3</v>
      </c>
      <c r="I944" s="81">
        <f ca="1">IF(ISNUMBER($L944),VALUE(OFFSET(Banco!$A$1,Composições!$L944-1,COLUMN(Composições!I944)-4)),0)</f>
        <v>0</v>
      </c>
      <c r="J944" s="81">
        <f ca="1">IF(ISNUMBER($L944),VALUE(OFFSET(Banco!$A$1,Composições!$L944-1,COLUMN(Composições!J944)-4)),0)</f>
        <v>24.48</v>
      </c>
      <c r="K944" s="1">
        <f>COUNTA($A$1:$A944)-1</f>
        <v>140</v>
      </c>
      <c r="L944" s="1">
        <f ca="1">MATCH(Composições!CONCATENAR,Banco!$A:$A,0)</f>
        <v>7040</v>
      </c>
      <c r="M944" s="82" t="str">
        <f ca="1">IF(OR(ISERROR($L944),$H944="",$H944=0),"",OFFSET(M$1,MATCH($K944,$K$1:$K944,0)-1,0))</f>
        <v>F</v>
      </c>
    </row>
    <row r="945" spans="1:14" x14ac:dyDescent="0.2">
      <c r="B945" s="92" t="s">
        <v>6165</v>
      </c>
      <c r="C945" s="92" t="s">
        <v>149</v>
      </c>
      <c r="D945" s="79" t="str">
        <f ca="1">IF(ISNUMBER($L945),OFFSET(Banco!$A$1,Composições!$L945-1,COLUMN(Composições!D945)-1),"")</f>
        <v>ENCANADOR OU BOMBEIRO HIDRÁULICO COM ENCARGOS COMPLEMENTARES</v>
      </c>
      <c r="E945" s="78" t="str">
        <f ca="1">IF(ISNUMBER($L945),OFFSET(Banco!$A$1,Composições!$L945-1,COLUMN(Composições!E945)-1),"")</f>
        <v>H</v>
      </c>
      <c r="F945" s="78">
        <f t="shared" ca="1" si="165"/>
        <v>0</v>
      </c>
      <c r="G945" s="78">
        <f t="shared" ca="1" si="165"/>
        <v>9.14</v>
      </c>
      <c r="H945" s="80">
        <v>0.3</v>
      </c>
      <c r="I945" s="81">
        <f ca="1">IF(ISNUMBER($L945),VALUE(OFFSET(Banco!$A$1,Composições!$L945-1,COLUMN(Composições!I945)-4)),0)</f>
        <v>0</v>
      </c>
      <c r="J945" s="81">
        <f ca="1">IF(ISNUMBER($L945),VALUE(OFFSET(Banco!$A$1,Composições!$L945-1,COLUMN(Composições!J945)-4)),0)</f>
        <v>30.48</v>
      </c>
      <c r="K945" s="1">
        <f>COUNTA($A$1:$A945)-1</f>
        <v>140</v>
      </c>
      <c r="L945" s="1">
        <f ca="1">MATCH(Composições!CONCATENAR,Banco!$A:$A,0)</f>
        <v>7263</v>
      </c>
      <c r="M945" s="82" t="str">
        <f ca="1">IF(OR(ISERROR($L945),$H945="",$H945=0),"",OFFSET(M$1,MATCH($K945,$K$1:$K945,0)-1,0))</f>
        <v>F</v>
      </c>
    </row>
    <row r="946" spans="1:14" x14ac:dyDescent="0.2">
      <c r="B946" s="92" t="s">
        <v>6165</v>
      </c>
      <c r="C946" s="92" t="s">
        <v>157</v>
      </c>
      <c r="D946" s="79" t="str">
        <f ca="1">IF(ISNUMBER($L946),OFFSET(Banco!$A$1,Composições!$L946-1,COLUMN(Composições!D946)-1),"")</f>
        <v>SOLDADOR COM ENCARGOS COMPLEMENTARES</v>
      </c>
      <c r="E946" s="78" t="str">
        <f ca="1">IF(ISNUMBER($L946),OFFSET(Banco!$A$1,Composições!$L946-1,COLUMN(Composições!E946)-1),"")</f>
        <v>H</v>
      </c>
      <c r="F946" s="78">
        <f t="shared" ca="1" si="165"/>
        <v>0</v>
      </c>
      <c r="G946" s="78">
        <f t="shared" ca="1" si="165"/>
        <v>10.050000000000001</v>
      </c>
      <c r="H946" s="80">
        <v>0.3</v>
      </c>
      <c r="I946" s="81">
        <f ca="1">IF(ISNUMBER($L946),VALUE(OFFSET(Banco!$A$1,Composições!$L946-1,COLUMN(Composições!I946)-4)),0)</f>
        <v>0</v>
      </c>
      <c r="J946" s="81">
        <f ca="1">IF(ISNUMBER($L946),VALUE(OFFSET(Banco!$A$1,Composições!$L946-1,COLUMN(Composições!J946)-4)),0)</f>
        <v>33.520000000000003</v>
      </c>
      <c r="K946" s="1">
        <f>COUNTA($A$1:$A946)-1</f>
        <v>140</v>
      </c>
      <c r="L946" s="1">
        <f ca="1">MATCH(Composições!CONCATENAR,Banco!$A:$A,0)</f>
        <v>7366</v>
      </c>
      <c r="M946" s="82" t="str">
        <f ca="1">IF(OR(ISERROR($L946),$H946="",$H946=0),"",OFFSET(M$1,MATCH($K946,$K$1:$K946,0)-1,0))</f>
        <v>F</v>
      </c>
    </row>
    <row r="947" spans="1:14" customFormat="1" ht="12.75" x14ac:dyDescent="0.2">
      <c r="K947">
        <f>COUNTA($A$1:$A947)-1</f>
        <v>140</v>
      </c>
      <c r="M947" s="85" t="str">
        <f ca="1">IF(OFFSET($M$1,MATCH(OFFSET(K947,-1,0),$K$1:$K947,0)-1,0)="F","F","")</f>
        <v>F</v>
      </c>
    </row>
    <row r="948" spans="1:14" x14ac:dyDescent="0.2">
      <c r="A948" s="83" t="str">
        <f>CONCATENAR</f>
        <v>Composição FNDE 343</v>
      </c>
      <c r="B948" s="86" t="s">
        <v>8423</v>
      </c>
      <c r="C948" s="86" t="s">
        <v>8174</v>
      </c>
      <c r="D948" s="87" t="s">
        <v>8173</v>
      </c>
      <c r="E948" s="86" t="s">
        <v>6148</v>
      </c>
      <c r="F948" s="88">
        <f ca="1">IF($L948&gt;0,SUM(OFFSET(F948,1,0,$L948),0))</f>
        <v>0</v>
      </c>
      <c r="G948" s="88">
        <f ca="1">IF($L948&gt;0,SUM(OFFSET(G948,1,0,$L948),0))</f>
        <v>95.81</v>
      </c>
      <c r="H948" s="89"/>
      <c r="I948" s="90">
        <f ca="1">IF(ISERROR(F948),0,F948)</f>
        <v>0</v>
      </c>
      <c r="J948" s="91">
        <f ca="1">IF(ISERROR(G948),0,G948)</f>
        <v>95.81</v>
      </c>
      <c r="K948" s="1">
        <f>COUNTA($A$1:$A948)-1</f>
        <v>141</v>
      </c>
      <c r="L948" s="1">
        <f>IF(MAX(K:K)=K948,MATCH(9999999,$K:$K)+1,MATCH(K948+1,K:K,0))-ROW(L948)-2</f>
        <v>5</v>
      </c>
      <c r="M948" s="3" t="str">
        <f ca="1">IF(AND(OR(I948&lt;&gt;0,J948&lt;&gt;0),N948="Sim"),"F","")</f>
        <v>F</v>
      </c>
      <c r="N948" s="84" t="s">
        <v>64</v>
      </c>
    </row>
    <row r="949" spans="1:14" ht="22.5" x14ac:dyDescent="0.2">
      <c r="B949" s="92" t="s">
        <v>6169</v>
      </c>
      <c r="C949" s="92" t="s">
        <v>8175</v>
      </c>
      <c r="D949" s="79" t="str">
        <f ca="1">IF(ISNUMBER($L949),OFFSET(Banco!$A$1,Composições!$L949-1,COLUMN(Composições!D949)-1),"")</f>
        <v>ADAPTADOR EM LATAO, ENGATE RAPIDO 2 1/2" X ROSCA INTERNA 5 FIOS 2 1/2", PARA INSTALACAO PREDIAL DE COMBATE A INCENDIO</v>
      </c>
      <c r="E949" s="78" t="str">
        <f ca="1">IF(ISNUMBER($L949),OFFSET(Banco!$A$1,Composições!$L949-1,COLUMN(Composições!E949)-1),"")</f>
        <v>UN</v>
      </c>
      <c r="F949" s="78">
        <f t="shared" ref="F949:G953" ca="1" si="166">TRUNC($H949*ROUND(I949,2),2)</f>
        <v>0</v>
      </c>
      <c r="G949" s="78">
        <f t="shared" ca="1" si="166"/>
        <v>63.52</v>
      </c>
      <c r="H949" s="80">
        <v>1</v>
      </c>
      <c r="I949" s="81">
        <f ca="1">IF(ISNUMBER($L949),VALUE(OFFSET(Banco!$A$1,Composições!$L949-1,COLUMN(Composições!I949)-4)),0)</f>
        <v>0</v>
      </c>
      <c r="J949" s="81">
        <f ca="1">IF(ISNUMBER($L949),VALUE(OFFSET(Banco!$A$1,Composições!$L949-1,COLUMN(Composições!J949)-4)),0)</f>
        <v>63.52</v>
      </c>
      <c r="K949" s="1">
        <f>COUNTA($A$1:$A949)-1</f>
        <v>141</v>
      </c>
      <c r="L949" s="1">
        <f ca="1">MATCH(Composições!CONCATENAR,Banco!$A:$A,0)</f>
        <v>10022</v>
      </c>
      <c r="M949" s="82" t="str">
        <f ca="1">IF(OR(ISERROR($L949),$H949="",$H949=0),"",OFFSET(M$1,MATCH($K949,$K$1:$K949,0)-1,0))</f>
        <v>F</v>
      </c>
    </row>
    <row r="950" spans="1:14" x14ac:dyDescent="0.2">
      <c r="B950" s="92" t="s">
        <v>6169</v>
      </c>
      <c r="C950" s="92" t="s">
        <v>8147</v>
      </c>
      <c r="D950" s="79" t="str">
        <f ca="1">IF(ISNUMBER($L950),OFFSET(Banco!$A$1,Composições!$L950-1,COLUMN(Composições!D950)-1),"")</f>
        <v>ELETRODO REVESTIDO AWS - E6013, DIAMETRO IGUAL A 2,50 MM</v>
      </c>
      <c r="E950" s="78" t="str">
        <f ca="1">IF(ISNUMBER($L950),OFFSET(Banco!$A$1,Composições!$L950-1,COLUMN(Composições!E950)-1),"")</f>
        <v>KG</v>
      </c>
      <c r="F950" s="78">
        <f t="shared" ca="1" si="166"/>
        <v>0</v>
      </c>
      <c r="G950" s="78">
        <f t="shared" ca="1" si="166"/>
        <v>5.76</v>
      </c>
      <c r="H950" s="80">
        <v>8.8999999999999996E-2</v>
      </c>
      <c r="I950" s="81">
        <f ca="1">IF(ISNUMBER($L950),VALUE(OFFSET(Banco!$A$1,Composições!$L950-1,COLUMN(Composições!I950)-4)),0)</f>
        <v>0</v>
      </c>
      <c r="J950" s="81">
        <f ca="1">IF(ISNUMBER($L950),VALUE(OFFSET(Banco!$A$1,Composições!$L950-1,COLUMN(Composições!J950)-4)),0)</f>
        <v>64.760000000000005</v>
      </c>
      <c r="K950" s="1">
        <f>COUNTA($A$1:$A950)-1</f>
        <v>141</v>
      </c>
      <c r="L950" s="1">
        <f ca="1">MATCH(Composições!CONCATENAR,Banco!$A:$A,0)</f>
        <v>11733</v>
      </c>
      <c r="M950" s="82" t="str">
        <f ca="1">IF(OR(ISERROR($L950),$H950="",$H950=0),"",OFFSET(M$1,MATCH($K950,$K$1:$K950,0)-1,0))</f>
        <v>F</v>
      </c>
    </row>
    <row r="951" spans="1:14" ht="22.5" x14ac:dyDescent="0.2">
      <c r="B951" s="92" t="s">
        <v>6165</v>
      </c>
      <c r="C951" s="92" t="s">
        <v>142</v>
      </c>
      <c r="D951" s="79" t="str">
        <f ca="1">IF(ISNUMBER($L951),OFFSET(Banco!$A$1,Composições!$L951-1,COLUMN(Composições!D951)-1),"")</f>
        <v>AUXILIAR DE ENCANADOR OU BOMBEIRO HIDRÁULICO COM ENCARGOS COMPLEMENTARES</v>
      </c>
      <c r="E951" s="78" t="str">
        <f ca="1">IF(ISNUMBER($L951),OFFSET(Banco!$A$1,Composições!$L951-1,COLUMN(Composições!E951)-1),"")</f>
        <v>H</v>
      </c>
      <c r="F951" s="78">
        <f t="shared" ca="1" si="166"/>
        <v>0</v>
      </c>
      <c r="G951" s="78">
        <f t="shared" ca="1" si="166"/>
        <v>7.34</v>
      </c>
      <c r="H951" s="80">
        <v>0.3</v>
      </c>
      <c r="I951" s="81">
        <f ca="1">IF(ISNUMBER($L951),VALUE(OFFSET(Banco!$A$1,Composições!$L951-1,COLUMN(Composições!I951)-4)),0)</f>
        <v>0</v>
      </c>
      <c r="J951" s="81">
        <f ca="1">IF(ISNUMBER($L951),VALUE(OFFSET(Banco!$A$1,Composições!$L951-1,COLUMN(Composições!J951)-4)),0)</f>
        <v>24.48</v>
      </c>
      <c r="K951" s="1">
        <f>COUNTA($A$1:$A951)-1</f>
        <v>141</v>
      </c>
      <c r="L951" s="1">
        <f ca="1">MATCH(Composições!CONCATENAR,Banco!$A:$A,0)</f>
        <v>7040</v>
      </c>
      <c r="M951" s="82" t="str">
        <f ca="1">IF(OR(ISERROR($L951),$H951="",$H951=0),"",OFFSET(M$1,MATCH($K951,$K$1:$K951,0)-1,0))</f>
        <v>F</v>
      </c>
    </row>
    <row r="952" spans="1:14" x14ac:dyDescent="0.2">
      <c r="B952" s="92" t="s">
        <v>6165</v>
      </c>
      <c r="C952" s="92" t="s">
        <v>149</v>
      </c>
      <c r="D952" s="79" t="str">
        <f ca="1">IF(ISNUMBER($L952),OFFSET(Banco!$A$1,Composições!$L952-1,COLUMN(Composições!D952)-1),"")</f>
        <v>ENCANADOR OU BOMBEIRO HIDRÁULICO COM ENCARGOS COMPLEMENTARES</v>
      </c>
      <c r="E952" s="78" t="str">
        <f ca="1">IF(ISNUMBER($L952),OFFSET(Banco!$A$1,Composições!$L952-1,COLUMN(Composições!E952)-1),"")</f>
        <v>H</v>
      </c>
      <c r="F952" s="78">
        <f t="shared" ca="1" si="166"/>
        <v>0</v>
      </c>
      <c r="G952" s="78">
        <f t="shared" ca="1" si="166"/>
        <v>9.14</v>
      </c>
      <c r="H952" s="80">
        <v>0.3</v>
      </c>
      <c r="I952" s="81">
        <f ca="1">IF(ISNUMBER($L952),VALUE(OFFSET(Banco!$A$1,Composições!$L952-1,COLUMN(Composições!I952)-4)),0)</f>
        <v>0</v>
      </c>
      <c r="J952" s="81">
        <f ca="1">IF(ISNUMBER($L952),VALUE(OFFSET(Banco!$A$1,Composições!$L952-1,COLUMN(Composições!J952)-4)),0)</f>
        <v>30.48</v>
      </c>
      <c r="K952" s="1">
        <f>COUNTA($A$1:$A952)-1</f>
        <v>141</v>
      </c>
      <c r="L952" s="1">
        <f ca="1">MATCH(Composições!CONCATENAR,Banco!$A:$A,0)</f>
        <v>7263</v>
      </c>
      <c r="M952" s="82" t="str">
        <f ca="1">IF(OR(ISERROR($L952),$H952="",$H952=0),"",OFFSET(M$1,MATCH($K952,$K$1:$K952,0)-1,0))</f>
        <v>F</v>
      </c>
    </row>
    <row r="953" spans="1:14" x14ac:dyDescent="0.2">
      <c r="B953" s="92" t="s">
        <v>6165</v>
      </c>
      <c r="C953" s="92" t="s">
        <v>157</v>
      </c>
      <c r="D953" s="79" t="str">
        <f ca="1">IF(ISNUMBER($L953),OFFSET(Banco!$A$1,Composições!$L953-1,COLUMN(Composições!D953)-1),"")</f>
        <v>SOLDADOR COM ENCARGOS COMPLEMENTARES</v>
      </c>
      <c r="E953" s="78" t="str">
        <f ca="1">IF(ISNUMBER($L953),OFFSET(Banco!$A$1,Composições!$L953-1,COLUMN(Composições!E953)-1),"")</f>
        <v>H</v>
      </c>
      <c r="F953" s="78">
        <f t="shared" ca="1" si="166"/>
        <v>0</v>
      </c>
      <c r="G953" s="78">
        <f t="shared" ca="1" si="166"/>
        <v>10.050000000000001</v>
      </c>
      <c r="H953" s="80">
        <v>0.3</v>
      </c>
      <c r="I953" s="81">
        <f ca="1">IF(ISNUMBER($L953),VALUE(OFFSET(Banco!$A$1,Composições!$L953-1,COLUMN(Composições!I953)-4)),0)</f>
        <v>0</v>
      </c>
      <c r="J953" s="81">
        <f ca="1">IF(ISNUMBER($L953),VALUE(OFFSET(Banco!$A$1,Composições!$L953-1,COLUMN(Composições!J953)-4)),0)</f>
        <v>33.520000000000003</v>
      </c>
      <c r="K953" s="1">
        <f>COUNTA($A$1:$A953)-1</f>
        <v>141</v>
      </c>
      <c r="L953" s="1">
        <f ca="1">MATCH(Composições!CONCATENAR,Banco!$A:$A,0)</f>
        <v>7366</v>
      </c>
      <c r="M953" s="82" t="str">
        <f ca="1">IF(OR(ISERROR($L953),$H953="",$H953=0),"",OFFSET(M$1,MATCH($K953,$K$1:$K953,0)-1,0))</f>
        <v>F</v>
      </c>
    </row>
    <row r="954" spans="1:14" customFormat="1" ht="12.75" x14ac:dyDescent="0.2">
      <c r="K954">
        <f>COUNTA($A$1:$A954)-1</f>
        <v>141</v>
      </c>
      <c r="M954" s="85" t="str">
        <f ca="1">IF(OFFSET($M$1,MATCH(OFFSET(K954,-1,0),$K$1:$K954,0)-1,0)="F","F","")</f>
        <v>F</v>
      </c>
    </row>
    <row r="955" spans="1:14" ht="22.5" x14ac:dyDescent="0.2">
      <c r="A955" s="83" t="str">
        <f>CONCATENAR</f>
        <v>Composição FNDE 344</v>
      </c>
      <c r="B955" s="86" t="s">
        <v>8423</v>
      </c>
      <c r="C955" s="86" t="s">
        <v>8172</v>
      </c>
      <c r="D955" s="87" t="s">
        <v>8171</v>
      </c>
      <c r="E955" s="86" t="s">
        <v>6148</v>
      </c>
      <c r="F955" s="88">
        <f ca="1">IF($L955&gt;0,SUM(OFFSET(F955,1,0,$L955),0))</f>
        <v>0</v>
      </c>
      <c r="G955" s="88">
        <f ca="1">IF($L955&gt;0,SUM(OFFSET(G955,1,0,$L955),0))</f>
        <v>32.489999999999995</v>
      </c>
      <c r="H955" s="89"/>
      <c r="I955" s="90">
        <f ca="1">IF(ISERROR(F955),0,F955)</f>
        <v>0</v>
      </c>
      <c r="J955" s="91">
        <f ca="1">IF(ISERROR(G955),0,G955)</f>
        <v>32.489999999999995</v>
      </c>
      <c r="K955" s="1">
        <f>COUNTA($A$1:$A955)-1</f>
        <v>142</v>
      </c>
      <c r="L955" s="1">
        <f>IF(MAX(K:K)=K955,MATCH(9999999,$K:$K)+1,MATCH(K955+1,K:K,0))-ROW(L955)-2</f>
        <v>5</v>
      </c>
      <c r="M955" s="3" t="str">
        <f ca="1">IF(AND(OR(I955&lt;&gt;0,J955&lt;&gt;0),N955="Sim"),"F","")</f>
        <v>F</v>
      </c>
      <c r="N955" s="84" t="s">
        <v>64</v>
      </c>
    </row>
    <row r="956" spans="1:14" x14ac:dyDescent="0.2">
      <c r="B956" s="92" t="s">
        <v>6169</v>
      </c>
      <c r="C956" s="92" t="s">
        <v>8147</v>
      </c>
      <c r="D956" s="79" t="str">
        <f ca="1">IF(ISNUMBER($L956),OFFSET(Banco!$A$1,Composições!$L956-1,COLUMN(Composições!D956)-1),"")</f>
        <v>ELETRODO REVESTIDO AWS - E6013, DIAMETRO IGUAL A 2,50 MM</v>
      </c>
      <c r="E956" s="78" t="str">
        <f ca="1">IF(ISNUMBER($L956),OFFSET(Banco!$A$1,Composições!$L956-1,COLUMN(Composições!E956)-1),"")</f>
        <v>KG</v>
      </c>
      <c r="F956" s="78">
        <f t="shared" ref="F956:G960" ca="1" si="167">TRUNC($H956*ROUND(I956,2),2)</f>
        <v>0</v>
      </c>
      <c r="G956" s="78">
        <f t="shared" ca="1" si="167"/>
        <v>5.76</v>
      </c>
      <c r="H956" s="80">
        <v>8.8999999999999996E-2</v>
      </c>
      <c r="I956" s="81">
        <f ca="1">IF(ISNUMBER($L956),VALUE(OFFSET(Banco!$A$1,Composições!$L956-1,COLUMN(Composições!I956)-4)),0)</f>
        <v>0</v>
      </c>
      <c r="J956" s="81">
        <f ca="1">IF(ISNUMBER($L956),VALUE(OFFSET(Banco!$A$1,Composições!$L956-1,COLUMN(Composições!J956)-4)),0)</f>
        <v>64.760000000000005</v>
      </c>
      <c r="K956" s="1">
        <f>COUNTA($A$1:$A956)-1</f>
        <v>142</v>
      </c>
      <c r="L956" s="1">
        <f ca="1">MATCH(Composições!CONCATENAR,Banco!$A:$A,0)</f>
        <v>11733</v>
      </c>
      <c r="M956" s="82" t="str">
        <f ca="1">IF(OR(ISERROR($L956),$H956="",$H956=0),"",OFFSET(M$1,MATCH($K956,$K$1:$K956,0)-1,0))</f>
        <v>F</v>
      </c>
    </row>
    <row r="957" spans="1:14" ht="22.5" x14ac:dyDescent="0.2">
      <c r="B957" s="92" t="s">
        <v>6169</v>
      </c>
      <c r="C957" s="92" t="s">
        <v>8176</v>
      </c>
      <c r="D957" s="79" t="str">
        <f ca="1">IF(ISNUMBER($L957),OFFSET(Banco!$A$1,Composições!$L957-1,COLUMN(Composições!D957)-1),"")</f>
        <v>LUVA DE REDUCAO DE FERRO GALVANIZADO, COM ROSCA BSP MACHO/FEMEA, DE 3/4" X 1/2"</v>
      </c>
      <c r="E957" s="78" t="str">
        <f ca="1">IF(ISNUMBER($L957),OFFSET(Banco!$A$1,Composições!$L957-1,COLUMN(Composições!E957)-1),"")</f>
        <v>UN</v>
      </c>
      <c r="F957" s="78">
        <f t="shared" ca="1" si="167"/>
        <v>0</v>
      </c>
      <c r="G957" s="78">
        <f t="shared" ca="1" si="167"/>
        <v>13.47</v>
      </c>
      <c r="H957" s="80">
        <v>1</v>
      </c>
      <c r="I957" s="81">
        <f ca="1">IF(ISNUMBER($L957),VALUE(OFFSET(Banco!$A$1,Composições!$L957-1,COLUMN(Composições!I957)-4)),0)</f>
        <v>0</v>
      </c>
      <c r="J957" s="81">
        <f ca="1">IF(ISNUMBER($L957),VALUE(OFFSET(Banco!$A$1,Composições!$L957-1,COLUMN(Composições!J957)-4)),0)</f>
        <v>13.47</v>
      </c>
      <c r="K957" s="1">
        <f>COUNTA($A$1:$A957)-1</f>
        <v>142</v>
      </c>
      <c r="L957" s="1">
        <f ca="1">MATCH(Composições!CONCATENAR,Banco!$A:$A,0)</f>
        <v>12607</v>
      </c>
      <c r="M957" s="82" t="str">
        <f ca="1">IF(OR(ISERROR($L957),$H957="",$H957=0),"",OFFSET(M$1,MATCH($K957,$K$1:$K957,0)-1,0))</f>
        <v>F</v>
      </c>
    </row>
    <row r="958" spans="1:14" ht="22.5" x14ac:dyDescent="0.2">
      <c r="B958" s="92" t="s">
        <v>6165</v>
      </c>
      <c r="C958" s="92" t="s">
        <v>142</v>
      </c>
      <c r="D958" s="79" t="str">
        <f ca="1">IF(ISNUMBER($L958),OFFSET(Banco!$A$1,Composições!$L958-1,COLUMN(Composições!D958)-1),"")</f>
        <v>AUXILIAR DE ENCANADOR OU BOMBEIRO HIDRÁULICO COM ENCARGOS COMPLEMENTARES</v>
      </c>
      <c r="E958" s="78" t="str">
        <f ca="1">IF(ISNUMBER($L958),OFFSET(Banco!$A$1,Composições!$L958-1,COLUMN(Composições!E958)-1),"")</f>
        <v>H</v>
      </c>
      <c r="F958" s="78">
        <f t="shared" ca="1" si="167"/>
        <v>0</v>
      </c>
      <c r="G958" s="78">
        <f t="shared" ca="1" si="167"/>
        <v>3.67</v>
      </c>
      <c r="H958" s="80">
        <v>0.15</v>
      </c>
      <c r="I958" s="81">
        <f ca="1">IF(ISNUMBER($L958),VALUE(OFFSET(Banco!$A$1,Composições!$L958-1,COLUMN(Composições!I958)-4)),0)</f>
        <v>0</v>
      </c>
      <c r="J958" s="81">
        <f ca="1">IF(ISNUMBER($L958),VALUE(OFFSET(Banco!$A$1,Composições!$L958-1,COLUMN(Composições!J958)-4)),0)</f>
        <v>24.48</v>
      </c>
      <c r="K958" s="1">
        <f>COUNTA($A$1:$A958)-1</f>
        <v>142</v>
      </c>
      <c r="L958" s="1">
        <f ca="1">MATCH(Composições!CONCATENAR,Banco!$A:$A,0)</f>
        <v>7040</v>
      </c>
      <c r="M958" s="82" t="str">
        <f ca="1">IF(OR(ISERROR($L958),$H958="",$H958=0),"",OFFSET(M$1,MATCH($K958,$K$1:$K958,0)-1,0))</f>
        <v>F</v>
      </c>
    </row>
    <row r="959" spans="1:14" x14ac:dyDescent="0.2">
      <c r="B959" s="92" t="s">
        <v>6165</v>
      </c>
      <c r="C959" s="92" t="s">
        <v>149</v>
      </c>
      <c r="D959" s="79" t="str">
        <f ca="1">IF(ISNUMBER($L959),OFFSET(Banco!$A$1,Composições!$L959-1,COLUMN(Composições!D959)-1),"")</f>
        <v>ENCANADOR OU BOMBEIRO HIDRÁULICO COM ENCARGOS COMPLEMENTARES</v>
      </c>
      <c r="E959" s="78" t="str">
        <f ca="1">IF(ISNUMBER($L959),OFFSET(Banco!$A$1,Composições!$L959-1,COLUMN(Composições!E959)-1),"")</f>
        <v>H</v>
      </c>
      <c r="F959" s="78">
        <f t="shared" ca="1" si="167"/>
        <v>0</v>
      </c>
      <c r="G959" s="78">
        <f t="shared" ca="1" si="167"/>
        <v>4.57</v>
      </c>
      <c r="H959" s="80">
        <v>0.15</v>
      </c>
      <c r="I959" s="81">
        <f ca="1">IF(ISNUMBER($L959),VALUE(OFFSET(Banco!$A$1,Composições!$L959-1,COLUMN(Composições!I959)-4)),0)</f>
        <v>0</v>
      </c>
      <c r="J959" s="81">
        <f ca="1">IF(ISNUMBER($L959),VALUE(OFFSET(Banco!$A$1,Composições!$L959-1,COLUMN(Composições!J959)-4)),0)</f>
        <v>30.48</v>
      </c>
      <c r="K959" s="1">
        <f>COUNTA($A$1:$A959)-1</f>
        <v>142</v>
      </c>
      <c r="L959" s="1">
        <f ca="1">MATCH(Composições!CONCATENAR,Banco!$A:$A,0)</f>
        <v>7263</v>
      </c>
      <c r="M959" s="82" t="str">
        <f ca="1">IF(OR(ISERROR($L959),$H959="",$H959=0),"",OFFSET(M$1,MATCH($K959,$K$1:$K959,0)-1,0))</f>
        <v>F</v>
      </c>
    </row>
    <row r="960" spans="1:14" x14ac:dyDescent="0.2">
      <c r="B960" s="92" t="s">
        <v>6165</v>
      </c>
      <c r="C960" s="92" t="s">
        <v>157</v>
      </c>
      <c r="D960" s="79" t="str">
        <f ca="1">IF(ISNUMBER($L960),OFFSET(Banco!$A$1,Composições!$L960-1,COLUMN(Composições!D960)-1),"")</f>
        <v>SOLDADOR COM ENCARGOS COMPLEMENTARES</v>
      </c>
      <c r="E960" s="78" t="str">
        <f ca="1">IF(ISNUMBER($L960),OFFSET(Banco!$A$1,Composições!$L960-1,COLUMN(Composições!E960)-1),"")</f>
        <v>H</v>
      </c>
      <c r="F960" s="78">
        <f t="shared" ca="1" si="167"/>
        <v>0</v>
      </c>
      <c r="G960" s="78">
        <f t="shared" ca="1" si="167"/>
        <v>5.0199999999999996</v>
      </c>
      <c r="H960" s="80">
        <v>0.15</v>
      </c>
      <c r="I960" s="81">
        <f ca="1">IF(ISNUMBER($L960),VALUE(OFFSET(Banco!$A$1,Composições!$L960-1,COLUMN(Composições!I960)-4)),0)</f>
        <v>0</v>
      </c>
      <c r="J960" s="81">
        <f ca="1">IF(ISNUMBER($L960),VALUE(OFFSET(Banco!$A$1,Composições!$L960-1,COLUMN(Composições!J960)-4)),0)</f>
        <v>33.520000000000003</v>
      </c>
      <c r="K960" s="1">
        <f>COUNTA($A$1:$A960)-1</f>
        <v>142</v>
      </c>
      <c r="L960" s="1">
        <f ca="1">MATCH(Composições!CONCATENAR,Banco!$A:$A,0)</f>
        <v>7366</v>
      </c>
      <c r="M960" s="82" t="str">
        <f ca="1">IF(OR(ISERROR($L960),$H960="",$H960=0),"",OFFSET(M$1,MATCH($K960,$K$1:$K960,0)-1,0))</f>
        <v>F</v>
      </c>
    </row>
    <row r="961" spans="1:14" customFormat="1" ht="12.75" x14ac:dyDescent="0.2">
      <c r="K961">
        <f>COUNTA($A$1:$A961)-1</f>
        <v>142</v>
      </c>
      <c r="M961" s="85" t="str">
        <f ca="1">IF(OFFSET($M$1,MATCH(OFFSET(K961,-1,0),$K$1:$K961,0)-1,0)="F","F","")</f>
        <v>F</v>
      </c>
    </row>
    <row r="962" spans="1:14" x14ac:dyDescent="0.2">
      <c r="A962" s="83" t="str">
        <f>CONCATENAR</f>
        <v>Composição FNDE 345</v>
      </c>
      <c r="B962" s="86" t="s">
        <v>8423</v>
      </c>
      <c r="C962" s="86" t="s">
        <v>8170</v>
      </c>
      <c r="D962" s="87" t="s">
        <v>8169</v>
      </c>
      <c r="E962" s="86" t="s">
        <v>6148</v>
      </c>
      <c r="F962" s="88">
        <f ca="1">IF($L962&gt;0,SUM(OFFSET(F962,1,0,$L962),0))</f>
        <v>0</v>
      </c>
      <c r="G962" s="88">
        <f ca="1">IF($L962&gt;0,SUM(OFFSET(G962,1,0,$L962),0))</f>
        <v>25.919999999999998</v>
      </c>
      <c r="H962" s="89"/>
      <c r="I962" s="90">
        <f ca="1">IF(ISERROR(F962),0,F962)</f>
        <v>0</v>
      </c>
      <c r="J962" s="91">
        <f ca="1">IF(ISERROR(G962),0,G962)</f>
        <v>25.919999999999998</v>
      </c>
      <c r="K962" s="1">
        <f>COUNTA($A$1:$A962)-1</f>
        <v>143</v>
      </c>
      <c r="L962" s="1">
        <f>IF(MAX(K:K)=K962,MATCH(9999999,$K:$K)+1,MATCH(K962+1,K:K,0))-ROW(L962)-2</f>
        <v>5</v>
      </c>
      <c r="M962" s="3" t="str">
        <f ca="1">IF(AND(OR(I962&lt;&gt;0,J962&lt;&gt;0),N962="Sim"),"F","")</f>
        <v>F</v>
      </c>
      <c r="N962" s="84" t="s">
        <v>64</v>
      </c>
    </row>
    <row r="963" spans="1:14" x14ac:dyDescent="0.2">
      <c r="B963" s="92" t="s">
        <v>6169</v>
      </c>
      <c r="C963" s="92" t="s">
        <v>8177</v>
      </c>
      <c r="D963" s="79" t="str">
        <f ca="1">IF(ISNUMBER($L963),OFFSET(Banco!$A$1,Composições!$L963-1,COLUMN(Composições!D963)-1),"")</f>
        <v>BUCHA DE REDUCAO DE FERRO GALVANIZADO, COM ROSCA BSP, DE 3/4" X 1/2"</v>
      </c>
      <c r="E963" s="78" t="str">
        <f ca="1">IF(ISNUMBER($L963),OFFSET(Banco!$A$1,Composições!$L963-1,COLUMN(Composições!E963)-1),"")</f>
        <v>UN</v>
      </c>
      <c r="F963" s="78">
        <f t="shared" ref="F963:G967" ca="1" si="168">TRUNC($H963*ROUND(I963,2),2)</f>
        <v>0</v>
      </c>
      <c r="G963" s="78">
        <f t="shared" ca="1" si="168"/>
        <v>6.9</v>
      </c>
      <c r="H963" s="80">
        <v>1</v>
      </c>
      <c r="I963" s="81">
        <f ca="1">IF(ISNUMBER($L963),VALUE(OFFSET(Banco!$A$1,Composições!$L963-1,COLUMN(Composições!I963)-4)),0)</f>
        <v>0</v>
      </c>
      <c r="J963" s="81">
        <f ca="1">IF(ISNUMBER($L963),VALUE(OFFSET(Banco!$A$1,Composições!$L963-1,COLUMN(Composições!J963)-4)),0)</f>
        <v>6.9</v>
      </c>
      <c r="K963" s="1">
        <f>COUNTA($A$1:$A963)-1</f>
        <v>143</v>
      </c>
      <c r="L963" s="1">
        <f ca="1">MATCH(Composições!CONCATENAR,Banco!$A:$A,0)</f>
        <v>10558</v>
      </c>
      <c r="M963" s="82" t="str">
        <f ca="1">IF(OR(ISERROR($L963),$H963="",$H963=0),"",OFFSET(M$1,MATCH($K963,$K$1:$K963,0)-1,0))</f>
        <v>F</v>
      </c>
    </row>
    <row r="964" spans="1:14" x14ac:dyDescent="0.2">
      <c r="B964" s="92" t="s">
        <v>6169</v>
      </c>
      <c r="C964" s="92" t="s">
        <v>8147</v>
      </c>
      <c r="D964" s="79" t="str">
        <f ca="1">IF(ISNUMBER($L964),OFFSET(Banco!$A$1,Composições!$L964-1,COLUMN(Composições!D964)-1),"")</f>
        <v>ELETRODO REVESTIDO AWS - E6013, DIAMETRO IGUAL A 2,50 MM</v>
      </c>
      <c r="E964" s="78" t="str">
        <f ca="1">IF(ISNUMBER($L964),OFFSET(Banco!$A$1,Composições!$L964-1,COLUMN(Composições!E964)-1),"")</f>
        <v>KG</v>
      </c>
      <c r="F964" s="78">
        <f t="shared" ca="1" si="168"/>
        <v>0</v>
      </c>
      <c r="G964" s="78">
        <f t="shared" ca="1" si="168"/>
        <v>5.76</v>
      </c>
      <c r="H964" s="80">
        <v>8.8999999999999996E-2</v>
      </c>
      <c r="I964" s="81">
        <f ca="1">IF(ISNUMBER($L964),VALUE(OFFSET(Banco!$A$1,Composições!$L964-1,COLUMN(Composições!I964)-4)),0)</f>
        <v>0</v>
      </c>
      <c r="J964" s="81">
        <f ca="1">IF(ISNUMBER($L964),VALUE(OFFSET(Banco!$A$1,Composições!$L964-1,COLUMN(Composições!J964)-4)),0)</f>
        <v>64.760000000000005</v>
      </c>
      <c r="K964" s="1">
        <f>COUNTA($A$1:$A964)-1</f>
        <v>143</v>
      </c>
      <c r="L964" s="1">
        <f ca="1">MATCH(Composições!CONCATENAR,Banco!$A:$A,0)</f>
        <v>11733</v>
      </c>
      <c r="M964" s="82" t="str">
        <f ca="1">IF(OR(ISERROR($L964),$H964="",$H964=0),"",OFFSET(M$1,MATCH($K964,$K$1:$K964,0)-1,0))</f>
        <v>F</v>
      </c>
    </row>
    <row r="965" spans="1:14" ht="22.5" x14ac:dyDescent="0.2">
      <c r="B965" s="92" t="s">
        <v>6165</v>
      </c>
      <c r="C965" s="92" t="s">
        <v>142</v>
      </c>
      <c r="D965" s="79" t="str">
        <f ca="1">IF(ISNUMBER($L965),OFFSET(Banco!$A$1,Composições!$L965-1,COLUMN(Composições!D965)-1),"")</f>
        <v>AUXILIAR DE ENCANADOR OU BOMBEIRO HIDRÁULICO COM ENCARGOS COMPLEMENTARES</v>
      </c>
      <c r="E965" s="78" t="str">
        <f ca="1">IF(ISNUMBER($L965),OFFSET(Banco!$A$1,Composições!$L965-1,COLUMN(Composições!E965)-1),"")</f>
        <v>H</v>
      </c>
      <c r="F965" s="78">
        <f t="shared" ca="1" si="168"/>
        <v>0</v>
      </c>
      <c r="G965" s="78">
        <f t="shared" ca="1" si="168"/>
        <v>3.67</v>
      </c>
      <c r="H965" s="80">
        <v>0.15</v>
      </c>
      <c r="I965" s="81">
        <f ca="1">IF(ISNUMBER($L965),VALUE(OFFSET(Banco!$A$1,Composições!$L965-1,COLUMN(Composições!I965)-4)),0)</f>
        <v>0</v>
      </c>
      <c r="J965" s="81">
        <f ca="1">IF(ISNUMBER($L965),VALUE(OFFSET(Banco!$A$1,Composições!$L965-1,COLUMN(Composições!J965)-4)),0)</f>
        <v>24.48</v>
      </c>
      <c r="K965" s="1">
        <f>COUNTA($A$1:$A965)-1</f>
        <v>143</v>
      </c>
      <c r="L965" s="1">
        <f ca="1">MATCH(Composições!CONCATENAR,Banco!$A:$A,0)</f>
        <v>7040</v>
      </c>
      <c r="M965" s="82" t="str">
        <f ca="1">IF(OR(ISERROR($L965),$H965="",$H965=0),"",OFFSET(M$1,MATCH($K965,$K$1:$K965,0)-1,0))</f>
        <v>F</v>
      </c>
    </row>
    <row r="966" spans="1:14" x14ac:dyDescent="0.2">
      <c r="B966" s="92" t="s">
        <v>6165</v>
      </c>
      <c r="C966" s="92" t="s">
        <v>149</v>
      </c>
      <c r="D966" s="79" t="str">
        <f ca="1">IF(ISNUMBER($L966),OFFSET(Banco!$A$1,Composições!$L966-1,COLUMN(Composições!D966)-1),"")</f>
        <v>ENCANADOR OU BOMBEIRO HIDRÁULICO COM ENCARGOS COMPLEMENTARES</v>
      </c>
      <c r="E966" s="78" t="str">
        <f ca="1">IF(ISNUMBER($L966),OFFSET(Banco!$A$1,Composições!$L966-1,COLUMN(Composições!E966)-1),"")</f>
        <v>H</v>
      </c>
      <c r="F966" s="78">
        <f t="shared" ca="1" si="168"/>
        <v>0</v>
      </c>
      <c r="G966" s="78">
        <f t="shared" ca="1" si="168"/>
        <v>4.57</v>
      </c>
      <c r="H966" s="80">
        <v>0.15</v>
      </c>
      <c r="I966" s="81">
        <f ca="1">IF(ISNUMBER($L966),VALUE(OFFSET(Banco!$A$1,Composições!$L966-1,COLUMN(Composições!I966)-4)),0)</f>
        <v>0</v>
      </c>
      <c r="J966" s="81">
        <f ca="1">IF(ISNUMBER($L966),VALUE(OFFSET(Banco!$A$1,Composições!$L966-1,COLUMN(Composições!J966)-4)),0)</f>
        <v>30.48</v>
      </c>
      <c r="K966" s="1">
        <f>COUNTA($A$1:$A966)-1</f>
        <v>143</v>
      </c>
      <c r="L966" s="1">
        <f ca="1">MATCH(Composições!CONCATENAR,Banco!$A:$A,0)</f>
        <v>7263</v>
      </c>
      <c r="M966" s="82" t="str">
        <f ca="1">IF(OR(ISERROR($L966),$H966="",$H966=0),"",OFFSET(M$1,MATCH($K966,$K$1:$K966,0)-1,0))</f>
        <v>F</v>
      </c>
    </row>
    <row r="967" spans="1:14" x14ac:dyDescent="0.2">
      <c r="B967" s="92" t="s">
        <v>6165</v>
      </c>
      <c r="C967" s="92" t="s">
        <v>157</v>
      </c>
      <c r="D967" s="79" t="str">
        <f ca="1">IF(ISNUMBER($L967),OFFSET(Banco!$A$1,Composições!$L967-1,COLUMN(Composições!D967)-1),"")</f>
        <v>SOLDADOR COM ENCARGOS COMPLEMENTARES</v>
      </c>
      <c r="E967" s="78" t="str">
        <f ca="1">IF(ISNUMBER($L967),OFFSET(Banco!$A$1,Composições!$L967-1,COLUMN(Composições!E967)-1),"")</f>
        <v>H</v>
      </c>
      <c r="F967" s="78">
        <f t="shared" ca="1" si="168"/>
        <v>0</v>
      </c>
      <c r="G967" s="78">
        <f t="shared" ca="1" si="168"/>
        <v>5.0199999999999996</v>
      </c>
      <c r="H967" s="80">
        <v>0.15</v>
      </c>
      <c r="I967" s="81">
        <f ca="1">IF(ISNUMBER($L967),VALUE(OFFSET(Banco!$A$1,Composições!$L967-1,COLUMN(Composições!I967)-4)),0)</f>
        <v>0</v>
      </c>
      <c r="J967" s="81">
        <f ca="1">IF(ISNUMBER($L967),VALUE(OFFSET(Banco!$A$1,Composições!$L967-1,COLUMN(Composições!J967)-4)),0)</f>
        <v>33.520000000000003</v>
      </c>
      <c r="K967" s="1">
        <f>COUNTA($A$1:$A967)-1</f>
        <v>143</v>
      </c>
      <c r="L967" s="1">
        <f ca="1">MATCH(Composições!CONCATENAR,Banco!$A:$A,0)</f>
        <v>7366</v>
      </c>
      <c r="M967" s="82" t="str">
        <f ca="1">IF(OR(ISERROR($L967),$H967="",$H967=0),"",OFFSET(M$1,MATCH($K967,$K$1:$K967,0)-1,0))</f>
        <v>F</v>
      </c>
    </row>
    <row r="968" spans="1:14" customFormat="1" ht="12.75" x14ac:dyDescent="0.2">
      <c r="K968">
        <f>COUNTA($A$1:$A968)-1</f>
        <v>143</v>
      </c>
      <c r="M968" s="85" t="str">
        <f ca="1">IF(OFFSET($M$1,MATCH(OFFSET(K968,-1,0),$K$1:$K968,0)-1,0)="F","F","")</f>
        <v>F</v>
      </c>
    </row>
    <row r="969" spans="1:14" x14ac:dyDescent="0.2">
      <c r="A969" s="83" t="str">
        <f>CONCATENAR</f>
        <v>Composição FNDE 303</v>
      </c>
      <c r="B969" s="86" t="s">
        <v>8423</v>
      </c>
      <c r="C969" s="86" t="s">
        <v>8168</v>
      </c>
      <c r="D969" s="87" t="s">
        <v>8167</v>
      </c>
      <c r="E969" s="86" t="s">
        <v>6148</v>
      </c>
      <c r="F969" s="88">
        <f ca="1">IF($L969&gt;0,SUM(OFFSET(F969,1,0,$L969),0))</f>
        <v>0</v>
      </c>
      <c r="G969" s="88">
        <f ca="1">IF($L969&gt;0,SUM(OFFSET(G969,1,0,$L969),0))</f>
        <v>27.09</v>
      </c>
      <c r="H969" s="89"/>
      <c r="I969" s="90">
        <f ca="1">IF(ISERROR(F969),0,F969)</f>
        <v>0</v>
      </c>
      <c r="J969" s="91">
        <f ca="1">IF(ISERROR(G969),0,G969)</f>
        <v>27.09</v>
      </c>
      <c r="K969" s="1">
        <f>COUNTA($A$1:$A969)-1</f>
        <v>144</v>
      </c>
      <c r="L969" s="1">
        <f>IF(MAX(K:K)=K969,MATCH(9999999,$K:$K)+1,MATCH(K969+1,K:K,0))-ROW(L969)-2</f>
        <v>3</v>
      </c>
      <c r="M969" s="3" t="str">
        <f ca="1">IF(AND(OR(I969&lt;&gt;0,J969&lt;&gt;0),N969="Sim"),"F","")</f>
        <v>F</v>
      </c>
      <c r="N969" s="84" t="s">
        <v>64</v>
      </c>
    </row>
    <row r="970" spans="1:14" x14ac:dyDescent="0.2">
      <c r="B970" s="92" t="s">
        <v>6169</v>
      </c>
      <c r="C970" s="92" t="s">
        <v>7955</v>
      </c>
      <c r="D970" s="79" t="str">
        <f ca="1">IF(ISNUMBER($L970),OFFSET(Banco!$A$1,Composições!$L970-1,COLUMN(Composições!D970)-1),"")</f>
        <v>ADESIVO ACRILICO DE BASE AQUOSA / COLA DE CONTATO</v>
      </c>
      <c r="E970" s="78" t="str">
        <f ca="1">IF(ISNUMBER($L970),OFFSET(Banco!$A$1,Composições!$L970-1,COLUMN(Composições!E970)-1),"")</f>
        <v>KG</v>
      </c>
      <c r="F970" s="78">
        <f t="shared" ref="F970:G972" ca="1" si="169">TRUNC($H970*ROUND(I970,2),2)</f>
        <v>0</v>
      </c>
      <c r="G970" s="78">
        <f t="shared" ca="1" si="169"/>
        <v>1</v>
      </c>
      <c r="H970" s="80">
        <v>0.02</v>
      </c>
      <c r="I970" s="81">
        <f ca="1">IF(ISNUMBER($L970),VALUE(OFFSET(Banco!$A$1,Composições!$L970-1,COLUMN(Composições!I970)-4)),0)</f>
        <v>0</v>
      </c>
      <c r="J970" s="81">
        <f ca="1">IF(ISNUMBER($L970),VALUE(OFFSET(Banco!$A$1,Composições!$L970-1,COLUMN(Composições!J970)-4)),0)</f>
        <v>50.19</v>
      </c>
      <c r="K970" s="1">
        <f>COUNTA($A$1:$A970)-1</f>
        <v>144</v>
      </c>
      <c r="L970" s="1">
        <f ca="1">MATCH(Composições!CONCATENAR,Banco!$A:$A,0)</f>
        <v>10060</v>
      </c>
      <c r="M970" s="82" t="str">
        <f ca="1">IF(OR(ISERROR($L970),$H970="",$H970=0),"",OFFSET(M$1,MATCH($K970,$K$1:$K970,0)-1,0))</f>
        <v>F</v>
      </c>
    </row>
    <row r="971" spans="1:14" ht="33.75" x14ac:dyDescent="0.2">
      <c r="B971" s="92" t="s">
        <v>6169</v>
      </c>
      <c r="C971" s="92" t="s">
        <v>8178</v>
      </c>
      <c r="D971" s="79" t="str">
        <f ca="1">IF(ISNUMBER($L971),OFFSET(Banco!$A$1,Composições!$L971-1,COLUMN(Composições!D971)-1),"")</f>
        <v>PLACA DE SINALIZACAO DE SEGURANCA CONTRA INCENDIO, FOTOLUMINESCENTE, RETANGULAR, *20 X 40* CM, EM PVC *2* MM ANTI-CHAMAS (SIMBOLOS, CORES E PICTOGRAMAS CONFORME NBR 16820)</v>
      </c>
      <c r="E971" s="78" t="str">
        <f ca="1">IF(ISNUMBER($L971),OFFSET(Banco!$A$1,Composições!$L971-1,COLUMN(Composições!E971)-1),"")</f>
        <v>UN</v>
      </c>
      <c r="F971" s="78">
        <f t="shared" ca="1" si="169"/>
        <v>0</v>
      </c>
      <c r="G971" s="78">
        <f t="shared" ca="1" si="169"/>
        <v>18.64</v>
      </c>
      <c r="H971" s="80">
        <v>1</v>
      </c>
      <c r="I971" s="81">
        <f ca="1">IF(ISNUMBER($L971),VALUE(OFFSET(Banco!$A$1,Composições!$L971-1,COLUMN(Composições!I971)-4)),0)</f>
        <v>0</v>
      </c>
      <c r="J971" s="81">
        <f ca="1">IF(ISNUMBER($L971),VALUE(OFFSET(Banco!$A$1,Composições!$L971-1,COLUMN(Composições!J971)-4)),0)</f>
        <v>18.64</v>
      </c>
      <c r="K971" s="1">
        <f>COUNTA($A$1:$A971)-1</f>
        <v>144</v>
      </c>
      <c r="L971" s="1">
        <f ca="1">MATCH(Composições!CONCATENAR,Banco!$A:$A,0)</f>
        <v>13321</v>
      </c>
      <c r="M971" s="82" t="str">
        <f ca="1">IF(OR(ISERROR($L971),$H971="",$H971=0),"",OFFSET(M$1,MATCH($K971,$K$1:$K971,0)-1,0))</f>
        <v>F</v>
      </c>
    </row>
    <row r="972" spans="1:14" x14ac:dyDescent="0.2">
      <c r="B972" s="92" t="s">
        <v>6165</v>
      </c>
      <c r="C972" s="92" t="s">
        <v>136</v>
      </c>
      <c r="D972" s="79" t="str">
        <f ca="1">IF(ISNUMBER($L972),OFFSET(Banco!$A$1,Composições!$L972-1,COLUMN(Composições!D972)-1),"")</f>
        <v>AJUDANTE DE CARPINTEIRO COM ENCARGOS COMPLEMENTARES</v>
      </c>
      <c r="E972" s="78" t="str">
        <f ca="1">IF(ISNUMBER($L972),OFFSET(Banco!$A$1,Composições!$L972-1,COLUMN(Composições!E972)-1),"")</f>
        <v>H</v>
      </c>
      <c r="F972" s="78">
        <f t="shared" ca="1" si="169"/>
        <v>0</v>
      </c>
      <c r="G972" s="78">
        <f t="shared" ca="1" si="169"/>
        <v>7.45</v>
      </c>
      <c r="H972" s="80">
        <v>0.3</v>
      </c>
      <c r="I972" s="81">
        <f ca="1">IF(ISNUMBER($L972),VALUE(OFFSET(Banco!$A$1,Composições!$L972-1,COLUMN(Composições!I972)-4)),0)</f>
        <v>0</v>
      </c>
      <c r="J972" s="81">
        <f ca="1">IF(ISNUMBER($L972),VALUE(OFFSET(Banco!$A$1,Composições!$L972-1,COLUMN(Composições!J972)-4)),0)</f>
        <v>24.85</v>
      </c>
      <c r="K972" s="1">
        <f>COUNTA($A$1:$A972)-1</f>
        <v>144</v>
      </c>
      <c r="L972" s="1">
        <f ca="1">MATCH(Composições!CONCATENAR,Banco!$A:$A,0)</f>
        <v>7011</v>
      </c>
      <c r="M972" s="82" t="str">
        <f ca="1">IF(OR(ISERROR($L972),$H972="",$H972=0),"",OFFSET(M$1,MATCH($K972,$K$1:$K972,0)-1,0))</f>
        <v>F</v>
      </c>
    </row>
    <row r="973" spans="1:14" customFormat="1" ht="12.75" x14ac:dyDescent="0.2">
      <c r="K973">
        <f>COUNTA($A$1:$A973)-1</f>
        <v>144</v>
      </c>
      <c r="M973" s="85" t="str">
        <f ca="1">IF(OFFSET($M$1,MATCH(OFFSET(K973,-1,0),$K$1:$K973,0)-1,0)="F","F","")</f>
        <v>F</v>
      </c>
    </row>
    <row r="974" spans="1:14" x14ac:dyDescent="0.2">
      <c r="A974" s="83" t="str">
        <f>CONCATENAR</f>
        <v>Composição FNDE 350</v>
      </c>
      <c r="B974" s="86" t="s">
        <v>8423</v>
      </c>
      <c r="C974" s="86" t="s">
        <v>8166</v>
      </c>
      <c r="D974" s="87" t="s">
        <v>8165</v>
      </c>
      <c r="E974" s="86" t="s">
        <v>6148</v>
      </c>
      <c r="F974" s="88">
        <f ca="1">IF($L974&gt;0,SUM(OFFSET(F974,1,0,$L974),0))</f>
        <v>0</v>
      </c>
      <c r="G974" s="88">
        <f ca="1">IF($L974&gt;0,SUM(OFFSET(G974,1,0,$L974),0))</f>
        <v>21.08</v>
      </c>
      <c r="H974" s="89"/>
      <c r="I974" s="90">
        <f ca="1">IF(ISERROR(F974),0,F974)</f>
        <v>0</v>
      </c>
      <c r="J974" s="91">
        <f ca="1">IF(ISERROR(G974),0,G974)</f>
        <v>21.08</v>
      </c>
      <c r="K974" s="1">
        <f>COUNTA($A$1:$A974)-1</f>
        <v>145</v>
      </c>
      <c r="L974" s="1">
        <f>IF(MAX(K:K)=K974,MATCH(9999999,$K:$K)+1,MATCH(K974+1,K:K,0))-ROW(L974)-2</f>
        <v>3</v>
      </c>
      <c r="M974" s="3" t="str">
        <f ca="1">IF(AND(OR(I974&lt;&gt;0,J974&lt;&gt;0),N974="Sim"),"F","")</f>
        <v>F</v>
      </c>
      <c r="N974" s="84" t="s">
        <v>64</v>
      </c>
    </row>
    <row r="975" spans="1:14" x14ac:dyDescent="0.2">
      <c r="B975" s="92" t="s">
        <v>6169</v>
      </c>
      <c r="C975" s="92" t="s">
        <v>8179</v>
      </c>
      <c r="D975" s="79" t="str">
        <f ca="1">IF(ISNUMBER($L975),OFFSET(Banco!$A$1,Composições!$L975-1,COLUMN(Composições!D975)-1),"")</f>
        <v>TERMINAL METALICO A PRESSAO PARA 1 CABO DE 35 MM2, COM 1 FURO DE FIXACAO</v>
      </c>
      <c r="E975" s="78" t="str">
        <f ca="1">IF(ISNUMBER($L975),OFFSET(Banco!$A$1,Composições!$L975-1,COLUMN(Composições!E975)-1),"")</f>
        <v>UN</v>
      </c>
      <c r="F975" s="78">
        <f t="shared" ref="F975:G977" ca="1" si="170">TRUNC($H975*ROUND(I975,2),2)</f>
        <v>0</v>
      </c>
      <c r="G975" s="78">
        <f t="shared" ca="1" si="170"/>
        <v>9.66</v>
      </c>
      <c r="H975" s="80">
        <v>1</v>
      </c>
      <c r="I975" s="81">
        <f ca="1">IF(ISNUMBER($L975),VALUE(OFFSET(Banco!$A$1,Composições!$L975-1,COLUMN(Composições!I975)-4)),0)</f>
        <v>0</v>
      </c>
      <c r="J975" s="81">
        <f ca="1">IF(ISNUMBER($L975),VALUE(OFFSET(Banco!$A$1,Composições!$L975-1,COLUMN(Composições!J975)-4)),0)</f>
        <v>9.66</v>
      </c>
      <c r="K975" s="1">
        <f>COUNTA($A$1:$A975)-1</f>
        <v>145</v>
      </c>
      <c r="L975" s="1">
        <f ca="1">MATCH(Composições!CONCATENAR,Banco!$A:$A,0)</f>
        <v>14161</v>
      </c>
      <c r="M975" s="82" t="str">
        <f ca="1">IF(OR(ISERROR($L975),$H975="",$H975=0),"",OFFSET(M$1,MATCH($K975,$K$1:$K975,0)-1,0))</f>
        <v>F</v>
      </c>
    </row>
    <row r="976" spans="1:14" x14ac:dyDescent="0.2">
      <c r="B976" s="92" t="s">
        <v>6165</v>
      </c>
      <c r="C976" s="92" t="s">
        <v>141</v>
      </c>
      <c r="D976" s="79" t="str">
        <f ca="1">IF(ISNUMBER($L976),OFFSET(Banco!$A$1,Composições!$L976-1,COLUMN(Composições!D976)-1),"")</f>
        <v>AUXILIAR DE ELETRICISTA COM ENCARGOS COMPLEMENTARES</v>
      </c>
      <c r="E976" s="78" t="str">
        <f ca="1">IF(ISNUMBER($L976),OFFSET(Banco!$A$1,Composições!$L976-1,COLUMN(Composições!E976)-1),"")</f>
        <v>H</v>
      </c>
      <c r="F976" s="78">
        <f t="shared" ca="1" si="170"/>
        <v>0</v>
      </c>
      <c r="G976" s="78">
        <f t="shared" ca="1" si="170"/>
        <v>5.0999999999999996</v>
      </c>
      <c r="H976" s="80">
        <v>0.2</v>
      </c>
      <c r="I976" s="81">
        <f ca="1">IF(ISNUMBER($L976),VALUE(OFFSET(Banco!$A$1,Composições!$L976-1,COLUMN(Composições!I976)-4)),0)</f>
        <v>0</v>
      </c>
      <c r="J976" s="81">
        <f ca="1">IF(ISNUMBER($L976),VALUE(OFFSET(Banco!$A$1,Composições!$L976-1,COLUMN(Composições!J976)-4)),0)</f>
        <v>25.52</v>
      </c>
      <c r="K976" s="1">
        <f>COUNTA($A$1:$A976)-1</f>
        <v>145</v>
      </c>
      <c r="L976" s="1">
        <f ca="1">MATCH(Composições!CONCATENAR,Banco!$A:$A,0)</f>
        <v>7039</v>
      </c>
      <c r="M976" s="82" t="str">
        <f ca="1">IF(OR(ISERROR($L976),$H976="",$H976=0),"",OFFSET(M$1,MATCH($K976,$K$1:$K976,0)-1,0))</f>
        <v>F</v>
      </c>
    </row>
    <row r="977" spans="1:14" x14ac:dyDescent="0.2">
      <c r="B977" s="92" t="s">
        <v>6165</v>
      </c>
      <c r="C977" s="92" t="s">
        <v>147</v>
      </c>
      <c r="D977" s="79" t="str">
        <f ca="1">IF(ISNUMBER($L977),OFFSET(Banco!$A$1,Composições!$L977-1,COLUMN(Composições!D977)-1),"")</f>
        <v>ELETRICISTA COM ENCARGOS COMPLEMENTARES</v>
      </c>
      <c r="E977" s="78" t="str">
        <f ca="1">IF(ISNUMBER($L977),OFFSET(Banco!$A$1,Composições!$L977-1,COLUMN(Composições!E977)-1),"")</f>
        <v>H</v>
      </c>
      <c r="F977" s="78">
        <f t="shared" ca="1" si="170"/>
        <v>0</v>
      </c>
      <c r="G977" s="78">
        <f t="shared" ca="1" si="170"/>
        <v>6.32</v>
      </c>
      <c r="H977" s="80">
        <v>0.2</v>
      </c>
      <c r="I977" s="81">
        <f ca="1">IF(ISNUMBER($L977),VALUE(OFFSET(Banco!$A$1,Composições!$L977-1,COLUMN(Composições!I977)-4)),0)</f>
        <v>0</v>
      </c>
      <c r="J977" s="81">
        <f ca="1">IF(ISNUMBER($L977),VALUE(OFFSET(Banco!$A$1,Composições!$L977-1,COLUMN(Composições!J977)-4)),0)</f>
        <v>31.63</v>
      </c>
      <c r="K977" s="1">
        <f>COUNTA($A$1:$A977)-1</f>
        <v>145</v>
      </c>
      <c r="L977" s="1">
        <f ca="1">MATCH(Composições!CONCATENAR,Banco!$A:$A,0)</f>
        <v>7259</v>
      </c>
      <c r="M977" s="82" t="str">
        <f ca="1">IF(OR(ISERROR($L977),$H977="",$H977=0),"",OFFSET(M$1,MATCH($K977,$K$1:$K977,0)-1,0))</f>
        <v>F</v>
      </c>
    </row>
    <row r="978" spans="1:14" customFormat="1" ht="12.75" x14ac:dyDescent="0.2">
      <c r="K978">
        <f>COUNTA($A$1:$A978)-1</f>
        <v>145</v>
      </c>
      <c r="M978" s="85" t="str">
        <f ca="1">IF(OFFSET($M$1,MATCH(OFFSET(K978,-1,0),$K$1:$K978,0)-1,0)="F","F","")</f>
        <v>F</v>
      </c>
    </row>
    <row r="979" spans="1:14" x14ac:dyDescent="0.2">
      <c r="A979" s="83" t="str">
        <f>CONCATENAR</f>
        <v xml:space="preserve">Composição FNDE 347 </v>
      </c>
      <c r="B979" s="86" t="s">
        <v>8423</v>
      </c>
      <c r="C979" s="86" t="s">
        <v>8215</v>
      </c>
      <c r="D979" s="87" t="s">
        <v>8214</v>
      </c>
      <c r="E979" s="86" t="s">
        <v>6148</v>
      </c>
      <c r="F979" s="88">
        <f ca="1">IF($L979&gt;0,SUM(OFFSET(F979,1,0,$L979),0))</f>
        <v>0</v>
      </c>
      <c r="G979" s="88">
        <f ca="1">IF($L979&gt;0,SUM(OFFSET(G979,1,0,$L979),0))</f>
        <v>5.2200000000000006</v>
      </c>
      <c r="H979" s="89"/>
      <c r="I979" s="90">
        <f ca="1">IF(ISERROR(F979),0,F979)</f>
        <v>0</v>
      </c>
      <c r="J979" s="91">
        <f ca="1">IF(ISERROR(G979),0,G979)</f>
        <v>5.2200000000000006</v>
      </c>
      <c r="K979" s="1">
        <f>COUNTA($A$1:$A979)-1</f>
        <v>146</v>
      </c>
      <c r="L979" s="1">
        <f>IF(MAX(K:K)=K979,MATCH(9999999,$K:$K)+1,MATCH(K979+1,K:K,0))-ROW(L979)-2</f>
        <v>3</v>
      </c>
      <c r="M979" s="3" t="str">
        <f ca="1">IF(AND(OR(I979&lt;&gt;0,J979&lt;&gt;0),N979="Sim"),"F","")</f>
        <v>F</v>
      </c>
      <c r="N979" s="84" t="s">
        <v>64</v>
      </c>
    </row>
    <row r="980" spans="1:14" x14ac:dyDescent="0.2">
      <c r="B980" s="92" t="s">
        <v>6169</v>
      </c>
      <c r="C980" s="92" t="s">
        <v>8219</v>
      </c>
      <c r="D980" s="79" t="str">
        <f ca="1">IF(ISNUMBER($L980),OFFSET(Banco!$A$1,Composições!$L980-1,COLUMN(Composições!D980)-1),"")</f>
        <v>ARRUELA EM ALUMINIO, COM ROSCA, DE 1 1/2", PARA ELETRODUTO</v>
      </c>
      <c r="E980" s="78" t="str">
        <f ca="1">IF(ISNUMBER($L980),OFFSET(Banco!$A$1,Composições!$L980-1,COLUMN(Composições!E980)-1),"")</f>
        <v>UN</v>
      </c>
      <c r="F980" s="78">
        <f t="shared" ref="F980:G982" ca="1" si="171">TRUNC($H980*ROUND(I980,2),2)</f>
        <v>0</v>
      </c>
      <c r="G980" s="78">
        <f t="shared" ca="1" si="171"/>
        <v>2.37</v>
      </c>
      <c r="H980" s="80">
        <v>1</v>
      </c>
      <c r="I980" s="81">
        <f ca="1">IF(ISNUMBER($L980),VALUE(OFFSET(Banco!$A$1,Composições!$L980-1,COLUMN(Composições!I980)-4)),0)</f>
        <v>0</v>
      </c>
      <c r="J980" s="81">
        <f ca="1">IF(ISNUMBER($L980),VALUE(OFFSET(Banco!$A$1,Composições!$L980-1,COLUMN(Composições!J980)-4)),0)</f>
        <v>2.37</v>
      </c>
      <c r="K980" s="1">
        <f>COUNTA($A$1:$A980)-1</f>
        <v>146</v>
      </c>
      <c r="L980" s="1">
        <f ca="1">MATCH(Composições!CONCATENAR,Banco!$A:$A,0)</f>
        <v>10284</v>
      </c>
      <c r="M980" s="82" t="str">
        <f ca="1">IF(OR(ISERROR($L980),$H980="",$H980=0),"",OFFSET(M$1,MATCH($K980,$K$1:$K980,0)-1,0))</f>
        <v>F</v>
      </c>
    </row>
    <row r="981" spans="1:14" x14ac:dyDescent="0.2">
      <c r="B981" s="92" t="s">
        <v>6165</v>
      </c>
      <c r="C981" s="92" t="s">
        <v>141</v>
      </c>
      <c r="D981" s="79" t="str">
        <f ca="1">IF(ISNUMBER($L981),OFFSET(Banco!$A$1,Composições!$L981-1,COLUMN(Composições!D981)-1),"")</f>
        <v>AUXILIAR DE ELETRICISTA COM ENCARGOS COMPLEMENTARES</v>
      </c>
      <c r="E981" s="78" t="str">
        <f ca="1">IF(ISNUMBER($L981),OFFSET(Banco!$A$1,Composições!$L981-1,COLUMN(Composições!E981)-1),"")</f>
        <v>H</v>
      </c>
      <c r="F981" s="78">
        <f t="shared" ca="1" si="171"/>
        <v>0</v>
      </c>
      <c r="G981" s="78">
        <f t="shared" ca="1" si="171"/>
        <v>1.27</v>
      </c>
      <c r="H981" s="80">
        <v>0.05</v>
      </c>
      <c r="I981" s="81">
        <f ca="1">IF(ISNUMBER($L981),VALUE(OFFSET(Banco!$A$1,Composições!$L981-1,COLUMN(Composições!I981)-4)),0)</f>
        <v>0</v>
      </c>
      <c r="J981" s="81">
        <f ca="1">IF(ISNUMBER($L981),VALUE(OFFSET(Banco!$A$1,Composições!$L981-1,COLUMN(Composições!J981)-4)),0)</f>
        <v>25.52</v>
      </c>
      <c r="K981" s="1">
        <f>COUNTA($A$1:$A981)-1</f>
        <v>146</v>
      </c>
      <c r="L981" s="1">
        <f ca="1">MATCH(Composições!CONCATENAR,Banco!$A:$A,0)</f>
        <v>7039</v>
      </c>
      <c r="M981" s="82" t="str">
        <f ca="1">IF(OR(ISERROR($L981),$H981="",$H981=0),"",OFFSET(M$1,MATCH($K981,$K$1:$K981,0)-1,0))</f>
        <v>F</v>
      </c>
    </row>
    <row r="982" spans="1:14" x14ac:dyDescent="0.2">
      <c r="B982" s="92" t="s">
        <v>6165</v>
      </c>
      <c r="C982" s="92" t="s">
        <v>147</v>
      </c>
      <c r="D982" s="79" t="str">
        <f ca="1">IF(ISNUMBER($L982),OFFSET(Banco!$A$1,Composições!$L982-1,COLUMN(Composições!D982)-1),"")</f>
        <v>ELETRICISTA COM ENCARGOS COMPLEMENTARES</v>
      </c>
      <c r="E982" s="78" t="str">
        <f ca="1">IF(ISNUMBER($L982),OFFSET(Banco!$A$1,Composições!$L982-1,COLUMN(Composições!E982)-1),"")</f>
        <v>H</v>
      </c>
      <c r="F982" s="78">
        <f t="shared" ca="1" si="171"/>
        <v>0</v>
      </c>
      <c r="G982" s="78">
        <f t="shared" ca="1" si="171"/>
        <v>1.58</v>
      </c>
      <c r="H982" s="80">
        <v>0.05</v>
      </c>
      <c r="I982" s="81">
        <f ca="1">IF(ISNUMBER($L982),VALUE(OFFSET(Banco!$A$1,Composições!$L982-1,COLUMN(Composições!I982)-4)),0)</f>
        <v>0</v>
      </c>
      <c r="J982" s="81">
        <f ca="1">IF(ISNUMBER($L982),VALUE(OFFSET(Banco!$A$1,Composições!$L982-1,COLUMN(Composições!J982)-4)),0)</f>
        <v>31.63</v>
      </c>
      <c r="K982" s="1">
        <f>COUNTA($A$1:$A982)-1</f>
        <v>146</v>
      </c>
      <c r="L982" s="1">
        <f ca="1">MATCH(Composições!CONCATENAR,Banco!$A:$A,0)</f>
        <v>7259</v>
      </c>
      <c r="M982" s="82" t="str">
        <f ca="1">IF(OR(ISERROR($L982),$H982="",$H982=0),"",OFFSET(M$1,MATCH($K982,$K$1:$K982,0)-1,0))</f>
        <v>F</v>
      </c>
    </row>
    <row r="983" spans="1:14" customFormat="1" ht="12.75" x14ac:dyDescent="0.2">
      <c r="K983">
        <f>COUNTA($A$1:$A983)-1</f>
        <v>146</v>
      </c>
      <c r="M983" s="85" t="str">
        <f ca="1">IF(OFFSET($M$1,MATCH(OFFSET(K983,-1,0),$K$1:$K983,0)-1,0)="F","F","")</f>
        <v>F</v>
      </c>
    </row>
    <row r="984" spans="1:14" x14ac:dyDescent="0.2">
      <c r="A984" s="83" t="str">
        <f>CONCATENAR</f>
        <v>Composição FNDE 353</v>
      </c>
      <c r="B984" s="86" t="s">
        <v>8423</v>
      </c>
      <c r="C984" s="86" t="s">
        <v>8213</v>
      </c>
      <c r="D984" s="87" t="s">
        <v>8212</v>
      </c>
      <c r="E984" s="86" t="s">
        <v>6148</v>
      </c>
      <c r="F984" s="88">
        <f ca="1">IF($L984&gt;0,SUM(OFFSET(F984,1,0,$L984),0))</f>
        <v>0</v>
      </c>
      <c r="G984" s="88">
        <f ca="1">IF($L984&gt;0,SUM(OFFSET(G984,1,0,$L984),0))</f>
        <v>1.99</v>
      </c>
      <c r="H984" s="89"/>
      <c r="I984" s="90">
        <f ca="1">IF(ISERROR(F984),0,F984)</f>
        <v>0</v>
      </c>
      <c r="J984" s="91">
        <f ca="1">IF(ISERROR(G984),0,G984)</f>
        <v>1.99</v>
      </c>
      <c r="K984" s="1">
        <f>COUNTA($A$1:$A984)-1</f>
        <v>147</v>
      </c>
      <c r="L984" s="1">
        <f>IF(MAX(K:K)=K984,MATCH(9999999,$K:$K)+1,MATCH(K984+1,K:K,0))-ROW(L984)-2</f>
        <v>3</v>
      </c>
      <c r="M984" s="3" t="str">
        <f ca="1">IF(AND(OR(I984&lt;&gt;0,J984&lt;&gt;0),N984="Sim"),"F","")</f>
        <v>F</v>
      </c>
      <c r="N984" s="84" t="s">
        <v>64</v>
      </c>
    </row>
    <row r="985" spans="1:14" ht="22.5" x14ac:dyDescent="0.2">
      <c r="B985" s="92" t="s">
        <v>6165</v>
      </c>
      <c r="C985" s="92" t="s">
        <v>8220</v>
      </c>
      <c r="D985" s="79" t="str">
        <f ca="1">IF(ISNUMBER($L985),OFFSET(Banco!$A$1,Composições!$L985-1,COLUMN(Composições!D985)-1),"")</f>
        <v>ARRUELA QUADRADA EM ACO GALVANIZADO, DIMENSAO = 38 MM, ESPESSURA = 3MM, DIAMETRO DO FURO= 18 MM</v>
      </c>
      <c r="E985" s="78" t="str">
        <f ca="1">IF(ISNUMBER($L985),OFFSET(Banco!$A$1,Composições!$L985-1,COLUMN(Composições!E985)-1),"")</f>
        <v>UN</v>
      </c>
      <c r="F985" s="78">
        <f t="shared" ref="F985:G987" ca="1" si="172">TRUNC($H985*ROUND(I985,2),2)</f>
        <v>0</v>
      </c>
      <c r="G985" s="78">
        <f t="shared" ca="1" si="172"/>
        <v>1.43</v>
      </c>
      <c r="H985" s="80">
        <v>1</v>
      </c>
      <c r="I985" s="81">
        <f ca="1">IF(ISNUMBER($L985),VALUE(OFFSET(Banco!$A$1,Composições!$L985-1,COLUMN(Composições!I985)-4)),0)</f>
        <v>0</v>
      </c>
      <c r="J985" s="81">
        <f ca="1">IF(ISNUMBER($L985),VALUE(OFFSET(Banco!$A$1,Composições!$L985-1,COLUMN(Composições!J985)-4)),0)</f>
        <v>1.43</v>
      </c>
      <c r="K985" s="1">
        <f>COUNTA($A$1:$A985)-1</f>
        <v>147</v>
      </c>
      <c r="L985" s="1">
        <f ca="1">MATCH(Composições!CONCATENAR,Banco!$A:$A,0)</f>
        <v>14836</v>
      </c>
      <c r="M985" s="82" t="str">
        <f ca="1">IF(OR(ISERROR($L985),$H985="",$H985=0),"",OFFSET(M$1,MATCH($K985,$K$1:$K985,0)-1,0))</f>
        <v>F</v>
      </c>
    </row>
    <row r="986" spans="1:14" x14ac:dyDescent="0.2">
      <c r="B986" s="92" t="s">
        <v>6165</v>
      </c>
      <c r="C986" s="92" t="s">
        <v>141</v>
      </c>
      <c r="D986" s="79" t="str">
        <f ca="1">IF(ISNUMBER($L986),OFFSET(Banco!$A$1,Composições!$L986-1,COLUMN(Composições!D986)-1),"")</f>
        <v>AUXILIAR DE ELETRICISTA COM ENCARGOS COMPLEMENTARES</v>
      </c>
      <c r="E986" s="78" t="str">
        <f ca="1">IF(ISNUMBER($L986),OFFSET(Banco!$A$1,Composições!$L986-1,COLUMN(Composições!E986)-1),"")</f>
        <v>H</v>
      </c>
      <c r="F986" s="78">
        <f t="shared" ca="1" si="172"/>
        <v>0</v>
      </c>
      <c r="G986" s="78">
        <f t="shared" ca="1" si="172"/>
        <v>0.25</v>
      </c>
      <c r="H986" s="80">
        <v>0.01</v>
      </c>
      <c r="I986" s="81">
        <f ca="1">IF(ISNUMBER($L986),VALUE(OFFSET(Banco!$A$1,Composições!$L986-1,COLUMN(Composições!I986)-4)),0)</f>
        <v>0</v>
      </c>
      <c r="J986" s="81">
        <f ca="1">IF(ISNUMBER($L986),VALUE(OFFSET(Banco!$A$1,Composições!$L986-1,COLUMN(Composições!J986)-4)),0)</f>
        <v>25.52</v>
      </c>
      <c r="K986" s="1">
        <f>COUNTA($A$1:$A986)-1</f>
        <v>147</v>
      </c>
      <c r="L986" s="1">
        <f ca="1">MATCH(Composições!CONCATENAR,Banco!$A:$A,0)</f>
        <v>7039</v>
      </c>
      <c r="M986" s="82" t="str">
        <f ca="1">IF(OR(ISERROR($L986),$H986="",$H986=0),"",OFFSET(M$1,MATCH($K986,$K$1:$K986,0)-1,0))</f>
        <v>F</v>
      </c>
    </row>
    <row r="987" spans="1:14" x14ac:dyDescent="0.2">
      <c r="B987" s="92" t="s">
        <v>6165</v>
      </c>
      <c r="C987" s="92" t="s">
        <v>147</v>
      </c>
      <c r="D987" s="79" t="str">
        <f ca="1">IF(ISNUMBER($L987),OFFSET(Banco!$A$1,Composições!$L987-1,COLUMN(Composições!D987)-1),"")</f>
        <v>ELETRICISTA COM ENCARGOS COMPLEMENTARES</v>
      </c>
      <c r="E987" s="78" t="str">
        <f ca="1">IF(ISNUMBER($L987),OFFSET(Banco!$A$1,Composições!$L987-1,COLUMN(Composições!E987)-1),"")</f>
        <v>H</v>
      </c>
      <c r="F987" s="78">
        <f t="shared" ca="1" si="172"/>
        <v>0</v>
      </c>
      <c r="G987" s="78">
        <f t="shared" ca="1" si="172"/>
        <v>0.31</v>
      </c>
      <c r="H987" s="80">
        <v>0.01</v>
      </c>
      <c r="I987" s="81">
        <f ca="1">IF(ISNUMBER($L987),VALUE(OFFSET(Banco!$A$1,Composições!$L987-1,COLUMN(Composições!I987)-4)),0)</f>
        <v>0</v>
      </c>
      <c r="J987" s="81">
        <f ca="1">IF(ISNUMBER($L987),VALUE(OFFSET(Banco!$A$1,Composições!$L987-1,COLUMN(Composições!J987)-4)),0)</f>
        <v>31.63</v>
      </c>
      <c r="K987" s="1">
        <f>COUNTA($A$1:$A987)-1</f>
        <v>147</v>
      </c>
      <c r="L987" s="1">
        <f ca="1">MATCH(Composições!CONCATENAR,Banco!$A:$A,0)</f>
        <v>7259</v>
      </c>
      <c r="M987" s="82" t="str">
        <f ca="1">IF(OR(ISERROR($L987),$H987="",$H987=0),"",OFFSET(M$1,MATCH($K987,$K$1:$K987,0)-1,0))</f>
        <v>F</v>
      </c>
    </row>
    <row r="988" spans="1:14" customFormat="1" ht="12.75" x14ac:dyDescent="0.2">
      <c r="K988">
        <f>COUNTA($A$1:$A988)-1</f>
        <v>147</v>
      </c>
      <c r="M988" s="85" t="str">
        <f ca="1">IF(OFFSET($M$1,MATCH(OFFSET(K988,-1,0),$K$1:$K988,0)-1,0)="F","F","")</f>
        <v>F</v>
      </c>
    </row>
    <row r="989" spans="1:14" x14ac:dyDescent="0.2">
      <c r="A989" s="83" t="str">
        <f>CONCATENAR</f>
        <v xml:space="preserve">Composição 91941 </v>
      </c>
      <c r="B989" s="86" t="s">
        <v>8423</v>
      </c>
      <c r="C989" s="86" t="s">
        <v>8211</v>
      </c>
      <c r="D989" s="87" t="s">
        <v>8210</v>
      </c>
      <c r="E989" s="86" t="s">
        <v>6148</v>
      </c>
      <c r="F989" s="88">
        <f ca="1">IF($L989&gt;0,SUM(OFFSET(F989,1,0,$L989),0))</f>
        <v>0</v>
      </c>
      <c r="G989" s="88">
        <f ca="1">IF($L989&gt;0,SUM(OFFSET(G989,1,0,$L989),0))</f>
        <v>7.33</v>
      </c>
      <c r="H989" s="89"/>
      <c r="I989" s="90">
        <f ca="1">IF(ISERROR(F989),0,F989)</f>
        <v>0</v>
      </c>
      <c r="J989" s="91">
        <f ca="1">IF(ISERROR(G989),0,G989)</f>
        <v>7.33</v>
      </c>
      <c r="K989" s="1">
        <f>COUNTA($A$1:$A989)-1</f>
        <v>148</v>
      </c>
      <c r="L989" s="1">
        <f>IF(MAX(K:K)=K989,MATCH(9999999,$K:$K)+1,MATCH(K989+1,K:K,0))-ROW(L989)-2</f>
        <v>3</v>
      </c>
      <c r="M989" s="3" t="str">
        <f ca="1">IF(AND(OR(I989&lt;&gt;0,J989&lt;&gt;0),N989="Sim"),"F","")</f>
        <v>F</v>
      </c>
      <c r="N989" s="84" t="s">
        <v>64</v>
      </c>
    </row>
    <row r="990" spans="1:14" x14ac:dyDescent="0.2">
      <c r="B990" s="92" t="s">
        <v>6169</v>
      </c>
      <c r="C990" s="92" t="s">
        <v>8221</v>
      </c>
      <c r="D990" s="79" t="str">
        <f ca="1">IF(ISNUMBER($L990),OFFSET(Banco!$A$1,Composições!$L990-1,COLUMN(Composições!D990)-1),"")</f>
        <v>CAIXA DE LUZ "4 X 2" EM ACO ESMALTADA</v>
      </c>
      <c r="E990" s="78" t="str">
        <f ca="1">IF(ISNUMBER($L990),OFFSET(Banco!$A$1,Composições!$L990-1,COLUMN(Composições!E990)-1),"")</f>
        <v>UN</v>
      </c>
      <c r="F990" s="78">
        <f t="shared" ref="F990:G992" ca="1" si="173">TRUNC($H990*ROUND(I990,2),2)</f>
        <v>0</v>
      </c>
      <c r="G990" s="78">
        <f t="shared" ca="1" si="173"/>
        <v>1.62</v>
      </c>
      <c r="H990" s="80">
        <v>1</v>
      </c>
      <c r="I990" s="81">
        <f ca="1">IF(ISNUMBER($L990),VALUE(OFFSET(Banco!$A$1,Composições!$L990-1,COLUMN(Composições!I990)-4)),0)</f>
        <v>0</v>
      </c>
      <c r="J990" s="81">
        <f ca="1">IF(ISNUMBER($L990),VALUE(OFFSET(Banco!$A$1,Composições!$L990-1,COLUMN(Composições!J990)-4)),0)</f>
        <v>1.62</v>
      </c>
      <c r="K990" s="1">
        <f>COUNTA($A$1:$A990)-1</f>
        <v>148</v>
      </c>
      <c r="L990" s="1">
        <f ca="1">MATCH(Composições!CONCATENAR,Banco!$A:$A,0)</f>
        <v>10822</v>
      </c>
      <c r="M990" s="82" t="str">
        <f ca="1">IF(OR(ISERROR($L990),$H990="",$H990=0),"",OFFSET(M$1,MATCH($K990,$K$1:$K990,0)-1,0))</f>
        <v>F</v>
      </c>
    </row>
    <row r="991" spans="1:14" x14ac:dyDescent="0.2">
      <c r="B991" s="92" t="s">
        <v>6165</v>
      </c>
      <c r="C991" s="92" t="s">
        <v>141</v>
      </c>
      <c r="D991" s="79" t="str">
        <f ca="1">IF(ISNUMBER($L991),OFFSET(Banco!$A$1,Composições!$L991-1,COLUMN(Composições!D991)-1),"")</f>
        <v>AUXILIAR DE ELETRICISTA COM ENCARGOS COMPLEMENTARES</v>
      </c>
      <c r="E991" s="78" t="str">
        <f ca="1">IF(ISNUMBER($L991),OFFSET(Banco!$A$1,Composições!$L991-1,COLUMN(Composições!E991)-1),"")</f>
        <v>H</v>
      </c>
      <c r="F991" s="78">
        <f t="shared" ca="1" si="173"/>
        <v>0</v>
      </c>
      <c r="G991" s="78">
        <f t="shared" ca="1" si="173"/>
        <v>2.5499999999999998</v>
      </c>
      <c r="H991" s="80">
        <v>0.1</v>
      </c>
      <c r="I991" s="81">
        <f ca="1">IF(ISNUMBER($L991),VALUE(OFFSET(Banco!$A$1,Composições!$L991-1,COLUMN(Composições!I991)-4)),0)</f>
        <v>0</v>
      </c>
      <c r="J991" s="81">
        <f ca="1">IF(ISNUMBER($L991),VALUE(OFFSET(Banco!$A$1,Composições!$L991-1,COLUMN(Composições!J991)-4)),0)</f>
        <v>25.52</v>
      </c>
      <c r="K991" s="1">
        <f>COUNTA($A$1:$A991)-1</f>
        <v>148</v>
      </c>
      <c r="L991" s="1">
        <f ca="1">MATCH(Composições!CONCATENAR,Banco!$A:$A,0)</f>
        <v>7039</v>
      </c>
      <c r="M991" s="82" t="str">
        <f ca="1">IF(OR(ISERROR($L991),$H991="",$H991=0),"",OFFSET(M$1,MATCH($K991,$K$1:$K991,0)-1,0))</f>
        <v>F</v>
      </c>
    </row>
    <row r="992" spans="1:14" x14ac:dyDescent="0.2">
      <c r="B992" s="92" t="s">
        <v>6165</v>
      </c>
      <c r="C992" s="92" t="s">
        <v>147</v>
      </c>
      <c r="D992" s="79" t="str">
        <f ca="1">IF(ISNUMBER($L992),OFFSET(Banco!$A$1,Composições!$L992-1,COLUMN(Composições!D992)-1),"")</f>
        <v>ELETRICISTA COM ENCARGOS COMPLEMENTARES</v>
      </c>
      <c r="E992" s="78" t="str">
        <f ca="1">IF(ISNUMBER($L992),OFFSET(Banco!$A$1,Composições!$L992-1,COLUMN(Composições!E992)-1),"")</f>
        <v>H</v>
      </c>
      <c r="F992" s="78">
        <f t="shared" ca="1" si="173"/>
        <v>0</v>
      </c>
      <c r="G992" s="78">
        <f t="shared" ca="1" si="173"/>
        <v>3.16</v>
      </c>
      <c r="H992" s="80">
        <v>0.1</v>
      </c>
      <c r="I992" s="81">
        <f ca="1">IF(ISNUMBER($L992),VALUE(OFFSET(Banco!$A$1,Composições!$L992-1,COLUMN(Composições!I992)-4)),0)</f>
        <v>0</v>
      </c>
      <c r="J992" s="81">
        <f ca="1">IF(ISNUMBER($L992),VALUE(OFFSET(Banco!$A$1,Composições!$L992-1,COLUMN(Composições!J992)-4)),0)</f>
        <v>31.63</v>
      </c>
      <c r="K992" s="1">
        <f>COUNTA($A$1:$A992)-1</f>
        <v>148</v>
      </c>
      <c r="L992" s="1">
        <f ca="1">MATCH(Composições!CONCATENAR,Banco!$A:$A,0)</f>
        <v>7259</v>
      </c>
      <c r="M992" s="82" t="str">
        <f ca="1">IF(OR(ISERROR($L992),$H992="",$H992=0),"",OFFSET(M$1,MATCH($K992,$K$1:$K992,0)-1,0))</f>
        <v>F</v>
      </c>
    </row>
    <row r="993" spans="1:14" customFormat="1" ht="12.75" x14ac:dyDescent="0.2">
      <c r="K993">
        <f>COUNTA($A$1:$A993)-1</f>
        <v>148</v>
      </c>
      <c r="M993" s="85" t="str">
        <f ca="1">IF(OFFSET($M$1,MATCH(OFFSET(K993,-1,0),$K$1:$K993,0)-1,0)="F","F","")</f>
        <v>F</v>
      </c>
    </row>
    <row r="994" spans="1:14" ht="22.5" x14ac:dyDescent="0.2">
      <c r="A994" s="83" t="str">
        <f>CONCATENAR</f>
        <v>Composição FNDE 150</v>
      </c>
      <c r="B994" s="86" t="s">
        <v>8423</v>
      </c>
      <c r="C994" s="86" t="s">
        <v>8209</v>
      </c>
      <c r="D994" s="87" t="s">
        <v>8208</v>
      </c>
      <c r="E994" s="86" t="s">
        <v>6148</v>
      </c>
      <c r="F994" s="88">
        <f ca="1">IF($L994&gt;0,SUM(OFFSET(F994,1,0,$L994),0))</f>
        <v>0</v>
      </c>
      <c r="G994" s="88">
        <f ca="1">IF($L994&gt;0,SUM(OFFSET(G994,1,0,$L994),0))</f>
        <v>20.83</v>
      </c>
      <c r="H994" s="89"/>
      <c r="I994" s="90">
        <f ca="1">IF(ISERROR(F994),0,F994)</f>
        <v>0</v>
      </c>
      <c r="J994" s="91">
        <f ca="1">IF(ISERROR(G994),0,G994)</f>
        <v>20.83</v>
      </c>
      <c r="K994" s="1">
        <f>COUNTA($A$1:$A994)-1</f>
        <v>149</v>
      </c>
      <c r="L994" s="1">
        <f>IF(MAX(K:K)=K994,MATCH(9999999,$K:$K)+1,MATCH(K994+1,K:K,0))-ROW(L994)-2</f>
        <v>3</v>
      </c>
      <c r="M994" s="3" t="str">
        <f ca="1">IF(AND(OR(I994&lt;&gt;0,J994&lt;&gt;0),N994="Sim"),"F","")</f>
        <v>F</v>
      </c>
      <c r="N994" s="84" t="s">
        <v>64</v>
      </c>
    </row>
    <row r="995" spans="1:14" x14ac:dyDescent="0.2">
      <c r="B995" s="92" t="s">
        <v>6169</v>
      </c>
      <c r="C995" s="92" t="s">
        <v>8222</v>
      </c>
      <c r="D995" s="79" t="str">
        <f ca="1">IF(ISNUMBER($L995),OFFSET(Banco!$A$1,Composições!$L995-1,COLUMN(Composições!D995)-1),"")</f>
        <v>CURVA 135 GRAUS, DE PVC RIGIDO ROSCAVEL, DE 1", PARA ELETRODUTO</v>
      </c>
      <c r="E995" s="78" t="str">
        <f ca="1">IF(ISNUMBER($L995),OFFSET(Banco!$A$1,Composições!$L995-1,COLUMN(Composições!E995)-1),"")</f>
        <v>UN</v>
      </c>
      <c r="F995" s="78">
        <f t="shared" ref="F995:G997" ca="1" si="174">TRUNC($H995*ROUND(I995,2),2)</f>
        <v>0</v>
      </c>
      <c r="G995" s="78">
        <f t="shared" ca="1" si="174"/>
        <v>3.98</v>
      </c>
      <c r="H995" s="80">
        <v>1</v>
      </c>
      <c r="I995" s="81">
        <f ca="1">IF(ISNUMBER($L995),VALUE(OFFSET(Banco!$A$1,Composições!$L995-1,COLUMN(Composições!I995)-4)),0)</f>
        <v>0</v>
      </c>
      <c r="J995" s="81">
        <f ca="1">IF(ISNUMBER($L995),VALUE(OFFSET(Banco!$A$1,Composições!$L995-1,COLUMN(Composições!J995)-4)),0)</f>
        <v>3.98</v>
      </c>
      <c r="K995" s="1">
        <f>COUNTA($A$1:$A995)-1</f>
        <v>149</v>
      </c>
      <c r="L995" s="1">
        <f ca="1">MATCH(Composições!CONCATENAR,Banco!$A:$A,0)</f>
        <v>11440</v>
      </c>
      <c r="M995" s="82" t="str">
        <f ca="1">IF(OR(ISERROR($L995),$H995="",$H995=0),"",OFFSET(M$1,MATCH($K995,$K$1:$K995,0)-1,0))</f>
        <v>F</v>
      </c>
    </row>
    <row r="996" spans="1:14" x14ac:dyDescent="0.2">
      <c r="B996" s="92" t="s">
        <v>6165</v>
      </c>
      <c r="C996" s="92" t="s">
        <v>141</v>
      </c>
      <c r="D996" s="79" t="str">
        <f ca="1">IF(ISNUMBER($L996),OFFSET(Banco!$A$1,Composições!$L996-1,COLUMN(Composições!D996)-1),"")</f>
        <v>AUXILIAR DE ELETRICISTA COM ENCARGOS COMPLEMENTARES</v>
      </c>
      <c r="E996" s="78" t="str">
        <f ca="1">IF(ISNUMBER($L996),OFFSET(Banco!$A$1,Composições!$L996-1,COLUMN(Composições!E996)-1),"")</f>
        <v>H</v>
      </c>
      <c r="F996" s="78">
        <f t="shared" ca="1" si="174"/>
        <v>0</v>
      </c>
      <c r="G996" s="78">
        <f t="shared" ca="1" si="174"/>
        <v>7.52</v>
      </c>
      <c r="H996" s="80">
        <v>0.29499999999999998</v>
      </c>
      <c r="I996" s="81">
        <f ca="1">IF(ISNUMBER($L996),VALUE(OFFSET(Banco!$A$1,Composições!$L996-1,COLUMN(Composições!I996)-4)),0)</f>
        <v>0</v>
      </c>
      <c r="J996" s="81">
        <f ca="1">IF(ISNUMBER($L996),VALUE(OFFSET(Banco!$A$1,Composições!$L996-1,COLUMN(Composições!J996)-4)),0)</f>
        <v>25.52</v>
      </c>
      <c r="K996" s="1">
        <f>COUNTA($A$1:$A996)-1</f>
        <v>149</v>
      </c>
      <c r="L996" s="1">
        <f ca="1">MATCH(Composições!CONCATENAR,Banco!$A:$A,0)</f>
        <v>7039</v>
      </c>
      <c r="M996" s="82" t="str">
        <f ca="1">IF(OR(ISERROR($L996),$H996="",$H996=0),"",OFFSET(M$1,MATCH($K996,$K$1:$K996,0)-1,0))</f>
        <v>F</v>
      </c>
    </row>
    <row r="997" spans="1:14" x14ac:dyDescent="0.2">
      <c r="B997" s="92" t="s">
        <v>6165</v>
      </c>
      <c r="C997" s="92" t="s">
        <v>147</v>
      </c>
      <c r="D997" s="79" t="str">
        <f ca="1">IF(ISNUMBER($L997),OFFSET(Banco!$A$1,Composições!$L997-1,COLUMN(Composições!D997)-1),"")</f>
        <v>ELETRICISTA COM ENCARGOS COMPLEMENTARES</v>
      </c>
      <c r="E997" s="78" t="str">
        <f ca="1">IF(ISNUMBER($L997),OFFSET(Banco!$A$1,Composições!$L997-1,COLUMN(Composições!E997)-1),"")</f>
        <v>H</v>
      </c>
      <c r="F997" s="78">
        <f t="shared" ca="1" si="174"/>
        <v>0</v>
      </c>
      <c r="G997" s="78">
        <f t="shared" ca="1" si="174"/>
        <v>9.33</v>
      </c>
      <c r="H997" s="80">
        <v>0.29499999999999998</v>
      </c>
      <c r="I997" s="81">
        <f ca="1">IF(ISNUMBER($L997),VALUE(OFFSET(Banco!$A$1,Composições!$L997-1,COLUMN(Composições!I997)-4)),0)</f>
        <v>0</v>
      </c>
      <c r="J997" s="81">
        <f ca="1">IF(ISNUMBER($L997),VALUE(OFFSET(Banco!$A$1,Composições!$L997-1,COLUMN(Composições!J997)-4)),0)</f>
        <v>31.63</v>
      </c>
      <c r="K997" s="1">
        <f>COUNTA($A$1:$A997)-1</f>
        <v>149</v>
      </c>
      <c r="L997" s="1">
        <f ca="1">MATCH(Composições!CONCATENAR,Banco!$A:$A,0)</f>
        <v>7259</v>
      </c>
      <c r="M997" s="82" t="str">
        <f ca="1">IF(OR(ISERROR($L997),$H997="",$H997=0),"",OFFSET(M$1,MATCH($K997,$K$1:$K997,0)-1,0))</f>
        <v>F</v>
      </c>
    </row>
    <row r="998" spans="1:14" customFormat="1" ht="12.75" x14ac:dyDescent="0.2">
      <c r="K998">
        <f>COUNTA($A$1:$A998)-1</f>
        <v>149</v>
      </c>
      <c r="M998" s="85" t="str">
        <f ca="1">IF(OFFSET($M$1,MATCH(OFFSET(K998,-1,0),$K$1:$K998,0)-1,0)="F","F","")</f>
        <v>F</v>
      </c>
    </row>
    <row r="999" spans="1:14" x14ac:dyDescent="0.2">
      <c r="A999" s="83" t="str">
        <f>CONCATENAR</f>
        <v>Composição FNDE 354</v>
      </c>
      <c r="B999" s="86" t="s">
        <v>8423</v>
      </c>
      <c r="C999" s="86" t="s">
        <v>8207</v>
      </c>
      <c r="D999" s="87" t="s">
        <v>8206</v>
      </c>
      <c r="E999" s="86" t="s">
        <v>6148</v>
      </c>
      <c r="F999" s="88">
        <f ca="1">IF($L999&gt;0,SUM(OFFSET(F999,1,0,$L999),0))</f>
        <v>0</v>
      </c>
      <c r="G999" s="88">
        <f ca="1">IF($L999&gt;0,SUM(OFFSET(G999,1,0,$L999),0))</f>
        <v>1.1100000000000001</v>
      </c>
      <c r="H999" s="89"/>
      <c r="I999" s="90">
        <f ca="1">IF(ISERROR(F999),0,F999)</f>
        <v>0</v>
      </c>
      <c r="J999" s="91">
        <f ca="1">IF(ISERROR(G999),0,G999)</f>
        <v>1.1100000000000001</v>
      </c>
      <c r="K999" s="1">
        <f>COUNTA($A$1:$A999)-1</f>
        <v>150</v>
      </c>
      <c r="L999" s="1">
        <f>IF(MAX(K:K)=K999,MATCH(9999999,$K:$K)+1,MATCH(K999+1,K:K,0))-ROW(L999)-2</f>
        <v>3</v>
      </c>
      <c r="M999" s="3" t="str">
        <f ca="1">IF(AND(OR(I999&lt;&gt;0,J999&lt;&gt;0),N999="Sim"),"F","")</f>
        <v>F</v>
      </c>
      <c r="N999" s="84" t="s">
        <v>64</v>
      </c>
    </row>
    <row r="1000" spans="1:14" x14ac:dyDescent="0.2">
      <c r="B1000" s="92" t="s">
        <v>6169</v>
      </c>
      <c r="C1000" s="92" t="s">
        <v>8223</v>
      </c>
      <c r="D1000" s="79" t="str">
        <f ca="1">IF(ISNUMBER($L1000),OFFSET(Banco!$A$1,Composições!$L1000-1,COLUMN(Composições!D1000)-1),"")</f>
        <v>BUCHA DE NYLON SEM ABA S10</v>
      </c>
      <c r="E1000" s="78" t="str">
        <f ca="1">IF(ISNUMBER($L1000),OFFSET(Banco!$A$1,Composições!$L1000-1,COLUMN(Composições!E1000)-1),"")</f>
        <v>UN</v>
      </c>
      <c r="F1000" s="78">
        <f t="shared" ref="F1000:G1002" ca="1" si="175">TRUNC($H1000*ROUND(I1000,2),2)</f>
        <v>0</v>
      </c>
      <c r="G1000" s="78">
        <f t="shared" ca="1" si="175"/>
        <v>0.55000000000000004</v>
      </c>
      <c r="H1000" s="80">
        <v>1</v>
      </c>
      <c r="I1000" s="81">
        <f ca="1">IF(ISNUMBER($L1000),VALUE(OFFSET(Banco!$A$1,Composições!$L1000-1,COLUMN(Composições!I1000)-4)),0)</f>
        <v>0</v>
      </c>
      <c r="J1000" s="81">
        <f ca="1">IF(ISNUMBER($L1000),VALUE(OFFSET(Banco!$A$1,Composições!$L1000-1,COLUMN(Composições!J1000)-4)),0)</f>
        <v>0.55000000000000004</v>
      </c>
      <c r="K1000" s="1">
        <f>COUNTA($A$1:$A1000)-1</f>
        <v>150</v>
      </c>
      <c r="L1000" s="1">
        <f ca="1">MATCH(Composições!CONCATENAR,Banco!$A:$A,0)</f>
        <v>10519</v>
      </c>
      <c r="M1000" s="82" t="str">
        <f ca="1">IF(OR(ISERROR($L1000),$H1000="",$H1000=0),"",OFFSET(M$1,MATCH($K1000,$K$1:$K1000,0)-1,0))</f>
        <v>F</v>
      </c>
    </row>
    <row r="1001" spans="1:14" x14ac:dyDescent="0.2">
      <c r="B1001" s="92" t="s">
        <v>6165</v>
      </c>
      <c r="C1001" s="92" t="s">
        <v>141</v>
      </c>
      <c r="D1001" s="79" t="str">
        <f ca="1">IF(ISNUMBER($L1001),OFFSET(Banco!$A$1,Composições!$L1001-1,COLUMN(Composições!D1001)-1),"")</f>
        <v>AUXILIAR DE ELETRICISTA COM ENCARGOS COMPLEMENTARES</v>
      </c>
      <c r="E1001" s="78" t="str">
        <f ca="1">IF(ISNUMBER($L1001),OFFSET(Banco!$A$1,Composições!$L1001-1,COLUMN(Composições!E1001)-1),"")</f>
        <v>H</v>
      </c>
      <c r="F1001" s="78">
        <f t="shared" ca="1" si="175"/>
        <v>0</v>
      </c>
      <c r="G1001" s="78">
        <f t="shared" ca="1" si="175"/>
        <v>0.25</v>
      </c>
      <c r="H1001" s="80">
        <v>0.01</v>
      </c>
      <c r="I1001" s="81">
        <f ca="1">IF(ISNUMBER($L1001),VALUE(OFFSET(Banco!$A$1,Composições!$L1001-1,COLUMN(Composições!I1001)-4)),0)</f>
        <v>0</v>
      </c>
      <c r="J1001" s="81">
        <f ca="1">IF(ISNUMBER($L1001),VALUE(OFFSET(Banco!$A$1,Composições!$L1001-1,COLUMN(Composições!J1001)-4)),0)</f>
        <v>25.52</v>
      </c>
      <c r="K1001" s="1">
        <f>COUNTA($A$1:$A1001)-1</f>
        <v>150</v>
      </c>
      <c r="L1001" s="1">
        <f ca="1">MATCH(Composições!CONCATENAR,Banco!$A:$A,0)</f>
        <v>7039</v>
      </c>
      <c r="M1001" s="82" t="str">
        <f ca="1">IF(OR(ISERROR($L1001),$H1001="",$H1001=0),"",OFFSET(M$1,MATCH($K1001,$K$1:$K1001,0)-1,0))</f>
        <v>F</v>
      </c>
    </row>
    <row r="1002" spans="1:14" x14ac:dyDescent="0.2">
      <c r="B1002" s="92" t="s">
        <v>6165</v>
      </c>
      <c r="C1002" s="92" t="s">
        <v>147</v>
      </c>
      <c r="D1002" s="79" t="str">
        <f ca="1">IF(ISNUMBER($L1002),OFFSET(Banco!$A$1,Composições!$L1002-1,COLUMN(Composições!D1002)-1),"")</f>
        <v>ELETRICISTA COM ENCARGOS COMPLEMENTARES</v>
      </c>
      <c r="E1002" s="78" t="str">
        <f ca="1">IF(ISNUMBER($L1002),OFFSET(Banco!$A$1,Composições!$L1002-1,COLUMN(Composições!E1002)-1),"")</f>
        <v>H</v>
      </c>
      <c r="F1002" s="78">
        <f t="shared" ca="1" si="175"/>
        <v>0</v>
      </c>
      <c r="G1002" s="78">
        <f t="shared" ca="1" si="175"/>
        <v>0.31</v>
      </c>
      <c r="H1002" s="80">
        <v>0.01</v>
      </c>
      <c r="I1002" s="81">
        <f ca="1">IF(ISNUMBER($L1002),VALUE(OFFSET(Banco!$A$1,Composições!$L1002-1,COLUMN(Composições!I1002)-4)),0)</f>
        <v>0</v>
      </c>
      <c r="J1002" s="81">
        <f ca="1">IF(ISNUMBER($L1002),VALUE(OFFSET(Banco!$A$1,Composições!$L1002-1,COLUMN(Composições!J1002)-4)),0)</f>
        <v>31.63</v>
      </c>
      <c r="K1002" s="1">
        <f>COUNTA($A$1:$A1002)-1</f>
        <v>150</v>
      </c>
      <c r="L1002" s="1">
        <f ca="1">MATCH(Composições!CONCATENAR,Banco!$A:$A,0)</f>
        <v>7259</v>
      </c>
      <c r="M1002" s="82" t="str">
        <f ca="1">IF(OR(ISERROR($L1002),$H1002="",$H1002=0),"",OFFSET(M$1,MATCH($K1002,$K$1:$K1002,0)-1,0))</f>
        <v>F</v>
      </c>
    </row>
    <row r="1003" spans="1:14" customFormat="1" ht="12.75" x14ac:dyDescent="0.2">
      <c r="K1003">
        <f>COUNTA($A$1:$A1003)-1</f>
        <v>150</v>
      </c>
      <c r="M1003" s="85" t="str">
        <f ca="1">IF(OFFSET($M$1,MATCH(OFFSET(K1003,-1,0),$K$1:$K1003,0)-1,0)="F","F","")</f>
        <v>F</v>
      </c>
    </row>
    <row r="1004" spans="1:14" ht="22.5" x14ac:dyDescent="0.2">
      <c r="A1004" s="83" t="str">
        <f>CONCATENAR</f>
        <v xml:space="preserve">Composição FNDE 355 </v>
      </c>
      <c r="B1004" s="86" t="s">
        <v>8423</v>
      </c>
      <c r="C1004" s="86" t="s">
        <v>8205</v>
      </c>
      <c r="D1004" s="87" t="s">
        <v>8204</v>
      </c>
      <c r="E1004" s="86" t="s">
        <v>6148</v>
      </c>
      <c r="F1004" s="88">
        <f ca="1">IF($L1004&gt;0,SUM(OFFSET(F1004,1,0,$L1004),0))</f>
        <v>0</v>
      </c>
      <c r="G1004" s="88">
        <f ca="1">IF($L1004&gt;0,SUM(OFFSET(G1004,1,0,$L1004),0))</f>
        <v>0.78</v>
      </c>
      <c r="H1004" s="89"/>
      <c r="I1004" s="90">
        <f ca="1">IF(ISERROR(F1004),0,F1004)</f>
        <v>0</v>
      </c>
      <c r="J1004" s="91">
        <f ca="1">IF(ISERROR(G1004),0,G1004)</f>
        <v>0.78</v>
      </c>
      <c r="K1004" s="1">
        <f>COUNTA($A$1:$A1004)-1</f>
        <v>151</v>
      </c>
      <c r="L1004" s="1">
        <f>IF(MAX(K:K)=K1004,MATCH(9999999,$K:$K)+1,MATCH(K1004+1,K:K,0))-ROW(L1004)-2</f>
        <v>3</v>
      </c>
      <c r="M1004" s="3" t="str">
        <f ca="1">IF(AND(OR(I1004&lt;&gt;0,J1004&lt;&gt;0),N1004="Sim"),"F","")</f>
        <v>F</v>
      </c>
      <c r="N1004" s="84" t="s">
        <v>64</v>
      </c>
    </row>
    <row r="1005" spans="1:14" ht="22.5" x14ac:dyDescent="0.2">
      <c r="B1005" s="92" t="s">
        <v>6169</v>
      </c>
      <c r="C1005" s="92" t="s">
        <v>7808</v>
      </c>
      <c r="D1005" s="79" t="str">
        <f ca="1">IF(ISNUMBER($L1005),OFFSET(Banco!$A$1,Composições!$L1005-1,COLUMN(Composições!D1005)-1),"")</f>
        <v>PARAFUSO DE ACO ZINCADO COM ROSCA SOBERBA, CABECA CHATA E FENDA SIMPLES, DIAMETRO 4,2 MM, COMPRIMENTO * 32 * MM</v>
      </c>
      <c r="E1005" s="78" t="str">
        <f ca="1">IF(ISNUMBER($L1005),OFFSET(Banco!$A$1,Composições!$L1005-1,COLUMN(Composições!E1005)-1),"")</f>
        <v>UN</v>
      </c>
      <c r="F1005" s="78">
        <f t="shared" ref="F1005:G1007" ca="1" si="176">TRUNC($H1005*ROUND(I1005,2),2)</f>
        <v>0</v>
      </c>
      <c r="G1005" s="78">
        <f t="shared" ca="1" si="176"/>
        <v>0.22</v>
      </c>
      <c r="H1005" s="80">
        <v>1</v>
      </c>
      <c r="I1005" s="81">
        <f ca="1">IF(ISNUMBER($L1005),VALUE(OFFSET(Banco!$A$1,Composições!$L1005-1,COLUMN(Composições!I1005)-4)),0)</f>
        <v>0</v>
      </c>
      <c r="J1005" s="81">
        <f ca="1">IF(ISNUMBER($L1005),VALUE(OFFSET(Banco!$A$1,Composições!$L1005-1,COLUMN(Composições!J1005)-4)),0)</f>
        <v>0.22</v>
      </c>
      <c r="K1005" s="1">
        <f>COUNTA($A$1:$A1005)-1</f>
        <v>151</v>
      </c>
      <c r="L1005" s="1">
        <f ca="1">MATCH(Composições!CONCATENAR,Banco!$A:$A,0)</f>
        <v>13082</v>
      </c>
      <c r="M1005" s="82" t="str">
        <f ca="1">IF(OR(ISERROR($L1005),$H1005="",$H1005=0),"",OFFSET(M$1,MATCH($K1005,$K$1:$K1005,0)-1,0))</f>
        <v>F</v>
      </c>
    </row>
    <row r="1006" spans="1:14" x14ac:dyDescent="0.2">
      <c r="B1006" s="92" t="s">
        <v>6165</v>
      </c>
      <c r="C1006" s="92" t="s">
        <v>141</v>
      </c>
      <c r="D1006" s="79" t="str">
        <f ca="1">IF(ISNUMBER($L1006),OFFSET(Banco!$A$1,Composições!$L1006-1,COLUMN(Composições!D1006)-1),"")</f>
        <v>AUXILIAR DE ELETRICISTA COM ENCARGOS COMPLEMENTARES</v>
      </c>
      <c r="E1006" s="78" t="str">
        <f ca="1">IF(ISNUMBER($L1006),OFFSET(Banco!$A$1,Composições!$L1006-1,COLUMN(Composições!E1006)-1),"")</f>
        <v>H</v>
      </c>
      <c r="F1006" s="78">
        <f t="shared" ca="1" si="176"/>
        <v>0</v>
      </c>
      <c r="G1006" s="78">
        <f t="shared" ca="1" si="176"/>
        <v>0.25</v>
      </c>
      <c r="H1006" s="80">
        <v>0.01</v>
      </c>
      <c r="I1006" s="81">
        <f ca="1">IF(ISNUMBER($L1006),VALUE(OFFSET(Banco!$A$1,Composições!$L1006-1,COLUMN(Composições!I1006)-4)),0)</f>
        <v>0</v>
      </c>
      <c r="J1006" s="81">
        <f ca="1">IF(ISNUMBER($L1006),VALUE(OFFSET(Banco!$A$1,Composições!$L1006-1,COLUMN(Composições!J1006)-4)),0)</f>
        <v>25.52</v>
      </c>
      <c r="K1006" s="1">
        <f>COUNTA($A$1:$A1006)-1</f>
        <v>151</v>
      </c>
      <c r="L1006" s="1">
        <f ca="1">MATCH(Composições!CONCATENAR,Banco!$A:$A,0)</f>
        <v>7039</v>
      </c>
      <c r="M1006" s="82" t="str">
        <f ca="1">IF(OR(ISERROR($L1006),$H1006="",$H1006=0),"",OFFSET(M$1,MATCH($K1006,$K$1:$K1006,0)-1,0))</f>
        <v>F</v>
      </c>
    </row>
    <row r="1007" spans="1:14" x14ac:dyDescent="0.2">
      <c r="B1007" s="92" t="s">
        <v>6165</v>
      </c>
      <c r="C1007" s="92" t="s">
        <v>147</v>
      </c>
      <c r="D1007" s="79" t="str">
        <f ca="1">IF(ISNUMBER($L1007),OFFSET(Banco!$A$1,Composições!$L1007-1,COLUMN(Composições!D1007)-1),"")</f>
        <v>ELETRICISTA COM ENCARGOS COMPLEMENTARES</v>
      </c>
      <c r="E1007" s="78" t="str">
        <f ca="1">IF(ISNUMBER($L1007),OFFSET(Banco!$A$1,Composições!$L1007-1,COLUMN(Composições!E1007)-1),"")</f>
        <v>H</v>
      </c>
      <c r="F1007" s="78">
        <f t="shared" ca="1" si="176"/>
        <v>0</v>
      </c>
      <c r="G1007" s="78">
        <f t="shared" ca="1" si="176"/>
        <v>0.31</v>
      </c>
      <c r="H1007" s="80">
        <v>0.01</v>
      </c>
      <c r="I1007" s="81">
        <f ca="1">IF(ISNUMBER($L1007),VALUE(OFFSET(Banco!$A$1,Composições!$L1007-1,COLUMN(Composições!I1007)-4)),0)</f>
        <v>0</v>
      </c>
      <c r="J1007" s="81">
        <f ca="1">IF(ISNUMBER($L1007),VALUE(OFFSET(Banco!$A$1,Composições!$L1007-1,COLUMN(Composições!J1007)-4)),0)</f>
        <v>31.63</v>
      </c>
      <c r="K1007" s="1">
        <f>COUNTA($A$1:$A1007)-1</f>
        <v>151</v>
      </c>
      <c r="L1007" s="1">
        <f ca="1">MATCH(Composições!CONCATENAR,Banco!$A:$A,0)</f>
        <v>7259</v>
      </c>
      <c r="M1007" s="82" t="str">
        <f ca="1">IF(OR(ISERROR($L1007),$H1007="",$H1007=0),"",OFFSET(M$1,MATCH($K1007,$K$1:$K1007,0)-1,0))</f>
        <v>F</v>
      </c>
    </row>
    <row r="1008" spans="1:14" customFormat="1" ht="12.75" x14ac:dyDescent="0.2">
      <c r="K1008">
        <f>COUNTA($A$1:$A1008)-1</f>
        <v>151</v>
      </c>
      <c r="M1008" s="85" t="str">
        <f ca="1">IF(OFFSET($M$1,MATCH(OFFSET(K1008,-1,0),$K$1:$K1008,0)-1,0)="F","F","")</f>
        <v>F</v>
      </c>
    </row>
    <row r="1009" spans="1:14" x14ac:dyDescent="0.2">
      <c r="A1009" s="83" t="str">
        <f>CONCATENAR</f>
        <v>Composição FNDE 356</v>
      </c>
      <c r="B1009" s="86" t="s">
        <v>8423</v>
      </c>
      <c r="C1009" s="86" t="s">
        <v>8203</v>
      </c>
      <c r="D1009" s="87" t="s">
        <v>8202</v>
      </c>
      <c r="E1009" s="86" t="s">
        <v>6148</v>
      </c>
      <c r="F1009" s="88">
        <f ca="1">IF($L1009&gt;0,SUM(OFFSET(F1009,1,0,$L1009),0))</f>
        <v>0</v>
      </c>
      <c r="G1009" s="88">
        <f ca="1">IF($L1009&gt;0,SUM(OFFSET(G1009,1,0,$L1009),0))</f>
        <v>0.91999999999999993</v>
      </c>
      <c r="H1009" s="89"/>
      <c r="I1009" s="90">
        <f ca="1">IF(ISERROR(F1009),0,F1009)</f>
        <v>0</v>
      </c>
      <c r="J1009" s="91">
        <f ca="1">IF(ISERROR(G1009),0,G1009)</f>
        <v>0.91999999999999993</v>
      </c>
      <c r="K1009" s="1">
        <f>COUNTA($A$1:$A1009)-1</f>
        <v>152</v>
      </c>
      <c r="L1009" s="1">
        <f>IF(MAX(K:K)=K1009,MATCH(9999999,$K:$K)+1,MATCH(K1009+1,K:K,0))-ROW(L1009)-2</f>
        <v>3</v>
      </c>
      <c r="M1009" s="3" t="str">
        <f ca="1">IF(AND(OR(I1009&lt;&gt;0,J1009&lt;&gt;0),N1009="Sim"),"F","")</f>
        <v>F</v>
      </c>
      <c r="N1009" s="84" t="s">
        <v>64</v>
      </c>
    </row>
    <row r="1010" spans="1:14" x14ac:dyDescent="0.2">
      <c r="B1010" s="92" t="s">
        <v>6169</v>
      </c>
      <c r="C1010" s="92" t="s">
        <v>8140</v>
      </c>
      <c r="D1010" s="79" t="str">
        <f ca="1">IF(ISNUMBER($L1010),OFFSET(Banco!$A$1,Composições!$L1010-1,COLUMN(Composições!D1010)-1),"")</f>
        <v>PORCA ZINCADA, SEXTAVADA, DIAMETRO 1/4"</v>
      </c>
      <c r="E1010" s="78" t="str">
        <f ca="1">IF(ISNUMBER($L1010),OFFSET(Banco!$A$1,Composições!$L1010-1,COLUMN(Composições!E1010)-1),"")</f>
        <v>UN</v>
      </c>
      <c r="F1010" s="78">
        <f t="shared" ref="F1010:G1012" ca="1" si="177">TRUNC($H1010*ROUND(I1010,2),2)</f>
        <v>0</v>
      </c>
      <c r="G1010" s="78">
        <f t="shared" ca="1" si="177"/>
        <v>0.36</v>
      </c>
      <c r="H1010" s="80">
        <v>1</v>
      </c>
      <c r="I1010" s="81">
        <f ca="1">IF(ISNUMBER($L1010),VALUE(OFFSET(Banco!$A$1,Composições!$L1010-1,COLUMN(Composições!I1010)-4)),0)</f>
        <v>0</v>
      </c>
      <c r="J1010" s="81">
        <f ca="1">IF(ISNUMBER($L1010),VALUE(OFFSET(Banco!$A$1,Composições!$L1010-1,COLUMN(Composições!J1010)-4)),0)</f>
        <v>0.36</v>
      </c>
      <c r="K1010" s="1">
        <f>COUNTA($A$1:$A1010)-1</f>
        <v>152</v>
      </c>
      <c r="L1010" s="1">
        <f ca="1">MATCH(Composições!CONCATENAR,Banco!$A:$A,0)</f>
        <v>13364</v>
      </c>
      <c r="M1010" s="82" t="str">
        <f ca="1">IF(OR(ISERROR($L1010),$H1010="",$H1010=0),"",OFFSET(M$1,MATCH($K1010,$K$1:$K1010,0)-1,0))</f>
        <v>F</v>
      </c>
    </row>
    <row r="1011" spans="1:14" x14ac:dyDescent="0.2">
      <c r="B1011" s="92" t="s">
        <v>6165</v>
      </c>
      <c r="C1011" s="92" t="s">
        <v>141</v>
      </c>
      <c r="D1011" s="79" t="str">
        <f ca="1">IF(ISNUMBER($L1011),OFFSET(Banco!$A$1,Composições!$L1011-1,COLUMN(Composições!D1011)-1),"")</f>
        <v>AUXILIAR DE ELETRICISTA COM ENCARGOS COMPLEMENTARES</v>
      </c>
      <c r="E1011" s="78" t="str">
        <f ca="1">IF(ISNUMBER($L1011),OFFSET(Banco!$A$1,Composições!$L1011-1,COLUMN(Composições!E1011)-1),"")</f>
        <v>H</v>
      </c>
      <c r="F1011" s="78">
        <f t="shared" ca="1" si="177"/>
        <v>0</v>
      </c>
      <c r="G1011" s="78">
        <f t="shared" ca="1" si="177"/>
        <v>0.25</v>
      </c>
      <c r="H1011" s="80">
        <v>0.01</v>
      </c>
      <c r="I1011" s="81">
        <f ca="1">IF(ISNUMBER($L1011),VALUE(OFFSET(Banco!$A$1,Composições!$L1011-1,COLUMN(Composições!I1011)-4)),0)</f>
        <v>0</v>
      </c>
      <c r="J1011" s="81">
        <f ca="1">IF(ISNUMBER($L1011),VALUE(OFFSET(Banco!$A$1,Composições!$L1011-1,COLUMN(Composições!J1011)-4)),0)</f>
        <v>25.52</v>
      </c>
      <c r="K1011" s="1">
        <f>COUNTA($A$1:$A1011)-1</f>
        <v>152</v>
      </c>
      <c r="L1011" s="1">
        <f ca="1">MATCH(Composições!CONCATENAR,Banco!$A:$A,0)</f>
        <v>7039</v>
      </c>
      <c r="M1011" s="82" t="str">
        <f ca="1">IF(OR(ISERROR($L1011),$H1011="",$H1011=0),"",OFFSET(M$1,MATCH($K1011,$K$1:$K1011,0)-1,0))</f>
        <v>F</v>
      </c>
    </row>
    <row r="1012" spans="1:14" x14ac:dyDescent="0.2">
      <c r="B1012" s="92" t="s">
        <v>6165</v>
      </c>
      <c r="C1012" s="92" t="s">
        <v>147</v>
      </c>
      <c r="D1012" s="79" t="str">
        <f ca="1">IF(ISNUMBER($L1012),OFFSET(Banco!$A$1,Composições!$L1012-1,COLUMN(Composições!D1012)-1),"")</f>
        <v>ELETRICISTA COM ENCARGOS COMPLEMENTARES</v>
      </c>
      <c r="E1012" s="78" t="str">
        <f ca="1">IF(ISNUMBER($L1012),OFFSET(Banco!$A$1,Composições!$L1012-1,COLUMN(Composições!E1012)-1),"")</f>
        <v>H</v>
      </c>
      <c r="F1012" s="78">
        <f t="shared" ca="1" si="177"/>
        <v>0</v>
      </c>
      <c r="G1012" s="78">
        <f t="shared" ca="1" si="177"/>
        <v>0.31</v>
      </c>
      <c r="H1012" s="80">
        <v>0.01</v>
      </c>
      <c r="I1012" s="81">
        <f ca="1">IF(ISNUMBER($L1012),VALUE(OFFSET(Banco!$A$1,Composições!$L1012-1,COLUMN(Composições!I1012)-4)),0)</f>
        <v>0</v>
      </c>
      <c r="J1012" s="81">
        <f ca="1">IF(ISNUMBER($L1012),VALUE(OFFSET(Banco!$A$1,Composições!$L1012-1,COLUMN(Composições!J1012)-4)),0)</f>
        <v>31.63</v>
      </c>
      <c r="K1012" s="1">
        <f>COUNTA($A$1:$A1012)-1</f>
        <v>152</v>
      </c>
      <c r="L1012" s="1">
        <f ca="1">MATCH(Composições!CONCATENAR,Banco!$A:$A,0)</f>
        <v>7259</v>
      </c>
      <c r="M1012" s="82" t="str">
        <f ca="1">IF(OR(ISERROR($L1012),$H1012="",$H1012=0),"",OFFSET(M$1,MATCH($K1012,$K$1:$K1012,0)-1,0))</f>
        <v>F</v>
      </c>
    </row>
    <row r="1013" spans="1:14" customFormat="1" ht="12.75" x14ac:dyDescent="0.2">
      <c r="K1013">
        <f>COUNTA($A$1:$A1013)-1</f>
        <v>152</v>
      </c>
      <c r="M1013" s="85" t="str">
        <f ca="1">IF(OFFSET($M$1,MATCH(OFFSET(K1013,-1,0),$K$1:$K1013,0)-1,0)="F","F","")</f>
        <v>F</v>
      </c>
    </row>
    <row r="1014" spans="1:14" x14ac:dyDescent="0.2">
      <c r="A1014" s="83" t="str">
        <f>CONCATENAR</f>
        <v xml:space="preserve">Composição FNDE 357 </v>
      </c>
      <c r="B1014" s="86" t="s">
        <v>8423</v>
      </c>
      <c r="C1014" s="86" t="s">
        <v>8201</v>
      </c>
      <c r="D1014" s="87" t="s">
        <v>8200</v>
      </c>
      <c r="E1014" s="86" t="s">
        <v>6153</v>
      </c>
      <c r="F1014" s="88">
        <f ca="1">IF($L1014&gt;0,SUM(OFFSET(F1014,1,0,$L1014),0))</f>
        <v>0</v>
      </c>
      <c r="G1014" s="88">
        <f ca="1">IF($L1014&gt;0,SUM(OFFSET(G1014,1,0,$L1014),0))</f>
        <v>6.1300000000000008</v>
      </c>
      <c r="H1014" s="89"/>
      <c r="I1014" s="90">
        <f ca="1">IF(ISERROR(F1014),0,F1014)</f>
        <v>0</v>
      </c>
      <c r="J1014" s="91">
        <f ca="1">IF(ISERROR(G1014),0,G1014)</f>
        <v>6.1300000000000008</v>
      </c>
      <c r="K1014" s="1">
        <f>COUNTA($A$1:$A1014)-1</f>
        <v>153</v>
      </c>
      <c r="L1014" s="1">
        <f>IF(MAX(K:K)=K1014,MATCH(9999999,$K:$K)+1,MATCH(K1014+1,K:K,0))-ROW(L1014)-2</f>
        <v>3</v>
      </c>
      <c r="M1014" s="3" t="str">
        <f ca="1">IF(AND(OR(I1014&lt;&gt;0,J1014&lt;&gt;0),N1014="Sim"),"F","")</f>
        <v>F</v>
      </c>
      <c r="N1014" s="84" t="s">
        <v>64</v>
      </c>
    </row>
    <row r="1015" spans="1:14" x14ac:dyDescent="0.2">
      <c r="B1015" s="92" t="s">
        <v>6169</v>
      </c>
      <c r="C1015" s="92" t="s">
        <v>8141</v>
      </c>
      <c r="D1015" s="79" t="str">
        <f ca="1">IF(ISNUMBER($L1015),OFFSET(Banco!$A$1,Composições!$L1015-1,COLUMN(Composições!D1015)-1),"")</f>
        <v>VERGALHAO ZINCADO ROSCA TOTAL, 1/4" (6,3 MM)</v>
      </c>
      <c r="E1015" s="78" t="str">
        <f ca="1">IF(ISNUMBER($L1015),OFFSET(Banco!$A$1,Composições!$L1015-1,COLUMN(Composições!E1015)-1),"")</f>
        <v>M</v>
      </c>
      <c r="F1015" s="78">
        <f t="shared" ref="F1015:G1017" ca="1" si="178">TRUNC($H1015*ROUND(I1015,2),2)</f>
        <v>0</v>
      </c>
      <c r="G1015" s="78">
        <f t="shared" ca="1" si="178"/>
        <v>3.12</v>
      </c>
      <c r="H1015" s="80">
        <v>1</v>
      </c>
      <c r="I1015" s="81">
        <f ca="1">IF(ISNUMBER($L1015),VALUE(OFFSET(Banco!$A$1,Composições!$L1015-1,COLUMN(Composições!I1015)-4)),0)</f>
        <v>0</v>
      </c>
      <c r="J1015" s="81">
        <f ca="1">IF(ISNUMBER($L1015),VALUE(OFFSET(Banco!$A$1,Composições!$L1015-1,COLUMN(Composições!J1015)-4)),0)</f>
        <v>3.12</v>
      </c>
      <c r="K1015" s="1">
        <f>COUNTA($A$1:$A1015)-1</f>
        <v>153</v>
      </c>
      <c r="L1015" s="1">
        <f ca="1">MATCH(Composições!CONCATENAR,Banco!$A:$A,0)</f>
        <v>14720</v>
      </c>
      <c r="M1015" s="82" t="str">
        <f ca="1">IF(OR(ISERROR($L1015),$H1015="",$H1015=0),"",OFFSET(M$1,MATCH($K1015,$K$1:$K1015,0)-1,0))</f>
        <v>F</v>
      </c>
    </row>
    <row r="1016" spans="1:14" x14ac:dyDescent="0.2">
      <c r="B1016" s="92" t="s">
        <v>6165</v>
      </c>
      <c r="C1016" s="92" t="s">
        <v>135</v>
      </c>
      <c r="D1016" s="79" t="str">
        <f ca="1">IF(ISNUMBER($L1016),OFFSET(Banco!$A$1,Composições!$L1016-1,COLUMN(Composições!D1016)-1),"")</f>
        <v>AJUDANTE DE ARMADOR COM ENCARGOS COMPLEMENTARES</v>
      </c>
      <c r="E1016" s="78" t="str">
        <f ca="1">IF(ISNUMBER($L1016),OFFSET(Banco!$A$1,Composições!$L1016-1,COLUMN(Composições!E1016)-1),"")</f>
        <v>H</v>
      </c>
      <c r="F1016" s="78">
        <f t="shared" ca="1" si="178"/>
        <v>0</v>
      </c>
      <c r="G1016" s="78">
        <f t="shared" ca="1" si="178"/>
        <v>0.35</v>
      </c>
      <c r="H1016" s="80">
        <v>1.4E-2</v>
      </c>
      <c r="I1016" s="81">
        <f ca="1">IF(ISNUMBER($L1016),VALUE(OFFSET(Banco!$A$1,Composições!$L1016-1,COLUMN(Composições!I1016)-4)),0)</f>
        <v>0</v>
      </c>
      <c r="J1016" s="81">
        <f ca="1">IF(ISNUMBER($L1016),VALUE(OFFSET(Banco!$A$1,Composições!$L1016-1,COLUMN(Composições!J1016)-4)),0)</f>
        <v>25.02</v>
      </c>
      <c r="K1016" s="1">
        <f>COUNTA($A$1:$A1016)-1</f>
        <v>153</v>
      </c>
      <c r="L1016" s="1">
        <f ca="1">MATCH(Composições!CONCATENAR,Banco!$A:$A,0)</f>
        <v>7009</v>
      </c>
      <c r="M1016" s="82" t="str">
        <f ca="1">IF(OR(ISERROR($L1016),$H1016="",$H1016=0),"",OFFSET(M$1,MATCH($K1016,$K$1:$K1016,0)-1,0))</f>
        <v>F</v>
      </c>
    </row>
    <row r="1017" spans="1:14" x14ac:dyDescent="0.2">
      <c r="B1017" s="92" t="s">
        <v>6165</v>
      </c>
      <c r="C1017" s="92" t="s">
        <v>140</v>
      </c>
      <c r="D1017" s="79" t="str">
        <f ca="1">IF(ISNUMBER($L1017),OFFSET(Banco!$A$1,Composições!$L1017-1,COLUMN(Composições!D1017)-1),"")</f>
        <v>ARMADOR COM ENCARGOS COMPLEMENTARES</v>
      </c>
      <c r="E1017" s="78" t="str">
        <f ca="1">IF(ISNUMBER($L1017),OFFSET(Banco!$A$1,Composições!$L1017-1,COLUMN(Composições!E1017)-1),"")</f>
        <v>H</v>
      </c>
      <c r="F1017" s="78">
        <f t="shared" ca="1" si="178"/>
        <v>0</v>
      </c>
      <c r="G1017" s="78">
        <f t="shared" ca="1" si="178"/>
        <v>2.66</v>
      </c>
      <c r="H1017" s="80">
        <v>8.5999999999999993E-2</v>
      </c>
      <c r="I1017" s="81">
        <f ca="1">IF(ISNUMBER($L1017),VALUE(OFFSET(Banco!$A$1,Composições!$L1017-1,COLUMN(Composições!I1017)-4)),0)</f>
        <v>0</v>
      </c>
      <c r="J1017" s="81">
        <f ca="1">IF(ISNUMBER($L1017),VALUE(OFFSET(Banco!$A$1,Composições!$L1017-1,COLUMN(Composições!J1017)-4)),0)</f>
        <v>30.97</v>
      </c>
      <c r="K1017" s="1">
        <f>COUNTA($A$1:$A1017)-1</f>
        <v>153</v>
      </c>
      <c r="L1017" s="1">
        <f ca="1">MATCH(Composições!CONCATENAR,Banco!$A:$A,0)</f>
        <v>7027</v>
      </c>
      <c r="M1017" s="82" t="str">
        <f ca="1">IF(OR(ISERROR($L1017),$H1017="",$H1017=0),"",OFFSET(M$1,MATCH($K1017,$K$1:$K1017,0)-1,0))</f>
        <v>F</v>
      </c>
    </row>
    <row r="1018" spans="1:14" customFormat="1" ht="12.75" x14ac:dyDescent="0.2">
      <c r="K1018">
        <f>COUNTA($A$1:$A1018)-1</f>
        <v>153</v>
      </c>
      <c r="M1018" s="85" t="str">
        <f ca="1">IF(OFFSET($M$1,MATCH(OFFSET(K1018,-1,0),$K$1:$K1018,0)-1,0)="F","F","")</f>
        <v>F</v>
      </c>
    </row>
    <row r="1019" spans="1:14" ht="22.5" x14ac:dyDescent="0.2">
      <c r="A1019" s="83" t="str">
        <f>CONCATENAR</f>
        <v xml:space="preserve">Composição FNDE 358 </v>
      </c>
      <c r="B1019" s="86" t="s">
        <v>8423</v>
      </c>
      <c r="C1019" s="86" t="s">
        <v>8199</v>
      </c>
      <c r="D1019" s="87" t="s">
        <v>8198</v>
      </c>
      <c r="E1019" s="86" t="s">
        <v>6153</v>
      </c>
      <c r="F1019" s="88">
        <f ca="1">IF($L1019&gt;0,SUM(OFFSET(F1019,1,0,$L1019),0))</f>
        <v>0</v>
      </c>
      <c r="G1019" s="88">
        <f ca="1">IF($L1019&gt;0,SUM(OFFSET(G1019,1,0,$L1019),0))</f>
        <v>82.07</v>
      </c>
      <c r="H1019" s="89"/>
      <c r="I1019" s="90">
        <f ca="1">IF(ISERROR(F1019),0,F1019)</f>
        <v>0</v>
      </c>
      <c r="J1019" s="91">
        <f ca="1">IF(ISERROR(G1019),0,G1019)</f>
        <v>82.07</v>
      </c>
      <c r="K1019" s="1">
        <f>COUNTA($A$1:$A1019)-1</f>
        <v>154</v>
      </c>
      <c r="L1019" s="1">
        <f>IF(MAX(K:K)=K1019,MATCH(9999999,$K:$K)+1,MATCH(K1019+1,K:K,0))-ROW(L1019)-2</f>
        <v>3</v>
      </c>
      <c r="M1019" s="3" t="str">
        <f ca="1">IF(AND(OR(I1019&lt;&gt;0,J1019&lt;&gt;0),N1019="Sim"),"F","")</f>
        <v>F</v>
      </c>
      <c r="N1019" s="84" t="s">
        <v>64</v>
      </c>
    </row>
    <row r="1020" spans="1:14" ht="22.5" x14ac:dyDescent="0.2">
      <c r="B1020" s="92" t="s">
        <v>6165</v>
      </c>
      <c r="C1020" s="92" t="s">
        <v>8224</v>
      </c>
      <c r="D1020" s="79" t="str">
        <f ca="1">IF(ISNUMBER($L1020),OFFSET(Banco!$A$1,Composições!$L1020-1,COLUMN(Composições!D1020)-1),"")</f>
        <v>ARMACAO VERTICAL COM HASTE E CONTRA-PINO, EM CHAPA DE ACO GALVANIZADO 3/16", COM 1 ESTRIBO E 1 ISOLADOR</v>
      </c>
      <c r="E1020" s="78" t="str">
        <f ca="1">IF(ISNUMBER($L1020),OFFSET(Banco!$A$1,Composições!$L1020-1,COLUMN(Composições!E1020)-1),"")</f>
        <v>UN</v>
      </c>
      <c r="F1020" s="78">
        <f t="shared" ref="F1020:G1022" ca="1" si="179">TRUNC($H1020*ROUND(I1020,2),2)</f>
        <v>0</v>
      </c>
      <c r="G1020" s="78">
        <f t="shared" ca="1" si="179"/>
        <v>26.08</v>
      </c>
      <c r="H1020" s="80">
        <v>1</v>
      </c>
      <c r="I1020" s="81">
        <f ca="1">IF(ISNUMBER($L1020),VALUE(OFFSET(Banco!$A$1,Composições!$L1020-1,COLUMN(Composições!I1020)-4)),0)</f>
        <v>0</v>
      </c>
      <c r="J1020" s="81">
        <f ca="1">IF(ISNUMBER($L1020),VALUE(OFFSET(Banco!$A$1,Composições!$L1020-1,COLUMN(Composições!J1020)-4)),0)</f>
        <v>26.08</v>
      </c>
      <c r="K1020" s="1">
        <f>COUNTA($A$1:$A1020)-1</f>
        <v>154</v>
      </c>
      <c r="L1020" s="1">
        <f ca="1">MATCH(Composições!CONCATENAR,Banco!$A:$A,0)</f>
        <v>14837</v>
      </c>
      <c r="M1020" s="82" t="str">
        <f ca="1">IF(OR(ISERROR($L1020),$H1020="",$H1020=0),"",OFFSET(M$1,MATCH($K1020,$K$1:$K1020,0)-1,0))</f>
        <v>F</v>
      </c>
    </row>
    <row r="1021" spans="1:14" x14ac:dyDescent="0.2">
      <c r="B1021" s="92" t="s">
        <v>6165</v>
      </c>
      <c r="C1021" s="92" t="s">
        <v>135</v>
      </c>
      <c r="D1021" s="79" t="str">
        <f ca="1">IF(ISNUMBER($L1021),OFFSET(Banco!$A$1,Composições!$L1021-1,COLUMN(Composições!D1021)-1),"")</f>
        <v>AJUDANTE DE ARMADOR COM ENCARGOS COMPLEMENTARES</v>
      </c>
      <c r="E1021" s="78" t="str">
        <f ca="1">IF(ISNUMBER($L1021),OFFSET(Banco!$A$1,Composições!$L1021-1,COLUMN(Composições!E1021)-1),"")</f>
        <v>H</v>
      </c>
      <c r="F1021" s="78">
        <f t="shared" ca="1" si="179"/>
        <v>0</v>
      </c>
      <c r="G1021" s="78">
        <f t="shared" ca="1" si="179"/>
        <v>25.02</v>
      </c>
      <c r="H1021" s="80">
        <v>1</v>
      </c>
      <c r="I1021" s="81">
        <f ca="1">IF(ISNUMBER($L1021),VALUE(OFFSET(Banco!$A$1,Composições!$L1021-1,COLUMN(Composições!I1021)-4)),0)</f>
        <v>0</v>
      </c>
      <c r="J1021" s="81">
        <f ca="1">IF(ISNUMBER($L1021),VALUE(OFFSET(Banco!$A$1,Composições!$L1021-1,COLUMN(Composições!J1021)-4)),0)</f>
        <v>25.02</v>
      </c>
      <c r="K1021" s="1">
        <f>COUNTA($A$1:$A1021)-1</f>
        <v>154</v>
      </c>
      <c r="L1021" s="1">
        <f ca="1">MATCH(Composições!CONCATENAR,Banco!$A:$A,0)</f>
        <v>7009</v>
      </c>
      <c r="M1021" s="82" t="str">
        <f ca="1">IF(OR(ISERROR($L1021),$H1021="",$H1021=0),"",OFFSET(M$1,MATCH($K1021,$K$1:$K1021,0)-1,0))</f>
        <v>F</v>
      </c>
    </row>
    <row r="1022" spans="1:14" x14ac:dyDescent="0.2">
      <c r="B1022" s="92" t="s">
        <v>6165</v>
      </c>
      <c r="C1022" s="92" t="s">
        <v>140</v>
      </c>
      <c r="D1022" s="79" t="str">
        <f ca="1">IF(ISNUMBER($L1022),OFFSET(Banco!$A$1,Composições!$L1022-1,COLUMN(Composições!D1022)-1),"")</f>
        <v>ARMADOR COM ENCARGOS COMPLEMENTARES</v>
      </c>
      <c r="E1022" s="78" t="str">
        <f ca="1">IF(ISNUMBER($L1022),OFFSET(Banco!$A$1,Composições!$L1022-1,COLUMN(Composições!E1022)-1),"")</f>
        <v>H</v>
      </c>
      <c r="F1022" s="78">
        <f t="shared" ca="1" si="179"/>
        <v>0</v>
      </c>
      <c r="G1022" s="78">
        <f t="shared" ca="1" si="179"/>
        <v>30.97</v>
      </c>
      <c r="H1022" s="80">
        <v>1</v>
      </c>
      <c r="I1022" s="81">
        <f ca="1">IF(ISNUMBER($L1022),VALUE(OFFSET(Banco!$A$1,Composições!$L1022-1,COLUMN(Composições!I1022)-4)),0)</f>
        <v>0</v>
      </c>
      <c r="J1022" s="81">
        <f ca="1">IF(ISNUMBER($L1022),VALUE(OFFSET(Banco!$A$1,Composições!$L1022-1,COLUMN(Composições!J1022)-4)),0)</f>
        <v>30.97</v>
      </c>
      <c r="K1022" s="1">
        <f>COUNTA($A$1:$A1022)-1</f>
        <v>154</v>
      </c>
      <c r="L1022" s="1">
        <f ca="1">MATCH(Composições!CONCATENAR,Banco!$A:$A,0)</f>
        <v>7027</v>
      </c>
      <c r="M1022" s="82" t="str">
        <f ca="1">IF(OR(ISERROR($L1022),$H1022="",$H1022=0),"",OFFSET(M$1,MATCH($K1022,$K$1:$K1022,0)-1,0))</f>
        <v>F</v>
      </c>
    </row>
    <row r="1023" spans="1:14" customFormat="1" ht="12.75" x14ac:dyDescent="0.2">
      <c r="K1023">
        <f>COUNTA($A$1:$A1023)-1</f>
        <v>154</v>
      </c>
      <c r="M1023" s="85" t="str">
        <f ca="1">IF(OFFSET($M$1,MATCH(OFFSET(K1023,-1,0),$K$1:$K1023,0)-1,0)="F","F","")</f>
        <v>F</v>
      </c>
    </row>
    <row r="1024" spans="1:14" x14ac:dyDescent="0.2">
      <c r="A1024" s="83" t="str">
        <f>CONCATENAR</f>
        <v xml:space="preserve">Composição FNDE 359 </v>
      </c>
      <c r="B1024" s="86" t="s">
        <v>8423</v>
      </c>
      <c r="C1024" s="86" t="s">
        <v>8197</v>
      </c>
      <c r="D1024" s="87" t="s">
        <v>8196</v>
      </c>
      <c r="E1024" s="86" t="s">
        <v>6147</v>
      </c>
      <c r="F1024" s="88">
        <f ca="1">IF($L1024&gt;0,SUM(OFFSET(F1024,1,0,$L1024),0))</f>
        <v>0</v>
      </c>
      <c r="G1024" s="88">
        <f ca="1">IF($L1024&gt;0,SUM(OFFSET(G1024,1,0,$L1024),0))</f>
        <v>13.87</v>
      </c>
      <c r="H1024" s="89"/>
      <c r="I1024" s="90">
        <f ca="1">IF(ISERROR(F1024),0,F1024)</f>
        <v>0</v>
      </c>
      <c r="J1024" s="91">
        <f ca="1">IF(ISERROR(G1024),0,G1024)</f>
        <v>13.87</v>
      </c>
      <c r="K1024" s="1">
        <f>COUNTA($A$1:$A1024)-1</f>
        <v>155</v>
      </c>
      <c r="L1024" s="1">
        <f>IF(MAX(K:K)=K1024,MATCH(9999999,$K:$K)+1,MATCH(K1024+1,K:K,0))-ROW(L1024)-2</f>
        <v>4</v>
      </c>
      <c r="M1024" s="3" t="str">
        <f ca="1">IF(AND(OR(I1024&lt;&gt;0,J1024&lt;&gt;0),N1024="Sim"),"F","")</f>
        <v>F</v>
      </c>
      <c r="N1024" s="84" t="s">
        <v>64</v>
      </c>
    </row>
    <row r="1025" spans="1:14" x14ac:dyDescent="0.2">
      <c r="B1025" s="92" t="s">
        <v>6169</v>
      </c>
      <c r="C1025" s="92" t="s">
        <v>8225</v>
      </c>
      <c r="D1025" s="79" t="str">
        <f ca="1">IF(ISNUMBER($L1025),OFFSET(Banco!$A$1,Composições!$L1025-1,COLUMN(Composições!D1025)-1),"")</f>
        <v>CABO DE COBRE NU 10 MM2 MEIO-DURO</v>
      </c>
      <c r="E1025" s="78" t="str">
        <f ca="1">IF(ISNUMBER($L1025),OFFSET(Banco!$A$1,Composições!$L1025-1,COLUMN(Composições!E1025)-1),"")</f>
        <v>M</v>
      </c>
      <c r="F1025" s="78">
        <f t="shared" ref="F1025:G1028" ca="1" si="180">TRUNC($H1025*ROUND(I1025,2),2)</f>
        <v>0</v>
      </c>
      <c r="G1025" s="78">
        <f t="shared" ca="1" si="180"/>
        <v>10.93</v>
      </c>
      <c r="H1025" s="80">
        <v>1.03</v>
      </c>
      <c r="I1025" s="81">
        <f ca="1">IF(ISNUMBER($L1025),VALUE(OFFSET(Banco!$A$1,Composições!$L1025-1,COLUMN(Composições!I1025)-4)),0)</f>
        <v>0</v>
      </c>
      <c r="J1025" s="81">
        <f ca="1">IF(ISNUMBER($L1025),VALUE(OFFSET(Banco!$A$1,Composições!$L1025-1,COLUMN(Composições!J1025)-4)),0)</f>
        <v>10.62</v>
      </c>
      <c r="K1025" s="1">
        <f>COUNTA($A$1:$A1025)-1</f>
        <v>155</v>
      </c>
      <c r="L1025" s="1">
        <f ca="1">MATCH(Composições!CONCATENAR,Banco!$A:$A,0)</f>
        <v>10660</v>
      </c>
      <c r="M1025" s="82" t="str">
        <f ca="1">IF(OR(ISERROR($L1025),$H1025="",$H1025=0),"",OFFSET(M$1,MATCH($K1025,$K$1:$K1025,0)-1,0))</f>
        <v>F</v>
      </c>
    </row>
    <row r="1026" spans="1:14" x14ac:dyDescent="0.2">
      <c r="B1026" s="92" t="s">
        <v>6169</v>
      </c>
      <c r="C1026" s="92" t="s">
        <v>8226</v>
      </c>
      <c r="D1026" s="79" t="str">
        <f ca="1">IF(ISNUMBER($L1026),OFFSET(Banco!$A$1,Composições!$L1026-1,COLUMN(Composições!D1026)-1),"")</f>
        <v>FITA ISOLANTE ADESIVA ANTICHAMA, USO ATE 750 V, EM ROLO DE 19 MM X 5 M</v>
      </c>
      <c r="E1026" s="78" t="str">
        <f ca="1">IF(ISNUMBER($L1026),OFFSET(Banco!$A$1,Composições!$L1026-1,COLUMN(Composições!E1026)-1),"")</f>
        <v>UN</v>
      </c>
      <c r="F1026" s="78">
        <f t="shared" ca="1" si="180"/>
        <v>0</v>
      </c>
      <c r="G1026" s="78">
        <f t="shared" ca="1" si="180"/>
        <v>0.03</v>
      </c>
      <c r="H1026" s="80">
        <v>9.4000000000000004E-3</v>
      </c>
      <c r="I1026" s="81">
        <f ca="1">IF(ISNUMBER($L1026),VALUE(OFFSET(Banco!$A$1,Composições!$L1026-1,COLUMN(Composições!I1026)-4)),0)</f>
        <v>0</v>
      </c>
      <c r="J1026" s="81">
        <f ca="1">IF(ISNUMBER($L1026),VALUE(OFFSET(Banco!$A$1,Composições!$L1026-1,COLUMN(Composições!J1026)-4)),0)</f>
        <v>3.29</v>
      </c>
      <c r="K1026" s="1">
        <f>COUNTA($A$1:$A1026)-1</f>
        <v>155</v>
      </c>
      <c r="L1026" s="1">
        <f ca="1">MATCH(Composições!CONCATENAR,Banco!$A:$A,0)</f>
        <v>12004</v>
      </c>
      <c r="M1026" s="82" t="str">
        <f ca="1">IF(OR(ISERROR($L1026),$H1026="",$H1026=0),"",OFFSET(M$1,MATCH($K1026,$K$1:$K1026,0)-1,0))</f>
        <v>F</v>
      </c>
    </row>
    <row r="1027" spans="1:14" x14ac:dyDescent="0.2">
      <c r="B1027" s="92" t="s">
        <v>6165</v>
      </c>
      <c r="C1027" s="92" t="s">
        <v>141</v>
      </c>
      <c r="D1027" s="79" t="str">
        <f ca="1">IF(ISNUMBER($L1027),OFFSET(Banco!$A$1,Composições!$L1027-1,COLUMN(Composições!D1027)-1),"")</f>
        <v>AUXILIAR DE ELETRICISTA COM ENCARGOS COMPLEMENTARES</v>
      </c>
      <c r="E1027" s="78" t="str">
        <f ca="1">IF(ISNUMBER($L1027),OFFSET(Banco!$A$1,Composições!$L1027-1,COLUMN(Composições!E1027)-1),"")</f>
        <v>H</v>
      </c>
      <c r="F1027" s="78">
        <f t="shared" ca="1" si="180"/>
        <v>0</v>
      </c>
      <c r="G1027" s="78">
        <f t="shared" ca="1" si="180"/>
        <v>1.3</v>
      </c>
      <c r="H1027" s="80">
        <v>5.0999999999999997E-2</v>
      </c>
      <c r="I1027" s="81">
        <f ca="1">IF(ISNUMBER($L1027),VALUE(OFFSET(Banco!$A$1,Composições!$L1027-1,COLUMN(Composições!I1027)-4)),0)</f>
        <v>0</v>
      </c>
      <c r="J1027" s="81">
        <f ca="1">IF(ISNUMBER($L1027),VALUE(OFFSET(Banco!$A$1,Composições!$L1027-1,COLUMN(Composições!J1027)-4)),0)</f>
        <v>25.52</v>
      </c>
      <c r="K1027" s="1">
        <f>COUNTA($A$1:$A1027)-1</f>
        <v>155</v>
      </c>
      <c r="L1027" s="1">
        <f ca="1">MATCH(Composições!CONCATENAR,Banco!$A:$A,0)</f>
        <v>7039</v>
      </c>
      <c r="M1027" s="82" t="str">
        <f ca="1">IF(OR(ISERROR($L1027),$H1027="",$H1027=0),"",OFFSET(M$1,MATCH($K1027,$K$1:$K1027,0)-1,0))</f>
        <v>F</v>
      </c>
    </row>
    <row r="1028" spans="1:14" x14ac:dyDescent="0.2">
      <c r="B1028" s="92" t="s">
        <v>6165</v>
      </c>
      <c r="C1028" s="92" t="s">
        <v>147</v>
      </c>
      <c r="D1028" s="79" t="str">
        <f ca="1">IF(ISNUMBER($L1028),OFFSET(Banco!$A$1,Composições!$L1028-1,COLUMN(Composições!D1028)-1),"")</f>
        <v>ELETRICISTA COM ENCARGOS COMPLEMENTARES</v>
      </c>
      <c r="E1028" s="78" t="str">
        <f ca="1">IF(ISNUMBER($L1028),OFFSET(Banco!$A$1,Composições!$L1028-1,COLUMN(Composições!E1028)-1),"")</f>
        <v>H</v>
      </c>
      <c r="F1028" s="78">
        <f t="shared" ca="1" si="180"/>
        <v>0</v>
      </c>
      <c r="G1028" s="78">
        <f t="shared" ca="1" si="180"/>
        <v>1.61</v>
      </c>
      <c r="H1028" s="80">
        <v>5.0999999999999997E-2</v>
      </c>
      <c r="I1028" s="81">
        <f ca="1">IF(ISNUMBER($L1028),VALUE(OFFSET(Banco!$A$1,Composições!$L1028-1,COLUMN(Composições!I1028)-4)),0)</f>
        <v>0</v>
      </c>
      <c r="J1028" s="81">
        <f ca="1">IF(ISNUMBER($L1028),VALUE(OFFSET(Banco!$A$1,Composições!$L1028-1,COLUMN(Composições!J1028)-4)),0)</f>
        <v>31.63</v>
      </c>
      <c r="K1028" s="1">
        <f>COUNTA($A$1:$A1028)-1</f>
        <v>155</v>
      </c>
      <c r="L1028" s="1">
        <f ca="1">MATCH(Composições!CONCATENAR,Banco!$A:$A,0)</f>
        <v>7259</v>
      </c>
      <c r="M1028" s="82" t="str">
        <f ca="1">IF(OR(ISERROR($L1028),$H1028="",$H1028=0),"",OFFSET(M$1,MATCH($K1028,$K$1:$K1028,0)-1,0))</f>
        <v>F</v>
      </c>
    </row>
    <row r="1029" spans="1:14" customFormat="1" ht="12.75" x14ac:dyDescent="0.2">
      <c r="K1029">
        <f>COUNTA($A$1:$A1029)-1</f>
        <v>155</v>
      </c>
      <c r="M1029" s="85" t="str">
        <f ca="1">IF(OFFSET($M$1,MATCH(OFFSET(K1029,-1,0),$K$1:$K1029,0)-1,0)="F","F","")</f>
        <v>F</v>
      </c>
    </row>
    <row r="1030" spans="1:14" ht="22.5" x14ac:dyDescent="0.2">
      <c r="A1030" s="83" t="str">
        <f>CONCATENAR</f>
        <v xml:space="preserve">Composição FNDE 360 </v>
      </c>
      <c r="B1030" s="86" t="s">
        <v>8423</v>
      </c>
      <c r="C1030" s="86" t="s">
        <v>8195</v>
      </c>
      <c r="D1030" s="87" t="s">
        <v>8194</v>
      </c>
      <c r="E1030" s="86" t="s">
        <v>6148</v>
      </c>
      <c r="F1030" s="88">
        <f ca="1">IF($L1030&gt;0,SUM(OFFSET(F1030,1,0,$L1030),0))</f>
        <v>0</v>
      </c>
      <c r="G1030" s="88">
        <f ca="1">IF($L1030&gt;0,SUM(OFFSET(G1030,1,0,$L1030),0))</f>
        <v>56.030000000000008</v>
      </c>
      <c r="H1030" s="89"/>
      <c r="I1030" s="90">
        <f ca="1">IF(ISERROR(F1030),0,F1030)</f>
        <v>0</v>
      </c>
      <c r="J1030" s="91">
        <f ca="1">IF(ISERROR(G1030),0,G1030)</f>
        <v>56.030000000000008</v>
      </c>
      <c r="K1030" s="1">
        <f>COUNTA($A$1:$A1030)-1</f>
        <v>156</v>
      </c>
      <c r="L1030" s="1">
        <f>IF(MAX(K:K)=K1030,MATCH(9999999,$K:$K)+1,MATCH(K1030+1,K:K,0))-ROW(L1030)-2</f>
        <v>4</v>
      </c>
      <c r="M1030" s="3" t="str">
        <f ca="1">IF(AND(OR(I1030&lt;&gt;0,J1030&lt;&gt;0),N1030="Sim"),"F","")</f>
        <v>F</v>
      </c>
      <c r="N1030" s="84" t="s">
        <v>64</v>
      </c>
    </row>
    <row r="1031" spans="1:14" x14ac:dyDescent="0.2">
      <c r="B1031" s="92" t="s">
        <v>6169</v>
      </c>
      <c r="C1031" s="92" t="s">
        <v>8227</v>
      </c>
      <c r="D1031" s="79" t="str">
        <f ca="1">IF(ISNUMBER($L1031),OFFSET(Banco!$A$1,Composições!$L1031-1,COLUMN(Composições!D1031)-1),"")</f>
        <v>CAIXA DE INSPECAO PARA ATERRAMENTO OU OUTRO USO, EM PVC, DN = 250 X 250 MM</v>
      </c>
      <c r="E1031" s="78" t="str">
        <f ca="1">IF(ISNUMBER($L1031),OFFSET(Banco!$A$1,Composições!$L1031-1,COLUMN(Composições!E1031)-1),"")</f>
        <v>UN</v>
      </c>
      <c r="F1031" s="78">
        <f t="shared" ref="F1031:G1034" ca="1" si="181">TRUNC($H1031*ROUND(I1031,2),2)</f>
        <v>0</v>
      </c>
      <c r="G1031" s="78">
        <f t="shared" ca="1" si="181"/>
        <v>45.31</v>
      </c>
      <c r="H1031" s="80">
        <v>1</v>
      </c>
      <c r="I1031" s="81">
        <f ca="1">IF(ISNUMBER($L1031),VALUE(OFFSET(Banco!$A$1,Composições!$L1031-1,COLUMN(Composições!I1031)-4)),0)</f>
        <v>0</v>
      </c>
      <c r="J1031" s="81">
        <f ca="1">IF(ISNUMBER($L1031),VALUE(OFFSET(Banco!$A$1,Composições!$L1031-1,COLUMN(Composições!J1031)-4)),0)</f>
        <v>45.31</v>
      </c>
      <c r="K1031" s="1">
        <f>COUNTA($A$1:$A1031)-1</f>
        <v>156</v>
      </c>
      <c r="L1031" s="1">
        <f ca="1">MATCH(Composições!CONCATENAR,Banco!$A:$A,0)</f>
        <v>10817</v>
      </c>
      <c r="M1031" s="82" t="str">
        <f ca="1">IF(OR(ISERROR($L1031),$H1031="",$H1031=0),"",OFFSET(M$1,MATCH($K1031,$K$1:$K1031,0)-1,0))</f>
        <v>F</v>
      </c>
    </row>
    <row r="1032" spans="1:14" x14ac:dyDescent="0.2">
      <c r="B1032" s="92" t="s">
        <v>6165</v>
      </c>
      <c r="C1032" s="92" t="s">
        <v>153</v>
      </c>
      <c r="D1032" s="79" t="str">
        <f ca="1">IF(ISNUMBER($L1032),OFFSET(Banco!$A$1,Composições!$L1032-1,COLUMN(Composições!D1032)-1),"")</f>
        <v>PEDREIRO COM ENCARGOS COMPLEMENTARES</v>
      </c>
      <c r="E1032" s="78" t="str">
        <f ca="1">IF(ISNUMBER($L1032),OFFSET(Banco!$A$1,Composições!$L1032-1,COLUMN(Composições!E1032)-1),"")</f>
        <v>H</v>
      </c>
      <c r="F1032" s="78">
        <f t="shared" ca="1" si="181"/>
        <v>0</v>
      </c>
      <c r="G1032" s="78">
        <f t="shared" ca="1" si="181"/>
        <v>4.3099999999999996</v>
      </c>
      <c r="H1032" s="80">
        <v>0.1384</v>
      </c>
      <c r="I1032" s="81">
        <f ca="1">IF(ISNUMBER($L1032),VALUE(OFFSET(Banco!$A$1,Composições!$L1032-1,COLUMN(Composições!I1032)-4)),0)</f>
        <v>0</v>
      </c>
      <c r="J1032" s="81">
        <f ca="1">IF(ISNUMBER($L1032),VALUE(OFFSET(Banco!$A$1,Composições!$L1032-1,COLUMN(Composições!J1032)-4)),0)</f>
        <v>31.21</v>
      </c>
      <c r="K1032" s="1">
        <f>COUNTA($A$1:$A1032)-1</f>
        <v>156</v>
      </c>
      <c r="L1032" s="1">
        <f ca="1">MATCH(Composições!CONCATENAR,Banco!$A:$A,0)</f>
        <v>7349</v>
      </c>
      <c r="M1032" s="82" t="str">
        <f ca="1">IF(OR(ISERROR($L1032),$H1032="",$H1032=0),"",OFFSET(M$1,MATCH($K1032,$K$1:$K1032,0)-1,0))</f>
        <v>F</v>
      </c>
    </row>
    <row r="1033" spans="1:14" x14ac:dyDescent="0.2">
      <c r="B1033" s="92" t="s">
        <v>6165</v>
      </c>
      <c r="C1033" s="92" t="s">
        <v>156</v>
      </c>
      <c r="D1033" s="79" t="str">
        <f ca="1">IF(ISNUMBER($L1033),OFFSET(Banco!$A$1,Composições!$L1033-1,COLUMN(Composições!D1033)-1),"")</f>
        <v>SERVENTE COM ENCARGOS COMPLEMENTARES</v>
      </c>
      <c r="E1033" s="78" t="str">
        <f ca="1">IF(ISNUMBER($L1033),OFFSET(Banco!$A$1,Composições!$L1033-1,COLUMN(Composições!E1033)-1),"")</f>
        <v>H</v>
      </c>
      <c r="F1033" s="78">
        <f t="shared" ca="1" si="181"/>
        <v>0</v>
      </c>
      <c r="G1033" s="78">
        <f t="shared" ca="1" si="181"/>
        <v>2.46</v>
      </c>
      <c r="H1033" s="80">
        <v>0.10879999999999999</v>
      </c>
      <c r="I1033" s="81">
        <f ca="1">IF(ISNUMBER($L1033),VALUE(OFFSET(Banco!$A$1,Composições!$L1033-1,COLUMN(Composições!I1033)-4)),0)</f>
        <v>0</v>
      </c>
      <c r="J1033" s="81">
        <f ca="1">IF(ISNUMBER($L1033),VALUE(OFFSET(Banco!$A$1,Composições!$L1033-1,COLUMN(Composições!J1033)-4)),0)</f>
        <v>22.64</v>
      </c>
      <c r="K1033" s="1">
        <f>COUNTA($A$1:$A1033)-1</f>
        <v>156</v>
      </c>
      <c r="L1033" s="1">
        <f ca="1">MATCH(Composições!CONCATENAR,Banco!$A:$A,0)</f>
        <v>7362</v>
      </c>
      <c r="M1033" s="82" t="str">
        <f ca="1">IF(OR(ISERROR($L1033),$H1033="",$H1033=0),"",OFFSET(M$1,MATCH($K1033,$K$1:$K1033,0)-1,0))</f>
        <v>F</v>
      </c>
    </row>
    <row r="1034" spans="1:14" ht="22.5" x14ac:dyDescent="0.2">
      <c r="B1034" s="92" t="s">
        <v>6165</v>
      </c>
      <c r="C1034" s="92" t="s">
        <v>118</v>
      </c>
      <c r="D1034" s="79" t="str">
        <f ca="1">IF(ISNUMBER($L1034),OFFSET(Banco!$A$1,Composições!$L1034-1,COLUMN(Composições!D1034)-1),"")</f>
        <v>PREPARO DE FUNDO DE VALA COM LARGURA MENOR QUE 1,5 M, COM CAMADA DE AREIA, LANÇAMENTO MANUAL. AF_08/2020</v>
      </c>
      <c r="E1034" s="78" t="str">
        <f ca="1">IF(ISNUMBER($L1034),OFFSET(Banco!$A$1,Composições!$L1034-1,COLUMN(Composições!E1034)-1),"")</f>
        <v>M3</v>
      </c>
      <c r="F1034" s="78">
        <f t="shared" ca="1" si="181"/>
        <v>0</v>
      </c>
      <c r="G1034" s="78">
        <f t="shared" ca="1" si="181"/>
        <v>3.95</v>
      </c>
      <c r="H1034" s="80">
        <v>1.41E-2</v>
      </c>
      <c r="I1034" s="81">
        <f ca="1">IF(ISNUMBER($L1034),VALUE(OFFSET(Banco!$A$1,Composições!$L1034-1,COLUMN(Composições!I1034)-4)),0)</f>
        <v>0</v>
      </c>
      <c r="J1034" s="81">
        <f ca="1">IF(ISNUMBER($L1034),VALUE(OFFSET(Banco!$A$1,Composições!$L1034-1,COLUMN(Composições!J1034)-4)),0)</f>
        <v>280.45</v>
      </c>
      <c r="K1034" s="1">
        <f>COUNTA($A$1:$A1034)-1</f>
        <v>156</v>
      </c>
      <c r="L1034" s="1">
        <f ca="1">MATCH(Composições!CONCATENAR,Banco!$A:$A,0)</f>
        <v>3661</v>
      </c>
      <c r="M1034" s="82" t="str">
        <f ca="1">IF(OR(ISERROR($L1034),$H1034="",$H1034=0),"",OFFSET(M$1,MATCH($K1034,$K$1:$K1034,0)-1,0))</f>
        <v>F</v>
      </c>
    </row>
    <row r="1035" spans="1:14" customFormat="1" ht="12.75" x14ac:dyDescent="0.2">
      <c r="K1035">
        <f>COUNTA($A$1:$A1035)-1</f>
        <v>156</v>
      </c>
      <c r="M1035" s="85" t="str">
        <f ca="1">IF(OFFSET($M$1,MATCH(OFFSET(K1035,-1,0),$K$1:$K1035,0)-1,0)="F","F","")</f>
        <v>F</v>
      </c>
    </row>
    <row r="1036" spans="1:14" ht="22.5" x14ac:dyDescent="0.2">
      <c r="A1036" s="83" t="str">
        <f>CONCATENAR</f>
        <v>Composição FNDE 362</v>
      </c>
      <c r="B1036" s="86" t="s">
        <v>8423</v>
      </c>
      <c r="C1036" s="86" t="s">
        <v>8193</v>
      </c>
      <c r="D1036" s="87" t="s">
        <v>8192</v>
      </c>
      <c r="E1036" s="86" t="s">
        <v>6148</v>
      </c>
      <c r="F1036" s="88">
        <f ca="1">IF($L1036&gt;0,SUM(OFFSET(F1036,1,0,$L1036),0))</f>
        <v>0</v>
      </c>
      <c r="G1036" s="88">
        <f ca="1">IF($L1036&gt;0,SUM(OFFSET(G1036,1,0,$L1036),0))</f>
        <v>36.28</v>
      </c>
      <c r="H1036" s="89"/>
      <c r="I1036" s="90">
        <f ca="1">IF(ISERROR(F1036),0,F1036)</f>
        <v>0</v>
      </c>
      <c r="J1036" s="91">
        <f ca="1">IF(ISERROR(G1036),0,G1036)</f>
        <v>36.28</v>
      </c>
      <c r="K1036" s="1">
        <f>COUNTA($A$1:$A1036)-1</f>
        <v>157</v>
      </c>
      <c r="L1036" s="1">
        <f>IF(MAX(K:K)=K1036,MATCH(9999999,$K:$K)+1,MATCH(K1036+1,K:K,0))-ROW(L1036)-2</f>
        <v>3</v>
      </c>
      <c r="M1036" s="3" t="str">
        <f ca="1">IF(AND(OR(I1036&lt;&gt;0,J1036&lt;&gt;0),N1036="Sim"),"F","")</f>
        <v>F</v>
      </c>
      <c r="N1036" s="84" t="s">
        <v>64</v>
      </c>
    </row>
    <row r="1037" spans="1:14" x14ac:dyDescent="0.2">
      <c r="B1037" s="92" t="s">
        <v>6169</v>
      </c>
      <c r="C1037" s="92" t="s">
        <v>8228</v>
      </c>
      <c r="D1037" s="79" t="str">
        <f ca="1">IF(ISNUMBER($L1037),OFFSET(Banco!$A$1,Composições!$L1037-1,COLUMN(Composições!D1037)-1),"")</f>
        <v>CHUMBADOR DE ACO TIPO PARABOLT, * 5/8" X 200* MM, COM PORCA E ARRUELA</v>
      </c>
      <c r="E1037" s="78" t="str">
        <f ca="1">IF(ISNUMBER($L1037),OFFSET(Banco!$A$1,Composições!$L1037-1,COLUMN(Composições!E1037)-1),"")</f>
        <v>KG</v>
      </c>
      <c r="F1037" s="78">
        <f t="shared" ref="F1037:G1039" ca="1" si="182">TRUNC($H1037*ROUND(I1037,2),2)</f>
        <v>0</v>
      </c>
      <c r="G1037" s="78">
        <f t="shared" ca="1" si="182"/>
        <v>24.86</v>
      </c>
      <c r="H1037" s="80">
        <v>1</v>
      </c>
      <c r="I1037" s="81">
        <f ca="1">IF(ISNUMBER($L1037),VALUE(OFFSET(Banco!$A$1,Composições!$L1037-1,COLUMN(Composições!I1037)-4)),0)</f>
        <v>0</v>
      </c>
      <c r="J1037" s="81">
        <f ca="1">IF(ISNUMBER($L1037),VALUE(OFFSET(Banco!$A$1,Composições!$L1037-1,COLUMN(Composições!J1037)-4)),0)</f>
        <v>24.86</v>
      </c>
      <c r="K1037" s="1">
        <f>COUNTA($A$1:$A1037)-1</f>
        <v>157</v>
      </c>
      <c r="L1037" s="1">
        <f ca="1">MATCH(Composições!CONCATENAR,Banco!$A:$A,0)</f>
        <v>11080</v>
      </c>
      <c r="M1037" s="82" t="str">
        <f ca="1">IF(OR(ISERROR($L1037),$H1037="",$H1037=0),"",OFFSET(M$1,MATCH($K1037,$K$1:$K1037,0)-1,0))</f>
        <v>F</v>
      </c>
    </row>
    <row r="1038" spans="1:14" x14ac:dyDescent="0.2">
      <c r="B1038" s="92" t="s">
        <v>6165</v>
      </c>
      <c r="C1038" s="92" t="s">
        <v>141</v>
      </c>
      <c r="D1038" s="79" t="str">
        <f ca="1">IF(ISNUMBER($L1038),OFFSET(Banco!$A$1,Composições!$L1038-1,COLUMN(Composições!D1038)-1),"")</f>
        <v>AUXILIAR DE ELETRICISTA COM ENCARGOS COMPLEMENTARES</v>
      </c>
      <c r="E1038" s="78" t="str">
        <f ca="1">IF(ISNUMBER($L1038),OFFSET(Banco!$A$1,Composições!$L1038-1,COLUMN(Composições!E1038)-1),"")</f>
        <v>H</v>
      </c>
      <c r="F1038" s="78">
        <f t="shared" ca="1" si="182"/>
        <v>0</v>
      </c>
      <c r="G1038" s="78">
        <f t="shared" ca="1" si="182"/>
        <v>5.0999999999999996</v>
      </c>
      <c r="H1038" s="80">
        <v>0.2</v>
      </c>
      <c r="I1038" s="81">
        <f ca="1">IF(ISNUMBER($L1038),VALUE(OFFSET(Banco!$A$1,Composições!$L1038-1,COLUMN(Composições!I1038)-4)),0)</f>
        <v>0</v>
      </c>
      <c r="J1038" s="81">
        <f ca="1">IF(ISNUMBER($L1038),VALUE(OFFSET(Banco!$A$1,Composições!$L1038-1,COLUMN(Composições!J1038)-4)),0)</f>
        <v>25.52</v>
      </c>
      <c r="K1038" s="1">
        <f>COUNTA($A$1:$A1038)-1</f>
        <v>157</v>
      </c>
      <c r="L1038" s="1">
        <f ca="1">MATCH(Composições!CONCATENAR,Banco!$A:$A,0)</f>
        <v>7039</v>
      </c>
      <c r="M1038" s="82" t="str">
        <f ca="1">IF(OR(ISERROR($L1038),$H1038="",$H1038=0),"",OFFSET(M$1,MATCH($K1038,$K$1:$K1038,0)-1,0))</f>
        <v>F</v>
      </c>
    </row>
    <row r="1039" spans="1:14" x14ac:dyDescent="0.2">
      <c r="B1039" s="92" t="s">
        <v>6165</v>
      </c>
      <c r="C1039" s="92" t="s">
        <v>147</v>
      </c>
      <c r="D1039" s="79" t="str">
        <f ca="1">IF(ISNUMBER($L1039),OFFSET(Banco!$A$1,Composições!$L1039-1,COLUMN(Composições!D1039)-1),"")</f>
        <v>ELETRICISTA COM ENCARGOS COMPLEMENTARES</v>
      </c>
      <c r="E1039" s="78" t="str">
        <f ca="1">IF(ISNUMBER($L1039),OFFSET(Banco!$A$1,Composições!$L1039-1,COLUMN(Composições!E1039)-1),"")</f>
        <v>H</v>
      </c>
      <c r="F1039" s="78">
        <f t="shared" ca="1" si="182"/>
        <v>0</v>
      </c>
      <c r="G1039" s="78">
        <f t="shared" ca="1" si="182"/>
        <v>6.32</v>
      </c>
      <c r="H1039" s="80">
        <v>0.2</v>
      </c>
      <c r="I1039" s="81">
        <f ca="1">IF(ISNUMBER($L1039),VALUE(OFFSET(Banco!$A$1,Composições!$L1039-1,COLUMN(Composições!I1039)-4)),0)</f>
        <v>0</v>
      </c>
      <c r="J1039" s="81">
        <f ca="1">IF(ISNUMBER($L1039),VALUE(OFFSET(Banco!$A$1,Composições!$L1039-1,COLUMN(Composições!J1039)-4)),0)</f>
        <v>31.63</v>
      </c>
      <c r="K1039" s="1">
        <f>COUNTA($A$1:$A1039)-1</f>
        <v>157</v>
      </c>
      <c r="L1039" s="1">
        <f ca="1">MATCH(Composições!CONCATENAR,Banco!$A:$A,0)</f>
        <v>7259</v>
      </c>
      <c r="M1039" s="82" t="str">
        <f ca="1">IF(OR(ISERROR($L1039),$H1039="",$H1039=0),"",OFFSET(M$1,MATCH($K1039,$K$1:$K1039,0)-1,0))</f>
        <v>F</v>
      </c>
    </row>
    <row r="1040" spans="1:14" customFormat="1" ht="12.75" x14ac:dyDescent="0.2">
      <c r="K1040">
        <f>COUNTA($A$1:$A1040)-1</f>
        <v>157</v>
      </c>
      <c r="M1040" s="85" t="str">
        <f ca="1">IF(OFFSET($M$1,MATCH(OFFSET(K1040,-1,0),$K$1:$K1040,0)-1,0)="F","F","")</f>
        <v>F</v>
      </c>
    </row>
    <row r="1041" spans="1:14" ht="22.5" x14ac:dyDescent="0.2">
      <c r="A1041" s="83" t="str">
        <f>CONCATENAR</f>
        <v xml:space="preserve">Composição FNDE 361 </v>
      </c>
      <c r="B1041" s="86" t="s">
        <v>8423</v>
      </c>
      <c r="C1041" s="86" t="s">
        <v>8191</v>
      </c>
      <c r="D1041" s="87" t="s">
        <v>8190</v>
      </c>
      <c r="E1041" s="86" t="s">
        <v>6148</v>
      </c>
      <c r="F1041" s="88">
        <f ca="1">IF($L1041&gt;0,SUM(OFFSET(F1041,1,0,$L1041),0))</f>
        <v>0</v>
      </c>
      <c r="G1041" s="88">
        <f ca="1">IF($L1041&gt;0,SUM(OFFSET(G1041,1,0,$L1041),0))</f>
        <v>27.62</v>
      </c>
      <c r="H1041" s="89"/>
      <c r="I1041" s="90">
        <f ca="1">IF(ISERROR(F1041),0,F1041)</f>
        <v>0</v>
      </c>
      <c r="J1041" s="91">
        <f ca="1">IF(ISERROR(G1041),0,G1041)</f>
        <v>27.62</v>
      </c>
      <c r="K1041" s="1">
        <f>COUNTA($A$1:$A1041)-1</f>
        <v>158</v>
      </c>
      <c r="L1041" s="1">
        <f>IF(MAX(K:K)=K1041,MATCH(9999999,$K:$K)+1,MATCH(K1041+1,K:K,0))-ROW(L1041)-2</f>
        <v>3</v>
      </c>
      <c r="M1041" s="3" t="str">
        <f ca="1">IF(AND(OR(I1041&lt;&gt;0,J1041&lt;&gt;0),N1041="Sim"),"F","")</f>
        <v>F</v>
      </c>
      <c r="N1041" s="84" t="s">
        <v>64</v>
      </c>
    </row>
    <row r="1042" spans="1:14" ht="22.5" x14ac:dyDescent="0.2">
      <c r="B1042" s="92" t="s">
        <v>6169</v>
      </c>
      <c r="C1042" s="92" t="s">
        <v>8229</v>
      </c>
      <c r="D1042" s="79" t="str">
        <f ca="1">IF(ISNUMBER($L1042),OFFSET(Banco!$A$1,Composições!$L1042-1,COLUMN(Composições!D1042)-1),"")</f>
        <v>CONECTOR DE ALUMINIO TIPO PRENSA CABO, BITOLA 3/8", PARA CABOS DE DIAMETRO DE 9 A 10 MM</v>
      </c>
      <c r="E1042" s="78" t="str">
        <f ca="1">IF(ISNUMBER($L1042),OFFSET(Banco!$A$1,Composições!$L1042-1,COLUMN(Composições!E1042)-1),"")</f>
        <v>UN</v>
      </c>
      <c r="F1042" s="78">
        <f t="shared" ref="F1042:G1044" ca="1" si="183">TRUNC($H1042*ROUND(I1042,2),2)</f>
        <v>0</v>
      </c>
      <c r="G1042" s="78">
        <f t="shared" ca="1" si="183"/>
        <v>16.98</v>
      </c>
      <c r="H1042" s="80">
        <v>1</v>
      </c>
      <c r="I1042" s="81">
        <f ca="1">IF(ISNUMBER($L1042),VALUE(OFFSET(Banco!$A$1,Composições!$L1042-1,COLUMN(Composições!I1042)-4)),0)</f>
        <v>0</v>
      </c>
      <c r="J1042" s="81">
        <f ca="1">IF(ISNUMBER($L1042),VALUE(OFFSET(Banco!$A$1,Composições!$L1042-1,COLUMN(Composições!J1042)-4)),0)</f>
        <v>16.98</v>
      </c>
      <c r="K1042" s="1">
        <f>COUNTA($A$1:$A1042)-1</f>
        <v>158</v>
      </c>
      <c r="L1042" s="1">
        <f ca="1">MATCH(Composições!CONCATENAR,Banco!$A:$A,0)</f>
        <v>11256</v>
      </c>
      <c r="M1042" s="82" t="str">
        <f ca="1">IF(OR(ISERROR($L1042),$H1042="",$H1042=0),"",OFFSET(M$1,MATCH($K1042,$K$1:$K1042,0)-1,0))</f>
        <v>F</v>
      </c>
    </row>
    <row r="1043" spans="1:14" x14ac:dyDescent="0.2">
      <c r="B1043" s="92" t="s">
        <v>6165</v>
      </c>
      <c r="C1043" s="92" t="s">
        <v>141</v>
      </c>
      <c r="D1043" s="79" t="str">
        <f ca="1">IF(ISNUMBER($L1043),OFFSET(Banco!$A$1,Composições!$L1043-1,COLUMN(Composições!D1043)-1),"")</f>
        <v>AUXILIAR DE ELETRICISTA COM ENCARGOS COMPLEMENTARES</v>
      </c>
      <c r="E1043" s="78" t="str">
        <f ca="1">IF(ISNUMBER($L1043),OFFSET(Banco!$A$1,Composições!$L1043-1,COLUMN(Composições!E1043)-1),"")</f>
        <v>H</v>
      </c>
      <c r="F1043" s="78">
        <f t="shared" ca="1" si="183"/>
        <v>0</v>
      </c>
      <c r="G1043" s="78">
        <f t="shared" ca="1" si="183"/>
        <v>4.75</v>
      </c>
      <c r="H1043" s="80">
        <v>0.18629999999999999</v>
      </c>
      <c r="I1043" s="81">
        <f ca="1">IF(ISNUMBER($L1043),VALUE(OFFSET(Banco!$A$1,Composições!$L1043-1,COLUMN(Composições!I1043)-4)),0)</f>
        <v>0</v>
      </c>
      <c r="J1043" s="81">
        <f ca="1">IF(ISNUMBER($L1043),VALUE(OFFSET(Banco!$A$1,Composições!$L1043-1,COLUMN(Composições!J1043)-4)),0)</f>
        <v>25.52</v>
      </c>
      <c r="K1043" s="1">
        <f>COUNTA($A$1:$A1043)-1</f>
        <v>158</v>
      </c>
      <c r="L1043" s="1">
        <f ca="1">MATCH(Composições!CONCATENAR,Banco!$A:$A,0)</f>
        <v>7039</v>
      </c>
      <c r="M1043" s="82" t="str">
        <f ca="1">IF(OR(ISERROR($L1043),$H1043="",$H1043=0),"",OFFSET(M$1,MATCH($K1043,$K$1:$K1043,0)-1,0))</f>
        <v>F</v>
      </c>
    </row>
    <row r="1044" spans="1:14" x14ac:dyDescent="0.2">
      <c r="B1044" s="92" t="s">
        <v>6165</v>
      </c>
      <c r="C1044" s="92" t="s">
        <v>147</v>
      </c>
      <c r="D1044" s="79" t="str">
        <f ca="1">IF(ISNUMBER($L1044),OFFSET(Banco!$A$1,Composições!$L1044-1,COLUMN(Composições!D1044)-1),"")</f>
        <v>ELETRICISTA COM ENCARGOS COMPLEMENTARES</v>
      </c>
      <c r="E1044" s="78" t="str">
        <f ca="1">IF(ISNUMBER($L1044),OFFSET(Banco!$A$1,Composições!$L1044-1,COLUMN(Composições!E1044)-1),"")</f>
        <v>H</v>
      </c>
      <c r="F1044" s="78">
        <f t="shared" ca="1" si="183"/>
        <v>0</v>
      </c>
      <c r="G1044" s="78">
        <f t="shared" ca="1" si="183"/>
        <v>5.89</v>
      </c>
      <c r="H1044" s="80">
        <v>0.18629999999999999</v>
      </c>
      <c r="I1044" s="81">
        <f ca="1">IF(ISNUMBER($L1044),VALUE(OFFSET(Banco!$A$1,Composições!$L1044-1,COLUMN(Composições!I1044)-4)),0)</f>
        <v>0</v>
      </c>
      <c r="J1044" s="81">
        <f ca="1">IF(ISNUMBER($L1044),VALUE(OFFSET(Banco!$A$1,Composições!$L1044-1,COLUMN(Composições!J1044)-4)),0)</f>
        <v>31.63</v>
      </c>
      <c r="K1044" s="1">
        <f>COUNTA($A$1:$A1044)-1</f>
        <v>158</v>
      </c>
      <c r="L1044" s="1">
        <f ca="1">MATCH(Composições!CONCATENAR,Banco!$A:$A,0)</f>
        <v>7259</v>
      </c>
      <c r="M1044" s="82" t="str">
        <f ca="1">IF(OR(ISERROR($L1044),$H1044="",$H1044=0),"",OFFSET(M$1,MATCH($K1044,$K$1:$K1044,0)-1,0))</f>
        <v>F</v>
      </c>
    </row>
    <row r="1045" spans="1:14" customFormat="1" ht="12.75" x14ac:dyDescent="0.2">
      <c r="K1045">
        <f>COUNTA($A$1:$A1045)-1</f>
        <v>158</v>
      </c>
      <c r="M1045" s="85" t="str">
        <f ca="1">IF(OFFSET($M$1,MATCH(OFFSET(K1045,-1,0),$K$1:$K1045,0)-1,0)="F","F","")</f>
        <v>F</v>
      </c>
    </row>
    <row r="1046" spans="1:14" ht="22.5" x14ac:dyDescent="0.2">
      <c r="A1046" s="83" t="str">
        <f>CONCATENAR</f>
        <v xml:space="preserve">Composição FNDE 364 </v>
      </c>
      <c r="B1046" s="86" t="s">
        <v>8423</v>
      </c>
      <c r="C1046" s="86" t="s">
        <v>8189</v>
      </c>
      <c r="D1046" s="87" t="s">
        <v>8188</v>
      </c>
      <c r="E1046" s="86" t="s">
        <v>6148</v>
      </c>
      <c r="F1046" s="88">
        <f ca="1">IF($L1046&gt;0,SUM(OFFSET(F1046,1,0,$L1046),0))</f>
        <v>0</v>
      </c>
      <c r="G1046" s="88">
        <f ca="1">IF($L1046&gt;0,SUM(OFFSET(G1046,1,0,$L1046),0))</f>
        <v>0.76</v>
      </c>
      <c r="H1046" s="89"/>
      <c r="I1046" s="90">
        <f ca="1">IF(ISERROR(F1046),0,F1046)</f>
        <v>0</v>
      </c>
      <c r="J1046" s="91">
        <f ca="1">IF(ISERROR(G1046),0,G1046)</f>
        <v>0.76</v>
      </c>
      <c r="K1046" s="1">
        <f>COUNTA($A$1:$A1046)-1</f>
        <v>159</v>
      </c>
      <c r="L1046" s="1">
        <f>IF(MAX(K:K)=K1046,MATCH(9999999,$K:$K)+1,MATCH(K1046+1,K:K,0))-ROW(L1046)-2</f>
        <v>2</v>
      </c>
      <c r="M1046" s="3" t="str">
        <f ca="1">IF(AND(OR(I1046&lt;&gt;0,J1046&lt;&gt;0),N1046="Sim"),"F","")</f>
        <v>F</v>
      </c>
      <c r="N1046" s="84" t="s">
        <v>64</v>
      </c>
    </row>
    <row r="1047" spans="1:14" ht="22.5" x14ac:dyDescent="0.2">
      <c r="B1047" s="92" t="s">
        <v>6169</v>
      </c>
      <c r="C1047" s="92" t="s">
        <v>8230</v>
      </c>
      <c r="D1047" s="79" t="str">
        <f ca="1">IF(ISNUMBER($L1047),OFFSET(Banco!$A$1,Composições!$L1047-1,COLUMN(Composições!D1047)-1),"")</f>
        <v>PARAFUSO DE LATAO COM ROSCA SOBERBA, CABECA CHATA E FENDA SIMPLES, DIAMETRO 3,2 MM, COMPRIMENTO 16 MM</v>
      </c>
      <c r="E1047" s="78" t="str">
        <f ca="1">IF(ISNUMBER($L1047),OFFSET(Banco!$A$1,Composições!$L1047-1,COLUMN(Composições!E1047)-1),"")</f>
        <v>UN</v>
      </c>
      <c r="F1047" s="78">
        <f ca="1">TRUNC($H1047*ROUND(I1047,2),2)</f>
        <v>0</v>
      </c>
      <c r="G1047" s="78">
        <f ca="1">TRUNC($H1047*ROUND(J1047,2),2)</f>
        <v>0.31</v>
      </c>
      <c r="H1047" s="80">
        <v>1</v>
      </c>
      <c r="I1047" s="81">
        <f ca="1">IF(ISNUMBER($L1047),VALUE(OFFSET(Banco!$A$1,Composições!$L1047-1,COLUMN(Composições!I1047)-4)),0)</f>
        <v>0</v>
      </c>
      <c r="J1047" s="81">
        <f ca="1">IF(ISNUMBER($L1047),VALUE(OFFSET(Banco!$A$1,Composições!$L1047-1,COLUMN(Composições!J1047)-4)),0)</f>
        <v>0.31</v>
      </c>
      <c r="K1047" s="1">
        <f>COUNTA($A$1:$A1047)-1</f>
        <v>159</v>
      </c>
      <c r="L1047" s="1">
        <f ca="1">MATCH(Composições!CONCATENAR,Banco!$A:$A,0)</f>
        <v>13091</v>
      </c>
      <c r="M1047" s="82" t="str">
        <f ca="1">IF(OR(ISERROR($L1047),$H1047="",$H1047=0),"",OFFSET(M$1,MATCH($K1047,$K$1:$K1047,0)-1,0))</f>
        <v>F</v>
      </c>
    </row>
    <row r="1048" spans="1:14" x14ac:dyDescent="0.2">
      <c r="B1048" s="92" t="s">
        <v>6165</v>
      </c>
      <c r="C1048" s="92" t="s">
        <v>156</v>
      </c>
      <c r="D1048" s="79" t="str">
        <f ca="1">IF(ISNUMBER($L1048),OFFSET(Banco!$A$1,Composições!$L1048-1,COLUMN(Composições!D1048)-1),"")</f>
        <v>SERVENTE COM ENCARGOS COMPLEMENTARES</v>
      </c>
      <c r="E1048" s="78" t="str">
        <f ca="1">IF(ISNUMBER($L1048),OFFSET(Banco!$A$1,Composições!$L1048-1,COLUMN(Composições!E1048)-1),"")</f>
        <v>H</v>
      </c>
      <c r="F1048" s="78">
        <f ca="1">TRUNC($H1048*ROUND(I1048,2),2)</f>
        <v>0</v>
      </c>
      <c r="G1048" s="78">
        <f ca="1">TRUNC($H1048*ROUND(J1048,2),2)</f>
        <v>0.45</v>
      </c>
      <c r="H1048" s="80">
        <v>0.02</v>
      </c>
      <c r="I1048" s="81">
        <f ca="1">IF(ISNUMBER($L1048),VALUE(OFFSET(Banco!$A$1,Composições!$L1048-1,COLUMN(Composições!I1048)-4)),0)</f>
        <v>0</v>
      </c>
      <c r="J1048" s="81">
        <f ca="1">IF(ISNUMBER($L1048),VALUE(OFFSET(Banco!$A$1,Composições!$L1048-1,COLUMN(Composições!J1048)-4)),0)</f>
        <v>22.64</v>
      </c>
      <c r="K1048" s="1">
        <f>COUNTA($A$1:$A1048)-1</f>
        <v>159</v>
      </c>
      <c r="L1048" s="1">
        <f ca="1">MATCH(Composições!CONCATENAR,Banco!$A:$A,0)</f>
        <v>7362</v>
      </c>
      <c r="M1048" s="82" t="str">
        <f ca="1">IF(OR(ISERROR($L1048),$H1048="",$H1048=0),"",OFFSET(M$1,MATCH($K1048,$K$1:$K1048,0)-1,0))</f>
        <v>F</v>
      </c>
    </row>
    <row r="1049" spans="1:14" customFormat="1" ht="12.75" x14ac:dyDescent="0.2">
      <c r="K1049">
        <f>COUNTA($A$1:$A1049)-1</f>
        <v>159</v>
      </c>
      <c r="M1049" s="85" t="str">
        <f ca="1">IF(OFFSET($M$1,MATCH(OFFSET(K1049,-1,0),$K$1:$K1049,0)-1,0)="F","F","")</f>
        <v>F</v>
      </c>
    </row>
    <row r="1050" spans="1:14" ht="22.5" x14ac:dyDescent="0.2">
      <c r="A1050" s="83" t="str">
        <f>CONCATENAR</f>
        <v xml:space="preserve">Composição FNDE 363 </v>
      </c>
      <c r="B1050" s="86" t="s">
        <v>8423</v>
      </c>
      <c r="C1050" s="86" t="s">
        <v>8187</v>
      </c>
      <c r="D1050" s="87" t="s">
        <v>8186</v>
      </c>
      <c r="E1050" s="86" t="s">
        <v>6148</v>
      </c>
      <c r="F1050" s="88">
        <f ca="1">IF($L1050&gt;0,SUM(OFFSET(F1050,1,0,$L1050),0))</f>
        <v>0</v>
      </c>
      <c r="G1050" s="88">
        <f ca="1">IF($L1050&gt;0,SUM(OFFSET(G1050,1,0,$L1050),0))</f>
        <v>37.299999999999997</v>
      </c>
      <c r="H1050" s="89"/>
      <c r="I1050" s="90">
        <f ca="1">IF(ISERROR(F1050),0,F1050)</f>
        <v>0</v>
      </c>
      <c r="J1050" s="91">
        <f ca="1">IF(ISERROR(G1050),0,G1050)</f>
        <v>37.299999999999997</v>
      </c>
      <c r="K1050" s="1">
        <f>COUNTA($A$1:$A1050)-1</f>
        <v>160</v>
      </c>
      <c r="L1050" s="1">
        <f>IF(MAX(K:K)=K1050,MATCH(9999999,$K:$K)+1,MATCH(K1050+1,K:K,0))-ROW(L1050)-2</f>
        <v>3</v>
      </c>
      <c r="M1050" s="3" t="str">
        <f ca="1">IF(AND(OR(I1050&lt;&gt;0,J1050&lt;&gt;0),N1050="Sim"),"F","")</f>
        <v>F</v>
      </c>
      <c r="N1050" s="84" t="s">
        <v>64</v>
      </c>
    </row>
    <row r="1051" spans="1:14" ht="22.5" x14ac:dyDescent="0.2">
      <c r="B1051" s="92" t="s">
        <v>6169</v>
      </c>
      <c r="C1051" s="92" t="s">
        <v>8231</v>
      </c>
      <c r="D1051" s="79" t="str">
        <f ca="1">IF(ISNUMBER($L1051),OFFSET(Banco!$A$1,Composições!$L1051-1,COLUMN(Composições!D1051)-1),"")</f>
        <v>CONECTOR DE ALUMINIO TIPO PRENSA CABO, BITOLA 1", PARA CABOS DE DIAMETRO DE 22,5 A 25 MM</v>
      </c>
      <c r="E1051" s="78" t="str">
        <f ca="1">IF(ISNUMBER($L1051),OFFSET(Banco!$A$1,Composições!$L1051-1,COLUMN(Composições!E1051)-1),"")</f>
        <v>UN</v>
      </c>
      <c r="F1051" s="78">
        <f t="shared" ref="F1051:G1053" ca="1" si="184">TRUNC($H1051*ROUND(I1051,2),2)</f>
        <v>0</v>
      </c>
      <c r="G1051" s="78">
        <f t="shared" ca="1" si="184"/>
        <v>26.66</v>
      </c>
      <c r="H1051" s="80">
        <v>1</v>
      </c>
      <c r="I1051" s="81">
        <f ca="1">IF(ISNUMBER($L1051),VALUE(OFFSET(Banco!$A$1,Composições!$L1051-1,COLUMN(Composições!I1051)-4)),0)</f>
        <v>0</v>
      </c>
      <c r="J1051" s="81">
        <f ca="1">IF(ISNUMBER($L1051),VALUE(OFFSET(Banco!$A$1,Composições!$L1051-1,COLUMN(Composições!J1051)-4)),0)</f>
        <v>26.66</v>
      </c>
      <c r="K1051" s="1">
        <f>COUNTA($A$1:$A1051)-1</f>
        <v>160</v>
      </c>
      <c r="L1051" s="1">
        <f ca="1">MATCH(Composições!CONCATENAR,Banco!$A:$A,0)</f>
        <v>11252</v>
      </c>
      <c r="M1051" s="82" t="str">
        <f ca="1">IF(OR(ISERROR($L1051),$H1051="",$H1051=0),"",OFFSET(M$1,MATCH($K1051,$K$1:$K1051,0)-1,0))</f>
        <v>F</v>
      </c>
    </row>
    <row r="1052" spans="1:14" x14ac:dyDescent="0.2">
      <c r="B1052" s="92" t="s">
        <v>6165</v>
      </c>
      <c r="C1052" s="92" t="s">
        <v>141</v>
      </c>
      <c r="D1052" s="79" t="str">
        <f ca="1">IF(ISNUMBER($L1052),OFFSET(Banco!$A$1,Composições!$L1052-1,COLUMN(Composições!D1052)-1),"")</f>
        <v>AUXILIAR DE ELETRICISTA COM ENCARGOS COMPLEMENTARES</v>
      </c>
      <c r="E1052" s="78" t="str">
        <f ca="1">IF(ISNUMBER($L1052),OFFSET(Banco!$A$1,Composições!$L1052-1,COLUMN(Composições!E1052)-1),"")</f>
        <v>H</v>
      </c>
      <c r="F1052" s="78">
        <f t="shared" ca="1" si="184"/>
        <v>0</v>
      </c>
      <c r="G1052" s="78">
        <f t="shared" ca="1" si="184"/>
        <v>4.75</v>
      </c>
      <c r="H1052" s="80">
        <v>0.18629999999999999</v>
      </c>
      <c r="I1052" s="81">
        <f ca="1">IF(ISNUMBER($L1052),VALUE(OFFSET(Banco!$A$1,Composições!$L1052-1,COLUMN(Composições!I1052)-4)),0)</f>
        <v>0</v>
      </c>
      <c r="J1052" s="81">
        <f ca="1">IF(ISNUMBER($L1052),VALUE(OFFSET(Banco!$A$1,Composições!$L1052-1,COLUMN(Composições!J1052)-4)),0)</f>
        <v>25.52</v>
      </c>
      <c r="K1052" s="1">
        <f>COUNTA($A$1:$A1052)-1</f>
        <v>160</v>
      </c>
      <c r="L1052" s="1">
        <f ca="1">MATCH(Composições!CONCATENAR,Banco!$A:$A,0)</f>
        <v>7039</v>
      </c>
      <c r="M1052" s="82" t="str">
        <f ca="1">IF(OR(ISERROR($L1052),$H1052="",$H1052=0),"",OFFSET(M$1,MATCH($K1052,$K$1:$K1052,0)-1,0))</f>
        <v>F</v>
      </c>
    </row>
    <row r="1053" spans="1:14" x14ac:dyDescent="0.2">
      <c r="B1053" s="92" t="s">
        <v>6165</v>
      </c>
      <c r="C1053" s="92" t="s">
        <v>147</v>
      </c>
      <c r="D1053" s="79" t="str">
        <f ca="1">IF(ISNUMBER($L1053),OFFSET(Banco!$A$1,Composições!$L1053-1,COLUMN(Composições!D1053)-1),"")</f>
        <v>ELETRICISTA COM ENCARGOS COMPLEMENTARES</v>
      </c>
      <c r="E1053" s="78" t="str">
        <f ca="1">IF(ISNUMBER($L1053),OFFSET(Banco!$A$1,Composições!$L1053-1,COLUMN(Composições!E1053)-1),"")</f>
        <v>H</v>
      </c>
      <c r="F1053" s="78">
        <f t="shared" ca="1" si="184"/>
        <v>0</v>
      </c>
      <c r="G1053" s="78">
        <f t="shared" ca="1" si="184"/>
        <v>5.89</v>
      </c>
      <c r="H1053" s="80">
        <v>0.18629999999999999</v>
      </c>
      <c r="I1053" s="81">
        <f ca="1">IF(ISNUMBER($L1053),VALUE(OFFSET(Banco!$A$1,Composições!$L1053-1,COLUMN(Composições!I1053)-4)),0)</f>
        <v>0</v>
      </c>
      <c r="J1053" s="81">
        <f ca="1">IF(ISNUMBER($L1053),VALUE(OFFSET(Banco!$A$1,Composições!$L1053-1,COLUMN(Composições!J1053)-4)),0)</f>
        <v>31.63</v>
      </c>
      <c r="K1053" s="1">
        <f>COUNTA($A$1:$A1053)-1</f>
        <v>160</v>
      </c>
      <c r="L1053" s="1">
        <f ca="1">MATCH(Composições!CONCATENAR,Banco!$A:$A,0)</f>
        <v>7259</v>
      </c>
      <c r="M1053" s="82" t="str">
        <f ca="1">IF(OR(ISERROR($L1053),$H1053="",$H1053=0),"",OFFSET(M$1,MATCH($K1053,$K$1:$K1053,0)-1,0))</f>
        <v>F</v>
      </c>
    </row>
    <row r="1054" spans="1:14" customFormat="1" ht="12.75" x14ac:dyDescent="0.2">
      <c r="K1054">
        <f>COUNTA($A$1:$A1054)-1</f>
        <v>160</v>
      </c>
      <c r="M1054" s="85" t="str">
        <f ca="1">IF(OFFSET($M$1,MATCH(OFFSET(K1054,-1,0),$K$1:$K1054,0)-1,0)="F","F","")</f>
        <v>F</v>
      </c>
    </row>
    <row r="1055" spans="1:14" ht="22.5" x14ac:dyDescent="0.2">
      <c r="A1055" s="83" t="str">
        <f>CONCATENAR</f>
        <v xml:space="preserve">Composição FNDE 309 </v>
      </c>
      <c r="B1055" s="86" t="s">
        <v>8423</v>
      </c>
      <c r="C1055" s="86" t="s">
        <v>8185</v>
      </c>
      <c r="D1055" s="87" t="s">
        <v>8184</v>
      </c>
      <c r="E1055" s="86" t="s">
        <v>6148</v>
      </c>
      <c r="F1055" s="88">
        <f ca="1">IF($L1055&gt;0,SUM(OFFSET(F1055,1,0,$L1055),0))</f>
        <v>0</v>
      </c>
      <c r="G1055" s="88">
        <f ca="1">IF($L1055&gt;0,SUM(OFFSET(G1055,1,0,$L1055),0))</f>
        <v>13.63</v>
      </c>
      <c r="H1055" s="89"/>
      <c r="I1055" s="90">
        <f ca="1">IF(ISERROR(F1055),0,F1055)</f>
        <v>0</v>
      </c>
      <c r="J1055" s="91">
        <f ca="1">IF(ISERROR(G1055),0,G1055)</f>
        <v>13.63</v>
      </c>
      <c r="K1055" s="1">
        <f>COUNTA($A$1:$A1055)-1</f>
        <v>161</v>
      </c>
      <c r="L1055" s="1">
        <f>IF(MAX(K:K)=K1055,MATCH(9999999,$K:$K)+1,MATCH(K1055+1,K:K,0))-ROW(L1055)-2</f>
        <v>2</v>
      </c>
      <c r="M1055" s="3" t="str">
        <f ca="1">IF(AND(OR(I1055&lt;&gt;0,J1055&lt;&gt;0),N1055="Sim"),"F","")</f>
        <v>F</v>
      </c>
      <c r="N1055" s="84" t="s">
        <v>64</v>
      </c>
    </row>
    <row r="1056" spans="1:14" x14ac:dyDescent="0.2">
      <c r="B1056" s="92" t="s">
        <v>6169</v>
      </c>
      <c r="C1056" s="92" t="s">
        <v>8232</v>
      </c>
      <c r="D1056" s="79" t="str">
        <f ca="1">IF(ISNUMBER($L1056),OFFSET(Banco!$A$1,Composições!$L1056-1,COLUMN(Composições!D1056)-1),"")</f>
        <v>ESPELHO / PLACA CEGA 4" X 2", PARA INSTALACAO DE TOMADAS E INTERRUPTORES</v>
      </c>
      <c r="E1056" s="78" t="str">
        <f ca="1">IF(ISNUMBER($L1056),OFFSET(Banco!$A$1,Composições!$L1056-1,COLUMN(Composições!E1056)-1),"")</f>
        <v>UN</v>
      </c>
      <c r="F1056" s="78">
        <f ca="1">TRUNC($H1056*ROUND(I1056,2),2)</f>
        <v>0</v>
      </c>
      <c r="G1056" s="78">
        <f ca="1">TRUNC($H1056*ROUND(J1056,2),2)</f>
        <v>2.2400000000000002</v>
      </c>
      <c r="H1056" s="80">
        <v>1</v>
      </c>
      <c r="I1056" s="81">
        <f ca="1">IF(ISNUMBER($L1056),VALUE(OFFSET(Banco!$A$1,Composições!$L1056-1,COLUMN(Composições!I1056)-4)),0)</f>
        <v>0</v>
      </c>
      <c r="J1056" s="81">
        <f ca="1">IF(ISNUMBER($L1056),VALUE(OFFSET(Banco!$A$1,Composições!$L1056-1,COLUMN(Composições!J1056)-4)),0)</f>
        <v>2.2400000000000002</v>
      </c>
      <c r="K1056" s="1">
        <f>COUNTA($A$1:$A1056)-1</f>
        <v>161</v>
      </c>
      <c r="L1056" s="1">
        <f ca="1">MATCH(Composições!CONCATENAR,Banco!$A:$A,0)</f>
        <v>11872</v>
      </c>
      <c r="M1056" s="82" t="str">
        <f ca="1">IF(OR(ISERROR($L1056),$H1056="",$H1056=0),"",OFFSET(M$1,MATCH($K1056,$K$1:$K1056,0)-1,0))</f>
        <v>F</v>
      </c>
    </row>
    <row r="1057" spans="1:14" ht="22.5" x14ac:dyDescent="0.2">
      <c r="B1057" s="92" t="s">
        <v>6165</v>
      </c>
      <c r="C1057" s="92" t="s">
        <v>112</v>
      </c>
      <c r="D1057" s="79" t="str">
        <f ca="1">IF(ISNUMBER($L1057),OFFSET(Banco!$A$1,Composições!$L1057-1,COLUMN(Composições!D1057)-1),"")</f>
        <v>SUPORTE PARAFUSADO COM PLACA DE ENCAIXE 4" X 2" MÉDIO (1,30 M DO PISO) PARA PONTO ELÉTRICO - FORNECIMENTO E INSTALAÇÃO. AF_03/2023</v>
      </c>
      <c r="E1057" s="78" t="str">
        <f ca="1">IF(ISNUMBER($L1057),OFFSET(Banco!$A$1,Composições!$L1057-1,COLUMN(Composições!E1057)-1),"")</f>
        <v>UN</v>
      </c>
      <c r="F1057" s="78">
        <f ca="1">TRUNC($H1057*ROUND(I1057,2),2)</f>
        <v>0</v>
      </c>
      <c r="G1057" s="78">
        <f ca="1">TRUNC($H1057*ROUND(J1057,2),2)</f>
        <v>11.39</v>
      </c>
      <c r="H1057" s="80">
        <v>1</v>
      </c>
      <c r="I1057" s="81">
        <f ca="1">IF(ISNUMBER($L1057),VALUE(OFFSET(Banco!$A$1,Composições!$L1057-1,COLUMN(Composições!I1057)-4)),0)</f>
        <v>0</v>
      </c>
      <c r="J1057" s="81">
        <f ca="1">IF(ISNUMBER($L1057),VALUE(OFFSET(Banco!$A$1,Composições!$L1057-1,COLUMN(Composições!J1057)-4)),0)</f>
        <v>11.39</v>
      </c>
      <c r="K1057" s="1">
        <f>COUNTA($A$1:$A1057)-1</f>
        <v>161</v>
      </c>
      <c r="L1057" s="1">
        <f ca="1">MATCH(Composições!CONCATENAR,Banco!$A:$A,0)</f>
        <v>4769</v>
      </c>
      <c r="M1057" s="82" t="str">
        <f ca="1">IF(OR(ISERROR($L1057),$H1057="",$H1057=0),"",OFFSET(M$1,MATCH($K1057,$K$1:$K1057,0)-1,0))</f>
        <v>F</v>
      </c>
    </row>
    <row r="1058" spans="1:14" customFormat="1" ht="12.75" x14ac:dyDescent="0.2">
      <c r="K1058">
        <f>COUNTA($A$1:$A1058)-1</f>
        <v>161</v>
      </c>
      <c r="M1058" s="85" t="str">
        <f ca="1">IF(OFFSET($M$1,MATCH(OFFSET(K1058,-1,0),$K$1:$K1058,0)-1,0)="F","F","")</f>
        <v>F</v>
      </c>
    </row>
    <row r="1059" spans="1:14" x14ac:dyDescent="0.2">
      <c r="A1059" s="83" t="str">
        <f>CONCATENAR</f>
        <v>Composição FNDE 22</v>
      </c>
      <c r="B1059" s="86" t="s">
        <v>8423</v>
      </c>
      <c r="C1059" s="86" t="s">
        <v>8183</v>
      </c>
      <c r="D1059" s="87" t="s">
        <v>8182</v>
      </c>
      <c r="E1059" s="86" t="s">
        <v>6148</v>
      </c>
      <c r="F1059" s="88">
        <f ca="1">IF($L1059&gt;0,SUM(OFFSET(F1059,1,0,$L1059),0))</f>
        <v>0</v>
      </c>
      <c r="G1059" s="88">
        <f ca="1">IF($L1059&gt;0,SUM(OFFSET(G1059,1,0,$L1059),0))</f>
        <v>99.239999999999981</v>
      </c>
      <c r="H1059" s="89"/>
      <c r="I1059" s="90">
        <f ca="1">IF(ISERROR(F1059),0,F1059)</f>
        <v>0</v>
      </c>
      <c r="J1059" s="91">
        <f ca="1">IF(ISERROR(G1059),0,G1059)</f>
        <v>99.239999999999981</v>
      </c>
      <c r="K1059" s="1">
        <f>COUNTA($A$1:$A1059)-1</f>
        <v>162</v>
      </c>
      <c r="L1059" s="1">
        <f>IF(MAX(K:K)=K1059,MATCH(9999999,$K:$K)+1,MATCH(K1059+1,K:K,0))-ROW(L1059)-2</f>
        <v>3</v>
      </c>
      <c r="M1059" s="3" t="str">
        <f ca="1">IF(AND(OR(I1059&lt;&gt;0,J1059&lt;&gt;0),N1059="Sim"),"F","")</f>
        <v>F</v>
      </c>
      <c r="N1059" s="84" t="s">
        <v>64</v>
      </c>
    </row>
    <row r="1060" spans="1:14" ht="22.5" x14ac:dyDescent="0.2">
      <c r="B1060" s="92" t="s">
        <v>6169</v>
      </c>
      <c r="C1060" s="92" t="s">
        <v>8233</v>
      </c>
      <c r="D1060" s="79" t="str">
        <f ca="1">IF(ISNUMBER($L1060),OFFSET(Banco!$A$1,Composições!$L1060-1,COLUMN(Composições!D1060)-1),"")</f>
        <v>DISPOSITIVO DPS CLASSE II, 1 POLO, TENSAO MAXIMA DE 175 V, CORRENTE MAXIMA DE *20* KA (TIPO AC)</v>
      </c>
      <c r="E1060" s="78" t="str">
        <f ca="1">IF(ISNUMBER($L1060),OFFSET(Banco!$A$1,Composições!$L1060-1,COLUMN(Composições!E1060)-1),"")</f>
        <v>UN</v>
      </c>
      <c r="F1060" s="78">
        <f t="shared" ref="F1060:G1062" ca="1" si="185">TRUNC($H1060*ROUND(I1060,2),2)</f>
        <v>0</v>
      </c>
      <c r="G1060" s="78">
        <f t="shared" ca="1" si="185"/>
        <v>87.82</v>
      </c>
      <c r="H1060" s="80">
        <v>1</v>
      </c>
      <c r="I1060" s="81">
        <f ca="1">IF(ISNUMBER($L1060),VALUE(OFFSET(Banco!$A$1,Composições!$L1060-1,COLUMN(Composições!I1060)-4)),0)</f>
        <v>0</v>
      </c>
      <c r="J1060" s="81">
        <f ca="1">IF(ISNUMBER($L1060),VALUE(OFFSET(Banco!$A$1,Composições!$L1060-1,COLUMN(Composições!J1060)-4)),0)</f>
        <v>87.82</v>
      </c>
      <c r="K1060" s="1">
        <f>COUNTA($A$1:$A1060)-1</f>
        <v>162</v>
      </c>
      <c r="L1060" s="1">
        <f ca="1">MATCH(Composições!CONCATENAR,Banco!$A:$A,0)</f>
        <v>11655</v>
      </c>
      <c r="M1060" s="82" t="str">
        <f ca="1">IF(OR(ISERROR($L1060),$H1060="",$H1060=0),"",OFFSET(M$1,MATCH($K1060,$K$1:$K1060,0)-1,0))</f>
        <v>F</v>
      </c>
    </row>
    <row r="1061" spans="1:14" x14ac:dyDescent="0.2">
      <c r="B1061" s="92" t="s">
        <v>6165</v>
      </c>
      <c r="C1061" s="92" t="s">
        <v>141</v>
      </c>
      <c r="D1061" s="79" t="str">
        <f ca="1">IF(ISNUMBER($L1061),OFFSET(Banco!$A$1,Composições!$L1061-1,COLUMN(Composições!D1061)-1),"")</f>
        <v>AUXILIAR DE ELETRICISTA COM ENCARGOS COMPLEMENTARES</v>
      </c>
      <c r="E1061" s="78" t="str">
        <f ca="1">IF(ISNUMBER($L1061),OFFSET(Banco!$A$1,Composições!$L1061-1,COLUMN(Composições!E1061)-1),"")</f>
        <v>H</v>
      </c>
      <c r="F1061" s="78">
        <f t="shared" ca="1" si="185"/>
        <v>0</v>
      </c>
      <c r="G1061" s="78">
        <f t="shared" ca="1" si="185"/>
        <v>5.0999999999999996</v>
      </c>
      <c r="H1061" s="80">
        <v>0.2</v>
      </c>
      <c r="I1061" s="81">
        <f ca="1">IF(ISNUMBER($L1061),VALUE(OFFSET(Banco!$A$1,Composições!$L1061-1,COLUMN(Composições!I1061)-4)),0)</f>
        <v>0</v>
      </c>
      <c r="J1061" s="81">
        <f ca="1">IF(ISNUMBER($L1061),VALUE(OFFSET(Banco!$A$1,Composições!$L1061-1,COLUMN(Composições!J1061)-4)),0)</f>
        <v>25.52</v>
      </c>
      <c r="K1061" s="1">
        <f>COUNTA($A$1:$A1061)-1</f>
        <v>162</v>
      </c>
      <c r="L1061" s="1">
        <f ca="1">MATCH(Composições!CONCATENAR,Banco!$A:$A,0)</f>
        <v>7039</v>
      </c>
      <c r="M1061" s="82" t="str">
        <f ca="1">IF(OR(ISERROR($L1061),$H1061="",$H1061=0),"",OFFSET(M$1,MATCH($K1061,$K$1:$K1061,0)-1,0))</f>
        <v>F</v>
      </c>
    </row>
    <row r="1062" spans="1:14" x14ac:dyDescent="0.2">
      <c r="B1062" s="92" t="s">
        <v>6165</v>
      </c>
      <c r="C1062" s="92" t="s">
        <v>147</v>
      </c>
      <c r="D1062" s="79" t="str">
        <f ca="1">IF(ISNUMBER($L1062),OFFSET(Banco!$A$1,Composições!$L1062-1,COLUMN(Composições!D1062)-1),"")</f>
        <v>ELETRICISTA COM ENCARGOS COMPLEMENTARES</v>
      </c>
      <c r="E1062" s="78" t="str">
        <f ca="1">IF(ISNUMBER($L1062),OFFSET(Banco!$A$1,Composições!$L1062-1,COLUMN(Composições!E1062)-1),"")</f>
        <v>H</v>
      </c>
      <c r="F1062" s="78">
        <f t="shared" ca="1" si="185"/>
        <v>0</v>
      </c>
      <c r="G1062" s="78">
        <f t="shared" ca="1" si="185"/>
        <v>6.32</v>
      </c>
      <c r="H1062" s="80">
        <v>0.2</v>
      </c>
      <c r="I1062" s="81">
        <f ca="1">IF(ISNUMBER($L1062),VALUE(OFFSET(Banco!$A$1,Composições!$L1062-1,COLUMN(Composições!I1062)-4)),0)</f>
        <v>0</v>
      </c>
      <c r="J1062" s="81">
        <f ca="1">IF(ISNUMBER($L1062),VALUE(OFFSET(Banco!$A$1,Composições!$L1062-1,COLUMN(Composições!J1062)-4)),0)</f>
        <v>31.63</v>
      </c>
      <c r="K1062" s="1">
        <f>COUNTA($A$1:$A1062)-1</f>
        <v>162</v>
      </c>
      <c r="L1062" s="1">
        <f ca="1">MATCH(Composições!CONCATENAR,Banco!$A:$A,0)</f>
        <v>7259</v>
      </c>
      <c r="M1062" s="82" t="str">
        <f ca="1">IF(OR(ISERROR($L1062),$H1062="",$H1062=0),"",OFFSET(M$1,MATCH($K1062,$K$1:$K1062,0)-1,0))</f>
        <v>F</v>
      </c>
    </row>
    <row r="1063" spans="1:14" customFormat="1" ht="12.75" x14ac:dyDescent="0.2">
      <c r="K1063">
        <f>COUNTA($A$1:$A1063)-1</f>
        <v>162</v>
      </c>
      <c r="M1063" s="85" t="str">
        <f ca="1">IF(OFFSET($M$1,MATCH(OFFSET(K1063,-1,0),$K$1:$K1063,0)-1,0)="F","F","")</f>
        <v>F</v>
      </c>
    </row>
    <row r="1064" spans="1:14" x14ac:dyDescent="0.2">
      <c r="A1064" s="83" t="str">
        <f>CONCATENAR</f>
        <v>Composição 93676</v>
      </c>
      <c r="B1064" s="86" t="s">
        <v>8423</v>
      </c>
      <c r="C1064" s="86" t="s">
        <v>8181</v>
      </c>
      <c r="D1064" s="87" t="s">
        <v>8180</v>
      </c>
      <c r="E1064" s="86" t="s">
        <v>6148</v>
      </c>
      <c r="F1064" s="88">
        <f ca="1">IF($L1064&gt;0,SUM(OFFSET(F1064,1,0,$L1064),0))</f>
        <v>0</v>
      </c>
      <c r="G1064" s="88">
        <f ca="1">IF($L1064&gt;0,SUM(OFFSET(G1064,1,0,$L1064),0))</f>
        <v>227.41</v>
      </c>
      <c r="H1064" s="89"/>
      <c r="I1064" s="90">
        <f ca="1">IF(ISERROR(F1064),0,F1064)</f>
        <v>0</v>
      </c>
      <c r="J1064" s="91">
        <f ca="1">IF(ISERROR(G1064),0,G1064)</f>
        <v>227.41</v>
      </c>
      <c r="K1064" s="1">
        <f>COUNTA($A$1:$A1064)-1</f>
        <v>163</v>
      </c>
      <c r="L1064" s="1">
        <f>IF(MAX(K:K)=K1064,MATCH(9999999,$K:$K)+1,MATCH(K1064+1,K:K,0))-ROW(L1064)-2</f>
        <v>4</v>
      </c>
      <c r="M1064" s="3" t="str">
        <f ca="1">IF(AND(OR(I1064&lt;&gt;0,J1064&lt;&gt;0),N1064="Sim"),"F","")</f>
        <v>F</v>
      </c>
      <c r="N1064" s="84" t="s">
        <v>64</v>
      </c>
    </row>
    <row r="1065" spans="1:14" x14ac:dyDescent="0.2">
      <c r="B1065" s="92" t="s">
        <v>6169</v>
      </c>
      <c r="C1065" s="92" t="s">
        <v>8234</v>
      </c>
      <c r="D1065" s="79" t="str">
        <f ca="1">IF(ISNUMBER($L1065),OFFSET(Banco!$A$1,Composições!$L1065-1,COLUMN(Composições!D1065)-1),"")</f>
        <v>DISPOSITIVO DR, 4 POLOS, SENSIBILIDADE DE 30 MA, CORRENTE DE 25 A, TIPO AC</v>
      </c>
      <c r="E1065" s="78" t="str">
        <f ca="1">IF(ISNUMBER($L1065),OFFSET(Banco!$A$1,Composições!$L1065-1,COLUMN(Composições!E1065)-1),"")</f>
        <v>UN</v>
      </c>
      <c r="F1065" s="78">
        <f t="shared" ref="F1065:G1068" ca="1" si="186">TRUNC($H1065*ROUND(I1065,2),2)</f>
        <v>0</v>
      </c>
      <c r="G1065" s="78">
        <f t="shared" ca="1" si="186"/>
        <v>205.89</v>
      </c>
      <c r="H1065" s="80">
        <v>1</v>
      </c>
      <c r="I1065" s="81">
        <f ca="1">IF(ISNUMBER($L1065),VALUE(OFFSET(Banco!$A$1,Composições!$L1065-1,COLUMN(Composições!I1065)-4)),0)</f>
        <v>0</v>
      </c>
      <c r="J1065" s="81">
        <f ca="1">IF(ISNUMBER($L1065),VALUE(OFFSET(Banco!$A$1,Composições!$L1065-1,COLUMN(Composições!J1065)-4)),0)</f>
        <v>205.89</v>
      </c>
      <c r="K1065" s="1">
        <f>COUNTA($A$1:$A1065)-1</f>
        <v>163</v>
      </c>
      <c r="L1065" s="1">
        <f ca="1">MATCH(Composições!CONCATENAR,Banco!$A:$A,0)</f>
        <v>11681</v>
      </c>
      <c r="M1065" s="82" t="str">
        <f ca="1">IF(OR(ISERROR($L1065),$H1065="",$H1065=0),"",OFFSET(M$1,MATCH($K1065,$K$1:$K1065,0)-1,0))</f>
        <v>F</v>
      </c>
    </row>
    <row r="1066" spans="1:14" ht="22.5" x14ac:dyDescent="0.2">
      <c r="B1066" s="92" t="s">
        <v>6169</v>
      </c>
      <c r="C1066" s="92" t="s">
        <v>8235</v>
      </c>
      <c r="D1066" s="79" t="str">
        <f ca="1">IF(ISNUMBER($L1066),OFFSET(Banco!$A$1,Composições!$L1066-1,COLUMN(Composições!D1066)-1),"")</f>
        <v>TERMINAL A COMPRESSAO EM COBRE ESTANHADO PARA CABO 4 MM2, 1 FURO E 1 COMPRESSAO, PARA PARAFUSO DE FIXACAO M5</v>
      </c>
      <c r="E1066" s="78" t="str">
        <f ca="1">IF(ISNUMBER($L1066),OFFSET(Banco!$A$1,Composições!$L1066-1,COLUMN(Composições!E1066)-1),"")</f>
        <v>UN</v>
      </c>
      <c r="F1066" s="78">
        <f t="shared" ca="1" si="186"/>
        <v>0</v>
      </c>
      <c r="G1066" s="78">
        <f t="shared" ca="1" si="186"/>
        <v>7.24</v>
      </c>
      <c r="H1066" s="80">
        <v>4</v>
      </c>
      <c r="I1066" s="81">
        <f ca="1">IF(ISNUMBER($L1066),VALUE(OFFSET(Banco!$A$1,Composições!$L1066-1,COLUMN(Composições!I1066)-4)),0)</f>
        <v>0</v>
      </c>
      <c r="J1066" s="81">
        <f ca="1">IF(ISNUMBER($L1066),VALUE(OFFSET(Banco!$A$1,Composições!$L1066-1,COLUMN(Composições!J1066)-4)),0)</f>
        <v>1.81</v>
      </c>
      <c r="K1066" s="1">
        <f>COUNTA($A$1:$A1066)-1</f>
        <v>163</v>
      </c>
      <c r="L1066" s="1">
        <f ca="1">MATCH(Composições!CONCATENAR,Banco!$A:$A,0)</f>
        <v>14142</v>
      </c>
      <c r="M1066" s="82" t="str">
        <f ca="1">IF(OR(ISERROR($L1066),$H1066="",$H1066=0),"",OFFSET(M$1,MATCH($K1066,$K$1:$K1066,0)-1,0))</f>
        <v>F</v>
      </c>
    </row>
    <row r="1067" spans="1:14" x14ac:dyDescent="0.2">
      <c r="B1067" s="92" t="s">
        <v>6165</v>
      </c>
      <c r="C1067" s="92" t="s">
        <v>141</v>
      </c>
      <c r="D1067" s="79" t="str">
        <f ca="1">IF(ISNUMBER($L1067),OFFSET(Banco!$A$1,Composições!$L1067-1,COLUMN(Composições!D1067)-1),"")</f>
        <v>AUXILIAR DE ELETRICISTA COM ENCARGOS COMPLEMENTARES</v>
      </c>
      <c r="E1067" s="78" t="str">
        <f ca="1">IF(ISNUMBER($L1067),OFFSET(Banco!$A$1,Composições!$L1067-1,COLUMN(Composições!E1067)-1),"")</f>
        <v>H</v>
      </c>
      <c r="F1067" s="78">
        <f t="shared" ca="1" si="186"/>
        <v>0</v>
      </c>
      <c r="G1067" s="78">
        <f t="shared" ca="1" si="186"/>
        <v>6.38</v>
      </c>
      <c r="H1067" s="80">
        <v>0.25</v>
      </c>
      <c r="I1067" s="81">
        <f ca="1">IF(ISNUMBER($L1067),VALUE(OFFSET(Banco!$A$1,Composições!$L1067-1,COLUMN(Composições!I1067)-4)),0)</f>
        <v>0</v>
      </c>
      <c r="J1067" s="81">
        <f ca="1">IF(ISNUMBER($L1067),VALUE(OFFSET(Banco!$A$1,Composições!$L1067-1,COLUMN(Composições!J1067)-4)),0)</f>
        <v>25.52</v>
      </c>
      <c r="K1067" s="1">
        <f>COUNTA($A$1:$A1067)-1</f>
        <v>163</v>
      </c>
      <c r="L1067" s="1">
        <f ca="1">MATCH(Composições!CONCATENAR,Banco!$A:$A,0)</f>
        <v>7039</v>
      </c>
      <c r="M1067" s="82" t="str">
        <f ca="1">IF(OR(ISERROR($L1067),$H1067="",$H1067=0),"",OFFSET(M$1,MATCH($K1067,$K$1:$K1067,0)-1,0))</f>
        <v>F</v>
      </c>
    </row>
    <row r="1068" spans="1:14" x14ac:dyDescent="0.2">
      <c r="B1068" s="92" t="s">
        <v>6165</v>
      </c>
      <c r="C1068" s="92" t="s">
        <v>147</v>
      </c>
      <c r="D1068" s="79" t="str">
        <f ca="1">IF(ISNUMBER($L1068),OFFSET(Banco!$A$1,Composições!$L1068-1,COLUMN(Composições!D1068)-1),"")</f>
        <v>ELETRICISTA COM ENCARGOS COMPLEMENTARES</v>
      </c>
      <c r="E1068" s="78" t="str">
        <f ca="1">IF(ISNUMBER($L1068),OFFSET(Banco!$A$1,Composições!$L1068-1,COLUMN(Composições!E1068)-1),"")</f>
        <v>H</v>
      </c>
      <c r="F1068" s="78">
        <f t="shared" ca="1" si="186"/>
        <v>0</v>
      </c>
      <c r="G1068" s="78">
        <f t="shared" ca="1" si="186"/>
        <v>7.9</v>
      </c>
      <c r="H1068" s="80">
        <v>0.25</v>
      </c>
      <c r="I1068" s="81">
        <f ca="1">IF(ISNUMBER($L1068),VALUE(OFFSET(Banco!$A$1,Composições!$L1068-1,COLUMN(Composições!I1068)-4)),0)</f>
        <v>0</v>
      </c>
      <c r="J1068" s="81">
        <f ca="1">IF(ISNUMBER($L1068),VALUE(OFFSET(Banco!$A$1,Composições!$L1068-1,COLUMN(Composições!J1068)-4)),0)</f>
        <v>31.63</v>
      </c>
      <c r="K1068" s="1">
        <f>COUNTA($A$1:$A1068)-1</f>
        <v>163</v>
      </c>
      <c r="L1068" s="1">
        <f ca="1">MATCH(Composições!CONCATENAR,Banco!$A:$A,0)</f>
        <v>7259</v>
      </c>
      <c r="M1068" s="82" t="str">
        <f ca="1">IF(OR(ISERROR($L1068),$H1068="",$H1068=0),"",OFFSET(M$1,MATCH($K1068,$K$1:$K1068,0)-1,0))</f>
        <v>F</v>
      </c>
    </row>
    <row r="1069" spans="1:14" customFormat="1" ht="12.75" x14ac:dyDescent="0.2">
      <c r="K1069">
        <f>COUNTA($A$1:$A1069)-1</f>
        <v>163</v>
      </c>
      <c r="M1069" s="85" t="str">
        <f ca="1">IF(OFFSET($M$1,MATCH(OFFSET(K1069,-1,0),$K$1:$K1069,0)-1,0)="F","F","")</f>
        <v>F</v>
      </c>
    </row>
    <row r="1070" spans="1:14" x14ac:dyDescent="0.2">
      <c r="A1070" s="83" t="str">
        <f>CONCATENAR</f>
        <v xml:space="preserve">Composição 93676 </v>
      </c>
      <c r="B1070" s="86" t="s">
        <v>8423</v>
      </c>
      <c r="C1070" s="86" t="s">
        <v>8303</v>
      </c>
      <c r="D1070" s="87" t="s">
        <v>8302</v>
      </c>
      <c r="E1070" s="86" t="s">
        <v>6148</v>
      </c>
      <c r="F1070" s="88">
        <f ca="1">IF($L1070&gt;0,SUM(OFFSET(F1070,1,0,$L1070),0))</f>
        <v>0</v>
      </c>
      <c r="G1070" s="88">
        <f ca="1">IF($L1070&gt;0,SUM(OFFSET(G1070,1,0,$L1070),0))</f>
        <v>227.56</v>
      </c>
      <c r="H1070" s="89"/>
      <c r="I1070" s="90">
        <f ca="1">IF(ISERROR(F1070),0,F1070)</f>
        <v>0</v>
      </c>
      <c r="J1070" s="91">
        <f ca="1">IF(ISERROR(G1070),0,G1070)</f>
        <v>227.56</v>
      </c>
      <c r="K1070" s="1">
        <f>COUNTA($A$1:$A1070)-1</f>
        <v>164</v>
      </c>
      <c r="L1070" s="1">
        <f>IF(MAX(K:K)=K1070,MATCH(9999999,$K:$K)+1,MATCH(K1070+1,K:K,0))-ROW(L1070)-2</f>
        <v>4</v>
      </c>
      <c r="M1070" s="3" t="str">
        <f ca="1">IF(AND(OR(I1070&lt;&gt;0,J1070&lt;&gt;0),N1070="Sim"),"F","")</f>
        <v>F</v>
      </c>
      <c r="N1070" s="84" t="s">
        <v>64</v>
      </c>
    </row>
    <row r="1071" spans="1:14" x14ac:dyDescent="0.2">
      <c r="B1071" s="92" t="s">
        <v>6169</v>
      </c>
      <c r="C1071" s="92" t="s">
        <v>8304</v>
      </c>
      <c r="D1071" s="79" t="str">
        <f ca="1">IF(ISNUMBER($L1071),OFFSET(Banco!$A$1,Composições!$L1071-1,COLUMN(Composições!D1071)-1),"")</f>
        <v>DISPOSITIVO DR, 4 POLOS, SENSIBILIDADE DE 30 MA, CORRENTE DE 40 A, TIPO AC</v>
      </c>
      <c r="E1071" s="78" t="str">
        <f ca="1">IF(ISNUMBER($L1071),OFFSET(Banco!$A$1,Composições!$L1071-1,COLUMN(Composições!E1071)-1),"")</f>
        <v>UN</v>
      </c>
      <c r="F1071" s="78">
        <f t="shared" ref="F1071:G1074" ca="1" si="187">TRUNC($H1071*ROUND(I1071,2),2)</f>
        <v>0</v>
      </c>
      <c r="G1071" s="78">
        <f t="shared" ca="1" si="187"/>
        <v>206.04</v>
      </c>
      <c r="H1071" s="80">
        <v>1</v>
      </c>
      <c r="I1071" s="81">
        <f ca="1">IF(ISNUMBER($L1071),VALUE(OFFSET(Banco!$A$1,Composições!$L1071-1,COLUMN(Composições!I1071)-4)),0)</f>
        <v>0</v>
      </c>
      <c r="J1071" s="81">
        <f ca="1">IF(ISNUMBER($L1071),VALUE(OFFSET(Banco!$A$1,Composições!$L1071-1,COLUMN(Composições!J1071)-4)),0)</f>
        <v>206.04</v>
      </c>
      <c r="K1071" s="1">
        <f>COUNTA($A$1:$A1071)-1</f>
        <v>164</v>
      </c>
      <c r="L1071" s="1">
        <f ca="1">MATCH(Composições!CONCATENAR,Banco!$A:$A,0)</f>
        <v>11682</v>
      </c>
      <c r="M1071" s="82" t="str">
        <f ca="1">IF(OR(ISERROR($L1071),$H1071="",$H1071=0),"",OFFSET(M$1,MATCH($K1071,$K$1:$K1071,0)-1,0))</f>
        <v>F</v>
      </c>
    </row>
    <row r="1072" spans="1:14" ht="22.5" x14ac:dyDescent="0.2">
      <c r="B1072" s="92" t="s">
        <v>6169</v>
      </c>
      <c r="C1072" s="92" t="s">
        <v>8235</v>
      </c>
      <c r="D1072" s="79" t="str">
        <f ca="1">IF(ISNUMBER($L1072),OFFSET(Banco!$A$1,Composições!$L1072-1,COLUMN(Composições!D1072)-1),"")</f>
        <v>TERMINAL A COMPRESSAO EM COBRE ESTANHADO PARA CABO 4 MM2, 1 FURO E 1 COMPRESSAO, PARA PARAFUSO DE FIXACAO M5</v>
      </c>
      <c r="E1072" s="78" t="str">
        <f ca="1">IF(ISNUMBER($L1072),OFFSET(Banco!$A$1,Composições!$L1072-1,COLUMN(Composições!E1072)-1),"")</f>
        <v>UN</v>
      </c>
      <c r="F1072" s="78">
        <f t="shared" ca="1" si="187"/>
        <v>0</v>
      </c>
      <c r="G1072" s="78">
        <f t="shared" ca="1" si="187"/>
        <v>7.24</v>
      </c>
      <c r="H1072" s="80">
        <v>4</v>
      </c>
      <c r="I1072" s="81">
        <f ca="1">IF(ISNUMBER($L1072),VALUE(OFFSET(Banco!$A$1,Composições!$L1072-1,COLUMN(Composições!I1072)-4)),0)</f>
        <v>0</v>
      </c>
      <c r="J1072" s="81">
        <f ca="1">IF(ISNUMBER($L1072),VALUE(OFFSET(Banco!$A$1,Composições!$L1072-1,COLUMN(Composições!J1072)-4)),0)</f>
        <v>1.81</v>
      </c>
      <c r="K1072" s="1">
        <f>COUNTA($A$1:$A1072)-1</f>
        <v>164</v>
      </c>
      <c r="L1072" s="1">
        <f ca="1">MATCH(Composições!CONCATENAR,Banco!$A:$A,0)</f>
        <v>14142</v>
      </c>
      <c r="M1072" s="82" t="str">
        <f ca="1">IF(OR(ISERROR($L1072),$H1072="",$H1072=0),"",OFFSET(M$1,MATCH($K1072,$K$1:$K1072,0)-1,0))</f>
        <v>F</v>
      </c>
    </row>
    <row r="1073" spans="1:14" x14ac:dyDescent="0.2">
      <c r="B1073" s="92" t="s">
        <v>6165</v>
      </c>
      <c r="C1073" s="92" t="s">
        <v>141</v>
      </c>
      <c r="D1073" s="79" t="str">
        <f ca="1">IF(ISNUMBER($L1073),OFFSET(Banco!$A$1,Composições!$L1073-1,COLUMN(Composições!D1073)-1),"")</f>
        <v>AUXILIAR DE ELETRICISTA COM ENCARGOS COMPLEMENTARES</v>
      </c>
      <c r="E1073" s="78" t="str">
        <f ca="1">IF(ISNUMBER($L1073),OFFSET(Banco!$A$1,Composições!$L1073-1,COLUMN(Composições!E1073)-1),"")</f>
        <v>H</v>
      </c>
      <c r="F1073" s="78">
        <f t="shared" ca="1" si="187"/>
        <v>0</v>
      </c>
      <c r="G1073" s="78">
        <f t="shared" ca="1" si="187"/>
        <v>6.38</v>
      </c>
      <c r="H1073" s="80">
        <v>0.25</v>
      </c>
      <c r="I1073" s="81">
        <f ca="1">IF(ISNUMBER($L1073),VALUE(OFFSET(Banco!$A$1,Composições!$L1073-1,COLUMN(Composições!I1073)-4)),0)</f>
        <v>0</v>
      </c>
      <c r="J1073" s="81">
        <f ca="1">IF(ISNUMBER($L1073),VALUE(OFFSET(Banco!$A$1,Composições!$L1073-1,COLUMN(Composições!J1073)-4)),0)</f>
        <v>25.52</v>
      </c>
      <c r="K1073" s="1">
        <f>COUNTA($A$1:$A1073)-1</f>
        <v>164</v>
      </c>
      <c r="L1073" s="1">
        <f ca="1">MATCH(Composições!CONCATENAR,Banco!$A:$A,0)</f>
        <v>7039</v>
      </c>
      <c r="M1073" s="82" t="str">
        <f ca="1">IF(OR(ISERROR($L1073),$H1073="",$H1073=0),"",OFFSET(M$1,MATCH($K1073,$K$1:$K1073,0)-1,0))</f>
        <v>F</v>
      </c>
    </row>
    <row r="1074" spans="1:14" x14ac:dyDescent="0.2">
      <c r="B1074" s="92" t="s">
        <v>6165</v>
      </c>
      <c r="C1074" s="92" t="s">
        <v>147</v>
      </c>
      <c r="D1074" s="79" t="str">
        <f ca="1">IF(ISNUMBER($L1074),OFFSET(Banco!$A$1,Composições!$L1074-1,COLUMN(Composições!D1074)-1),"")</f>
        <v>ELETRICISTA COM ENCARGOS COMPLEMENTARES</v>
      </c>
      <c r="E1074" s="78" t="str">
        <f ca="1">IF(ISNUMBER($L1074),OFFSET(Banco!$A$1,Composições!$L1074-1,COLUMN(Composições!E1074)-1),"")</f>
        <v>H</v>
      </c>
      <c r="F1074" s="78">
        <f t="shared" ca="1" si="187"/>
        <v>0</v>
      </c>
      <c r="G1074" s="78">
        <f t="shared" ca="1" si="187"/>
        <v>7.9</v>
      </c>
      <c r="H1074" s="80">
        <v>0.25</v>
      </c>
      <c r="I1074" s="81">
        <f ca="1">IF(ISNUMBER($L1074),VALUE(OFFSET(Banco!$A$1,Composições!$L1074-1,COLUMN(Composições!I1074)-4)),0)</f>
        <v>0</v>
      </c>
      <c r="J1074" s="81">
        <f ca="1">IF(ISNUMBER($L1074),VALUE(OFFSET(Banco!$A$1,Composições!$L1074-1,COLUMN(Composições!J1074)-4)),0)</f>
        <v>31.63</v>
      </c>
      <c r="K1074" s="1">
        <f>COUNTA($A$1:$A1074)-1</f>
        <v>164</v>
      </c>
      <c r="L1074" s="1">
        <f ca="1">MATCH(Composições!CONCATENAR,Banco!$A:$A,0)</f>
        <v>7259</v>
      </c>
      <c r="M1074" s="82" t="str">
        <f ca="1">IF(OR(ISERROR($L1074),$H1074="",$H1074=0),"",OFFSET(M$1,MATCH($K1074,$K$1:$K1074,0)-1,0))</f>
        <v>F</v>
      </c>
    </row>
    <row r="1075" spans="1:14" customFormat="1" ht="12.75" x14ac:dyDescent="0.2">
      <c r="K1075">
        <f>COUNTA($A$1:$A1075)-1</f>
        <v>164</v>
      </c>
      <c r="M1075" s="85" t="str">
        <f ca="1">IF(OFFSET($M$1,MATCH(OFFSET(K1075,-1,0),$K$1:$K1075,0)-1,0)="F","F","")</f>
        <v>F</v>
      </c>
    </row>
    <row r="1076" spans="1:14" x14ac:dyDescent="0.2">
      <c r="A1076" s="83" t="str">
        <f>CONCATENAR</f>
        <v xml:space="preserve">Composição FNDE 84 </v>
      </c>
      <c r="B1076" s="86" t="s">
        <v>8423</v>
      </c>
      <c r="C1076" s="86" t="s">
        <v>8301</v>
      </c>
      <c r="D1076" s="87" t="s">
        <v>8300</v>
      </c>
      <c r="E1076" s="86" t="s">
        <v>6148</v>
      </c>
      <c r="F1076" s="88">
        <f ca="1">IF($L1076&gt;0,SUM(OFFSET(F1076,1,0,$L1076),0))</f>
        <v>0</v>
      </c>
      <c r="G1076" s="88">
        <f ca="1">IF($L1076&gt;0,SUM(OFFSET(G1076,1,0,$L1076),0))</f>
        <v>246.14000000000001</v>
      </c>
      <c r="H1076" s="89"/>
      <c r="I1076" s="90">
        <f ca="1">IF(ISERROR(F1076),0,F1076)</f>
        <v>0</v>
      </c>
      <c r="J1076" s="91">
        <f ca="1">IF(ISERROR(G1076),0,G1076)</f>
        <v>246.14000000000001</v>
      </c>
      <c r="K1076" s="1">
        <f>COUNTA($A$1:$A1076)-1</f>
        <v>165</v>
      </c>
      <c r="L1076" s="1">
        <f>IF(MAX(K:K)=K1076,MATCH(9999999,$K:$K)+1,MATCH(K1076+1,K:K,0))-ROW(L1076)-2</f>
        <v>4</v>
      </c>
      <c r="M1076" s="3" t="str">
        <f ca="1">IF(AND(OR(I1076&lt;&gt;0,J1076&lt;&gt;0),N1076="Sim"),"F","")</f>
        <v>F</v>
      </c>
      <c r="N1076" s="84" t="s">
        <v>64</v>
      </c>
    </row>
    <row r="1077" spans="1:14" x14ac:dyDescent="0.2">
      <c r="B1077" s="92" t="s">
        <v>6169</v>
      </c>
      <c r="C1077" s="92" t="s">
        <v>8305</v>
      </c>
      <c r="D1077" s="79" t="str">
        <f ca="1">IF(ISNUMBER($L1077),OFFSET(Banco!$A$1,Composições!$L1077-1,COLUMN(Composições!D1077)-1),"")</f>
        <v>DISPOSITIVO DR, 4 POLOS, SENSIBILIDADE DE 30 MA, CORRENTE DE 63 A, TIPO AC</v>
      </c>
      <c r="E1077" s="78" t="str">
        <f ca="1">IF(ISNUMBER($L1077),OFFSET(Banco!$A$1,Composições!$L1077-1,COLUMN(Composições!E1077)-1),"")</f>
        <v>UN</v>
      </c>
      <c r="F1077" s="78">
        <f t="shared" ref="F1077:G1080" ca="1" si="188">TRUNC($H1077*ROUND(I1077,2),2)</f>
        <v>0</v>
      </c>
      <c r="G1077" s="78">
        <f t="shared" ca="1" si="188"/>
        <v>224.62</v>
      </c>
      <c r="H1077" s="80">
        <v>1</v>
      </c>
      <c r="I1077" s="81">
        <f ca="1">IF(ISNUMBER($L1077),VALUE(OFFSET(Banco!$A$1,Composições!$L1077-1,COLUMN(Composições!I1077)-4)),0)</f>
        <v>0</v>
      </c>
      <c r="J1077" s="81">
        <f ca="1">IF(ISNUMBER($L1077),VALUE(OFFSET(Banco!$A$1,Composições!$L1077-1,COLUMN(Composições!J1077)-4)),0)</f>
        <v>224.62</v>
      </c>
      <c r="K1077" s="1">
        <f>COUNTA($A$1:$A1077)-1</f>
        <v>165</v>
      </c>
      <c r="L1077" s="1">
        <f ca="1">MATCH(Composições!CONCATENAR,Banco!$A:$A,0)</f>
        <v>11683</v>
      </c>
      <c r="M1077" s="82" t="str">
        <f ca="1">IF(OR(ISERROR($L1077),$H1077="",$H1077=0),"",OFFSET(M$1,MATCH($K1077,$K$1:$K1077,0)-1,0))</f>
        <v>F</v>
      </c>
    </row>
    <row r="1078" spans="1:14" ht="22.5" x14ac:dyDescent="0.2">
      <c r="B1078" s="92" t="s">
        <v>6169</v>
      </c>
      <c r="C1078" s="92" t="s">
        <v>8235</v>
      </c>
      <c r="D1078" s="79" t="str">
        <f ca="1">IF(ISNUMBER($L1078),OFFSET(Banco!$A$1,Composições!$L1078-1,COLUMN(Composições!D1078)-1),"")</f>
        <v>TERMINAL A COMPRESSAO EM COBRE ESTANHADO PARA CABO 4 MM2, 1 FURO E 1 COMPRESSAO, PARA PARAFUSO DE FIXACAO M5</v>
      </c>
      <c r="E1078" s="78" t="str">
        <f ca="1">IF(ISNUMBER($L1078),OFFSET(Banco!$A$1,Composições!$L1078-1,COLUMN(Composições!E1078)-1),"")</f>
        <v>UN</v>
      </c>
      <c r="F1078" s="78">
        <f t="shared" ca="1" si="188"/>
        <v>0</v>
      </c>
      <c r="G1078" s="78">
        <f t="shared" ca="1" si="188"/>
        <v>7.24</v>
      </c>
      <c r="H1078" s="80">
        <v>4</v>
      </c>
      <c r="I1078" s="81">
        <f ca="1">IF(ISNUMBER($L1078),VALUE(OFFSET(Banco!$A$1,Composições!$L1078-1,COLUMN(Composições!I1078)-4)),0)</f>
        <v>0</v>
      </c>
      <c r="J1078" s="81">
        <f ca="1">IF(ISNUMBER($L1078),VALUE(OFFSET(Banco!$A$1,Composições!$L1078-1,COLUMN(Composições!J1078)-4)),0)</f>
        <v>1.81</v>
      </c>
      <c r="K1078" s="1">
        <f>COUNTA($A$1:$A1078)-1</f>
        <v>165</v>
      </c>
      <c r="L1078" s="1">
        <f ca="1">MATCH(Composições!CONCATENAR,Banco!$A:$A,0)</f>
        <v>14142</v>
      </c>
      <c r="M1078" s="82" t="str">
        <f ca="1">IF(OR(ISERROR($L1078),$H1078="",$H1078=0),"",OFFSET(M$1,MATCH($K1078,$K$1:$K1078,0)-1,0))</f>
        <v>F</v>
      </c>
    </row>
    <row r="1079" spans="1:14" x14ac:dyDescent="0.2">
      <c r="B1079" s="92" t="s">
        <v>6165</v>
      </c>
      <c r="C1079" s="92" t="s">
        <v>141</v>
      </c>
      <c r="D1079" s="79" t="str">
        <f ca="1">IF(ISNUMBER($L1079),OFFSET(Banco!$A$1,Composições!$L1079-1,COLUMN(Composições!D1079)-1),"")</f>
        <v>AUXILIAR DE ELETRICISTA COM ENCARGOS COMPLEMENTARES</v>
      </c>
      <c r="E1079" s="78" t="str">
        <f ca="1">IF(ISNUMBER($L1079),OFFSET(Banco!$A$1,Composições!$L1079-1,COLUMN(Composições!E1079)-1),"")</f>
        <v>H</v>
      </c>
      <c r="F1079" s="78">
        <f t="shared" ca="1" si="188"/>
        <v>0</v>
      </c>
      <c r="G1079" s="78">
        <f t="shared" ca="1" si="188"/>
        <v>6.38</v>
      </c>
      <c r="H1079" s="80">
        <v>0.25</v>
      </c>
      <c r="I1079" s="81">
        <f ca="1">IF(ISNUMBER($L1079),VALUE(OFFSET(Banco!$A$1,Composições!$L1079-1,COLUMN(Composições!I1079)-4)),0)</f>
        <v>0</v>
      </c>
      <c r="J1079" s="81">
        <f ca="1">IF(ISNUMBER($L1079),VALUE(OFFSET(Banco!$A$1,Composições!$L1079-1,COLUMN(Composições!J1079)-4)),0)</f>
        <v>25.52</v>
      </c>
      <c r="K1079" s="1">
        <f>COUNTA($A$1:$A1079)-1</f>
        <v>165</v>
      </c>
      <c r="L1079" s="1">
        <f ca="1">MATCH(Composições!CONCATENAR,Banco!$A:$A,0)</f>
        <v>7039</v>
      </c>
      <c r="M1079" s="82" t="str">
        <f ca="1">IF(OR(ISERROR($L1079),$H1079="",$H1079=0),"",OFFSET(M$1,MATCH($K1079,$K$1:$K1079,0)-1,0))</f>
        <v>F</v>
      </c>
    </row>
    <row r="1080" spans="1:14" x14ac:dyDescent="0.2">
      <c r="B1080" s="92" t="s">
        <v>6165</v>
      </c>
      <c r="C1080" s="92" t="s">
        <v>147</v>
      </c>
      <c r="D1080" s="79" t="str">
        <f ca="1">IF(ISNUMBER($L1080),OFFSET(Banco!$A$1,Composições!$L1080-1,COLUMN(Composições!D1080)-1),"")</f>
        <v>ELETRICISTA COM ENCARGOS COMPLEMENTARES</v>
      </c>
      <c r="E1080" s="78" t="str">
        <f ca="1">IF(ISNUMBER($L1080),OFFSET(Banco!$A$1,Composições!$L1080-1,COLUMN(Composições!E1080)-1),"")</f>
        <v>H</v>
      </c>
      <c r="F1080" s="78">
        <f t="shared" ca="1" si="188"/>
        <v>0</v>
      </c>
      <c r="G1080" s="78">
        <f t="shared" ca="1" si="188"/>
        <v>7.9</v>
      </c>
      <c r="H1080" s="80">
        <v>0.25</v>
      </c>
      <c r="I1080" s="81">
        <f ca="1">IF(ISNUMBER($L1080),VALUE(OFFSET(Banco!$A$1,Composições!$L1080-1,COLUMN(Composições!I1080)-4)),0)</f>
        <v>0</v>
      </c>
      <c r="J1080" s="81">
        <f ca="1">IF(ISNUMBER($L1080),VALUE(OFFSET(Banco!$A$1,Composições!$L1080-1,COLUMN(Composições!J1080)-4)),0)</f>
        <v>31.63</v>
      </c>
      <c r="K1080" s="1">
        <f>COUNTA($A$1:$A1080)-1</f>
        <v>165</v>
      </c>
      <c r="L1080" s="1">
        <f ca="1">MATCH(Composições!CONCATENAR,Banco!$A:$A,0)</f>
        <v>7259</v>
      </c>
      <c r="M1080" s="82" t="str">
        <f ca="1">IF(OR(ISERROR($L1080),$H1080="",$H1080=0),"",OFFSET(M$1,MATCH($K1080,$K$1:$K1080,0)-1,0))</f>
        <v>F</v>
      </c>
    </row>
    <row r="1081" spans="1:14" customFormat="1" ht="12.75" x14ac:dyDescent="0.2">
      <c r="K1081">
        <f>COUNTA($A$1:$A1081)-1</f>
        <v>165</v>
      </c>
      <c r="M1081" s="85" t="str">
        <f ca="1">IF(OFFSET($M$1,MATCH(OFFSET(K1081,-1,0),$K$1:$K1081,0)-1,0)="F","F","")</f>
        <v>F</v>
      </c>
    </row>
    <row r="1082" spans="1:14" x14ac:dyDescent="0.2">
      <c r="A1082" s="83" t="str">
        <f>CONCATENAR</f>
        <v xml:space="preserve">Composição FNDE 85 </v>
      </c>
      <c r="B1082" s="86" t="s">
        <v>8423</v>
      </c>
      <c r="C1082" s="86" t="s">
        <v>8299</v>
      </c>
      <c r="D1082" s="87" t="s">
        <v>8298</v>
      </c>
      <c r="E1082" s="86" t="s">
        <v>6148</v>
      </c>
      <c r="F1082" s="88">
        <f ca="1">IF($L1082&gt;0,SUM(OFFSET(F1082,1,0,$L1082),0))</f>
        <v>0</v>
      </c>
      <c r="G1082" s="88">
        <f ca="1">IF($L1082&gt;0,SUM(OFFSET(G1082,1,0,$L1082),0))</f>
        <v>443.52</v>
      </c>
      <c r="H1082" s="89"/>
      <c r="I1082" s="90">
        <f ca="1">IF(ISERROR(F1082),0,F1082)</f>
        <v>0</v>
      </c>
      <c r="J1082" s="91">
        <f ca="1">IF(ISERROR(G1082),0,G1082)</f>
        <v>443.52</v>
      </c>
      <c r="K1082" s="1">
        <f>COUNTA($A$1:$A1082)-1</f>
        <v>166</v>
      </c>
      <c r="L1082" s="1">
        <f>IF(MAX(K:K)=K1082,MATCH(9999999,$K:$K)+1,MATCH(K1082+1,K:K,0))-ROW(L1082)-2</f>
        <v>4</v>
      </c>
      <c r="M1082" s="3" t="str">
        <f ca="1">IF(AND(OR(I1082&lt;&gt;0,J1082&lt;&gt;0),N1082="Sim"),"F","")</f>
        <v>F</v>
      </c>
      <c r="N1082" s="84" t="s">
        <v>64</v>
      </c>
    </row>
    <row r="1083" spans="1:14" x14ac:dyDescent="0.2">
      <c r="B1083" s="92" t="s">
        <v>6169</v>
      </c>
      <c r="C1083" s="92" t="s">
        <v>8306</v>
      </c>
      <c r="D1083" s="79" t="str">
        <f ca="1">IF(ISNUMBER($L1083),OFFSET(Banco!$A$1,Composições!$L1083-1,COLUMN(Composições!D1083)-1),"")</f>
        <v>DISPOSITIVO DR, 4 POLOS, SENSIBILIDADE DE 30 MA, CORRENTE DE 80 A, TIPO AC</v>
      </c>
      <c r="E1083" s="78" t="str">
        <f ca="1">IF(ISNUMBER($L1083),OFFSET(Banco!$A$1,Composições!$L1083-1,COLUMN(Composições!E1083)-1),"")</f>
        <v>UN</v>
      </c>
      <c r="F1083" s="78">
        <f t="shared" ref="F1083:G1086" ca="1" si="189">TRUNC($H1083*ROUND(I1083,2),2)</f>
        <v>0</v>
      </c>
      <c r="G1083" s="78">
        <f t="shared" ca="1" si="189"/>
        <v>419.15</v>
      </c>
      <c r="H1083" s="80">
        <v>1</v>
      </c>
      <c r="I1083" s="81">
        <f ca="1">IF(ISNUMBER($L1083),VALUE(OFFSET(Banco!$A$1,Composições!$L1083-1,COLUMN(Composições!I1083)-4)),0)</f>
        <v>0</v>
      </c>
      <c r="J1083" s="81">
        <f ca="1">IF(ISNUMBER($L1083),VALUE(OFFSET(Banco!$A$1,Composições!$L1083-1,COLUMN(Composições!J1083)-4)),0)</f>
        <v>419.15</v>
      </c>
      <c r="K1083" s="1">
        <f>COUNTA($A$1:$A1083)-1</f>
        <v>166</v>
      </c>
      <c r="L1083" s="1">
        <f ca="1">MATCH(Composições!CONCATENAR,Banco!$A:$A,0)</f>
        <v>11684</v>
      </c>
      <c r="M1083" s="82" t="str">
        <f ca="1">IF(OR(ISERROR($L1083),$H1083="",$H1083=0),"",OFFSET(M$1,MATCH($K1083,$K$1:$K1083,0)-1,0))</f>
        <v>F</v>
      </c>
    </row>
    <row r="1084" spans="1:14" ht="22.5" x14ac:dyDescent="0.2">
      <c r="B1084" s="92" t="s">
        <v>6169</v>
      </c>
      <c r="C1084" s="92" t="s">
        <v>8235</v>
      </c>
      <c r="D1084" s="79" t="str">
        <f ca="1">IF(ISNUMBER($L1084),OFFSET(Banco!$A$1,Composições!$L1084-1,COLUMN(Composições!D1084)-1),"")</f>
        <v>TERMINAL A COMPRESSAO EM COBRE ESTANHADO PARA CABO 4 MM2, 1 FURO E 1 COMPRESSAO, PARA PARAFUSO DE FIXACAO M5</v>
      </c>
      <c r="E1084" s="78" t="str">
        <f ca="1">IF(ISNUMBER($L1084),OFFSET(Banco!$A$1,Composições!$L1084-1,COLUMN(Composições!E1084)-1),"")</f>
        <v>UN</v>
      </c>
      <c r="F1084" s="78">
        <f t="shared" ca="1" si="189"/>
        <v>0</v>
      </c>
      <c r="G1084" s="78">
        <f t="shared" ca="1" si="189"/>
        <v>7.24</v>
      </c>
      <c r="H1084" s="80">
        <v>4</v>
      </c>
      <c r="I1084" s="81">
        <f ca="1">IF(ISNUMBER($L1084),VALUE(OFFSET(Banco!$A$1,Composições!$L1084-1,COLUMN(Composições!I1084)-4)),0)</f>
        <v>0</v>
      </c>
      <c r="J1084" s="81">
        <f ca="1">IF(ISNUMBER($L1084),VALUE(OFFSET(Banco!$A$1,Composições!$L1084-1,COLUMN(Composições!J1084)-4)),0)</f>
        <v>1.81</v>
      </c>
      <c r="K1084" s="1">
        <f>COUNTA($A$1:$A1084)-1</f>
        <v>166</v>
      </c>
      <c r="L1084" s="1">
        <f ca="1">MATCH(Composições!CONCATENAR,Banco!$A:$A,0)</f>
        <v>14142</v>
      </c>
      <c r="M1084" s="82" t="str">
        <f ca="1">IF(OR(ISERROR($L1084),$H1084="",$H1084=0),"",OFFSET(M$1,MATCH($K1084,$K$1:$K1084,0)-1,0))</f>
        <v>F</v>
      </c>
    </row>
    <row r="1085" spans="1:14" x14ac:dyDescent="0.2">
      <c r="B1085" s="92" t="s">
        <v>6165</v>
      </c>
      <c r="C1085" s="92" t="s">
        <v>141</v>
      </c>
      <c r="D1085" s="79" t="str">
        <f ca="1">IF(ISNUMBER($L1085),OFFSET(Banco!$A$1,Composições!$L1085-1,COLUMN(Composições!D1085)-1),"")</f>
        <v>AUXILIAR DE ELETRICISTA COM ENCARGOS COMPLEMENTARES</v>
      </c>
      <c r="E1085" s="78" t="str">
        <f ca="1">IF(ISNUMBER($L1085),OFFSET(Banco!$A$1,Composições!$L1085-1,COLUMN(Composições!E1085)-1),"")</f>
        <v>H</v>
      </c>
      <c r="F1085" s="78">
        <f t="shared" ca="1" si="189"/>
        <v>0</v>
      </c>
      <c r="G1085" s="78">
        <f t="shared" ca="1" si="189"/>
        <v>7.65</v>
      </c>
      <c r="H1085" s="80">
        <v>0.3</v>
      </c>
      <c r="I1085" s="81">
        <f ca="1">IF(ISNUMBER($L1085),VALUE(OFFSET(Banco!$A$1,Composições!$L1085-1,COLUMN(Composições!I1085)-4)),0)</f>
        <v>0</v>
      </c>
      <c r="J1085" s="81">
        <f ca="1">IF(ISNUMBER($L1085),VALUE(OFFSET(Banco!$A$1,Composições!$L1085-1,COLUMN(Composições!J1085)-4)),0)</f>
        <v>25.52</v>
      </c>
      <c r="K1085" s="1">
        <f>COUNTA($A$1:$A1085)-1</f>
        <v>166</v>
      </c>
      <c r="L1085" s="1">
        <f ca="1">MATCH(Composições!CONCATENAR,Banco!$A:$A,0)</f>
        <v>7039</v>
      </c>
      <c r="M1085" s="82" t="str">
        <f ca="1">IF(OR(ISERROR($L1085),$H1085="",$H1085=0),"",OFFSET(M$1,MATCH($K1085,$K$1:$K1085,0)-1,0))</f>
        <v>F</v>
      </c>
    </row>
    <row r="1086" spans="1:14" x14ac:dyDescent="0.2">
      <c r="B1086" s="92" t="s">
        <v>6165</v>
      </c>
      <c r="C1086" s="92" t="s">
        <v>147</v>
      </c>
      <c r="D1086" s="79" t="str">
        <f ca="1">IF(ISNUMBER($L1086),OFFSET(Banco!$A$1,Composições!$L1086-1,COLUMN(Composições!D1086)-1),"")</f>
        <v>ELETRICISTA COM ENCARGOS COMPLEMENTARES</v>
      </c>
      <c r="E1086" s="78" t="str">
        <f ca="1">IF(ISNUMBER($L1086),OFFSET(Banco!$A$1,Composições!$L1086-1,COLUMN(Composições!E1086)-1),"")</f>
        <v>H</v>
      </c>
      <c r="F1086" s="78">
        <f t="shared" ca="1" si="189"/>
        <v>0</v>
      </c>
      <c r="G1086" s="78">
        <f t="shared" ca="1" si="189"/>
        <v>9.48</v>
      </c>
      <c r="H1086" s="80">
        <v>0.3</v>
      </c>
      <c r="I1086" s="81">
        <f ca="1">IF(ISNUMBER($L1086),VALUE(OFFSET(Banco!$A$1,Composições!$L1086-1,COLUMN(Composições!I1086)-4)),0)</f>
        <v>0</v>
      </c>
      <c r="J1086" s="81">
        <f ca="1">IF(ISNUMBER($L1086),VALUE(OFFSET(Banco!$A$1,Composições!$L1086-1,COLUMN(Composições!J1086)-4)),0)</f>
        <v>31.63</v>
      </c>
      <c r="K1086" s="1">
        <f>COUNTA($A$1:$A1086)-1</f>
        <v>166</v>
      </c>
      <c r="L1086" s="1">
        <f ca="1">MATCH(Composições!CONCATENAR,Banco!$A:$A,0)</f>
        <v>7259</v>
      </c>
      <c r="M1086" s="82" t="str">
        <f ca="1">IF(OR(ISERROR($L1086),$H1086="",$H1086=0),"",OFFSET(M$1,MATCH($K1086,$K$1:$K1086,0)-1,0))</f>
        <v>F</v>
      </c>
    </row>
    <row r="1087" spans="1:14" customFormat="1" ht="12.75" x14ac:dyDescent="0.2">
      <c r="K1087">
        <f>COUNTA($A$1:$A1087)-1</f>
        <v>166</v>
      </c>
      <c r="M1087" s="85" t="str">
        <f ca="1">IF(OFFSET($M$1,MATCH(OFFSET(K1087,-1,0),$K$1:$K1087,0)-1,0)="F","F","")</f>
        <v>F</v>
      </c>
    </row>
    <row r="1088" spans="1:14" x14ac:dyDescent="0.2">
      <c r="A1088" s="83" t="str">
        <f>CONCATENAR</f>
        <v>Composição FNDE 395</v>
      </c>
      <c r="B1088" s="86" t="s">
        <v>8423</v>
      </c>
      <c r="C1088" s="86" t="s">
        <v>8297</v>
      </c>
      <c r="D1088" s="87" t="s">
        <v>8296</v>
      </c>
      <c r="E1088" s="86" t="s">
        <v>6148</v>
      </c>
      <c r="F1088" s="88">
        <f ca="1">IF($L1088&gt;0,SUM(OFFSET(F1088,1,0,$L1088),0))</f>
        <v>0</v>
      </c>
      <c r="G1088" s="88">
        <f ca="1">IF($L1088&gt;0,SUM(OFFSET(G1088,1,0,$L1088),0))</f>
        <v>381.43</v>
      </c>
      <c r="H1088" s="89"/>
      <c r="I1088" s="90">
        <f ca="1">IF(ISERROR(F1088),0,F1088)</f>
        <v>0</v>
      </c>
      <c r="J1088" s="91">
        <f ca="1">IF(ISERROR(G1088),0,G1088)</f>
        <v>381.43</v>
      </c>
      <c r="K1088" s="1">
        <f>COUNTA($A$1:$A1088)-1</f>
        <v>167</v>
      </c>
      <c r="L1088" s="1">
        <f>IF(MAX(K:K)=K1088,MATCH(9999999,$K:$K)+1,MATCH(K1088+1,K:K,0))-ROW(L1088)-2</f>
        <v>4</v>
      </c>
      <c r="M1088" s="3" t="str">
        <f ca="1">IF(AND(OR(I1088&lt;&gt;0,J1088&lt;&gt;0),N1088="Sim"),"F","")</f>
        <v>F</v>
      </c>
      <c r="N1088" s="84" t="s">
        <v>64</v>
      </c>
    </row>
    <row r="1089" spans="1:14" x14ac:dyDescent="0.2">
      <c r="B1089" s="92" t="s">
        <v>6169</v>
      </c>
      <c r="C1089" s="92" t="s">
        <v>8307</v>
      </c>
      <c r="D1089" s="79" t="str">
        <f ca="1">IF(ISNUMBER($L1089),OFFSET(Banco!$A$1,Composições!$L1089-1,COLUMN(Composições!D1089)-1),"")</f>
        <v>DISPOSITIVO DR, 2 POLOS, SENSIBILIDADE DE 30 MA, CORRENTE DE 100 A, TIPO AC</v>
      </c>
      <c r="E1089" s="78" t="str">
        <f ca="1">IF(ISNUMBER($L1089),OFFSET(Banco!$A$1,Composições!$L1089-1,COLUMN(Composições!E1089)-1),"")</f>
        <v>UN</v>
      </c>
      <c r="F1089" s="78">
        <f t="shared" ref="F1089:G1092" ca="1" si="190">TRUNC($H1089*ROUND(I1089,2),2)</f>
        <v>0</v>
      </c>
      <c r="G1089" s="78">
        <f t="shared" ca="1" si="190"/>
        <v>359.91</v>
      </c>
      <c r="H1089" s="80">
        <v>1</v>
      </c>
      <c r="I1089" s="81">
        <f ca="1">IF(ISNUMBER($L1089),VALUE(OFFSET(Banco!$A$1,Composições!$L1089-1,COLUMN(Composições!I1089)-4)),0)</f>
        <v>0</v>
      </c>
      <c r="J1089" s="81">
        <f ca="1">IF(ISNUMBER($L1089),VALUE(OFFSET(Banco!$A$1,Composições!$L1089-1,COLUMN(Composições!J1089)-4)),0)</f>
        <v>359.91</v>
      </c>
      <c r="K1089" s="1">
        <f>COUNTA($A$1:$A1089)-1</f>
        <v>167</v>
      </c>
      <c r="L1089" s="1">
        <f ca="1">MATCH(Composições!CONCATENAR,Banco!$A:$A,0)</f>
        <v>11671</v>
      </c>
      <c r="M1089" s="82" t="str">
        <f ca="1">IF(OR(ISERROR($L1089),$H1089="",$H1089=0),"",OFFSET(M$1,MATCH($K1089,$K$1:$K1089,0)-1,0))</f>
        <v>F</v>
      </c>
    </row>
    <row r="1090" spans="1:14" ht="22.5" x14ac:dyDescent="0.2">
      <c r="B1090" s="92" t="s">
        <v>6169</v>
      </c>
      <c r="C1090" s="92" t="s">
        <v>8235</v>
      </c>
      <c r="D1090" s="79" t="str">
        <f ca="1">IF(ISNUMBER($L1090),OFFSET(Banco!$A$1,Composições!$L1090-1,COLUMN(Composições!D1090)-1),"")</f>
        <v>TERMINAL A COMPRESSAO EM COBRE ESTANHADO PARA CABO 4 MM2, 1 FURO E 1 COMPRESSAO, PARA PARAFUSO DE FIXACAO M5</v>
      </c>
      <c r="E1090" s="78" t="str">
        <f ca="1">IF(ISNUMBER($L1090),OFFSET(Banco!$A$1,Composições!$L1090-1,COLUMN(Composições!E1090)-1),"")</f>
        <v>UN</v>
      </c>
      <c r="F1090" s="78">
        <f t="shared" ca="1" si="190"/>
        <v>0</v>
      </c>
      <c r="G1090" s="78">
        <f t="shared" ca="1" si="190"/>
        <v>7.24</v>
      </c>
      <c r="H1090" s="80">
        <v>4</v>
      </c>
      <c r="I1090" s="81">
        <f ca="1">IF(ISNUMBER($L1090),VALUE(OFFSET(Banco!$A$1,Composições!$L1090-1,COLUMN(Composições!I1090)-4)),0)</f>
        <v>0</v>
      </c>
      <c r="J1090" s="81">
        <f ca="1">IF(ISNUMBER($L1090),VALUE(OFFSET(Banco!$A$1,Composições!$L1090-1,COLUMN(Composições!J1090)-4)),0)</f>
        <v>1.81</v>
      </c>
      <c r="K1090" s="1">
        <f>COUNTA($A$1:$A1090)-1</f>
        <v>167</v>
      </c>
      <c r="L1090" s="1">
        <f ca="1">MATCH(Composições!CONCATENAR,Banco!$A:$A,0)</f>
        <v>14142</v>
      </c>
      <c r="M1090" s="82" t="str">
        <f ca="1">IF(OR(ISERROR($L1090),$H1090="",$H1090=0),"",OFFSET(M$1,MATCH($K1090,$K$1:$K1090,0)-1,0))</f>
        <v>F</v>
      </c>
    </row>
    <row r="1091" spans="1:14" x14ac:dyDescent="0.2">
      <c r="B1091" s="92" t="s">
        <v>6165</v>
      </c>
      <c r="C1091" s="92" t="s">
        <v>141</v>
      </c>
      <c r="D1091" s="79" t="str">
        <f ca="1">IF(ISNUMBER($L1091),OFFSET(Banco!$A$1,Composições!$L1091-1,COLUMN(Composições!D1091)-1),"")</f>
        <v>AUXILIAR DE ELETRICISTA COM ENCARGOS COMPLEMENTARES</v>
      </c>
      <c r="E1091" s="78" t="str">
        <f ca="1">IF(ISNUMBER($L1091),OFFSET(Banco!$A$1,Composições!$L1091-1,COLUMN(Composições!E1091)-1),"")</f>
        <v>H</v>
      </c>
      <c r="F1091" s="78">
        <f t="shared" ca="1" si="190"/>
        <v>0</v>
      </c>
      <c r="G1091" s="78">
        <f t="shared" ca="1" si="190"/>
        <v>6.38</v>
      </c>
      <c r="H1091" s="80">
        <v>0.25</v>
      </c>
      <c r="I1091" s="81">
        <f ca="1">IF(ISNUMBER($L1091),VALUE(OFFSET(Banco!$A$1,Composições!$L1091-1,COLUMN(Composições!I1091)-4)),0)</f>
        <v>0</v>
      </c>
      <c r="J1091" s="81">
        <f ca="1">IF(ISNUMBER($L1091),VALUE(OFFSET(Banco!$A$1,Composições!$L1091-1,COLUMN(Composições!J1091)-4)),0)</f>
        <v>25.52</v>
      </c>
      <c r="K1091" s="1">
        <f>COUNTA($A$1:$A1091)-1</f>
        <v>167</v>
      </c>
      <c r="L1091" s="1">
        <f ca="1">MATCH(Composições!CONCATENAR,Banco!$A:$A,0)</f>
        <v>7039</v>
      </c>
      <c r="M1091" s="82" t="str">
        <f ca="1">IF(OR(ISERROR($L1091),$H1091="",$H1091=0),"",OFFSET(M$1,MATCH($K1091,$K$1:$K1091,0)-1,0))</f>
        <v>F</v>
      </c>
    </row>
    <row r="1092" spans="1:14" x14ac:dyDescent="0.2">
      <c r="B1092" s="92" t="s">
        <v>6165</v>
      </c>
      <c r="C1092" s="92" t="s">
        <v>147</v>
      </c>
      <c r="D1092" s="79" t="str">
        <f ca="1">IF(ISNUMBER($L1092),OFFSET(Banco!$A$1,Composições!$L1092-1,COLUMN(Composições!D1092)-1),"")</f>
        <v>ELETRICISTA COM ENCARGOS COMPLEMENTARES</v>
      </c>
      <c r="E1092" s="78" t="str">
        <f ca="1">IF(ISNUMBER($L1092),OFFSET(Banco!$A$1,Composições!$L1092-1,COLUMN(Composições!E1092)-1),"")</f>
        <v>H</v>
      </c>
      <c r="F1092" s="78">
        <f t="shared" ca="1" si="190"/>
        <v>0</v>
      </c>
      <c r="G1092" s="78">
        <f t="shared" ca="1" si="190"/>
        <v>7.9</v>
      </c>
      <c r="H1092" s="80">
        <v>0.25</v>
      </c>
      <c r="I1092" s="81">
        <f ca="1">IF(ISNUMBER($L1092),VALUE(OFFSET(Banco!$A$1,Composições!$L1092-1,COLUMN(Composições!I1092)-4)),0)</f>
        <v>0</v>
      </c>
      <c r="J1092" s="81">
        <f ca="1">IF(ISNUMBER($L1092),VALUE(OFFSET(Banco!$A$1,Composições!$L1092-1,COLUMN(Composições!J1092)-4)),0)</f>
        <v>31.63</v>
      </c>
      <c r="K1092" s="1">
        <f>COUNTA($A$1:$A1092)-1</f>
        <v>167</v>
      </c>
      <c r="L1092" s="1">
        <f ca="1">MATCH(Composições!CONCATENAR,Banco!$A:$A,0)</f>
        <v>7259</v>
      </c>
      <c r="M1092" s="82" t="str">
        <f ca="1">IF(OR(ISERROR($L1092),$H1092="",$H1092=0),"",OFFSET(M$1,MATCH($K1092,$K$1:$K1092,0)-1,0))</f>
        <v>F</v>
      </c>
    </row>
    <row r="1093" spans="1:14" customFormat="1" ht="12.75" x14ac:dyDescent="0.2">
      <c r="K1093">
        <f>COUNTA($A$1:$A1093)-1</f>
        <v>167</v>
      </c>
      <c r="M1093" s="85" t="str">
        <f ca="1">IF(OFFSET($M$1,MATCH(OFFSET(K1093,-1,0),$K$1:$K1093,0)-1,0)="F","F","")</f>
        <v>F</v>
      </c>
    </row>
    <row r="1094" spans="1:14" x14ac:dyDescent="0.2">
      <c r="A1094" s="83" t="str">
        <f>CONCATENAR</f>
        <v xml:space="preserve">Composição FNDE 390 </v>
      </c>
      <c r="B1094" s="86" t="s">
        <v>8423</v>
      </c>
      <c r="C1094" s="86" t="s">
        <v>8295</v>
      </c>
      <c r="D1094" s="87" t="s">
        <v>8294</v>
      </c>
      <c r="E1094" s="86" t="s">
        <v>6148</v>
      </c>
      <c r="F1094" s="88">
        <f ca="1">IF($L1094&gt;0,SUM(OFFSET(F1094,1,0,$L1094),0))</f>
        <v>0</v>
      </c>
      <c r="G1094" s="88">
        <f ca="1">IF($L1094&gt;0,SUM(OFFSET(G1094,1,0,$L1094),0))</f>
        <v>440.46</v>
      </c>
      <c r="H1094" s="89"/>
      <c r="I1094" s="90">
        <f ca="1">IF(ISERROR(F1094),0,F1094)</f>
        <v>0</v>
      </c>
      <c r="J1094" s="91">
        <f ca="1">IF(ISERROR(G1094),0,G1094)</f>
        <v>440.46</v>
      </c>
      <c r="K1094" s="1">
        <f>COUNTA($A$1:$A1094)-1</f>
        <v>168</v>
      </c>
      <c r="L1094" s="1">
        <f>IF(MAX(K:K)=K1094,MATCH(9999999,$K:$K)+1,MATCH(K1094+1,K:K,0))-ROW(L1094)-2</f>
        <v>4</v>
      </c>
      <c r="M1094" s="3" t="str">
        <f ca="1">IF(AND(OR(I1094&lt;&gt;0,J1094&lt;&gt;0),N1094="Sim"),"F","")</f>
        <v>F</v>
      </c>
      <c r="N1094" s="84" t="s">
        <v>64</v>
      </c>
    </row>
    <row r="1095" spans="1:14" x14ac:dyDescent="0.2">
      <c r="B1095" s="92" t="s">
        <v>6169</v>
      </c>
      <c r="C1095" s="92" t="s">
        <v>8308</v>
      </c>
      <c r="D1095" s="79" t="str">
        <f ca="1">IF(ISNUMBER($L1095),OFFSET(Banco!$A$1,Composições!$L1095-1,COLUMN(Composições!D1095)-1),"")</f>
        <v>DISPOSITIVO DR, 4 POLOS, SENSIBILIDADE DE 30 MA, CORRENTE DE 100 A, TIPO AC</v>
      </c>
      <c r="E1095" s="78" t="str">
        <f ca="1">IF(ISNUMBER($L1095),OFFSET(Banco!$A$1,Composições!$L1095-1,COLUMN(Composições!E1095)-1),"")</f>
        <v>UN</v>
      </c>
      <c r="F1095" s="78">
        <f t="shared" ref="F1095:G1098" ca="1" si="191">TRUNC($H1095*ROUND(I1095,2),2)</f>
        <v>0</v>
      </c>
      <c r="G1095" s="78">
        <f t="shared" ca="1" si="191"/>
        <v>416.09</v>
      </c>
      <c r="H1095" s="80">
        <v>1</v>
      </c>
      <c r="I1095" s="81">
        <f ca="1">IF(ISNUMBER($L1095),VALUE(OFFSET(Banco!$A$1,Composições!$L1095-1,COLUMN(Composições!I1095)-4)),0)</f>
        <v>0</v>
      </c>
      <c r="J1095" s="81">
        <f ca="1">IF(ISNUMBER($L1095),VALUE(OFFSET(Banco!$A$1,Composições!$L1095-1,COLUMN(Composições!J1095)-4)),0)</f>
        <v>416.09</v>
      </c>
      <c r="K1095" s="1">
        <f>COUNTA($A$1:$A1095)-1</f>
        <v>168</v>
      </c>
      <c r="L1095" s="1">
        <f ca="1">MATCH(Composições!CONCATENAR,Banco!$A:$A,0)</f>
        <v>11680</v>
      </c>
      <c r="M1095" s="82" t="str">
        <f ca="1">IF(OR(ISERROR($L1095),$H1095="",$H1095=0),"",OFFSET(M$1,MATCH($K1095,$K$1:$K1095,0)-1,0))</f>
        <v>F</v>
      </c>
    </row>
    <row r="1096" spans="1:14" ht="22.5" x14ac:dyDescent="0.2">
      <c r="B1096" s="92" t="s">
        <v>6169</v>
      </c>
      <c r="C1096" s="92" t="s">
        <v>8235</v>
      </c>
      <c r="D1096" s="79" t="str">
        <f ca="1">IF(ISNUMBER($L1096),OFFSET(Banco!$A$1,Composições!$L1096-1,COLUMN(Composições!D1096)-1),"")</f>
        <v>TERMINAL A COMPRESSAO EM COBRE ESTANHADO PARA CABO 4 MM2, 1 FURO E 1 COMPRESSAO, PARA PARAFUSO DE FIXACAO M5</v>
      </c>
      <c r="E1096" s="78" t="str">
        <f ca="1">IF(ISNUMBER($L1096),OFFSET(Banco!$A$1,Composições!$L1096-1,COLUMN(Composições!E1096)-1),"")</f>
        <v>UN</v>
      </c>
      <c r="F1096" s="78">
        <f t="shared" ca="1" si="191"/>
        <v>0</v>
      </c>
      <c r="G1096" s="78">
        <f t="shared" ca="1" si="191"/>
        <v>7.24</v>
      </c>
      <c r="H1096" s="80">
        <v>4</v>
      </c>
      <c r="I1096" s="81">
        <f ca="1">IF(ISNUMBER($L1096),VALUE(OFFSET(Banco!$A$1,Composições!$L1096-1,COLUMN(Composições!I1096)-4)),0)</f>
        <v>0</v>
      </c>
      <c r="J1096" s="81">
        <f ca="1">IF(ISNUMBER($L1096),VALUE(OFFSET(Banco!$A$1,Composições!$L1096-1,COLUMN(Composições!J1096)-4)),0)</f>
        <v>1.81</v>
      </c>
      <c r="K1096" s="1">
        <f>COUNTA($A$1:$A1096)-1</f>
        <v>168</v>
      </c>
      <c r="L1096" s="1">
        <f ca="1">MATCH(Composições!CONCATENAR,Banco!$A:$A,0)</f>
        <v>14142</v>
      </c>
      <c r="M1096" s="82" t="str">
        <f ca="1">IF(OR(ISERROR($L1096),$H1096="",$H1096=0),"",OFFSET(M$1,MATCH($K1096,$K$1:$K1096,0)-1,0))</f>
        <v>F</v>
      </c>
    </row>
    <row r="1097" spans="1:14" x14ac:dyDescent="0.2">
      <c r="B1097" s="92" t="s">
        <v>6165</v>
      </c>
      <c r="C1097" s="92" t="s">
        <v>141</v>
      </c>
      <c r="D1097" s="79" t="str">
        <f ca="1">IF(ISNUMBER($L1097),OFFSET(Banco!$A$1,Composições!$L1097-1,COLUMN(Composições!D1097)-1),"")</f>
        <v>AUXILIAR DE ELETRICISTA COM ENCARGOS COMPLEMENTARES</v>
      </c>
      <c r="E1097" s="78" t="str">
        <f ca="1">IF(ISNUMBER($L1097),OFFSET(Banco!$A$1,Composições!$L1097-1,COLUMN(Composições!E1097)-1),"")</f>
        <v>H</v>
      </c>
      <c r="F1097" s="78">
        <f t="shared" ca="1" si="191"/>
        <v>0</v>
      </c>
      <c r="G1097" s="78">
        <f t="shared" ca="1" si="191"/>
        <v>7.65</v>
      </c>
      <c r="H1097" s="80">
        <v>0.3</v>
      </c>
      <c r="I1097" s="81">
        <f ca="1">IF(ISNUMBER($L1097),VALUE(OFFSET(Banco!$A$1,Composições!$L1097-1,COLUMN(Composições!I1097)-4)),0)</f>
        <v>0</v>
      </c>
      <c r="J1097" s="81">
        <f ca="1">IF(ISNUMBER($L1097),VALUE(OFFSET(Banco!$A$1,Composições!$L1097-1,COLUMN(Composições!J1097)-4)),0)</f>
        <v>25.52</v>
      </c>
      <c r="K1097" s="1">
        <f>COUNTA($A$1:$A1097)-1</f>
        <v>168</v>
      </c>
      <c r="L1097" s="1">
        <f ca="1">MATCH(Composições!CONCATENAR,Banco!$A:$A,0)</f>
        <v>7039</v>
      </c>
      <c r="M1097" s="82" t="str">
        <f ca="1">IF(OR(ISERROR($L1097),$H1097="",$H1097=0),"",OFFSET(M$1,MATCH($K1097,$K$1:$K1097,0)-1,0))</f>
        <v>F</v>
      </c>
    </row>
    <row r="1098" spans="1:14" x14ac:dyDescent="0.2">
      <c r="B1098" s="92" t="s">
        <v>6165</v>
      </c>
      <c r="C1098" s="92" t="s">
        <v>147</v>
      </c>
      <c r="D1098" s="79" t="str">
        <f ca="1">IF(ISNUMBER($L1098),OFFSET(Banco!$A$1,Composições!$L1098-1,COLUMN(Composições!D1098)-1),"")</f>
        <v>ELETRICISTA COM ENCARGOS COMPLEMENTARES</v>
      </c>
      <c r="E1098" s="78" t="str">
        <f ca="1">IF(ISNUMBER($L1098),OFFSET(Banco!$A$1,Composições!$L1098-1,COLUMN(Composições!E1098)-1),"")</f>
        <v>H</v>
      </c>
      <c r="F1098" s="78">
        <f t="shared" ca="1" si="191"/>
        <v>0</v>
      </c>
      <c r="G1098" s="78">
        <f t="shared" ca="1" si="191"/>
        <v>9.48</v>
      </c>
      <c r="H1098" s="80">
        <v>0.3</v>
      </c>
      <c r="I1098" s="81">
        <f ca="1">IF(ISNUMBER($L1098),VALUE(OFFSET(Banco!$A$1,Composições!$L1098-1,COLUMN(Composições!I1098)-4)),0)</f>
        <v>0</v>
      </c>
      <c r="J1098" s="81">
        <f ca="1">IF(ISNUMBER($L1098),VALUE(OFFSET(Banco!$A$1,Composições!$L1098-1,COLUMN(Composições!J1098)-4)),0)</f>
        <v>31.63</v>
      </c>
      <c r="K1098" s="1">
        <f>COUNTA($A$1:$A1098)-1</f>
        <v>168</v>
      </c>
      <c r="L1098" s="1">
        <f ca="1">MATCH(Composições!CONCATENAR,Banco!$A:$A,0)</f>
        <v>7259</v>
      </c>
      <c r="M1098" s="82" t="str">
        <f ca="1">IF(OR(ISERROR($L1098),$H1098="",$H1098=0),"",OFFSET(M$1,MATCH($K1098,$K$1:$K1098,0)-1,0))</f>
        <v>F</v>
      </c>
    </row>
    <row r="1099" spans="1:14" customFormat="1" ht="12.75" x14ac:dyDescent="0.2">
      <c r="K1099">
        <f>COUNTA($A$1:$A1099)-1</f>
        <v>168</v>
      </c>
      <c r="M1099" s="85" t="str">
        <f ca="1">IF(OFFSET($M$1,MATCH(OFFSET(K1099,-1,0),$K$1:$K1099,0)-1,0)="F","F","")</f>
        <v>F</v>
      </c>
    </row>
    <row r="1100" spans="1:14" x14ac:dyDescent="0.2">
      <c r="A1100" s="83" t="str">
        <f>CONCATENAR</f>
        <v xml:space="preserve">Composição FNDE 393 </v>
      </c>
      <c r="B1100" s="86" t="s">
        <v>8423</v>
      </c>
      <c r="C1100" s="86" t="s">
        <v>8293</v>
      </c>
      <c r="D1100" s="87" t="s">
        <v>8292</v>
      </c>
      <c r="E1100" s="86" t="s">
        <v>6148</v>
      </c>
      <c r="F1100" s="88">
        <f ca="1">IF($L1100&gt;0,SUM(OFFSET(F1100,1,0,$L1100),0))</f>
        <v>0</v>
      </c>
      <c r="G1100" s="88">
        <f ca="1">IF($L1100&gt;0,SUM(OFFSET(G1100,1,0,$L1100),0))</f>
        <v>482.06</v>
      </c>
      <c r="H1100" s="89"/>
      <c r="I1100" s="90">
        <f ca="1">IF(ISERROR(F1100),0,F1100)</f>
        <v>0</v>
      </c>
      <c r="J1100" s="91">
        <f ca="1">IF(ISERROR(G1100),0,G1100)</f>
        <v>482.06</v>
      </c>
      <c r="K1100" s="1">
        <f>COUNTA($A$1:$A1100)-1</f>
        <v>169</v>
      </c>
      <c r="L1100" s="1">
        <f>IF(MAX(K:K)=K1100,MATCH(9999999,$K:$K)+1,MATCH(K1100+1,K:K,0))-ROW(L1100)-2</f>
        <v>4</v>
      </c>
      <c r="M1100" s="3" t="str">
        <f ca="1">IF(AND(OR(I1100&lt;&gt;0,J1100&lt;&gt;0),N1100="Sim"),"F","")</f>
        <v>F</v>
      </c>
      <c r="N1100" s="84" t="s">
        <v>64</v>
      </c>
    </row>
    <row r="1101" spans="1:14" x14ac:dyDescent="0.2">
      <c r="B1101" s="92" t="s">
        <v>6169</v>
      </c>
      <c r="C1101" s="92" t="s">
        <v>8308</v>
      </c>
      <c r="D1101" s="79" t="str">
        <f ca="1">IF(ISNUMBER($L1101),OFFSET(Banco!$A$1,Composições!$L1101-1,COLUMN(Composições!D1101)-1),"")</f>
        <v>DISPOSITIVO DR, 4 POLOS, SENSIBILIDADE DE 30 MA, CORRENTE DE 100 A, TIPO AC</v>
      </c>
      <c r="E1101" s="78" t="str">
        <f ca="1">IF(ISNUMBER($L1101),OFFSET(Banco!$A$1,Composições!$L1101-1,COLUMN(Composições!E1101)-1),"")</f>
        <v>UN</v>
      </c>
      <c r="F1101" s="78">
        <f t="shared" ref="F1101:G1104" ca="1" si="192">TRUNC($H1101*ROUND(I1101,2),2)</f>
        <v>0</v>
      </c>
      <c r="G1101" s="78">
        <f t="shared" ca="1" si="192"/>
        <v>457.69</v>
      </c>
      <c r="H1101" s="80">
        <v>1.1000000000000001</v>
      </c>
      <c r="I1101" s="81">
        <f ca="1">IF(ISNUMBER($L1101),VALUE(OFFSET(Banco!$A$1,Composições!$L1101-1,COLUMN(Composições!I1101)-4)),0)</f>
        <v>0</v>
      </c>
      <c r="J1101" s="81">
        <f ca="1">IF(ISNUMBER($L1101),VALUE(OFFSET(Banco!$A$1,Composições!$L1101-1,COLUMN(Composições!J1101)-4)),0)</f>
        <v>416.09</v>
      </c>
      <c r="K1101" s="1">
        <f>COUNTA($A$1:$A1101)-1</f>
        <v>169</v>
      </c>
      <c r="L1101" s="1">
        <f ca="1">MATCH(Composições!CONCATENAR,Banco!$A:$A,0)</f>
        <v>11680</v>
      </c>
      <c r="M1101" s="82" t="str">
        <f ca="1">IF(OR(ISERROR($L1101),$H1101="",$H1101=0),"",OFFSET(M$1,MATCH($K1101,$K$1:$K1101,0)-1,0))</f>
        <v>F</v>
      </c>
    </row>
    <row r="1102" spans="1:14" ht="22.5" x14ac:dyDescent="0.2">
      <c r="B1102" s="92" t="s">
        <v>6169</v>
      </c>
      <c r="C1102" s="92" t="s">
        <v>8235</v>
      </c>
      <c r="D1102" s="79" t="str">
        <f ca="1">IF(ISNUMBER($L1102),OFFSET(Banco!$A$1,Composições!$L1102-1,COLUMN(Composições!D1102)-1),"")</f>
        <v>TERMINAL A COMPRESSAO EM COBRE ESTANHADO PARA CABO 4 MM2, 1 FURO E 1 COMPRESSAO, PARA PARAFUSO DE FIXACAO M5</v>
      </c>
      <c r="E1102" s="78" t="str">
        <f ca="1">IF(ISNUMBER($L1102),OFFSET(Banco!$A$1,Composições!$L1102-1,COLUMN(Composições!E1102)-1),"")</f>
        <v>UN</v>
      </c>
      <c r="F1102" s="78">
        <f t="shared" ca="1" si="192"/>
        <v>0</v>
      </c>
      <c r="G1102" s="78">
        <f t="shared" ca="1" si="192"/>
        <v>7.24</v>
      </c>
      <c r="H1102" s="80">
        <v>4</v>
      </c>
      <c r="I1102" s="81">
        <f ca="1">IF(ISNUMBER($L1102),VALUE(OFFSET(Banco!$A$1,Composições!$L1102-1,COLUMN(Composições!I1102)-4)),0)</f>
        <v>0</v>
      </c>
      <c r="J1102" s="81">
        <f ca="1">IF(ISNUMBER($L1102),VALUE(OFFSET(Banco!$A$1,Composições!$L1102-1,COLUMN(Composições!J1102)-4)),0)</f>
        <v>1.81</v>
      </c>
      <c r="K1102" s="1">
        <f>COUNTA($A$1:$A1102)-1</f>
        <v>169</v>
      </c>
      <c r="L1102" s="1">
        <f ca="1">MATCH(Composições!CONCATENAR,Banco!$A:$A,0)</f>
        <v>14142</v>
      </c>
      <c r="M1102" s="82" t="str">
        <f ca="1">IF(OR(ISERROR($L1102),$H1102="",$H1102=0),"",OFFSET(M$1,MATCH($K1102,$K$1:$K1102,0)-1,0))</f>
        <v>F</v>
      </c>
    </row>
    <row r="1103" spans="1:14" x14ac:dyDescent="0.2">
      <c r="B1103" s="92" t="s">
        <v>6165</v>
      </c>
      <c r="C1103" s="92" t="s">
        <v>141</v>
      </c>
      <c r="D1103" s="79" t="str">
        <f ca="1">IF(ISNUMBER($L1103),OFFSET(Banco!$A$1,Composições!$L1103-1,COLUMN(Composições!D1103)-1),"")</f>
        <v>AUXILIAR DE ELETRICISTA COM ENCARGOS COMPLEMENTARES</v>
      </c>
      <c r="E1103" s="78" t="str">
        <f ca="1">IF(ISNUMBER($L1103),OFFSET(Banco!$A$1,Composições!$L1103-1,COLUMN(Composições!E1103)-1),"")</f>
        <v>H</v>
      </c>
      <c r="F1103" s="78">
        <f t="shared" ca="1" si="192"/>
        <v>0</v>
      </c>
      <c r="G1103" s="78">
        <f t="shared" ca="1" si="192"/>
        <v>7.65</v>
      </c>
      <c r="H1103" s="80">
        <v>0.3</v>
      </c>
      <c r="I1103" s="81">
        <f ca="1">IF(ISNUMBER($L1103),VALUE(OFFSET(Banco!$A$1,Composições!$L1103-1,COLUMN(Composições!I1103)-4)),0)</f>
        <v>0</v>
      </c>
      <c r="J1103" s="81">
        <f ca="1">IF(ISNUMBER($L1103),VALUE(OFFSET(Banco!$A$1,Composições!$L1103-1,COLUMN(Composições!J1103)-4)),0)</f>
        <v>25.52</v>
      </c>
      <c r="K1103" s="1">
        <f>COUNTA($A$1:$A1103)-1</f>
        <v>169</v>
      </c>
      <c r="L1103" s="1">
        <f ca="1">MATCH(Composições!CONCATENAR,Banco!$A:$A,0)</f>
        <v>7039</v>
      </c>
      <c r="M1103" s="82" t="str">
        <f ca="1">IF(OR(ISERROR($L1103),$H1103="",$H1103=0),"",OFFSET(M$1,MATCH($K1103,$K$1:$K1103,0)-1,0))</f>
        <v>F</v>
      </c>
    </row>
    <row r="1104" spans="1:14" x14ac:dyDescent="0.2">
      <c r="B1104" s="92" t="s">
        <v>6165</v>
      </c>
      <c r="C1104" s="92" t="s">
        <v>147</v>
      </c>
      <c r="D1104" s="79" t="str">
        <f ca="1">IF(ISNUMBER($L1104),OFFSET(Banco!$A$1,Composições!$L1104-1,COLUMN(Composições!D1104)-1),"")</f>
        <v>ELETRICISTA COM ENCARGOS COMPLEMENTARES</v>
      </c>
      <c r="E1104" s="78" t="str">
        <f ca="1">IF(ISNUMBER($L1104),OFFSET(Banco!$A$1,Composições!$L1104-1,COLUMN(Composições!E1104)-1),"")</f>
        <v>H</v>
      </c>
      <c r="F1104" s="78">
        <f t="shared" ca="1" si="192"/>
        <v>0</v>
      </c>
      <c r="G1104" s="78">
        <f t="shared" ca="1" si="192"/>
        <v>9.48</v>
      </c>
      <c r="H1104" s="80">
        <v>0.3</v>
      </c>
      <c r="I1104" s="81">
        <f ca="1">IF(ISNUMBER($L1104),VALUE(OFFSET(Banco!$A$1,Composições!$L1104-1,COLUMN(Composições!I1104)-4)),0)</f>
        <v>0</v>
      </c>
      <c r="J1104" s="81">
        <f ca="1">IF(ISNUMBER($L1104),VALUE(OFFSET(Banco!$A$1,Composições!$L1104-1,COLUMN(Composições!J1104)-4)),0)</f>
        <v>31.63</v>
      </c>
      <c r="K1104" s="1">
        <f>COUNTA($A$1:$A1104)-1</f>
        <v>169</v>
      </c>
      <c r="L1104" s="1">
        <f ca="1">MATCH(Composições!CONCATENAR,Banco!$A:$A,0)</f>
        <v>7259</v>
      </c>
      <c r="M1104" s="82" t="str">
        <f ca="1">IF(OR(ISERROR($L1104),$H1104="",$H1104=0),"",OFFSET(M$1,MATCH($K1104,$K$1:$K1104,0)-1,0))</f>
        <v>F</v>
      </c>
    </row>
    <row r="1105" spans="1:14" customFormat="1" ht="12.75" x14ac:dyDescent="0.2">
      <c r="K1105">
        <f>COUNTA($A$1:$A1105)-1</f>
        <v>169</v>
      </c>
      <c r="M1105" s="85" t="str">
        <f ca="1">IF(OFFSET($M$1,MATCH(OFFSET(K1105,-1,0),$K$1:$K1105,0)-1,0)="F","F","")</f>
        <v>F</v>
      </c>
    </row>
    <row r="1106" spans="1:14" ht="22.5" x14ac:dyDescent="0.2">
      <c r="A1106" s="83" t="str">
        <f>CONCATENAR</f>
        <v xml:space="preserve">Composição FNDE 24 </v>
      </c>
      <c r="B1106" s="86" t="s">
        <v>8423</v>
      </c>
      <c r="C1106" s="86" t="s">
        <v>8291</v>
      </c>
      <c r="D1106" s="87" t="s">
        <v>8290</v>
      </c>
      <c r="E1106" s="86" t="s">
        <v>6147</v>
      </c>
      <c r="F1106" s="88">
        <f ca="1">IF($L1106&gt;0,SUM(OFFSET(F1106,1,0,$L1106),0))</f>
        <v>0</v>
      </c>
      <c r="G1106" s="88">
        <f ca="1">IF($L1106&gt;0,SUM(OFFSET(G1106,1,0,$L1106),0))</f>
        <v>184.51</v>
      </c>
      <c r="H1106" s="89"/>
      <c r="I1106" s="90">
        <f ca="1">IF(ISERROR(F1106),0,F1106)</f>
        <v>0</v>
      </c>
      <c r="J1106" s="91">
        <f ca="1">IF(ISERROR(G1106),0,G1106)</f>
        <v>184.51</v>
      </c>
      <c r="K1106" s="1">
        <f>COUNTA($A$1:$A1106)-1</f>
        <v>170</v>
      </c>
      <c r="L1106" s="1">
        <f>IF(MAX(K:K)=K1106,MATCH(9999999,$K:$K)+1,MATCH(K1106+1,K:K,0))-ROW(L1106)-2</f>
        <v>5</v>
      </c>
      <c r="M1106" s="3" t="str">
        <f ca="1">IF(AND(OR(I1106&lt;&gt;0,J1106&lt;&gt;0),N1106="Sim"),"F","")</f>
        <v>F</v>
      </c>
      <c r="N1106" s="84" t="s">
        <v>64</v>
      </c>
    </row>
    <row r="1107" spans="1:14" ht="22.5" x14ac:dyDescent="0.2">
      <c r="B1107" s="102" t="s">
        <v>15541</v>
      </c>
      <c r="C1107" s="92" t="s">
        <v>8247</v>
      </c>
      <c r="D1107" s="79" t="str">
        <f ca="1">IF(ISNUMBER($L1107),OFFSET(Banco!$A$1,Composições!$L1107-1,COLUMN(Composições!D1107)-1),"")</f>
        <v>Eletrocalha perfurada galvanizada a fogo, 200x50mm</v>
      </c>
      <c r="E1107" s="78" t="str">
        <f ca="1">IF(ISNUMBER($L1107),OFFSET(Banco!$A$1,Composições!$L1107-1,COLUMN(Composições!E1107)-1),"")</f>
        <v>m</v>
      </c>
      <c r="F1107" s="78">
        <f t="shared" ref="F1107:G1111" ca="1" si="193">TRUNC($H1107*ROUND(I1107,2),2)</f>
        <v>0</v>
      </c>
      <c r="G1107" s="78">
        <f t="shared" ca="1" si="193"/>
        <v>66.36</v>
      </c>
      <c r="H1107" s="80">
        <v>1</v>
      </c>
      <c r="I1107" s="81">
        <f ca="1">IF(ISNUMBER($L1107),VALUE(OFFSET(Banco!$A$1,Composições!$L1107-1,COLUMN(Composições!I1107)-4)),0)</f>
        <v>0</v>
      </c>
      <c r="J1107" s="81">
        <f ca="1">IF(ISNUMBER($L1107),VALUE(OFFSET(Banco!$A$1,Composições!$L1107-1,COLUMN(Composições!J1107)-4)),0)</f>
        <v>66.36</v>
      </c>
      <c r="K1107" s="1">
        <f>COUNTA($A$1:$A1107)-1</f>
        <v>170</v>
      </c>
      <c r="L1107" s="1">
        <f ca="1">MATCH(Composições!CONCATENAR,Banco!$A:$A,0)</f>
        <v>14793</v>
      </c>
      <c r="M1107" s="82" t="str">
        <f ca="1">IF(OR(ISERROR($L1107),$H1107="",$H1107=0),"",OFFSET(M$1,MATCH($K1107,$K$1:$K1107,0)-1,0))</f>
        <v>F</v>
      </c>
    </row>
    <row r="1108" spans="1:14" ht="22.5" x14ac:dyDescent="0.2">
      <c r="B1108" s="102" t="s">
        <v>15541</v>
      </c>
      <c r="C1108" s="92" t="s">
        <v>8241</v>
      </c>
      <c r="D1108" s="79" t="str">
        <f ca="1">IF(ISNUMBER($L1108),OFFSET(Banco!$A$1,Composições!$L1108-1,COLUMN(Composições!D1108)-1),"")</f>
        <v>Tampa encaixe para eletrocalha galvanizada a fogo, L= 200mm</v>
      </c>
      <c r="E1108" s="78" t="str">
        <f ca="1">IF(ISNUMBER($L1108),OFFSET(Banco!$A$1,Composições!$L1108-1,COLUMN(Composições!E1108)-1),"")</f>
        <v>m</v>
      </c>
      <c r="F1108" s="78">
        <f t="shared" ca="1" si="193"/>
        <v>0</v>
      </c>
      <c r="G1108" s="78">
        <f t="shared" ca="1" si="193"/>
        <v>58.96</v>
      </c>
      <c r="H1108" s="80">
        <v>1</v>
      </c>
      <c r="I1108" s="81">
        <f ca="1">IF(ISNUMBER($L1108),VALUE(OFFSET(Banco!$A$1,Composições!$L1108-1,COLUMN(Composições!I1108)-4)),0)</f>
        <v>0</v>
      </c>
      <c r="J1108" s="81">
        <f ca="1">IF(ISNUMBER($L1108),VALUE(OFFSET(Banco!$A$1,Composições!$L1108-1,COLUMN(Composições!J1108)-4)),0)</f>
        <v>58.96</v>
      </c>
      <c r="K1108" s="1">
        <f>COUNTA($A$1:$A1108)-1</f>
        <v>170</v>
      </c>
      <c r="L1108" s="1">
        <f ca="1">MATCH(Composições!CONCATENAR,Banco!$A:$A,0)</f>
        <v>14794</v>
      </c>
      <c r="M1108" s="82" t="str">
        <f ca="1">IF(OR(ISERROR($L1108),$H1108="",$H1108=0),"",OFFSET(M$1,MATCH($K1108,$K$1:$K1108,0)-1,0))</f>
        <v>F</v>
      </c>
    </row>
    <row r="1109" spans="1:14" x14ac:dyDescent="0.2">
      <c r="B1109" s="92" t="s">
        <v>6165</v>
      </c>
      <c r="C1109" s="92" t="s">
        <v>141</v>
      </c>
      <c r="D1109" s="79" t="str">
        <f ca="1">IF(ISNUMBER($L1109),OFFSET(Banco!$A$1,Composições!$L1109-1,COLUMN(Composições!D1109)-1),"")</f>
        <v>AUXILIAR DE ELETRICISTA COM ENCARGOS COMPLEMENTARES</v>
      </c>
      <c r="E1109" s="78" t="str">
        <f ca="1">IF(ISNUMBER($L1109),OFFSET(Banco!$A$1,Composições!$L1109-1,COLUMN(Composições!E1109)-1),"")</f>
        <v>H</v>
      </c>
      <c r="F1109" s="78">
        <f t="shared" ca="1" si="193"/>
        <v>0</v>
      </c>
      <c r="G1109" s="78">
        <f t="shared" ca="1" si="193"/>
        <v>2.17</v>
      </c>
      <c r="H1109" s="80">
        <v>8.5199999999999998E-2</v>
      </c>
      <c r="I1109" s="81">
        <f ca="1">IF(ISNUMBER($L1109),VALUE(OFFSET(Banco!$A$1,Composições!$L1109-1,COLUMN(Composições!I1109)-4)),0)</f>
        <v>0</v>
      </c>
      <c r="J1109" s="81">
        <f ca="1">IF(ISNUMBER($L1109),VALUE(OFFSET(Banco!$A$1,Composições!$L1109-1,COLUMN(Composições!J1109)-4)),0)</f>
        <v>25.52</v>
      </c>
      <c r="K1109" s="1">
        <f>COUNTA($A$1:$A1109)-1</f>
        <v>170</v>
      </c>
      <c r="L1109" s="1">
        <f ca="1">MATCH(Composições!CONCATENAR,Banco!$A:$A,0)</f>
        <v>7039</v>
      </c>
      <c r="M1109" s="82" t="str">
        <f ca="1">IF(OR(ISERROR($L1109),$H1109="",$H1109=0),"",OFFSET(M$1,MATCH($K1109,$K$1:$K1109,0)-1,0))</f>
        <v>F</v>
      </c>
    </row>
    <row r="1110" spans="1:14" x14ac:dyDescent="0.2">
      <c r="B1110" s="92" t="s">
        <v>6165</v>
      </c>
      <c r="C1110" s="92" t="s">
        <v>147</v>
      </c>
      <c r="D1110" s="79" t="str">
        <f ca="1">IF(ISNUMBER($L1110),OFFSET(Banco!$A$1,Composições!$L1110-1,COLUMN(Composições!D1110)-1),"")</f>
        <v>ELETRICISTA COM ENCARGOS COMPLEMENTARES</v>
      </c>
      <c r="E1110" s="78" t="str">
        <f ca="1">IF(ISNUMBER($L1110),OFFSET(Banco!$A$1,Composições!$L1110-1,COLUMN(Composições!E1110)-1),"")</f>
        <v>H</v>
      </c>
      <c r="F1110" s="78">
        <f t="shared" ca="1" si="193"/>
        <v>0</v>
      </c>
      <c r="G1110" s="78">
        <f t="shared" ca="1" si="193"/>
        <v>2.69</v>
      </c>
      <c r="H1110" s="80">
        <v>8.5199999999999998E-2</v>
      </c>
      <c r="I1110" s="81">
        <f ca="1">IF(ISNUMBER($L1110),VALUE(OFFSET(Banco!$A$1,Composições!$L1110-1,COLUMN(Composições!I1110)-4)),0)</f>
        <v>0</v>
      </c>
      <c r="J1110" s="81">
        <f ca="1">IF(ISNUMBER($L1110),VALUE(OFFSET(Banco!$A$1,Composições!$L1110-1,COLUMN(Composições!J1110)-4)),0)</f>
        <v>31.63</v>
      </c>
      <c r="K1110" s="1">
        <f>COUNTA($A$1:$A1110)-1</f>
        <v>170</v>
      </c>
      <c r="L1110" s="1">
        <f ca="1">MATCH(Composições!CONCATENAR,Banco!$A:$A,0)</f>
        <v>7259</v>
      </c>
      <c r="M1110" s="82" t="str">
        <f ca="1">IF(OR(ISERROR($L1110),$H1110="",$H1110=0),"",OFFSET(M$1,MATCH($K1110,$K$1:$K1110,0)-1,0))</f>
        <v>F</v>
      </c>
    </row>
    <row r="1111" spans="1:14" ht="33.75" x14ac:dyDescent="0.2">
      <c r="B1111" s="92" t="s">
        <v>6165</v>
      </c>
      <c r="C1111" s="92" t="s">
        <v>117</v>
      </c>
      <c r="D1111" s="79" t="str">
        <f ca="1">IF(ISNUMBER($L1111),OFFSET(Banco!$A$1,Composições!$L1111-1,COLUMN(Composições!D1111)-1),"")</f>
        <v>SUPORTE PARA ELETROCALHA LISA OU PERFURADA EM AÇO GALVANIZADO, LARGURA 400 MM, EM PERFILADO COM COMPRIMENTO DE 45 CM FIXADO EM LAJE, POR METRO DE ELETROCALHA FIXADA. AF_09/2023</v>
      </c>
      <c r="E1111" s="78" t="str">
        <f ca="1">IF(ISNUMBER($L1111),OFFSET(Banco!$A$1,Composições!$L1111-1,COLUMN(Composições!E1111)-1),"")</f>
        <v>M</v>
      </c>
      <c r="F1111" s="78">
        <f t="shared" ca="1" si="193"/>
        <v>0</v>
      </c>
      <c r="G1111" s="78">
        <f t="shared" ca="1" si="193"/>
        <v>54.33</v>
      </c>
      <c r="H1111" s="80">
        <v>1</v>
      </c>
      <c r="I1111" s="81">
        <f ca="1">IF(ISNUMBER($L1111),VALUE(OFFSET(Banco!$A$1,Composições!$L1111-1,COLUMN(Composições!I1111)-4)),0)</f>
        <v>0</v>
      </c>
      <c r="J1111" s="81">
        <f ca="1">IF(ISNUMBER($L1111),VALUE(OFFSET(Banco!$A$1,Composições!$L1111-1,COLUMN(Composições!J1111)-4)),0)</f>
        <v>54.33</v>
      </c>
      <c r="K1111" s="1">
        <f>COUNTA($A$1:$A1111)-1</f>
        <v>170</v>
      </c>
      <c r="L1111" s="1">
        <f ca="1">MATCH(Composições!CONCATENAR,Banco!$A:$A,0)</f>
        <v>8694</v>
      </c>
      <c r="M1111" s="82" t="str">
        <f ca="1">IF(OR(ISERROR($L1111),$H1111="",$H1111=0),"",OFFSET(M$1,MATCH($K1111,$K$1:$K1111,0)-1,0))</f>
        <v>F</v>
      </c>
    </row>
    <row r="1112" spans="1:14" customFormat="1" ht="12.75" x14ac:dyDescent="0.2">
      <c r="K1112">
        <f>COUNTA($A$1:$A1112)-1</f>
        <v>170</v>
      </c>
      <c r="M1112" s="85" t="str">
        <f ca="1">IF(OFFSET($M$1,MATCH(OFFSET(K1112,-1,0),$K$1:$K1112,0)-1,0)="F","F","")</f>
        <v>F</v>
      </c>
    </row>
    <row r="1113" spans="1:14" ht="22.5" x14ac:dyDescent="0.2">
      <c r="A1113" s="83" t="str">
        <f>CONCATENAR</f>
        <v xml:space="preserve">Composição FNDE 25 </v>
      </c>
      <c r="B1113" s="86" t="s">
        <v>8423</v>
      </c>
      <c r="C1113" s="86" t="s">
        <v>8289</v>
      </c>
      <c r="D1113" s="87" t="s">
        <v>8288</v>
      </c>
      <c r="E1113" s="86" t="s">
        <v>6147</v>
      </c>
      <c r="F1113" s="88">
        <f ca="1">IF($L1113&gt;0,SUM(OFFSET(F1113,1,0,$L1113),0))</f>
        <v>0</v>
      </c>
      <c r="G1113" s="88">
        <f ca="1">IF($L1113&gt;0,SUM(OFFSET(G1113,1,0,$L1113),0))</f>
        <v>116.84</v>
      </c>
      <c r="H1113" s="89"/>
      <c r="I1113" s="90">
        <f ca="1">IF(ISERROR(F1113),0,F1113)</f>
        <v>0</v>
      </c>
      <c r="J1113" s="91">
        <f ca="1">IF(ISERROR(G1113),0,G1113)</f>
        <v>116.84</v>
      </c>
      <c r="K1113" s="1">
        <f>COUNTA($A$1:$A1113)-1</f>
        <v>171</v>
      </c>
      <c r="L1113" s="1">
        <f>IF(MAX(K:K)=K1113,MATCH(9999999,$K:$K)+1,MATCH(K1113+1,K:K,0))-ROW(L1113)-2</f>
        <v>5</v>
      </c>
      <c r="M1113" s="3" t="str">
        <f ca="1">IF(AND(OR(I1113&lt;&gt;0,J1113&lt;&gt;0),N1113="Sim"),"F","")</f>
        <v>F</v>
      </c>
      <c r="N1113" s="84" t="s">
        <v>64</v>
      </c>
    </row>
    <row r="1114" spans="1:14" ht="22.5" x14ac:dyDescent="0.2">
      <c r="B1114" s="102" t="s">
        <v>15541</v>
      </c>
      <c r="C1114" s="92" t="s">
        <v>8245</v>
      </c>
      <c r="D1114" s="79" t="str">
        <f ca="1">IF(ISNUMBER($L1114),OFFSET(Banco!$A$1,Composições!$L1114-1,COLUMN(Composições!D1114)-1),"")</f>
        <v>Eletrocalha lisa galvanizada a fogo, 50x50mm</v>
      </c>
      <c r="E1114" s="78" t="str">
        <f ca="1">IF(ISNUMBER($L1114),OFFSET(Banco!$A$1,Composições!$L1114-1,COLUMN(Composições!E1114)-1),"")</f>
        <v>m</v>
      </c>
      <c r="F1114" s="78">
        <f t="shared" ref="F1114:G1118" ca="1" si="194">TRUNC($H1114*ROUND(I1114,2),2)</f>
        <v>0</v>
      </c>
      <c r="G1114" s="78">
        <f t="shared" ca="1" si="194"/>
        <v>38.39</v>
      </c>
      <c r="H1114" s="80">
        <v>1</v>
      </c>
      <c r="I1114" s="81">
        <f ca="1">IF(ISNUMBER($L1114),VALUE(OFFSET(Banco!$A$1,Composições!$L1114-1,COLUMN(Composições!I1114)-4)),0)</f>
        <v>0</v>
      </c>
      <c r="J1114" s="81">
        <f ca="1">IF(ISNUMBER($L1114),VALUE(OFFSET(Banco!$A$1,Composições!$L1114-1,COLUMN(Composições!J1114)-4)),0)</f>
        <v>38.39</v>
      </c>
      <c r="K1114" s="1">
        <f>COUNTA($A$1:$A1114)-1</f>
        <v>171</v>
      </c>
      <c r="L1114" s="1">
        <f ca="1">MATCH(Composições!CONCATENAR,Banco!$A:$A,0)</f>
        <v>14795</v>
      </c>
      <c r="M1114" s="82" t="str">
        <f ca="1">IF(OR(ISERROR($L1114),$H1114="",$H1114=0),"",OFFSET(M$1,MATCH($K1114,$K$1:$K1114,0)-1,0))</f>
        <v>F</v>
      </c>
    </row>
    <row r="1115" spans="1:14" ht="22.5" x14ac:dyDescent="0.2">
      <c r="B1115" s="102" t="s">
        <v>15541</v>
      </c>
      <c r="C1115" s="92" t="s">
        <v>8246</v>
      </c>
      <c r="D1115" s="79" t="str">
        <f ca="1">IF(ISNUMBER($L1115),OFFSET(Banco!$A$1,Composições!$L1115-1,COLUMN(Composições!D1115)-1),"")</f>
        <v>Tampa encaixe para eletrocalha galvanizada a fogo, L= 50mm</v>
      </c>
      <c r="E1115" s="78" t="str">
        <f ca="1">IF(ISNUMBER($L1115),OFFSET(Banco!$A$1,Composições!$L1115-1,COLUMN(Composições!E1115)-1),"")</f>
        <v>m</v>
      </c>
      <c r="F1115" s="78">
        <f t="shared" ca="1" si="194"/>
        <v>0</v>
      </c>
      <c r="G1115" s="78">
        <f t="shared" ca="1" si="194"/>
        <v>19.260000000000002</v>
      </c>
      <c r="H1115" s="80">
        <v>1</v>
      </c>
      <c r="I1115" s="81">
        <f ca="1">IF(ISNUMBER($L1115),VALUE(OFFSET(Banco!$A$1,Composições!$L1115-1,COLUMN(Composições!I1115)-4)),0)</f>
        <v>0</v>
      </c>
      <c r="J1115" s="81">
        <f ca="1">IF(ISNUMBER($L1115),VALUE(OFFSET(Banco!$A$1,Composições!$L1115-1,COLUMN(Composições!J1115)-4)),0)</f>
        <v>19.260000000000002</v>
      </c>
      <c r="K1115" s="1">
        <f>COUNTA($A$1:$A1115)-1</f>
        <v>171</v>
      </c>
      <c r="L1115" s="1">
        <f ca="1">MATCH(Composições!CONCATENAR,Banco!$A:$A,0)</f>
        <v>14796</v>
      </c>
      <c r="M1115" s="82" t="str">
        <f ca="1">IF(OR(ISERROR($L1115),$H1115="",$H1115=0),"",OFFSET(M$1,MATCH($K1115,$K$1:$K1115,0)-1,0))</f>
        <v>F</v>
      </c>
    </row>
    <row r="1116" spans="1:14" x14ac:dyDescent="0.2">
      <c r="B1116" s="92" t="s">
        <v>6165</v>
      </c>
      <c r="C1116" s="92" t="s">
        <v>141</v>
      </c>
      <c r="D1116" s="79" t="str">
        <f ca="1">IF(ISNUMBER($L1116),OFFSET(Banco!$A$1,Composições!$L1116-1,COLUMN(Composições!D1116)-1),"")</f>
        <v>AUXILIAR DE ELETRICISTA COM ENCARGOS COMPLEMENTARES</v>
      </c>
      <c r="E1116" s="78" t="str">
        <f ca="1">IF(ISNUMBER($L1116),OFFSET(Banco!$A$1,Composições!$L1116-1,COLUMN(Composições!E1116)-1),"")</f>
        <v>H</v>
      </c>
      <c r="F1116" s="78">
        <f t="shared" ca="1" si="194"/>
        <v>0</v>
      </c>
      <c r="G1116" s="78">
        <f t="shared" ca="1" si="194"/>
        <v>2.17</v>
      </c>
      <c r="H1116" s="80">
        <v>8.5199999999999998E-2</v>
      </c>
      <c r="I1116" s="81">
        <f ca="1">IF(ISNUMBER($L1116),VALUE(OFFSET(Banco!$A$1,Composições!$L1116-1,COLUMN(Composições!I1116)-4)),0)</f>
        <v>0</v>
      </c>
      <c r="J1116" s="81">
        <f ca="1">IF(ISNUMBER($L1116),VALUE(OFFSET(Banco!$A$1,Composições!$L1116-1,COLUMN(Composições!J1116)-4)),0)</f>
        <v>25.52</v>
      </c>
      <c r="K1116" s="1">
        <f>COUNTA($A$1:$A1116)-1</f>
        <v>171</v>
      </c>
      <c r="L1116" s="1">
        <f ca="1">MATCH(Composições!CONCATENAR,Banco!$A:$A,0)</f>
        <v>7039</v>
      </c>
      <c r="M1116" s="82" t="str">
        <f ca="1">IF(OR(ISERROR($L1116),$H1116="",$H1116=0),"",OFFSET(M$1,MATCH($K1116,$K$1:$K1116,0)-1,0))</f>
        <v>F</v>
      </c>
    </row>
    <row r="1117" spans="1:14" x14ac:dyDescent="0.2">
      <c r="B1117" s="92" t="s">
        <v>6165</v>
      </c>
      <c r="C1117" s="92" t="s">
        <v>147</v>
      </c>
      <c r="D1117" s="79" t="str">
        <f ca="1">IF(ISNUMBER($L1117),OFFSET(Banco!$A$1,Composições!$L1117-1,COLUMN(Composições!D1117)-1),"")</f>
        <v>ELETRICISTA COM ENCARGOS COMPLEMENTARES</v>
      </c>
      <c r="E1117" s="78" t="str">
        <f ca="1">IF(ISNUMBER($L1117),OFFSET(Banco!$A$1,Composições!$L1117-1,COLUMN(Composições!E1117)-1),"")</f>
        <v>H</v>
      </c>
      <c r="F1117" s="78">
        <f t="shared" ca="1" si="194"/>
        <v>0</v>
      </c>
      <c r="G1117" s="78">
        <f t="shared" ca="1" si="194"/>
        <v>2.69</v>
      </c>
      <c r="H1117" s="80">
        <v>8.5199999999999998E-2</v>
      </c>
      <c r="I1117" s="81">
        <f ca="1">IF(ISNUMBER($L1117),VALUE(OFFSET(Banco!$A$1,Composições!$L1117-1,COLUMN(Composições!I1117)-4)),0)</f>
        <v>0</v>
      </c>
      <c r="J1117" s="81">
        <f ca="1">IF(ISNUMBER($L1117),VALUE(OFFSET(Banco!$A$1,Composições!$L1117-1,COLUMN(Composições!J1117)-4)),0)</f>
        <v>31.63</v>
      </c>
      <c r="K1117" s="1">
        <f>COUNTA($A$1:$A1117)-1</f>
        <v>171</v>
      </c>
      <c r="L1117" s="1">
        <f ca="1">MATCH(Composições!CONCATENAR,Banco!$A:$A,0)</f>
        <v>7259</v>
      </c>
      <c r="M1117" s="82" t="str">
        <f ca="1">IF(OR(ISERROR($L1117),$H1117="",$H1117=0),"",OFFSET(M$1,MATCH($K1117,$K$1:$K1117,0)-1,0))</f>
        <v>F</v>
      </c>
    </row>
    <row r="1118" spans="1:14" ht="33.75" x14ac:dyDescent="0.2">
      <c r="B1118" s="92" t="s">
        <v>6165</v>
      </c>
      <c r="C1118" s="92" t="s">
        <v>117</v>
      </c>
      <c r="D1118" s="79" t="str">
        <f ca="1">IF(ISNUMBER($L1118),OFFSET(Banco!$A$1,Composições!$L1118-1,COLUMN(Composições!D1118)-1),"")</f>
        <v>SUPORTE PARA ELETROCALHA LISA OU PERFURADA EM AÇO GALVANIZADO, LARGURA 400 MM, EM PERFILADO COM COMPRIMENTO DE 45 CM FIXADO EM LAJE, POR METRO DE ELETROCALHA FIXADA. AF_09/2023</v>
      </c>
      <c r="E1118" s="78" t="str">
        <f ca="1">IF(ISNUMBER($L1118),OFFSET(Banco!$A$1,Composições!$L1118-1,COLUMN(Composições!E1118)-1),"")</f>
        <v>M</v>
      </c>
      <c r="F1118" s="78">
        <f t="shared" ca="1" si="194"/>
        <v>0</v>
      </c>
      <c r="G1118" s="78">
        <f t="shared" ca="1" si="194"/>
        <v>54.33</v>
      </c>
      <c r="H1118" s="80">
        <v>1</v>
      </c>
      <c r="I1118" s="81">
        <f ca="1">IF(ISNUMBER($L1118),VALUE(OFFSET(Banco!$A$1,Composições!$L1118-1,COLUMN(Composições!I1118)-4)),0)</f>
        <v>0</v>
      </c>
      <c r="J1118" s="81">
        <f ca="1">IF(ISNUMBER($L1118),VALUE(OFFSET(Banco!$A$1,Composições!$L1118-1,COLUMN(Composições!J1118)-4)),0)</f>
        <v>54.33</v>
      </c>
      <c r="K1118" s="1">
        <f>COUNTA($A$1:$A1118)-1</f>
        <v>171</v>
      </c>
      <c r="L1118" s="1">
        <f ca="1">MATCH(Composições!CONCATENAR,Banco!$A:$A,0)</f>
        <v>8694</v>
      </c>
      <c r="M1118" s="82" t="str">
        <f ca="1">IF(OR(ISERROR($L1118),$H1118="",$H1118=0),"",OFFSET(M$1,MATCH($K1118,$K$1:$K1118,0)-1,0))</f>
        <v>F</v>
      </c>
    </row>
    <row r="1119" spans="1:14" customFormat="1" ht="12.75" x14ac:dyDescent="0.2">
      <c r="K1119">
        <f>COUNTA($A$1:$A1119)-1</f>
        <v>171</v>
      </c>
      <c r="M1119" s="85" t="str">
        <f ca="1">IF(OFFSET($M$1,MATCH(OFFSET(K1119,-1,0),$K$1:$K1119,0)-1,0)="F","F","")</f>
        <v>F</v>
      </c>
    </row>
    <row r="1120" spans="1:14" ht="33.75" x14ac:dyDescent="0.2">
      <c r="A1120" s="83" t="str">
        <f>CONCATENAR</f>
        <v xml:space="preserve">Composição FNDE 366 </v>
      </c>
      <c r="B1120" s="86" t="s">
        <v>8423</v>
      </c>
      <c r="C1120" s="86" t="s">
        <v>8287</v>
      </c>
      <c r="D1120" s="87" t="s">
        <v>8286</v>
      </c>
      <c r="E1120" s="86" t="s">
        <v>6148</v>
      </c>
      <c r="F1120" s="88">
        <f ca="1">IF($L1120&gt;0,SUM(OFFSET(F1120,1,0,$L1120),0))</f>
        <v>0</v>
      </c>
      <c r="G1120" s="88">
        <f ca="1">IF($L1120&gt;0,SUM(OFFSET(G1120,1,0,$L1120),0))</f>
        <v>136.69</v>
      </c>
      <c r="H1120" s="89"/>
      <c r="I1120" s="90">
        <f ca="1">IF(ISERROR(F1120),0,F1120)</f>
        <v>0</v>
      </c>
      <c r="J1120" s="91">
        <f ca="1">IF(ISERROR(G1120),0,G1120)</f>
        <v>136.69</v>
      </c>
      <c r="K1120" s="1">
        <f>COUNTA($A$1:$A1120)-1</f>
        <v>172</v>
      </c>
      <c r="L1120" s="1">
        <f>IF(MAX(K:K)=K1120,MATCH(9999999,$K:$K)+1,MATCH(K1120+1,K:K,0))-ROW(L1120)-2</f>
        <v>5</v>
      </c>
      <c r="M1120" s="3" t="str">
        <f ca="1">IF(AND(OR(I1120&lt;&gt;0,J1120&lt;&gt;0),N1120="Sim"),"F","")</f>
        <v>F</v>
      </c>
      <c r="N1120" s="84" t="s">
        <v>64</v>
      </c>
    </row>
    <row r="1121" spans="1:14" ht="22.5" x14ac:dyDescent="0.2">
      <c r="B1121" s="92" t="s">
        <v>6165</v>
      </c>
      <c r="C1121" s="92" t="s">
        <v>8309</v>
      </c>
      <c r="D1121" s="79" t="str">
        <f ca="1">IF(ISNUMBER($L1121),OFFSET(Banco!$A$1,Composições!$L1121-1,COLUMN(Composições!D1121)-1),"")</f>
        <v>ARRUELA EM ACO GALVANIZADO, DIAMETRO EXTERNO = 35MM, ESPESSURA = 3MM, DIAMETRO DO FURO= 18MM</v>
      </c>
      <c r="E1121" s="78" t="str">
        <f ca="1">IF(ISNUMBER($L1121),OFFSET(Banco!$A$1,Composições!$L1121-1,COLUMN(Composições!E1121)-1),"")</f>
        <v>UN</v>
      </c>
      <c r="F1121" s="78">
        <f t="shared" ref="F1121:G1125" ca="1" si="195">TRUNC($H1121*ROUND(I1121,2),2)</f>
        <v>0</v>
      </c>
      <c r="G1121" s="78">
        <f t="shared" ca="1" si="195"/>
        <v>82.15</v>
      </c>
      <c r="H1121" s="80">
        <v>50.4</v>
      </c>
      <c r="I1121" s="81">
        <f ca="1">IF(ISNUMBER($L1121),VALUE(OFFSET(Banco!$A$1,Composições!$L1121-1,COLUMN(Composições!I1121)-4)),0)</f>
        <v>0</v>
      </c>
      <c r="J1121" s="81">
        <f ca="1">IF(ISNUMBER($L1121),VALUE(OFFSET(Banco!$A$1,Composições!$L1121-1,COLUMN(Composições!J1121)-4)),0)</f>
        <v>1.63</v>
      </c>
      <c r="K1121" s="1">
        <f>COUNTA($A$1:$A1121)-1</f>
        <v>172</v>
      </c>
      <c r="L1121" s="1">
        <f ca="1">MATCH(Composições!CONCATENAR,Banco!$A:$A,0)</f>
        <v>14838</v>
      </c>
      <c r="M1121" s="82" t="str">
        <f ca="1">IF(OR(ISERROR($L1121),$H1121="",$H1121=0),"",OFFSET(M$1,MATCH($K1121,$K$1:$K1121,0)-1,0))</f>
        <v>F</v>
      </c>
    </row>
    <row r="1122" spans="1:14" x14ac:dyDescent="0.2">
      <c r="B1122" s="92" t="s">
        <v>6169</v>
      </c>
      <c r="C1122" s="92" t="s">
        <v>8140</v>
      </c>
      <c r="D1122" s="79" t="str">
        <f ca="1">IF(ISNUMBER($L1122),OFFSET(Banco!$A$1,Composições!$L1122-1,COLUMN(Composições!D1122)-1),"")</f>
        <v>PORCA ZINCADA, SEXTAVADA, DIAMETRO 1/4"</v>
      </c>
      <c r="E1122" s="78" t="str">
        <f ca="1">IF(ISNUMBER($L1122),OFFSET(Banco!$A$1,Composições!$L1122-1,COLUMN(Composições!E1122)-1),"")</f>
        <v>UN</v>
      </c>
      <c r="F1122" s="78">
        <f t="shared" ca="1" si="195"/>
        <v>0</v>
      </c>
      <c r="G1122" s="78">
        <f t="shared" ca="1" si="195"/>
        <v>9.07</v>
      </c>
      <c r="H1122" s="80">
        <v>25.2</v>
      </c>
      <c r="I1122" s="81">
        <f ca="1">IF(ISNUMBER($L1122),VALUE(OFFSET(Banco!$A$1,Composições!$L1122-1,COLUMN(Composições!I1122)-4)),0)</f>
        <v>0</v>
      </c>
      <c r="J1122" s="81">
        <f ca="1">IF(ISNUMBER($L1122),VALUE(OFFSET(Banco!$A$1,Composições!$L1122-1,COLUMN(Composições!J1122)-4)),0)</f>
        <v>0.36</v>
      </c>
      <c r="K1122" s="1">
        <f>COUNTA($A$1:$A1122)-1</f>
        <v>172</v>
      </c>
      <c r="L1122" s="1">
        <f ca="1">MATCH(Composições!CONCATENAR,Banco!$A:$A,0)</f>
        <v>13364</v>
      </c>
      <c r="M1122" s="82" t="str">
        <f ca="1">IF(OR(ISERROR($L1122),$H1122="",$H1122=0),"",OFFSET(M$1,MATCH($K1122,$K$1:$K1122,0)-1,0))</f>
        <v>F</v>
      </c>
    </row>
    <row r="1123" spans="1:14" ht="22.5" x14ac:dyDescent="0.2">
      <c r="B1123" s="102" t="s">
        <v>15541</v>
      </c>
      <c r="C1123" s="92" t="s">
        <v>8244</v>
      </c>
      <c r="D1123" s="79" t="str">
        <f ca="1">IF(ISNUMBER($L1123),OFFSET(Banco!$A$1,Composições!$L1123-1,COLUMN(Composições!D1123)-1),"")</f>
        <v>Suporte para eletrocalha galvanizado a fogo, 200x50mm</v>
      </c>
      <c r="E1123" s="78" t="str">
        <f ca="1">IF(ISNUMBER($L1123),OFFSET(Banco!$A$1,Composições!$L1123-1,COLUMN(Composições!E1123)-1),"")</f>
        <v>un</v>
      </c>
      <c r="F1123" s="78">
        <f t="shared" ca="1" si="195"/>
        <v>0</v>
      </c>
      <c r="G1123" s="78">
        <f t="shared" ca="1" si="195"/>
        <v>16.260000000000002</v>
      </c>
      <c r="H1123" s="80">
        <v>1</v>
      </c>
      <c r="I1123" s="81">
        <f ca="1">IF(ISNUMBER($L1123),VALUE(OFFSET(Banco!$A$1,Composições!$L1123-1,COLUMN(Composições!I1123)-4)),0)</f>
        <v>0</v>
      </c>
      <c r="J1123" s="81">
        <f ca="1">IF(ISNUMBER($L1123),VALUE(OFFSET(Banco!$A$1,Composições!$L1123-1,COLUMN(Composições!J1123)-4)),0)</f>
        <v>16.260000000000002</v>
      </c>
      <c r="K1123" s="1">
        <f>COUNTA($A$1:$A1123)-1</f>
        <v>172</v>
      </c>
      <c r="L1123" s="1">
        <f ca="1">MATCH(Composições!CONCATENAR,Banco!$A:$A,0)</f>
        <v>14797</v>
      </c>
      <c r="M1123" s="82" t="str">
        <f ca="1">IF(OR(ISERROR($L1123),$H1123="",$H1123=0),"",OFFSET(M$1,MATCH($K1123,$K$1:$K1123,0)-1,0))</f>
        <v>F</v>
      </c>
    </row>
    <row r="1124" spans="1:14" x14ac:dyDescent="0.2">
      <c r="B1124" s="92" t="s">
        <v>6165</v>
      </c>
      <c r="C1124" s="92" t="s">
        <v>141</v>
      </c>
      <c r="D1124" s="79" t="str">
        <f ca="1">IF(ISNUMBER($L1124),OFFSET(Banco!$A$1,Composições!$L1124-1,COLUMN(Composições!D1124)-1),"")</f>
        <v>AUXILIAR DE ELETRICISTA COM ENCARGOS COMPLEMENTARES</v>
      </c>
      <c r="E1124" s="78" t="str">
        <f ca="1">IF(ISNUMBER($L1124),OFFSET(Banco!$A$1,Composições!$L1124-1,COLUMN(Composições!E1124)-1),"")</f>
        <v>H</v>
      </c>
      <c r="F1124" s="78">
        <f t="shared" ca="1" si="195"/>
        <v>0</v>
      </c>
      <c r="G1124" s="78">
        <f t="shared" ca="1" si="195"/>
        <v>13.04</v>
      </c>
      <c r="H1124" s="80">
        <v>0.51129999999999998</v>
      </c>
      <c r="I1124" s="81">
        <f ca="1">IF(ISNUMBER($L1124),VALUE(OFFSET(Banco!$A$1,Composições!$L1124-1,COLUMN(Composições!I1124)-4)),0)</f>
        <v>0</v>
      </c>
      <c r="J1124" s="81">
        <f ca="1">IF(ISNUMBER($L1124),VALUE(OFFSET(Banco!$A$1,Composições!$L1124-1,COLUMN(Composições!J1124)-4)),0)</f>
        <v>25.52</v>
      </c>
      <c r="K1124" s="1">
        <f>COUNTA($A$1:$A1124)-1</f>
        <v>172</v>
      </c>
      <c r="L1124" s="1">
        <f ca="1">MATCH(Composições!CONCATENAR,Banco!$A:$A,0)</f>
        <v>7039</v>
      </c>
      <c r="M1124" s="82" t="str">
        <f ca="1">IF(OR(ISERROR($L1124),$H1124="",$H1124=0),"",OFFSET(M$1,MATCH($K1124,$K$1:$K1124,0)-1,0))</f>
        <v>F</v>
      </c>
    </row>
    <row r="1125" spans="1:14" x14ac:dyDescent="0.2">
      <c r="B1125" s="92" t="s">
        <v>6165</v>
      </c>
      <c r="C1125" s="92" t="s">
        <v>147</v>
      </c>
      <c r="D1125" s="79" t="str">
        <f ca="1">IF(ISNUMBER($L1125),OFFSET(Banco!$A$1,Composições!$L1125-1,COLUMN(Composições!D1125)-1),"")</f>
        <v>ELETRICISTA COM ENCARGOS COMPLEMENTARES</v>
      </c>
      <c r="E1125" s="78" t="str">
        <f ca="1">IF(ISNUMBER($L1125),OFFSET(Banco!$A$1,Composições!$L1125-1,COLUMN(Composições!E1125)-1),"")</f>
        <v>H</v>
      </c>
      <c r="F1125" s="78">
        <f t="shared" ca="1" si="195"/>
        <v>0</v>
      </c>
      <c r="G1125" s="78">
        <f t="shared" ca="1" si="195"/>
        <v>16.170000000000002</v>
      </c>
      <c r="H1125" s="80">
        <v>0.51129999999999998</v>
      </c>
      <c r="I1125" s="81">
        <f ca="1">IF(ISNUMBER($L1125),VALUE(OFFSET(Banco!$A$1,Composições!$L1125-1,COLUMN(Composições!I1125)-4)),0)</f>
        <v>0</v>
      </c>
      <c r="J1125" s="81">
        <f ca="1">IF(ISNUMBER($L1125),VALUE(OFFSET(Banco!$A$1,Composições!$L1125-1,COLUMN(Composições!J1125)-4)),0)</f>
        <v>31.63</v>
      </c>
      <c r="K1125" s="1">
        <f>COUNTA($A$1:$A1125)-1</f>
        <v>172</v>
      </c>
      <c r="L1125" s="1">
        <f ca="1">MATCH(Composições!CONCATENAR,Banco!$A:$A,0)</f>
        <v>7259</v>
      </c>
      <c r="M1125" s="82" t="str">
        <f ca="1">IF(OR(ISERROR($L1125),$H1125="",$H1125=0),"",OFFSET(M$1,MATCH($K1125,$K$1:$K1125,0)-1,0))</f>
        <v>F</v>
      </c>
    </row>
    <row r="1126" spans="1:14" customFormat="1" ht="12.75" x14ac:dyDescent="0.2">
      <c r="K1126">
        <f>COUNTA($A$1:$A1126)-1</f>
        <v>172</v>
      </c>
      <c r="M1126" s="85" t="str">
        <f ca="1">IF(OFFSET($M$1,MATCH(OFFSET(K1126,-1,0),$K$1:$K1126,0)-1,0)="F","F","")</f>
        <v>F</v>
      </c>
    </row>
    <row r="1127" spans="1:14" ht="33.75" x14ac:dyDescent="0.2">
      <c r="A1127" s="83" t="str">
        <f>CONCATENAR</f>
        <v xml:space="preserve">Composição FNDE 367 </v>
      </c>
      <c r="B1127" s="86" t="s">
        <v>8423</v>
      </c>
      <c r="C1127" s="86" t="s">
        <v>8285</v>
      </c>
      <c r="D1127" s="87" t="s">
        <v>8284</v>
      </c>
      <c r="E1127" s="86" t="s">
        <v>6148</v>
      </c>
      <c r="F1127" s="88">
        <f ca="1">IF($L1127&gt;0,SUM(OFFSET(F1127,1,0,$L1127),0))</f>
        <v>0</v>
      </c>
      <c r="G1127" s="88">
        <f ca="1">IF($L1127&gt;0,SUM(OFFSET(G1127,1,0,$L1127),0))</f>
        <v>127.51</v>
      </c>
      <c r="H1127" s="89"/>
      <c r="I1127" s="90">
        <f ca="1">IF(ISERROR(F1127),0,F1127)</f>
        <v>0</v>
      </c>
      <c r="J1127" s="91">
        <f ca="1">IF(ISERROR(G1127),0,G1127)</f>
        <v>127.51</v>
      </c>
      <c r="K1127" s="1">
        <f>COUNTA($A$1:$A1127)-1</f>
        <v>173</v>
      </c>
      <c r="L1127" s="1">
        <f>IF(MAX(K:K)=K1127,MATCH(9999999,$K:$K)+1,MATCH(K1127+1,K:K,0))-ROW(L1127)-2</f>
        <v>5</v>
      </c>
      <c r="M1127" s="3" t="str">
        <f ca="1">IF(AND(OR(I1127&lt;&gt;0,J1127&lt;&gt;0),N1127="Sim"),"F","")</f>
        <v>F</v>
      </c>
      <c r="N1127" s="84" t="s">
        <v>64</v>
      </c>
    </row>
    <row r="1128" spans="1:14" ht="22.5" x14ac:dyDescent="0.2">
      <c r="B1128" s="92" t="s">
        <v>6165</v>
      </c>
      <c r="C1128" s="92" t="s">
        <v>8309</v>
      </c>
      <c r="D1128" s="79" t="str">
        <f ca="1">IF(ISNUMBER($L1128),OFFSET(Banco!$A$1,Composições!$L1128-1,COLUMN(Composições!D1128)-1),"")</f>
        <v>ARRUELA EM ACO GALVANIZADO, DIAMETRO EXTERNO = 35MM, ESPESSURA = 3MM, DIAMETRO DO FURO= 18MM</v>
      </c>
      <c r="E1128" s="78" t="str">
        <f ca="1">IF(ISNUMBER($L1128),OFFSET(Banco!$A$1,Composições!$L1128-1,COLUMN(Composições!E1128)-1),"")</f>
        <v>UN</v>
      </c>
      <c r="F1128" s="78">
        <f t="shared" ref="F1128:G1132" ca="1" si="196">TRUNC($H1128*ROUND(I1128,2),2)</f>
        <v>0</v>
      </c>
      <c r="G1128" s="78">
        <f t="shared" ca="1" si="196"/>
        <v>82.15</v>
      </c>
      <c r="H1128" s="80">
        <v>50.4</v>
      </c>
      <c r="I1128" s="81">
        <f ca="1">IF(ISNUMBER($L1128),VALUE(OFFSET(Banco!$A$1,Composições!$L1128-1,COLUMN(Composições!I1128)-4)),0)</f>
        <v>0</v>
      </c>
      <c r="J1128" s="81">
        <f ca="1">IF(ISNUMBER($L1128),VALUE(OFFSET(Banco!$A$1,Composições!$L1128-1,COLUMN(Composições!J1128)-4)),0)</f>
        <v>1.63</v>
      </c>
      <c r="K1128" s="1">
        <f>COUNTA($A$1:$A1128)-1</f>
        <v>173</v>
      </c>
      <c r="L1128" s="1">
        <f ca="1">MATCH(Composições!CONCATENAR,Banco!$A:$A,0)</f>
        <v>14838</v>
      </c>
      <c r="M1128" s="82" t="str">
        <f ca="1">IF(OR(ISERROR($L1128),$H1128="",$H1128=0),"",OFFSET(M$1,MATCH($K1128,$K$1:$K1128,0)-1,0))</f>
        <v>F</v>
      </c>
    </row>
    <row r="1129" spans="1:14" x14ac:dyDescent="0.2">
      <c r="B1129" s="92" t="s">
        <v>6169</v>
      </c>
      <c r="C1129" s="92" t="s">
        <v>8140</v>
      </c>
      <c r="D1129" s="79" t="str">
        <f ca="1">IF(ISNUMBER($L1129),OFFSET(Banco!$A$1,Composições!$L1129-1,COLUMN(Composições!D1129)-1),"")</f>
        <v>PORCA ZINCADA, SEXTAVADA, DIAMETRO 1/4"</v>
      </c>
      <c r="E1129" s="78" t="str">
        <f ca="1">IF(ISNUMBER($L1129),OFFSET(Banco!$A$1,Composições!$L1129-1,COLUMN(Composições!E1129)-1),"")</f>
        <v>UN</v>
      </c>
      <c r="F1129" s="78">
        <f t="shared" ca="1" si="196"/>
        <v>0</v>
      </c>
      <c r="G1129" s="78">
        <f t="shared" ca="1" si="196"/>
        <v>9.07</v>
      </c>
      <c r="H1129" s="80">
        <v>25.2</v>
      </c>
      <c r="I1129" s="81">
        <f ca="1">IF(ISNUMBER($L1129),VALUE(OFFSET(Banco!$A$1,Composições!$L1129-1,COLUMN(Composições!I1129)-4)),0)</f>
        <v>0</v>
      </c>
      <c r="J1129" s="81">
        <f ca="1">IF(ISNUMBER($L1129),VALUE(OFFSET(Banco!$A$1,Composições!$L1129-1,COLUMN(Composições!J1129)-4)),0)</f>
        <v>0.36</v>
      </c>
      <c r="K1129" s="1">
        <f>COUNTA($A$1:$A1129)-1</f>
        <v>173</v>
      </c>
      <c r="L1129" s="1">
        <f ca="1">MATCH(Composições!CONCATENAR,Banco!$A:$A,0)</f>
        <v>13364</v>
      </c>
      <c r="M1129" s="82" t="str">
        <f ca="1">IF(OR(ISERROR($L1129),$H1129="",$H1129=0),"",OFFSET(M$1,MATCH($K1129,$K$1:$K1129,0)-1,0))</f>
        <v>F</v>
      </c>
    </row>
    <row r="1130" spans="1:14" ht="22.5" x14ac:dyDescent="0.2">
      <c r="B1130" s="102" t="s">
        <v>15541</v>
      </c>
      <c r="C1130" s="92" t="s">
        <v>8243</v>
      </c>
      <c r="D1130" s="79" t="str">
        <f ca="1">IF(ISNUMBER($L1130),OFFSET(Banco!$A$1,Composições!$L1130-1,COLUMN(Composições!D1130)-1),"")</f>
        <v>Suporte para eletrocalha galvanizado a fogo, 50x50mm</v>
      </c>
      <c r="E1130" s="78" t="str">
        <f ca="1">IF(ISNUMBER($L1130),OFFSET(Banco!$A$1,Composições!$L1130-1,COLUMN(Composições!E1130)-1),"")</f>
        <v>un</v>
      </c>
      <c r="F1130" s="78">
        <f t="shared" ca="1" si="196"/>
        <v>0</v>
      </c>
      <c r="G1130" s="78">
        <f t="shared" ca="1" si="196"/>
        <v>7.08</v>
      </c>
      <c r="H1130" s="80">
        <v>1</v>
      </c>
      <c r="I1130" s="81">
        <f ca="1">IF(ISNUMBER($L1130),VALUE(OFFSET(Banco!$A$1,Composições!$L1130-1,COLUMN(Composições!I1130)-4)),0)</f>
        <v>0</v>
      </c>
      <c r="J1130" s="81">
        <f ca="1">IF(ISNUMBER($L1130),VALUE(OFFSET(Banco!$A$1,Composições!$L1130-1,COLUMN(Composições!J1130)-4)),0)</f>
        <v>7.08</v>
      </c>
      <c r="K1130" s="1">
        <f>COUNTA($A$1:$A1130)-1</f>
        <v>173</v>
      </c>
      <c r="L1130" s="1">
        <f ca="1">MATCH(Composições!CONCATENAR,Banco!$A:$A,0)</f>
        <v>14782</v>
      </c>
      <c r="M1130" s="82" t="str">
        <f ca="1">IF(OR(ISERROR($L1130),$H1130="",$H1130=0),"",OFFSET(M$1,MATCH($K1130,$K$1:$K1130,0)-1,0))</f>
        <v>F</v>
      </c>
    </row>
    <row r="1131" spans="1:14" x14ac:dyDescent="0.2">
      <c r="B1131" s="92" t="s">
        <v>6165</v>
      </c>
      <c r="C1131" s="92" t="s">
        <v>141</v>
      </c>
      <c r="D1131" s="79" t="str">
        <f ca="1">IF(ISNUMBER($L1131),OFFSET(Banco!$A$1,Composições!$L1131-1,COLUMN(Composições!D1131)-1),"")</f>
        <v>AUXILIAR DE ELETRICISTA COM ENCARGOS COMPLEMENTARES</v>
      </c>
      <c r="E1131" s="78" t="str">
        <f ca="1">IF(ISNUMBER($L1131),OFFSET(Banco!$A$1,Composições!$L1131-1,COLUMN(Composições!E1131)-1),"")</f>
        <v>H</v>
      </c>
      <c r="F1131" s="78">
        <f t="shared" ca="1" si="196"/>
        <v>0</v>
      </c>
      <c r="G1131" s="78">
        <f t="shared" ca="1" si="196"/>
        <v>13.04</v>
      </c>
      <c r="H1131" s="80">
        <v>0.51129999999999998</v>
      </c>
      <c r="I1131" s="81">
        <f ca="1">IF(ISNUMBER($L1131),VALUE(OFFSET(Banco!$A$1,Composições!$L1131-1,COLUMN(Composições!I1131)-4)),0)</f>
        <v>0</v>
      </c>
      <c r="J1131" s="81">
        <f ca="1">IF(ISNUMBER($L1131),VALUE(OFFSET(Banco!$A$1,Composições!$L1131-1,COLUMN(Composições!J1131)-4)),0)</f>
        <v>25.52</v>
      </c>
      <c r="K1131" s="1">
        <f>COUNTA($A$1:$A1131)-1</f>
        <v>173</v>
      </c>
      <c r="L1131" s="1">
        <f ca="1">MATCH(Composições!CONCATENAR,Banco!$A:$A,0)</f>
        <v>7039</v>
      </c>
      <c r="M1131" s="82" t="str">
        <f ca="1">IF(OR(ISERROR($L1131),$H1131="",$H1131=0),"",OFFSET(M$1,MATCH($K1131,$K$1:$K1131,0)-1,0))</f>
        <v>F</v>
      </c>
    </row>
    <row r="1132" spans="1:14" x14ac:dyDescent="0.2">
      <c r="B1132" s="92" t="s">
        <v>6165</v>
      </c>
      <c r="C1132" s="92" t="s">
        <v>147</v>
      </c>
      <c r="D1132" s="79" t="str">
        <f ca="1">IF(ISNUMBER($L1132),OFFSET(Banco!$A$1,Composições!$L1132-1,COLUMN(Composições!D1132)-1),"")</f>
        <v>ELETRICISTA COM ENCARGOS COMPLEMENTARES</v>
      </c>
      <c r="E1132" s="78" t="str">
        <f ca="1">IF(ISNUMBER($L1132),OFFSET(Banco!$A$1,Composições!$L1132-1,COLUMN(Composições!E1132)-1),"")</f>
        <v>H</v>
      </c>
      <c r="F1132" s="78">
        <f t="shared" ca="1" si="196"/>
        <v>0</v>
      </c>
      <c r="G1132" s="78">
        <f t="shared" ca="1" si="196"/>
        <v>16.170000000000002</v>
      </c>
      <c r="H1132" s="80">
        <v>0.51129999999999998</v>
      </c>
      <c r="I1132" s="81">
        <f ca="1">IF(ISNUMBER($L1132),VALUE(OFFSET(Banco!$A$1,Composições!$L1132-1,COLUMN(Composições!I1132)-4)),0)</f>
        <v>0</v>
      </c>
      <c r="J1132" s="81">
        <f ca="1">IF(ISNUMBER($L1132),VALUE(OFFSET(Banco!$A$1,Composições!$L1132-1,COLUMN(Composições!J1132)-4)),0)</f>
        <v>31.63</v>
      </c>
      <c r="K1132" s="1">
        <f>COUNTA($A$1:$A1132)-1</f>
        <v>173</v>
      </c>
      <c r="L1132" s="1">
        <f ca="1">MATCH(Composições!CONCATENAR,Banco!$A:$A,0)</f>
        <v>7259</v>
      </c>
      <c r="M1132" s="82" t="str">
        <f ca="1">IF(OR(ISERROR($L1132),$H1132="",$H1132=0),"",OFFSET(M$1,MATCH($K1132,$K$1:$K1132,0)-1,0))</f>
        <v>F</v>
      </c>
    </row>
    <row r="1133" spans="1:14" customFormat="1" ht="12.75" x14ac:dyDescent="0.2">
      <c r="K1133">
        <f>COUNTA($A$1:$A1133)-1</f>
        <v>173</v>
      </c>
      <c r="M1133" s="85" t="str">
        <f ca="1">IF(OFFSET($M$1,MATCH(OFFSET(K1133,-1,0),$K$1:$K1133,0)-1,0)="F","F","")</f>
        <v>F</v>
      </c>
    </row>
    <row r="1134" spans="1:14" x14ac:dyDescent="0.2">
      <c r="A1134" s="83" t="str">
        <f>CONCATENAR</f>
        <v xml:space="preserve">Composição FNDE 369 </v>
      </c>
      <c r="B1134" s="86" t="s">
        <v>8423</v>
      </c>
      <c r="C1134" s="86" t="s">
        <v>8283</v>
      </c>
      <c r="D1134" s="87" t="s">
        <v>8282</v>
      </c>
      <c r="E1134" s="86" t="s">
        <v>6148</v>
      </c>
      <c r="F1134" s="88">
        <f ca="1">IF($L1134&gt;0,SUM(OFFSET(F1134,1,0,$L1134),0))</f>
        <v>0</v>
      </c>
      <c r="G1134" s="88">
        <f ca="1">IF($L1134&gt;0,SUM(OFFSET(G1134,1,0,$L1134),0))</f>
        <v>122.98</v>
      </c>
      <c r="H1134" s="89"/>
      <c r="I1134" s="90">
        <f ca="1">IF(ISERROR(F1134),0,F1134)</f>
        <v>0</v>
      </c>
      <c r="J1134" s="91">
        <f ca="1">IF(ISERROR(G1134),0,G1134)</f>
        <v>122.98</v>
      </c>
      <c r="K1134" s="1">
        <f>COUNTA($A$1:$A1134)-1</f>
        <v>174</v>
      </c>
      <c r="L1134" s="1">
        <f>IF(MAX(K:K)=K1134,MATCH(9999999,$K:$K)+1,MATCH(K1134+1,K:K,0))-ROW(L1134)-2</f>
        <v>3</v>
      </c>
      <c r="M1134" s="3" t="str">
        <f ca="1">IF(AND(OR(I1134&lt;&gt;0,J1134&lt;&gt;0),N1134="Sim"),"F","")</f>
        <v>F</v>
      </c>
      <c r="N1134" s="84" t="s">
        <v>64</v>
      </c>
    </row>
    <row r="1135" spans="1:14" x14ac:dyDescent="0.2">
      <c r="B1135" s="92" t="s">
        <v>6169</v>
      </c>
      <c r="C1135" s="92" t="s">
        <v>8310</v>
      </c>
      <c r="D1135" s="79" t="str">
        <f ca="1">IF(ISNUMBER($L1135),OFFSET(Banco!$A$1,Composições!$L1135-1,COLUMN(Composições!D1135)-1),"")</f>
        <v>CRUZETA DE FERRO GALVANIZADO, COM ROSCA BSP, DE 2"</v>
      </c>
      <c r="E1135" s="78" t="str">
        <f ca="1">IF(ISNUMBER($L1135),OFFSET(Banco!$A$1,Composições!$L1135-1,COLUMN(Composições!E1135)-1),"")</f>
        <v>UN</v>
      </c>
      <c r="F1135" s="78">
        <f t="shared" ref="F1135:G1137" ca="1" si="197">TRUNC($H1135*ROUND(I1135,2),2)</f>
        <v>0</v>
      </c>
      <c r="G1135" s="78">
        <f t="shared" ca="1" si="197"/>
        <v>105.85</v>
      </c>
      <c r="H1135" s="80">
        <v>1</v>
      </c>
      <c r="I1135" s="81">
        <f ca="1">IF(ISNUMBER($L1135),VALUE(OFFSET(Banco!$A$1,Composições!$L1135-1,COLUMN(Composições!I1135)-4)),0)</f>
        <v>0</v>
      </c>
      <c r="J1135" s="81">
        <f ca="1">IF(ISNUMBER($L1135),VALUE(OFFSET(Banco!$A$1,Composições!$L1135-1,COLUMN(Composições!J1135)-4)),0)</f>
        <v>105.85</v>
      </c>
      <c r="K1135" s="1">
        <f>COUNTA($A$1:$A1135)-1</f>
        <v>174</v>
      </c>
      <c r="L1135" s="1">
        <f ca="1">MATCH(Composições!CONCATENAR,Banco!$A:$A,0)</f>
        <v>11417</v>
      </c>
      <c r="M1135" s="82" t="str">
        <f ca="1">IF(OR(ISERROR($L1135),$H1135="",$H1135=0),"",OFFSET(M$1,MATCH($K1135,$K$1:$K1135,0)-1,0))</f>
        <v>F</v>
      </c>
    </row>
    <row r="1136" spans="1:14" x14ac:dyDescent="0.2">
      <c r="B1136" s="92" t="s">
        <v>6165</v>
      </c>
      <c r="C1136" s="92" t="s">
        <v>141</v>
      </c>
      <c r="D1136" s="79" t="str">
        <f ca="1">IF(ISNUMBER($L1136),OFFSET(Banco!$A$1,Composições!$L1136-1,COLUMN(Composições!D1136)-1),"")</f>
        <v>AUXILIAR DE ELETRICISTA COM ENCARGOS COMPLEMENTARES</v>
      </c>
      <c r="E1136" s="78" t="str">
        <f ca="1">IF(ISNUMBER($L1136),OFFSET(Banco!$A$1,Composições!$L1136-1,COLUMN(Composições!E1136)-1),"")</f>
        <v>H</v>
      </c>
      <c r="F1136" s="78">
        <f t="shared" ca="1" si="197"/>
        <v>0</v>
      </c>
      <c r="G1136" s="78">
        <f t="shared" ca="1" si="197"/>
        <v>7.65</v>
      </c>
      <c r="H1136" s="80">
        <v>0.3</v>
      </c>
      <c r="I1136" s="81">
        <f ca="1">IF(ISNUMBER($L1136),VALUE(OFFSET(Banco!$A$1,Composições!$L1136-1,COLUMN(Composições!I1136)-4)),0)</f>
        <v>0</v>
      </c>
      <c r="J1136" s="81">
        <f ca="1">IF(ISNUMBER($L1136),VALUE(OFFSET(Banco!$A$1,Composições!$L1136-1,COLUMN(Composições!J1136)-4)),0)</f>
        <v>25.52</v>
      </c>
      <c r="K1136" s="1">
        <f>COUNTA($A$1:$A1136)-1</f>
        <v>174</v>
      </c>
      <c r="L1136" s="1">
        <f ca="1">MATCH(Composições!CONCATENAR,Banco!$A:$A,0)</f>
        <v>7039</v>
      </c>
      <c r="M1136" s="82" t="str">
        <f ca="1">IF(OR(ISERROR($L1136),$H1136="",$H1136=0),"",OFFSET(M$1,MATCH($K1136,$K$1:$K1136,0)-1,0))</f>
        <v>F</v>
      </c>
    </row>
    <row r="1137" spans="1:14" x14ac:dyDescent="0.2">
      <c r="B1137" s="92" t="s">
        <v>6165</v>
      </c>
      <c r="C1137" s="92" t="s">
        <v>147</v>
      </c>
      <c r="D1137" s="79" t="str">
        <f ca="1">IF(ISNUMBER($L1137),OFFSET(Banco!$A$1,Composições!$L1137-1,COLUMN(Composições!D1137)-1),"")</f>
        <v>ELETRICISTA COM ENCARGOS COMPLEMENTARES</v>
      </c>
      <c r="E1137" s="78" t="str">
        <f ca="1">IF(ISNUMBER($L1137),OFFSET(Banco!$A$1,Composições!$L1137-1,COLUMN(Composições!E1137)-1),"")</f>
        <v>H</v>
      </c>
      <c r="F1137" s="78">
        <f t="shared" ca="1" si="197"/>
        <v>0</v>
      </c>
      <c r="G1137" s="78">
        <f t="shared" ca="1" si="197"/>
        <v>9.48</v>
      </c>
      <c r="H1137" s="80">
        <v>0.3</v>
      </c>
      <c r="I1137" s="81">
        <f ca="1">IF(ISNUMBER($L1137),VALUE(OFFSET(Banco!$A$1,Composições!$L1137-1,COLUMN(Composições!I1137)-4)),0)</f>
        <v>0</v>
      </c>
      <c r="J1137" s="81">
        <f ca="1">IF(ISNUMBER($L1137),VALUE(OFFSET(Banco!$A$1,Composições!$L1137-1,COLUMN(Composições!J1137)-4)),0)</f>
        <v>31.63</v>
      </c>
      <c r="K1137" s="1">
        <f>COUNTA($A$1:$A1137)-1</f>
        <v>174</v>
      </c>
      <c r="L1137" s="1">
        <f ca="1">MATCH(Composições!CONCATENAR,Banco!$A:$A,0)</f>
        <v>7259</v>
      </c>
      <c r="M1137" s="82" t="str">
        <f ca="1">IF(OR(ISERROR($L1137),$H1137="",$H1137=0),"",OFFSET(M$1,MATCH($K1137,$K$1:$K1137,0)-1,0))</f>
        <v>F</v>
      </c>
    </row>
    <row r="1138" spans="1:14" customFormat="1" ht="12.75" x14ac:dyDescent="0.2">
      <c r="K1138">
        <f>COUNTA($A$1:$A1138)-1</f>
        <v>174</v>
      </c>
      <c r="M1138" s="85" t="str">
        <f ca="1">IF(OFFSET($M$1,MATCH(OFFSET(K1138,-1,0),$K$1:$K1138,0)-1,0)="F","F","")</f>
        <v>F</v>
      </c>
    </row>
    <row r="1139" spans="1:14" ht="33.75" x14ac:dyDescent="0.2">
      <c r="A1139" s="83" t="str">
        <f>CONCATENAR</f>
        <v>Composição FNDE 116</v>
      </c>
      <c r="B1139" s="86" t="s">
        <v>8423</v>
      </c>
      <c r="C1139" s="86" t="s">
        <v>8281</v>
      </c>
      <c r="D1139" s="87" t="s">
        <v>8280</v>
      </c>
      <c r="E1139" s="86" t="s">
        <v>6148</v>
      </c>
      <c r="F1139" s="88">
        <f ca="1">IF($L1139&gt;0,SUM(OFFSET(F1139,1,0,$L1139),0))</f>
        <v>0</v>
      </c>
      <c r="G1139" s="88">
        <f ca="1">IF($L1139&gt;0,SUM(OFFSET(G1139,1,0,$L1139),0))</f>
        <v>134.14999999999998</v>
      </c>
      <c r="H1139" s="89"/>
      <c r="I1139" s="90">
        <f ca="1">IF(ISERROR(F1139),0,F1139)</f>
        <v>0</v>
      </c>
      <c r="J1139" s="91">
        <f ca="1">IF(ISERROR(G1139),0,G1139)</f>
        <v>134.14999999999998</v>
      </c>
      <c r="K1139" s="1">
        <f>COUNTA($A$1:$A1139)-1</f>
        <v>175</v>
      </c>
      <c r="L1139" s="1">
        <f>IF(MAX(K:K)=K1139,MATCH(9999999,$K:$K)+1,MATCH(K1139+1,K:K,0))-ROW(L1139)-2</f>
        <v>5</v>
      </c>
      <c r="M1139" s="3" t="str">
        <f ca="1">IF(AND(OR(I1139&lt;&gt;0,J1139&lt;&gt;0),N1139="Sim"),"F","")</f>
        <v>F</v>
      </c>
      <c r="N1139" s="84" t="s">
        <v>64</v>
      </c>
    </row>
    <row r="1140" spans="1:14" ht="22.5" x14ac:dyDescent="0.2">
      <c r="B1140" s="92" t="s">
        <v>6165</v>
      </c>
      <c r="C1140" s="92" t="s">
        <v>8309</v>
      </c>
      <c r="D1140" s="79" t="str">
        <f ca="1">IF(ISNUMBER($L1140),OFFSET(Banco!$A$1,Composições!$L1140-1,COLUMN(Composições!D1140)-1),"")</f>
        <v>ARRUELA EM ACO GALVANIZADO, DIAMETRO EXTERNO = 35MM, ESPESSURA = 3MM, DIAMETRO DO FURO= 18MM</v>
      </c>
      <c r="E1140" s="78" t="str">
        <f ca="1">IF(ISNUMBER($L1140),OFFSET(Banco!$A$1,Composições!$L1140-1,COLUMN(Composições!E1140)-1),"")</f>
        <v>UN</v>
      </c>
      <c r="F1140" s="78">
        <f t="shared" ref="F1140:G1144" ca="1" si="198">TRUNC($H1140*ROUND(I1140,2),2)</f>
        <v>0</v>
      </c>
      <c r="G1140" s="78">
        <f t="shared" ca="1" si="198"/>
        <v>82.15</v>
      </c>
      <c r="H1140" s="80">
        <v>50.4</v>
      </c>
      <c r="I1140" s="81">
        <f ca="1">IF(ISNUMBER($L1140),VALUE(OFFSET(Banco!$A$1,Composições!$L1140-1,COLUMN(Composições!I1140)-4)),0)</f>
        <v>0</v>
      </c>
      <c r="J1140" s="81">
        <f ca="1">IF(ISNUMBER($L1140),VALUE(OFFSET(Banco!$A$1,Composições!$L1140-1,COLUMN(Composições!J1140)-4)),0)</f>
        <v>1.63</v>
      </c>
      <c r="K1140" s="1">
        <f>COUNTA($A$1:$A1140)-1</f>
        <v>175</v>
      </c>
      <c r="L1140" s="1">
        <f ca="1">MATCH(Composições!CONCATENAR,Banco!$A:$A,0)</f>
        <v>14838</v>
      </c>
      <c r="M1140" s="82" t="str">
        <f ca="1">IF(OR(ISERROR($L1140),$H1140="",$H1140=0),"",OFFSET(M$1,MATCH($K1140,$K$1:$K1140,0)-1,0))</f>
        <v>F</v>
      </c>
    </row>
    <row r="1141" spans="1:14" x14ac:dyDescent="0.2">
      <c r="B1141" s="92" t="s">
        <v>6169</v>
      </c>
      <c r="C1141" s="92" t="s">
        <v>8140</v>
      </c>
      <c r="D1141" s="79" t="str">
        <f ca="1">IF(ISNUMBER($L1141),OFFSET(Banco!$A$1,Composições!$L1141-1,COLUMN(Composições!D1141)-1),"")</f>
        <v>PORCA ZINCADA, SEXTAVADA, DIAMETRO 1/4"</v>
      </c>
      <c r="E1141" s="78" t="str">
        <f ca="1">IF(ISNUMBER($L1141),OFFSET(Banco!$A$1,Composições!$L1141-1,COLUMN(Composições!E1141)-1),"")</f>
        <v>UN</v>
      </c>
      <c r="F1141" s="78">
        <f t="shared" ca="1" si="198"/>
        <v>0</v>
      </c>
      <c r="G1141" s="78">
        <f t="shared" ca="1" si="198"/>
        <v>9.07</v>
      </c>
      <c r="H1141" s="80">
        <v>25.2</v>
      </c>
      <c r="I1141" s="81">
        <f ca="1">IF(ISNUMBER($L1141),VALUE(OFFSET(Banco!$A$1,Composições!$L1141-1,COLUMN(Composições!I1141)-4)),0)</f>
        <v>0</v>
      </c>
      <c r="J1141" s="81">
        <f ca="1">IF(ISNUMBER($L1141),VALUE(OFFSET(Banco!$A$1,Composições!$L1141-1,COLUMN(Composições!J1141)-4)),0)</f>
        <v>0.36</v>
      </c>
      <c r="K1141" s="1">
        <f>COUNTA($A$1:$A1141)-1</f>
        <v>175</v>
      </c>
      <c r="L1141" s="1">
        <f ca="1">MATCH(Composições!CONCATENAR,Banco!$A:$A,0)</f>
        <v>13364</v>
      </c>
      <c r="M1141" s="82" t="str">
        <f ca="1">IF(OR(ISERROR($L1141),$H1141="",$H1141=0),"",OFFSET(M$1,MATCH($K1141,$K$1:$K1141,0)-1,0))</f>
        <v>F</v>
      </c>
    </row>
    <row r="1142" spans="1:14" ht="22.5" x14ac:dyDescent="0.2">
      <c r="B1142" s="102" t="s">
        <v>15541</v>
      </c>
      <c r="C1142" s="92" t="s">
        <v>8242</v>
      </c>
      <c r="D1142" s="79" t="str">
        <f ca="1">IF(ISNUMBER($L1142),OFFSET(Banco!$A$1,Composições!$L1142-1,COLUMN(Composições!D1142)-1),"")</f>
        <v>Suporte para eletrocalha galvanizado a fogo, 150x50mm</v>
      </c>
      <c r="E1142" s="78" t="str">
        <f ca="1">IF(ISNUMBER($L1142),OFFSET(Banco!$A$1,Composições!$L1142-1,COLUMN(Composições!E1142)-1),"")</f>
        <v>un</v>
      </c>
      <c r="F1142" s="78">
        <f t="shared" ca="1" si="198"/>
        <v>0</v>
      </c>
      <c r="G1142" s="78">
        <f t="shared" ca="1" si="198"/>
        <v>13.72</v>
      </c>
      <c r="H1142" s="80">
        <v>1</v>
      </c>
      <c r="I1142" s="81">
        <f ca="1">IF(ISNUMBER($L1142),VALUE(OFFSET(Banco!$A$1,Composições!$L1142-1,COLUMN(Composições!I1142)-4)),0)</f>
        <v>0</v>
      </c>
      <c r="J1142" s="81">
        <f ca="1">IF(ISNUMBER($L1142),VALUE(OFFSET(Banco!$A$1,Composições!$L1142-1,COLUMN(Composições!J1142)-4)),0)</f>
        <v>13.72</v>
      </c>
      <c r="K1142" s="1">
        <f>COUNTA($A$1:$A1142)-1</f>
        <v>175</v>
      </c>
      <c r="L1142" s="1">
        <f ca="1">MATCH(Composições!CONCATENAR,Banco!$A:$A,0)</f>
        <v>14783</v>
      </c>
      <c r="M1142" s="82" t="str">
        <f ca="1">IF(OR(ISERROR($L1142),$H1142="",$H1142=0),"",OFFSET(M$1,MATCH($K1142,$K$1:$K1142,0)-1,0))</f>
        <v>F</v>
      </c>
    </row>
    <row r="1143" spans="1:14" x14ac:dyDescent="0.2">
      <c r="B1143" s="92" t="s">
        <v>6165</v>
      </c>
      <c r="C1143" s="92" t="s">
        <v>141</v>
      </c>
      <c r="D1143" s="79" t="str">
        <f ca="1">IF(ISNUMBER($L1143),OFFSET(Banco!$A$1,Composições!$L1143-1,COLUMN(Composições!D1143)-1),"")</f>
        <v>AUXILIAR DE ELETRICISTA COM ENCARGOS COMPLEMENTARES</v>
      </c>
      <c r="E1143" s="78" t="str">
        <f ca="1">IF(ISNUMBER($L1143),OFFSET(Banco!$A$1,Composições!$L1143-1,COLUMN(Composições!E1143)-1),"")</f>
        <v>H</v>
      </c>
      <c r="F1143" s="78">
        <f t="shared" ca="1" si="198"/>
        <v>0</v>
      </c>
      <c r="G1143" s="78">
        <f t="shared" ca="1" si="198"/>
        <v>13.04</v>
      </c>
      <c r="H1143" s="80">
        <v>0.51129999999999998</v>
      </c>
      <c r="I1143" s="81">
        <f ca="1">IF(ISNUMBER($L1143),VALUE(OFFSET(Banco!$A$1,Composições!$L1143-1,COLUMN(Composições!I1143)-4)),0)</f>
        <v>0</v>
      </c>
      <c r="J1143" s="81">
        <f ca="1">IF(ISNUMBER($L1143),VALUE(OFFSET(Banco!$A$1,Composições!$L1143-1,COLUMN(Composições!J1143)-4)),0)</f>
        <v>25.52</v>
      </c>
      <c r="K1143" s="1">
        <f>COUNTA($A$1:$A1143)-1</f>
        <v>175</v>
      </c>
      <c r="L1143" s="1">
        <f ca="1">MATCH(Composições!CONCATENAR,Banco!$A:$A,0)</f>
        <v>7039</v>
      </c>
      <c r="M1143" s="82" t="str">
        <f ca="1">IF(OR(ISERROR($L1143),$H1143="",$H1143=0),"",OFFSET(M$1,MATCH($K1143,$K$1:$K1143,0)-1,0))</f>
        <v>F</v>
      </c>
    </row>
    <row r="1144" spans="1:14" x14ac:dyDescent="0.2">
      <c r="B1144" s="92" t="s">
        <v>6165</v>
      </c>
      <c r="C1144" s="92" t="s">
        <v>147</v>
      </c>
      <c r="D1144" s="79" t="str">
        <f ca="1">IF(ISNUMBER($L1144),OFFSET(Banco!$A$1,Composições!$L1144-1,COLUMN(Composições!D1144)-1),"")</f>
        <v>ELETRICISTA COM ENCARGOS COMPLEMENTARES</v>
      </c>
      <c r="E1144" s="78" t="str">
        <f ca="1">IF(ISNUMBER($L1144),OFFSET(Banco!$A$1,Composições!$L1144-1,COLUMN(Composições!E1144)-1),"")</f>
        <v>H</v>
      </c>
      <c r="F1144" s="78">
        <f t="shared" ca="1" si="198"/>
        <v>0</v>
      </c>
      <c r="G1144" s="78">
        <f t="shared" ca="1" si="198"/>
        <v>16.170000000000002</v>
      </c>
      <c r="H1144" s="80">
        <v>0.51129999999999998</v>
      </c>
      <c r="I1144" s="81">
        <f ca="1">IF(ISNUMBER($L1144),VALUE(OFFSET(Banco!$A$1,Composições!$L1144-1,COLUMN(Composições!I1144)-4)),0)</f>
        <v>0</v>
      </c>
      <c r="J1144" s="81">
        <f ca="1">IF(ISNUMBER($L1144),VALUE(OFFSET(Banco!$A$1,Composições!$L1144-1,COLUMN(Composições!J1144)-4)),0)</f>
        <v>31.63</v>
      </c>
      <c r="K1144" s="1">
        <f>COUNTA($A$1:$A1144)-1</f>
        <v>175</v>
      </c>
      <c r="L1144" s="1">
        <f ca="1">MATCH(Composições!CONCATENAR,Banco!$A:$A,0)</f>
        <v>7259</v>
      </c>
      <c r="M1144" s="82" t="str">
        <f ca="1">IF(OR(ISERROR($L1144),$H1144="",$H1144=0),"",OFFSET(M$1,MATCH($K1144,$K$1:$K1144,0)-1,0))</f>
        <v>F</v>
      </c>
    </row>
    <row r="1145" spans="1:14" customFormat="1" ht="12.75" x14ac:dyDescent="0.2">
      <c r="K1145">
        <f>COUNTA($A$1:$A1145)-1</f>
        <v>175</v>
      </c>
      <c r="M1145" s="85" t="str">
        <f ca="1">IF(OFFSET($M$1,MATCH(OFFSET(K1145,-1,0),$K$1:$K1145,0)-1,0)="F","F","")</f>
        <v>F</v>
      </c>
    </row>
    <row r="1146" spans="1:14" x14ac:dyDescent="0.2">
      <c r="A1146" s="83" t="str">
        <f>CONCATENAR</f>
        <v xml:space="preserve">Composição FNDE 371 </v>
      </c>
      <c r="B1146" s="86" t="s">
        <v>8423</v>
      </c>
      <c r="C1146" s="86" t="s">
        <v>8279</v>
      </c>
      <c r="D1146" s="87" t="s">
        <v>8278</v>
      </c>
      <c r="E1146" s="86" t="s">
        <v>6148</v>
      </c>
      <c r="F1146" s="88">
        <f ca="1">IF($L1146&gt;0,SUM(OFFSET(F1146,1,0,$L1146),0))</f>
        <v>0</v>
      </c>
      <c r="G1146" s="88">
        <f ca="1">IF($L1146&gt;0,SUM(OFFSET(G1146,1,0,$L1146),0))</f>
        <v>20.990000000000002</v>
      </c>
      <c r="H1146" s="89"/>
      <c r="I1146" s="90">
        <f ca="1">IF(ISERROR(F1146),0,F1146)</f>
        <v>0</v>
      </c>
      <c r="J1146" s="91">
        <f ca="1">IF(ISERROR(G1146),0,G1146)</f>
        <v>20.990000000000002</v>
      </c>
      <c r="K1146" s="1">
        <f>COUNTA($A$1:$A1146)-1</f>
        <v>176</v>
      </c>
      <c r="L1146" s="1">
        <f>IF(MAX(K:K)=K1146,MATCH(9999999,$K:$K)+1,MATCH(K1146+1,K:K,0))-ROW(L1146)-2</f>
        <v>4</v>
      </c>
      <c r="M1146" s="3" t="str">
        <f ca="1">IF(AND(OR(I1146&lt;&gt;0,J1146&lt;&gt;0),N1146="Sim"),"F","")</f>
        <v>F</v>
      </c>
      <c r="N1146" s="84" t="s">
        <v>64</v>
      </c>
    </row>
    <row r="1147" spans="1:14" x14ac:dyDescent="0.2">
      <c r="B1147" s="92" t="s">
        <v>6169</v>
      </c>
      <c r="C1147" s="92" t="s">
        <v>8226</v>
      </c>
      <c r="D1147" s="79" t="str">
        <f ca="1">IF(ISNUMBER($L1147),OFFSET(Banco!$A$1,Composições!$L1147-1,COLUMN(Composições!D1147)-1),"")</f>
        <v>FITA ISOLANTE ADESIVA ANTICHAMA, USO ATE 750 V, EM ROLO DE 19 MM X 5 M</v>
      </c>
      <c r="E1147" s="78" t="str">
        <f ca="1">IF(ISNUMBER($L1147),OFFSET(Banco!$A$1,Composições!$L1147-1,COLUMN(Composições!E1147)-1),"")</f>
        <v>UN</v>
      </c>
      <c r="F1147" s="78">
        <f t="shared" ref="F1147:G1150" ca="1" si="199">TRUNC($H1147*ROUND(I1147,2),2)</f>
        <v>0</v>
      </c>
      <c r="G1147" s="78">
        <f t="shared" ca="1" si="199"/>
        <v>0.32</v>
      </c>
      <c r="H1147" s="80">
        <v>0.1</v>
      </c>
      <c r="I1147" s="81">
        <f ca="1">IF(ISNUMBER($L1147),VALUE(OFFSET(Banco!$A$1,Composições!$L1147-1,COLUMN(Composições!I1147)-4)),0)</f>
        <v>0</v>
      </c>
      <c r="J1147" s="81">
        <f ca="1">IF(ISNUMBER($L1147),VALUE(OFFSET(Banco!$A$1,Composições!$L1147-1,COLUMN(Composições!J1147)-4)),0)</f>
        <v>3.29</v>
      </c>
      <c r="K1147" s="1">
        <f>COUNTA($A$1:$A1147)-1</f>
        <v>176</v>
      </c>
      <c r="L1147" s="1">
        <f ca="1">MATCH(Composições!CONCATENAR,Banco!$A:$A,0)</f>
        <v>12004</v>
      </c>
      <c r="M1147" s="82" t="str">
        <f ca="1">IF(OR(ISERROR($L1147),$H1147="",$H1147=0),"",OFFSET(M$1,MATCH($K1147,$K$1:$K1147,0)-1,0))</f>
        <v>F</v>
      </c>
    </row>
    <row r="1148" spans="1:14" ht="22.5" x14ac:dyDescent="0.2">
      <c r="B1148" s="92" t="s">
        <v>6169</v>
      </c>
      <c r="C1148" s="92" t="s">
        <v>8311</v>
      </c>
      <c r="D1148" s="79" t="str">
        <f ca="1">IF(ISNUMBER($L1148),OFFSET(Banco!$A$1,Composições!$L1148-1,COLUMN(Composições!D1148)-1),"")</f>
        <v>TAMPAO / TERMINAL / PLUG, D = 4", PARA DUTO CORRUGADO PEAD (CABEAMENTO SUBTERRANEO)</v>
      </c>
      <c r="E1148" s="78" t="str">
        <f ca="1">IF(ISNUMBER($L1148),OFFSET(Banco!$A$1,Composições!$L1148-1,COLUMN(Composições!E1148)-1),"")</f>
        <v>UN</v>
      </c>
      <c r="F1148" s="78">
        <f t="shared" ca="1" si="199"/>
        <v>0</v>
      </c>
      <c r="G1148" s="78">
        <f t="shared" ca="1" si="199"/>
        <v>12.43</v>
      </c>
      <c r="H1148" s="80">
        <v>1</v>
      </c>
      <c r="I1148" s="81">
        <f ca="1">IF(ISNUMBER($L1148),VALUE(OFFSET(Banco!$A$1,Composições!$L1148-1,COLUMN(Composições!I1148)-4)),0)</f>
        <v>0</v>
      </c>
      <c r="J1148" s="81">
        <f ca="1">IF(ISNUMBER($L1148),VALUE(OFFSET(Banco!$A$1,Composições!$L1148-1,COLUMN(Composições!J1148)-4)),0)</f>
        <v>12.43</v>
      </c>
      <c r="K1148" s="1">
        <f>COUNTA($A$1:$A1148)-1</f>
        <v>176</v>
      </c>
      <c r="L1148" s="1">
        <f ca="1">MATCH(Composições!CONCATENAR,Banco!$A:$A,0)</f>
        <v>13839</v>
      </c>
      <c r="M1148" s="82" t="str">
        <f ca="1">IF(OR(ISERROR($L1148),$H1148="",$H1148=0),"",OFFSET(M$1,MATCH($K1148,$K$1:$K1148,0)-1,0))</f>
        <v>F</v>
      </c>
    </row>
    <row r="1149" spans="1:14" ht="22.5" x14ac:dyDescent="0.2">
      <c r="B1149" s="92" t="s">
        <v>6165</v>
      </c>
      <c r="C1149" s="92" t="s">
        <v>142</v>
      </c>
      <c r="D1149" s="79" t="str">
        <f ca="1">IF(ISNUMBER($L1149),OFFSET(Banco!$A$1,Composições!$L1149-1,COLUMN(Composições!D1149)-1),"")</f>
        <v>AUXILIAR DE ENCANADOR OU BOMBEIRO HIDRÁULICO COM ENCARGOS COMPLEMENTARES</v>
      </c>
      <c r="E1149" s="78" t="str">
        <f ca="1">IF(ISNUMBER($L1149),OFFSET(Banco!$A$1,Composições!$L1149-1,COLUMN(Composições!E1149)-1),"")</f>
        <v>H</v>
      </c>
      <c r="F1149" s="78">
        <f t="shared" ca="1" si="199"/>
        <v>0</v>
      </c>
      <c r="G1149" s="78">
        <f t="shared" ca="1" si="199"/>
        <v>3.67</v>
      </c>
      <c r="H1149" s="80">
        <v>0.15</v>
      </c>
      <c r="I1149" s="81">
        <f ca="1">IF(ISNUMBER($L1149),VALUE(OFFSET(Banco!$A$1,Composições!$L1149-1,COLUMN(Composições!I1149)-4)),0)</f>
        <v>0</v>
      </c>
      <c r="J1149" s="81">
        <f ca="1">IF(ISNUMBER($L1149),VALUE(OFFSET(Banco!$A$1,Composições!$L1149-1,COLUMN(Composições!J1149)-4)),0)</f>
        <v>24.48</v>
      </c>
      <c r="K1149" s="1">
        <f>COUNTA($A$1:$A1149)-1</f>
        <v>176</v>
      </c>
      <c r="L1149" s="1">
        <f ca="1">MATCH(Composições!CONCATENAR,Banco!$A:$A,0)</f>
        <v>7040</v>
      </c>
      <c r="M1149" s="82" t="str">
        <f ca="1">IF(OR(ISERROR($L1149),$H1149="",$H1149=0),"",OFFSET(M$1,MATCH($K1149,$K$1:$K1149,0)-1,0))</f>
        <v>F</v>
      </c>
    </row>
    <row r="1150" spans="1:14" x14ac:dyDescent="0.2">
      <c r="B1150" s="92" t="s">
        <v>6165</v>
      </c>
      <c r="C1150" s="92" t="s">
        <v>149</v>
      </c>
      <c r="D1150" s="79" t="str">
        <f ca="1">IF(ISNUMBER($L1150),OFFSET(Banco!$A$1,Composições!$L1150-1,COLUMN(Composições!D1150)-1),"")</f>
        <v>ENCANADOR OU BOMBEIRO HIDRÁULICO COM ENCARGOS COMPLEMENTARES</v>
      </c>
      <c r="E1150" s="78" t="str">
        <f ca="1">IF(ISNUMBER($L1150),OFFSET(Banco!$A$1,Composições!$L1150-1,COLUMN(Composições!E1150)-1),"")</f>
        <v>H</v>
      </c>
      <c r="F1150" s="78">
        <f t="shared" ca="1" si="199"/>
        <v>0</v>
      </c>
      <c r="G1150" s="78">
        <f t="shared" ca="1" si="199"/>
        <v>4.57</v>
      </c>
      <c r="H1150" s="80">
        <v>0.15</v>
      </c>
      <c r="I1150" s="81">
        <f ca="1">IF(ISNUMBER($L1150),VALUE(OFFSET(Banco!$A$1,Composições!$L1150-1,COLUMN(Composições!I1150)-4)),0)</f>
        <v>0</v>
      </c>
      <c r="J1150" s="81">
        <f ca="1">IF(ISNUMBER($L1150),VALUE(OFFSET(Banco!$A$1,Composições!$L1150-1,COLUMN(Composições!J1150)-4)),0)</f>
        <v>30.48</v>
      </c>
      <c r="K1150" s="1">
        <f>COUNTA($A$1:$A1150)-1</f>
        <v>176</v>
      </c>
      <c r="L1150" s="1">
        <f ca="1">MATCH(Composições!CONCATENAR,Banco!$A:$A,0)</f>
        <v>7263</v>
      </c>
      <c r="M1150" s="82" t="str">
        <f ca="1">IF(OR(ISERROR($L1150),$H1150="",$H1150=0),"",OFFSET(M$1,MATCH($K1150,$K$1:$K1150,0)-1,0))</f>
        <v>F</v>
      </c>
    </row>
    <row r="1151" spans="1:14" customFormat="1" ht="12.75" x14ac:dyDescent="0.2">
      <c r="K1151">
        <f>COUNTA($A$1:$A1151)-1</f>
        <v>176</v>
      </c>
      <c r="M1151" s="85" t="str">
        <f ca="1">IF(OFFSET($M$1,MATCH(OFFSET(K1151,-1,0),$K$1:$K1151,0)-1,0)="F","F","")</f>
        <v>F</v>
      </c>
    </row>
    <row r="1152" spans="1:14" x14ac:dyDescent="0.2">
      <c r="A1152" s="83" t="str">
        <f>CONCATENAR</f>
        <v xml:space="preserve">Composição FNDE 370 </v>
      </c>
      <c r="B1152" s="86" t="s">
        <v>8423</v>
      </c>
      <c r="C1152" s="86" t="s">
        <v>8277</v>
      </c>
      <c r="D1152" s="87" t="s">
        <v>8276</v>
      </c>
      <c r="E1152" s="86" t="s">
        <v>6148</v>
      </c>
      <c r="F1152" s="88">
        <f ca="1">IF($L1152&gt;0,SUM(OFFSET(F1152,1,0,$L1152),0))</f>
        <v>0</v>
      </c>
      <c r="G1152" s="88">
        <f ca="1">IF($L1152&gt;0,SUM(OFFSET(G1152,1,0,$L1152),0))</f>
        <v>15.27</v>
      </c>
      <c r="H1152" s="89"/>
      <c r="I1152" s="90">
        <f ca="1">IF(ISERROR(F1152),0,F1152)</f>
        <v>0</v>
      </c>
      <c r="J1152" s="91">
        <f ca="1">IF(ISERROR(G1152),0,G1152)</f>
        <v>15.27</v>
      </c>
      <c r="K1152" s="1">
        <f>COUNTA($A$1:$A1152)-1</f>
        <v>177</v>
      </c>
      <c r="L1152" s="1">
        <f>IF(MAX(K:K)=K1152,MATCH(9999999,$K:$K)+1,MATCH(K1152+1,K:K,0))-ROW(L1152)-2</f>
        <v>4</v>
      </c>
      <c r="M1152" s="3" t="str">
        <f ca="1">IF(AND(OR(I1152&lt;&gt;0,J1152&lt;&gt;0),N1152="Sim"),"F","")</f>
        <v>F</v>
      </c>
      <c r="N1152" s="84" t="s">
        <v>64</v>
      </c>
    </row>
    <row r="1153" spans="1:14" x14ac:dyDescent="0.2">
      <c r="B1153" s="92" t="s">
        <v>6169</v>
      </c>
      <c r="C1153" s="92" t="s">
        <v>8226</v>
      </c>
      <c r="D1153" s="79" t="str">
        <f ca="1">IF(ISNUMBER($L1153),OFFSET(Banco!$A$1,Composições!$L1153-1,COLUMN(Composições!D1153)-1),"")</f>
        <v>FITA ISOLANTE ADESIVA ANTICHAMA, USO ATE 750 V, EM ROLO DE 19 MM X 5 M</v>
      </c>
      <c r="E1153" s="78" t="str">
        <f ca="1">IF(ISNUMBER($L1153),OFFSET(Banco!$A$1,Composições!$L1153-1,COLUMN(Composições!E1153)-1),"")</f>
        <v>UN</v>
      </c>
      <c r="F1153" s="78">
        <f t="shared" ref="F1153:G1156" ca="1" si="200">TRUNC($H1153*ROUND(I1153,2),2)</f>
        <v>0</v>
      </c>
      <c r="G1153" s="78">
        <f t="shared" ca="1" si="200"/>
        <v>0.16</v>
      </c>
      <c r="H1153" s="80">
        <v>0.05</v>
      </c>
      <c r="I1153" s="81">
        <f ca="1">IF(ISNUMBER($L1153),VALUE(OFFSET(Banco!$A$1,Composições!$L1153-1,COLUMN(Composições!I1153)-4)),0)</f>
        <v>0</v>
      </c>
      <c r="J1153" s="81">
        <f ca="1">IF(ISNUMBER($L1153),VALUE(OFFSET(Banco!$A$1,Composições!$L1153-1,COLUMN(Composições!J1153)-4)),0)</f>
        <v>3.29</v>
      </c>
      <c r="K1153" s="1">
        <f>COUNTA($A$1:$A1153)-1</f>
        <v>177</v>
      </c>
      <c r="L1153" s="1">
        <f ca="1">MATCH(Composições!CONCATENAR,Banco!$A:$A,0)</f>
        <v>12004</v>
      </c>
      <c r="M1153" s="82" t="str">
        <f ca="1">IF(OR(ISERROR($L1153),$H1153="",$H1153=0),"",OFFSET(M$1,MATCH($K1153,$K$1:$K1153,0)-1,0))</f>
        <v>F</v>
      </c>
    </row>
    <row r="1154" spans="1:14" ht="22.5" x14ac:dyDescent="0.2">
      <c r="B1154" s="92" t="s">
        <v>6169</v>
      </c>
      <c r="C1154" s="92" t="s">
        <v>8312</v>
      </c>
      <c r="D1154" s="79" t="str">
        <f ca="1">IF(ISNUMBER($L1154),OFFSET(Banco!$A$1,Composições!$L1154-1,COLUMN(Composições!D1154)-1),"")</f>
        <v>TAMPAO / TERMINAL / PLUG, D = 2", PARA DUTO CORRUGADO PEAD (CABEAMENTO SUBTERRANEO)</v>
      </c>
      <c r="E1154" s="78" t="str">
        <f ca="1">IF(ISNUMBER($L1154),OFFSET(Banco!$A$1,Composições!$L1154-1,COLUMN(Composições!E1154)-1),"")</f>
        <v>UN</v>
      </c>
      <c r="F1154" s="78">
        <f t="shared" ca="1" si="200"/>
        <v>0</v>
      </c>
      <c r="G1154" s="78">
        <f t="shared" ca="1" si="200"/>
        <v>6.87</v>
      </c>
      <c r="H1154" s="80">
        <v>1</v>
      </c>
      <c r="I1154" s="81">
        <f ca="1">IF(ISNUMBER($L1154),VALUE(OFFSET(Banco!$A$1,Composições!$L1154-1,COLUMN(Composições!I1154)-4)),0)</f>
        <v>0</v>
      </c>
      <c r="J1154" s="81">
        <f ca="1">IF(ISNUMBER($L1154),VALUE(OFFSET(Banco!$A$1,Composições!$L1154-1,COLUMN(Composições!J1154)-4)),0)</f>
        <v>6.87</v>
      </c>
      <c r="K1154" s="1">
        <f>COUNTA($A$1:$A1154)-1</f>
        <v>177</v>
      </c>
      <c r="L1154" s="1">
        <f ca="1">MATCH(Composições!CONCATENAR,Banco!$A:$A,0)</f>
        <v>13837</v>
      </c>
      <c r="M1154" s="82" t="str">
        <f ca="1">IF(OR(ISERROR($L1154),$H1154="",$H1154=0),"",OFFSET(M$1,MATCH($K1154,$K$1:$K1154,0)-1,0))</f>
        <v>F</v>
      </c>
    </row>
    <row r="1155" spans="1:14" ht="22.5" x14ac:dyDescent="0.2">
      <c r="B1155" s="92" t="s">
        <v>6165</v>
      </c>
      <c r="C1155" s="92" t="s">
        <v>142</v>
      </c>
      <c r="D1155" s="79" t="str">
        <f ca="1">IF(ISNUMBER($L1155),OFFSET(Banco!$A$1,Composições!$L1155-1,COLUMN(Composições!D1155)-1),"")</f>
        <v>AUXILIAR DE ENCANADOR OU BOMBEIRO HIDRÁULICO COM ENCARGOS COMPLEMENTARES</v>
      </c>
      <c r="E1155" s="78" t="str">
        <f ca="1">IF(ISNUMBER($L1155),OFFSET(Banco!$A$1,Composições!$L1155-1,COLUMN(Composições!E1155)-1),"")</f>
        <v>H</v>
      </c>
      <c r="F1155" s="78">
        <f t="shared" ca="1" si="200"/>
        <v>0</v>
      </c>
      <c r="G1155" s="78">
        <f t="shared" ca="1" si="200"/>
        <v>3.67</v>
      </c>
      <c r="H1155" s="80">
        <v>0.15</v>
      </c>
      <c r="I1155" s="81">
        <f ca="1">IF(ISNUMBER($L1155),VALUE(OFFSET(Banco!$A$1,Composições!$L1155-1,COLUMN(Composições!I1155)-4)),0)</f>
        <v>0</v>
      </c>
      <c r="J1155" s="81">
        <f ca="1">IF(ISNUMBER($L1155),VALUE(OFFSET(Banco!$A$1,Composições!$L1155-1,COLUMN(Composições!J1155)-4)),0)</f>
        <v>24.48</v>
      </c>
      <c r="K1155" s="1">
        <f>COUNTA($A$1:$A1155)-1</f>
        <v>177</v>
      </c>
      <c r="L1155" s="1">
        <f ca="1">MATCH(Composições!CONCATENAR,Banco!$A:$A,0)</f>
        <v>7040</v>
      </c>
      <c r="M1155" s="82" t="str">
        <f ca="1">IF(OR(ISERROR($L1155),$H1155="",$H1155=0),"",OFFSET(M$1,MATCH($K1155,$K$1:$K1155,0)-1,0))</f>
        <v>F</v>
      </c>
    </row>
    <row r="1156" spans="1:14" x14ac:dyDescent="0.2">
      <c r="B1156" s="92" t="s">
        <v>6165</v>
      </c>
      <c r="C1156" s="92" t="s">
        <v>149</v>
      </c>
      <c r="D1156" s="79" t="str">
        <f ca="1">IF(ISNUMBER($L1156),OFFSET(Banco!$A$1,Composições!$L1156-1,COLUMN(Composições!D1156)-1),"")</f>
        <v>ENCANADOR OU BOMBEIRO HIDRÁULICO COM ENCARGOS COMPLEMENTARES</v>
      </c>
      <c r="E1156" s="78" t="str">
        <f ca="1">IF(ISNUMBER($L1156),OFFSET(Banco!$A$1,Composições!$L1156-1,COLUMN(Composições!E1156)-1),"")</f>
        <v>H</v>
      </c>
      <c r="F1156" s="78">
        <f t="shared" ca="1" si="200"/>
        <v>0</v>
      </c>
      <c r="G1156" s="78">
        <f t="shared" ca="1" si="200"/>
        <v>4.57</v>
      </c>
      <c r="H1156" s="80">
        <v>0.15</v>
      </c>
      <c r="I1156" s="81">
        <f ca="1">IF(ISNUMBER($L1156),VALUE(OFFSET(Banco!$A$1,Composições!$L1156-1,COLUMN(Composições!I1156)-4)),0)</f>
        <v>0</v>
      </c>
      <c r="J1156" s="81">
        <f ca="1">IF(ISNUMBER($L1156),VALUE(OFFSET(Banco!$A$1,Composições!$L1156-1,COLUMN(Composições!J1156)-4)),0)</f>
        <v>30.48</v>
      </c>
      <c r="K1156" s="1">
        <f>COUNTA($A$1:$A1156)-1</f>
        <v>177</v>
      </c>
      <c r="L1156" s="1">
        <f ca="1">MATCH(Composições!CONCATENAR,Banco!$A:$A,0)</f>
        <v>7263</v>
      </c>
      <c r="M1156" s="82" t="str">
        <f ca="1">IF(OR(ISERROR($L1156),$H1156="",$H1156=0),"",OFFSET(M$1,MATCH($K1156,$K$1:$K1156,0)-1,0))</f>
        <v>F</v>
      </c>
    </row>
    <row r="1157" spans="1:14" customFormat="1" ht="12.75" x14ac:dyDescent="0.2">
      <c r="K1157">
        <f>COUNTA($A$1:$A1157)-1</f>
        <v>177</v>
      </c>
      <c r="M1157" s="85" t="str">
        <f ca="1">IF(OFFSET($M$1,MATCH(OFFSET(K1157,-1,0),$K$1:$K1157,0)-1,0)="F","F","")</f>
        <v>F</v>
      </c>
    </row>
    <row r="1158" spans="1:14" ht="22.5" x14ac:dyDescent="0.2">
      <c r="A1158" s="83" t="str">
        <f>CONCATENAR</f>
        <v xml:space="preserve">Composição FNDE 394 </v>
      </c>
      <c r="B1158" s="86" t="s">
        <v>8423</v>
      </c>
      <c r="C1158" s="86" t="s">
        <v>8275</v>
      </c>
      <c r="D1158" s="87" t="s">
        <v>8274</v>
      </c>
      <c r="E1158" s="86" t="s">
        <v>6147</v>
      </c>
      <c r="F1158" s="88">
        <f ca="1">IF($L1158&gt;0,SUM(OFFSET(F1158,1,0,$L1158),0))</f>
        <v>0</v>
      </c>
      <c r="G1158" s="88">
        <f ca="1">IF($L1158&gt;0,SUM(OFFSET(G1158,1,0,$L1158),0))</f>
        <v>206.14999999999998</v>
      </c>
      <c r="H1158" s="89"/>
      <c r="I1158" s="90">
        <f ca="1">IF(ISERROR(F1158),0,F1158)</f>
        <v>0</v>
      </c>
      <c r="J1158" s="91">
        <f ca="1">IF(ISERROR(G1158),0,G1158)</f>
        <v>206.14999999999998</v>
      </c>
      <c r="K1158" s="1">
        <f>COUNTA($A$1:$A1158)-1</f>
        <v>178</v>
      </c>
      <c r="L1158" s="1">
        <f>IF(MAX(K:K)=K1158,MATCH(9999999,$K:$K)+1,MATCH(K1158+1,K:K,0))-ROW(L1158)-2</f>
        <v>5</v>
      </c>
      <c r="M1158" s="3" t="str">
        <f ca="1">IF(AND(OR(I1158&lt;&gt;0,J1158&lt;&gt;0),N1158="Sim"),"F","")</f>
        <v>F</v>
      </c>
      <c r="N1158" s="84" t="s">
        <v>64</v>
      </c>
    </row>
    <row r="1159" spans="1:14" ht="22.5" x14ac:dyDescent="0.2">
      <c r="B1159" s="102" t="s">
        <v>15541</v>
      </c>
      <c r="C1159" s="92" t="s">
        <v>8240</v>
      </c>
      <c r="D1159" s="79" t="str">
        <f ca="1">IF(ISNUMBER($L1159),OFFSET(Banco!$A$1,Composições!$L1159-1,COLUMN(Composições!D1159)-1),"")</f>
        <v>Eletrocalha perfurada galvanizada a fogo, 200x100mm</v>
      </c>
      <c r="E1159" s="78" t="str">
        <f ca="1">IF(ISNUMBER($L1159),OFFSET(Banco!$A$1,Composições!$L1159-1,COLUMN(Composições!E1159)-1),"")</f>
        <v>m</v>
      </c>
      <c r="F1159" s="78">
        <f t="shared" ref="F1159:G1163" ca="1" si="201">TRUNC($H1159*ROUND(I1159,2),2)</f>
        <v>0</v>
      </c>
      <c r="G1159" s="78">
        <f t="shared" ca="1" si="201"/>
        <v>88</v>
      </c>
      <c r="H1159" s="80">
        <v>1</v>
      </c>
      <c r="I1159" s="81">
        <f ca="1">IF(ISNUMBER($L1159),VALUE(OFFSET(Banco!$A$1,Composições!$L1159-1,COLUMN(Composições!I1159)-4)),0)</f>
        <v>0</v>
      </c>
      <c r="J1159" s="81">
        <f ca="1">IF(ISNUMBER($L1159),VALUE(OFFSET(Banco!$A$1,Composições!$L1159-1,COLUMN(Composições!J1159)-4)),0)</f>
        <v>88</v>
      </c>
      <c r="K1159" s="1">
        <f>COUNTA($A$1:$A1159)-1</f>
        <v>178</v>
      </c>
      <c r="L1159" s="1">
        <f ca="1">MATCH(Composições!CONCATENAR,Banco!$A:$A,0)</f>
        <v>14784</v>
      </c>
      <c r="M1159" s="82" t="str">
        <f ca="1">IF(OR(ISERROR($L1159),$H1159="",$H1159=0),"",OFFSET(M$1,MATCH($K1159,$K$1:$K1159,0)-1,0))</f>
        <v>F</v>
      </c>
    </row>
    <row r="1160" spans="1:14" ht="22.5" x14ac:dyDescent="0.2">
      <c r="B1160" s="102" t="s">
        <v>15541</v>
      </c>
      <c r="C1160" s="92" t="s">
        <v>8241</v>
      </c>
      <c r="D1160" s="79" t="str">
        <f ca="1">IF(ISNUMBER($L1160),OFFSET(Banco!$A$1,Composições!$L1160-1,COLUMN(Composições!D1160)-1),"")</f>
        <v>Tampa encaixe para eletrocalha galvanizada a fogo, L= 200mm</v>
      </c>
      <c r="E1160" s="78" t="str">
        <f ca="1">IF(ISNUMBER($L1160),OFFSET(Banco!$A$1,Composições!$L1160-1,COLUMN(Composições!E1160)-1),"")</f>
        <v>m</v>
      </c>
      <c r="F1160" s="78">
        <f t="shared" ca="1" si="201"/>
        <v>0</v>
      </c>
      <c r="G1160" s="78">
        <f t="shared" ca="1" si="201"/>
        <v>58.96</v>
      </c>
      <c r="H1160" s="80">
        <v>1</v>
      </c>
      <c r="I1160" s="81">
        <f ca="1">IF(ISNUMBER($L1160),VALUE(OFFSET(Banco!$A$1,Composições!$L1160-1,COLUMN(Composições!I1160)-4)),0)</f>
        <v>0</v>
      </c>
      <c r="J1160" s="81">
        <f ca="1">IF(ISNUMBER($L1160),VALUE(OFFSET(Banco!$A$1,Composições!$L1160-1,COLUMN(Composições!J1160)-4)),0)</f>
        <v>58.96</v>
      </c>
      <c r="K1160" s="1">
        <f>COUNTA($A$1:$A1160)-1</f>
        <v>178</v>
      </c>
      <c r="L1160" s="1">
        <f ca="1">MATCH(Composições!CONCATENAR,Banco!$A:$A,0)</f>
        <v>14794</v>
      </c>
      <c r="M1160" s="82" t="str">
        <f ca="1">IF(OR(ISERROR($L1160),$H1160="",$H1160=0),"",OFFSET(M$1,MATCH($K1160,$K$1:$K1160,0)-1,0))</f>
        <v>F</v>
      </c>
    </row>
    <row r="1161" spans="1:14" x14ac:dyDescent="0.2">
      <c r="B1161" s="92" t="s">
        <v>6165</v>
      </c>
      <c r="C1161" s="92" t="s">
        <v>141</v>
      </c>
      <c r="D1161" s="79" t="str">
        <f ca="1">IF(ISNUMBER($L1161),OFFSET(Banco!$A$1,Composições!$L1161-1,COLUMN(Composições!D1161)-1),"")</f>
        <v>AUXILIAR DE ELETRICISTA COM ENCARGOS COMPLEMENTARES</v>
      </c>
      <c r="E1161" s="78" t="str">
        <f ca="1">IF(ISNUMBER($L1161),OFFSET(Banco!$A$1,Composições!$L1161-1,COLUMN(Composições!E1161)-1),"")</f>
        <v>H</v>
      </c>
      <c r="F1161" s="78">
        <f t="shared" ca="1" si="201"/>
        <v>0</v>
      </c>
      <c r="G1161" s="78">
        <f t="shared" ca="1" si="201"/>
        <v>2.17</v>
      </c>
      <c r="H1161" s="80">
        <v>8.5199999999999998E-2</v>
      </c>
      <c r="I1161" s="81">
        <f ca="1">IF(ISNUMBER($L1161),VALUE(OFFSET(Banco!$A$1,Composições!$L1161-1,COLUMN(Composições!I1161)-4)),0)</f>
        <v>0</v>
      </c>
      <c r="J1161" s="81">
        <f ca="1">IF(ISNUMBER($L1161),VALUE(OFFSET(Banco!$A$1,Composições!$L1161-1,COLUMN(Composições!J1161)-4)),0)</f>
        <v>25.52</v>
      </c>
      <c r="K1161" s="1">
        <f>COUNTA($A$1:$A1161)-1</f>
        <v>178</v>
      </c>
      <c r="L1161" s="1">
        <f ca="1">MATCH(Composições!CONCATENAR,Banco!$A:$A,0)</f>
        <v>7039</v>
      </c>
      <c r="M1161" s="82" t="str">
        <f ca="1">IF(OR(ISERROR($L1161),$H1161="",$H1161=0),"",OFFSET(M$1,MATCH($K1161,$K$1:$K1161,0)-1,0))</f>
        <v>F</v>
      </c>
    </row>
    <row r="1162" spans="1:14" x14ac:dyDescent="0.2">
      <c r="B1162" s="92" t="s">
        <v>6165</v>
      </c>
      <c r="C1162" s="92" t="s">
        <v>147</v>
      </c>
      <c r="D1162" s="79" t="str">
        <f ca="1">IF(ISNUMBER($L1162),OFFSET(Banco!$A$1,Composições!$L1162-1,COLUMN(Composições!D1162)-1),"")</f>
        <v>ELETRICISTA COM ENCARGOS COMPLEMENTARES</v>
      </c>
      <c r="E1162" s="78" t="str">
        <f ca="1">IF(ISNUMBER($L1162),OFFSET(Banco!$A$1,Composições!$L1162-1,COLUMN(Composições!E1162)-1),"")</f>
        <v>H</v>
      </c>
      <c r="F1162" s="78">
        <f t="shared" ca="1" si="201"/>
        <v>0</v>
      </c>
      <c r="G1162" s="78">
        <f t="shared" ca="1" si="201"/>
        <v>2.69</v>
      </c>
      <c r="H1162" s="80">
        <v>8.5199999999999998E-2</v>
      </c>
      <c r="I1162" s="81">
        <f ca="1">IF(ISNUMBER($L1162),VALUE(OFFSET(Banco!$A$1,Composições!$L1162-1,COLUMN(Composições!I1162)-4)),0)</f>
        <v>0</v>
      </c>
      <c r="J1162" s="81">
        <f ca="1">IF(ISNUMBER($L1162),VALUE(OFFSET(Banco!$A$1,Composições!$L1162-1,COLUMN(Composições!J1162)-4)),0)</f>
        <v>31.63</v>
      </c>
      <c r="K1162" s="1">
        <f>COUNTA($A$1:$A1162)-1</f>
        <v>178</v>
      </c>
      <c r="L1162" s="1">
        <f ca="1">MATCH(Composições!CONCATENAR,Banco!$A:$A,0)</f>
        <v>7259</v>
      </c>
      <c r="M1162" s="82" t="str">
        <f ca="1">IF(OR(ISERROR($L1162),$H1162="",$H1162=0),"",OFFSET(M$1,MATCH($K1162,$K$1:$K1162,0)-1,0))</f>
        <v>F</v>
      </c>
    </row>
    <row r="1163" spans="1:14" ht="33.75" x14ac:dyDescent="0.2">
      <c r="B1163" s="92" t="s">
        <v>6165</v>
      </c>
      <c r="C1163" s="92" t="s">
        <v>117</v>
      </c>
      <c r="D1163" s="79" t="str">
        <f ca="1">IF(ISNUMBER($L1163),OFFSET(Banco!$A$1,Composições!$L1163-1,COLUMN(Composições!D1163)-1),"")</f>
        <v>SUPORTE PARA ELETROCALHA LISA OU PERFURADA EM AÇO GALVANIZADO, LARGURA 400 MM, EM PERFILADO COM COMPRIMENTO DE 45 CM FIXADO EM LAJE, POR METRO DE ELETROCALHA FIXADA. AF_09/2023</v>
      </c>
      <c r="E1163" s="78" t="str">
        <f ca="1">IF(ISNUMBER($L1163),OFFSET(Banco!$A$1,Composições!$L1163-1,COLUMN(Composições!E1163)-1),"")</f>
        <v>M</v>
      </c>
      <c r="F1163" s="78">
        <f t="shared" ca="1" si="201"/>
        <v>0</v>
      </c>
      <c r="G1163" s="78">
        <f t="shared" ca="1" si="201"/>
        <v>54.33</v>
      </c>
      <c r="H1163" s="80">
        <v>1</v>
      </c>
      <c r="I1163" s="81">
        <f ca="1">IF(ISNUMBER($L1163),VALUE(OFFSET(Banco!$A$1,Composições!$L1163-1,COLUMN(Composições!I1163)-4)),0)</f>
        <v>0</v>
      </c>
      <c r="J1163" s="81">
        <f ca="1">IF(ISNUMBER($L1163),VALUE(OFFSET(Banco!$A$1,Composições!$L1163-1,COLUMN(Composições!J1163)-4)),0)</f>
        <v>54.33</v>
      </c>
      <c r="K1163" s="1">
        <f>COUNTA($A$1:$A1163)-1</f>
        <v>178</v>
      </c>
      <c r="L1163" s="1">
        <f ca="1">MATCH(Composições!CONCATENAR,Banco!$A:$A,0)</f>
        <v>8694</v>
      </c>
      <c r="M1163" s="82" t="str">
        <f ca="1">IF(OR(ISERROR($L1163),$H1163="",$H1163=0),"",OFFSET(M$1,MATCH($K1163,$K$1:$K1163,0)-1,0))</f>
        <v>F</v>
      </c>
    </row>
    <row r="1164" spans="1:14" customFormat="1" ht="12.75" x14ac:dyDescent="0.2">
      <c r="K1164">
        <f>COUNTA($A$1:$A1164)-1</f>
        <v>178</v>
      </c>
      <c r="M1164" s="85" t="str">
        <f ca="1">IF(OFFSET($M$1,MATCH(OFFSET(K1164,-1,0),$K$1:$K1164,0)-1,0)="F","F","")</f>
        <v>F</v>
      </c>
    </row>
    <row r="1165" spans="1:14" ht="22.5" x14ac:dyDescent="0.2">
      <c r="A1165" s="83" t="str">
        <f>CONCATENAR</f>
        <v xml:space="preserve">Composição FNDE 372 </v>
      </c>
      <c r="B1165" s="86" t="s">
        <v>8423</v>
      </c>
      <c r="C1165" s="86" t="s">
        <v>8273</v>
      </c>
      <c r="D1165" s="87" t="s">
        <v>8272</v>
      </c>
      <c r="E1165" s="86" t="s">
        <v>6147</v>
      </c>
      <c r="F1165" s="88">
        <f ca="1">IF($L1165&gt;0,SUM(OFFSET(F1165,1,0,$L1165),0))</f>
        <v>0</v>
      </c>
      <c r="G1165" s="88">
        <f ca="1">IF($L1165&gt;0,SUM(OFFSET(G1165,1,0,$L1165),0))</f>
        <v>24.94</v>
      </c>
      <c r="H1165" s="89"/>
      <c r="I1165" s="90">
        <f ca="1">IF(ISERROR(F1165),0,F1165)</f>
        <v>0</v>
      </c>
      <c r="J1165" s="91">
        <f ca="1">IF(ISERROR(G1165),0,G1165)</f>
        <v>24.94</v>
      </c>
      <c r="K1165" s="1">
        <f>COUNTA($A$1:$A1165)-1</f>
        <v>179</v>
      </c>
      <c r="L1165" s="1">
        <f>IF(MAX(K:K)=K1165,MATCH(9999999,$K:$K)+1,MATCH(K1165+1,K:K,0))-ROW(L1165)-2</f>
        <v>3</v>
      </c>
      <c r="M1165" s="3" t="str">
        <f ca="1">IF(AND(OR(I1165&lt;&gt;0,J1165&lt;&gt;0),N1165="Sim"),"F","")</f>
        <v>F</v>
      </c>
      <c r="N1165" s="84" t="s">
        <v>64</v>
      </c>
    </row>
    <row r="1166" spans="1:14" ht="22.5" x14ac:dyDescent="0.2">
      <c r="B1166" s="92" t="s">
        <v>6169</v>
      </c>
      <c r="C1166" s="92" t="s">
        <v>8313</v>
      </c>
      <c r="D1166" s="79" t="str">
        <f ca="1">IF(ISNUMBER($L1166),OFFSET(Banco!$A$1,Composições!$L1166-1,COLUMN(Composições!D1166)-1),"")</f>
        <v>ELETRODUTO/DUTO PEAD FLEXIVEL PAREDE SIMPLES, CORRUGACAO HELICOIDAL, COR PRETA, SEM ROSCA, DE 4", CRC 680 N, PARA CABEAMENTO SUBTERRANEO (NBR 15715)</v>
      </c>
      <c r="E1166" s="78" t="str">
        <f ca="1">IF(ISNUMBER($L1166),OFFSET(Banco!$A$1,Composições!$L1166-1,COLUMN(Composições!E1166)-1),"")</f>
        <v>M</v>
      </c>
      <c r="F1166" s="78">
        <f t="shared" ref="F1166:G1168" ca="1" si="202">TRUNC($H1166*ROUND(I1166,2),2)</f>
        <v>0</v>
      </c>
      <c r="G1166" s="78">
        <f t="shared" ca="1" si="202"/>
        <v>15.11</v>
      </c>
      <c r="H1166" s="80">
        <v>1.3</v>
      </c>
      <c r="I1166" s="81">
        <f ca="1">IF(ISNUMBER($L1166),VALUE(OFFSET(Banco!$A$1,Composições!$L1166-1,COLUMN(Composições!I1166)-4)),0)</f>
        <v>0</v>
      </c>
      <c r="J1166" s="81">
        <f ca="1">IF(ISNUMBER($L1166),VALUE(OFFSET(Banco!$A$1,Composições!$L1166-1,COLUMN(Composições!J1166)-4)),0)</f>
        <v>11.63</v>
      </c>
      <c r="K1166" s="1">
        <f>COUNTA($A$1:$A1166)-1</f>
        <v>179</v>
      </c>
      <c r="L1166" s="1">
        <f ca="1">MATCH(Composições!CONCATENAR,Banco!$A:$A,0)</f>
        <v>11783</v>
      </c>
      <c r="M1166" s="82" t="str">
        <f ca="1">IF(OR(ISERROR($L1166),$H1166="",$H1166=0),"",OFFSET(M$1,MATCH($K1166,$K$1:$K1166,0)-1,0))</f>
        <v>F</v>
      </c>
    </row>
    <row r="1167" spans="1:14" x14ac:dyDescent="0.2">
      <c r="B1167" s="92" t="s">
        <v>6165</v>
      </c>
      <c r="C1167" s="92" t="s">
        <v>141</v>
      </c>
      <c r="D1167" s="79" t="str">
        <f ca="1">IF(ISNUMBER($L1167),OFFSET(Banco!$A$1,Composições!$L1167-1,COLUMN(Composições!D1167)-1),"")</f>
        <v>AUXILIAR DE ELETRICISTA COM ENCARGOS COMPLEMENTARES</v>
      </c>
      <c r="E1167" s="78" t="str">
        <f ca="1">IF(ISNUMBER($L1167),OFFSET(Banco!$A$1,Composições!$L1167-1,COLUMN(Composições!E1167)-1),"")</f>
        <v>H</v>
      </c>
      <c r="F1167" s="78">
        <f t="shared" ca="1" si="202"/>
        <v>0</v>
      </c>
      <c r="G1167" s="78">
        <f t="shared" ca="1" si="202"/>
        <v>4.3899999999999997</v>
      </c>
      <c r="H1167" s="80">
        <v>0.1721</v>
      </c>
      <c r="I1167" s="81">
        <f ca="1">IF(ISNUMBER($L1167),VALUE(OFFSET(Banco!$A$1,Composições!$L1167-1,COLUMN(Composições!I1167)-4)),0)</f>
        <v>0</v>
      </c>
      <c r="J1167" s="81">
        <f ca="1">IF(ISNUMBER($L1167),VALUE(OFFSET(Banco!$A$1,Composições!$L1167-1,COLUMN(Composições!J1167)-4)),0)</f>
        <v>25.52</v>
      </c>
      <c r="K1167" s="1">
        <f>COUNTA($A$1:$A1167)-1</f>
        <v>179</v>
      </c>
      <c r="L1167" s="1">
        <f ca="1">MATCH(Composições!CONCATENAR,Banco!$A:$A,0)</f>
        <v>7039</v>
      </c>
      <c r="M1167" s="82" t="str">
        <f ca="1">IF(OR(ISERROR($L1167),$H1167="",$H1167=0),"",OFFSET(M$1,MATCH($K1167,$K$1:$K1167,0)-1,0))</f>
        <v>F</v>
      </c>
    </row>
    <row r="1168" spans="1:14" x14ac:dyDescent="0.2">
      <c r="B1168" s="92" t="s">
        <v>6165</v>
      </c>
      <c r="C1168" s="92" t="s">
        <v>147</v>
      </c>
      <c r="D1168" s="79" t="str">
        <f ca="1">IF(ISNUMBER($L1168),OFFSET(Banco!$A$1,Composições!$L1168-1,COLUMN(Composições!D1168)-1),"")</f>
        <v>ELETRICISTA COM ENCARGOS COMPLEMENTARES</v>
      </c>
      <c r="E1168" s="78" t="str">
        <f ca="1">IF(ISNUMBER($L1168),OFFSET(Banco!$A$1,Composições!$L1168-1,COLUMN(Composições!E1168)-1),"")</f>
        <v>H</v>
      </c>
      <c r="F1168" s="78">
        <f t="shared" ca="1" si="202"/>
        <v>0</v>
      </c>
      <c r="G1168" s="78">
        <f t="shared" ca="1" si="202"/>
        <v>5.44</v>
      </c>
      <c r="H1168" s="80">
        <v>0.1721</v>
      </c>
      <c r="I1168" s="81">
        <f ca="1">IF(ISNUMBER($L1168),VALUE(OFFSET(Banco!$A$1,Composições!$L1168-1,COLUMN(Composições!I1168)-4)),0)</f>
        <v>0</v>
      </c>
      <c r="J1168" s="81">
        <f ca="1">IF(ISNUMBER($L1168),VALUE(OFFSET(Banco!$A$1,Composições!$L1168-1,COLUMN(Composições!J1168)-4)),0)</f>
        <v>31.63</v>
      </c>
      <c r="K1168" s="1">
        <f>COUNTA($A$1:$A1168)-1</f>
        <v>179</v>
      </c>
      <c r="L1168" s="1">
        <f ca="1">MATCH(Composições!CONCATENAR,Banco!$A:$A,0)</f>
        <v>7259</v>
      </c>
      <c r="M1168" s="82" t="str">
        <f ca="1">IF(OR(ISERROR($L1168),$H1168="",$H1168=0),"",OFFSET(M$1,MATCH($K1168,$K$1:$K1168,0)-1,0))</f>
        <v>F</v>
      </c>
    </row>
    <row r="1169" spans="1:14" customFormat="1" ht="12.75" x14ac:dyDescent="0.2">
      <c r="K1169">
        <f>COUNTA($A$1:$A1169)-1</f>
        <v>179</v>
      </c>
      <c r="M1169" s="85" t="str">
        <f ca="1">IF(OFFSET($M$1,MATCH(OFFSET(K1169,-1,0),$K$1:$K1169,0)-1,0)="F","F","")</f>
        <v>F</v>
      </c>
    </row>
    <row r="1170" spans="1:14" ht="22.5" x14ac:dyDescent="0.2">
      <c r="A1170" s="83" t="str">
        <f>CONCATENAR</f>
        <v xml:space="preserve">Composição 91870 </v>
      </c>
      <c r="B1170" s="86" t="s">
        <v>8423</v>
      </c>
      <c r="C1170" s="86" t="s">
        <v>8271</v>
      </c>
      <c r="D1170" s="87" t="s">
        <v>8270</v>
      </c>
      <c r="E1170" s="86" t="s">
        <v>6147</v>
      </c>
      <c r="F1170" s="88">
        <f ca="1">IF($L1170&gt;0,SUM(OFFSET(F1170,1,0,$L1170),0))</f>
        <v>0</v>
      </c>
      <c r="G1170" s="88">
        <f ca="1">IF($L1170&gt;0,SUM(OFFSET(G1170,1,0,$L1170),0))</f>
        <v>22.560000000000002</v>
      </c>
      <c r="H1170" s="89"/>
      <c r="I1170" s="90">
        <f ca="1">IF(ISERROR(F1170),0,F1170)</f>
        <v>0</v>
      </c>
      <c r="J1170" s="91">
        <f ca="1">IF(ISERROR(G1170),0,G1170)</f>
        <v>22.560000000000002</v>
      </c>
      <c r="K1170" s="1">
        <f>COUNTA($A$1:$A1170)-1</f>
        <v>180</v>
      </c>
      <c r="L1170" s="1">
        <f>IF(MAX(K:K)=K1170,MATCH(9999999,$K:$K)+1,MATCH(K1170+1,K:K,0))-ROW(L1170)-2</f>
        <v>3</v>
      </c>
      <c r="M1170" s="3" t="str">
        <f ca="1">IF(AND(OR(I1170&lt;&gt;0,J1170&lt;&gt;0),N1170="Sim"),"F","")</f>
        <v>F</v>
      </c>
      <c r="N1170" s="84" t="s">
        <v>64</v>
      </c>
    </row>
    <row r="1171" spans="1:14" x14ac:dyDescent="0.2">
      <c r="B1171" s="92" t="s">
        <v>6169</v>
      </c>
      <c r="C1171" s="92" t="s">
        <v>8314</v>
      </c>
      <c r="D1171" s="79" t="str">
        <f ca="1">IF(ISNUMBER($L1171),OFFSET(Banco!$A$1,Composições!$L1171-1,COLUMN(Composições!D1171)-1),"")</f>
        <v>ELETRODUTO DE PVC RIGIDO ROSCAVEL DE 1 1/2 ", SEM LUVA</v>
      </c>
      <c r="E1171" s="78" t="str">
        <f ca="1">IF(ISNUMBER($L1171),OFFSET(Banco!$A$1,Composições!$L1171-1,COLUMN(Composições!E1171)-1),"")</f>
        <v>M</v>
      </c>
      <c r="F1171" s="78">
        <f t="shared" ref="F1171:G1173" ca="1" si="203">TRUNC($H1171*ROUND(I1171,2),2)</f>
        <v>0</v>
      </c>
      <c r="G1171" s="78">
        <f t="shared" ca="1" si="203"/>
        <v>13.26</v>
      </c>
      <c r="H1171" s="80">
        <v>1.0169999999999999</v>
      </c>
      <c r="I1171" s="81">
        <f ca="1">IF(ISNUMBER($L1171),VALUE(OFFSET(Banco!$A$1,Composições!$L1171-1,COLUMN(Composições!I1171)-4)),0)</f>
        <v>0</v>
      </c>
      <c r="J1171" s="81">
        <f ca="1">IF(ISNUMBER($L1171),VALUE(OFFSET(Banco!$A$1,Composições!$L1171-1,COLUMN(Composições!J1171)-4)),0)</f>
        <v>13.04</v>
      </c>
      <c r="K1171" s="1">
        <f>COUNTA($A$1:$A1171)-1</f>
        <v>180</v>
      </c>
      <c r="L1171" s="1">
        <f ca="1">MATCH(Composições!CONCATENAR,Banco!$A:$A,0)</f>
        <v>11737</v>
      </c>
      <c r="M1171" s="82" t="str">
        <f ca="1">IF(OR(ISERROR($L1171),$H1171="",$H1171=0),"",OFFSET(M$1,MATCH($K1171,$K$1:$K1171,0)-1,0))</f>
        <v>F</v>
      </c>
    </row>
    <row r="1172" spans="1:14" x14ac:dyDescent="0.2">
      <c r="B1172" s="92" t="s">
        <v>6165</v>
      </c>
      <c r="C1172" s="92" t="s">
        <v>141</v>
      </c>
      <c r="D1172" s="79" t="str">
        <f ca="1">IF(ISNUMBER($L1172),OFFSET(Banco!$A$1,Composições!$L1172-1,COLUMN(Composições!D1172)-1),"")</f>
        <v>AUXILIAR DE ELETRICISTA COM ENCARGOS COMPLEMENTARES</v>
      </c>
      <c r="E1172" s="78" t="str">
        <f ca="1">IF(ISNUMBER($L1172),OFFSET(Banco!$A$1,Composições!$L1172-1,COLUMN(Composições!E1172)-1),"")</f>
        <v>H</v>
      </c>
      <c r="F1172" s="78">
        <f t="shared" ca="1" si="203"/>
        <v>0</v>
      </c>
      <c r="G1172" s="78">
        <f t="shared" ca="1" si="203"/>
        <v>4.1500000000000004</v>
      </c>
      <c r="H1172" s="80">
        <v>0.16300000000000001</v>
      </c>
      <c r="I1172" s="81">
        <f ca="1">IF(ISNUMBER($L1172),VALUE(OFFSET(Banco!$A$1,Composições!$L1172-1,COLUMN(Composições!I1172)-4)),0)</f>
        <v>0</v>
      </c>
      <c r="J1172" s="81">
        <f ca="1">IF(ISNUMBER($L1172),VALUE(OFFSET(Banco!$A$1,Composições!$L1172-1,COLUMN(Composições!J1172)-4)),0)</f>
        <v>25.52</v>
      </c>
      <c r="K1172" s="1">
        <f>COUNTA($A$1:$A1172)-1</f>
        <v>180</v>
      </c>
      <c r="L1172" s="1">
        <f ca="1">MATCH(Composições!CONCATENAR,Banco!$A:$A,0)</f>
        <v>7039</v>
      </c>
      <c r="M1172" s="82" t="str">
        <f ca="1">IF(OR(ISERROR($L1172),$H1172="",$H1172=0),"",OFFSET(M$1,MATCH($K1172,$K$1:$K1172,0)-1,0))</f>
        <v>F</v>
      </c>
    </row>
    <row r="1173" spans="1:14" x14ac:dyDescent="0.2">
      <c r="B1173" s="92" t="s">
        <v>6165</v>
      </c>
      <c r="C1173" s="92" t="s">
        <v>147</v>
      </c>
      <c r="D1173" s="79" t="str">
        <f ca="1">IF(ISNUMBER($L1173),OFFSET(Banco!$A$1,Composições!$L1173-1,COLUMN(Composições!D1173)-1),"")</f>
        <v>ELETRICISTA COM ENCARGOS COMPLEMENTARES</v>
      </c>
      <c r="E1173" s="78" t="str">
        <f ca="1">IF(ISNUMBER($L1173),OFFSET(Banco!$A$1,Composições!$L1173-1,COLUMN(Composições!E1173)-1),"")</f>
        <v>H</v>
      </c>
      <c r="F1173" s="78">
        <f t="shared" ca="1" si="203"/>
        <v>0</v>
      </c>
      <c r="G1173" s="78">
        <f t="shared" ca="1" si="203"/>
        <v>5.15</v>
      </c>
      <c r="H1173" s="80">
        <v>0.16300000000000001</v>
      </c>
      <c r="I1173" s="81">
        <f ca="1">IF(ISNUMBER($L1173),VALUE(OFFSET(Banco!$A$1,Composições!$L1173-1,COLUMN(Composições!I1173)-4)),0)</f>
        <v>0</v>
      </c>
      <c r="J1173" s="81">
        <f ca="1">IF(ISNUMBER($L1173),VALUE(OFFSET(Banco!$A$1,Composições!$L1173-1,COLUMN(Composições!J1173)-4)),0)</f>
        <v>31.63</v>
      </c>
      <c r="K1173" s="1">
        <f>COUNTA($A$1:$A1173)-1</f>
        <v>180</v>
      </c>
      <c r="L1173" s="1">
        <f ca="1">MATCH(Composições!CONCATENAR,Banco!$A:$A,0)</f>
        <v>7259</v>
      </c>
      <c r="M1173" s="82" t="str">
        <f ca="1">IF(OR(ISERROR($L1173),$H1173="",$H1173=0),"",OFFSET(M$1,MATCH($K1173,$K$1:$K1173,0)-1,0))</f>
        <v>F</v>
      </c>
    </row>
    <row r="1174" spans="1:14" customFormat="1" ht="12.75" x14ac:dyDescent="0.2">
      <c r="K1174">
        <f>COUNTA($A$1:$A1174)-1</f>
        <v>180</v>
      </c>
      <c r="M1174" s="85" t="str">
        <f ca="1">IF(OFFSET($M$1,MATCH(OFFSET(K1174,-1,0),$K$1:$K1174,0)-1,0)="F","F","")</f>
        <v>F</v>
      </c>
    </row>
    <row r="1175" spans="1:14" ht="22.5" x14ac:dyDescent="0.2">
      <c r="A1175" s="83" t="str">
        <f>CONCATENAR</f>
        <v xml:space="preserve">Composição 104409 </v>
      </c>
      <c r="B1175" s="86" t="s">
        <v>8423</v>
      </c>
      <c r="C1175" s="86" t="s">
        <v>8269</v>
      </c>
      <c r="D1175" s="87" t="s">
        <v>8268</v>
      </c>
      <c r="E1175" s="86" t="s">
        <v>6147</v>
      </c>
      <c r="F1175" s="88">
        <f ca="1">IF($L1175&gt;0,SUM(OFFSET(F1175,1,0,$L1175),0))</f>
        <v>0</v>
      </c>
      <c r="G1175" s="88">
        <f ca="1">IF($L1175&gt;0,SUM(OFFSET(G1175,1,0,$L1175),0))</f>
        <v>40.22</v>
      </c>
      <c r="H1175" s="89"/>
      <c r="I1175" s="90">
        <f ca="1">IF(ISERROR(F1175),0,F1175)</f>
        <v>0</v>
      </c>
      <c r="J1175" s="91">
        <f ca="1">IF(ISERROR(G1175),0,G1175)</f>
        <v>40.22</v>
      </c>
      <c r="K1175" s="1">
        <f>COUNTA($A$1:$A1175)-1</f>
        <v>181</v>
      </c>
      <c r="L1175" s="1">
        <f>IF(MAX(K:K)=K1175,MATCH(9999999,$K:$K)+1,MATCH(K1175+1,K:K,0))-ROW(L1175)-2</f>
        <v>4</v>
      </c>
      <c r="M1175" s="3" t="str">
        <f ca="1">IF(AND(OR(I1175&lt;&gt;0,J1175&lt;&gt;0),N1175="Sim"),"F","")</f>
        <v>F</v>
      </c>
      <c r="N1175" s="84" t="s">
        <v>64</v>
      </c>
    </row>
    <row r="1176" spans="1:14" ht="22.5" x14ac:dyDescent="0.2">
      <c r="B1176" s="92" t="s">
        <v>6169</v>
      </c>
      <c r="C1176" s="92" t="s">
        <v>8315</v>
      </c>
      <c r="D1176" s="79" t="str">
        <f ca="1">IF(ISNUMBER($L1176),OFFSET(Banco!$A$1,Composições!$L1176-1,COLUMN(Composições!D1176)-1),"")</f>
        <v>ELETRODUTO EM ACO GALVANIZADO ELETROLITICO, LEVE, DIAMETRO 3/4", PAREDE DE 0,90 MM</v>
      </c>
      <c r="E1176" s="78" t="str">
        <f ca="1">IF(ISNUMBER($L1176),OFFSET(Banco!$A$1,Composições!$L1176-1,COLUMN(Composições!E1176)-1),"")</f>
        <v>M</v>
      </c>
      <c r="F1176" s="78">
        <f t="shared" ref="F1176:G1179" ca="1" si="204">TRUNC($H1176*ROUND(I1176,2),2)</f>
        <v>0</v>
      </c>
      <c r="G1176" s="78">
        <f t="shared" ca="1" si="204"/>
        <v>12.94</v>
      </c>
      <c r="H1176" s="80">
        <v>1.05</v>
      </c>
      <c r="I1176" s="81">
        <f ca="1">IF(ISNUMBER($L1176),VALUE(OFFSET(Banco!$A$1,Composições!$L1176-1,COLUMN(Composições!I1176)-4)),0)</f>
        <v>0</v>
      </c>
      <c r="J1176" s="81">
        <f ca="1">IF(ISNUMBER($L1176),VALUE(OFFSET(Banco!$A$1,Composições!$L1176-1,COLUMN(Composições!J1176)-4)),0)</f>
        <v>12.33</v>
      </c>
      <c r="K1176" s="1">
        <f>COUNTA($A$1:$A1176)-1</f>
        <v>181</v>
      </c>
      <c r="L1176" s="1">
        <f ca="1">MATCH(Composições!CONCATENAR,Banco!$A:$A,0)</f>
        <v>11751</v>
      </c>
      <c r="M1176" s="82" t="str">
        <f ca="1">IF(OR(ISERROR($L1176),$H1176="",$H1176=0),"",OFFSET(M$1,MATCH($K1176,$K$1:$K1176,0)-1,0))</f>
        <v>F</v>
      </c>
    </row>
    <row r="1177" spans="1:14" x14ac:dyDescent="0.2">
      <c r="B1177" s="92" t="s">
        <v>6165</v>
      </c>
      <c r="C1177" s="92" t="s">
        <v>141</v>
      </c>
      <c r="D1177" s="79" t="str">
        <f ca="1">IF(ISNUMBER($L1177),OFFSET(Banco!$A$1,Composições!$L1177-1,COLUMN(Composições!D1177)-1),"")</f>
        <v>AUXILIAR DE ELETRICISTA COM ENCARGOS COMPLEMENTARES</v>
      </c>
      <c r="E1177" s="78" t="str">
        <f ca="1">IF(ISNUMBER($L1177),OFFSET(Banco!$A$1,Composições!$L1177-1,COLUMN(Composições!E1177)-1),"")</f>
        <v>H</v>
      </c>
      <c r="F1177" s="78">
        <f t="shared" ca="1" si="204"/>
        <v>0</v>
      </c>
      <c r="G1177" s="78">
        <f t="shared" ca="1" si="204"/>
        <v>6.4</v>
      </c>
      <c r="H1177" s="80">
        <v>0.251</v>
      </c>
      <c r="I1177" s="81">
        <f ca="1">IF(ISNUMBER($L1177),VALUE(OFFSET(Banco!$A$1,Composições!$L1177-1,COLUMN(Composições!I1177)-4)),0)</f>
        <v>0</v>
      </c>
      <c r="J1177" s="81">
        <f ca="1">IF(ISNUMBER($L1177),VALUE(OFFSET(Banco!$A$1,Composições!$L1177-1,COLUMN(Composições!J1177)-4)),0)</f>
        <v>25.52</v>
      </c>
      <c r="K1177" s="1">
        <f>COUNTA($A$1:$A1177)-1</f>
        <v>181</v>
      </c>
      <c r="L1177" s="1">
        <f ca="1">MATCH(Composições!CONCATENAR,Banco!$A:$A,0)</f>
        <v>7039</v>
      </c>
      <c r="M1177" s="82" t="str">
        <f ca="1">IF(OR(ISERROR($L1177),$H1177="",$H1177=0),"",OFFSET(M$1,MATCH($K1177,$K$1:$K1177,0)-1,0))</f>
        <v>F</v>
      </c>
    </row>
    <row r="1178" spans="1:14" x14ac:dyDescent="0.2">
      <c r="B1178" s="92" t="s">
        <v>6165</v>
      </c>
      <c r="C1178" s="92" t="s">
        <v>147</v>
      </c>
      <c r="D1178" s="79" t="str">
        <f ca="1">IF(ISNUMBER($L1178),OFFSET(Banco!$A$1,Composições!$L1178-1,COLUMN(Composições!D1178)-1),"")</f>
        <v>ELETRICISTA COM ENCARGOS COMPLEMENTARES</v>
      </c>
      <c r="E1178" s="78" t="str">
        <f ca="1">IF(ISNUMBER($L1178),OFFSET(Banco!$A$1,Composições!$L1178-1,COLUMN(Composições!E1178)-1),"")</f>
        <v>H</v>
      </c>
      <c r="F1178" s="78">
        <f t="shared" ca="1" si="204"/>
        <v>0</v>
      </c>
      <c r="G1178" s="78">
        <f t="shared" ca="1" si="204"/>
        <v>10.47</v>
      </c>
      <c r="H1178" s="80">
        <v>0.33110000000000001</v>
      </c>
      <c r="I1178" s="81">
        <f ca="1">IF(ISNUMBER($L1178),VALUE(OFFSET(Banco!$A$1,Composições!$L1178-1,COLUMN(Composições!I1178)-4)),0)</f>
        <v>0</v>
      </c>
      <c r="J1178" s="81">
        <f ca="1">IF(ISNUMBER($L1178),VALUE(OFFSET(Banco!$A$1,Composições!$L1178-1,COLUMN(Composições!J1178)-4)),0)</f>
        <v>31.63</v>
      </c>
      <c r="K1178" s="1">
        <f>COUNTA($A$1:$A1178)-1</f>
        <v>181</v>
      </c>
      <c r="L1178" s="1">
        <f ca="1">MATCH(Composições!CONCATENAR,Banco!$A:$A,0)</f>
        <v>7259</v>
      </c>
      <c r="M1178" s="82" t="str">
        <f ca="1">IF(OR(ISERROR($L1178),$H1178="",$H1178=0),"",OFFSET(M$1,MATCH($K1178,$K$1:$K1178,0)-1,0))</f>
        <v>F</v>
      </c>
    </row>
    <row r="1179" spans="1:14" ht="33.75" x14ac:dyDescent="0.2">
      <c r="B1179" s="92" t="s">
        <v>6165</v>
      </c>
      <c r="C1179" s="92" t="s">
        <v>116</v>
      </c>
      <c r="D1179" s="79" t="str">
        <f ca="1">IF(ISNUMBER($L1179),OFFSET(Banco!$A$1,Composições!$L1179-1,COLUMN(Composições!D1179)-1),"")</f>
        <v>FIXAÇÃO DE TUBOS HORIZONTAIS DE PVC ÁGUA, PVC ESGOTO, PVC ÁGUA PLUVIAL, CPVC, PPR, COBRE OU AÇO, DIÂMETROS MENORES OU IGUAIS A 40 MM, COM ABRAÇADEIRA METÁLICA RÍGIDA TIPO U PERFIL 1 1/4", FIXADA EM PERFILADO EM LAJE. AF_09/2023_PS</v>
      </c>
      <c r="E1179" s="78" t="str">
        <f ca="1">IF(ISNUMBER($L1179),OFFSET(Banco!$A$1,Composições!$L1179-1,COLUMN(Composições!E1179)-1),"")</f>
        <v>M</v>
      </c>
      <c r="F1179" s="78">
        <f t="shared" ca="1" si="204"/>
        <v>0</v>
      </c>
      <c r="G1179" s="78">
        <f t="shared" ca="1" si="204"/>
        <v>10.41</v>
      </c>
      <c r="H1179" s="80">
        <v>1</v>
      </c>
      <c r="I1179" s="81">
        <f ca="1">IF(ISNUMBER($L1179),VALUE(OFFSET(Banco!$A$1,Composições!$L1179-1,COLUMN(Composições!I1179)-4)),0)</f>
        <v>0</v>
      </c>
      <c r="J1179" s="81">
        <f ca="1">IF(ISNUMBER($L1179),VALUE(OFFSET(Banco!$A$1,Composições!$L1179-1,COLUMN(Composições!J1179)-4)),0)</f>
        <v>10.41</v>
      </c>
      <c r="K1179" s="1">
        <f>COUNTA($A$1:$A1179)-1</f>
        <v>181</v>
      </c>
      <c r="L1179" s="1">
        <f ca="1">MATCH(Composições!CONCATENAR,Banco!$A:$A,0)</f>
        <v>8632</v>
      </c>
      <c r="M1179" s="82" t="str">
        <f ca="1">IF(OR(ISERROR($L1179),$H1179="",$H1179=0),"",OFFSET(M$1,MATCH($K1179,$K$1:$K1179,0)-1,0))</f>
        <v>F</v>
      </c>
    </row>
    <row r="1180" spans="1:14" customFormat="1" ht="12.75" x14ac:dyDescent="0.2">
      <c r="K1180">
        <f>COUNTA($A$1:$A1180)-1</f>
        <v>181</v>
      </c>
      <c r="M1180" s="85" t="str">
        <f ca="1">IF(OFFSET($M$1,MATCH(OFFSET(K1180,-1,0),$K$1:$K1180,0)-1,0)="F","F","")</f>
        <v>F</v>
      </c>
    </row>
    <row r="1181" spans="1:14" x14ac:dyDescent="0.2">
      <c r="A1181" s="83" t="str">
        <f>CONCATENAR</f>
        <v>Composição FNDE 373</v>
      </c>
      <c r="B1181" s="86" t="s">
        <v>8423</v>
      </c>
      <c r="C1181" s="86" t="s">
        <v>8267</v>
      </c>
      <c r="D1181" s="87" t="s">
        <v>8266</v>
      </c>
      <c r="E1181" s="86" t="s">
        <v>6147</v>
      </c>
      <c r="F1181" s="88">
        <f ca="1">IF($L1181&gt;0,SUM(OFFSET(F1181,1,0,$L1181),0))</f>
        <v>0</v>
      </c>
      <c r="G1181" s="88">
        <f ca="1">IF($L1181&gt;0,SUM(OFFSET(G1181,1,0,$L1181),0))</f>
        <v>14.959999999999999</v>
      </c>
      <c r="H1181" s="89"/>
      <c r="I1181" s="90">
        <f ca="1">IF(ISERROR(F1181),0,F1181)</f>
        <v>0</v>
      </c>
      <c r="J1181" s="91">
        <f ca="1">IF(ISERROR(G1181),0,G1181)</f>
        <v>14.959999999999999</v>
      </c>
      <c r="K1181" s="1">
        <f>COUNTA($A$1:$A1181)-1</f>
        <v>182</v>
      </c>
      <c r="L1181" s="1">
        <f>IF(MAX(K:K)=K1181,MATCH(9999999,$K:$K)+1,MATCH(K1181+1,K:K,0))-ROW(L1181)-2</f>
        <v>3</v>
      </c>
      <c r="M1181" s="3" t="str">
        <f ca="1">IF(AND(OR(I1181&lt;&gt;0,J1181&lt;&gt;0),N1181="Sim"),"F","")</f>
        <v>F</v>
      </c>
      <c r="N1181" s="84" t="s">
        <v>64</v>
      </c>
    </row>
    <row r="1182" spans="1:14" x14ac:dyDescent="0.2">
      <c r="B1182" s="92" t="s">
        <v>6165</v>
      </c>
      <c r="C1182" s="92" t="s">
        <v>8239</v>
      </c>
      <c r="D1182" s="79" t="str">
        <f ca="1">IF(ISNUMBER($L1182),OFFSET(Banco!$A$1,Composições!$L1182-1,COLUMN(Composições!D1182)-1),"")</f>
        <v>GANCHO OLHAL EM ACO GALVANIZADO, ESPESSURA 16MM, ABERTURA 21MM</v>
      </c>
      <c r="E1182" s="78" t="str">
        <f ca="1">IF(ISNUMBER($L1182),OFFSET(Banco!$A$1,Composições!$L1182-1,COLUMN(Composições!E1182)-1),"")</f>
        <v>UN</v>
      </c>
      <c r="F1182" s="78">
        <f t="shared" ref="F1182:G1184" ca="1" si="205">TRUNC($H1182*ROUND(I1182,2),2)</f>
        <v>0</v>
      </c>
      <c r="G1182" s="78">
        <f t="shared" ca="1" si="205"/>
        <v>12.11</v>
      </c>
      <c r="H1182" s="80">
        <v>1</v>
      </c>
      <c r="I1182" s="81">
        <f ca="1">IF(ISNUMBER($L1182),VALUE(OFFSET(Banco!$A$1,Composições!$L1182-1,COLUMN(Composições!I1182)-4)),0)</f>
        <v>0</v>
      </c>
      <c r="J1182" s="81">
        <f ca="1">IF(ISNUMBER($L1182),VALUE(OFFSET(Banco!$A$1,Composições!$L1182-1,COLUMN(Composições!J1182)-4)),0)</f>
        <v>12.11</v>
      </c>
      <c r="K1182" s="1">
        <f>COUNTA($A$1:$A1182)-1</f>
        <v>182</v>
      </c>
      <c r="L1182" s="1">
        <f ca="1">MATCH(Composições!CONCATENAR,Banco!$A:$A,0)</f>
        <v>14839</v>
      </c>
      <c r="M1182" s="82" t="str">
        <f ca="1">IF(OR(ISERROR($L1182),$H1182="",$H1182=0),"",OFFSET(M$1,MATCH($K1182,$K$1:$K1182,0)-1,0))</f>
        <v>F</v>
      </c>
    </row>
    <row r="1183" spans="1:14" x14ac:dyDescent="0.2">
      <c r="B1183" s="92" t="s">
        <v>6165</v>
      </c>
      <c r="C1183" s="92" t="s">
        <v>141</v>
      </c>
      <c r="D1183" s="79" t="str">
        <f ca="1">IF(ISNUMBER($L1183),OFFSET(Banco!$A$1,Composições!$L1183-1,COLUMN(Composições!D1183)-1),"")</f>
        <v>AUXILIAR DE ELETRICISTA COM ENCARGOS COMPLEMENTARES</v>
      </c>
      <c r="E1183" s="78" t="str">
        <f ca="1">IF(ISNUMBER($L1183),OFFSET(Banco!$A$1,Composições!$L1183-1,COLUMN(Composições!E1183)-1),"")</f>
        <v>H</v>
      </c>
      <c r="F1183" s="78">
        <f t="shared" ca="1" si="205"/>
        <v>0</v>
      </c>
      <c r="G1183" s="78">
        <f t="shared" ca="1" si="205"/>
        <v>1.27</v>
      </c>
      <c r="H1183" s="80">
        <v>0.05</v>
      </c>
      <c r="I1183" s="81">
        <f ca="1">IF(ISNUMBER($L1183),VALUE(OFFSET(Banco!$A$1,Composições!$L1183-1,COLUMN(Composições!I1183)-4)),0)</f>
        <v>0</v>
      </c>
      <c r="J1183" s="81">
        <f ca="1">IF(ISNUMBER($L1183),VALUE(OFFSET(Banco!$A$1,Composições!$L1183-1,COLUMN(Composições!J1183)-4)),0)</f>
        <v>25.52</v>
      </c>
      <c r="K1183" s="1">
        <f>COUNTA($A$1:$A1183)-1</f>
        <v>182</v>
      </c>
      <c r="L1183" s="1">
        <f ca="1">MATCH(Composições!CONCATENAR,Banco!$A:$A,0)</f>
        <v>7039</v>
      </c>
      <c r="M1183" s="82" t="str">
        <f ca="1">IF(OR(ISERROR($L1183),$H1183="",$H1183=0),"",OFFSET(M$1,MATCH($K1183,$K$1:$K1183,0)-1,0))</f>
        <v>F</v>
      </c>
    </row>
    <row r="1184" spans="1:14" x14ac:dyDescent="0.2">
      <c r="B1184" s="92" t="s">
        <v>6165</v>
      </c>
      <c r="C1184" s="92" t="s">
        <v>147</v>
      </c>
      <c r="D1184" s="79" t="str">
        <f ca="1">IF(ISNUMBER($L1184),OFFSET(Banco!$A$1,Composições!$L1184-1,COLUMN(Composições!D1184)-1),"")</f>
        <v>ELETRICISTA COM ENCARGOS COMPLEMENTARES</v>
      </c>
      <c r="E1184" s="78" t="str">
        <f ca="1">IF(ISNUMBER($L1184),OFFSET(Banco!$A$1,Composições!$L1184-1,COLUMN(Composições!E1184)-1),"")</f>
        <v>H</v>
      </c>
      <c r="F1184" s="78">
        <f t="shared" ca="1" si="205"/>
        <v>0</v>
      </c>
      <c r="G1184" s="78">
        <f t="shared" ca="1" si="205"/>
        <v>1.58</v>
      </c>
      <c r="H1184" s="80">
        <v>0.05</v>
      </c>
      <c r="I1184" s="81">
        <f ca="1">IF(ISNUMBER($L1184),VALUE(OFFSET(Banco!$A$1,Composições!$L1184-1,COLUMN(Composições!I1184)-4)),0)</f>
        <v>0</v>
      </c>
      <c r="J1184" s="81">
        <f ca="1">IF(ISNUMBER($L1184),VALUE(OFFSET(Banco!$A$1,Composições!$L1184-1,COLUMN(Composições!J1184)-4)),0)</f>
        <v>31.63</v>
      </c>
      <c r="K1184" s="1">
        <f>COUNTA($A$1:$A1184)-1</f>
        <v>182</v>
      </c>
      <c r="L1184" s="1">
        <f ca="1">MATCH(Composições!CONCATENAR,Banco!$A:$A,0)</f>
        <v>7259</v>
      </c>
      <c r="M1184" s="82" t="str">
        <f ca="1">IF(OR(ISERROR($L1184),$H1184="",$H1184=0),"",OFFSET(M$1,MATCH($K1184,$K$1:$K1184,0)-1,0))</f>
        <v>F</v>
      </c>
    </row>
    <row r="1185" spans="1:14" customFormat="1" ht="12.75" x14ac:dyDescent="0.2">
      <c r="K1185">
        <f>COUNTA($A$1:$A1185)-1</f>
        <v>182</v>
      </c>
      <c r="M1185" s="85" t="str">
        <f ca="1">IF(OFFSET($M$1,MATCH(OFFSET(K1185,-1,0),$K$1:$K1185,0)-1,0)="F","F","")</f>
        <v>F</v>
      </c>
    </row>
    <row r="1186" spans="1:14" x14ac:dyDescent="0.2">
      <c r="A1186" s="83" t="str">
        <f>CONCATENAR</f>
        <v xml:space="preserve">Composição FNDE 32 </v>
      </c>
      <c r="B1186" s="86" t="s">
        <v>8423</v>
      </c>
      <c r="C1186" s="86" t="s">
        <v>8265</v>
      </c>
      <c r="D1186" s="87" t="s">
        <v>8264</v>
      </c>
      <c r="E1186" s="86" t="s">
        <v>6147</v>
      </c>
      <c r="F1186" s="88">
        <f ca="1">IF($L1186&gt;0,SUM(OFFSET(F1186,1,0,$L1186),0))</f>
        <v>0</v>
      </c>
      <c r="G1186" s="88">
        <f ca="1">IF($L1186&gt;0,SUM(OFFSET(G1186,1,0,$L1186),0))</f>
        <v>60.39</v>
      </c>
      <c r="H1186" s="89"/>
      <c r="I1186" s="90">
        <f ca="1">IF(ISERROR(F1186),0,F1186)</f>
        <v>0</v>
      </c>
      <c r="J1186" s="91">
        <f ca="1">IF(ISERROR(G1186),0,G1186)</f>
        <v>60.39</v>
      </c>
      <c r="K1186" s="1">
        <f>COUNTA($A$1:$A1186)-1</f>
        <v>183</v>
      </c>
      <c r="L1186" s="1">
        <f>IF(MAX(K:K)=K1186,MATCH(9999999,$K:$K)+1,MATCH(K1186+1,K:K,0))-ROW(L1186)-2</f>
        <v>3</v>
      </c>
      <c r="M1186" s="3" t="str">
        <f ca="1">IF(AND(OR(I1186&lt;&gt;0,J1186&lt;&gt;0),N1186="Sim"),"F","")</f>
        <v>F</v>
      </c>
      <c r="N1186" s="84" t="s">
        <v>64</v>
      </c>
    </row>
    <row r="1187" spans="1:14" x14ac:dyDescent="0.2">
      <c r="B1187" s="92" t="s">
        <v>6169</v>
      </c>
      <c r="C1187" s="92" t="s">
        <v>8316</v>
      </c>
      <c r="D1187" s="79" t="str">
        <f ca="1">IF(ISNUMBER($L1187),OFFSET(Banco!$A$1,Composições!$L1187-1,COLUMN(Composições!D1187)-1),"")</f>
        <v>PERFILADO PERFURADO SIMPLES 38 X 38 MM, CHAPA 22</v>
      </c>
      <c r="E1187" s="78" t="str">
        <f ca="1">IF(ISNUMBER($L1187),OFFSET(Banco!$A$1,Composições!$L1187-1,COLUMN(Composições!E1187)-1),"")</f>
        <v>M</v>
      </c>
      <c r="F1187" s="78">
        <f t="shared" ref="F1187:G1189" ca="1" si="206">TRUNC($H1187*ROUND(I1187,2),2)</f>
        <v>0</v>
      </c>
      <c r="G1187" s="78">
        <f t="shared" ca="1" si="206"/>
        <v>8.1300000000000008</v>
      </c>
      <c r="H1187" s="80">
        <v>1</v>
      </c>
      <c r="I1187" s="81">
        <f ca="1">IF(ISNUMBER($L1187),VALUE(OFFSET(Banco!$A$1,Composições!$L1187-1,COLUMN(Composições!I1187)-4)),0)</f>
        <v>0</v>
      </c>
      <c r="J1187" s="81">
        <f ca="1">IF(ISNUMBER($L1187),VALUE(OFFSET(Banco!$A$1,Composições!$L1187-1,COLUMN(Composições!J1187)-4)),0)</f>
        <v>8.1300000000000008</v>
      </c>
      <c r="K1187" s="1">
        <f>COUNTA($A$1:$A1187)-1</f>
        <v>183</v>
      </c>
      <c r="L1187" s="1">
        <f ca="1">MATCH(Composições!CONCATENAR,Banco!$A:$A,0)</f>
        <v>13224</v>
      </c>
      <c r="M1187" s="82" t="str">
        <f ca="1">IF(OR(ISERROR($L1187),$H1187="",$H1187=0),"",OFFSET(M$1,MATCH($K1187,$K$1:$K1187,0)-1,0))</f>
        <v>F</v>
      </c>
    </row>
    <row r="1188" spans="1:14" x14ac:dyDescent="0.2">
      <c r="B1188" s="92" t="s">
        <v>6165</v>
      </c>
      <c r="C1188" s="92" t="s">
        <v>139</v>
      </c>
      <c r="D1188" s="79" t="str">
        <f ca="1">IF(ISNUMBER($L1188),OFFSET(Banco!$A$1,Composições!$L1188-1,COLUMN(Composições!D1188)-1),"")</f>
        <v>AJUDANTE ESPECIALIZADO COM ENCARGOS COMPLEMENTARES</v>
      </c>
      <c r="E1188" s="78" t="str">
        <f ca="1">IF(ISNUMBER($L1188),OFFSET(Banco!$A$1,Composições!$L1188-1,COLUMN(Composições!E1188)-1),"")</f>
        <v>H</v>
      </c>
      <c r="F1188" s="78">
        <f t="shared" ca="1" si="206"/>
        <v>0</v>
      </c>
      <c r="G1188" s="78">
        <f t="shared" ca="1" si="206"/>
        <v>23.8</v>
      </c>
      <c r="H1188" s="80">
        <v>0.9</v>
      </c>
      <c r="I1188" s="81">
        <f ca="1">IF(ISNUMBER($L1188),VALUE(OFFSET(Banco!$A$1,Composições!$L1188-1,COLUMN(Composições!I1188)-4)),0)</f>
        <v>0</v>
      </c>
      <c r="J1188" s="81">
        <f ca="1">IF(ISNUMBER($L1188),VALUE(OFFSET(Banco!$A$1,Composições!$L1188-1,COLUMN(Composições!J1188)-4)),0)</f>
        <v>26.45</v>
      </c>
      <c r="K1188" s="1">
        <f>COUNTA($A$1:$A1188)-1</f>
        <v>183</v>
      </c>
      <c r="L1188" s="1">
        <f ca="1">MATCH(Composições!CONCATENAR,Banco!$A:$A,0)</f>
        <v>7021</v>
      </c>
      <c r="M1188" s="82" t="str">
        <f ca="1">IF(OR(ISERROR($L1188),$H1188="",$H1188=0),"",OFFSET(M$1,MATCH($K1188,$K$1:$K1188,0)-1,0))</f>
        <v>F</v>
      </c>
    </row>
    <row r="1189" spans="1:14" x14ac:dyDescent="0.2">
      <c r="B1189" s="92" t="s">
        <v>6165</v>
      </c>
      <c r="C1189" s="92" t="s">
        <v>147</v>
      </c>
      <c r="D1189" s="79" t="str">
        <f ca="1">IF(ISNUMBER($L1189),OFFSET(Banco!$A$1,Composições!$L1189-1,COLUMN(Composições!D1189)-1),"")</f>
        <v>ELETRICISTA COM ENCARGOS COMPLEMENTARES</v>
      </c>
      <c r="E1189" s="78" t="str">
        <f ca="1">IF(ISNUMBER($L1189),OFFSET(Banco!$A$1,Composições!$L1189-1,COLUMN(Composições!E1189)-1),"")</f>
        <v>H</v>
      </c>
      <c r="F1189" s="78">
        <f t="shared" ca="1" si="206"/>
        <v>0</v>
      </c>
      <c r="G1189" s="78">
        <f t="shared" ca="1" si="206"/>
        <v>28.46</v>
      </c>
      <c r="H1189" s="80">
        <v>0.9</v>
      </c>
      <c r="I1189" s="81">
        <f ca="1">IF(ISNUMBER($L1189),VALUE(OFFSET(Banco!$A$1,Composições!$L1189-1,COLUMN(Composições!I1189)-4)),0)</f>
        <v>0</v>
      </c>
      <c r="J1189" s="81">
        <f ca="1">IF(ISNUMBER($L1189),VALUE(OFFSET(Banco!$A$1,Composições!$L1189-1,COLUMN(Composições!J1189)-4)),0)</f>
        <v>31.63</v>
      </c>
      <c r="K1189" s="1">
        <f>COUNTA($A$1:$A1189)-1</f>
        <v>183</v>
      </c>
      <c r="L1189" s="1">
        <f ca="1">MATCH(Composições!CONCATENAR,Banco!$A:$A,0)</f>
        <v>7259</v>
      </c>
      <c r="M1189" s="82" t="str">
        <f ca="1">IF(OR(ISERROR($L1189),$H1189="",$H1189=0),"",OFFSET(M$1,MATCH($K1189,$K$1:$K1189,0)-1,0))</f>
        <v>F</v>
      </c>
    </row>
    <row r="1190" spans="1:14" customFormat="1" ht="12.75" x14ac:dyDescent="0.2">
      <c r="K1190">
        <f>COUNTA($A$1:$A1190)-1</f>
        <v>183</v>
      </c>
      <c r="M1190" s="85" t="str">
        <f ca="1">IF(OFFSET($M$1,MATCH(OFFSET(K1190,-1,0),$K$1:$K1190,0)-1,0)="F","F","")</f>
        <v>F</v>
      </c>
    </row>
    <row r="1191" spans="1:14" ht="22.5" x14ac:dyDescent="0.2">
      <c r="A1191" s="83" t="str">
        <f>CONCATENAR</f>
        <v>Composição 97608</v>
      </c>
      <c r="B1191" s="86" t="s">
        <v>8423</v>
      </c>
      <c r="C1191" s="86" t="s">
        <v>8263</v>
      </c>
      <c r="D1191" s="87" t="s">
        <v>8262</v>
      </c>
      <c r="E1191" s="86" t="s">
        <v>6148</v>
      </c>
      <c r="F1191" s="88">
        <f ca="1">IF($L1191&gt;0,SUM(OFFSET(F1191,1,0,$L1191),0))</f>
        <v>0</v>
      </c>
      <c r="G1191" s="88">
        <f ca="1">IF($L1191&gt;0,SUM(OFFSET(G1191,1,0,$L1191),0))</f>
        <v>23.31</v>
      </c>
      <c r="H1191" s="89"/>
      <c r="I1191" s="90">
        <f ca="1">IF(ISERROR(F1191),0,F1191)</f>
        <v>0</v>
      </c>
      <c r="J1191" s="91">
        <f ca="1">IF(ISERROR(G1191),0,G1191)</f>
        <v>23.31</v>
      </c>
      <c r="K1191" s="1">
        <f>COUNTA($A$1:$A1191)-1</f>
        <v>184</v>
      </c>
      <c r="L1191" s="1">
        <f>IF(MAX(K:K)=K1191,MATCH(9999999,$K:$K)+1,MATCH(K1191+1,K:K,0))-ROW(L1191)-2</f>
        <v>4</v>
      </c>
      <c r="M1191" s="3" t="str">
        <f ca="1">IF(AND(OR(I1191&lt;&gt;0,J1191&lt;&gt;0),N1191="Sim"),"F","")</f>
        <v>F</v>
      </c>
      <c r="N1191" s="84" t="s">
        <v>64</v>
      </c>
    </row>
    <row r="1192" spans="1:14" x14ac:dyDescent="0.2">
      <c r="B1192" s="102" t="s">
        <v>6169</v>
      </c>
      <c r="C1192" s="92" t="s">
        <v>8317</v>
      </c>
      <c r="D1192" s="79" t="str">
        <f ca="1">IF(ISNUMBER($L1192),OFFSET(Banco!$A$1,Composições!$L1192-1,COLUMN(Composições!D1192)-1),"")</f>
        <v/>
      </c>
      <c r="E1192" s="78" t="str">
        <f ca="1">IF(ISNUMBER($L1192),OFFSET(Banco!$A$1,Composições!$L1192-1,COLUMN(Composições!E1192)-1),"")</f>
        <v/>
      </c>
      <c r="F1192" s="78">
        <f t="shared" ref="F1192:G1195" ca="1" si="207">TRUNC($H1192*ROUND(I1192,2),2)</f>
        <v>0</v>
      </c>
      <c r="G1192" s="78">
        <f t="shared" ca="1" si="207"/>
        <v>0</v>
      </c>
      <c r="H1192" s="80">
        <v>1</v>
      </c>
      <c r="I1192" s="81">
        <f ca="1">IF(ISNUMBER($L1192),VALUE(OFFSET(Banco!$A$1,Composições!$L1192-1,COLUMN(Composições!I1192)-4)),0)</f>
        <v>0</v>
      </c>
      <c r="J1192" s="81">
        <f ca="1">IF(ISNUMBER($L1192),VALUE(OFFSET(Banco!$A$1,Composições!$L1192-1,COLUMN(Composições!J1192)-4)),0)</f>
        <v>0</v>
      </c>
      <c r="K1192" s="1">
        <f>COUNTA($A$1:$A1192)-1</f>
        <v>184</v>
      </c>
      <c r="L1192" s="1" t="e">
        <f ca="1">MATCH(Composições!CONCATENAR,Banco!$A:$A,0)</f>
        <v>#N/A</v>
      </c>
      <c r="M1192" s="82" t="str">
        <f ca="1">IF(OR(ISERROR($L1192),$H1192="",$H1192=0),"",OFFSET(M$1,MATCH($K1192,$K$1:$K1192,0)-1,0))</f>
        <v/>
      </c>
    </row>
    <row r="1193" spans="1:14" ht="22.5" x14ac:dyDescent="0.2">
      <c r="B1193" s="92" t="s">
        <v>6169</v>
      </c>
      <c r="C1193" s="92" t="s">
        <v>8318</v>
      </c>
      <c r="D1193" s="79" t="str">
        <f ca="1">IF(ISNUMBER($L1193),OFFSET(Banco!$A$1,Composições!$L1193-1,COLUMN(Composições!D1193)-1),"")</f>
        <v>LUMINARIA TIPO TARTARUGA PARA AREA EXTERNA EM ALUMINIO, COM GRADE, PARA 1 LAMPADA, BASE E27, POTENCIA MAXIMA 40/60 W (NAO INCLUI LAMPADA)</v>
      </c>
      <c r="E1193" s="78" t="str">
        <f ca="1">IF(ISNUMBER($L1193),OFFSET(Banco!$A$1,Composições!$L1193-1,COLUMN(Composições!E1193)-1),"")</f>
        <v>UN</v>
      </c>
      <c r="F1193" s="78">
        <f t="shared" ca="1" si="207"/>
        <v>0</v>
      </c>
      <c r="G1193" s="78">
        <f t="shared" ca="1" si="207"/>
        <v>0</v>
      </c>
      <c r="H1193" s="80">
        <v>1</v>
      </c>
      <c r="I1193" s="81">
        <f ca="1">IF(ISNUMBER($L1193),VALUE(OFFSET(Banco!$A$1,Composições!$L1193-1,COLUMN(Composições!I1193)-4)),0)</f>
        <v>0</v>
      </c>
      <c r="J1193" s="81">
        <f ca="1">IF(ISNUMBER($L1193),VALUE(OFFSET(Banco!$A$1,Composições!$L1193-1,COLUMN(Composições!J1193)-4)),0)</f>
        <v>0</v>
      </c>
      <c r="K1193" s="1">
        <f>COUNTA($A$1:$A1193)-1</f>
        <v>184</v>
      </c>
      <c r="L1193" s="1">
        <f ca="1">MATCH(Composições!CONCATENAR,Banco!$A:$A,0)</f>
        <v>12540</v>
      </c>
      <c r="M1193" s="82" t="str">
        <f ca="1">IF(OR(ISERROR($L1193),$H1193="",$H1193=0),"",OFFSET(M$1,MATCH($K1193,$K$1:$K1193,0)-1,0))</f>
        <v>F</v>
      </c>
    </row>
    <row r="1194" spans="1:14" x14ac:dyDescent="0.2">
      <c r="B1194" s="92" t="s">
        <v>6165</v>
      </c>
      <c r="C1194" s="92" t="s">
        <v>141</v>
      </c>
      <c r="D1194" s="79" t="str">
        <f ca="1">IF(ISNUMBER($L1194),OFFSET(Banco!$A$1,Composições!$L1194-1,COLUMN(Composições!D1194)-1),"")</f>
        <v>AUXILIAR DE ELETRICISTA COM ENCARGOS COMPLEMENTARES</v>
      </c>
      <c r="E1194" s="78" t="str">
        <f ca="1">IF(ISNUMBER($L1194),OFFSET(Banco!$A$1,Composições!$L1194-1,COLUMN(Composições!E1194)-1),"")</f>
        <v>H</v>
      </c>
      <c r="F1194" s="78">
        <f t="shared" ca="1" si="207"/>
        <v>0</v>
      </c>
      <c r="G1194" s="78">
        <f t="shared" ca="1" si="207"/>
        <v>5.86</v>
      </c>
      <c r="H1194" s="80">
        <v>0.22989999999999999</v>
      </c>
      <c r="I1194" s="81">
        <f ca="1">IF(ISNUMBER($L1194),VALUE(OFFSET(Banco!$A$1,Composições!$L1194-1,COLUMN(Composições!I1194)-4)),0)</f>
        <v>0</v>
      </c>
      <c r="J1194" s="81">
        <f ca="1">IF(ISNUMBER($L1194),VALUE(OFFSET(Banco!$A$1,Composições!$L1194-1,COLUMN(Composições!J1194)-4)),0)</f>
        <v>25.52</v>
      </c>
      <c r="K1194" s="1">
        <f>COUNTA($A$1:$A1194)-1</f>
        <v>184</v>
      </c>
      <c r="L1194" s="1">
        <f ca="1">MATCH(Composições!CONCATENAR,Banco!$A:$A,0)</f>
        <v>7039</v>
      </c>
      <c r="M1194" s="82" t="str">
        <f ca="1">IF(OR(ISERROR($L1194),$H1194="",$H1194=0),"",OFFSET(M$1,MATCH($K1194,$K$1:$K1194,0)-1,0))</f>
        <v>F</v>
      </c>
    </row>
    <row r="1195" spans="1:14" x14ac:dyDescent="0.2">
      <c r="B1195" s="92" t="s">
        <v>6165</v>
      </c>
      <c r="C1195" s="92" t="s">
        <v>147</v>
      </c>
      <c r="D1195" s="79" t="str">
        <f ca="1">IF(ISNUMBER($L1195),OFFSET(Banco!$A$1,Composições!$L1195-1,COLUMN(Composições!D1195)-1),"")</f>
        <v>ELETRICISTA COM ENCARGOS COMPLEMENTARES</v>
      </c>
      <c r="E1195" s="78" t="str">
        <f ca="1">IF(ISNUMBER($L1195),OFFSET(Banco!$A$1,Composições!$L1195-1,COLUMN(Composições!E1195)-1),"")</f>
        <v>H</v>
      </c>
      <c r="F1195" s="78">
        <f t="shared" ca="1" si="207"/>
        <v>0</v>
      </c>
      <c r="G1195" s="78">
        <f t="shared" ca="1" si="207"/>
        <v>17.45</v>
      </c>
      <c r="H1195" s="80">
        <v>0.55179999999999996</v>
      </c>
      <c r="I1195" s="81">
        <f ca="1">IF(ISNUMBER($L1195),VALUE(OFFSET(Banco!$A$1,Composições!$L1195-1,COLUMN(Composições!I1195)-4)),0)</f>
        <v>0</v>
      </c>
      <c r="J1195" s="81">
        <f ca="1">IF(ISNUMBER($L1195),VALUE(OFFSET(Banco!$A$1,Composições!$L1195-1,COLUMN(Composições!J1195)-4)),0)</f>
        <v>31.63</v>
      </c>
      <c r="K1195" s="1">
        <f>COUNTA($A$1:$A1195)-1</f>
        <v>184</v>
      </c>
      <c r="L1195" s="1">
        <f ca="1">MATCH(Composições!CONCATENAR,Banco!$A:$A,0)</f>
        <v>7259</v>
      </c>
      <c r="M1195" s="82" t="str">
        <f ca="1">IF(OR(ISERROR($L1195),$H1195="",$H1195=0),"",OFFSET(M$1,MATCH($K1195,$K$1:$K1195,0)-1,0))</f>
        <v>F</v>
      </c>
    </row>
    <row r="1196" spans="1:14" customFormat="1" ht="12.75" x14ac:dyDescent="0.2">
      <c r="K1196">
        <f>COUNTA($A$1:$A1196)-1</f>
        <v>184</v>
      </c>
      <c r="M1196" s="85" t="str">
        <f ca="1">IF(OFFSET($M$1,MATCH(OFFSET(K1196,-1,0),$K$1:$K1196,0)-1,0)="F","F","")</f>
        <v>F</v>
      </c>
    </row>
    <row r="1197" spans="1:14" ht="22.5" x14ac:dyDescent="0.2">
      <c r="A1197" s="83" t="str">
        <f>CONCATENAR</f>
        <v xml:space="preserve">Composição FNDE 379 </v>
      </c>
      <c r="B1197" s="86" t="s">
        <v>8423</v>
      </c>
      <c r="C1197" s="86" t="s">
        <v>8261</v>
      </c>
      <c r="D1197" s="87" t="s">
        <v>8260</v>
      </c>
      <c r="E1197" s="86" t="s">
        <v>6148</v>
      </c>
      <c r="F1197" s="88">
        <f ca="1">IF($L1197&gt;0,SUM(OFFSET(F1197,1,0,$L1197),0))</f>
        <v>0</v>
      </c>
      <c r="G1197" s="88">
        <f ca="1">IF($L1197&gt;0,SUM(OFFSET(G1197,1,0,$L1197),0))</f>
        <v>15</v>
      </c>
      <c r="H1197" s="89"/>
      <c r="I1197" s="90">
        <f ca="1">IF(ISERROR(F1197),0,F1197)</f>
        <v>0</v>
      </c>
      <c r="J1197" s="91">
        <f ca="1">IF(ISERROR(G1197),0,G1197)</f>
        <v>15</v>
      </c>
      <c r="K1197" s="1">
        <f>COUNTA($A$1:$A1197)-1</f>
        <v>185</v>
      </c>
      <c r="L1197" s="1">
        <f>IF(MAX(K:K)=K1197,MATCH(9999999,$K:$K)+1,MATCH(K1197+1,K:K,0))-ROW(L1197)-2</f>
        <v>3</v>
      </c>
      <c r="M1197" s="3" t="str">
        <f ca="1">IF(AND(OR(I1197&lt;&gt;0,J1197&lt;&gt;0),N1197="Sim"),"F","")</f>
        <v>F</v>
      </c>
      <c r="N1197" s="84" t="s">
        <v>64</v>
      </c>
    </row>
    <row r="1198" spans="1:14" x14ac:dyDescent="0.2">
      <c r="B1198" s="92"/>
      <c r="C1198" s="92" t="s">
        <v>8319</v>
      </c>
      <c r="D1198" s="79" t="str">
        <f ca="1">IF(ISNUMBER($L1198),OFFSET(Banco!$A$1,Composições!$L1198-1,COLUMN(Composições!D1198)-1),"")</f>
        <v/>
      </c>
      <c r="E1198" s="78" t="str">
        <f ca="1">IF(ISNUMBER($L1198),OFFSET(Banco!$A$1,Composições!$L1198-1,COLUMN(Composições!E1198)-1),"")</f>
        <v/>
      </c>
      <c r="F1198" s="78">
        <f t="shared" ref="F1198:G1200" ca="1" si="208">TRUNC($H1198*ROUND(I1198,2),2)</f>
        <v>0</v>
      </c>
      <c r="G1198" s="78">
        <f t="shared" ca="1" si="208"/>
        <v>0</v>
      </c>
      <c r="H1198" s="80">
        <v>1</v>
      </c>
      <c r="I1198" s="81">
        <f ca="1">IF(ISNUMBER($L1198),VALUE(OFFSET(Banco!$A$1,Composições!$L1198-1,COLUMN(Composições!I1198)-4)),0)</f>
        <v>0</v>
      </c>
      <c r="J1198" s="81">
        <f ca="1">IF(ISNUMBER($L1198),VALUE(OFFSET(Banco!$A$1,Composições!$L1198-1,COLUMN(Composições!J1198)-4)),0)</f>
        <v>0</v>
      </c>
      <c r="K1198" s="1">
        <f>COUNTA($A$1:$A1198)-1</f>
        <v>185</v>
      </c>
      <c r="L1198" s="1" t="e">
        <f ca="1">MATCH(Composições!CONCATENAR,Banco!$A:$A,0)</f>
        <v>#N/A</v>
      </c>
      <c r="M1198" s="82" t="str">
        <f ca="1">IF(OR(ISERROR($L1198),$H1198="",$H1198=0),"",OFFSET(M$1,MATCH($K1198,$K$1:$K1198,0)-1,0))</f>
        <v/>
      </c>
    </row>
    <row r="1199" spans="1:14" x14ac:dyDescent="0.2">
      <c r="B1199" s="92" t="s">
        <v>6165</v>
      </c>
      <c r="C1199" s="92" t="s">
        <v>141</v>
      </c>
      <c r="D1199" s="79" t="str">
        <f ca="1">IF(ISNUMBER($L1199),OFFSET(Banco!$A$1,Composições!$L1199-1,COLUMN(Composições!D1199)-1),"")</f>
        <v>AUXILIAR DE ELETRICISTA COM ENCARGOS COMPLEMENTARES</v>
      </c>
      <c r="E1199" s="78" t="str">
        <f ca="1">IF(ISNUMBER($L1199),OFFSET(Banco!$A$1,Composições!$L1199-1,COLUMN(Composições!E1199)-1),"")</f>
        <v>H</v>
      </c>
      <c r="F1199" s="78">
        <f t="shared" ca="1" si="208"/>
        <v>0</v>
      </c>
      <c r="G1199" s="78">
        <f t="shared" ca="1" si="208"/>
        <v>3.77</v>
      </c>
      <c r="H1199" s="80">
        <v>0.14799999999999999</v>
      </c>
      <c r="I1199" s="81">
        <f ca="1">IF(ISNUMBER($L1199),VALUE(OFFSET(Banco!$A$1,Composições!$L1199-1,COLUMN(Composições!I1199)-4)),0)</f>
        <v>0</v>
      </c>
      <c r="J1199" s="81">
        <f ca="1">IF(ISNUMBER($L1199),VALUE(OFFSET(Banco!$A$1,Composições!$L1199-1,COLUMN(Composições!J1199)-4)),0)</f>
        <v>25.52</v>
      </c>
      <c r="K1199" s="1">
        <f>COUNTA($A$1:$A1199)-1</f>
        <v>185</v>
      </c>
      <c r="L1199" s="1">
        <f ca="1">MATCH(Composições!CONCATENAR,Banco!$A:$A,0)</f>
        <v>7039</v>
      </c>
      <c r="M1199" s="82" t="str">
        <f ca="1">IF(OR(ISERROR($L1199),$H1199="",$H1199=0),"",OFFSET(M$1,MATCH($K1199,$K$1:$K1199,0)-1,0))</f>
        <v>F</v>
      </c>
    </row>
    <row r="1200" spans="1:14" x14ac:dyDescent="0.2">
      <c r="B1200" s="92" t="s">
        <v>6165</v>
      </c>
      <c r="C1200" s="92" t="s">
        <v>147</v>
      </c>
      <c r="D1200" s="79" t="str">
        <f ca="1">IF(ISNUMBER($L1200),OFFSET(Banco!$A$1,Composições!$L1200-1,COLUMN(Composições!D1200)-1),"")</f>
        <v>ELETRICISTA COM ENCARGOS COMPLEMENTARES</v>
      </c>
      <c r="E1200" s="78" t="str">
        <f ca="1">IF(ISNUMBER($L1200),OFFSET(Banco!$A$1,Composições!$L1200-1,COLUMN(Composições!E1200)-1),"")</f>
        <v>H</v>
      </c>
      <c r="F1200" s="78">
        <f t="shared" ca="1" si="208"/>
        <v>0</v>
      </c>
      <c r="G1200" s="78">
        <f t="shared" ca="1" si="208"/>
        <v>11.23</v>
      </c>
      <c r="H1200" s="80">
        <v>0.35510000000000003</v>
      </c>
      <c r="I1200" s="81">
        <f ca="1">IF(ISNUMBER($L1200),VALUE(OFFSET(Banco!$A$1,Composições!$L1200-1,COLUMN(Composições!I1200)-4)),0)</f>
        <v>0</v>
      </c>
      <c r="J1200" s="81">
        <f ca="1">IF(ISNUMBER($L1200),VALUE(OFFSET(Banco!$A$1,Composições!$L1200-1,COLUMN(Composições!J1200)-4)),0)</f>
        <v>31.63</v>
      </c>
      <c r="K1200" s="1">
        <f>COUNTA($A$1:$A1200)-1</f>
        <v>185</v>
      </c>
      <c r="L1200" s="1">
        <f ca="1">MATCH(Composições!CONCATENAR,Banco!$A:$A,0)</f>
        <v>7259</v>
      </c>
      <c r="M1200" s="82" t="str">
        <f ca="1">IF(OR(ISERROR($L1200),$H1200="",$H1200=0),"",OFFSET(M$1,MATCH($K1200,$K$1:$K1200,0)-1,0))</f>
        <v>F</v>
      </c>
    </row>
    <row r="1201" spans="1:14" customFormat="1" ht="12.75" x14ac:dyDescent="0.2">
      <c r="K1201">
        <f>COUNTA($A$1:$A1201)-1</f>
        <v>185</v>
      </c>
      <c r="M1201" s="85" t="str">
        <f ca="1">IF(OFFSET($M$1,MATCH(OFFSET(K1201,-1,0),$K$1:$K1201,0)-1,0)="F","F","")</f>
        <v>F</v>
      </c>
    </row>
    <row r="1202" spans="1:14" ht="22.5" x14ac:dyDescent="0.2">
      <c r="A1202" s="83" t="str">
        <f>CONCATENAR</f>
        <v xml:space="preserve">Composição FNDE 380 </v>
      </c>
      <c r="B1202" s="86" t="s">
        <v>8423</v>
      </c>
      <c r="C1202" s="86" t="s">
        <v>8259</v>
      </c>
      <c r="D1202" s="87" t="s">
        <v>8258</v>
      </c>
      <c r="E1202" s="86" t="s">
        <v>6148</v>
      </c>
      <c r="F1202" s="88">
        <f ca="1">IF($L1202&gt;0,SUM(OFFSET(F1202,1,0,$L1202),0))</f>
        <v>0</v>
      </c>
      <c r="G1202" s="88">
        <f ca="1">IF($L1202&gt;0,SUM(OFFSET(G1202,1,0,$L1202),0))</f>
        <v>15</v>
      </c>
      <c r="H1202" s="89"/>
      <c r="I1202" s="90">
        <f ca="1">IF(ISERROR(F1202),0,F1202)</f>
        <v>0</v>
      </c>
      <c r="J1202" s="91">
        <f ca="1">IF(ISERROR(G1202),0,G1202)</f>
        <v>15</v>
      </c>
      <c r="K1202" s="1">
        <f>COUNTA($A$1:$A1202)-1</f>
        <v>186</v>
      </c>
      <c r="L1202" s="1">
        <f>IF(MAX(K:K)=K1202,MATCH(9999999,$K:$K)+1,MATCH(K1202+1,K:K,0))-ROW(L1202)-2</f>
        <v>3</v>
      </c>
      <c r="M1202" s="3" t="str">
        <f ca="1">IF(AND(OR(I1202&lt;&gt;0,J1202&lt;&gt;0),N1202="Sim"),"F","")</f>
        <v>F</v>
      </c>
      <c r="N1202" s="84" t="s">
        <v>64</v>
      </c>
    </row>
    <row r="1203" spans="1:14" x14ac:dyDescent="0.2">
      <c r="B1203" s="92"/>
      <c r="C1203" s="92" t="s">
        <v>8319</v>
      </c>
      <c r="D1203" s="79" t="str">
        <f ca="1">IF(ISNUMBER($L1203),OFFSET(Banco!$A$1,Composições!$L1203-1,COLUMN(Composições!D1203)-1),"")</f>
        <v/>
      </c>
      <c r="E1203" s="78" t="str">
        <f ca="1">IF(ISNUMBER($L1203),OFFSET(Banco!$A$1,Composições!$L1203-1,COLUMN(Composições!E1203)-1),"")</f>
        <v/>
      </c>
      <c r="F1203" s="78">
        <f t="shared" ref="F1203:G1205" ca="1" si="209">TRUNC($H1203*ROUND(I1203,2),2)</f>
        <v>0</v>
      </c>
      <c r="G1203" s="78">
        <f t="shared" ca="1" si="209"/>
        <v>0</v>
      </c>
      <c r="H1203" s="80">
        <v>1.1000000000000001</v>
      </c>
      <c r="I1203" s="81">
        <f ca="1">IF(ISNUMBER($L1203),VALUE(OFFSET(Banco!$A$1,Composições!$L1203-1,COLUMN(Composições!I1203)-4)),0)</f>
        <v>0</v>
      </c>
      <c r="J1203" s="81">
        <f ca="1">IF(ISNUMBER($L1203),VALUE(OFFSET(Banco!$A$1,Composições!$L1203-1,COLUMN(Composições!J1203)-4)),0)</f>
        <v>0</v>
      </c>
      <c r="K1203" s="1">
        <f>COUNTA($A$1:$A1203)-1</f>
        <v>186</v>
      </c>
      <c r="L1203" s="1" t="e">
        <f ca="1">MATCH(Composições!CONCATENAR,Banco!$A:$A,0)</f>
        <v>#N/A</v>
      </c>
      <c r="M1203" s="82" t="str">
        <f ca="1">IF(OR(ISERROR($L1203),$H1203="",$H1203=0),"",OFFSET(M$1,MATCH($K1203,$K$1:$K1203,0)-1,0))</f>
        <v/>
      </c>
    </row>
    <row r="1204" spans="1:14" x14ac:dyDescent="0.2">
      <c r="B1204" s="92" t="s">
        <v>6165</v>
      </c>
      <c r="C1204" s="92" t="s">
        <v>141</v>
      </c>
      <c r="D1204" s="79" t="str">
        <f ca="1">IF(ISNUMBER($L1204),OFFSET(Banco!$A$1,Composições!$L1204-1,COLUMN(Composições!D1204)-1),"")</f>
        <v>AUXILIAR DE ELETRICISTA COM ENCARGOS COMPLEMENTARES</v>
      </c>
      <c r="E1204" s="78" t="str">
        <f ca="1">IF(ISNUMBER($L1204),OFFSET(Banco!$A$1,Composições!$L1204-1,COLUMN(Composições!E1204)-1),"")</f>
        <v>H</v>
      </c>
      <c r="F1204" s="78">
        <f t="shared" ca="1" si="209"/>
        <v>0</v>
      </c>
      <c r="G1204" s="78">
        <f t="shared" ca="1" si="209"/>
        <v>3.77</v>
      </c>
      <c r="H1204" s="80">
        <v>0.14799999999999999</v>
      </c>
      <c r="I1204" s="81">
        <f ca="1">IF(ISNUMBER($L1204),VALUE(OFFSET(Banco!$A$1,Composições!$L1204-1,COLUMN(Composições!I1204)-4)),0)</f>
        <v>0</v>
      </c>
      <c r="J1204" s="81">
        <f ca="1">IF(ISNUMBER($L1204),VALUE(OFFSET(Banco!$A$1,Composições!$L1204-1,COLUMN(Composições!J1204)-4)),0)</f>
        <v>25.52</v>
      </c>
      <c r="K1204" s="1">
        <f>COUNTA($A$1:$A1204)-1</f>
        <v>186</v>
      </c>
      <c r="L1204" s="1">
        <f ca="1">MATCH(Composições!CONCATENAR,Banco!$A:$A,0)</f>
        <v>7039</v>
      </c>
      <c r="M1204" s="82" t="str">
        <f ca="1">IF(OR(ISERROR($L1204),$H1204="",$H1204=0),"",OFFSET(M$1,MATCH($K1204,$K$1:$K1204,0)-1,0))</f>
        <v>F</v>
      </c>
    </row>
    <row r="1205" spans="1:14" x14ac:dyDescent="0.2">
      <c r="B1205" s="92" t="s">
        <v>6165</v>
      </c>
      <c r="C1205" s="92" t="s">
        <v>147</v>
      </c>
      <c r="D1205" s="79" t="str">
        <f ca="1">IF(ISNUMBER($L1205),OFFSET(Banco!$A$1,Composições!$L1205-1,COLUMN(Composições!D1205)-1),"")</f>
        <v>ELETRICISTA COM ENCARGOS COMPLEMENTARES</v>
      </c>
      <c r="E1205" s="78" t="str">
        <f ca="1">IF(ISNUMBER($L1205),OFFSET(Banco!$A$1,Composições!$L1205-1,COLUMN(Composições!E1205)-1),"")</f>
        <v>H</v>
      </c>
      <c r="F1205" s="78">
        <f t="shared" ca="1" si="209"/>
        <v>0</v>
      </c>
      <c r="G1205" s="78">
        <f t="shared" ca="1" si="209"/>
        <v>11.23</v>
      </c>
      <c r="H1205" s="80">
        <v>0.35510000000000003</v>
      </c>
      <c r="I1205" s="81">
        <f ca="1">IF(ISNUMBER($L1205),VALUE(OFFSET(Banco!$A$1,Composições!$L1205-1,COLUMN(Composições!I1205)-4)),0)</f>
        <v>0</v>
      </c>
      <c r="J1205" s="81">
        <f ca="1">IF(ISNUMBER($L1205),VALUE(OFFSET(Banco!$A$1,Composições!$L1205-1,COLUMN(Composições!J1205)-4)),0)</f>
        <v>31.63</v>
      </c>
      <c r="K1205" s="1">
        <f>COUNTA($A$1:$A1205)-1</f>
        <v>186</v>
      </c>
      <c r="L1205" s="1">
        <f ca="1">MATCH(Composições!CONCATENAR,Banco!$A:$A,0)</f>
        <v>7259</v>
      </c>
      <c r="M1205" s="82" t="str">
        <f ca="1">IF(OR(ISERROR($L1205),$H1205="",$H1205=0),"",OFFSET(M$1,MATCH($K1205,$K$1:$K1205,0)-1,0))</f>
        <v>F</v>
      </c>
    </row>
    <row r="1206" spans="1:14" customFormat="1" ht="12.75" x14ac:dyDescent="0.2">
      <c r="K1206">
        <f>COUNTA($A$1:$A1206)-1</f>
        <v>186</v>
      </c>
      <c r="M1206" s="85" t="str">
        <f ca="1">IF(OFFSET($M$1,MATCH(OFFSET(K1206,-1,0),$K$1:$K1206,0)-1,0)="F","F","")</f>
        <v>F</v>
      </c>
    </row>
    <row r="1207" spans="1:14" ht="33.75" x14ac:dyDescent="0.2">
      <c r="A1207" s="83" t="str">
        <f>CONCATENAR</f>
        <v xml:space="preserve">Composição 97600 </v>
      </c>
      <c r="B1207" s="86" t="s">
        <v>8423</v>
      </c>
      <c r="C1207" s="86" t="s">
        <v>8257</v>
      </c>
      <c r="D1207" s="87" t="s">
        <v>8256</v>
      </c>
      <c r="E1207" s="86" t="s">
        <v>6148</v>
      </c>
      <c r="F1207" s="88">
        <f ca="1">IF($L1207&gt;0,SUM(OFFSET(F1207,1,0,$L1207),0))</f>
        <v>181.99</v>
      </c>
      <c r="G1207" s="88">
        <f ca="1">IF($L1207&gt;0,SUM(OFFSET(G1207,1,0,$L1207),0))</f>
        <v>373.78000000000003</v>
      </c>
      <c r="H1207" s="89"/>
      <c r="I1207" s="90">
        <f ca="1">IF(ISERROR(F1207),0,F1207)</f>
        <v>181.99</v>
      </c>
      <c r="J1207" s="91">
        <f ca="1">IF(ISERROR(G1207),0,G1207)</f>
        <v>373.78000000000003</v>
      </c>
      <c r="K1207" s="1">
        <f>COUNTA($A$1:$A1207)-1</f>
        <v>187</v>
      </c>
      <c r="L1207" s="1">
        <f>IF(MAX(K:K)=K1207,MATCH(9999999,$K:$K)+1,MATCH(K1207+1,K:K,0))-ROW(L1207)-2</f>
        <v>5</v>
      </c>
      <c r="M1207" s="3" t="str">
        <f ca="1">IF(AND(OR(I1207&lt;&gt;0,J1207&lt;&gt;0),N1207="Sim"),"F","")</f>
        <v>F</v>
      </c>
      <c r="N1207" s="84" t="s">
        <v>64</v>
      </c>
    </row>
    <row r="1208" spans="1:14" x14ac:dyDescent="0.2">
      <c r="B1208" s="92" t="s">
        <v>8440</v>
      </c>
      <c r="C1208" s="92" t="s">
        <v>8439</v>
      </c>
      <c r="D1208" s="79" t="str">
        <f ca="1">IF(ISNUMBER($L1208),OFFSET(Banco!$A$1,Composições!$L1208-1,COLUMN(Composições!D1208)-1),"")</f>
        <v>Fornecimento de lâmpada a vapor de mercúrio 125 w. Rev 01_06/2024</v>
      </c>
      <c r="E1208" s="78" t="str">
        <f ca="1">IF(ISNUMBER($L1208),OFFSET(Banco!$A$1,Composições!$L1208-1,COLUMN(Composições!E1208)-1),"")</f>
        <v>un</v>
      </c>
      <c r="F1208" s="78">
        <f t="shared" ref="F1208:G1212" ca="1" si="210">TRUNC($H1208*ROUND(I1208,2),2)</f>
        <v>0</v>
      </c>
      <c r="G1208" s="78">
        <f t="shared" ca="1" si="210"/>
        <v>15</v>
      </c>
      <c r="H1208" s="80">
        <v>1</v>
      </c>
      <c r="I1208" s="81">
        <f ca="1">IF(ISNUMBER($L1208),VALUE(OFFSET(Banco!$A$1,Composições!$L1208-1,COLUMN(Composições!I1208)-4)),0)</f>
        <v>0</v>
      </c>
      <c r="J1208" s="81">
        <f ca="1">IF(ISNUMBER($L1208),VALUE(OFFSET(Banco!$A$1,Composições!$L1208-1,COLUMN(Composições!J1208)-4)),0)</f>
        <v>15</v>
      </c>
      <c r="K1208" s="1">
        <f>COUNTA($A$1:$A1208)-1</f>
        <v>187</v>
      </c>
      <c r="L1208" s="1">
        <f ca="1">MATCH(Composições!CONCATENAR,Banco!$A:$A,0)</f>
        <v>14805</v>
      </c>
      <c r="M1208" s="82" t="str">
        <f ca="1">IF(OR(ISERROR($L1208),$H1208="",$H1208=0),"",OFFSET(M$1,MATCH($K1208,$K$1:$K1208,0)-1,0))</f>
        <v>F</v>
      </c>
    </row>
    <row r="1209" spans="1:14" ht="22.5" x14ac:dyDescent="0.2">
      <c r="B1209" s="92" t="s">
        <v>8440</v>
      </c>
      <c r="C1209" s="92" t="s">
        <v>8238</v>
      </c>
      <c r="D1209" s="79" t="str">
        <f ca="1">IF(ISNUMBER($L1209),OFFSET(Banco!$A$1,Composições!$L1209-1,COLUMN(Composições!D1209)-1),"")</f>
        <v>Reator para lâmpada vapor metálico, com ignitor, Helfort/Philips ou similar, 1 x 400w, 220v, AFP, uso interno, p/ lâmpada Osram REREAT01175 ou similar</v>
      </c>
      <c r="E1209" s="78" t="str">
        <f ca="1">IF(ISNUMBER($L1209),OFFSET(Banco!$A$1,Composições!$L1209-1,COLUMN(Composições!E1209)-1),"")</f>
        <v>un</v>
      </c>
      <c r="F1209" s="78">
        <f t="shared" ca="1" si="210"/>
        <v>0</v>
      </c>
      <c r="G1209" s="78">
        <f t="shared" ca="1" si="210"/>
        <v>159.19999999999999</v>
      </c>
      <c r="H1209" s="80">
        <v>1</v>
      </c>
      <c r="I1209" s="81">
        <f ca="1">IF(ISNUMBER($L1209),VALUE(OFFSET(Banco!$A$1,Composições!$L1209-1,COLUMN(Composições!I1209)-4)),0)</f>
        <v>0</v>
      </c>
      <c r="J1209" s="81">
        <f ca="1">IF(ISNUMBER($L1209),VALUE(OFFSET(Banco!$A$1,Composições!$L1209-1,COLUMN(Composições!J1209)-4)),0)</f>
        <v>159.19999999999999</v>
      </c>
      <c r="K1209" s="1">
        <f>COUNTA($A$1:$A1209)-1</f>
        <v>187</v>
      </c>
      <c r="L1209" s="1">
        <f ca="1">MATCH(Composições!CONCATENAR,Banco!$A:$A,0)</f>
        <v>14806</v>
      </c>
      <c r="M1209" s="82" t="str">
        <f ca="1">IF(OR(ISERROR($L1209),$H1209="",$H1209=0),"",OFFSET(M$1,MATCH($K1209,$K$1:$K1209,0)-1,0))</f>
        <v>F</v>
      </c>
    </row>
    <row r="1210" spans="1:14" ht="33.75" x14ac:dyDescent="0.2">
      <c r="B1210" s="92" t="s">
        <v>24</v>
      </c>
      <c r="C1210" s="92" t="s">
        <v>8435</v>
      </c>
      <c r="D1210" s="79" t="str">
        <f ca="1">IF(ISNUMBER($L1210),OFFSET(Banco!$A$1,Composições!$L1210-1,COLUMN(Composições!D1210)-1),"")</f>
        <v>REFLETOR REDONDO EM ALUMINIO ANODIZADO PARA LAMPADA VAPOR DE MERCURIO/SODIO, CORPO EM ALUMINIO COM PINTURA EPOXI, PARA LAMPADA E-27 DE 300 W, COM SUPORTE REDONDO E ALCA REGULAVEL PARA FIXACAO.</v>
      </c>
      <c r="E1210" s="78" t="str">
        <f ca="1">IF(ISNUMBER($L1210),OFFSET(Banco!$A$1,Composições!$L1210-1,COLUMN(Composições!E1210)-1),"")</f>
        <v>UNIDADE</v>
      </c>
      <c r="F1210" s="78">
        <f t="shared" ca="1" si="210"/>
        <v>181.99</v>
      </c>
      <c r="G1210" s="78">
        <f t="shared" ca="1" si="210"/>
        <v>181.99</v>
      </c>
      <c r="H1210" s="80">
        <v>1</v>
      </c>
      <c r="I1210" s="81">
        <f ca="1">IF(ISNUMBER($L1210),VALUE(OFFSET(Banco!$A$1,Composições!$L1210-1,COLUMN(Composições!I1210)-4)),0)</f>
        <v>181.99</v>
      </c>
      <c r="J1210" s="81">
        <f ca="1">IF(ISNUMBER($L1210),VALUE(OFFSET(Banco!$A$1,Composições!$L1210-1,COLUMN(Composições!J1210)-4)),0)</f>
        <v>181.99</v>
      </c>
      <c r="K1210" s="1">
        <f>COUNTA($A$1:$A1210)-1</f>
        <v>187</v>
      </c>
      <c r="L1210" s="1">
        <f ca="1">MATCH(Composições!CONCATENAR,Banco!$A:$A,0)</f>
        <v>289</v>
      </c>
      <c r="M1210" s="82" t="str">
        <f ca="1">IF(OR(ISERROR($L1210),$H1210="",$H1210=0),"",OFFSET(M$1,MATCH($K1210,$K$1:$K1210,0)-1,0))</f>
        <v>F</v>
      </c>
    </row>
    <row r="1211" spans="1:14" x14ac:dyDescent="0.2">
      <c r="B1211" s="92" t="s">
        <v>6165</v>
      </c>
      <c r="C1211" s="92" t="s">
        <v>141</v>
      </c>
      <c r="D1211" s="79" t="str">
        <f ca="1">IF(ISNUMBER($L1211),OFFSET(Banco!$A$1,Composições!$L1211-1,COLUMN(Composições!D1211)-1),"")</f>
        <v>AUXILIAR DE ELETRICISTA COM ENCARGOS COMPLEMENTARES</v>
      </c>
      <c r="E1211" s="78" t="str">
        <f ca="1">IF(ISNUMBER($L1211),OFFSET(Banco!$A$1,Composições!$L1211-1,COLUMN(Composições!E1211)-1),"")</f>
        <v>H</v>
      </c>
      <c r="F1211" s="78">
        <f t="shared" ca="1" si="210"/>
        <v>0</v>
      </c>
      <c r="G1211" s="78">
        <f t="shared" ca="1" si="210"/>
        <v>4.42</v>
      </c>
      <c r="H1211" s="80">
        <v>0.17349999999999999</v>
      </c>
      <c r="I1211" s="81">
        <f ca="1">IF(ISNUMBER($L1211),VALUE(OFFSET(Banco!$A$1,Composições!$L1211-1,COLUMN(Composições!I1211)-4)),0)</f>
        <v>0</v>
      </c>
      <c r="J1211" s="81">
        <f ca="1">IF(ISNUMBER($L1211),VALUE(OFFSET(Banco!$A$1,Composições!$L1211-1,COLUMN(Composições!J1211)-4)),0)</f>
        <v>25.52</v>
      </c>
      <c r="K1211" s="1">
        <f>COUNTA($A$1:$A1211)-1</f>
        <v>187</v>
      </c>
      <c r="L1211" s="1">
        <f ca="1">MATCH(Composições!CONCATENAR,Banco!$A:$A,0)</f>
        <v>7039</v>
      </c>
      <c r="M1211" s="82" t="str">
        <f ca="1">IF(OR(ISERROR($L1211),$H1211="",$H1211=0),"",OFFSET(M$1,MATCH($K1211,$K$1:$K1211,0)-1,0))</f>
        <v>F</v>
      </c>
    </row>
    <row r="1212" spans="1:14" x14ac:dyDescent="0.2">
      <c r="B1212" s="92" t="s">
        <v>6165</v>
      </c>
      <c r="C1212" s="92" t="s">
        <v>147</v>
      </c>
      <c r="D1212" s="79" t="str">
        <f ca="1">IF(ISNUMBER($L1212),OFFSET(Banco!$A$1,Composições!$L1212-1,COLUMN(Composições!D1212)-1),"")</f>
        <v>ELETRICISTA COM ENCARGOS COMPLEMENTARES</v>
      </c>
      <c r="E1212" s="78" t="str">
        <f ca="1">IF(ISNUMBER($L1212),OFFSET(Banco!$A$1,Composições!$L1212-1,COLUMN(Composições!E1212)-1),"")</f>
        <v>H</v>
      </c>
      <c r="F1212" s="78">
        <f t="shared" ca="1" si="210"/>
        <v>0</v>
      </c>
      <c r="G1212" s="78">
        <f t="shared" ca="1" si="210"/>
        <v>13.17</v>
      </c>
      <c r="H1212" s="80">
        <v>0.41649999999999998</v>
      </c>
      <c r="I1212" s="81">
        <f ca="1">IF(ISNUMBER($L1212),VALUE(OFFSET(Banco!$A$1,Composições!$L1212-1,COLUMN(Composições!I1212)-4)),0)</f>
        <v>0</v>
      </c>
      <c r="J1212" s="81">
        <f ca="1">IF(ISNUMBER($L1212),VALUE(OFFSET(Banco!$A$1,Composições!$L1212-1,COLUMN(Composições!J1212)-4)),0)</f>
        <v>31.63</v>
      </c>
      <c r="K1212" s="1">
        <f>COUNTA($A$1:$A1212)-1</f>
        <v>187</v>
      </c>
      <c r="L1212" s="1">
        <f ca="1">MATCH(Composições!CONCATENAR,Banco!$A:$A,0)</f>
        <v>7259</v>
      </c>
      <c r="M1212" s="82" t="str">
        <f ca="1">IF(OR(ISERROR($L1212),$H1212="",$H1212=0),"",OFFSET(M$1,MATCH($K1212,$K$1:$K1212,0)-1,0))</f>
        <v>F</v>
      </c>
    </row>
    <row r="1213" spans="1:14" customFormat="1" ht="12.75" x14ac:dyDescent="0.2">
      <c r="K1213">
        <f>COUNTA($A$1:$A1213)-1</f>
        <v>187</v>
      </c>
      <c r="M1213" s="85" t="str">
        <f ca="1">IF(OFFSET($M$1,MATCH(OFFSET(K1213,-1,0),$K$1:$K1213,0)-1,0)="F","F","")</f>
        <v>F</v>
      </c>
    </row>
    <row r="1214" spans="1:14" ht="33.75" x14ac:dyDescent="0.2">
      <c r="A1214" s="83" t="str">
        <f>CONCATENAR</f>
        <v xml:space="preserve">Composição FNDE 383 </v>
      </c>
      <c r="B1214" s="86" t="s">
        <v>8423</v>
      </c>
      <c r="C1214" s="86" t="s">
        <v>8255</v>
      </c>
      <c r="D1214" s="87" t="s">
        <v>8254</v>
      </c>
      <c r="E1214" s="86" t="s">
        <v>6148</v>
      </c>
      <c r="F1214" s="88">
        <f ca="1">IF($L1214&gt;0,SUM(OFFSET(F1214,1,0,$L1214),0))</f>
        <v>0</v>
      </c>
      <c r="G1214" s="88">
        <f ca="1">IF($L1214&gt;0,SUM(OFFSET(G1214,1,0,$L1214),0))</f>
        <v>1113.8000000000002</v>
      </c>
      <c r="H1214" s="89"/>
      <c r="I1214" s="90">
        <f ca="1">IF(ISERROR(F1214),0,F1214)</f>
        <v>0</v>
      </c>
      <c r="J1214" s="91">
        <f ca="1">IF(ISERROR(G1214),0,G1214)</f>
        <v>1113.8000000000002</v>
      </c>
      <c r="K1214" s="1">
        <f>COUNTA($A$1:$A1214)-1</f>
        <v>188</v>
      </c>
      <c r="L1214" s="1">
        <f>IF(MAX(K:K)=K1214,MATCH(9999999,$K:$K)+1,MATCH(K1214+1,K:K,0))-ROW(L1214)-2</f>
        <v>4</v>
      </c>
      <c r="M1214" s="3" t="str">
        <f ca="1">IF(AND(OR(I1214&lt;&gt;0,J1214&lt;&gt;0),N1214="Sim"),"F","")</f>
        <v>F</v>
      </c>
      <c r="N1214" s="84" t="s">
        <v>64</v>
      </c>
    </row>
    <row r="1215" spans="1:14" ht="22.5" x14ac:dyDescent="0.2">
      <c r="B1215" s="92" t="s">
        <v>6169</v>
      </c>
      <c r="C1215" s="92" t="s">
        <v>8320</v>
      </c>
      <c r="D1215" s="79" t="str">
        <f ca="1">IF(ISNUMBER($L1215),OFFSET(Banco!$A$1,Composições!$L1215-1,COLUMN(Composições!D1215)-1),"")</f>
        <v>QUADRO DE DISTRIBUICAO COM BARRAMENTO TRIFASICO, DE EMBUTIR, EM CHAPA DE ACO GALVANIZADO, PARA 48 DISJUNTORES DIN, 100 A</v>
      </c>
      <c r="E1215" s="78" t="str">
        <f ca="1">IF(ISNUMBER($L1215),OFFSET(Banco!$A$1,Composições!$L1215-1,COLUMN(Composições!E1215)-1),"")</f>
        <v>UN</v>
      </c>
      <c r="F1215" s="78">
        <f t="shared" ref="F1215:G1218" ca="1" si="211">TRUNC($H1215*ROUND(I1215,2),2)</f>
        <v>0</v>
      </c>
      <c r="G1215" s="78">
        <f t="shared" ca="1" si="211"/>
        <v>1063.43</v>
      </c>
      <c r="H1215" s="80">
        <v>1</v>
      </c>
      <c r="I1215" s="81">
        <f ca="1">IF(ISNUMBER($L1215),VALUE(OFFSET(Banco!$A$1,Composições!$L1215-1,COLUMN(Composições!I1215)-4)),0)</f>
        <v>0</v>
      </c>
      <c r="J1215" s="81">
        <f ca="1">IF(ISNUMBER($L1215),VALUE(OFFSET(Banco!$A$1,Composições!$L1215-1,COLUMN(Composições!J1215)-4)),0)</f>
        <v>1063.43</v>
      </c>
      <c r="K1215" s="1">
        <f>COUNTA($A$1:$A1215)-1</f>
        <v>188</v>
      </c>
      <c r="L1215" s="1">
        <f ca="1">MATCH(Composições!CONCATENAR,Banco!$A:$A,0)</f>
        <v>13545</v>
      </c>
      <c r="M1215" s="82" t="str">
        <f ca="1">IF(OR(ISERROR($L1215),$H1215="",$H1215=0),"",OFFSET(M$1,MATCH($K1215,$K$1:$K1215,0)-1,0))</f>
        <v>F</v>
      </c>
    </row>
    <row r="1216" spans="1:14" x14ac:dyDescent="0.2">
      <c r="B1216" s="92" t="s">
        <v>6165</v>
      </c>
      <c r="C1216" s="92" t="s">
        <v>141</v>
      </c>
      <c r="D1216" s="79" t="str">
        <f ca="1">IF(ISNUMBER($L1216),OFFSET(Banco!$A$1,Composições!$L1216-1,COLUMN(Composições!D1216)-1),"")</f>
        <v>AUXILIAR DE ELETRICISTA COM ENCARGOS COMPLEMENTARES</v>
      </c>
      <c r="E1216" s="78" t="str">
        <f ca="1">IF(ISNUMBER($L1216),OFFSET(Banco!$A$1,Composições!$L1216-1,COLUMN(Composições!E1216)-1),"")</f>
        <v>H</v>
      </c>
      <c r="F1216" s="78">
        <f t="shared" ca="1" si="211"/>
        <v>0</v>
      </c>
      <c r="G1216" s="78">
        <f t="shared" ca="1" si="211"/>
        <v>16.29</v>
      </c>
      <c r="H1216" s="80">
        <v>0.63839999999999997</v>
      </c>
      <c r="I1216" s="81">
        <f ca="1">IF(ISNUMBER($L1216),VALUE(OFFSET(Banco!$A$1,Composições!$L1216-1,COLUMN(Composições!I1216)-4)),0)</f>
        <v>0</v>
      </c>
      <c r="J1216" s="81">
        <f ca="1">IF(ISNUMBER($L1216),VALUE(OFFSET(Banco!$A$1,Composições!$L1216-1,COLUMN(Composições!J1216)-4)),0)</f>
        <v>25.52</v>
      </c>
      <c r="K1216" s="1">
        <f>COUNTA($A$1:$A1216)-1</f>
        <v>188</v>
      </c>
      <c r="L1216" s="1">
        <f ca="1">MATCH(Composições!CONCATENAR,Banco!$A:$A,0)</f>
        <v>7039</v>
      </c>
      <c r="M1216" s="82" t="str">
        <f ca="1">IF(OR(ISERROR($L1216),$H1216="",$H1216=0),"",OFFSET(M$1,MATCH($K1216,$K$1:$K1216,0)-1,0))</f>
        <v>F</v>
      </c>
    </row>
    <row r="1217" spans="1:14" x14ac:dyDescent="0.2">
      <c r="B1217" s="92" t="s">
        <v>6165</v>
      </c>
      <c r="C1217" s="92" t="s">
        <v>147</v>
      </c>
      <c r="D1217" s="79" t="str">
        <f ca="1">IF(ISNUMBER($L1217),OFFSET(Banco!$A$1,Composições!$L1217-1,COLUMN(Composições!D1217)-1),"")</f>
        <v>ELETRICISTA COM ENCARGOS COMPLEMENTARES</v>
      </c>
      <c r="E1217" s="78" t="str">
        <f ca="1">IF(ISNUMBER($L1217),OFFSET(Banco!$A$1,Composições!$L1217-1,COLUMN(Composições!E1217)-1),"")</f>
        <v>H</v>
      </c>
      <c r="F1217" s="78">
        <f t="shared" ca="1" si="211"/>
        <v>0</v>
      </c>
      <c r="G1217" s="78">
        <f t="shared" ca="1" si="211"/>
        <v>20.190000000000001</v>
      </c>
      <c r="H1217" s="80">
        <v>0.63839999999999997</v>
      </c>
      <c r="I1217" s="81">
        <f ca="1">IF(ISNUMBER($L1217),VALUE(OFFSET(Banco!$A$1,Composições!$L1217-1,COLUMN(Composições!I1217)-4)),0)</f>
        <v>0</v>
      </c>
      <c r="J1217" s="81">
        <f ca="1">IF(ISNUMBER($L1217),VALUE(OFFSET(Banco!$A$1,Composições!$L1217-1,COLUMN(Composições!J1217)-4)),0)</f>
        <v>31.63</v>
      </c>
      <c r="K1217" s="1">
        <f>COUNTA($A$1:$A1217)-1</f>
        <v>188</v>
      </c>
      <c r="L1217" s="1">
        <f ca="1">MATCH(Composições!CONCATENAR,Banco!$A:$A,0)</f>
        <v>7259</v>
      </c>
      <c r="M1217" s="82" t="str">
        <f ca="1">IF(OR(ISERROR($L1217),$H1217="",$H1217=0),"",OFFSET(M$1,MATCH($K1217,$K$1:$K1217,0)-1,0))</f>
        <v>F</v>
      </c>
    </row>
    <row r="1218" spans="1:14" ht="33.75" x14ac:dyDescent="0.2">
      <c r="B1218" s="92" t="s">
        <v>6165</v>
      </c>
      <c r="C1218" s="92" t="s">
        <v>131</v>
      </c>
      <c r="D1218" s="79" t="str">
        <f ca="1">IF(ISNUMBER($L1218),OFFSET(Banco!$A$1,Composições!$L1218-1,COLUMN(Composições!D1218)-1),"")</f>
        <v>ARGAMASSA TRAÇO 1:1:6 (EM VOLUME DE CIMENTO, CAL E AREIA MÉDIA ÚMIDA) PARA EMBOÇO/MASSA ÚNICA/ASSENTAMENTO DE ALVENARIA DE VEDAÇÃO, PREPARO MANUAL. AF_08/2019</v>
      </c>
      <c r="E1218" s="78" t="str">
        <f ca="1">IF(ISNUMBER($L1218),OFFSET(Banco!$A$1,Composições!$L1218-1,COLUMN(Composições!E1218)-1),"")</f>
        <v>M3</v>
      </c>
      <c r="F1218" s="78">
        <f t="shared" ca="1" si="211"/>
        <v>0</v>
      </c>
      <c r="G1218" s="78">
        <f t="shared" ca="1" si="211"/>
        <v>13.89</v>
      </c>
      <c r="H1218" s="80">
        <v>1.89E-2</v>
      </c>
      <c r="I1218" s="81">
        <f ca="1">IF(ISNUMBER($L1218),VALUE(OFFSET(Banco!$A$1,Composições!$L1218-1,COLUMN(Composições!I1218)-4)),0)</f>
        <v>0</v>
      </c>
      <c r="J1218" s="81">
        <f ca="1">IF(ISNUMBER($L1218),VALUE(OFFSET(Banco!$A$1,Composições!$L1218-1,COLUMN(Composições!J1218)-4)),0)</f>
        <v>735.01</v>
      </c>
      <c r="K1218" s="1">
        <f>COUNTA($A$1:$A1218)-1</f>
        <v>188</v>
      </c>
      <c r="L1218" s="1">
        <f ca="1">MATCH(Composições!CONCATENAR,Banco!$A:$A,0)</f>
        <v>430</v>
      </c>
      <c r="M1218" s="82" t="str">
        <f ca="1">IF(OR(ISERROR($L1218),$H1218="",$H1218=0),"",OFFSET(M$1,MATCH($K1218,$K$1:$K1218,0)-1,0))</f>
        <v>F</v>
      </c>
    </row>
    <row r="1219" spans="1:14" customFormat="1" ht="12.75" x14ac:dyDescent="0.2">
      <c r="K1219">
        <f>COUNTA($A$1:$A1219)-1</f>
        <v>188</v>
      </c>
      <c r="M1219" s="85" t="str">
        <f ca="1">IF(OFFSET($M$1,MATCH(OFFSET(K1219,-1,0),$K$1:$K1219,0)-1,0)="F","F","")</f>
        <v>F</v>
      </c>
    </row>
    <row r="1220" spans="1:14" x14ac:dyDescent="0.2">
      <c r="A1220" s="83" t="str">
        <f>CONCATENAR</f>
        <v xml:space="preserve">Composição FNDE 384 </v>
      </c>
      <c r="B1220" s="86" t="s">
        <v>8423</v>
      </c>
      <c r="C1220" s="86" t="s">
        <v>8253</v>
      </c>
      <c r="D1220" s="87" t="s">
        <v>8252</v>
      </c>
      <c r="E1220" s="86" t="s">
        <v>6148</v>
      </c>
      <c r="F1220" s="88">
        <f ca="1">IF($L1220&gt;0,SUM(OFFSET(F1220,1,0,$L1220),0))</f>
        <v>0</v>
      </c>
      <c r="G1220" s="88">
        <f ca="1">IF($L1220&gt;0,SUM(OFFSET(G1220,1,0,$L1220),0))</f>
        <v>5227.4000000000005</v>
      </c>
      <c r="H1220" s="89"/>
      <c r="I1220" s="90">
        <f ca="1">IF(ISERROR(F1220),0,F1220)</f>
        <v>0</v>
      </c>
      <c r="J1220" s="91">
        <f ca="1">IF(ISERROR(G1220),0,G1220)</f>
        <v>5227.4000000000005</v>
      </c>
      <c r="K1220" s="1">
        <f>COUNTA($A$1:$A1220)-1</f>
        <v>189</v>
      </c>
      <c r="L1220" s="1">
        <f>IF(MAX(K:K)=K1220,MATCH(9999999,$K:$K)+1,MATCH(K1220+1,K:K,0))-ROW(L1220)-2</f>
        <v>4</v>
      </c>
      <c r="M1220" s="3" t="str">
        <f ca="1">IF(AND(OR(I1220&lt;&gt;0,J1220&lt;&gt;0),N1220="Sim"),"F","")</f>
        <v>F</v>
      </c>
      <c r="N1220" s="84" t="s">
        <v>64</v>
      </c>
    </row>
    <row r="1221" spans="1:14" ht="22.5" x14ac:dyDescent="0.2">
      <c r="B1221" s="102" t="s">
        <v>15541</v>
      </c>
      <c r="C1221" s="92" t="s">
        <v>8237</v>
      </c>
      <c r="D1221" s="79" t="str">
        <f ca="1">IF(ISNUMBER($L1221),OFFSET(Banco!$A$1,Composições!$L1221-1,COLUMN(Composições!D1221)-1),"")</f>
        <v>Switch Gigabit 24 portas 10/100/1000 Base TX Layer 2 mínimo com porta de saída em fibra</v>
      </c>
      <c r="E1221" s="78" t="str">
        <f ca="1">IF(ISNUMBER($L1221),OFFSET(Banco!$A$1,Composições!$L1221-1,COLUMN(Composições!E1221)-1),"")</f>
        <v>un</v>
      </c>
      <c r="F1221" s="78">
        <f t="shared" ref="F1221:G1224" ca="1" si="212">TRUNC($H1221*ROUND(I1221,2),2)</f>
        <v>0</v>
      </c>
      <c r="G1221" s="78">
        <f t="shared" ca="1" si="212"/>
        <v>4406.5200000000004</v>
      </c>
      <c r="H1221" s="80">
        <v>2</v>
      </c>
      <c r="I1221" s="81">
        <f ca="1">IF(ISNUMBER($L1221),VALUE(OFFSET(Banco!$A$1,Composições!$L1221-1,COLUMN(Composições!I1221)-4)),0)</f>
        <v>0</v>
      </c>
      <c r="J1221" s="81">
        <f ca="1">IF(ISNUMBER($L1221),VALUE(OFFSET(Banco!$A$1,Composições!$L1221-1,COLUMN(Composições!J1221)-4)),0)</f>
        <v>2203.2600000000002</v>
      </c>
      <c r="K1221" s="1">
        <f>COUNTA($A$1:$A1221)-1</f>
        <v>189</v>
      </c>
      <c r="L1221" s="1">
        <f ca="1">MATCH(Composições!CONCATENAR,Banco!$A:$A,0)</f>
        <v>14798</v>
      </c>
      <c r="M1221" s="82" t="str">
        <f ca="1">IF(OR(ISERROR($L1221),$H1221="",$H1221=0),"",OFFSET(M$1,MATCH($K1221,$K$1:$K1221,0)-1,0))</f>
        <v>F</v>
      </c>
    </row>
    <row r="1222" spans="1:14" x14ac:dyDescent="0.2">
      <c r="B1222" s="92" t="s">
        <v>6165</v>
      </c>
      <c r="C1222" s="92" t="s">
        <v>141</v>
      </c>
      <c r="D1222" s="79" t="str">
        <f ca="1">IF(ISNUMBER($L1222),OFFSET(Banco!$A$1,Composições!$L1222-1,COLUMN(Composições!D1222)-1),"")</f>
        <v>AUXILIAR DE ELETRICISTA COM ENCARGOS COMPLEMENTARES</v>
      </c>
      <c r="E1222" s="78" t="str">
        <f ca="1">IF(ISNUMBER($L1222),OFFSET(Banco!$A$1,Composições!$L1222-1,COLUMN(Composições!E1222)-1),"")</f>
        <v>H</v>
      </c>
      <c r="F1222" s="78">
        <f t="shared" ca="1" si="212"/>
        <v>0</v>
      </c>
      <c r="G1222" s="78">
        <f t="shared" ca="1" si="212"/>
        <v>204.16</v>
      </c>
      <c r="H1222" s="80">
        <v>8</v>
      </c>
      <c r="I1222" s="81">
        <f ca="1">IF(ISNUMBER($L1222),VALUE(OFFSET(Banco!$A$1,Composições!$L1222-1,COLUMN(Composições!I1222)-4)),0)</f>
        <v>0</v>
      </c>
      <c r="J1222" s="81">
        <f ca="1">IF(ISNUMBER($L1222),VALUE(OFFSET(Banco!$A$1,Composições!$L1222-1,COLUMN(Composições!J1222)-4)),0)</f>
        <v>25.52</v>
      </c>
      <c r="K1222" s="1">
        <f>COUNTA($A$1:$A1222)-1</f>
        <v>189</v>
      </c>
      <c r="L1222" s="1">
        <f ca="1">MATCH(Composições!CONCATENAR,Banco!$A:$A,0)</f>
        <v>7039</v>
      </c>
      <c r="M1222" s="82" t="str">
        <f ca="1">IF(OR(ISERROR($L1222),$H1222="",$H1222=0),"",OFFSET(M$1,MATCH($K1222,$K$1:$K1222,0)-1,0))</f>
        <v>F</v>
      </c>
    </row>
    <row r="1223" spans="1:14" x14ac:dyDescent="0.2">
      <c r="B1223" s="92" t="s">
        <v>6165</v>
      </c>
      <c r="C1223" s="92" t="s">
        <v>147</v>
      </c>
      <c r="D1223" s="79" t="str">
        <f ca="1">IF(ISNUMBER($L1223),OFFSET(Banco!$A$1,Composições!$L1223-1,COLUMN(Composições!D1223)-1),"")</f>
        <v>ELETRICISTA COM ENCARGOS COMPLEMENTARES</v>
      </c>
      <c r="E1223" s="78" t="str">
        <f ca="1">IF(ISNUMBER($L1223),OFFSET(Banco!$A$1,Composições!$L1223-1,COLUMN(Composições!E1223)-1),"")</f>
        <v>H</v>
      </c>
      <c r="F1223" s="78">
        <f t="shared" ca="1" si="212"/>
        <v>0</v>
      </c>
      <c r="G1223" s="78">
        <f t="shared" ca="1" si="212"/>
        <v>253.04</v>
      </c>
      <c r="H1223" s="80">
        <v>8</v>
      </c>
      <c r="I1223" s="81">
        <f ca="1">IF(ISNUMBER($L1223),VALUE(OFFSET(Banco!$A$1,Composições!$L1223-1,COLUMN(Composições!I1223)-4)),0)</f>
        <v>0</v>
      </c>
      <c r="J1223" s="81">
        <f ca="1">IF(ISNUMBER($L1223),VALUE(OFFSET(Banco!$A$1,Composições!$L1223-1,COLUMN(Composições!J1223)-4)),0)</f>
        <v>31.63</v>
      </c>
      <c r="K1223" s="1">
        <f>COUNTA($A$1:$A1223)-1</f>
        <v>189</v>
      </c>
      <c r="L1223" s="1">
        <f ca="1">MATCH(Composições!CONCATENAR,Banco!$A:$A,0)</f>
        <v>7259</v>
      </c>
      <c r="M1223" s="82" t="str">
        <f ca="1">IF(OR(ISERROR($L1223),$H1223="",$H1223=0),"",OFFSET(M$1,MATCH($K1223,$K$1:$K1223,0)-1,0))</f>
        <v>F</v>
      </c>
    </row>
    <row r="1224" spans="1:14" x14ac:dyDescent="0.2">
      <c r="B1224" s="92" t="s">
        <v>6165</v>
      </c>
      <c r="C1224" s="92" t="s">
        <v>148</v>
      </c>
      <c r="D1224" s="79" t="str">
        <f ca="1">IF(ISNUMBER($L1224),OFFSET(Banco!$A$1,Composições!$L1224-1,COLUMN(Composições!D1224)-1),"")</f>
        <v>ELETROTÉCNICO COM ENCARGOS COMPLEMENTARES</v>
      </c>
      <c r="E1224" s="78" t="str">
        <f ca="1">IF(ISNUMBER($L1224),OFFSET(Banco!$A$1,Composições!$L1224-1,COLUMN(Composições!E1224)-1),"")</f>
        <v>H</v>
      </c>
      <c r="F1224" s="78">
        <f t="shared" ca="1" si="212"/>
        <v>0</v>
      </c>
      <c r="G1224" s="78">
        <f t="shared" ca="1" si="212"/>
        <v>363.68</v>
      </c>
      <c r="H1224" s="80">
        <v>8</v>
      </c>
      <c r="I1224" s="81">
        <f ca="1">IF(ISNUMBER($L1224),VALUE(OFFSET(Banco!$A$1,Composições!$L1224-1,COLUMN(Composições!I1224)-4)),0)</f>
        <v>0</v>
      </c>
      <c r="J1224" s="81">
        <f ca="1">IF(ISNUMBER($L1224),VALUE(OFFSET(Banco!$A$1,Composições!$L1224-1,COLUMN(Composições!J1224)-4)),0)</f>
        <v>45.46</v>
      </c>
      <c r="K1224" s="1">
        <f>COUNTA($A$1:$A1224)-1</f>
        <v>189</v>
      </c>
      <c r="L1224" s="1">
        <f ca="1">MATCH(Composições!CONCATENAR,Banco!$A:$A,0)</f>
        <v>7261</v>
      </c>
      <c r="M1224" s="82" t="str">
        <f ca="1">IF(OR(ISERROR($L1224),$H1224="",$H1224=0),"",OFFSET(M$1,MATCH($K1224,$K$1:$K1224,0)-1,0))</f>
        <v>F</v>
      </c>
    </row>
    <row r="1225" spans="1:14" customFormat="1" ht="12.75" x14ac:dyDescent="0.2">
      <c r="K1225">
        <f>COUNTA($A$1:$A1225)-1</f>
        <v>189</v>
      </c>
      <c r="M1225" s="85" t="str">
        <f ca="1">IF(OFFSET($M$1,MATCH(OFFSET(K1225,-1,0),$K$1:$K1225,0)-1,0)="F","F","")</f>
        <v>F</v>
      </c>
    </row>
    <row r="1226" spans="1:14" x14ac:dyDescent="0.2">
      <c r="A1226" s="83" t="str">
        <f>CONCATENAR</f>
        <v xml:space="preserve">Composição FNDE 385 </v>
      </c>
      <c r="B1226" s="86" t="s">
        <v>8423</v>
      </c>
      <c r="C1226" s="86" t="s">
        <v>8251</v>
      </c>
      <c r="D1226" s="87" t="s">
        <v>8250</v>
      </c>
      <c r="E1226" s="86" t="s">
        <v>6148</v>
      </c>
      <c r="F1226" s="88">
        <f ca="1">IF($L1226&gt;0,SUM(OFFSET(F1226,1,0,$L1226),0))</f>
        <v>0</v>
      </c>
      <c r="G1226" s="88">
        <f ca="1">IF($L1226&gt;0,SUM(OFFSET(G1226,1,0,$L1226),0))</f>
        <v>56.27</v>
      </c>
      <c r="H1226" s="89"/>
      <c r="I1226" s="90">
        <f ca="1">IF(ISERROR(F1226),0,F1226)</f>
        <v>0</v>
      </c>
      <c r="J1226" s="91">
        <f ca="1">IF(ISERROR(G1226),0,G1226)</f>
        <v>56.27</v>
      </c>
      <c r="K1226" s="1">
        <f>COUNTA($A$1:$A1226)-1</f>
        <v>190</v>
      </c>
      <c r="L1226" s="1">
        <f>IF(MAX(K:K)=K1226,MATCH(9999999,$K:$K)+1,MATCH(K1226+1,K:K,0))-ROW(L1226)-2</f>
        <v>3</v>
      </c>
      <c r="M1226" s="3" t="str">
        <f ca="1">IF(AND(OR(I1226&lt;&gt;0,J1226&lt;&gt;0),N1226="Sim"),"F","")</f>
        <v>F</v>
      </c>
      <c r="N1226" s="84" t="s">
        <v>64</v>
      </c>
    </row>
    <row r="1227" spans="1:14" ht="22.5" x14ac:dyDescent="0.2">
      <c r="B1227" s="92" t="s">
        <v>6169</v>
      </c>
      <c r="C1227" s="92" t="s">
        <v>8321</v>
      </c>
      <c r="D1227" s="79" t="str">
        <f ca="1">IF(ISNUMBER($L1227),OFFSET(Banco!$A$1,Composições!$L1227-1,COLUMN(Composições!D1227)-1),"")</f>
        <v>PATCH CORD (CABO DE REDE), CATEGORIA 6 (CAT 6) UTP, 23 AWG, 4 PARES, EXTENSAO DE 2,50 M</v>
      </c>
      <c r="E1227" s="78" t="str">
        <f ca="1">IF(ISNUMBER($L1227),OFFSET(Banco!$A$1,Composições!$L1227-1,COLUMN(Composições!E1227)-1),"")</f>
        <v>UN</v>
      </c>
      <c r="F1227" s="78">
        <f t="shared" ref="F1227:G1229" ca="1" si="213">TRUNC($H1227*ROUND(I1227,2),2)</f>
        <v>0</v>
      </c>
      <c r="G1227" s="78">
        <f t="shared" ca="1" si="213"/>
        <v>29.88</v>
      </c>
      <c r="H1227" s="80">
        <v>1</v>
      </c>
      <c r="I1227" s="81">
        <f ca="1">IF(ISNUMBER($L1227),VALUE(OFFSET(Banco!$A$1,Composições!$L1227-1,COLUMN(Composições!I1227)-4)),0)</f>
        <v>0</v>
      </c>
      <c r="J1227" s="81">
        <f ca="1">IF(ISNUMBER($L1227),VALUE(OFFSET(Banco!$A$1,Composições!$L1227-1,COLUMN(Composições!J1227)-4)),0)</f>
        <v>29.88</v>
      </c>
      <c r="K1227" s="1">
        <f>COUNTA($A$1:$A1227)-1</f>
        <v>190</v>
      </c>
      <c r="L1227" s="1">
        <f ca="1">MATCH(Composições!CONCATENAR,Banco!$A:$A,0)</f>
        <v>13163</v>
      </c>
      <c r="M1227" s="82" t="str">
        <f ca="1">IF(OR(ISERROR($L1227),$H1227="",$H1227=0),"",OFFSET(M$1,MATCH($K1227,$K$1:$K1227,0)-1,0))</f>
        <v>F</v>
      </c>
    </row>
    <row r="1228" spans="1:14" x14ac:dyDescent="0.2">
      <c r="B1228" s="92" t="s">
        <v>6165</v>
      </c>
      <c r="C1228" s="92" t="s">
        <v>141</v>
      </c>
      <c r="D1228" s="79" t="str">
        <f ca="1">IF(ISNUMBER($L1228),OFFSET(Banco!$A$1,Composições!$L1228-1,COLUMN(Composições!D1228)-1),"")</f>
        <v>AUXILIAR DE ELETRICISTA COM ENCARGOS COMPLEMENTARES</v>
      </c>
      <c r="E1228" s="78" t="str">
        <f ca="1">IF(ISNUMBER($L1228),OFFSET(Banco!$A$1,Composições!$L1228-1,COLUMN(Composições!E1228)-1),"")</f>
        <v>H</v>
      </c>
      <c r="F1228" s="78">
        <f t="shared" ca="1" si="213"/>
        <v>0</v>
      </c>
      <c r="G1228" s="78">
        <f t="shared" ca="1" si="213"/>
        <v>12.76</v>
      </c>
      <c r="H1228" s="80">
        <v>0.5</v>
      </c>
      <c r="I1228" s="81">
        <f ca="1">IF(ISNUMBER($L1228),VALUE(OFFSET(Banco!$A$1,Composições!$L1228-1,COLUMN(Composições!I1228)-4)),0)</f>
        <v>0</v>
      </c>
      <c r="J1228" s="81">
        <f ca="1">IF(ISNUMBER($L1228),VALUE(OFFSET(Banco!$A$1,Composições!$L1228-1,COLUMN(Composições!J1228)-4)),0)</f>
        <v>25.52</v>
      </c>
      <c r="K1228" s="1">
        <f>COUNTA($A$1:$A1228)-1</f>
        <v>190</v>
      </c>
      <c r="L1228" s="1">
        <f ca="1">MATCH(Composições!CONCATENAR,Banco!$A:$A,0)</f>
        <v>7039</v>
      </c>
      <c r="M1228" s="82" t="str">
        <f ca="1">IF(OR(ISERROR($L1228),$H1228="",$H1228=0),"",OFFSET(M$1,MATCH($K1228,$K$1:$K1228,0)-1,0))</f>
        <v>F</v>
      </c>
    </row>
    <row r="1229" spans="1:14" x14ac:dyDescent="0.2">
      <c r="B1229" s="92" t="s">
        <v>6165</v>
      </c>
      <c r="C1229" s="92" t="s">
        <v>148</v>
      </c>
      <c r="D1229" s="79" t="str">
        <f ca="1">IF(ISNUMBER($L1229),OFFSET(Banco!$A$1,Composições!$L1229-1,COLUMN(Composições!D1229)-1),"")</f>
        <v>ELETROTÉCNICO COM ENCARGOS COMPLEMENTARES</v>
      </c>
      <c r="E1229" s="78" t="str">
        <f ca="1">IF(ISNUMBER($L1229),OFFSET(Banco!$A$1,Composições!$L1229-1,COLUMN(Composições!E1229)-1),"")</f>
        <v>H</v>
      </c>
      <c r="F1229" s="78">
        <f t="shared" ca="1" si="213"/>
        <v>0</v>
      </c>
      <c r="G1229" s="78">
        <f t="shared" ca="1" si="213"/>
        <v>13.63</v>
      </c>
      <c r="H1229" s="80">
        <v>0.3</v>
      </c>
      <c r="I1229" s="81">
        <f ca="1">IF(ISNUMBER($L1229),VALUE(OFFSET(Banco!$A$1,Composições!$L1229-1,COLUMN(Composições!I1229)-4)),0)</f>
        <v>0</v>
      </c>
      <c r="J1229" s="81">
        <f ca="1">IF(ISNUMBER($L1229),VALUE(OFFSET(Banco!$A$1,Composições!$L1229-1,COLUMN(Composições!J1229)-4)),0)</f>
        <v>45.46</v>
      </c>
      <c r="K1229" s="1">
        <f>COUNTA($A$1:$A1229)-1</f>
        <v>190</v>
      </c>
      <c r="L1229" s="1">
        <f ca="1">MATCH(Composições!CONCATENAR,Banco!$A:$A,0)</f>
        <v>7261</v>
      </c>
      <c r="M1229" s="82" t="str">
        <f ca="1">IF(OR(ISERROR($L1229),$H1229="",$H1229=0),"",OFFSET(M$1,MATCH($K1229,$K$1:$K1229,0)-1,0))</f>
        <v>F</v>
      </c>
    </row>
    <row r="1230" spans="1:14" customFormat="1" ht="12.75" x14ac:dyDescent="0.2">
      <c r="K1230">
        <f>COUNTA($A$1:$A1230)-1</f>
        <v>190</v>
      </c>
      <c r="M1230" s="85" t="str">
        <f ca="1">IF(OFFSET($M$1,MATCH(OFFSET(K1230,-1,0),$K$1:$K1230,0)-1,0)="F","F","")</f>
        <v>F</v>
      </c>
    </row>
    <row r="1231" spans="1:14" x14ac:dyDescent="0.2">
      <c r="A1231" s="83" t="str">
        <f>CONCATENAR</f>
        <v xml:space="preserve">Composição FNDE 388 </v>
      </c>
      <c r="B1231" s="86" t="s">
        <v>8423</v>
      </c>
      <c r="C1231" s="86" t="s">
        <v>8249</v>
      </c>
      <c r="D1231" s="87" t="s">
        <v>8248</v>
      </c>
      <c r="E1231" s="86" t="s">
        <v>6148</v>
      </c>
      <c r="F1231" s="88">
        <f ca="1">IF($L1231&gt;0,SUM(OFFSET(F1231,1,0,$L1231),0))</f>
        <v>0</v>
      </c>
      <c r="G1231" s="88">
        <f ca="1">IF($L1231&gt;0,SUM(OFFSET(G1231,1,0,$L1231),0))</f>
        <v>145.91</v>
      </c>
      <c r="H1231" s="89"/>
      <c r="I1231" s="90">
        <f ca="1">IF(ISERROR(F1231),0,F1231)</f>
        <v>0</v>
      </c>
      <c r="J1231" s="91">
        <f ca="1">IF(ISERROR(G1231),0,G1231)</f>
        <v>145.91</v>
      </c>
      <c r="K1231" s="1">
        <f>COUNTA($A$1:$A1231)-1</f>
        <v>191</v>
      </c>
      <c r="L1231" s="1">
        <f>IF(MAX(K:K)=K1231,MATCH(9999999,$K:$K)+1,MATCH(K1231+1,K:K,0))-ROW(L1231)-2</f>
        <v>3</v>
      </c>
      <c r="M1231" s="3" t="str">
        <f ca="1">IF(AND(OR(I1231&lt;&gt;0,J1231&lt;&gt;0),N1231="Sim"),"F","")</f>
        <v>F</v>
      </c>
      <c r="N1231" s="84" t="s">
        <v>64</v>
      </c>
    </row>
    <row r="1232" spans="1:14" ht="22.5" x14ac:dyDescent="0.2">
      <c r="B1232" s="102" t="s">
        <v>15541</v>
      </c>
      <c r="C1232" s="92" t="s">
        <v>8236</v>
      </c>
      <c r="D1232" s="79" t="str">
        <f ca="1">IF(ISNUMBER($L1232),OFFSET(Banco!$A$1,Composições!$L1232-1,COLUMN(Composições!D1232)-1),"")</f>
        <v>Régua com 12 tomadas 2P+T 250 V, com cabo tipo filtro de linha</v>
      </c>
      <c r="E1232" s="78" t="str">
        <f ca="1">IF(ISNUMBER($L1232),OFFSET(Banco!$A$1,Composições!$L1232-1,COLUMN(Composições!E1232)-1),"")</f>
        <v>un</v>
      </c>
      <c r="F1232" s="78">
        <f t="shared" ref="F1232:G1234" ca="1" si="214">TRUNC($H1232*ROUND(I1232,2),2)</f>
        <v>0</v>
      </c>
      <c r="G1232" s="78">
        <f t="shared" ca="1" si="214"/>
        <v>101.52</v>
      </c>
      <c r="H1232" s="80">
        <v>1</v>
      </c>
      <c r="I1232" s="81">
        <f ca="1">IF(ISNUMBER($L1232),VALUE(OFFSET(Banco!$A$1,Composições!$L1232-1,COLUMN(Composições!I1232)-4)),0)</f>
        <v>0</v>
      </c>
      <c r="J1232" s="81">
        <f ca="1">IF(ISNUMBER($L1232),VALUE(OFFSET(Banco!$A$1,Composições!$L1232-1,COLUMN(Composições!J1232)-4)),0)</f>
        <v>101.52</v>
      </c>
      <c r="K1232" s="1">
        <f>COUNTA($A$1:$A1232)-1</f>
        <v>191</v>
      </c>
      <c r="L1232" s="1">
        <f ca="1">MATCH(Composições!CONCATENAR,Banco!$A:$A,0)</f>
        <v>14785</v>
      </c>
      <c r="M1232" s="82" t="str">
        <f ca="1">IF(OR(ISERROR($L1232),$H1232="",$H1232=0),"",OFFSET(M$1,MATCH($K1232,$K$1:$K1232,0)-1,0))</f>
        <v>F</v>
      </c>
    </row>
    <row r="1233" spans="1:14" x14ac:dyDescent="0.2">
      <c r="B1233" s="92" t="s">
        <v>6165</v>
      </c>
      <c r="C1233" s="92" t="s">
        <v>141</v>
      </c>
      <c r="D1233" s="79" t="str">
        <f ca="1">IF(ISNUMBER($L1233),OFFSET(Banco!$A$1,Composições!$L1233-1,COLUMN(Composições!D1233)-1),"")</f>
        <v>AUXILIAR DE ELETRICISTA COM ENCARGOS COMPLEMENTARES</v>
      </c>
      <c r="E1233" s="78" t="str">
        <f ca="1">IF(ISNUMBER($L1233),OFFSET(Banco!$A$1,Composições!$L1233-1,COLUMN(Composições!E1233)-1),"")</f>
        <v>H</v>
      </c>
      <c r="F1233" s="78">
        <f t="shared" ca="1" si="214"/>
        <v>0</v>
      </c>
      <c r="G1233" s="78">
        <f t="shared" ca="1" si="214"/>
        <v>12.76</v>
      </c>
      <c r="H1233" s="80">
        <v>0.5</v>
      </c>
      <c r="I1233" s="81">
        <f ca="1">IF(ISNUMBER($L1233),VALUE(OFFSET(Banco!$A$1,Composições!$L1233-1,COLUMN(Composições!I1233)-4)),0)</f>
        <v>0</v>
      </c>
      <c r="J1233" s="81">
        <f ca="1">IF(ISNUMBER($L1233),VALUE(OFFSET(Banco!$A$1,Composições!$L1233-1,COLUMN(Composições!J1233)-4)),0)</f>
        <v>25.52</v>
      </c>
      <c r="K1233" s="1">
        <f>COUNTA($A$1:$A1233)-1</f>
        <v>191</v>
      </c>
      <c r="L1233" s="1">
        <f ca="1">MATCH(Composições!CONCATENAR,Banco!$A:$A,0)</f>
        <v>7039</v>
      </c>
      <c r="M1233" s="82" t="str">
        <f ca="1">IF(OR(ISERROR($L1233),$H1233="",$H1233=0),"",OFFSET(M$1,MATCH($K1233,$K$1:$K1233,0)-1,0))</f>
        <v>F</v>
      </c>
    </row>
    <row r="1234" spans="1:14" x14ac:dyDescent="0.2">
      <c r="B1234" s="92" t="s">
        <v>6165</v>
      </c>
      <c r="C1234" s="92" t="s">
        <v>147</v>
      </c>
      <c r="D1234" s="79" t="str">
        <f ca="1">IF(ISNUMBER($L1234),OFFSET(Banco!$A$1,Composições!$L1234-1,COLUMN(Composições!D1234)-1),"")</f>
        <v>ELETRICISTA COM ENCARGOS COMPLEMENTARES</v>
      </c>
      <c r="E1234" s="78" t="str">
        <f ca="1">IF(ISNUMBER($L1234),OFFSET(Banco!$A$1,Composições!$L1234-1,COLUMN(Composições!E1234)-1),"")</f>
        <v>H</v>
      </c>
      <c r="F1234" s="78">
        <f t="shared" ca="1" si="214"/>
        <v>0</v>
      </c>
      <c r="G1234" s="78">
        <f t="shared" ca="1" si="214"/>
        <v>31.63</v>
      </c>
      <c r="H1234" s="80">
        <v>1</v>
      </c>
      <c r="I1234" s="81">
        <f ca="1">IF(ISNUMBER($L1234),VALUE(OFFSET(Banco!$A$1,Composições!$L1234-1,COLUMN(Composições!I1234)-4)),0)</f>
        <v>0</v>
      </c>
      <c r="J1234" s="81">
        <f ca="1">IF(ISNUMBER($L1234),VALUE(OFFSET(Banco!$A$1,Composições!$L1234-1,COLUMN(Composições!J1234)-4)),0)</f>
        <v>31.63</v>
      </c>
      <c r="K1234" s="1">
        <f>COUNTA($A$1:$A1234)-1</f>
        <v>191</v>
      </c>
      <c r="L1234" s="1">
        <f ca="1">MATCH(Composições!CONCATENAR,Banco!$A:$A,0)</f>
        <v>7259</v>
      </c>
      <c r="M1234" s="82" t="str">
        <f ca="1">IF(OR(ISERROR($L1234),$H1234="",$H1234=0),"",OFFSET(M$1,MATCH($K1234,$K$1:$K1234,0)-1,0))</f>
        <v>F</v>
      </c>
    </row>
    <row r="1235" spans="1:14" customFormat="1" ht="12.75" x14ac:dyDescent="0.2">
      <c r="K1235">
        <f>COUNTA($A$1:$A1235)-1</f>
        <v>191</v>
      </c>
      <c r="M1235" s="85" t="str">
        <f ca="1">IF(OFFSET($M$1,MATCH(OFFSET(K1235,-1,0),$K$1:$K1235,0)-1,0)="F","F","")</f>
        <v>F</v>
      </c>
    </row>
    <row r="1236" spans="1:14" x14ac:dyDescent="0.2">
      <c r="A1236" s="83" t="str">
        <f>CONCATENAR</f>
        <v>Composição FNDE 123</v>
      </c>
      <c r="B1236" s="86" t="s">
        <v>8423</v>
      </c>
      <c r="C1236" s="86" t="s">
        <v>8374</v>
      </c>
      <c r="D1236" s="87" t="s">
        <v>8373</v>
      </c>
      <c r="E1236" s="86" t="s">
        <v>6148</v>
      </c>
      <c r="F1236" s="88">
        <f ca="1">IF($L1236&gt;0,SUM(OFFSET(F1236,1,0,$L1236),0))</f>
        <v>0</v>
      </c>
      <c r="G1236" s="88">
        <f ca="1">IF($L1236&gt;0,SUM(OFFSET(G1236,1,0,$L1236),0))</f>
        <v>28.42</v>
      </c>
      <c r="H1236" s="89"/>
      <c r="I1236" s="90">
        <f ca="1">IF(ISERROR(F1236),0,F1236)</f>
        <v>0</v>
      </c>
      <c r="J1236" s="91">
        <f ca="1">IF(ISERROR(G1236),0,G1236)</f>
        <v>28.42</v>
      </c>
      <c r="K1236" s="1">
        <f>COUNTA($A$1:$A1236)-1</f>
        <v>192</v>
      </c>
      <c r="L1236" s="1">
        <f>IF(MAX(K:K)=K1236,MATCH(9999999,$K:$K)+1,MATCH(K1236+1,K:K,0))-ROW(L1236)-2</f>
        <v>2</v>
      </c>
      <c r="M1236" s="3" t="str">
        <f ca="1">IF(AND(OR(I1236&lt;&gt;0,J1236&lt;&gt;0),N1236="Sim"),"F","")</f>
        <v>F</v>
      </c>
      <c r="N1236" s="84" t="s">
        <v>64</v>
      </c>
    </row>
    <row r="1237" spans="1:14" ht="22.5" x14ac:dyDescent="0.2">
      <c r="B1237" s="102" t="s">
        <v>15541</v>
      </c>
      <c r="C1237" s="92" t="s">
        <v>8328</v>
      </c>
      <c r="D1237" s="79" t="str">
        <f ca="1">IF(ISNUMBER($L1237),OFFSET(Banco!$A$1,Composições!$L1237-1,COLUMN(Composições!D1237)-1),"")</f>
        <v>Guia organizadora de cabos para rack, 19´ 1 U</v>
      </c>
      <c r="E1237" s="78" t="str">
        <f ca="1">IF(ISNUMBER($L1237),OFFSET(Banco!$A$1,Composições!$L1237-1,COLUMN(Composições!E1237)-1),"")</f>
        <v>un</v>
      </c>
      <c r="F1237" s="78">
        <f ca="1">TRUNC($H1237*ROUND(I1237,2),2)</f>
        <v>0</v>
      </c>
      <c r="G1237" s="78">
        <f ca="1">TRUNC($H1237*ROUND(J1237,2),2)</f>
        <v>22.1</v>
      </c>
      <c r="H1237" s="80">
        <v>1</v>
      </c>
      <c r="I1237" s="81">
        <f ca="1">IF(ISNUMBER($L1237),VALUE(OFFSET(Banco!$A$1,Composições!$L1237-1,COLUMN(Composições!I1237)-4)),0)</f>
        <v>0</v>
      </c>
      <c r="J1237" s="81">
        <f ca="1">IF(ISNUMBER($L1237),VALUE(OFFSET(Banco!$A$1,Composições!$L1237-1,COLUMN(Composições!J1237)-4)),0)</f>
        <v>22.1</v>
      </c>
      <c r="K1237" s="1">
        <f>COUNTA($A$1:$A1237)-1</f>
        <v>192</v>
      </c>
      <c r="L1237" s="1">
        <f ca="1">MATCH(Composições!CONCATENAR,Banco!$A:$A,0)</f>
        <v>14786</v>
      </c>
      <c r="M1237" s="82" t="str">
        <f ca="1">IF(OR(ISERROR($L1237),$H1237="",$H1237=0),"",OFFSET(M$1,MATCH($K1237,$K$1:$K1237,0)-1,0))</f>
        <v>F</v>
      </c>
    </row>
    <row r="1238" spans="1:14" x14ac:dyDescent="0.2">
      <c r="B1238" s="92" t="s">
        <v>6165</v>
      </c>
      <c r="C1238" s="92" t="s">
        <v>147</v>
      </c>
      <c r="D1238" s="79" t="str">
        <f ca="1">IF(ISNUMBER($L1238),OFFSET(Banco!$A$1,Composições!$L1238-1,COLUMN(Composições!D1238)-1),"")</f>
        <v>ELETRICISTA COM ENCARGOS COMPLEMENTARES</v>
      </c>
      <c r="E1238" s="78" t="str">
        <f ca="1">IF(ISNUMBER($L1238),OFFSET(Banco!$A$1,Composições!$L1238-1,COLUMN(Composições!E1238)-1),"")</f>
        <v>H</v>
      </c>
      <c r="F1238" s="78">
        <f ca="1">TRUNC($H1238*ROUND(I1238,2),2)</f>
        <v>0</v>
      </c>
      <c r="G1238" s="78">
        <f ca="1">TRUNC($H1238*ROUND(J1238,2),2)</f>
        <v>6.32</v>
      </c>
      <c r="H1238" s="80">
        <v>0.2</v>
      </c>
      <c r="I1238" s="81">
        <f ca="1">IF(ISNUMBER($L1238),VALUE(OFFSET(Banco!$A$1,Composições!$L1238-1,COLUMN(Composições!I1238)-4)),0)</f>
        <v>0</v>
      </c>
      <c r="J1238" s="81">
        <f ca="1">IF(ISNUMBER($L1238),VALUE(OFFSET(Banco!$A$1,Composições!$L1238-1,COLUMN(Composições!J1238)-4)),0)</f>
        <v>31.63</v>
      </c>
      <c r="K1238" s="1">
        <f>COUNTA($A$1:$A1238)-1</f>
        <v>192</v>
      </c>
      <c r="L1238" s="1">
        <f ca="1">MATCH(Composições!CONCATENAR,Banco!$A:$A,0)</f>
        <v>7259</v>
      </c>
      <c r="M1238" s="82" t="str">
        <f ca="1">IF(OR(ISERROR($L1238),$H1238="",$H1238=0),"",OFFSET(M$1,MATCH($K1238,$K$1:$K1238,0)-1,0))</f>
        <v>F</v>
      </c>
    </row>
    <row r="1239" spans="1:14" customFormat="1" ht="12.75" x14ac:dyDescent="0.2">
      <c r="K1239">
        <f>COUNTA($A$1:$A1239)-1</f>
        <v>192</v>
      </c>
      <c r="M1239" s="85" t="str">
        <f ca="1">IF(OFFSET($M$1,MATCH(OFFSET(K1239,-1,0),$K$1:$K1239,0)-1,0)="F","F","")</f>
        <v>F</v>
      </c>
    </row>
    <row r="1240" spans="1:14" x14ac:dyDescent="0.2">
      <c r="A1240" s="83" t="str">
        <f>CONCATENAR</f>
        <v>Composição FNDE 122</v>
      </c>
      <c r="B1240" s="86" t="s">
        <v>8423</v>
      </c>
      <c r="C1240" s="86" t="s">
        <v>8372</v>
      </c>
      <c r="D1240" s="87" t="s">
        <v>8371</v>
      </c>
      <c r="E1240" s="86" t="s">
        <v>6148</v>
      </c>
      <c r="F1240" s="88">
        <f ca="1">IF($L1240&gt;0,SUM(OFFSET(F1240,1,0,$L1240),0))</f>
        <v>0</v>
      </c>
      <c r="G1240" s="88">
        <f ca="1">IF($L1240&gt;0,SUM(OFFSET(G1240,1,0,$L1240),0))</f>
        <v>196.76000000000002</v>
      </c>
      <c r="H1240" s="89"/>
      <c r="I1240" s="90">
        <f ca="1">IF(ISERROR(F1240),0,F1240)</f>
        <v>0</v>
      </c>
      <c r="J1240" s="91">
        <f ca="1">IF(ISERROR(G1240),0,G1240)</f>
        <v>196.76000000000002</v>
      </c>
      <c r="K1240" s="1">
        <f>COUNTA($A$1:$A1240)-1</f>
        <v>193</v>
      </c>
      <c r="L1240" s="1">
        <f>IF(MAX(K:K)=K1240,MATCH(9999999,$K:$K)+1,MATCH(K1240+1,K:K,0))-ROW(L1240)-2</f>
        <v>3</v>
      </c>
      <c r="M1240" s="3" t="str">
        <f ca="1">IF(AND(OR(I1240&lt;&gt;0,J1240&lt;&gt;0),N1240="Sim"),"F","")</f>
        <v>F</v>
      </c>
      <c r="N1240" s="84" t="s">
        <v>64</v>
      </c>
    </row>
    <row r="1241" spans="1:14" ht="22.5" x14ac:dyDescent="0.2">
      <c r="B1241" s="102" t="s">
        <v>15541</v>
      </c>
      <c r="C1241" s="92" t="s">
        <v>8327</v>
      </c>
      <c r="D1241" s="79" t="str">
        <f ca="1">IF(ISNUMBER($L1241),OFFSET(Banco!$A$1,Composições!$L1241-1,COLUMN(Composições!D1241)-1),"")</f>
        <v>Bandeja deslizante para Rack de 19" padrão, com profundidade de 770 mm</v>
      </c>
      <c r="E1241" s="78" t="str">
        <f ca="1">IF(ISNUMBER($L1241),OFFSET(Banco!$A$1,Composições!$L1241-1,COLUMN(Composições!E1241)-1),"")</f>
        <v>un</v>
      </c>
      <c r="F1241" s="78">
        <f t="shared" ref="F1241:G1243" ca="1" si="215">TRUNC($H1241*ROUND(I1241,2),2)</f>
        <v>0</v>
      </c>
      <c r="G1241" s="78">
        <f t="shared" ca="1" si="215"/>
        <v>153.21</v>
      </c>
      <c r="H1241" s="80">
        <v>1</v>
      </c>
      <c r="I1241" s="81">
        <f ca="1">IF(ISNUMBER($L1241),VALUE(OFFSET(Banco!$A$1,Composições!$L1241-1,COLUMN(Composições!I1241)-4)),0)</f>
        <v>0</v>
      </c>
      <c r="J1241" s="81">
        <f ca="1">IF(ISNUMBER($L1241),VALUE(OFFSET(Banco!$A$1,Composições!$L1241-1,COLUMN(Composições!J1241)-4)),0)</f>
        <v>153.21</v>
      </c>
      <c r="K1241" s="1">
        <f>COUNTA($A$1:$A1241)-1</f>
        <v>193</v>
      </c>
      <c r="L1241" s="1">
        <f ca="1">MATCH(Composições!CONCATENAR,Banco!$A:$A,0)</f>
        <v>14787</v>
      </c>
      <c r="M1241" s="82" t="str">
        <f ca="1">IF(OR(ISERROR($L1241),$H1241="",$H1241=0),"",OFFSET(M$1,MATCH($K1241,$K$1:$K1241,0)-1,0))</f>
        <v>F</v>
      </c>
    </row>
    <row r="1242" spans="1:14" x14ac:dyDescent="0.2">
      <c r="B1242" s="92" t="s">
        <v>6165</v>
      </c>
      <c r="C1242" s="92" t="s">
        <v>139</v>
      </c>
      <c r="D1242" s="79" t="str">
        <f ca="1">IF(ISNUMBER($L1242),OFFSET(Banco!$A$1,Composições!$L1242-1,COLUMN(Composições!D1242)-1),"")</f>
        <v>AJUDANTE ESPECIALIZADO COM ENCARGOS COMPLEMENTARES</v>
      </c>
      <c r="E1242" s="78" t="str">
        <f ca="1">IF(ISNUMBER($L1242),OFFSET(Banco!$A$1,Composições!$L1242-1,COLUMN(Composições!E1242)-1),"")</f>
        <v>H</v>
      </c>
      <c r="F1242" s="78">
        <f t="shared" ca="1" si="215"/>
        <v>0</v>
      </c>
      <c r="G1242" s="78">
        <f t="shared" ca="1" si="215"/>
        <v>19.829999999999998</v>
      </c>
      <c r="H1242" s="80">
        <v>0.75</v>
      </c>
      <c r="I1242" s="81">
        <f ca="1">IF(ISNUMBER($L1242),VALUE(OFFSET(Banco!$A$1,Composições!$L1242-1,COLUMN(Composições!I1242)-4)),0)</f>
        <v>0</v>
      </c>
      <c r="J1242" s="81">
        <f ca="1">IF(ISNUMBER($L1242),VALUE(OFFSET(Banco!$A$1,Composições!$L1242-1,COLUMN(Composições!J1242)-4)),0)</f>
        <v>26.45</v>
      </c>
      <c r="K1242" s="1">
        <f>COUNTA($A$1:$A1242)-1</f>
        <v>193</v>
      </c>
      <c r="L1242" s="1">
        <f ca="1">MATCH(Composições!CONCATENAR,Banco!$A:$A,0)</f>
        <v>7021</v>
      </c>
      <c r="M1242" s="82" t="str">
        <f ca="1">IF(OR(ISERROR($L1242),$H1242="",$H1242=0),"",OFFSET(M$1,MATCH($K1242,$K$1:$K1242,0)-1,0))</f>
        <v>F</v>
      </c>
    </row>
    <row r="1243" spans="1:14" x14ac:dyDescent="0.2">
      <c r="B1243" s="92" t="s">
        <v>6165</v>
      </c>
      <c r="C1243" s="92" t="s">
        <v>147</v>
      </c>
      <c r="D1243" s="79" t="str">
        <f ca="1">IF(ISNUMBER($L1243),OFFSET(Banco!$A$1,Composições!$L1243-1,COLUMN(Composições!D1243)-1),"")</f>
        <v>ELETRICISTA COM ENCARGOS COMPLEMENTARES</v>
      </c>
      <c r="E1243" s="78" t="str">
        <f ca="1">IF(ISNUMBER($L1243),OFFSET(Banco!$A$1,Composições!$L1243-1,COLUMN(Composições!E1243)-1),"")</f>
        <v>H</v>
      </c>
      <c r="F1243" s="78">
        <f t="shared" ca="1" si="215"/>
        <v>0</v>
      </c>
      <c r="G1243" s="78">
        <f t="shared" ca="1" si="215"/>
        <v>23.72</v>
      </c>
      <c r="H1243" s="80">
        <v>0.75</v>
      </c>
      <c r="I1243" s="81">
        <f ca="1">IF(ISNUMBER($L1243),VALUE(OFFSET(Banco!$A$1,Composições!$L1243-1,COLUMN(Composições!I1243)-4)),0)</f>
        <v>0</v>
      </c>
      <c r="J1243" s="81">
        <f ca="1">IF(ISNUMBER($L1243),VALUE(OFFSET(Banco!$A$1,Composições!$L1243-1,COLUMN(Composições!J1243)-4)),0)</f>
        <v>31.63</v>
      </c>
      <c r="K1243" s="1">
        <f>COUNTA($A$1:$A1243)-1</f>
        <v>193</v>
      </c>
      <c r="L1243" s="1">
        <f ca="1">MATCH(Composições!CONCATENAR,Banco!$A:$A,0)</f>
        <v>7259</v>
      </c>
      <c r="M1243" s="82" t="str">
        <f ca="1">IF(OR(ISERROR($L1243),$H1243="",$H1243=0),"",OFFSET(M$1,MATCH($K1243,$K$1:$K1243,0)-1,0))</f>
        <v>F</v>
      </c>
    </row>
    <row r="1244" spans="1:14" customFormat="1" ht="12.75" x14ac:dyDescent="0.2">
      <c r="K1244">
        <f>COUNTA($A$1:$A1244)-1</f>
        <v>193</v>
      </c>
      <c r="M1244" s="85" t="str">
        <f ca="1">IF(OFFSET($M$1,MATCH(OFFSET(K1244,-1,0),$K$1:$K1244,0)-1,0)="F","F","")</f>
        <v>F</v>
      </c>
    </row>
    <row r="1245" spans="1:14" x14ac:dyDescent="0.2">
      <c r="A1245" s="83" t="str">
        <f>CONCATENAR</f>
        <v>Composição FNDE 125</v>
      </c>
      <c r="B1245" s="86" t="s">
        <v>8423</v>
      </c>
      <c r="C1245" s="86" t="s">
        <v>8370</v>
      </c>
      <c r="D1245" s="87" t="s">
        <v>8369</v>
      </c>
      <c r="E1245" s="86" t="s">
        <v>6148</v>
      </c>
      <c r="F1245" s="88">
        <f ca="1">IF($L1245&gt;0,SUM(OFFSET(F1245,1,0,$L1245),0))</f>
        <v>0</v>
      </c>
      <c r="G1245" s="88">
        <f ca="1">IF($L1245&gt;0,SUM(OFFSET(G1245,1,0,$L1245),0))</f>
        <v>31.310000000000002</v>
      </c>
      <c r="H1245" s="89"/>
      <c r="I1245" s="90">
        <f ca="1">IF(ISERROR(F1245),0,F1245)</f>
        <v>0</v>
      </c>
      <c r="J1245" s="91">
        <f ca="1">IF(ISERROR(G1245),0,G1245)</f>
        <v>31.310000000000002</v>
      </c>
      <c r="K1245" s="1">
        <f>COUNTA($A$1:$A1245)-1</f>
        <v>194</v>
      </c>
      <c r="L1245" s="1">
        <f>IF(MAX(K:K)=K1245,MATCH(9999999,$K:$K)+1,MATCH(K1245+1,K:K,0))-ROW(L1245)-2</f>
        <v>4</v>
      </c>
      <c r="M1245" s="3" t="str">
        <f ca="1">IF(AND(OR(I1245&lt;&gt;0,J1245&lt;&gt;0),N1245="Sim"),"F","")</f>
        <v>F</v>
      </c>
      <c r="N1245" s="84" t="s">
        <v>64</v>
      </c>
    </row>
    <row r="1246" spans="1:14" x14ac:dyDescent="0.2">
      <c r="B1246" s="92" t="s">
        <v>6169</v>
      </c>
      <c r="C1246" s="92" t="s">
        <v>8223</v>
      </c>
      <c r="D1246" s="79" t="str">
        <f ca="1">IF(ISNUMBER($L1246),OFFSET(Banco!$A$1,Composições!$L1246-1,COLUMN(Composições!D1246)-1),"")</f>
        <v>BUCHA DE NYLON SEM ABA S10</v>
      </c>
      <c r="E1246" s="78" t="str">
        <f ca="1">IF(ISNUMBER($L1246),OFFSET(Banco!$A$1,Composições!$L1246-1,COLUMN(Composições!E1246)-1),"")</f>
        <v>UN</v>
      </c>
      <c r="F1246" s="78">
        <f t="shared" ref="F1246:G1249" ca="1" si="216">TRUNC($H1246*ROUND(I1246,2),2)</f>
        <v>0</v>
      </c>
      <c r="G1246" s="78">
        <f t="shared" ca="1" si="216"/>
        <v>1.1000000000000001</v>
      </c>
      <c r="H1246" s="80">
        <v>2</v>
      </c>
      <c r="I1246" s="81">
        <f ca="1">IF(ISNUMBER($L1246),VALUE(OFFSET(Banco!$A$1,Composições!$L1246-1,COLUMN(Composições!I1246)-4)),0)</f>
        <v>0</v>
      </c>
      <c r="J1246" s="81">
        <f ca="1">IF(ISNUMBER($L1246),VALUE(OFFSET(Banco!$A$1,Composições!$L1246-1,COLUMN(Composições!J1246)-4)),0)</f>
        <v>0.55000000000000004</v>
      </c>
      <c r="K1246" s="1">
        <f>COUNTA($A$1:$A1246)-1</f>
        <v>194</v>
      </c>
      <c r="L1246" s="1">
        <f ca="1">MATCH(Composições!CONCATENAR,Banco!$A:$A,0)</f>
        <v>10519</v>
      </c>
      <c r="M1246" s="82" t="str">
        <f ca="1">IF(OR(ISERROR($L1246),$H1246="",$H1246=0),"",OFFSET(M$1,MATCH($K1246,$K$1:$K1246,0)-1,0))</f>
        <v>F</v>
      </c>
    </row>
    <row r="1247" spans="1:14" x14ac:dyDescent="0.2">
      <c r="B1247" s="92" t="s">
        <v>15547</v>
      </c>
      <c r="C1247" s="92" t="s">
        <v>8326</v>
      </c>
      <c r="D1247" s="79" t="str">
        <f ca="1">IF(ISNUMBER($L1247),OFFSET(Banco!$A$1,Composições!$L1247-1,COLUMN(Composições!D1247)-1),"")</f>
        <v>Guia de cabos fechado 19" 1U</v>
      </c>
      <c r="E1247" s="78" t="str">
        <f ca="1">IF(ISNUMBER($L1247),OFFSET(Banco!$A$1,Composições!$L1247-1,COLUMN(Composições!E1247)-1),"")</f>
        <v>un</v>
      </c>
      <c r="F1247" s="78">
        <f t="shared" ca="1" si="216"/>
        <v>0</v>
      </c>
      <c r="G1247" s="78">
        <f t="shared" ca="1" si="216"/>
        <v>18.600000000000001</v>
      </c>
      <c r="H1247" s="80">
        <v>1</v>
      </c>
      <c r="I1247" s="81">
        <f ca="1">IF(ISNUMBER($L1247),VALUE(OFFSET(Banco!$A$1,Composições!$L1247-1,COLUMN(Composições!I1247)-4)),0)</f>
        <v>0</v>
      </c>
      <c r="J1247" s="81">
        <f ca="1">IF(ISNUMBER($L1247),VALUE(OFFSET(Banco!$A$1,Composições!$L1247-1,COLUMN(Composições!J1247)-4)),0)</f>
        <v>18.600000000000001</v>
      </c>
      <c r="K1247" s="1">
        <f>COUNTA($A$1:$A1247)-1</f>
        <v>194</v>
      </c>
      <c r="L1247" s="1">
        <f ca="1">MATCH(Composições!CONCATENAR,Banco!$A:$A,0)</f>
        <v>14807</v>
      </c>
      <c r="M1247" s="82" t="str">
        <f ca="1">IF(OR(ISERROR($L1247),$H1247="",$H1247=0),"",OFFSET(M$1,MATCH($K1247,$K$1:$K1247,0)-1,0))</f>
        <v>F</v>
      </c>
    </row>
    <row r="1248" spans="1:14" x14ac:dyDescent="0.2">
      <c r="B1248" s="92" t="s">
        <v>6165</v>
      </c>
      <c r="C1248" s="92" t="s">
        <v>139</v>
      </c>
      <c r="D1248" s="79" t="str">
        <f ca="1">IF(ISNUMBER($L1248),OFFSET(Banco!$A$1,Composições!$L1248-1,COLUMN(Composições!D1248)-1),"")</f>
        <v>AJUDANTE ESPECIALIZADO COM ENCARGOS COMPLEMENTARES</v>
      </c>
      <c r="E1248" s="78" t="str">
        <f ca="1">IF(ISNUMBER($L1248),OFFSET(Banco!$A$1,Composições!$L1248-1,COLUMN(Composições!E1248)-1),"")</f>
        <v>H</v>
      </c>
      <c r="F1248" s="78">
        <f t="shared" ca="1" si="216"/>
        <v>0</v>
      </c>
      <c r="G1248" s="78">
        <f t="shared" ca="1" si="216"/>
        <v>5.29</v>
      </c>
      <c r="H1248" s="80">
        <v>0.2</v>
      </c>
      <c r="I1248" s="81">
        <f ca="1">IF(ISNUMBER($L1248),VALUE(OFFSET(Banco!$A$1,Composições!$L1248-1,COLUMN(Composições!I1248)-4)),0)</f>
        <v>0</v>
      </c>
      <c r="J1248" s="81">
        <f ca="1">IF(ISNUMBER($L1248),VALUE(OFFSET(Banco!$A$1,Composições!$L1248-1,COLUMN(Composições!J1248)-4)),0)</f>
        <v>26.45</v>
      </c>
      <c r="K1248" s="1">
        <f>COUNTA($A$1:$A1248)-1</f>
        <v>194</v>
      </c>
      <c r="L1248" s="1">
        <f ca="1">MATCH(Composições!CONCATENAR,Banco!$A:$A,0)</f>
        <v>7021</v>
      </c>
      <c r="M1248" s="82" t="str">
        <f ca="1">IF(OR(ISERROR($L1248),$H1248="",$H1248=0),"",OFFSET(M$1,MATCH($K1248,$K$1:$K1248,0)-1,0))</f>
        <v>F</v>
      </c>
    </row>
    <row r="1249" spans="1:14" x14ac:dyDescent="0.2">
      <c r="B1249" s="92" t="s">
        <v>6165</v>
      </c>
      <c r="C1249" s="92" t="s">
        <v>147</v>
      </c>
      <c r="D1249" s="79" t="str">
        <f ca="1">IF(ISNUMBER($L1249),OFFSET(Banco!$A$1,Composições!$L1249-1,COLUMN(Composições!D1249)-1),"")</f>
        <v>ELETRICISTA COM ENCARGOS COMPLEMENTARES</v>
      </c>
      <c r="E1249" s="78" t="str">
        <f ca="1">IF(ISNUMBER($L1249),OFFSET(Banco!$A$1,Composições!$L1249-1,COLUMN(Composições!E1249)-1),"")</f>
        <v>H</v>
      </c>
      <c r="F1249" s="78">
        <f t="shared" ca="1" si="216"/>
        <v>0</v>
      </c>
      <c r="G1249" s="78">
        <f t="shared" ca="1" si="216"/>
        <v>6.32</v>
      </c>
      <c r="H1249" s="80">
        <v>0.2</v>
      </c>
      <c r="I1249" s="81">
        <f ca="1">IF(ISNUMBER($L1249),VALUE(OFFSET(Banco!$A$1,Composições!$L1249-1,COLUMN(Composições!I1249)-4)),0)</f>
        <v>0</v>
      </c>
      <c r="J1249" s="81">
        <f ca="1">IF(ISNUMBER($L1249),VALUE(OFFSET(Banco!$A$1,Composições!$L1249-1,COLUMN(Composições!J1249)-4)),0)</f>
        <v>31.63</v>
      </c>
      <c r="K1249" s="1">
        <f>COUNTA($A$1:$A1249)-1</f>
        <v>194</v>
      </c>
      <c r="L1249" s="1">
        <f ca="1">MATCH(Composições!CONCATENAR,Banco!$A:$A,0)</f>
        <v>7259</v>
      </c>
      <c r="M1249" s="82" t="str">
        <f ca="1">IF(OR(ISERROR($L1249),$H1249="",$H1249=0),"",OFFSET(M$1,MATCH($K1249,$K$1:$K1249,0)-1,0))</f>
        <v>F</v>
      </c>
    </row>
    <row r="1250" spans="1:14" customFormat="1" ht="12.75" x14ac:dyDescent="0.2">
      <c r="K1250">
        <f>COUNTA($A$1:$A1250)-1</f>
        <v>194</v>
      </c>
      <c r="M1250" s="85" t="str">
        <f ca="1">IF(OFFSET($M$1,MATCH(OFFSET(K1250,-1,0),$K$1:$K1250,0)-1,0)="F","F","")</f>
        <v>F</v>
      </c>
    </row>
    <row r="1251" spans="1:14" x14ac:dyDescent="0.2">
      <c r="A1251" s="83" t="str">
        <f>CONCATENAR</f>
        <v>Composição FNDE 389</v>
      </c>
      <c r="B1251" s="86" t="s">
        <v>8423</v>
      </c>
      <c r="C1251" s="86" t="s">
        <v>8368</v>
      </c>
      <c r="D1251" s="87" t="s">
        <v>8367</v>
      </c>
      <c r="E1251" s="86" t="s">
        <v>6148</v>
      </c>
      <c r="F1251" s="88">
        <f ca="1">IF($L1251&gt;0,SUM(OFFSET(F1251,1,0,$L1251),0))</f>
        <v>0</v>
      </c>
      <c r="G1251" s="88">
        <f ca="1">IF($L1251&gt;0,SUM(OFFSET(G1251,1,0,$L1251),0))</f>
        <v>3.16</v>
      </c>
      <c r="H1251" s="89"/>
      <c r="I1251" s="90">
        <f ca="1">IF(ISERROR(F1251),0,F1251)</f>
        <v>0</v>
      </c>
      <c r="J1251" s="91">
        <f ca="1">IF(ISERROR(G1251),0,G1251)</f>
        <v>3.16</v>
      </c>
      <c r="K1251" s="1">
        <f>COUNTA($A$1:$A1251)-1</f>
        <v>195</v>
      </c>
      <c r="L1251" s="1">
        <f>IF(MAX(K:K)=K1251,MATCH(9999999,$K:$K)+1,MATCH(K1251+1,K:K,0))-ROW(L1251)-2</f>
        <v>3</v>
      </c>
      <c r="M1251" s="3" t="str">
        <f ca="1">IF(AND(OR(I1251&lt;&gt;0,J1251&lt;&gt;0),N1251="Sim"),"F","")</f>
        <v>F</v>
      </c>
      <c r="N1251" s="84" t="s">
        <v>64</v>
      </c>
    </row>
    <row r="1252" spans="1:14" ht="22.5" x14ac:dyDescent="0.2">
      <c r="B1252" s="92" t="s">
        <v>6169</v>
      </c>
      <c r="C1252" s="92" t="s">
        <v>8375</v>
      </c>
      <c r="D1252" s="79" t="str">
        <f ca="1">IF(ISNUMBER($L1252),OFFSET(Banco!$A$1,Composições!$L1252-1,COLUMN(Composições!D1252)-1),"")</f>
        <v>PARAFUSO EM ACO GALVANIZADO, TIPO MAQUINA, SEXTAVADO, SEM PORCA, DIAMETRO 1/2", COMPRIMENTO 2"</v>
      </c>
      <c r="E1252" s="78" t="str">
        <f ca="1">IF(ISNUMBER($L1252),OFFSET(Banco!$A$1,Composições!$L1252-1,COLUMN(Composições!E1252)-1),"")</f>
        <v>UN</v>
      </c>
      <c r="F1252" s="78">
        <f t="shared" ref="F1252:G1254" ca="1" si="217">TRUNC($H1252*ROUND(I1252,2),2)</f>
        <v>0</v>
      </c>
      <c r="G1252" s="78">
        <f t="shared" ca="1" si="217"/>
        <v>2.6</v>
      </c>
      <c r="H1252" s="80">
        <v>1</v>
      </c>
      <c r="I1252" s="81">
        <f ca="1">IF(ISNUMBER($L1252),VALUE(OFFSET(Banco!$A$1,Composições!$L1252-1,COLUMN(Composições!I1252)-4)),0)</f>
        <v>0</v>
      </c>
      <c r="J1252" s="81">
        <f ca="1">IF(ISNUMBER($L1252),VALUE(OFFSET(Banco!$A$1,Composições!$L1252-1,COLUMN(Composições!J1252)-4)),0)</f>
        <v>2.6</v>
      </c>
      <c r="K1252" s="1">
        <f>COUNTA($A$1:$A1252)-1</f>
        <v>195</v>
      </c>
      <c r="L1252" s="1">
        <f ca="1">MATCH(Composições!CONCATENAR,Banco!$A:$A,0)</f>
        <v>13101</v>
      </c>
      <c r="M1252" s="82" t="str">
        <f ca="1">IF(OR(ISERROR($L1252),$H1252="",$H1252=0),"",OFFSET(M$1,MATCH($K1252,$K$1:$K1252,0)-1,0))</f>
        <v>F</v>
      </c>
    </row>
    <row r="1253" spans="1:14" x14ac:dyDescent="0.2">
      <c r="B1253" s="92" t="s">
        <v>6165</v>
      </c>
      <c r="C1253" s="92" t="s">
        <v>141</v>
      </c>
      <c r="D1253" s="79" t="str">
        <f ca="1">IF(ISNUMBER($L1253),OFFSET(Banco!$A$1,Composições!$L1253-1,COLUMN(Composições!D1253)-1),"")</f>
        <v>AUXILIAR DE ELETRICISTA COM ENCARGOS COMPLEMENTARES</v>
      </c>
      <c r="E1253" s="78" t="str">
        <f ca="1">IF(ISNUMBER($L1253),OFFSET(Banco!$A$1,Composições!$L1253-1,COLUMN(Composições!E1253)-1),"")</f>
        <v>H</v>
      </c>
      <c r="F1253" s="78">
        <f t="shared" ca="1" si="217"/>
        <v>0</v>
      </c>
      <c r="G1253" s="78">
        <f t="shared" ca="1" si="217"/>
        <v>0.25</v>
      </c>
      <c r="H1253" s="80">
        <v>0.01</v>
      </c>
      <c r="I1253" s="81">
        <f ca="1">IF(ISNUMBER($L1253),VALUE(OFFSET(Banco!$A$1,Composições!$L1253-1,COLUMN(Composições!I1253)-4)),0)</f>
        <v>0</v>
      </c>
      <c r="J1253" s="81">
        <f ca="1">IF(ISNUMBER($L1253),VALUE(OFFSET(Banco!$A$1,Composições!$L1253-1,COLUMN(Composições!J1253)-4)),0)</f>
        <v>25.52</v>
      </c>
      <c r="K1253" s="1">
        <f>COUNTA($A$1:$A1253)-1</f>
        <v>195</v>
      </c>
      <c r="L1253" s="1">
        <f ca="1">MATCH(Composições!CONCATENAR,Banco!$A:$A,0)</f>
        <v>7039</v>
      </c>
      <c r="M1253" s="82" t="str">
        <f ca="1">IF(OR(ISERROR($L1253),$H1253="",$H1253=0),"",OFFSET(M$1,MATCH($K1253,$K$1:$K1253,0)-1,0))</f>
        <v>F</v>
      </c>
    </row>
    <row r="1254" spans="1:14" x14ac:dyDescent="0.2">
      <c r="B1254" s="92" t="s">
        <v>6165</v>
      </c>
      <c r="C1254" s="92" t="s">
        <v>147</v>
      </c>
      <c r="D1254" s="79" t="str">
        <f ca="1">IF(ISNUMBER($L1254),OFFSET(Banco!$A$1,Composições!$L1254-1,COLUMN(Composições!D1254)-1),"")</f>
        <v>ELETRICISTA COM ENCARGOS COMPLEMENTARES</v>
      </c>
      <c r="E1254" s="78" t="str">
        <f ca="1">IF(ISNUMBER($L1254),OFFSET(Banco!$A$1,Composições!$L1254-1,COLUMN(Composições!E1254)-1),"")</f>
        <v>H</v>
      </c>
      <c r="F1254" s="78">
        <f t="shared" ca="1" si="217"/>
        <v>0</v>
      </c>
      <c r="G1254" s="78">
        <f t="shared" ca="1" si="217"/>
        <v>0.31</v>
      </c>
      <c r="H1254" s="80">
        <v>0.01</v>
      </c>
      <c r="I1254" s="81">
        <f ca="1">IF(ISNUMBER($L1254),VALUE(OFFSET(Banco!$A$1,Composições!$L1254-1,COLUMN(Composições!I1254)-4)),0)</f>
        <v>0</v>
      </c>
      <c r="J1254" s="81">
        <f ca="1">IF(ISNUMBER($L1254),VALUE(OFFSET(Banco!$A$1,Composições!$L1254-1,COLUMN(Composições!J1254)-4)),0)</f>
        <v>31.63</v>
      </c>
      <c r="K1254" s="1">
        <f>COUNTA($A$1:$A1254)-1</f>
        <v>195</v>
      </c>
      <c r="L1254" s="1">
        <f ca="1">MATCH(Composições!CONCATENAR,Banco!$A:$A,0)</f>
        <v>7259</v>
      </c>
      <c r="M1254" s="82" t="str">
        <f ca="1">IF(OR(ISERROR($L1254),$H1254="",$H1254=0),"",OFFSET(M$1,MATCH($K1254,$K$1:$K1254,0)-1,0))</f>
        <v>F</v>
      </c>
    </row>
    <row r="1255" spans="1:14" customFormat="1" ht="12.75" x14ac:dyDescent="0.2">
      <c r="K1255">
        <f>COUNTA($A$1:$A1255)-1</f>
        <v>195</v>
      </c>
      <c r="M1255" s="85" t="str">
        <f ca="1">IF(OFFSET($M$1,MATCH(OFFSET(K1255,-1,0),$K$1:$K1255,0)-1,0)="F","F","")</f>
        <v>F</v>
      </c>
    </row>
    <row r="1256" spans="1:14" ht="22.5" x14ac:dyDescent="0.2">
      <c r="A1256" s="83" t="str">
        <f>CONCATENAR</f>
        <v>Composição FNDE 31</v>
      </c>
      <c r="B1256" s="86" t="s">
        <v>8423</v>
      </c>
      <c r="C1256" s="86" t="s">
        <v>8366</v>
      </c>
      <c r="D1256" s="87" t="s">
        <v>8365</v>
      </c>
      <c r="E1256" s="86" t="s">
        <v>6148</v>
      </c>
      <c r="F1256" s="88">
        <f ca="1">IF($L1256&gt;0,SUM(OFFSET(F1256,1,0,$L1256),0))</f>
        <v>0</v>
      </c>
      <c r="G1256" s="88">
        <f ca="1">IF($L1256&gt;0,SUM(OFFSET(G1256,1,0,$L1256),0))</f>
        <v>414.71999999999997</v>
      </c>
      <c r="H1256" s="89"/>
      <c r="I1256" s="90">
        <f ca="1">IF(ISERROR(F1256),0,F1256)</f>
        <v>0</v>
      </c>
      <c r="J1256" s="91">
        <f ca="1">IF(ISERROR(G1256),0,G1256)</f>
        <v>414.71999999999997</v>
      </c>
      <c r="K1256" s="1">
        <f>COUNTA($A$1:$A1256)-1</f>
        <v>196</v>
      </c>
      <c r="L1256" s="1">
        <f>IF(MAX(K:K)=K1256,MATCH(9999999,$K:$K)+1,MATCH(K1256+1,K:K,0))-ROW(L1256)-2</f>
        <v>3</v>
      </c>
      <c r="M1256" s="3" t="str">
        <f ca="1">IF(AND(OR(I1256&lt;&gt;0,J1256&lt;&gt;0),N1256="Sim"),"F","")</f>
        <v>F</v>
      </c>
      <c r="N1256" s="84" t="s">
        <v>64</v>
      </c>
    </row>
    <row r="1257" spans="1:14" ht="22.5" x14ac:dyDescent="0.2">
      <c r="B1257" s="92" t="s">
        <v>6169</v>
      </c>
      <c r="C1257" s="92" t="s">
        <v>8376</v>
      </c>
      <c r="D1257" s="79" t="str">
        <f ca="1">IF(ISNUMBER($L1257),OFFSET(Banco!$A$1,Composições!$L1257-1,COLUMN(Composições!D1257)-1),"")</f>
        <v>CAIXA DE CONCRETO ARMADO PRE-MOLDADO, COM FUNDO E TAMPA, DIMENSOES DE 0,30 X 0,30 X 0,30 M</v>
      </c>
      <c r="E1257" s="78" t="str">
        <f ca="1">IF(ISNUMBER($L1257),OFFSET(Banco!$A$1,Composições!$L1257-1,COLUMN(Composições!E1257)-1),"")</f>
        <v>UN</v>
      </c>
      <c r="F1257" s="78">
        <f t="shared" ref="F1257:G1259" ca="1" si="218">TRUNC($H1257*ROUND(I1257,2),2)</f>
        <v>0</v>
      </c>
      <c r="G1257" s="78">
        <f t="shared" ca="1" si="218"/>
        <v>158.57</v>
      </c>
      <c r="H1257" s="80">
        <v>1</v>
      </c>
      <c r="I1257" s="81">
        <f ca="1">IF(ISNUMBER($L1257),VALUE(OFFSET(Banco!$A$1,Composições!$L1257-1,COLUMN(Composições!I1257)-4)),0)</f>
        <v>0</v>
      </c>
      <c r="J1257" s="81">
        <f ca="1">IF(ISNUMBER($L1257),VALUE(OFFSET(Banco!$A$1,Composições!$L1257-1,COLUMN(Composições!J1257)-4)),0)</f>
        <v>158.57</v>
      </c>
      <c r="K1257" s="1">
        <f>COUNTA($A$1:$A1257)-1</f>
        <v>196</v>
      </c>
      <c r="L1257" s="1">
        <f ca="1">MATCH(Composições!CONCATENAR,Banco!$A:$A,0)</f>
        <v>10798</v>
      </c>
      <c r="M1257" s="82" t="str">
        <f ca="1">IF(OR(ISERROR($L1257),$H1257="",$H1257=0),"",OFFSET(M$1,MATCH($K1257,$K$1:$K1257,0)-1,0))</f>
        <v>F</v>
      </c>
    </row>
    <row r="1258" spans="1:14" x14ac:dyDescent="0.2">
      <c r="B1258" s="92" t="s">
        <v>6165</v>
      </c>
      <c r="C1258" s="92" t="s">
        <v>153</v>
      </c>
      <c r="D1258" s="79" t="str">
        <f ca="1">IF(ISNUMBER($L1258),OFFSET(Banco!$A$1,Composições!$L1258-1,COLUMN(Composições!D1258)-1),"")</f>
        <v>PEDREIRO COM ENCARGOS COMPLEMENTARES</v>
      </c>
      <c r="E1258" s="78" t="str">
        <f ca="1">IF(ISNUMBER($L1258),OFFSET(Banco!$A$1,Composições!$L1258-1,COLUMN(Composições!E1258)-1),"")</f>
        <v>H</v>
      </c>
      <c r="F1258" s="78">
        <f t="shared" ca="1" si="218"/>
        <v>0</v>
      </c>
      <c r="G1258" s="78">
        <f t="shared" ca="1" si="218"/>
        <v>148.46</v>
      </c>
      <c r="H1258" s="80">
        <v>4.7569999999999997</v>
      </c>
      <c r="I1258" s="81">
        <f ca="1">IF(ISNUMBER($L1258),VALUE(OFFSET(Banco!$A$1,Composições!$L1258-1,COLUMN(Composições!I1258)-4)),0)</f>
        <v>0</v>
      </c>
      <c r="J1258" s="81">
        <f ca="1">IF(ISNUMBER($L1258),VALUE(OFFSET(Banco!$A$1,Composições!$L1258-1,COLUMN(Composições!J1258)-4)),0)</f>
        <v>31.21</v>
      </c>
      <c r="K1258" s="1">
        <f>COUNTA($A$1:$A1258)-1</f>
        <v>196</v>
      </c>
      <c r="L1258" s="1">
        <f ca="1">MATCH(Composições!CONCATENAR,Banco!$A:$A,0)</f>
        <v>7349</v>
      </c>
      <c r="M1258" s="82" t="str">
        <f ca="1">IF(OR(ISERROR($L1258),$H1258="",$H1258=0),"",OFFSET(M$1,MATCH($K1258,$K$1:$K1258,0)-1,0))</f>
        <v>F</v>
      </c>
    </row>
    <row r="1259" spans="1:14" x14ac:dyDescent="0.2">
      <c r="B1259" s="92" t="s">
        <v>6165</v>
      </c>
      <c r="C1259" s="92" t="s">
        <v>156</v>
      </c>
      <c r="D1259" s="79" t="str">
        <f ca="1">IF(ISNUMBER($L1259),OFFSET(Banco!$A$1,Composições!$L1259-1,COLUMN(Composições!D1259)-1),"")</f>
        <v>SERVENTE COM ENCARGOS COMPLEMENTARES</v>
      </c>
      <c r="E1259" s="78" t="str">
        <f ca="1">IF(ISNUMBER($L1259),OFFSET(Banco!$A$1,Composições!$L1259-1,COLUMN(Composições!E1259)-1),"")</f>
        <v>H</v>
      </c>
      <c r="F1259" s="78">
        <f t="shared" ca="1" si="218"/>
        <v>0</v>
      </c>
      <c r="G1259" s="78">
        <f t="shared" ca="1" si="218"/>
        <v>107.69</v>
      </c>
      <c r="H1259" s="80">
        <v>4.7569999999999997</v>
      </c>
      <c r="I1259" s="81">
        <f ca="1">IF(ISNUMBER($L1259),VALUE(OFFSET(Banco!$A$1,Composições!$L1259-1,COLUMN(Composições!I1259)-4)),0)</f>
        <v>0</v>
      </c>
      <c r="J1259" s="81">
        <f ca="1">IF(ISNUMBER($L1259),VALUE(OFFSET(Banco!$A$1,Composições!$L1259-1,COLUMN(Composições!J1259)-4)),0)</f>
        <v>22.64</v>
      </c>
      <c r="K1259" s="1">
        <f>COUNTA($A$1:$A1259)-1</f>
        <v>196</v>
      </c>
      <c r="L1259" s="1">
        <f ca="1">MATCH(Composições!CONCATENAR,Banco!$A:$A,0)</f>
        <v>7362</v>
      </c>
      <c r="M1259" s="82" t="str">
        <f ca="1">IF(OR(ISERROR($L1259),$H1259="",$H1259=0),"",OFFSET(M$1,MATCH($K1259,$K$1:$K1259,0)-1,0))</f>
        <v>F</v>
      </c>
    </row>
    <row r="1260" spans="1:14" customFormat="1" ht="12.75" x14ac:dyDescent="0.2">
      <c r="K1260">
        <f>COUNTA($A$1:$A1260)-1</f>
        <v>196</v>
      </c>
      <c r="M1260" s="85" t="str">
        <f ca="1">IF(OFFSET($M$1,MATCH(OFFSET(K1260,-1,0),$K$1:$K1260,0)-1,0)="F","F","")</f>
        <v>F</v>
      </c>
    </row>
    <row r="1261" spans="1:14" ht="33.75" x14ac:dyDescent="0.2">
      <c r="A1261" s="83" t="str">
        <f>CONCATENAR</f>
        <v>Composição FNDE 383</v>
      </c>
      <c r="B1261" s="86" t="s">
        <v>8423</v>
      </c>
      <c r="C1261" s="86" t="s">
        <v>8364</v>
      </c>
      <c r="D1261" s="87" t="s">
        <v>8363</v>
      </c>
      <c r="E1261" s="86" t="s">
        <v>6148</v>
      </c>
      <c r="F1261" s="88">
        <f ca="1">IF($L1261&gt;0,SUM(OFFSET(F1261,1,0,$L1261),0))</f>
        <v>0</v>
      </c>
      <c r="G1261" s="88">
        <f ca="1">IF($L1261&gt;0,SUM(OFFSET(G1261,1,0,$L1261),0))</f>
        <v>1113.8000000000002</v>
      </c>
      <c r="H1261" s="89"/>
      <c r="I1261" s="90">
        <f ca="1">IF(ISERROR(F1261),0,F1261)</f>
        <v>0</v>
      </c>
      <c r="J1261" s="91">
        <f ca="1">IF(ISERROR(G1261),0,G1261)</f>
        <v>1113.8000000000002</v>
      </c>
      <c r="K1261" s="1">
        <f>COUNTA($A$1:$A1261)-1</f>
        <v>197</v>
      </c>
      <c r="L1261" s="1">
        <f>IF(MAX(K:K)=K1261,MATCH(9999999,$K:$K)+1,MATCH(K1261+1,K:K,0))-ROW(L1261)-2</f>
        <v>4</v>
      </c>
      <c r="M1261" s="3" t="str">
        <f ca="1">IF(AND(OR(I1261&lt;&gt;0,J1261&lt;&gt;0),N1261="Sim"),"F","")</f>
        <v>F</v>
      </c>
      <c r="N1261" s="84" t="s">
        <v>64</v>
      </c>
    </row>
    <row r="1262" spans="1:14" ht="22.5" x14ac:dyDescent="0.2">
      <c r="B1262" s="92" t="s">
        <v>6169</v>
      </c>
      <c r="C1262" s="92" t="s">
        <v>8320</v>
      </c>
      <c r="D1262" s="79" t="str">
        <f ca="1">IF(ISNUMBER($L1262),OFFSET(Banco!$A$1,Composições!$L1262-1,COLUMN(Composições!D1262)-1),"")</f>
        <v>QUADRO DE DISTRIBUICAO COM BARRAMENTO TRIFASICO, DE EMBUTIR, EM CHAPA DE ACO GALVANIZADO, PARA 48 DISJUNTORES DIN, 100 A</v>
      </c>
      <c r="E1262" s="78" t="str">
        <f ca="1">IF(ISNUMBER($L1262),OFFSET(Banco!$A$1,Composições!$L1262-1,COLUMN(Composições!E1262)-1),"")</f>
        <v>UN</v>
      </c>
      <c r="F1262" s="78">
        <f t="shared" ref="F1262:G1265" ca="1" si="219">TRUNC($H1262*ROUND(I1262,2),2)</f>
        <v>0</v>
      </c>
      <c r="G1262" s="78">
        <f t="shared" ca="1" si="219"/>
        <v>1063.43</v>
      </c>
      <c r="H1262" s="80">
        <v>1</v>
      </c>
      <c r="I1262" s="81">
        <f ca="1">IF(ISNUMBER($L1262),VALUE(OFFSET(Banco!$A$1,Composições!$L1262-1,COLUMN(Composições!I1262)-4)),0)</f>
        <v>0</v>
      </c>
      <c r="J1262" s="81">
        <f ca="1">IF(ISNUMBER($L1262),VALUE(OFFSET(Banco!$A$1,Composições!$L1262-1,COLUMN(Composições!J1262)-4)),0)</f>
        <v>1063.43</v>
      </c>
      <c r="K1262" s="1">
        <f>COUNTA($A$1:$A1262)-1</f>
        <v>197</v>
      </c>
      <c r="L1262" s="1">
        <f ca="1">MATCH(Composições!CONCATENAR,Banco!$A:$A,0)</f>
        <v>13545</v>
      </c>
      <c r="M1262" s="82" t="str">
        <f ca="1">IF(OR(ISERROR($L1262),$H1262="",$H1262=0),"",OFFSET(M$1,MATCH($K1262,$K$1:$K1262,0)-1,0))</f>
        <v>F</v>
      </c>
    </row>
    <row r="1263" spans="1:14" x14ac:dyDescent="0.2">
      <c r="B1263" s="92" t="s">
        <v>6165</v>
      </c>
      <c r="C1263" s="92" t="s">
        <v>141</v>
      </c>
      <c r="D1263" s="79" t="str">
        <f ca="1">IF(ISNUMBER($L1263),OFFSET(Banco!$A$1,Composições!$L1263-1,COLUMN(Composições!D1263)-1),"")</f>
        <v>AUXILIAR DE ELETRICISTA COM ENCARGOS COMPLEMENTARES</v>
      </c>
      <c r="E1263" s="78" t="str">
        <f ca="1">IF(ISNUMBER($L1263),OFFSET(Banco!$A$1,Composições!$L1263-1,COLUMN(Composições!E1263)-1),"")</f>
        <v>H</v>
      </c>
      <c r="F1263" s="78">
        <f t="shared" ca="1" si="219"/>
        <v>0</v>
      </c>
      <c r="G1263" s="78">
        <f t="shared" ca="1" si="219"/>
        <v>16.29</v>
      </c>
      <c r="H1263" s="80">
        <v>0.63839999999999997</v>
      </c>
      <c r="I1263" s="81">
        <f ca="1">IF(ISNUMBER($L1263),VALUE(OFFSET(Banco!$A$1,Composições!$L1263-1,COLUMN(Composições!I1263)-4)),0)</f>
        <v>0</v>
      </c>
      <c r="J1263" s="81">
        <f ca="1">IF(ISNUMBER($L1263),VALUE(OFFSET(Banco!$A$1,Composições!$L1263-1,COLUMN(Composições!J1263)-4)),0)</f>
        <v>25.52</v>
      </c>
      <c r="K1263" s="1">
        <f>COUNTA($A$1:$A1263)-1</f>
        <v>197</v>
      </c>
      <c r="L1263" s="1">
        <f ca="1">MATCH(Composições!CONCATENAR,Banco!$A:$A,0)</f>
        <v>7039</v>
      </c>
      <c r="M1263" s="82" t="str">
        <f ca="1">IF(OR(ISERROR($L1263),$H1263="",$H1263=0),"",OFFSET(M$1,MATCH($K1263,$K$1:$K1263,0)-1,0))</f>
        <v>F</v>
      </c>
    </row>
    <row r="1264" spans="1:14" x14ac:dyDescent="0.2">
      <c r="B1264" s="92" t="s">
        <v>6165</v>
      </c>
      <c r="C1264" s="92" t="s">
        <v>147</v>
      </c>
      <c r="D1264" s="79" t="str">
        <f ca="1">IF(ISNUMBER($L1264),OFFSET(Banco!$A$1,Composições!$L1264-1,COLUMN(Composições!D1264)-1),"")</f>
        <v>ELETRICISTA COM ENCARGOS COMPLEMENTARES</v>
      </c>
      <c r="E1264" s="78" t="str">
        <f ca="1">IF(ISNUMBER($L1264),OFFSET(Banco!$A$1,Composições!$L1264-1,COLUMN(Composições!E1264)-1),"")</f>
        <v>H</v>
      </c>
      <c r="F1264" s="78">
        <f t="shared" ca="1" si="219"/>
        <v>0</v>
      </c>
      <c r="G1264" s="78">
        <f t="shared" ca="1" si="219"/>
        <v>20.190000000000001</v>
      </c>
      <c r="H1264" s="80">
        <v>0.63839999999999997</v>
      </c>
      <c r="I1264" s="81">
        <f ca="1">IF(ISNUMBER($L1264),VALUE(OFFSET(Banco!$A$1,Composições!$L1264-1,COLUMN(Composições!I1264)-4)),0)</f>
        <v>0</v>
      </c>
      <c r="J1264" s="81">
        <f ca="1">IF(ISNUMBER($L1264),VALUE(OFFSET(Banco!$A$1,Composições!$L1264-1,COLUMN(Composições!J1264)-4)),0)</f>
        <v>31.63</v>
      </c>
      <c r="K1264" s="1">
        <f>COUNTA($A$1:$A1264)-1</f>
        <v>197</v>
      </c>
      <c r="L1264" s="1">
        <f ca="1">MATCH(Composições!CONCATENAR,Banco!$A:$A,0)</f>
        <v>7259</v>
      </c>
      <c r="M1264" s="82" t="str">
        <f ca="1">IF(OR(ISERROR($L1264),$H1264="",$H1264=0),"",OFFSET(M$1,MATCH($K1264,$K$1:$K1264,0)-1,0))</f>
        <v>F</v>
      </c>
    </row>
    <row r="1265" spans="1:14" ht="33.75" x14ac:dyDescent="0.2">
      <c r="B1265" s="92" t="s">
        <v>6165</v>
      </c>
      <c r="C1265" s="92" t="s">
        <v>131</v>
      </c>
      <c r="D1265" s="79" t="str">
        <f ca="1">IF(ISNUMBER($L1265),OFFSET(Banco!$A$1,Composições!$L1265-1,COLUMN(Composições!D1265)-1),"")</f>
        <v>ARGAMASSA TRAÇO 1:1:6 (EM VOLUME DE CIMENTO, CAL E AREIA MÉDIA ÚMIDA) PARA EMBOÇO/MASSA ÚNICA/ASSENTAMENTO DE ALVENARIA DE VEDAÇÃO, PREPARO MANUAL. AF_08/2019</v>
      </c>
      <c r="E1265" s="78" t="str">
        <f ca="1">IF(ISNUMBER($L1265),OFFSET(Banco!$A$1,Composições!$L1265-1,COLUMN(Composições!E1265)-1),"")</f>
        <v>M3</v>
      </c>
      <c r="F1265" s="78">
        <f t="shared" ca="1" si="219"/>
        <v>0</v>
      </c>
      <c r="G1265" s="78">
        <f t="shared" ca="1" si="219"/>
        <v>13.89</v>
      </c>
      <c r="H1265" s="80">
        <v>1.89E-2</v>
      </c>
      <c r="I1265" s="81">
        <f ca="1">IF(ISNUMBER($L1265),VALUE(OFFSET(Banco!$A$1,Composições!$L1265-1,COLUMN(Composições!I1265)-4)),0)</f>
        <v>0</v>
      </c>
      <c r="J1265" s="81">
        <f ca="1">IF(ISNUMBER($L1265),VALUE(OFFSET(Banco!$A$1,Composições!$L1265-1,COLUMN(Composições!J1265)-4)),0)</f>
        <v>735.01</v>
      </c>
      <c r="K1265" s="1">
        <f>COUNTA($A$1:$A1265)-1</f>
        <v>197</v>
      </c>
      <c r="L1265" s="1">
        <f ca="1">MATCH(Composições!CONCATENAR,Banco!$A:$A,0)</f>
        <v>430</v>
      </c>
      <c r="M1265" s="82" t="str">
        <f ca="1">IF(OR(ISERROR($L1265),$H1265="",$H1265=0),"",OFFSET(M$1,MATCH($K1265,$K$1:$K1265,0)-1,0))</f>
        <v>F</v>
      </c>
    </row>
    <row r="1266" spans="1:14" customFormat="1" ht="12.75" x14ac:dyDescent="0.2">
      <c r="K1266">
        <f>COUNTA($A$1:$A1266)-1</f>
        <v>197</v>
      </c>
      <c r="M1266" s="85" t="str">
        <f ca="1">IF(OFFSET($M$1,MATCH(OFFSET(K1266,-1,0),$K$1:$K1266,0)-1,0)="F","F","")</f>
        <v>F</v>
      </c>
    </row>
    <row r="1267" spans="1:14" ht="22.5" x14ac:dyDescent="0.2">
      <c r="A1267" s="83" t="str">
        <f>CONCATENAR</f>
        <v xml:space="preserve">Composição FNDE 375 </v>
      </c>
      <c r="B1267" s="86" t="s">
        <v>8423</v>
      </c>
      <c r="C1267" s="86" t="s">
        <v>8362</v>
      </c>
      <c r="D1267" s="87" t="s">
        <v>8361</v>
      </c>
      <c r="E1267" s="86" t="s">
        <v>6148</v>
      </c>
      <c r="F1267" s="88">
        <f ca="1">IF($L1267&gt;0,SUM(OFFSET(F1267,1,0,$L1267),0))</f>
        <v>0</v>
      </c>
      <c r="G1267" s="88">
        <f ca="1">IF($L1267&gt;0,SUM(OFFSET(G1267,1,0,$L1267),0))</f>
        <v>26.169999999999998</v>
      </c>
      <c r="H1267" s="89"/>
      <c r="I1267" s="90">
        <f ca="1">IF(ISERROR(F1267),0,F1267)</f>
        <v>0</v>
      </c>
      <c r="J1267" s="91">
        <f ca="1">IF(ISERROR(G1267),0,G1267)</f>
        <v>26.169999999999998</v>
      </c>
      <c r="K1267" s="1">
        <f>COUNTA($A$1:$A1267)-1</f>
        <v>198</v>
      </c>
      <c r="L1267" s="1">
        <f>IF(MAX(K:K)=K1267,MATCH(9999999,$K:$K)+1,MATCH(K1267+1,K:K,0))-ROW(L1267)-2</f>
        <v>3</v>
      </c>
      <c r="M1267" s="3" t="str">
        <f ca="1">IF(AND(OR(I1267&lt;&gt;0,J1267&lt;&gt;0),N1267="Sim"),"F","")</f>
        <v>F</v>
      </c>
      <c r="N1267" s="84" t="s">
        <v>64</v>
      </c>
    </row>
    <row r="1268" spans="1:14" ht="22.5" x14ac:dyDescent="0.2">
      <c r="B1268" s="92" t="s">
        <v>6169</v>
      </c>
      <c r="C1268" s="92" t="s">
        <v>8377</v>
      </c>
      <c r="D1268" s="79" t="str">
        <f ca="1">IF(ISNUMBER($L1268),OFFSET(Banco!$A$1,Composições!$L1268-1,COLUMN(Composições!D1268)-1),"")</f>
        <v>TOMADA PARA ANTENA DE TV, CABO COAXIAL DE 9 MM, CONJUNTO MONTADO PARA EMBUTIR 4" X 2" (PLACA + SUPORTE + MODULO)</v>
      </c>
      <c r="E1268" s="78" t="str">
        <f ca="1">IF(ISNUMBER($L1268),OFFSET(Banco!$A$1,Composições!$L1268-1,COLUMN(Composições!E1268)-1),"")</f>
        <v>UN</v>
      </c>
      <c r="F1268" s="78">
        <f t="shared" ref="F1268:G1270" ca="1" si="220">TRUNC($H1268*ROUND(I1268,2),2)</f>
        <v>0</v>
      </c>
      <c r="G1268" s="78">
        <f t="shared" ca="1" si="220"/>
        <v>14.39</v>
      </c>
      <c r="H1268" s="80">
        <v>1</v>
      </c>
      <c r="I1268" s="81">
        <f ca="1">IF(ISNUMBER($L1268),VALUE(OFFSET(Banco!$A$1,Composições!$L1268-1,COLUMN(Composições!I1268)-4)),0)</f>
        <v>0</v>
      </c>
      <c r="J1268" s="81">
        <f ca="1">IF(ISNUMBER($L1268),VALUE(OFFSET(Banco!$A$1,Composições!$L1268-1,COLUMN(Composições!J1268)-4)),0)</f>
        <v>14.39</v>
      </c>
      <c r="K1268" s="1">
        <f>COUNTA($A$1:$A1268)-1</f>
        <v>198</v>
      </c>
      <c r="L1268" s="1">
        <f ca="1">MATCH(Composições!CONCATENAR,Banco!$A:$A,0)</f>
        <v>14218</v>
      </c>
      <c r="M1268" s="82" t="str">
        <f ca="1">IF(OR(ISERROR($L1268),$H1268="",$H1268=0),"",OFFSET(M$1,MATCH($K1268,$K$1:$K1268,0)-1,0))</f>
        <v>F</v>
      </c>
    </row>
    <row r="1269" spans="1:14" x14ac:dyDescent="0.2">
      <c r="B1269" s="92" t="s">
        <v>6165</v>
      </c>
      <c r="C1269" s="92" t="s">
        <v>141</v>
      </c>
      <c r="D1269" s="79" t="str">
        <f ca="1">IF(ISNUMBER($L1269),OFFSET(Banco!$A$1,Composições!$L1269-1,COLUMN(Composições!D1269)-1),"")</f>
        <v>AUXILIAR DE ELETRICISTA COM ENCARGOS COMPLEMENTARES</v>
      </c>
      <c r="E1269" s="78" t="str">
        <f ca="1">IF(ISNUMBER($L1269),OFFSET(Banco!$A$1,Composições!$L1269-1,COLUMN(Composições!E1269)-1),"")</f>
        <v>H</v>
      </c>
      <c r="F1269" s="78">
        <f t="shared" ca="1" si="220"/>
        <v>0</v>
      </c>
      <c r="G1269" s="78">
        <f t="shared" ca="1" si="220"/>
        <v>5.26</v>
      </c>
      <c r="H1269" s="80">
        <v>0.20619999999999999</v>
      </c>
      <c r="I1269" s="81">
        <f ca="1">IF(ISNUMBER($L1269),VALUE(OFFSET(Banco!$A$1,Composições!$L1269-1,COLUMN(Composições!I1269)-4)),0)</f>
        <v>0</v>
      </c>
      <c r="J1269" s="81">
        <f ca="1">IF(ISNUMBER($L1269),VALUE(OFFSET(Banco!$A$1,Composições!$L1269-1,COLUMN(Composições!J1269)-4)),0)</f>
        <v>25.52</v>
      </c>
      <c r="K1269" s="1">
        <f>COUNTA($A$1:$A1269)-1</f>
        <v>198</v>
      </c>
      <c r="L1269" s="1">
        <f ca="1">MATCH(Composições!CONCATENAR,Banco!$A:$A,0)</f>
        <v>7039</v>
      </c>
      <c r="M1269" s="82" t="str">
        <f ca="1">IF(OR(ISERROR($L1269),$H1269="",$H1269=0),"",OFFSET(M$1,MATCH($K1269,$K$1:$K1269,0)-1,0))</f>
        <v>F</v>
      </c>
    </row>
    <row r="1270" spans="1:14" x14ac:dyDescent="0.2">
      <c r="B1270" s="92" t="s">
        <v>6165</v>
      </c>
      <c r="C1270" s="92" t="s">
        <v>147</v>
      </c>
      <c r="D1270" s="79" t="str">
        <f ca="1">IF(ISNUMBER($L1270),OFFSET(Banco!$A$1,Composições!$L1270-1,COLUMN(Composições!D1270)-1),"")</f>
        <v>ELETRICISTA COM ENCARGOS COMPLEMENTARES</v>
      </c>
      <c r="E1270" s="78" t="str">
        <f ca="1">IF(ISNUMBER($L1270),OFFSET(Banco!$A$1,Composições!$L1270-1,COLUMN(Composições!E1270)-1),"")</f>
        <v>H</v>
      </c>
      <c r="F1270" s="78">
        <f t="shared" ca="1" si="220"/>
        <v>0</v>
      </c>
      <c r="G1270" s="78">
        <f t="shared" ca="1" si="220"/>
        <v>6.52</v>
      </c>
      <c r="H1270" s="80">
        <v>0.20619999999999999</v>
      </c>
      <c r="I1270" s="81">
        <f ca="1">IF(ISNUMBER($L1270),VALUE(OFFSET(Banco!$A$1,Composições!$L1270-1,COLUMN(Composições!I1270)-4)),0)</f>
        <v>0</v>
      </c>
      <c r="J1270" s="81">
        <f ca="1">IF(ISNUMBER($L1270),VALUE(OFFSET(Banco!$A$1,Composições!$L1270-1,COLUMN(Composições!J1270)-4)),0)</f>
        <v>31.63</v>
      </c>
      <c r="K1270" s="1">
        <f>COUNTA($A$1:$A1270)-1</f>
        <v>198</v>
      </c>
      <c r="L1270" s="1">
        <f ca="1">MATCH(Composições!CONCATENAR,Banco!$A:$A,0)</f>
        <v>7259</v>
      </c>
      <c r="M1270" s="82" t="str">
        <f ca="1">IF(OR(ISERROR($L1270),$H1270="",$H1270=0),"",OFFSET(M$1,MATCH($K1270,$K$1:$K1270,0)-1,0))</f>
        <v>F</v>
      </c>
    </row>
    <row r="1271" spans="1:14" customFormat="1" ht="12.75" x14ac:dyDescent="0.2">
      <c r="K1271">
        <f>COUNTA($A$1:$A1271)-1</f>
        <v>198</v>
      </c>
      <c r="M1271" s="85" t="str">
        <f ca="1">IF(OFFSET($M$1,MATCH(OFFSET(K1271,-1,0),$K$1:$K1271,0)-1,0)="F","F","")</f>
        <v>F</v>
      </c>
    </row>
    <row r="1272" spans="1:14" ht="22.5" x14ac:dyDescent="0.2">
      <c r="A1272" s="83" t="str">
        <f>CONCATENAR</f>
        <v xml:space="preserve">Composição FNDE 312 </v>
      </c>
      <c r="B1272" s="86" t="s">
        <v>8423</v>
      </c>
      <c r="C1272" s="86" t="s">
        <v>8360</v>
      </c>
      <c r="D1272" s="87" t="s">
        <v>8359</v>
      </c>
      <c r="E1272" s="86" t="s">
        <v>6147</v>
      </c>
      <c r="F1272" s="88">
        <f ca="1">IF($L1272&gt;0,SUM(OFFSET(F1272,1,0,$L1272),0))</f>
        <v>0</v>
      </c>
      <c r="G1272" s="88">
        <f ca="1">IF($L1272&gt;0,SUM(OFFSET(G1272,1,0,$L1272),0))</f>
        <v>147.85000000000002</v>
      </c>
      <c r="H1272" s="89"/>
      <c r="I1272" s="90">
        <f ca="1">IF(ISERROR(F1272),0,F1272)</f>
        <v>0</v>
      </c>
      <c r="J1272" s="91">
        <f ca="1">IF(ISERROR(G1272),0,G1272)</f>
        <v>147.85000000000002</v>
      </c>
      <c r="K1272" s="1">
        <f>COUNTA($A$1:$A1272)-1</f>
        <v>199</v>
      </c>
      <c r="L1272" s="1">
        <f>IF(MAX(K:K)=K1272,MATCH(9999999,$K:$K)+1,MATCH(K1272+1,K:K,0))-ROW(L1272)-2</f>
        <v>5</v>
      </c>
      <c r="M1272" s="3" t="str">
        <f ca="1">IF(AND(OR(I1272&lt;&gt;0,J1272&lt;&gt;0),N1272="Sim"),"F","")</f>
        <v>F</v>
      </c>
      <c r="N1272" s="84" t="s">
        <v>64</v>
      </c>
    </row>
    <row r="1273" spans="1:14" ht="22.5" x14ac:dyDescent="0.2">
      <c r="B1273" s="102" t="s">
        <v>15541</v>
      </c>
      <c r="C1273" s="92" t="s">
        <v>8437</v>
      </c>
      <c r="D1273" s="79" t="str">
        <f ca="1">IF(ISNUMBER($L1273),OFFSET(Banco!$A$1,Composições!$L1273-1,COLUMN(Composições!D1273)-1),"")</f>
        <v>Eletrocalha lisa galvanizada a fogo, 100x50mm</v>
      </c>
      <c r="E1273" s="78" t="str">
        <f ca="1">IF(ISNUMBER($L1273),OFFSET(Banco!$A$1,Composições!$L1273-1,COLUMN(Composições!E1273)-1),"")</f>
        <v>m</v>
      </c>
      <c r="F1273" s="78">
        <f t="shared" ref="F1273:G1277" ca="1" si="221">TRUNC($H1273*ROUND(I1273,2),2)</f>
        <v>0</v>
      </c>
      <c r="G1273" s="78">
        <f t="shared" ca="1" si="221"/>
        <v>51.22</v>
      </c>
      <c r="H1273" s="80">
        <v>1</v>
      </c>
      <c r="I1273" s="81">
        <f ca="1">IF(ISNUMBER($L1273),VALUE(OFFSET(Banco!$A$1,Composições!$L1273-1,COLUMN(Composições!I1273)-4)),0)</f>
        <v>0</v>
      </c>
      <c r="J1273" s="81">
        <f ca="1">IF(ISNUMBER($L1273),VALUE(OFFSET(Banco!$A$1,Composições!$L1273-1,COLUMN(Composições!J1273)-4)),0)</f>
        <v>51.22</v>
      </c>
      <c r="K1273" s="1">
        <f>COUNTA($A$1:$A1273)-1</f>
        <v>199</v>
      </c>
      <c r="L1273" s="1">
        <f ca="1">MATCH(Composições!CONCATENAR,Banco!$A:$A,0)</f>
        <v>14788</v>
      </c>
      <c r="M1273" s="82" t="str">
        <f ca="1">IF(OR(ISERROR($L1273),$H1273="",$H1273=0),"",OFFSET(M$1,MATCH($K1273,$K$1:$K1273,0)-1,0))</f>
        <v>F</v>
      </c>
    </row>
    <row r="1274" spans="1:14" ht="22.5" x14ac:dyDescent="0.2">
      <c r="B1274" s="102" t="s">
        <v>15541</v>
      </c>
      <c r="C1274" s="92" t="s">
        <v>8438</v>
      </c>
      <c r="D1274" s="79" t="str">
        <f ca="1">IF(ISNUMBER($L1274),OFFSET(Banco!$A$1,Composições!$L1274-1,COLUMN(Composições!D1274)-1),"")</f>
        <v>Tampa encaixe para eletrocalha galvanizada a fogo, L= 100mm</v>
      </c>
      <c r="E1274" s="78" t="str">
        <f ca="1">IF(ISNUMBER($L1274),OFFSET(Banco!$A$1,Composições!$L1274-1,COLUMN(Composições!E1274)-1),"")</f>
        <v>m</v>
      </c>
      <c r="F1274" s="78">
        <f t="shared" ca="1" si="221"/>
        <v>0</v>
      </c>
      <c r="G1274" s="78">
        <f t="shared" ca="1" si="221"/>
        <v>35.450000000000003</v>
      </c>
      <c r="H1274" s="80">
        <v>1</v>
      </c>
      <c r="I1274" s="81">
        <f ca="1">IF(ISNUMBER($L1274),VALUE(OFFSET(Banco!$A$1,Composições!$L1274-1,COLUMN(Composições!I1274)-4)),0)</f>
        <v>0</v>
      </c>
      <c r="J1274" s="81">
        <f ca="1">IF(ISNUMBER($L1274),VALUE(OFFSET(Banco!$A$1,Composições!$L1274-1,COLUMN(Composições!J1274)-4)),0)</f>
        <v>35.450000000000003</v>
      </c>
      <c r="K1274" s="1">
        <f>COUNTA($A$1:$A1274)-1</f>
        <v>199</v>
      </c>
      <c r="L1274" s="1">
        <f ca="1">MATCH(Composições!CONCATENAR,Banco!$A:$A,0)</f>
        <v>14789</v>
      </c>
      <c r="M1274" s="82" t="str">
        <f ca="1">IF(OR(ISERROR($L1274),$H1274="",$H1274=0),"",OFFSET(M$1,MATCH($K1274,$K$1:$K1274,0)-1,0))</f>
        <v>F</v>
      </c>
    </row>
    <row r="1275" spans="1:14" x14ac:dyDescent="0.2">
      <c r="B1275" s="92" t="s">
        <v>6165</v>
      </c>
      <c r="C1275" s="92" t="s">
        <v>141</v>
      </c>
      <c r="D1275" s="79" t="str">
        <f ca="1">IF(ISNUMBER($L1275),OFFSET(Banco!$A$1,Composições!$L1275-1,COLUMN(Composições!D1275)-1),"")</f>
        <v>AUXILIAR DE ELETRICISTA COM ENCARGOS COMPLEMENTARES</v>
      </c>
      <c r="E1275" s="78" t="str">
        <f ca="1">IF(ISNUMBER($L1275),OFFSET(Banco!$A$1,Composições!$L1275-1,COLUMN(Composições!E1275)-1),"")</f>
        <v>H</v>
      </c>
      <c r="F1275" s="78">
        <f t="shared" ca="1" si="221"/>
        <v>0</v>
      </c>
      <c r="G1275" s="78">
        <f t="shared" ca="1" si="221"/>
        <v>3.06</v>
      </c>
      <c r="H1275" s="80">
        <v>0.12</v>
      </c>
      <c r="I1275" s="81">
        <f ca="1">IF(ISNUMBER($L1275),VALUE(OFFSET(Banco!$A$1,Composições!$L1275-1,COLUMN(Composições!I1275)-4)),0)</f>
        <v>0</v>
      </c>
      <c r="J1275" s="81">
        <f ca="1">IF(ISNUMBER($L1275),VALUE(OFFSET(Banco!$A$1,Composições!$L1275-1,COLUMN(Composições!J1275)-4)),0)</f>
        <v>25.52</v>
      </c>
      <c r="K1275" s="1">
        <f>COUNTA($A$1:$A1275)-1</f>
        <v>199</v>
      </c>
      <c r="L1275" s="1">
        <f ca="1">MATCH(Composições!CONCATENAR,Banco!$A:$A,0)</f>
        <v>7039</v>
      </c>
      <c r="M1275" s="82" t="str">
        <f ca="1">IF(OR(ISERROR($L1275),$H1275="",$H1275=0),"",OFFSET(M$1,MATCH($K1275,$K$1:$K1275,0)-1,0))</f>
        <v>F</v>
      </c>
    </row>
    <row r="1276" spans="1:14" x14ac:dyDescent="0.2">
      <c r="B1276" s="92" t="s">
        <v>6165</v>
      </c>
      <c r="C1276" s="92" t="s">
        <v>147</v>
      </c>
      <c r="D1276" s="79" t="str">
        <f ca="1">IF(ISNUMBER($L1276),OFFSET(Banco!$A$1,Composições!$L1276-1,COLUMN(Composições!D1276)-1),"")</f>
        <v>ELETRICISTA COM ENCARGOS COMPLEMENTARES</v>
      </c>
      <c r="E1276" s="78" t="str">
        <f ca="1">IF(ISNUMBER($L1276),OFFSET(Banco!$A$1,Composições!$L1276-1,COLUMN(Composições!E1276)-1),"")</f>
        <v>H</v>
      </c>
      <c r="F1276" s="78">
        <f t="shared" ca="1" si="221"/>
        <v>0</v>
      </c>
      <c r="G1276" s="78">
        <f t="shared" ca="1" si="221"/>
        <v>3.79</v>
      </c>
      <c r="H1276" s="80">
        <v>0.12</v>
      </c>
      <c r="I1276" s="81">
        <f ca="1">IF(ISNUMBER($L1276),VALUE(OFFSET(Banco!$A$1,Composições!$L1276-1,COLUMN(Composições!I1276)-4)),0)</f>
        <v>0</v>
      </c>
      <c r="J1276" s="81">
        <f ca="1">IF(ISNUMBER($L1276),VALUE(OFFSET(Banco!$A$1,Composições!$L1276-1,COLUMN(Composições!J1276)-4)),0)</f>
        <v>31.63</v>
      </c>
      <c r="K1276" s="1">
        <f>COUNTA($A$1:$A1276)-1</f>
        <v>199</v>
      </c>
      <c r="L1276" s="1">
        <f ca="1">MATCH(Composições!CONCATENAR,Banco!$A:$A,0)</f>
        <v>7259</v>
      </c>
      <c r="M1276" s="82" t="str">
        <f ca="1">IF(OR(ISERROR($L1276),$H1276="",$H1276=0),"",OFFSET(M$1,MATCH($K1276,$K$1:$K1276,0)-1,0))</f>
        <v>F</v>
      </c>
    </row>
    <row r="1277" spans="1:14" ht="33.75" x14ac:dyDescent="0.2">
      <c r="B1277" s="92" t="s">
        <v>6165</v>
      </c>
      <c r="C1277" s="92" t="s">
        <v>117</v>
      </c>
      <c r="D1277" s="79" t="str">
        <f ca="1">IF(ISNUMBER($L1277),OFFSET(Banco!$A$1,Composições!$L1277-1,COLUMN(Composições!D1277)-1),"")</f>
        <v>SUPORTE PARA ELETROCALHA LISA OU PERFURADA EM AÇO GALVANIZADO, LARGURA 400 MM, EM PERFILADO COM COMPRIMENTO DE 45 CM FIXADO EM LAJE, POR METRO DE ELETROCALHA FIXADA. AF_09/2023</v>
      </c>
      <c r="E1277" s="78" t="str">
        <f ca="1">IF(ISNUMBER($L1277),OFFSET(Banco!$A$1,Composições!$L1277-1,COLUMN(Composições!E1277)-1),"")</f>
        <v>M</v>
      </c>
      <c r="F1277" s="78">
        <f t="shared" ca="1" si="221"/>
        <v>0</v>
      </c>
      <c r="G1277" s="78">
        <f t="shared" ca="1" si="221"/>
        <v>54.33</v>
      </c>
      <c r="H1277" s="80">
        <v>1</v>
      </c>
      <c r="I1277" s="81">
        <f ca="1">IF(ISNUMBER($L1277),VALUE(OFFSET(Banco!$A$1,Composições!$L1277-1,COLUMN(Composições!I1277)-4)),0)</f>
        <v>0</v>
      </c>
      <c r="J1277" s="81">
        <f ca="1">IF(ISNUMBER($L1277),VALUE(OFFSET(Banco!$A$1,Composições!$L1277-1,COLUMN(Composições!J1277)-4)),0)</f>
        <v>54.33</v>
      </c>
      <c r="K1277" s="1">
        <f>COUNTA($A$1:$A1277)-1</f>
        <v>199</v>
      </c>
      <c r="L1277" s="1">
        <f ca="1">MATCH(Composições!CONCATENAR,Banco!$A:$A,0)</f>
        <v>8694</v>
      </c>
      <c r="M1277" s="82" t="str">
        <f ca="1">IF(OR(ISERROR($L1277),$H1277="",$H1277=0),"",OFFSET(M$1,MATCH($K1277,$K$1:$K1277,0)-1,0))</f>
        <v>F</v>
      </c>
    </row>
    <row r="1278" spans="1:14" customFormat="1" ht="12.75" x14ac:dyDescent="0.2">
      <c r="K1278">
        <f>COUNTA($A$1:$A1278)-1</f>
        <v>199</v>
      </c>
      <c r="M1278" s="85" t="str">
        <f ca="1">IF(OFFSET($M$1,MATCH(OFFSET(K1278,-1,0),$K$1:$K1278,0)-1,0)="F","F","")</f>
        <v>F</v>
      </c>
    </row>
    <row r="1279" spans="1:14" x14ac:dyDescent="0.2">
      <c r="A1279" s="83" t="str">
        <f>CONCATENAR</f>
        <v>Composição FNDE 374</v>
      </c>
      <c r="B1279" s="86" t="s">
        <v>8423</v>
      </c>
      <c r="C1279" s="86" t="s">
        <v>8358</v>
      </c>
      <c r="D1279" s="87" t="s">
        <v>8357</v>
      </c>
      <c r="E1279" s="86" t="s">
        <v>6148</v>
      </c>
      <c r="F1279" s="88">
        <f ca="1">IF($L1279&gt;0,SUM(OFFSET(F1279,1,0,$L1279),0))</f>
        <v>0</v>
      </c>
      <c r="G1279" s="88">
        <f ca="1">IF($L1279&gt;0,SUM(OFFSET(G1279,1,0,$L1279),0))</f>
        <v>297.7</v>
      </c>
      <c r="H1279" s="89"/>
      <c r="I1279" s="90">
        <f ca="1">IF(ISERROR(F1279),0,F1279)</f>
        <v>0</v>
      </c>
      <c r="J1279" s="91">
        <f ca="1">IF(ISERROR(G1279),0,G1279)</f>
        <v>297.7</v>
      </c>
      <c r="K1279" s="1">
        <f>COUNTA($A$1:$A1279)-1</f>
        <v>200</v>
      </c>
      <c r="L1279" s="1">
        <f>IF(MAX(K:K)=K1279,MATCH(9999999,$K:$K)+1,MATCH(K1279+1,K:K,0))-ROW(L1279)-2</f>
        <v>3</v>
      </c>
      <c r="M1279" s="3" t="str">
        <f ca="1">IF(AND(OR(I1279&lt;&gt;0,J1279&lt;&gt;0),N1279="Sim"),"F","")</f>
        <v>F</v>
      </c>
      <c r="N1279" s="84" t="s">
        <v>64</v>
      </c>
    </row>
    <row r="1280" spans="1:14" x14ac:dyDescent="0.2">
      <c r="B1280" s="92" t="s">
        <v>6169</v>
      </c>
      <c r="C1280" s="92" t="s">
        <v>8378</v>
      </c>
      <c r="D1280" s="79" t="str">
        <f ca="1">IF(ISNUMBER($L1280),OFFSET(Banco!$A$1,Composições!$L1280-1,COLUMN(Composições!D1280)-1),"")</f>
        <v>CRUZETA DE FERRO GALVANIZADO, COM ROSCA BSP, DE 3"</v>
      </c>
      <c r="E1280" s="78" t="str">
        <f ca="1">IF(ISNUMBER($L1280),OFFSET(Banco!$A$1,Composições!$L1280-1,COLUMN(Composições!E1280)-1),"")</f>
        <v>UN</v>
      </c>
      <c r="F1280" s="78">
        <f t="shared" ref="F1280:G1282" ca="1" si="222">TRUNC($H1280*ROUND(I1280,2),2)</f>
        <v>0</v>
      </c>
      <c r="G1280" s="78">
        <f t="shared" ca="1" si="222"/>
        <v>274.85000000000002</v>
      </c>
      <c r="H1280" s="80">
        <v>1</v>
      </c>
      <c r="I1280" s="81">
        <f ca="1">IF(ISNUMBER($L1280),VALUE(OFFSET(Banco!$A$1,Composições!$L1280-1,COLUMN(Composições!I1280)-4)),0)</f>
        <v>0</v>
      </c>
      <c r="J1280" s="81">
        <f ca="1">IF(ISNUMBER($L1280),VALUE(OFFSET(Banco!$A$1,Composições!$L1280-1,COLUMN(Composições!J1280)-4)),0)</f>
        <v>274.85000000000002</v>
      </c>
      <c r="K1280" s="1">
        <f>COUNTA($A$1:$A1280)-1</f>
        <v>200</v>
      </c>
      <c r="L1280" s="1">
        <f ca="1">MATCH(Composições!CONCATENAR,Banco!$A:$A,0)</f>
        <v>11418</v>
      </c>
      <c r="M1280" s="82" t="str">
        <f ca="1">IF(OR(ISERROR($L1280),$H1280="",$H1280=0),"",OFFSET(M$1,MATCH($K1280,$K$1:$K1280,0)-1,0))</f>
        <v>F</v>
      </c>
    </row>
    <row r="1281" spans="1:14" x14ac:dyDescent="0.2">
      <c r="B1281" s="92" t="s">
        <v>6165</v>
      </c>
      <c r="C1281" s="92" t="s">
        <v>141</v>
      </c>
      <c r="D1281" s="79" t="str">
        <f ca="1">IF(ISNUMBER($L1281),OFFSET(Banco!$A$1,Composições!$L1281-1,COLUMN(Composições!D1281)-1),"")</f>
        <v>AUXILIAR DE ELETRICISTA COM ENCARGOS COMPLEMENTARES</v>
      </c>
      <c r="E1281" s="78" t="str">
        <f ca="1">IF(ISNUMBER($L1281),OFFSET(Banco!$A$1,Composições!$L1281-1,COLUMN(Composições!E1281)-1),"")</f>
        <v>H</v>
      </c>
      <c r="F1281" s="78">
        <f t="shared" ca="1" si="222"/>
        <v>0</v>
      </c>
      <c r="G1281" s="78">
        <f t="shared" ca="1" si="222"/>
        <v>10.199999999999999</v>
      </c>
      <c r="H1281" s="80">
        <v>0.4</v>
      </c>
      <c r="I1281" s="81">
        <f ca="1">IF(ISNUMBER($L1281),VALUE(OFFSET(Banco!$A$1,Composições!$L1281-1,COLUMN(Composições!I1281)-4)),0)</f>
        <v>0</v>
      </c>
      <c r="J1281" s="81">
        <f ca="1">IF(ISNUMBER($L1281),VALUE(OFFSET(Banco!$A$1,Composições!$L1281-1,COLUMN(Composições!J1281)-4)),0)</f>
        <v>25.52</v>
      </c>
      <c r="K1281" s="1">
        <f>COUNTA($A$1:$A1281)-1</f>
        <v>200</v>
      </c>
      <c r="L1281" s="1">
        <f ca="1">MATCH(Composições!CONCATENAR,Banco!$A:$A,0)</f>
        <v>7039</v>
      </c>
      <c r="M1281" s="82" t="str">
        <f ca="1">IF(OR(ISERROR($L1281),$H1281="",$H1281=0),"",OFFSET(M$1,MATCH($K1281,$K$1:$K1281,0)-1,0))</f>
        <v>F</v>
      </c>
    </row>
    <row r="1282" spans="1:14" x14ac:dyDescent="0.2">
      <c r="B1282" s="92" t="s">
        <v>6165</v>
      </c>
      <c r="C1282" s="92" t="s">
        <v>147</v>
      </c>
      <c r="D1282" s="79" t="str">
        <f ca="1">IF(ISNUMBER($L1282),OFFSET(Banco!$A$1,Composições!$L1282-1,COLUMN(Composições!D1282)-1),"")</f>
        <v>ELETRICISTA COM ENCARGOS COMPLEMENTARES</v>
      </c>
      <c r="E1282" s="78" t="str">
        <f ca="1">IF(ISNUMBER($L1282),OFFSET(Banco!$A$1,Composições!$L1282-1,COLUMN(Composições!E1282)-1),"")</f>
        <v>H</v>
      </c>
      <c r="F1282" s="78">
        <f t="shared" ca="1" si="222"/>
        <v>0</v>
      </c>
      <c r="G1282" s="78">
        <f t="shared" ca="1" si="222"/>
        <v>12.65</v>
      </c>
      <c r="H1282" s="80">
        <v>0.4</v>
      </c>
      <c r="I1282" s="81">
        <f ca="1">IF(ISNUMBER($L1282),VALUE(OFFSET(Banco!$A$1,Composições!$L1282-1,COLUMN(Composições!I1282)-4)),0)</f>
        <v>0</v>
      </c>
      <c r="J1282" s="81">
        <f ca="1">IF(ISNUMBER($L1282),VALUE(OFFSET(Banco!$A$1,Composições!$L1282-1,COLUMN(Composições!J1282)-4)),0)</f>
        <v>31.63</v>
      </c>
      <c r="K1282" s="1">
        <f>COUNTA($A$1:$A1282)-1</f>
        <v>200</v>
      </c>
      <c r="L1282" s="1">
        <f ca="1">MATCH(Composições!CONCATENAR,Banco!$A:$A,0)</f>
        <v>7259</v>
      </c>
      <c r="M1282" s="82" t="str">
        <f ca="1">IF(OR(ISERROR($L1282),$H1282="",$H1282=0),"",OFFSET(M$1,MATCH($K1282,$K$1:$K1282,0)-1,0))</f>
        <v>F</v>
      </c>
    </row>
    <row r="1283" spans="1:14" customFormat="1" ht="12.75" x14ac:dyDescent="0.2">
      <c r="K1283">
        <f>COUNTA($A$1:$A1283)-1</f>
        <v>200</v>
      </c>
      <c r="M1283" s="85" t="str">
        <f ca="1">IF(OFFSET($M$1,MATCH(OFFSET(K1283,-1,0),$K$1:$K1283,0)-1,0)="F","F","")</f>
        <v>F</v>
      </c>
    </row>
    <row r="1284" spans="1:14" x14ac:dyDescent="0.2">
      <c r="A1284" s="83" t="str">
        <f>CONCATENAR</f>
        <v>Composição FNDE 369</v>
      </c>
      <c r="B1284" s="86" t="s">
        <v>8423</v>
      </c>
      <c r="C1284" s="86" t="s">
        <v>8356</v>
      </c>
      <c r="D1284" s="87" t="s">
        <v>8355</v>
      </c>
      <c r="E1284" s="86" t="s">
        <v>6148</v>
      </c>
      <c r="F1284" s="88">
        <f ca="1">IF($L1284&gt;0,SUM(OFFSET(F1284,1,0,$L1284),0))</f>
        <v>0</v>
      </c>
      <c r="G1284" s="88">
        <f ca="1">IF($L1284&gt;0,SUM(OFFSET(G1284,1,0,$L1284),0))</f>
        <v>122.98</v>
      </c>
      <c r="H1284" s="89"/>
      <c r="I1284" s="90">
        <f ca="1">IF(ISERROR(F1284),0,F1284)</f>
        <v>0</v>
      </c>
      <c r="J1284" s="91">
        <f ca="1">IF(ISERROR(G1284),0,G1284)</f>
        <v>122.98</v>
      </c>
      <c r="K1284" s="1">
        <f>COUNTA($A$1:$A1284)-1</f>
        <v>201</v>
      </c>
      <c r="L1284" s="1">
        <f>IF(MAX(K:K)=K1284,MATCH(9999999,$K:$K)+1,MATCH(K1284+1,K:K,0))-ROW(L1284)-2</f>
        <v>3</v>
      </c>
      <c r="M1284" s="3" t="str">
        <f ca="1">IF(AND(OR(I1284&lt;&gt;0,J1284&lt;&gt;0),N1284="Sim"),"F","")</f>
        <v>F</v>
      </c>
      <c r="N1284" s="84" t="s">
        <v>64</v>
      </c>
    </row>
    <row r="1285" spans="1:14" x14ac:dyDescent="0.2">
      <c r="B1285" s="92" t="s">
        <v>6169</v>
      </c>
      <c r="C1285" s="92" t="s">
        <v>8310</v>
      </c>
      <c r="D1285" s="79" t="str">
        <f ca="1">IF(ISNUMBER($L1285),OFFSET(Banco!$A$1,Composições!$L1285-1,COLUMN(Composições!D1285)-1),"")</f>
        <v>CRUZETA DE FERRO GALVANIZADO, COM ROSCA BSP, DE 2"</v>
      </c>
      <c r="E1285" s="78" t="str">
        <f ca="1">IF(ISNUMBER($L1285),OFFSET(Banco!$A$1,Composições!$L1285-1,COLUMN(Composições!E1285)-1),"")</f>
        <v>UN</v>
      </c>
      <c r="F1285" s="78">
        <f t="shared" ref="F1285:G1287" ca="1" si="223">TRUNC($H1285*ROUND(I1285,2),2)</f>
        <v>0</v>
      </c>
      <c r="G1285" s="78">
        <f t="shared" ca="1" si="223"/>
        <v>105.85</v>
      </c>
      <c r="H1285" s="80">
        <v>1</v>
      </c>
      <c r="I1285" s="81">
        <f ca="1">IF(ISNUMBER($L1285),VALUE(OFFSET(Banco!$A$1,Composições!$L1285-1,COLUMN(Composições!I1285)-4)),0)</f>
        <v>0</v>
      </c>
      <c r="J1285" s="81">
        <f ca="1">IF(ISNUMBER($L1285),VALUE(OFFSET(Banco!$A$1,Composições!$L1285-1,COLUMN(Composições!J1285)-4)),0)</f>
        <v>105.85</v>
      </c>
      <c r="K1285" s="1">
        <f>COUNTA($A$1:$A1285)-1</f>
        <v>201</v>
      </c>
      <c r="L1285" s="1">
        <f ca="1">MATCH(Composições!CONCATENAR,Banco!$A:$A,0)</f>
        <v>11417</v>
      </c>
      <c r="M1285" s="82" t="str">
        <f ca="1">IF(OR(ISERROR($L1285),$H1285="",$H1285=0),"",OFFSET(M$1,MATCH($K1285,$K$1:$K1285,0)-1,0))</f>
        <v>F</v>
      </c>
    </row>
    <row r="1286" spans="1:14" x14ac:dyDescent="0.2">
      <c r="B1286" s="92" t="s">
        <v>6165</v>
      </c>
      <c r="C1286" s="92" t="s">
        <v>141</v>
      </c>
      <c r="D1286" s="79" t="str">
        <f ca="1">IF(ISNUMBER($L1286),OFFSET(Banco!$A$1,Composições!$L1286-1,COLUMN(Composições!D1286)-1),"")</f>
        <v>AUXILIAR DE ELETRICISTA COM ENCARGOS COMPLEMENTARES</v>
      </c>
      <c r="E1286" s="78" t="str">
        <f ca="1">IF(ISNUMBER($L1286),OFFSET(Banco!$A$1,Composições!$L1286-1,COLUMN(Composições!E1286)-1),"")</f>
        <v>H</v>
      </c>
      <c r="F1286" s="78">
        <f t="shared" ca="1" si="223"/>
        <v>0</v>
      </c>
      <c r="G1286" s="78">
        <f t="shared" ca="1" si="223"/>
        <v>7.65</v>
      </c>
      <c r="H1286" s="80">
        <v>0.3</v>
      </c>
      <c r="I1286" s="81">
        <f ca="1">IF(ISNUMBER($L1286),VALUE(OFFSET(Banco!$A$1,Composições!$L1286-1,COLUMN(Composições!I1286)-4)),0)</f>
        <v>0</v>
      </c>
      <c r="J1286" s="81">
        <f ca="1">IF(ISNUMBER($L1286),VALUE(OFFSET(Banco!$A$1,Composições!$L1286-1,COLUMN(Composições!J1286)-4)),0)</f>
        <v>25.52</v>
      </c>
      <c r="K1286" s="1">
        <f>COUNTA($A$1:$A1286)-1</f>
        <v>201</v>
      </c>
      <c r="L1286" s="1">
        <f ca="1">MATCH(Composições!CONCATENAR,Banco!$A:$A,0)</f>
        <v>7039</v>
      </c>
      <c r="M1286" s="82" t="str">
        <f ca="1">IF(OR(ISERROR($L1286),$H1286="",$H1286=0),"",OFFSET(M$1,MATCH($K1286,$K$1:$K1286,0)-1,0))</f>
        <v>F</v>
      </c>
    </row>
    <row r="1287" spans="1:14" x14ac:dyDescent="0.2">
      <c r="B1287" s="92" t="s">
        <v>6165</v>
      </c>
      <c r="C1287" s="92" t="s">
        <v>147</v>
      </c>
      <c r="D1287" s="79" t="str">
        <f ca="1">IF(ISNUMBER($L1287),OFFSET(Banco!$A$1,Composições!$L1287-1,COLUMN(Composições!D1287)-1),"")</f>
        <v>ELETRICISTA COM ENCARGOS COMPLEMENTARES</v>
      </c>
      <c r="E1287" s="78" t="str">
        <f ca="1">IF(ISNUMBER($L1287),OFFSET(Banco!$A$1,Composições!$L1287-1,COLUMN(Composições!E1287)-1),"")</f>
        <v>H</v>
      </c>
      <c r="F1287" s="78">
        <f t="shared" ca="1" si="223"/>
        <v>0</v>
      </c>
      <c r="G1287" s="78">
        <f t="shared" ca="1" si="223"/>
        <v>9.48</v>
      </c>
      <c r="H1287" s="80">
        <v>0.3</v>
      </c>
      <c r="I1287" s="81">
        <f ca="1">IF(ISNUMBER($L1287),VALUE(OFFSET(Banco!$A$1,Composições!$L1287-1,COLUMN(Composições!I1287)-4)),0)</f>
        <v>0</v>
      </c>
      <c r="J1287" s="81">
        <f ca="1">IF(ISNUMBER($L1287),VALUE(OFFSET(Banco!$A$1,Composições!$L1287-1,COLUMN(Composições!J1287)-4)),0)</f>
        <v>31.63</v>
      </c>
      <c r="K1287" s="1">
        <f>COUNTA($A$1:$A1287)-1</f>
        <v>201</v>
      </c>
      <c r="L1287" s="1">
        <f ca="1">MATCH(Composições!CONCATENAR,Banco!$A:$A,0)</f>
        <v>7259</v>
      </c>
      <c r="M1287" s="82" t="str">
        <f ca="1">IF(OR(ISERROR($L1287),$H1287="",$H1287=0),"",OFFSET(M$1,MATCH($K1287,$K$1:$K1287,0)-1,0))</f>
        <v>F</v>
      </c>
    </row>
    <row r="1288" spans="1:14" customFormat="1" ht="12.75" x14ac:dyDescent="0.2">
      <c r="K1288">
        <f>COUNTA($A$1:$A1288)-1</f>
        <v>201</v>
      </c>
      <c r="M1288" s="85" t="str">
        <f ca="1">IF(OFFSET($M$1,MATCH(OFFSET(K1288,-1,0),$K$1:$K1288,0)-1,0)="F","F","")</f>
        <v>F</v>
      </c>
    </row>
    <row r="1289" spans="1:14" x14ac:dyDescent="0.2">
      <c r="A1289" s="83" t="str">
        <f>CONCATENAR</f>
        <v xml:space="preserve">Composição FNDE 346 </v>
      </c>
      <c r="B1289" s="86" t="s">
        <v>8423</v>
      </c>
      <c r="C1289" s="86" t="s">
        <v>8217</v>
      </c>
      <c r="D1289" s="87" t="s">
        <v>8216</v>
      </c>
      <c r="E1289" s="86" t="s">
        <v>6148</v>
      </c>
      <c r="F1289" s="88">
        <f ca="1">IF($L1289&gt;0,SUM(OFFSET(F1289,1,0,$L1289),0))</f>
        <v>0</v>
      </c>
      <c r="G1289" s="88">
        <f ca="1">IF($L1289&gt;0,SUM(OFFSET(G1289,1,0,$L1289),0))</f>
        <v>17.29</v>
      </c>
      <c r="H1289" s="89"/>
      <c r="I1289" s="90">
        <f ca="1">IF(ISERROR(F1289),0,F1289)</f>
        <v>0</v>
      </c>
      <c r="J1289" s="91">
        <f ca="1">IF(ISERROR(G1289),0,G1289)</f>
        <v>17.29</v>
      </c>
      <c r="K1289" s="1">
        <f>COUNTA($A$1:$A1289)-1</f>
        <v>202</v>
      </c>
      <c r="L1289" s="1">
        <f>IF(MAX(K:K)=K1289,MATCH(9999999,$K:$K)+1,MATCH(K1289+1,K:K,0))-ROW(L1289)-2</f>
        <v>3</v>
      </c>
      <c r="M1289" s="3" t="str">
        <f ca="1">IF(AND(OR(I1289&lt;&gt;0,J1289&lt;&gt;0),N1289="Sim"),"F","")</f>
        <v>F</v>
      </c>
      <c r="N1289" s="84" t="s">
        <v>64</v>
      </c>
    </row>
    <row r="1290" spans="1:14" ht="33.75" x14ac:dyDescent="0.2">
      <c r="B1290" s="92" t="s">
        <v>6169</v>
      </c>
      <c r="C1290" s="92" t="s">
        <v>8218</v>
      </c>
      <c r="D1290" s="79" t="str">
        <f ca="1">IF(ISNUMBER($L1290),OFFSET(Banco!$A$1,Composições!$L1290-1,COLUMN(Composições!D1290)-1),"")</f>
        <v>CABECOTE PARA ENTRADA DE LINHA DE ALIMENTACAO PARA ELETRODUTO, EM LIGA DE ALUMINIO COM ACABAMENTO ANTI CORROSIVO, COM FIXACAO POR ENCAIXE LISO DE 360 GRAUS, DE 1 1/2"</v>
      </c>
      <c r="E1290" s="78" t="str">
        <f ca="1">IF(ISNUMBER($L1290),OFFSET(Banco!$A$1,Composições!$L1290-1,COLUMN(Composições!E1290)-1),"")</f>
        <v>UN</v>
      </c>
      <c r="F1290" s="78">
        <f t="shared" ref="F1290:G1292" ca="1" si="224">TRUNC($H1290*ROUND(I1290,2),2)</f>
        <v>0</v>
      </c>
      <c r="G1290" s="78">
        <f t="shared" ca="1" si="224"/>
        <v>11.58</v>
      </c>
      <c r="H1290" s="80">
        <v>1</v>
      </c>
      <c r="I1290" s="81">
        <f ca="1">IF(ISNUMBER($L1290),VALUE(OFFSET(Banco!$A$1,Composições!$L1290-1,COLUMN(Composições!I1290)-4)),0)</f>
        <v>0</v>
      </c>
      <c r="J1290" s="81">
        <f ca="1">IF(ISNUMBER($L1290),VALUE(OFFSET(Banco!$A$1,Composições!$L1290-1,COLUMN(Composições!J1290)-4)),0)</f>
        <v>11.58</v>
      </c>
      <c r="K1290" s="1">
        <f>COUNTA($A$1:$A1290)-1</f>
        <v>202</v>
      </c>
      <c r="L1290" s="1">
        <f ca="1">MATCH(Composições!CONCATENAR,Banco!$A:$A,0)</f>
        <v>10630</v>
      </c>
      <c r="M1290" s="82" t="str">
        <f ca="1">IF(OR(ISERROR($L1290),$H1290="",$H1290=0),"",OFFSET(M$1,MATCH($K1290,$K$1:$K1290,0)-1,0))</f>
        <v>F</v>
      </c>
    </row>
    <row r="1291" spans="1:14" x14ac:dyDescent="0.2">
      <c r="B1291" s="92" t="s">
        <v>6165</v>
      </c>
      <c r="C1291" s="92" t="s">
        <v>141</v>
      </c>
      <c r="D1291" s="79" t="str">
        <f ca="1">IF(ISNUMBER($L1291),OFFSET(Banco!$A$1,Composições!$L1291-1,COLUMN(Composições!D1291)-1),"")</f>
        <v>AUXILIAR DE ELETRICISTA COM ENCARGOS COMPLEMENTARES</v>
      </c>
      <c r="E1291" s="78" t="str">
        <f ca="1">IF(ISNUMBER($L1291),OFFSET(Banco!$A$1,Composições!$L1291-1,COLUMN(Composições!E1291)-1),"")</f>
        <v>H</v>
      </c>
      <c r="F1291" s="78">
        <f t="shared" ca="1" si="224"/>
        <v>0</v>
      </c>
      <c r="G1291" s="78">
        <f t="shared" ca="1" si="224"/>
        <v>2.5499999999999998</v>
      </c>
      <c r="H1291" s="80">
        <v>0.1</v>
      </c>
      <c r="I1291" s="81">
        <f ca="1">IF(ISNUMBER($L1291),VALUE(OFFSET(Banco!$A$1,Composições!$L1291-1,COLUMN(Composições!I1291)-4)),0)</f>
        <v>0</v>
      </c>
      <c r="J1291" s="81">
        <f ca="1">IF(ISNUMBER($L1291),VALUE(OFFSET(Banco!$A$1,Composições!$L1291-1,COLUMN(Composições!J1291)-4)),0)</f>
        <v>25.52</v>
      </c>
      <c r="K1291" s="1">
        <f>COUNTA($A$1:$A1291)-1</f>
        <v>202</v>
      </c>
      <c r="L1291" s="1">
        <f ca="1">MATCH(Composições!CONCATENAR,Banco!$A:$A,0)</f>
        <v>7039</v>
      </c>
      <c r="M1291" s="82" t="str">
        <f ca="1">IF(OR(ISERROR($L1291),$H1291="",$H1291=0),"",OFFSET(M$1,MATCH($K1291,$K$1:$K1291,0)-1,0))</f>
        <v>F</v>
      </c>
    </row>
    <row r="1292" spans="1:14" x14ac:dyDescent="0.2">
      <c r="B1292" s="92" t="s">
        <v>6165</v>
      </c>
      <c r="C1292" s="92" t="s">
        <v>147</v>
      </c>
      <c r="D1292" s="79" t="str">
        <f ca="1">IF(ISNUMBER($L1292),OFFSET(Banco!$A$1,Composições!$L1292-1,COLUMN(Composições!D1292)-1),"")</f>
        <v>ELETRICISTA COM ENCARGOS COMPLEMENTARES</v>
      </c>
      <c r="E1292" s="78" t="str">
        <f ca="1">IF(ISNUMBER($L1292),OFFSET(Banco!$A$1,Composições!$L1292-1,COLUMN(Composições!E1292)-1),"")</f>
        <v>H</v>
      </c>
      <c r="F1292" s="78">
        <f t="shared" ca="1" si="224"/>
        <v>0</v>
      </c>
      <c r="G1292" s="78">
        <f t="shared" ca="1" si="224"/>
        <v>3.16</v>
      </c>
      <c r="H1292" s="80">
        <v>0.1</v>
      </c>
      <c r="I1292" s="81">
        <f ca="1">IF(ISNUMBER($L1292),VALUE(OFFSET(Banco!$A$1,Composições!$L1292-1,COLUMN(Composições!I1292)-4)),0)</f>
        <v>0</v>
      </c>
      <c r="J1292" s="81">
        <f ca="1">IF(ISNUMBER($L1292),VALUE(OFFSET(Banco!$A$1,Composições!$L1292-1,COLUMN(Composições!J1292)-4)),0)</f>
        <v>31.63</v>
      </c>
      <c r="K1292" s="1">
        <f>COUNTA($A$1:$A1292)-1</f>
        <v>202</v>
      </c>
      <c r="L1292" s="1">
        <f ca="1">MATCH(Composições!CONCATENAR,Banco!$A:$A,0)</f>
        <v>7259</v>
      </c>
      <c r="M1292" s="82" t="str">
        <f ca="1">IF(OR(ISERROR($L1292),$H1292="",$H1292=0),"",OFFSET(M$1,MATCH($K1292,$K$1:$K1292,0)-1,0))</f>
        <v>F</v>
      </c>
    </row>
    <row r="1293" spans="1:14" customFormat="1" ht="12.75" x14ac:dyDescent="0.2">
      <c r="K1293">
        <f>COUNTA($A$1:$A1293)-1</f>
        <v>202</v>
      </c>
      <c r="M1293" s="85" t="str">
        <f ca="1">IF(OFFSET($M$1,MATCH(OFFSET(K1293,-1,0),$K$1:$K1293,0)-1,0)="F","F","")</f>
        <v>F</v>
      </c>
    </row>
    <row r="1294" spans="1:14" x14ac:dyDescent="0.2">
      <c r="A1294" s="83" t="str">
        <f>CONCATENAR</f>
        <v>Composição FNDE 70</v>
      </c>
      <c r="B1294" s="86" t="s">
        <v>8423</v>
      </c>
      <c r="C1294" s="86" t="s">
        <v>8354</v>
      </c>
      <c r="D1294" s="87" t="s">
        <v>8353</v>
      </c>
      <c r="E1294" s="86" t="s">
        <v>6148</v>
      </c>
      <c r="F1294" s="88">
        <f ca="1">IF($L1294&gt;0,SUM(OFFSET(F1294,1,0,$L1294),0))</f>
        <v>0</v>
      </c>
      <c r="G1294" s="88">
        <f ca="1">IF($L1294&gt;0,SUM(OFFSET(G1294,1,0,$L1294),0))</f>
        <v>19.11</v>
      </c>
      <c r="H1294" s="89"/>
      <c r="I1294" s="90">
        <f ca="1">IF(ISERROR(F1294),0,F1294)</f>
        <v>0</v>
      </c>
      <c r="J1294" s="91">
        <f ca="1">IF(ISERROR(G1294),0,G1294)</f>
        <v>19.11</v>
      </c>
      <c r="K1294" s="1">
        <f>COUNTA($A$1:$A1294)-1</f>
        <v>203</v>
      </c>
      <c r="L1294" s="1">
        <f>IF(MAX(K:K)=K1294,MATCH(9999999,$K:$K)+1,MATCH(K1294+1,K:K,0))-ROW(L1294)-2</f>
        <v>3</v>
      </c>
      <c r="M1294" s="3" t="str">
        <f ca="1">IF(AND(OR(I1294&lt;&gt;0,J1294&lt;&gt;0),N1294="Sim"),"F","")</f>
        <v>F</v>
      </c>
      <c r="N1294" s="84" t="s">
        <v>64</v>
      </c>
    </row>
    <row r="1295" spans="1:14" ht="22.5" x14ac:dyDescent="0.2">
      <c r="B1295" s="92" t="s">
        <v>6169</v>
      </c>
      <c r="C1295" s="92" t="s">
        <v>8379</v>
      </c>
      <c r="D1295" s="79" t="str">
        <f ca="1">IF(ISNUMBER($L1295),OFFSET(Banco!$A$1,Composições!$L1295-1,COLUMN(Composições!D1295)-1),"")</f>
        <v>TERMINAL A COMPRESSAO EM COBRE ESTANHADO PARA CABO 50 MM2, 1 FURO E 1 COMPRESSAO, PARA PARAFUSO DE FIXACAO M8</v>
      </c>
      <c r="E1295" s="78" t="str">
        <f ca="1">IF(ISNUMBER($L1295),OFFSET(Banco!$A$1,Composições!$L1295-1,COLUMN(Composições!E1295)-1),"")</f>
        <v>UN</v>
      </c>
      <c r="F1295" s="78">
        <f t="shared" ref="F1295:G1297" ca="1" si="225">TRUNC($H1295*ROUND(I1295,2),2)</f>
        <v>0</v>
      </c>
      <c r="G1295" s="78">
        <f t="shared" ca="1" si="225"/>
        <v>7.5</v>
      </c>
      <c r="H1295" s="80">
        <v>1</v>
      </c>
      <c r="I1295" s="81">
        <f ca="1">IF(ISNUMBER($L1295),VALUE(OFFSET(Banco!$A$1,Composições!$L1295-1,COLUMN(Composições!I1295)-4)),0)</f>
        <v>0</v>
      </c>
      <c r="J1295" s="81">
        <f ca="1">IF(ISNUMBER($L1295),VALUE(OFFSET(Banco!$A$1,Composições!$L1295-1,COLUMN(Composições!J1295)-4)),0)</f>
        <v>7.5</v>
      </c>
      <c r="K1295" s="1">
        <f>COUNTA($A$1:$A1295)-1</f>
        <v>203</v>
      </c>
      <c r="L1295" s="1">
        <f ca="1">MATCH(Composições!CONCATENAR,Banco!$A:$A,0)</f>
        <v>14143</v>
      </c>
      <c r="M1295" s="82" t="str">
        <f ca="1">IF(OR(ISERROR($L1295),$H1295="",$H1295=0),"",OFFSET(M$1,MATCH($K1295,$K$1:$K1295,0)-1,0))</f>
        <v>F</v>
      </c>
    </row>
    <row r="1296" spans="1:14" x14ac:dyDescent="0.2">
      <c r="B1296" s="92" t="s">
        <v>6165</v>
      </c>
      <c r="C1296" s="92" t="s">
        <v>139</v>
      </c>
      <c r="D1296" s="79" t="str">
        <f ca="1">IF(ISNUMBER($L1296),OFFSET(Banco!$A$1,Composições!$L1296-1,COLUMN(Composições!D1296)-1),"")</f>
        <v>AJUDANTE ESPECIALIZADO COM ENCARGOS COMPLEMENTARES</v>
      </c>
      <c r="E1296" s="78" t="str">
        <f ca="1">IF(ISNUMBER($L1296),OFFSET(Banco!$A$1,Composições!$L1296-1,COLUMN(Composições!E1296)-1),"")</f>
        <v>H</v>
      </c>
      <c r="F1296" s="78">
        <f t="shared" ca="1" si="225"/>
        <v>0</v>
      </c>
      <c r="G1296" s="78">
        <f t="shared" ca="1" si="225"/>
        <v>5.29</v>
      </c>
      <c r="H1296" s="80">
        <v>0.2</v>
      </c>
      <c r="I1296" s="81">
        <f ca="1">IF(ISNUMBER($L1296),VALUE(OFFSET(Banco!$A$1,Composições!$L1296-1,COLUMN(Composições!I1296)-4)),0)</f>
        <v>0</v>
      </c>
      <c r="J1296" s="81">
        <f ca="1">IF(ISNUMBER($L1296),VALUE(OFFSET(Banco!$A$1,Composições!$L1296-1,COLUMN(Composições!J1296)-4)),0)</f>
        <v>26.45</v>
      </c>
      <c r="K1296" s="1">
        <f>COUNTA($A$1:$A1296)-1</f>
        <v>203</v>
      </c>
      <c r="L1296" s="1">
        <f ca="1">MATCH(Composições!CONCATENAR,Banco!$A:$A,0)</f>
        <v>7021</v>
      </c>
      <c r="M1296" s="82" t="str">
        <f ca="1">IF(OR(ISERROR($L1296),$H1296="",$H1296=0),"",OFFSET(M$1,MATCH($K1296,$K$1:$K1296,0)-1,0))</f>
        <v>F</v>
      </c>
    </row>
    <row r="1297" spans="1:14" x14ac:dyDescent="0.2">
      <c r="B1297" s="92" t="s">
        <v>6165</v>
      </c>
      <c r="C1297" s="92" t="s">
        <v>147</v>
      </c>
      <c r="D1297" s="79" t="str">
        <f ca="1">IF(ISNUMBER($L1297),OFFSET(Banco!$A$1,Composições!$L1297-1,COLUMN(Composições!D1297)-1),"")</f>
        <v>ELETRICISTA COM ENCARGOS COMPLEMENTARES</v>
      </c>
      <c r="E1297" s="78" t="str">
        <f ca="1">IF(ISNUMBER($L1297),OFFSET(Banco!$A$1,Composições!$L1297-1,COLUMN(Composições!E1297)-1),"")</f>
        <v>H</v>
      </c>
      <c r="F1297" s="78">
        <f t="shared" ca="1" si="225"/>
        <v>0</v>
      </c>
      <c r="G1297" s="78">
        <f t="shared" ca="1" si="225"/>
        <v>6.32</v>
      </c>
      <c r="H1297" s="80">
        <v>0.2</v>
      </c>
      <c r="I1297" s="81">
        <f ca="1">IF(ISNUMBER($L1297),VALUE(OFFSET(Banco!$A$1,Composições!$L1297-1,COLUMN(Composições!I1297)-4)),0)</f>
        <v>0</v>
      </c>
      <c r="J1297" s="81">
        <f ca="1">IF(ISNUMBER($L1297),VALUE(OFFSET(Banco!$A$1,Composições!$L1297-1,COLUMN(Composições!J1297)-4)),0)</f>
        <v>31.63</v>
      </c>
      <c r="K1297" s="1">
        <f>COUNTA($A$1:$A1297)-1</f>
        <v>203</v>
      </c>
      <c r="L1297" s="1">
        <f ca="1">MATCH(Composições!CONCATENAR,Banco!$A:$A,0)</f>
        <v>7259</v>
      </c>
      <c r="M1297" s="82" t="str">
        <f ca="1">IF(OR(ISERROR($L1297),$H1297="",$H1297=0),"",OFFSET(M$1,MATCH($K1297,$K$1:$K1297,0)-1,0))</f>
        <v>F</v>
      </c>
    </row>
    <row r="1298" spans="1:14" customFormat="1" ht="12.75" x14ac:dyDescent="0.2">
      <c r="K1298">
        <f>COUNTA($A$1:$A1298)-1</f>
        <v>203</v>
      </c>
      <c r="M1298" s="85" t="str">
        <f ca="1">IF(OFFSET($M$1,MATCH(OFFSET(K1298,-1,0),$K$1:$K1298,0)-1,0)="F","F","")</f>
        <v>F</v>
      </c>
    </row>
    <row r="1299" spans="1:14" x14ac:dyDescent="0.2">
      <c r="A1299" s="83" t="str">
        <f>CONCATENAR</f>
        <v>Composição FNDE 42</v>
      </c>
      <c r="B1299" s="86" t="s">
        <v>8423</v>
      </c>
      <c r="C1299" s="86" t="s">
        <v>8352</v>
      </c>
      <c r="D1299" s="87" t="s">
        <v>8351</v>
      </c>
      <c r="E1299" s="86" t="s">
        <v>6148</v>
      </c>
      <c r="F1299" s="88">
        <f ca="1">IF($L1299&gt;0,SUM(OFFSET(F1299,1,0,$L1299),0))</f>
        <v>0</v>
      </c>
      <c r="G1299" s="88">
        <f ca="1">IF($L1299&gt;0,SUM(OFFSET(G1299,1,0,$L1299),0))</f>
        <v>267.48</v>
      </c>
      <c r="H1299" s="89"/>
      <c r="I1299" s="90">
        <f ca="1">IF(ISERROR(F1299),0,F1299)</f>
        <v>0</v>
      </c>
      <c r="J1299" s="91">
        <f ca="1">IF(ISERROR(G1299),0,G1299)</f>
        <v>267.48</v>
      </c>
      <c r="K1299" s="1">
        <f>COUNTA($A$1:$A1299)-1</f>
        <v>204</v>
      </c>
      <c r="L1299" s="1">
        <f>IF(MAX(K:K)=K1299,MATCH(9999999,$K:$K)+1,MATCH(K1299+1,K:K,0))-ROW(L1299)-2</f>
        <v>3</v>
      </c>
      <c r="M1299" s="3" t="str">
        <f ca="1">IF(AND(OR(I1299&lt;&gt;0,J1299&lt;&gt;0),N1299="Sim"),"F","")</f>
        <v>F</v>
      </c>
      <c r="N1299" s="84" t="s">
        <v>64</v>
      </c>
    </row>
    <row r="1300" spans="1:14" x14ac:dyDescent="0.2">
      <c r="B1300" s="92" t="s">
        <v>15547</v>
      </c>
      <c r="C1300" s="92" t="s">
        <v>8324</v>
      </c>
      <c r="D1300" s="79" t="str">
        <f ca="1">IF(ISNUMBER($L1300),OFFSET(Banco!$A$1,Composições!$L1300-1,COLUMN(Composições!D1300)-1),"")</f>
        <v>Exaustor para banheiro, bivolt, ref.: C 80 A, da Ventokit ou similar</v>
      </c>
      <c r="E1300" s="78" t="str">
        <f ca="1">IF(ISNUMBER($L1300),OFFSET(Banco!$A$1,Composições!$L1300-1,COLUMN(Composições!E1300)-1),"")</f>
        <v>un</v>
      </c>
      <c r="F1300" s="78">
        <f t="shared" ref="F1300:G1302" ca="1" si="226">TRUNC($H1300*ROUND(I1300,2),2)</f>
        <v>0</v>
      </c>
      <c r="G1300" s="78">
        <f t="shared" ca="1" si="226"/>
        <v>233.61</v>
      </c>
      <c r="H1300" s="80">
        <v>1</v>
      </c>
      <c r="I1300" s="81">
        <f ca="1">IF(ISNUMBER($L1300),VALUE(OFFSET(Banco!$A$1,Composições!$L1300-1,COLUMN(Composições!I1300)-4)),0)</f>
        <v>0</v>
      </c>
      <c r="J1300" s="81">
        <f ca="1">IF(ISNUMBER($L1300),VALUE(OFFSET(Banco!$A$1,Composições!$L1300-1,COLUMN(Composições!J1300)-4)),0)</f>
        <v>233.61</v>
      </c>
      <c r="K1300" s="1">
        <f>COUNTA($A$1:$A1300)-1</f>
        <v>204</v>
      </c>
      <c r="L1300" s="1">
        <f ca="1">MATCH(Composições!CONCATENAR,Banco!$A:$A,0)</f>
        <v>14809</v>
      </c>
      <c r="M1300" s="82" t="str">
        <f ca="1">IF(OR(ISERROR($L1300),$H1300="",$H1300=0),"",OFFSET(M$1,MATCH($K1300,$K$1:$K1300,0)-1,0))</f>
        <v>F</v>
      </c>
    </row>
    <row r="1301" spans="1:14" x14ac:dyDescent="0.2">
      <c r="B1301" s="92" t="s">
        <v>6169</v>
      </c>
      <c r="C1301" s="92" t="s">
        <v>8123</v>
      </c>
      <c r="D1301" s="79" t="str">
        <f ca="1">IF(ISNUMBER($L1301),OFFSET(Banco!$A$1,Composições!$L1301-1,COLUMN(Composições!D1301)-1),"")</f>
        <v>AJUDANTE DE ELETRICISTA (HORISTA)</v>
      </c>
      <c r="E1301" s="78" t="str">
        <f ca="1">IF(ISNUMBER($L1301),OFFSET(Banco!$A$1,Composições!$L1301-1,COLUMN(Composições!E1301)-1),"")</f>
        <v>H</v>
      </c>
      <c r="F1301" s="78">
        <f t="shared" ca="1" si="226"/>
        <v>0</v>
      </c>
      <c r="G1301" s="78">
        <f t="shared" ca="1" si="226"/>
        <v>14.58</v>
      </c>
      <c r="H1301" s="80">
        <v>0.8</v>
      </c>
      <c r="I1301" s="81">
        <f ca="1">IF(ISNUMBER($L1301),VALUE(OFFSET(Banco!$A$1,Composições!$L1301-1,COLUMN(Composições!I1301)-4)),0)</f>
        <v>0</v>
      </c>
      <c r="J1301" s="81">
        <f ca="1">IF(ISNUMBER($L1301),VALUE(OFFSET(Banco!$A$1,Composições!$L1301-1,COLUMN(Composições!J1301)-4)),0)</f>
        <v>18.23</v>
      </c>
      <c r="K1301" s="1">
        <f>COUNTA($A$1:$A1301)-1</f>
        <v>204</v>
      </c>
      <c r="L1301" s="1">
        <f ca="1">MATCH(Composições!CONCATENAR,Banco!$A:$A,0)</f>
        <v>10086</v>
      </c>
      <c r="M1301" s="82" t="str">
        <f ca="1">IF(OR(ISERROR($L1301),$H1301="",$H1301=0),"",OFFSET(M$1,MATCH($K1301,$K$1:$K1301,0)-1,0))</f>
        <v>F</v>
      </c>
    </row>
    <row r="1302" spans="1:14" x14ac:dyDescent="0.2">
      <c r="B1302" s="92" t="s">
        <v>6169</v>
      </c>
      <c r="C1302" s="92" t="s">
        <v>8380</v>
      </c>
      <c r="D1302" s="79" t="str">
        <f ca="1">IF(ISNUMBER($L1302),OFFSET(Banco!$A$1,Composições!$L1302-1,COLUMN(Composições!D1302)-1),"")</f>
        <v>ELETRICISTA (HORISTA)</v>
      </c>
      <c r="E1302" s="78" t="str">
        <f ca="1">IF(ISNUMBER($L1302),OFFSET(Banco!$A$1,Composições!$L1302-1,COLUMN(Composições!E1302)-1),"")</f>
        <v>H</v>
      </c>
      <c r="F1302" s="78">
        <f t="shared" ca="1" si="226"/>
        <v>0</v>
      </c>
      <c r="G1302" s="78">
        <f t="shared" ca="1" si="226"/>
        <v>19.29</v>
      </c>
      <c r="H1302" s="80">
        <v>0.8</v>
      </c>
      <c r="I1302" s="81">
        <f ca="1">IF(ISNUMBER($L1302),VALUE(OFFSET(Banco!$A$1,Composições!$L1302-1,COLUMN(Composições!I1302)-4)),0)</f>
        <v>0</v>
      </c>
      <c r="J1302" s="81">
        <f ca="1">IF(ISNUMBER($L1302),VALUE(OFFSET(Banco!$A$1,Composições!$L1302-1,COLUMN(Composições!J1302)-4)),0)</f>
        <v>24.12</v>
      </c>
      <c r="K1302" s="1">
        <f>COUNTA($A$1:$A1302)-1</f>
        <v>204</v>
      </c>
      <c r="L1302" s="1">
        <f ca="1">MATCH(Composições!CONCATENAR,Banco!$A:$A,0)</f>
        <v>11730</v>
      </c>
      <c r="M1302" s="82" t="str">
        <f ca="1">IF(OR(ISERROR($L1302),$H1302="",$H1302=0),"",OFFSET(M$1,MATCH($K1302,$K$1:$K1302,0)-1,0))</f>
        <v>F</v>
      </c>
    </row>
    <row r="1303" spans="1:14" customFormat="1" ht="12.75" x14ac:dyDescent="0.2">
      <c r="K1303">
        <f>COUNTA($A$1:$A1303)-1</f>
        <v>204</v>
      </c>
      <c r="M1303" s="85" t="str">
        <f ca="1">IF(OFFSET($M$1,MATCH(OFFSET(K1303,-1,0),$K$1:$K1303,0)-1,0)="F","F","")</f>
        <v>F</v>
      </c>
    </row>
    <row r="1304" spans="1:14" x14ac:dyDescent="0.2">
      <c r="A1304" s="83" t="str">
        <f>CONCATENAR</f>
        <v>Composição FNDE 44</v>
      </c>
      <c r="B1304" s="86" t="s">
        <v>8423</v>
      </c>
      <c r="C1304" s="86" t="s">
        <v>8350</v>
      </c>
      <c r="D1304" s="87" t="s">
        <v>8349</v>
      </c>
      <c r="E1304" s="86" t="s">
        <v>6147</v>
      </c>
      <c r="F1304" s="88">
        <f ca="1">IF($L1304&gt;0,SUM(OFFSET(F1304,1,0,$L1304),0))</f>
        <v>0</v>
      </c>
      <c r="G1304" s="88">
        <f ca="1">IF($L1304&gt;0,SUM(OFFSET(G1304,1,0,$L1304),0))</f>
        <v>117.05</v>
      </c>
      <c r="H1304" s="89"/>
      <c r="I1304" s="90">
        <f ca="1">IF(ISERROR(F1304),0,F1304)</f>
        <v>0</v>
      </c>
      <c r="J1304" s="91">
        <f ca="1">IF(ISERROR(G1304),0,G1304)</f>
        <v>117.05</v>
      </c>
      <c r="K1304" s="1">
        <f>COUNTA($A$1:$A1304)-1</f>
        <v>205</v>
      </c>
      <c r="L1304" s="1">
        <f>IF(MAX(K:K)=K1304,MATCH(9999999,$K:$K)+1,MATCH(K1304+1,K:K,0))-ROW(L1304)-2</f>
        <v>3</v>
      </c>
      <c r="M1304" s="3" t="str">
        <f ca="1">IF(AND(OR(I1304&lt;&gt;0,J1304&lt;&gt;0),N1304="Sim"),"F","")</f>
        <v>F</v>
      </c>
      <c r="N1304" s="84" t="s">
        <v>64</v>
      </c>
    </row>
    <row r="1305" spans="1:14" ht="22.5" x14ac:dyDescent="0.2">
      <c r="B1305" s="92" t="s">
        <v>15541</v>
      </c>
      <c r="C1305" s="92" t="s">
        <v>15573</v>
      </c>
      <c r="D1305" s="79" t="str">
        <f ca="1">IF(ISNUMBER($L1305),OFFSET(Banco!$A$1,Composições!$L1305-1,COLUMN(Composições!D1305)-1),"")</f>
        <v>Eletroduto com costura galvanizado eletroliticamente, DN = 4´ - NBR13057</v>
      </c>
      <c r="E1305" s="78" t="str">
        <f ca="1">IF(ISNUMBER($L1305),OFFSET(Banco!$A$1,Composições!$L1305-1,COLUMN(Composições!E1305)-1),"")</f>
        <v>M</v>
      </c>
      <c r="F1305" s="78">
        <f t="shared" ref="F1305:G1307" ca="1" si="227">TRUNC($H1305*ROUND(I1305,2),2)</f>
        <v>0</v>
      </c>
      <c r="G1305" s="78">
        <f t="shared" ca="1" si="227"/>
        <v>95.81</v>
      </c>
      <c r="H1305" s="80">
        <v>1</v>
      </c>
      <c r="I1305" s="81">
        <f ca="1">IF(ISNUMBER($L1305),VALUE(OFFSET(Banco!$A$1,Composições!$L1305-1,COLUMN(Composições!I1305)-4)),0)</f>
        <v>0</v>
      </c>
      <c r="J1305" s="81">
        <f ca="1">IF(ISNUMBER($L1305),VALUE(OFFSET(Banco!$A$1,Composições!$L1305-1,COLUMN(Composições!J1305)-4)),0)</f>
        <v>95.81</v>
      </c>
      <c r="K1305" s="1">
        <f>COUNTA($A$1:$A1305)-1</f>
        <v>205</v>
      </c>
      <c r="L1305" s="1">
        <f ca="1">MATCH(Composições!CONCATENAR,Banco!$A:$A,0)</f>
        <v>14810</v>
      </c>
      <c r="M1305" s="82" t="str">
        <f ca="1">IF(OR(ISERROR($L1305),$H1305="",$H1305=0),"",OFFSET(M$1,MATCH($K1305,$K$1:$K1305,0)-1,0))</f>
        <v>F</v>
      </c>
    </row>
    <row r="1306" spans="1:14" x14ac:dyDescent="0.2">
      <c r="B1306" s="92" t="s">
        <v>6169</v>
      </c>
      <c r="C1306" s="92" t="s">
        <v>8381</v>
      </c>
      <c r="D1306" s="79" t="str">
        <f ca="1">IF(ISNUMBER($L1306),OFFSET(Banco!$A$1,Composições!$L1306-1,COLUMN(Composições!D1306)-1),"")</f>
        <v>MONTADOR DE MAQUINAS (HORISTA)</v>
      </c>
      <c r="E1306" s="78" t="str">
        <f ca="1">IF(ISNUMBER($L1306),OFFSET(Banco!$A$1,Composições!$L1306-1,COLUMN(Composições!E1306)-1),"")</f>
        <v>H</v>
      </c>
      <c r="F1306" s="78">
        <f t="shared" ca="1" si="227"/>
        <v>0</v>
      </c>
      <c r="G1306" s="78">
        <f t="shared" ca="1" si="227"/>
        <v>13.33</v>
      </c>
      <c r="H1306" s="80">
        <v>0.5</v>
      </c>
      <c r="I1306" s="81">
        <f ca="1">IF(ISNUMBER($L1306),VALUE(OFFSET(Banco!$A$1,Composições!$L1306-1,COLUMN(Composições!I1306)-4)),0)</f>
        <v>0</v>
      </c>
      <c r="J1306" s="81">
        <f ca="1">IF(ISNUMBER($L1306),VALUE(OFFSET(Banco!$A$1,Composições!$L1306-1,COLUMN(Composições!J1306)-4)),0)</f>
        <v>26.66</v>
      </c>
      <c r="K1306" s="1">
        <f>COUNTA($A$1:$A1306)-1</f>
        <v>205</v>
      </c>
      <c r="L1306" s="1">
        <f ca="1">MATCH(Composições!CONCATENAR,Banco!$A:$A,0)</f>
        <v>12936</v>
      </c>
      <c r="M1306" s="82" t="str">
        <f ca="1">IF(OR(ISERROR($L1306),$H1306="",$H1306=0),"",OFFSET(M$1,MATCH($K1306,$K$1:$K1306,0)-1,0))</f>
        <v>F</v>
      </c>
    </row>
    <row r="1307" spans="1:14" x14ac:dyDescent="0.2">
      <c r="B1307" s="92" t="s">
        <v>6169</v>
      </c>
      <c r="C1307" s="92" t="s">
        <v>7957</v>
      </c>
      <c r="D1307" s="79" t="str">
        <f ca="1">IF(ISNUMBER($L1307),OFFSET(Banco!$A$1,Composições!$L1307-1,COLUMN(Composições!D1307)-1),"")</f>
        <v>SERVENTE DE OBRAS (HORISTA)</v>
      </c>
      <c r="E1307" s="78" t="str">
        <f ca="1">IF(ISNUMBER($L1307),OFFSET(Banco!$A$1,Composições!$L1307-1,COLUMN(Composições!E1307)-1),"")</f>
        <v>H</v>
      </c>
      <c r="F1307" s="78">
        <f t="shared" ca="1" si="227"/>
        <v>0</v>
      </c>
      <c r="G1307" s="78">
        <f t="shared" ca="1" si="227"/>
        <v>7.91</v>
      </c>
      <c r="H1307" s="80">
        <v>0.5</v>
      </c>
      <c r="I1307" s="81">
        <f ca="1">IF(ISNUMBER($L1307),VALUE(OFFSET(Banco!$A$1,Composições!$L1307-1,COLUMN(Composições!I1307)-4)),0)</f>
        <v>0</v>
      </c>
      <c r="J1307" s="81">
        <f ca="1">IF(ISNUMBER($L1307),VALUE(OFFSET(Banco!$A$1,Composições!$L1307-1,COLUMN(Composições!J1307)-4)),0)</f>
        <v>15.82</v>
      </c>
      <c r="K1307" s="1">
        <f>COUNTA($A$1:$A1307)-1</f>
        <v>205</v>
      </c>
      <c r="L1307" s="1">
        <f ca="1">MATCH(Composições!CONCATENAR,Banco!$A:$A,0)</f>
        <v>13739</v>
      </c>
      <c r="M1307" s="82" t="str">
        <f ca="1">IF(OR(ISERROR($L1307),$H1307="",$H1307=0),"",OFFSET(M$1,MATCH($K1307,$K$1:$K1307,0)-1,0))</f>
        <v>F</v>
      </c>
    </row>
    <row r="1308" spans="1:14" customFormat="1" ht="12.75" x14ac:dyDescent="0.2">
      <c r="K1308">
        <f>COUNTA($A$1:$A1308)-1</f>
        <v>205</v>
      </c>
      <c r="M1308" s="85" t="str">
        <f ca="1">IF(OFFSET($M$1,MATCH(OFFSET(K1308,-1,0),$K$1:$K1308,0)-1,0)="F","F","")</f>
        <v>F</v>
      </c>
    </row>
    <row r="1309" spans="1:14" x14ac:dyDescent="0.2">
      <c r="A1309" s="83" t="str">
        <f>CONCATENAR</f>
        <v>Composição FNDE 45</v>
      </c>
      <c r="B1309" s="86" t="s">
        <v>8423</v>
      </c>
      <c r="C1309" s="86" t="s">
        <v>8348</v>
      </c>
      <c r="D1309" s="87" t="s">
        <v>8347</v>
      </c>
      <c r="E1309" s="86" t="s">
        <v>6148</v>
      </c>
      <c r="F1309" s="88">
        <f ca="1">IF($L1309&gt;0,SUM(OFFSET(F1309,1,0,$L1309),0))</f>
        <v>0</v>
      </c>
      <c r="G1309" s="88">
        <f ca="1">IF($L1309&gt;0,SUM(OFFSET(G1309,1,0,$L1309),0))</f>
        <v>8909.619999999999</v>
      </c>
      <c r="H1309" s="89"/>
      <c r="I1309" s="90">
        <f ca="1">IF(ISERROR(F1309),0,F1309)</f>
        <v>0</v>
      </c>
      <c r="J1309" s="91">
        <f ca="1">IF(ISERROR(G1309),0,G1309)</f>
        <v>8909.619999999999</v>
      </c>
      <c r="K1309" s="1">
        <f>COUNTA($A$1:$A1309)-1</f>
        <v>206</v>
      </c>
      <c r="L1309" s="1">
        <f>IF(MAX(K:K)=K1309,MATCH(9999999,$K:$K)+1,MATCH(K1309+1,K:K,0))-ROW(L1309)-2</f>
        <v>3</v>
      </c>
      <c r="M1309" s="3" t="str">
        <f ca="1">IF(AND(OR(I1309&lt;&gt;0,J1309&lt;&gt;0),N1309="Sim"),"F","")</f>
        <v>F</v>
      </c>
      <c r="N1309" s="84" t="s">
        <v>64</v>
      </c>
    </row>
    <row r="1310" spans="1:14" ht="22.5" x14ac:dyDescent="0.2">
      <c r="B1310" s="102" t="s">
        <v>15541</v>
      </c>
      <c r="C1310" s="92" t="s">
        <v>8323</v>
      </c>
      <c r="D1310" s="79" t="str">
        <f ca="1">IF(ISNUMBER($L1310),OFFSET(Banco!$A$1,Composições!$L1310-1,COLUMN(Composições!D1310)-1),"")</f>
        <v>Coifa em aço inoxidável com filtro e exaustor axial - área de 3,01 até 7,50 m²</v>
      </c>
      <c r="E1310" s="78" t="str">
        <f ca="1">IF(ISNUMBER($L1310),OFFSET(Banco!$A$1,Composições!$L1310-1,COLUMN(Composições!E1310)-1),"")</f>
        <v>m2</v>
      </c>
      <c r="F1310" s="78">
        <f t="shared" ref="F1310:G1312" ca="1" si="228">TRUNC($H1310*ROUND(I1310,2),2)</f>
        <v>0</v>
      </c>
      <c r="G1310" s="78">
        <f t="shared" ca="1" si="228"/>
        <v>8859.23</v>
      </c>
      <c r="H1310" s="80">
        <v>1</v>
      </c>
      <c r="I1310" s="81">
        <f ca="1">IF(ISNUMBER($L1310),VALUE(OFFSET(Banco!$A$1,Composições!$L1310-1,COLUMN(Composições!I1310)-4)),0)</f>
        <v>0</v>
      </c>
      <c r="J1310" s="81">
        <f ca="1">IF(ISNUMBER($L1310),VALUE(OFFSET(Banco!$A$1,Composições!$L1310-1,COLUMN(Composições!J1310)-4)),0)</f>
        <v>8859.23</v>
      </c>
      <c r="K1310" s="1">
        <f>COUNTA($A$1:$A1310)-1</f>
        <v>206</v>
      </c>
      <c r="L1310" s="1">
        <f ca="1">MATCH(Composições!CONCATENAR,Banco!$A:$A,0)</f>
        <v>14790</v>
      </c>
      <c r="M1310" s="82" t="str">
        <f ca="1">IF(OR(ISERROR($L1310),$H1310="",$H1310=0),"",OFFSET(M$1,MATCH($K1310,$K$1:$K1310,0)-1,0))</f>
        <v>F</v>
      </c>
    </row>
    <row r="1311" spans="1:14" x14ac:dyDescent="0.2">
      <c r="B1311" s="92" t="s">
        <v>6169</v>
      </c>
      <c r="C1311" s="92" t="s">
        <v>8381</v>
      </c>
      <c r="D1311" s="79" t="str">
        <f ca="1">IF(ISNUMBER($L1311),OFFSET(Banco!$A$1,Composições!$L1311-1,COLUMN(Composições!D1311)-1),"")</f>
        <v>MONTADOR DE MAQUINAS (HORISTA)</v>
      </c>
      <c r="E1311" s="78" t="str">
        <f ca="1">IF(ISNUMBER($L1311),OFFSET(Banco!$A$1,Composições!$L1311-1,COLUMN(Composições!E1311)-1),"")</f>
        <v>H</v>
      </c>
      <c r="F1311" s="78">
        <f t="shared" ca="1" si="228"/>
        <v>0</v>
      </c>
      <c r="G1311" s="78">
        <f t="shared" ca="1" si="228"/>
        <v>26.66</v>
      </c>
      <c r="H1311" s="80">
        <v>1</v>
      </c>
      <c r="I1311" s="81">
        <f ca="1">IF(ISNUMBER($L1311),VALUE(OFFSET(Banco!$A$1,Composições!$L1311-1,COLUMN(Composições!I1311)-4)),0)</f>
        <v>0</v>
      </c>
      <c r="J1311" s="81">
        <f ca="1">IF(ISNUMBER($L1311),VALUE(OFFSET(Banco!$A$1,Composições!$L1311-1,COLUMN(Composições!J1311)-4)),0)</f>
        <v>26.66</v>
      </c>
      <c r="K1311" s="1">
        <f>COUNTA($A$1:$A1311)-1</f>
        <v>206</v>
      </c>
      <c r="L1311" s="1">
        <f ca="1">MATCH(Composições!CONCATENAR,Banco!$A:$A,0)</f>
        <v>12936</v>
      </c>
      <c r="M1311" s="82" t="str">
        <f ca="1">IF(OR(ISERROR($L1311),$H1311="",$H1311=0),"",OFFSET(M$1,MATCH($K1311,$K$1:$K1311,0)-1,0))</f>
        <v>F</v>
      </c>
    </row>
    <row r="1312" spans="1:14" x14ac:dyDescent="0.2">
      <c r="B1312" s="92" t="s">
        <v>6169</v>
      </c>
      <c r="C1312" s="92" t="s">
        <v>7957</v>
      </c>
      <c r="D1312" s="79" t="str">
        <f ca="1">IF(ISNUMBER($L1312),OFFSET(Banco!$A$1,Composições!$L1312-1,COLUMN(Composições!D1312)-1),"")</f>
        <v>SERVENTE DE OBRAS (HORISTA)</v>
      </c>
      <c r="E1312" s="78" t="str">
        <f ca="1">IF(ISNUMBER($L1312),OFFSET(Banco!$A$1,Composições!$L1312-1,COLUMN(Composições!E1312)-1),"")</f>
        <v>H</v>
      </c>
      <c r="F1312" s="78">
        <f t="shared" ca="1" si="228"/>
        <v>0</v>
      </c>
      <c r="G1312" s="78">
        <f t="shared" ca="1" si="228"/>
        <v>23.73</v>
      </c>
      <c r="H1312" s="80">
        <v>1.5</v>
      </c>
      <c r="I1312" s="81">
        <f ca="1">IF(ISNUMBER($L1312),VALUE(OFFSET(Banco!$A$1,Composições!$L1312-1,COLUMN(Composições!I1312)-4)),0)</f>
        <v>0</v>
      </c>
      <c r="J1312" s="81">
        <f ca="1">IF(ISNUMBER($L1312),VALUE(OFFSET(Banco!$A$1,Composições!$L1312-1,COLUMN(Composições!J1312)-4)),0)</f>
        <v>15.82</v>
      </c>
      <c r="K1312" s="1">
        <f>COUNTA($A$1:$A1312)-1</f>
        <v>206</v>
      </c>
      <c r="L1312" s="1">
        <f ca="1">MATCH(Composições!CONCATENAR,Banco!$A:$A,0)</f>
        <v>13739</v>
      </c>
      <c r="M1312" s="82" t="str">
        <f ca="1">IF(OR(ISERROR($L1312),$H1312="",$H1312=0),"",OFFSET(M$1,MATCH($K1312,$K$1:$K1312,0)-1,0))</f>
        <v>F</v>
      </c>
    </row>
    <row r="1313" spans="1:14" customFormat="1" ht="12.75" x14ac:dyDescent="0.2">
      <c r="K1313">
        <f>COUNTA($A$1:$A1313)-1</f>
        <v>206</v>
      </c>
      <c r="M1313" s="85" t="str">
        <f ca="1">IF(OFFSET($M$1,MATCH(OFFSET(K1313,-1,0),$K$1:$K1313,0)-1,0)="F","F","")</f>
        <v>F</v>
      </c>
    </row>
    <row r="1314" spans="1:14" x14ac:dyDescent="0.2">
      <c r="A1314" s="83" t="str">
        <f>CONCATENAR</f>
        <v>Composição FNDE 71</v>
      </c>
      <c r="B1314" s="86" t="s">
        <v>8423</v>
      </c>
      <c r="C1314" s="86" t="s">
        <v>8346</v>
      </c>
      <c r="D1314" s="87" t="s">
        <v>8345</v>
      </c>
      <c r="E1314" s="86" t="s">
        <v>6148</v>
      </c>
      <c r="F1314" s="88">
        <f ca="1">IF($L1314&gt;0,SUM(OFFSET(F1314,1,0,$L1314),0))</f>
        <v>0</v>
      </c>
      <c r="G1314" s="88">
        <f ca="1">IF($L1314&gt;0,SUM(OFFSET(G1314,1,0,$L1314),0))</f>
        <v>71.97</v>
      </c>
      <c r="H1314" s="89"/>
      <c r="I1314" s="90">
        <f ca="1">IF(ISERROR(F1314),0,F1314)</f>
        <v>0</v>
      </c>
      <c r="J1314" s="91">
        <f ca="1">IF(ISERROR(G1314),0,G1314)</f>
        <v>71.97</v>
      </c>
      <c r="K1314" s="1">
        <f>COUNTA($A$1:$A1314)-1</f>
        <v>207</v>
      </c>
      <c r="L1314" s="1">
        <f>IF(MAX(K:K)=K1314,MATCH(9999999,$K:$K)+1,MATCH(K1314+1,K:K,0))-ROW(L1314)-2</f>
        <v>3</v>
      </c>
      <c r="M1314" s="3" t="str">
        <f ca="1">IF(AND(OR(I1314&lt;&gt;0,J1314&lt;&gt;0),N1314="Sim"),"F","")</f>
        <v>F</v>
      </c>
      <c r="N1314" s="84" t="s">
        <v>64</v>
      </c>
    </row>
    <row r="1315" spans="1:14" ht="22.5" x14ac:dyDescent="0.2">
      <c r="B1315" s="102" t="s">
        <v>15541</v>
      </c>
      <c r="C1315" s="92" t="s">
        <v>8322</v>
      </c>
      <c r="D1315" s="79" t="str">
        <f ca="1">IF(ISNUMBER($L1315),OFFSET(Banco!$A$1,Composições!$L1315-1,COLUMN(Composições!D1315)-1),"")</f>
        <v>Kit solda com cartucho para solda exotérmica nº 150 a 250</v>
      </c>
      <c r="E1315" s="78" t="str">
        <f ca="1">IF(ISNUMBER($L1315),OFFSET(Banco!$A$1,Composições!$L1315-1,COLUMN(Composições!E1315)-1),"")</f>
        <v>un</v>
      </c>
      <c r="F1315" s="78">
        <f t="shared" ref="F1315:G1317" ca="1" si="229">TRUNC($H1315*ROUND(I1315,2),2)</f>
        <v>0</v>
      </c>
      <c r="G1315" s="78">
        <f t="shared" ca="1" si="229"/>
        <v>36.479999999999997</v>
      </c>
      <c r="H1315" s="80">
        <v>1</v>
      </c>
      <c r="I1315" s="81">
        <f ca="1">IF(ISNUMBER($L1315),VALUE(OFFSET(Banco!$A$1,Composições!$L1315-1,COLUMN(Composições!I1315)-4)),0)</f>
        <v>0</v>
      </c>
      <c r="J1315" s="81">
        <f ca="1">IF(ISNUMBER($L1315),VALUE(OFFSET(Banco!$A$1,Composições!$L1315-1,COLUMN(Composições!J1315)-4)),0)</f>
        <v>36.479999999999997</v>
      </c>
      <c r="K1315" s="1">
        <f>COUNTA($A$1:$A1315)-1</f>
        <v>207</v>
      </c>
      <c r="L1315" s="1">
        <f ca="1">MATCH(Composições!CONCATENAR,Banco!$A:$A,0)</f>
        <v>14791</v>
      </c>
      <c r="M1315" s="82" t="str">
        <f ca="1">IF(OR(ISERROR($L1315),$H1315="",$H1315=0),"",OFFSET(M$1,MATCH($K1315,$K$1:$K1315,0)-1,0))</f>
        <v>F</v>
      </c>
    </row>
    <row r="1316" spans="1:14" x14ac:dyDescent="0.2">
      <c r="B1316" s="92" t="s">
        <v>6165</v>
      </c>
      <c r="C1316" s="92" t="s">
        <v>141</v>
      </c>
      <c r="D1316" s="79" t="str">
        <f ca="1">IF(ISNUMBER($L1316),OFFSET(Banco!$A$1,Composições!$L1316-1,COLUMN(Composições!D1316)-1),"")</f>
        <v>AUXILIAR DE ELETRICISTA COM ENCARGOS COMPLEMENTARES</v>
      </c>
      <c r="E1316" s="78" t="str">
        <f ca="1">IF(ISNUMBER($L1316),OFFSET(Banco!$A$1,Composições!$L1316-1,COLUMN(Composições!E1316)-1),"")</f>
        <v>H</v>
      </c>
      <c r="F1316" s="78">
        <f t="shared" ca="1" si="229"/>
        <v>0</v>
      </c>
      <c r="G1316" s="78">
        <f t="shared" ca="1" si="229"/>
        <v>15.85</v>
      </c>
      <c r="H1316" s="80">
        <v>0.62109999999999999</v>
      </c>
      <c r="I1316" s="81">
        <f ca="1">IF(ISNUMBER($L1316),VALUE(OFFSET(Banco!$A$1,Composições!$L1316-1,COLUMN(Composições!I1316)-4)),0)</f>
        <v>0</v>
      </c>
      <c r="J1316" s="81">
        <f ca="1">IF(ISNUMBER($L1316),VALUE(OFFSET(Banco!$A$1,Composições!$L1316-1,COLUMN(Composições!J1316)-4)),0)</f>
        <v>25.52</v>
      </c>
      <c r="K1316" s="1">
        <f>COUNTA($A$1:$A1316)-1</f>
        <v>207</v>
      </c>
      <c r="L1316" s="1">
        <f ca="1">MATCH(Composições!CONCATENAR,Banco!$A:$A,0)</f>
        <v>7039</v>
      </c>
      <c r="M1316" s="82" t="str">
        <f ca="1">IF(OR(ISERROR($L1316),$H1316="",$H1316=0),"",OFFSET(M$1,MATCH($K1316,$K$1:$K1316,0)-1,0))</f>
        <v>F</v>
      </c>
    </row>
    <row r="1317" spans="1:14" x14ac:dyDescent="0.2">
      <c r="B1317" s="92" t="s">
        <v>6165</v>
      </c>
      <c r="C1317" s="92" t="s">
        <v>147</v>
      </c>
      <c r="D1317" s="79" t="str">
        <f ca="1">IF(ISNUMBER($L1317),OFFSET(Banco!$A$1,Composições!$L1317-1,COLUMN(Composições!D1317)-1),"")</f>
        <v>ELETRICISTA COM ENCARGOS COMPLEMENTARES</v>
      </c>
      <c r="E1317" s="78" t="str">
        <f ca="1">IF(ISNUMBER($L1317),OFFSET(Banco!$A$1,Composições!$L1317-1,COLUMN(Composições!E1317)-1),"")</f>
        <v>H</v>
      </c>
      <c r="F1317" s="78">
        <f t="shared" ca="1" si="229"/>
        <v>0</v>
      </c>
      <c r="G1317" s="78">
        <f t="shared" ca="1" si="229"/>
        <v>19.64</v>
      </c>
      <c r="H1317" s="80">
        <v>0.62109999999999999</v>
      </c>
      <c r="I1317" s="81">
        <f ca="1">IF(ISNUMBER($L1317),VALUE(OFFSET(Banco!$A$1,Composições!$L1317-1,COLUMN(Composições!I1317)-4)),0)</f>
        <v>0</v>
      </c>
      <c r="J1317" s="81">
        <f ca="1">IF(ISNUMBER($L1317),VALUE(OFFSET(Banco!$A$1,Composições!$L1317-1,COLUMN(Composições!J1317)-4)),0)</f>
        <v>31.63</v>
      </c>
      <c r="K1317" s="1">
        <f>COUNTA($A$1:$A1317)-1</f>
        <v>207</v>
      </c>
      <c r="L1317" s="1">
        <f ca="1">MATCH(Composições!CONCATENAR,Banco!$A:$A,0)</f>
        <v>7259</v>
      </c>
      <c r="M1317" s="82" t="str">
        <f ca="1">IF(OR(ISERROR($L1317),$H1317="",$H1317=0),"",OFFSET(M$1,MATCH($K1317,$K$1:$K1317,0)-1,0))</f>
        <v>F</v>
      </c>
    </row>
    <row r="1318" spans="1:14" customFormat="1" ht="12.75" x14ac:dyDescent="0.2">
      <c r="K1318">
        <f>COUNTA($A$1:$A1318)-1</f>
        <v>207</v>
      </c>
      <c r="M1318" s="85" t="str">
        <f ca="1">IF(OFFSET($M$1,MATCH(OFFSET(K1318,-1,0),$K$1:$K1318,0)-1,0)="F","F","")</f>
        <v>F</v>
      </c>
    </row>
    <row r="1319" spans="1:14" x14ac:dyDescent="0.2">
      <c r="A1319" s="83" t="str">
        <f>CONCATENAR</f>
        <v xml:space="preserve">Composição </v>
      </c>
      <c r="B1319" s="86" t="s">
        <v>8423</v>
      </c>
      <c r="C1319" s="86"/>
      <c r="D1319" s="87" t="s">
        <v>8344</v>
      </c>
      <c r="E1319" s="86" t="s">
        <v>6147</v>
      </c>
      <c r="F1319" s="88">
        <f ca="1">IF($L1319&gt;0,SUM(OFFSET(F1319,1,0,$L1319),0))</f>
        <v>0</v>
      </c>
      <c r="G1319" s="88">
        <f ca="1">IF($L1319&gt;0,SUM(OFFSET(G1319,1,0,$L1319),0))</f>
        <v>15.100000000000001</v>
      </c>
      <c r="H1319" s="89"/>
      <c r="I1319" s="90">
        <f ca="1">IF(ISERROR(F1319),0,F1319)</f>
        <v>0</v>
      </c>
      <c r="J1319" s="91">
        <f ca="1">IF(ISERROR(G1319),0,G1319)</f>
        <v>15.100000000000001</v>
      </c>
      <c r="K1319" s="1">
        <f>COUNTA($A$1:$A1319)-1</f>
        <v>208</v>
      </c>
      <c r="L1319" s="1">
        <f>IF(MAX(K:K)=K1319,MATCH(9999999,$K:$K)+1,MATCH(K1319+1,K:K,0))-ROW(L1319)-2</f>
        <v>3</v>
      </c>
      <c r="M1319" s="3" t="str">
        <f ca="1">IF(AND(OR(I1319&lt;&gt;0,J1319&lt;&gt;0),N1319="Sim"),"F","")</f>
        <v>F</v>
      </c>
      <c r="N1319" s="84" t="s">
        <v>64</v>
      </c>
    </row>
    <row r="1320" spans="1:14" x14ac:dyDescent="0.2">
      <c r="B1320" s="92" t="s">
        <v>6169</v>
      </c>
      <c r="C1320" s="92" t="s">
        <v>8382</v>
      </c>
      <c r="D1320" s="79" t="str">
        <f ca="1">IF(ISNUMBER($L1320),OFFSET(Banco!$A$1,Composições!$L1320-1,COLUMN(Composições!D1320)-1),"")</f>
        <v>ACO CA-50, 8,0 MM, VERGALHAO</v>
      </c>
      <c r="E1320" s="78" t="str">
        <f ca="1">IF(ISNUMBER($L1320),OFFSET(Banco!$A$1,Composições!$L1320-1,COLUMN(Composições!E1320)-1),"")</f>
        <v>KG</v>
      </c>
      <c r="F1320" s="78">
        <f t="shared" ref="F1320:G1322" ca="1" si="230">TRUNC($H1320*ROUND(I1320,2),2)</f>
        <v>0</v>
      </c>
      <c r="G1320" s="78">
        <f t="shared" ca="1" si="230"/>
        <v>5.24</v>
      </c>
      <c r="H1320" s="80">
        <v>0.64</v>
      </c>
      <c r="I1320" s="81">
        <f ca="1">IF(ISNUMBER($L1320),VALUE(OFFSET(Banco!$A$1,Composições!$L1320-1,COLUMN(Composições!I1320)-4)),0)</f>
        <v>0</v>
      </c>
      <c r="J1320" s="81">
        <f ca="1">IF(ISNUMBER($L1320),VALUE(OFFSET(Banco!$A$1,Composições!$L1320-1,COLUMN(Composições!J1320)-4)),0)</f>
        <v>8.1999999999999993</v>
      </c>
      <c r="K1320" s="1">
        <f>COUNTA($A$1:$A1320)-1</f>
        <v>208</v>
      </c>
      <c r="L1320" s="1">
        <f ca="1">MATCH(Composições!CONCATENAR,Banco!$A:$A,0)</f>
        <v>10003</v>
      </c>
      <c r="M1320" s="82" t="str">
        <f ca="1">IF(OR(ISERROR($L1320),$H1320="",$H1320=0),"",OFFSET(M$1,MATCH($K1320,$K$1:$K1320,0)-1,0))</f>
        <v>F</v>
      </c>
    </row>
    <row r="1321" spans="1:14" x14ac:dyDescent="0.2">
      <c r="B1321" s="92" t="s">
        <v>6165</v>
      </c>
      <c r="C1321" s="92" t="s">
        <v>139</v>
      </c>
      <c r="D1321" s="79" t="str">
        <f ca="1">IF(ISNUMBER($L1321),OFFSET(Banco!$A$1,Composições!$L1321-1,COLUMN(Composições!D1321)-1),"")</f>
        <v>AJUDANTE ESPECIALIZADO COM ENCARGOS COMPLEMENTARES</v>
      </c>
      <c r="E1321" s="78" t="str">
        <f ca="1">IF(ISNUMBER($L1321),OFFSET(Banco!$A$1,Composições!$L1321-1,COLUMN(Composições!E1321)-1),"")</f>
        <v>H</v>
      </c>
      <c r="F1321" s="78">
        <f t="shared" ca="1" si="230"/>
        <v>0</v>
      </c>
      <c r="G1321" s="78">
        <f t="shared" ca="1" si="230"/>
        <v>4.49</v>
      </c>
      <c r="H1321" s="80">
        <v>0.17</v>
      </c>
      <c r="I1321" s="81">
        <f ca="1">IF(ISNUMBER($L1321),VALUE(OFFSET(Banco!$A$1,Composições!$L1321-1,COLUMN(Composições!I1321)-4)),0)</f>
        <v>0</v>
      </c>
      <c r="J1321" s="81">
        <f ca="1">IF(ISNUMBER($L1321),VALUE(OFFSET(Banco!$A$1,Composições!$L1321-1,COLUMN(Composições!J1321)-4)),0)</f>
        <v>26.45</v>
      </c>
      <c r="K1321" s="1">
        <f>COUNTA($A$1:$A1321)-1</f>
        <v>208</v>
      </c>
      <c r="L1321" s="1">
        <f ca="1">MATCH(Composições!CONCATENAR,Banco!$A:$A,0)</f>
        <v>7021</v>
      </c>
      <c r="M1321" s="82" t="str">
        <f ca="1">IF(OR(ISERROR($L1321),$H1321="",$H1321=0),"",OFFSET(M$1,MATCH($K1321,$K$1:$K1321,0)-1,0))</f>
        <v>F</v>
      </c>
    </row>
    <row r="1322" spans="1:14" x14ac:dyDescent="0.2">
      <c r="B1322" s="92" t="s">
        <v>6165</v>
      </c>
      <c r="C1322" s="92" t="s">
        <v>147</v>
      </c>
      <c r="D1322" s="79" t="str">
        <f ca="1">IF(ISNUMBER($L1322),OFFSET(Banco!$A$1,Composições!$L1322-1,COLUMN(Composições!D1322)-1),"")</f>
        <v>ELETRICISTA COM ENCARGOS COMPLEMENTARES</v>
      </c>
      <c r="E1322" s="78" t="str">
        <f ca="1">IF(ISNUMBER($L1322),OFFSET(Banco!$A$1,Composições!$L1322-1,COLUMN(Composições!E1322)-1),"")</f>
        <v>H</v>
      </c>
      <c r="F1322" s="78">
        <f t="shared" ca="1" si="230"/>
        <v>0</v>
      </c>
      <c r="G1322" s="78">
        <f t="shared" ca="1" si="230"/>
        <v>5.37</v>
      </c>
      <c r="H1322" s="80">
        <v>0.17</v>
      </c>
      <c r="I1322" s="81">
        <f ca="1">IF(ISNUMBER($L1322),VALUE(OFFSET(Banco!$A$1,Composições!$L1322-1,COLUMN(Composições!I1322)-4)),0)</f>
        <v>0</v>
      </c>
      <c r="J1322" s="81">
        <f ca="1">IF(ISNUMBER($L1322),VALUE(OFFSET(Banco!$A$1,Composições!$L1322-1,COLUMN(Composições!J1322)-4)),0)</f>
        <v>31.63</v>
      </c>
      <c r="K1322" s="1">
        <f>COUNTA($A$1:$A1322)-1</f>
        <v>208</v>
      </c>
      <c r="L1322" s="1">
        <f ca="1">MATCH(Composições!CONCATENAR,Banco!$A:$A,0)</f>
        <v>7259</v>
      </c>
      <c r="M1322" s="82" t="str">
        <f ca="1">IF(OR(ISERROR($L1322),$H1322="",$H1322=0),"",OFFSET(M$1,MATCH($K1322,$K$1:$K1322,0)-1,0))</f>
        <v>F</v>
      </c>
    </row>
    <row r="1323" spans="1:14" customFormat="1" ht="12.75" x14ac:dyDescent="0.2">
      <c r="K1323">
        <f>COUNTA($A$1:$A1323)-1</f>
        <v>208</v>
      </c>
      <c r="M1323" s="85" t="str">
        <f ca="1">IF(OFFSET($M$1,MATCH(OFFSET(K1323,-1,0),$K$1:$K1323,0)-1,0)="F","F","")</f>
        <v>F</v>
      </c>
    </row>
    <row r="1324" spans="1:14" x14ac:dyDescent="0.2">
      <c r="A1324" s="83" t="str">
        <f>CONCATENAR</f>
        <v>Composição 100873</v>
      </c>
      <c r="B1324" s="86" t="s">
        <v>8423</v>
      </c>
      <c r="C1324" s="86" t="s">
        <v>115</v>
      </c>
      <c r="D1324" s="87" t="s">
        <v>8343</v>
      </c>
      <c r="E1324" s="86" t="s">
        <v>6148</v>
      </c>
      <c r="F1324" s="88">
        <f ca="1">IF($L1324&gt;0,SUM(OFFSET(F1324,1,0,$L1324),0))</f>
        <v>0</v>
      </c>
      <c r="G1324" s="88">
        <f ca="1">IF($L1324&gt;0,SUM(OFFSET(G1324,1,0,$L1324),0))</f>
        <v>43.6</v>
      </c>
      <c r="H1324" s="89"/>
      <c r="I1324" s="90">
        <f ca="1">IF(ISERROR(F1324),0,F1324)</f>
        <v>0</v>
      </c>
      <c r="J1324" s="91">
        <f ca="1">IF(ISERROR(G1324),0,G1324)</f>
        <v>43.6</v>
      </c>
      <c r="K1324" s="1">
        <f>COUNTA($A$1:$A1324)-1</f>
        <v>209</v>
      </c>
      <c r="L1324" s="1">
        <f>IF(MAX(K:K)=K1324,MATCH(9999999,$K:$K)+1,MATCH(K1324+1,K:K,0))-ROW(L1324)-2</f>
        <v>5</v>
      </c>
      <c r="M1324" s="3" t="str">
        <f ca="1">IF(AND(OR(I1324&lt;&gt;0,J1324&lt;&gt;0),N1324="Sim"),"F","")</f>
        <v>F</v>
      </c>
      <c r="N1324" s="84" t="s">
        <v>64</v>
      </c>
    </row>
    <row r="1325" spans="1:14" ht="22.5" x14ac:dyDescent="0.2">
      <c r="B1325" s="93" t="s">
        <v>6165</v>
      </c>
      <c r="C1325" s="93" t="s">
        <v>8139</v>
      </c>
      <c r="D1325" s="94" t="str">
        <f ca="1">IF(ISNUMBER($L1325),OFFSET(Banco!$A$1,Composições!$L1325-1,COLUMN(Composições!D1325)-1),"")</f>
        <v>ARRUELA LISA, REDONDA, DE LATAO POLIDO, DIAMETRO NOMINAL 5/8", DIAMETRO EXTERNO = 34 MM, DIAMETRO DO FURO = 17 MM, ESPESSURA = *2,5* MM</v>
      </c>
      <c r="E1325" s="95" t="str">
        <f ca="1">IF(ISNUMBER($L1325),OFFSET(Banco!$A$1,Composições!$L1325-1,COLUMN(Composições!E1325)-1),"")</f>
        <v>UN</v>
      </c>
      <c r="F1325" s="95">
        <f t="shared" ref="F1325:G1329" ca="1" si="231">TRUNC($H1325*ROUND(I1325,2),2)</f>
        <v>0</v>
      </c>
      <c r="G1325" s="95">
        <f t="shared" ca="1" si="231"/>
        <v>2.38</v>
      </c>
      <c r="H1325" s="96">
        <v>1.6667000000000001</v>
      </c>
      <c r="I1325" s="97">
        <f ca="1">IF(ISNUMBER($L1325),VALUE(OFFSET(Banco!$A$1,Composições!$L1325-1,COLUMN(Composições!I1325)-4)),0)</f>
        <v>0</v>
      </c>
      <c r="J1325" s="97">
        <f ca="1">IF(ISNUMBER($L1325),VALUE(OFFSET(Banco!$A$1,Composições!$L1325-1,COLUMN(Composições!J1325)-4)),0)</f>
        <v>1.43</v>
      </c>
      <c r="K1325" s="1">
        <f>COUNTA($A$1:$A1325)-1</f>
        <v>209</v>
      </c>
      <c r="L1325" s="1">
        <f ca="1">MATCH(Composições!CONCATENAR,Banco!$A:$A,0)</f>
        <v>14841</v>
      </c>
      <c r="M1325" s="82" t="str">
        <f ca="1">IF(OR(ISERROR($L1325),$H1325="",$H1325=0),"",OFFSET(M$1,MATCH($K1325,$K$1:$K1325,0)-1,0))</f>
        <v>F</v>
      </c>
    </row>
    <row r="1326" spans="1:14" x14ac:dyDescent="0.2">
      <c r="B1326" s="93" t="s">
        <v>6169</v>
      </c>
      <c r="C1326" s="103" t="s">
        <v>8383</v>
      </c>
      <c r="D1326" s="79" t="str">
        <f ca="1">IF(ISNUMBER($L1326),OFFSET(Banco!$A$1,Composições!$L1326-1,COLUMN(Composições!D1326)-1),"")</f>
        <v>BARRA DE ACO CHATO, RETANGULAR, 25,4 MM X 6,35 MM (L X E), 1,2265 KG/M</v>
      </c>
      <c r="E1326" s="78" t="str">
        <f ca="1">IF(ISNUMBER($L1326),OFFSET(Banco!$A$1,Composições!$L1326-1,COLUMN(Composições!E1326)-1),"")</f>
        <v>M</v>
      </c>
      <c r="F1326" s="78">
        <f t="shared" ref="F1326:G1327" ca="1" si="232">TRUNC($H1326*ROUND(I1326,2),2)</f>
        <v>0</v>
      </c>
      <c r="G1326" s="78">
        <f t="shared" ca="1" si="232"/>
        <v>11.59</v>
      </c>
      <c r="H1326" s="80">
        <v>1</v>
      </c>
      <c r="I1326" s="81">
        <f ca="1">IF(ISNUMBER($L1326),VALUE(OFFSET(Banco!$A$1,Composições!$L1326-1,COLUMN(Composições!I1326)-4)),0)</f>
        <v>0</v>
      </c>
      <c r="J1326" s="81">
        <f ca="1">IF(ISNUMBER($L1326),VALUE(OFFSET(Banco!$A$1,Composições!$L1326-1,COLUMN(Composições!J1326)-4)),0)</f>
        <v>11.59</v>
      </c>
      <c r="K1326" s="1">
        <f>COUNTA($A$1:$A1326)-1</f>
        <v>209</v>
      </c>
      <c r="L1326" s="1">
        <f ca="1">MATCH(Composições!CONCATENAR,Banco!$A:$A,0)</f>
        <v>10358</v>
      </c>
      <c r="M1326" s="82" t="str">
        <f ca="1">IF(OR(ISERROR($L1326),$H1326="",$H1326=0),"",OFFSET(M$1,MATCH($K1326,$K$1:$K1326,0)-1,0))</f>
        <v>F</v>
      </c>
    </row>
    <row r="1327" spans="1:14" ht="22.5" x14ac:dyDescent="0.2">
      <c r="B1327" s="93" t="s">
        <v>6169</v>
      </c>
      <c r="C1327" s="103" t="s">
        <v>15563</v>
      </c>
      <c r="D1327" s="79" t="str">
        <f ca="1">IF(ISNUMBER($L1327),OFFSET(Banco!$A$1,Composições!$L1327-1,COLUMN(Composições!D1327)-1),"")</f>
        <v>BUCHA DE NYLON SEM ABA S8, COM PARAFUSO DE 4,80 X 50 MM EM ACO ZINCADO COM ROSCA SOBERBA, CABECA CHATA E FENDA PHILLIPS</v>
      </c>
      <c r="E1327" s="78" t="str">
        <f ca="1">IF(ISNUMBER($L1327),OFFSET(Banco!$A$1,Composições!$L1327-1,COLUMN(Composições!E1327)-1),"")</f>
        <v>UN</v>
      </c>
      <c r="F1327" s="78">
        <f t="shared" ca="1" si="232"/>
        <v>0</v>
      </c>
      <c r="G1327" s="78">
        <f t="shared" ca="1" si="232"/>
        <v>1.03</v>
      </c>
      <c r="H1327" s="80">
        <v>1.6667000000000001</v>
      </c>
      <c r="I1327" s="81">
        <f ca="1">IF(ISNUMBER($L1327),VALUE(OFFSET(Banco!$A$1,Composições!$L1327-1,COLUMN(Composições!I1327)-4)),0)</f>
        <v>0</v>
      </c>
      <c r="J1327" s="81">
        <f ca="1">IF(ISNUMBER($L1327),VALUE(OFFSET(Banco!$A$1,Composições!$L1327-1,COLUMN(Composições!J1327)-4)),0)</f>
        <v>0.62</v>
      </c>
      <c r="K1327" s="1">
        <f>COUNTA($A$1:$A1327)-1</f>
        <v>209</v>
      </c>
      <c r="L1327" s="1">
        <f ca="1">MATCH(Composições!CONCATENAR,Banco!$A:$A,0)</f>
        <v>10527</v>
      </c>
      <c r="M1327" s="82" t="str">
        <f ca="1">IF(OR(ISERROR($L1327),$H1327="",$H1327=0),"",OFFSET(M$1,MATCH($K1327,$K$1:$K1327,0)-1,0))</f>
        <v>F</v>
      </c>
    </row>
    <row r="1328" spans="1:14" x14ac:dyDescent="0.2">
      <c r="B1328" s="98" t="s">
        <v>6165</v>
      </c>
      <c r="C1328" s="98" t="s">
        <v>147</v>
      </c>
      <c r="D1328" s="99" t="str">
        <f ca="1">IF(ISNUMBER($L1328),OFFSET(Banco!$A$1,Composições!$L1328-1,COLUMN(Composições!D1328)-1),"")</f>
        <v>ELETRICISTA COM ENCARGOS COMPLEMENTARES</v>
      </c>
      <c r="E1328" s="54" t="str">
        <f ca="1">IF(ISNUMBER($L1328),OFFSET(Banco!$A$1,Composições!$L1328-1,COLUMN(Composições!E1328)-1),"")</f>
        <v>H</v>
      </c>
      <c r="F1328" s="54">
        <f t="shared" ca="1" si="231"/>
        <v>0</v>
      </c>
      <c r="G1328" s="54">
        <f t="shared" ca="1" si="231"/>
        <v>16.670000000000002</v>
      </c>
      <c r="H1328" s="100">
        <v>0.52710000000000001</v>
      </c>
      <c r="I1328" s="101">
        <f ca="1">IF(ISNUMBER($L1328),VALUE(OFFSET(Banco!$A$1,Composições!$L1328-1,COLUMN(Composições!I1328)-4)),0)</f>
        <v>0</v>
      </c>
      <c r="J1328" s="101">
        <f ca="1">IF(ISNUMBER($L1328),VALUE(OFFSET(Banco!$A$1,Composições!$L1328-1,COLUMN(Composições!J1328)-4)),0)</f>
        <v>31.63</v>
      </c>
      <c r="K1328" s="1">
        <f>COUNTA($A$1:$A1328)-1</f>
        <v>209</v>
      </c>
      <c r="L1328" s="1">
        <f ca="1">MATCH(Composições!CONCATENAR,Banco!$A:$A,0)</f>
        <v>7259</v>
      </c>
      <c r="M1328" s="82" t="str">
        <f ca="1">IF(OR(ISERROR($L1328),$H1328="",$H1328=0),"",OFFSET(M$1,MATCH($K1328,$K$1:$K1328,0)-1,0))</f>
        <v>F</v>
      </c>
    </row>
    <row r="1329" spans="1:14" x14ac:dyDescent="0.2">
      <c r="B1329" s="92" t="s">
        <v>6165</v>
      </c>
      <c r="C1329" s="92" t="s">
        <v>156</v>
      </c>
      <c r="D1329" s="79" t="str">
        <f ca="1">IF(ISNUMBER($L1329),OFFSET(Banco!$A$1,Composições!$L1329-1,COLUMN(Composições!D1329)-1),"")</f>
        <v>SERVENTE COM ENCARGOS COMPLEMENTARES</v>
      </c>
      <c r="E1329" s="78" t="str">
        <f ca="1">IF(ISNUMBER($L1329),OFFSET(Banco!$A$1,Composições!$L1329-1,COLUMN(Composições!E1329)-1),"")</f>
        <v>H</v>
      </c>
      <c r="F1329" s="78">
        <f t="shared" ca="1" si="231"/>
        <v>0</v>
      </c>
      <c r="G1329" s="78">
        <f t="shared" ca="1" si="231"/>
        <v>11.93</v>
      </c>
      <c r="H1329" s="80">
        <v>0.52710000000000001</v>
      </c>
      <c r="I1329" s="81">
        <f ca="1">IF(ISNUMBER($L1329),VALUE(OFFSET(Banco!$A$1,Composições!$L1329-1,COLUMN(Composições!I1329)-4)),0)</f>
        <v>0</v>
      </c>
      <c r="J1329" s="81">
        <f ca="1">IF(ISNUMBER($L1329),VALUE(OFFSET(Banco!$A$1,Composições!$L1329-1,COLUMN(Composições!J1329)-4)),0)</f>
        <v>22.64</v>
      </c>
      <c r="K1329" s="1">
        <f>COUNTA($A$1:$A1329)-1</f>
        <v>209</v>
      </c>
      <c r="L1329" s="1">
        <f ca="1">MATCH(Composições!CONCATENAR,Banco!$A:$A,0)</f>
        <v>7362</v>
      </c>
      <c r="M1329" s="82" t="str">
        <f ca="1">IF(OR(ISERROR($L1329),$H1329="",$H1329=0),"",OFFSET(M$1,MATCH($K1329,$K$1:$K1329,0)-1,0))</f>
        <v>F</v>
      </c>
    </row>
    <row r="1330" spans="1:14" customFormat="1" ht="12.75" x14ac:dyDescent="0.2">
      <c r="K1330">
        <f>COUNTA($A$1:$A1330)-1</f>
        <v>209</v>
      </c>
      <c r="M1330" s="85" t="str">
        <f ca="1">IF(OFFSET($M$1,MATCH(OFFSET(K1330,-1,0),$K$1:$K1330,0)-1,0)="F","F","")</f>
        <v>F</v>
      </c>
    </row>
    <row r="1331" spans="1:14" x14ac:dyDescent="0.2">
      <c r="A1331" s="83" t="str">
        <f>CONCATENAR</f>
        <v xml:space="preserve">Composição FNDE 39 </v>
      </c>
      <c r="B1331" s="86" t="s">
        <v>8423</v>
      </c>
      <c r="C1331" s="86" t="s">
        <v>8342</v>
      </c>
      <c r="D1331" s="87" t="s">
        <v>8341</v>
      </c>
      <c r="E1331" s="86" t="s">
        <v>6148</v>
      </c>
      <c r="F1331" s="88">
        <f ca="1">IF($L1331&gt;0,SUM(OFFSET(F1331,1,0,$L1331),0))</f>
        <v>0</v>
      </c>
      <c r="G1331" s="88">
        <f ca="1">IF($L1331&gt;0,SUM(OFFSET(G1331,1,0,$L1331),0))</f>
        <v>23656.11</v>
      </c>
      <c r="H1331" s="89"/>
      <c r="I1331" s="90">
        <f ca="1">IF(ISERROR(F1331),0,F1331)</f>
        <v>0</v>
      </c>
      <c r="J1331" s="91">
        <f ca="1">IF(ISERROR(G1331),0,G1331)</f>
        <v>23656.11</v>
      </c>
      <c r="K1331" s="1">
        <f>COUNTA($A$1:$A1331)-1</f>
        <v>210</v>
      </c>
      <c r="L1331" s="1">
        <f>IF(MAX(K:K)=K1331,MATCH(9999999,$K:$K)+1,MATCH(K1331+1,K:K,0))-ROW(L1331)-2</f>
        <v>11</v>
      </c>
      <c r="M1331" s="3" t="str">
        <f ca="1">IF(AND(OR(I1331&lt;&gt;0,J1331&lt;&gt;0),N1331="Sim"),"F","")</f>
        <v>F</v>
      </c>
      <c r="N1331" s="84" t="s">
        <v>64</v>
      </c>
    </row>
    <row r="1332" spans="1:14" x14ac:dyDescent="0.2">
      <c r="B1332" s="92" t="s">
        <v>6169</v>
      </c>
      <c r="C1332" s="92" t="s">
        <v>8384</v>
      </c>
      <c r="D1332" s="79" t="str">
        <f ca="1">IF(ISNUMBER($L1332),OFFSET(Banco!$A$1,Composições!$L1332-1,COLUMN(Composições!D1332)-1),"")</f>
        <v>LIXA EM FOLHA PARA FERRO, NUMERO 150</v>
      </c>
      <c r="E1332" s="78" t="str">
        <f ca="1">IF(ISNUMBER($L1332),OFFSET(Banco!$A$1,Composições!$L1332-1,COLUMN(Composições!E1332)-1),"")</f>
        <v>UN</v>
      </c>
      <c r="F1332" s="78">
        <f t="shared" ref="F1332:F1340" ca="1" si="233">TRUNC($H1332*ROUND(I1332,2),2)</f>
        <v>0</v>
      </c>
      <c r="G1332" s="78">
        <f t="shared" ref="G1332:G1342" ca="1" si="234">TRUNC($H1332*ROUND(J1332,2),2)</f>
        <v>7.77</v>
      </c>
      <c r="H1332" s="80">
        <v>2.1</v>
      </c>
      <c r="I1332" s="81">
        <f ca="1">IF(ISNUMBER($L1332),VALUE(OFFSET(Banco!$A$1,Composições!$L1332-1,COLUMN(Composições!I1332)-4)),0)</f>
        <v>0</v>
      </c>
      <c r="J1332" s="81">
        <f ca="1">IF(ISNUMBER($L1332),VALUE(OFFSET(Banco!$A$1,Composições!$L1332-1,COLUMN(Composições!J1332)-4)),0)</f>
        <v>3.7</v>
      </c>
      <c r="K1332" s="1">
        <f>COUNTA($A$1:$A1332)-1</f>
        <v>210</v>
      </c>
      <c r="L1332" s="1">
        <f ca="1">MATCH(Composições!CONCATENAR,Banco!$A:$A,0)</f>
        <v>12481</v>
      </c>
      <c r="M1332" s="82" t="str">
        <f ca="1">IF(OR(ISERROR($L1332),$H1332="",$H1332=0),"",OFFSET(M$1,MATCH($K1332,$K$1:$K1332,0)-1,0))</f>
        <v>F</v>
      </c>
    </row>
    <row r="1333" spans="1:14" ht="22.5" x14ac:dyDescent="0.2">
      <c r="B1333" s="92" t="s">
        <v>15541</v>
      </c>
      <c r="C1333" s="92" t="s">
        <v>15564</v>
      </c>
      <c r="D1333" s="79" t="str">
        <f ca="1">IF(ISNUMBER($L1333),OFFSET(Banco!$A$1,Composições!$L1333-1,COLUMN(Composições!D1333)-1),"")</f>
        <v>Solda eletrolítica tipo Smaw-AWS 6013 eletrodos esp. 2,5/3,25/4,0mm; ref. ESAB, LINCOLN, WELD ou equivalente</v>
      </c>
      <c r="E1333" s="78" t="str">
        <f ca="1">IF(ISNUMBER($L1333),OFFSET(Banco!$A$1,Composições!$L1333-1,COLUMN(Composições!E1333)-1),"")</f>
        <v>KG</v>
      </c>
      <c r="F1333" s="78">
        <f t="shared" ca="1" si="233"/>
        <v>0</v>
      </c>
      <c r="G1333" s="78">
        <f t="shared" ca="1" si="234"/>
        <v>56.61</v>
      </c>
      <c r="H1333" s="80">
        <v>0.85</v>
      </c>
      <c r="I1333" s="81">
        <f ca="1">IF(ISNUMBER($L1333),VALUE(OFFSET(Banco!$A$1,Composições!$L1333-1,COLUMN(Composições!I1333)-4)),0)</f>
        <v>0</v>
      </c>
      <c r="J1333" s="81">
        <f ca="1">IF(ISNUMBER($L1333),VALUE(OFFSET(Banco!$A$1,Composições!$L1333-1,COLUMN(Composições!J1333)-4)),0)</f>
        <v>66.61</v>
      </c>
      <c r="K1333" s="1">
        <f>COUNTA($A$1:$A1333)-1</f>
        <v>210</v>
      </c>
      <c r="L1333" s="1">
        <f ca="1">MATCH(Composições!CONCATENAR,Banco!$A:$A,0)</f>
        <v>14811</v>
      </c>
      <c r="M1333" s="82" t="str">
        <f ca="1">IF(OR(ISERROR($L1333),$H1333="",$H1333=0),"",OFFSET(M$1,MATCH($K1333,$K$1:$K1333,0)-1,0))</f>
        <v>F</v>
      </c>
    </row>
    <row r="1334" spans="1:14" x14ac:dyDescent="0.2">
      <c r="B1334" s="92" t="s">
        <v>6169</v>
      </c>
      <c r="C1334" s="92" t="s">
        <v>8386</v>
      </c>
      <c r="D1334" s="79" t="str">
        <f ca="1">IF(ISNUMBER($L1334),OFFSET(Banco!$A$1,Composições!$L1334-1,COLUMN(Composições!D1334)-1),"")</f>
        <v>TINTA ESMALTE SINTETICO STANDARD FOSCO</v>
      </c>
      <c r="E1334" s="78" t="str">
        <f ca="1">IF(ISNUMBER($L1334),OFFSET(Banco!$A$1,Composições!$L1334-1,COLUMN(Composições!E1334)-1),"")</f>
        <v>L</v>
      </c>
      <c r="F1334" s="78">
        <f t="shared" ca="1" si="233"/>
        <v>0</v>
      </c>
      <c r="G1334" s="78">
        <f t="shared" ca="1" si="234"/>
        <v>37.24</v>
      </c>
      <c r="H1334" s="80">
        <v>1.1000000000000001</v>
      </c>
      <c r="I1334" s="81">
        <f ca="1">IF(ISNUMBER($L1334),VALUE(OFFSET(Banco!$A$1,Composições!$L1334-1,COLUMN(Composições!I1334)-4)),0)</f>
        <v>0</v>
      </c>
      <c r="J1334" s="81">
        <f ca="1">IF(ISNUMBER($L1334),VALUE(OFFSET(Banco!$A$1,Composições!$L1334-1,COLUMN(Composições!J1334)-4)),0)</f>
        <v>33.86</v>
      </c>
      <c r="K1334" s="1">
        <f>COUNTA($A$1:$A1334)-1</f>
        <v>210</v>
      </c>
      <c r="L1334" s="1">
        <f ca="1">MATCH(Composições!CONCATENAR,Banco!$A:$A,0)</f>
        <v>14200</v>
      </c>
      <c r="M1334" s="82" t="str">
        <f ca="1">IF(OR(ISERROR($L1334),$H1334="",$H1334=0),"",OFFSET(M$1,MATCH($K1334,$K$1:$K1334,0)-1,0))</f>
        <v>F</v>
      </c>
    </row>
    <row r="1335" spans="1:14" x14ac:dyDescent="0.2">
      <c r="B1335" s="92" t="s">
        <v>6169</v>
      </c>
      <c r="C1335" s="92" t="s">
        <v>8386</v>
      </c>
      <c r="D1335" s="79" t="str">
        <f ca="1">IF(ISNUMBER($L1335),OFFSET(Banco!$A$1,Composições!$L1335-1,COLUMN(Composições!D1335)-1),"")</f>
        <v>TINTA ESMALTE SINTETICO STANDARD FOSCO</v>
      </c>
      <c r="E1335" s="78" t="str">
        <f ca="1">IF(ISNUMBER($L1335),OFFSET(Banco!$A$1,Composições!$L1335-1,COLUMN(Composições!E1335)-1),"")</f>
        <v>L</v>
      </c>
      <c r="F1335" s="78">
        <f t="shared" ca="1" si="233"/>
        <v>0</v>
      </c>
      <c r="G1335" s="78">
        <f t="shared" ca="1" si="234"/>
        <v>28.78</v>
      </c>
      <c r="H1335" s="80">
        <v>0.85</v>
      </c>
      <c r="I1335" s="81">
        <f ca="1">IF(ISNUMBER($L1335),VALUE(OFFSET(Banco!$A$1,Composições!$L1335-1,COLUMN(Composições!I1335)-4)),0)</f>
        <v>0</v>
      </c>
      <c r="J1335" s="81">
        <f ca="1">IF(ISNUMBER($L1335),VALUE(OFFSET(Banco!$A$1,Composições!$L1335-1,COLUMN(Composições!J1335)-4)),0)</f>
        <v>33.86</v>
      </c>
      <c r="K1335" s="1">
        <f>COUNTA($A$1:$A1335)-1</f>
        <v>210</v>
      </c>
      <c r="L1335" s="1">
        <f ca="1">MATCH(Composições!CONCATENAR,Banco!$A:$A,0)</f>
        <v>14200</v>
      </c>
      <c r="M1335" s="82" t="str">
        <f ca="1">IF(OR(ISERROR($L1335),$H1335="",$H1335=0),"",OFFSET(M$1,MATCH($K1335,$K$1:$K1335,0)-1,0))</f>
        <v>F</v>
      </c>
    </row>
    <row r="1336" spans="1:14" ht="22.5" x14ac:dyDescent="0.2">
      <c r="B1336" s="92" t="s">
        <v>6169</v>
      </c>
      <c r="C1336" s="92" t="s">
        <v>8387</v>
      </c>
      <c r="D1336" s="79" t="str">
        <f ca="1">IF(ISNUMBER($L1336),OFFSET(Banco!$A$1,Composições!$L1336-1,COLUMN(Composições!D1336)-1),"")</f>
        <v>TUBO ACO GALVANIZADO COM COSTURA, CLASSE LEVE, DN 65 MM (2 1/2"), E = 3,35 MM, * 6,23* KG/M (NBR 5580)</v>
      </c>
      <c r="E1336" s="78" t="str">
        <f ca="1">IF(ISNUMBER($L1336),OFFSET(Banco!$A$1,Composições!$L1336-1,COLUMN(Composições!E1336)-1),"")</f>
        <v>M</v>
      </c>
      <c r="F1336" s="78">
        <f t="shared" ca="1" si="233"/>
        <v>0</v>
      </c>
      <c r="G1336" s="78">
        <f t="shared" ca="1" si="234"/>
        <v>1179.75</v>
      </c>
      <c r="H1336" s="80">
        <v>11</v>
      </c>
      <c r="I1336" s="81">
        <f ca="1">IF(ISNUMBER($L1336),VALUE(OFFSET(Banco!$A$1,Composições!$L1336-1,COLUMN(Composições!I1336)-4)),0)</f>
        <v>0</v>
      </c>
      <c r="J1336" s="81">
        <f ca="1">IF(ISNUMBER($L1336),VALUE(OFFSET(Banco!$A$1,Composições!$L1336-1,COLUMN(Composições!J1336)-4)),0)</f>
        <v>107.25</v>
      </c>
      <c r="K1336" s="1">
        <f>COUNTA($A$1:$A1336)-1</f>
        <v>210</v>
      </c>
      <c r="L1336" s="1">
        <f ca="1">MATCH(Composições!CONCATENAR,Banco!$A:$A,0)</f>
        <v>14336</v>
      </c>
      <c r="M1336" s="82" t="str">
        <f ca="1">IF(OR(ISERROR($L1336),$H1336="",$H1336=0),"",OFFSET(M$1,MATCH($K1336,$K$1:$K1336,0)-1,0))</f>
        <v>F</v>
      </c>
    </row>
    <row r="1337" spans="1:14" ht="22.5" x14ac:dyDescent="0.2">
      <c r="B1337" s="92" t="s">
        <v>6169</v>
      </c>
      <c r="C1337" s="92" t="s">
        <v>8388</v>
      </c>
      <c r="D1337" s="79" t="str">
        <f ca="1">IF(ISNUMBER($L1337),OFFSET(Banco!$A$1,Composições!$L1337-1,COLUMN(Composições!D1337)-1),"")</f>
        <v>TUBO ACO GALVANIZADO COM COSTURA, CLASSE LEVE, DN 80 MM (3"), E = 3,35 MM, *7,32* KG/M (NBR 5580)</v>
      </c>
      <c r="E1337" s="78" t="str">
        <f ca="1">IF(ISNUMBER($L1337),OFFSET(Banco!$A$1,Composições!$L1337-1,COLUMN(Composições!E1337)-1),"")</f>
        <v>M</v>
      </c>
      <c r="F1337" s="78">
        <f t="shared" ca="1" si="233"/>
        <v>0</v>
      </c>
      <c r="G1337" s="78">
        <f t="shared" ca="1" si="234"/>
        <v>1293.81</v>
      </c>
      <c r="H1337" s="80">
        <v>10.5</v>
      </c>
      <c r="I1337" s="81">
        <f ca="1">IF(ISNUMBER($L1337),VALUE(OFFSET(Banco!$A$1,Composições!$L1337-1,COLUMN(Composições!I1337)-4)),0)</f>
        <v>0</v>
      </c>
      <c r="J1337" s="81">
        <f ca="1">IF(ISNUMBER($L1337),VALUE(OFFSET(Banco!$A$1,Composições!$L1337-1,COLUMN(Composições!J1337)-4)),0)</f>
        <v>123.22</v>
      </c>
      <c r="K1337" s="1">
        <f>COUNTA($A$1:$A1337)-1</f>
        <v>210</v>
      </c>
      <c r="L1337" s="1">
        <f ca="1">MATCH(Composições!CONCATENAR,Banco!$A:$A,0)</f>
        <v>14337</v>
      </c>
      <c r="M1337" s="82" t="str">
        <f ca="1">IF(OR(ISERROR($L1337),$H1337="",$H1337=0),"",OFFSET(M$1,MATCH($K1337,$K$1:$K1337,0)-1,0))</f>
        <v>F</v>
      </c>
    </row>
    <row r="1338" spans="1:14" x14ac:dyDescent="0.2">
      <c r="B1338" s="103" t="s">
        <v>6165</v>
      </c>
      <c r="C1338" s="92" t="s">
        <v>165</v>
      </c>
      <c r="D1338" s="79" t="str">
        <f ca="1">IF(ISNUMBER($L1338),OFFSET(Banco!$A$1,Composições!$L1338-1,COLUMN(Composições!D1338)-1),"")</f>
        <v>AJUDANTE DE PINTOR COM ENCARGOS COMPLEMENTARES</v>
      </c>
      <c r="E1338" s="78" t="str">
        <f ca="1">IF(ISNUMBER($L1338),OFFSET(Banco!$A$1,Composições!$L1338-1,COLUMN(Composições!E1338)-1),"")</f>
        <v>H</v>
      </c>
      <c r="F1338" s="78">
        <f t="shared" ca="1" si="233"/>
        <v>0</v>
      </c>
      <c r="G1338" s="78">
        <f t="shared" ca="1" si="234"/>
        <v>94.08</v>
      </c>
      <c r="H1338" s="80">
        <v>3.5</v>
      </c>
      <c r="I1338" s="81">
        <f ca="1">IF(ISNUMBER($L1338),VALUE(OFFSET(Banco!$A$1,Composições!$L1338-1,COLUMN(Composições!I1338)-4)),0)</f>
        <v>0</v>
      </c>
      <c r="J1338" s="81">
        <f ca="1">IF(ISNUMBER($L1338),VALUE(OFFSET(Banco!$A$1,Composições!$L1338-1,COLUMN(Composições!J1338)-4)),0)</f>
        <v>26.88</v>
      </c>
      <c r="K1338" s="1">
        <f>COUNTA($A$1:$A1338)-1</f>
        <v>210</v>
      </c>
      <c r="L1338" s="1">
        <f ca="1">MATCH(Composições!CONCATENAR,Banco!$A:$A,0)</f>
        <v>7018</v>
      </c>
      <c r="M1338" s="82" t="str">
        <f ca="1">IF(OR(ISERROR($L1338),$H1338="",$H1338=0),"",OFFSET(M$1,MATCH($K1338,$K$1:$K1338,0)-1,0))</f>
        <v>F</v>
      </c>
    </row>
    <row r="1339" spans="1:14" x14ac:dyDescent="0.2">
      <c r="B1339" s="103" t="s">
        <v>6165</v>
      </c>
      <c r="C1339" s="92" t="s">
        <v>153</v>
      </c>
      <c r="D1339" s="79" t="str">
        <f ca="1">IF(ISNUMBER($L1339),OFFSET(Banco!$A$1,Composições!$L1339-1,COLUMN(Composições!D1339)-1),"")</f>
        <v>PEDREIRO COM ENCARGOS COMPLEMENTARES</v>
      </c>
      <c r="E1339" s="78" t="str">
        <f ca="1">IF(ISNUMBER($L1339),OFFSET(Banco!$A$1,Composições!$L1339-1,COLUMN(Composições!E1339)-1),"")</f>
        <v>H</v>
      </c>
      <c r="F1339" s="78">
        <f t="shared" ca="1" si="233"/>
        <v>0</v>
      </c>
      <c r="G1339" s="78">
        <f t="shared" ca="1" si="234"/>
        <v>59.61</v>
      </c>
      <c r="H1339" s="80">
        <v>1.91</v>
      </c>
      <c r="I1339" s="81">
        <f ca="1">IF(ISNUMBER($L1339),VALUE(OFFSET(Banco!$A$1,Composições!$L1339-1,COLUMN(Composições!I1339)-4)),0)</f>
        <v>0</v>
      </c>
      <c r="J1339" s="81">
        <f ca="1">IF(ISNUMBER($L1339),VALUE(OFFSET(Banco!$A$1,Composições!$L1339-1,COLUMN(Composições!J1339)-4)),0)</f>
        <v>31.21</v>
      </c>
      <c r="K1339" s="1">
        <f>COUNTA($A$1:$A1339)-1</f>
        <v>210</v>
      </c>
      <c r="L1339" s="1">
        <f ca="1">MATCH(Composições!CONCATENAR,Banco!$A:$A,0)</f>
        <v>7349</v>
      </c>
      <c r="M1339" s="82" t="str">
        <f ca="1">IF(OR(ISERROR($L1339),$H1339="",$H1339=0),"",OFFSET(M$1,MATCH($K1339,$K$1:$K1339,0)-1,0))</f>
        <v>F</v>
      </c>
    </row>
    <row r="1340" spans="1:14" x14ac:dyDescent="0.2">
      <c r="B1340" s="103" t="s">
        <v>6165</v>
      </c>
      <c r="C1340" s="93" t="s">
        <v>15565</v>
      </c>
      <c r="D1340" s="94" t="str">
        <f ca="1">IF(ISNUMBER($L1340),OFFSET(Banco!$A$1,Composições!$L1340-1,COLUMN(Composições!D1340)-1),"")</f>
        <v>PINTOR COM ENCARGOS COMPLEMENTARES</v>
      </c>
      <c r="E1340" s="95" t="str">
        <f ca="1">IF(ISNUMBER($L1340),OFFSET(Banco!$A$1,Composições!$L1340-1,COLUMN(Composições!E1340)-1),"")</f>
        <v>MES</v>
      </c>
      <c r="F1340" s="95">
        <f t="shared" ca="1" si="233"/>
        <v>0</v>
      </c>
      <c r="G1340" s="95">
        <f t="shared" ca="1" si="234"/>
        <v>20614.89</v>
      </c>
      <c r="H1340" s="96">
        <v>3.5</v>
      </c>
      <c r="I1340" s="97">
        <f ca="1">IF(ISNUMBER($L1340),VALUE(OFFSET(Banco!$A$1,Composições!$L1340-1,COLUMN(Composições!I1340)-4)),0)</f>
        <v>0</v>
      </c>
      <c r="J1340" s="97">
        <f ca="1">IF(ISNUMBER($L1340),VALUE(OFFSET(Banco!$A$1,Composições!$L1340-1,COLUMN(Composições!J1340)-4)),0)</f>
        <v>5889.97</v>
      </c>
      <c r="K1340" s="1">
        <f>COUNTA($A$1:$A1340)-1</f>
        <v>210</v>
      </c>
      <c r="L1340" s="1">
        <f ca="1">MATCH(Composições!CONCATENAR,Banco!$A:$A,0)</f>
        <v>7352</v>
      </c>
      <c r="M1340" s="82" t="str">
        <f ca="1">IF(OR(ISERROR($L1340),$H1340="",$H1340=0),"",OFFSET(M$1,MATCH($K1340,$K$1:$K1340,0)-1,0))</f>
        <v>F</v>
      </c>
    </row>
    <row r="1341" spans="1:14" x14ac:dyDescent="0.2">
      <c r="B1341" s="103" t="s">
        <v>6165</v>
      </c>
      <c r="C1341" s="92" t="s">
        <v>156</v>
      </c>
      <c r="D1341" s="79" t="str">
        <f ca="1">IF(ISNUMBER($L1341),OFFSET(Banco!$A$1,Composições!$L1341-1,COLUMN(Composições!D1341)-1),"")</f>
        <v>SERVENTE COM ENCARGOS COMPLEMENTARES</v>
      </c>
      <c r="E1341" s="78" t="str">
        <f ca="1">IF(ISNUMBER($L1341),OFFSET(Banco!$A$1,Composições!$L1341-1,COLUMN(Composições!E1341)-1),"")</f>
        <v>H</v>
      </c>
      <c r="F1341" s="78">
        <f t="shared" ref="F1341:F1342" ca="1" si="235">TRUNC($H1341*ROUND(I1341,2),2)</f>
        <v>0</v>
      </c>
      <c r="G1341" s="78">
        <f t="shared" ca="1" si="234"/>
        <v>283</v>
      </c>
      <c r="H1341" s="80">
        <v>12.5</v>
      </c>
      <c r="I1341" s="81">
        <f ca="1">IF(ISNUMBER($L1341),VALUE(OFFSET(Banco!$A$1,Composições!$L1341-1,COLUMN(Composições!I1341)-4)),0)</f>
        <v>0</v>
      </c>
      <c r="J1341" s="81">
        <f ca="1">IF(ISNUMBER($L1341),VALUE(OFFSET(Banco!$A$1,Composições!$L1341-1,COLUMN(Composições!J1341)-4)),0)</f>
        <v>22.64</v>
      </c>
      <c r="K1341" s="1">
        <f>COUNTA($A$1:$A1341)-1</f>
        <v>210</v>
      </c>
      <c r="L1341" s="1">
        <f ca="1">MATCH(Composições!CONCATENAR,Banco!$A:$A,0)</f>
        <v>7362</v>
      </c>
      <c r="M1341" s="82" t="str">
        <f ca="1">IF(OR(ISERROR($L1341),$H1341="",$H1341=0),"",OFFSET(M$1,MATCH($K1341,$K$1:$K1341,0)-1,0))</f>
        <v>F</v>
      </c>
    </row>
    <row r="1342" spans="1:14" ht="22.5" x14ac:dyDescent="0.2">
      <c r="B1342" s="103" t="s">
        <v>6165</v>
      </c>
      <c r="C1342" s="92" t="s">
        <v>94</v>
      </c>
      <c r="D1342" s="79" t="str">
        <f ca="1">IF(ISNUMBER($L1342),OFFSET(Banco!$A$1,Composições!$L1342-1,COLUMN(Composições!D1342)-1),"")</f>
        <v>MÁQUINA SOLDA ARCO COM PISTOLA DE SOLDAGEM PARA STUD BOLT DE 5 MM A 22 MM - MATERIAIS NA OPERAÇÃO. AF_05/2023</v>
      </c>
      <c r="E1342" s="78" t="str">
        <f ca="1">IF(ISNUMBER($L1342),OFFSET(Banco!$A$1,Composições!$L1342-1,COLUMN(Composições!E1342)-1),"")</f>
        <v>H</v>
      </c>
      <c r="F1342" s="78">
        <f t="shared" ca="1" si="235"/>
        <v>0</v>
      </c>
      <c r="G1342" s="78">
        <f t="shared" ca="1" si="234"/>
        <v>0.56999999999999995</v>
      </c>
      <c r="H1342" s="80">
        <v>0.85</v>
      </c>
      <c r="I1342" s="81">
        <f ca="1">IF(ISNUMBER($L1342),VALUE(OFFSET(Banco!$A$1,Composições!$L1342-1,COLUMN(Composições!I1342)-4)),0)</f>
        <v>0</v>
      </c>
      <c r="J1342" s="81">
        <f ca="1">IF(ISNUMBER($L1342),VALUE(OFFSET(Banco!$A$1,Composições!$L1342-1,COLUMN(Composições!J1342)-4)),0)</f>
        <v>0.68</v>
      </c>
      <c r="K1342" s="1">
        <f>COUNTA($A$1:$A1342)-1</f>
        <v>210</v>
      </c>
      <c r="L1342" s="1">
        <f ca="1">MATCH(Composições!CONCATENAR,Banco!$A:$A,0)</f>
        <v>2675</v>
      </c>
      <c r="M1342" s="82" t="str">
        <f ca="1">IF(OR(ISERROR($L1342),$H1342="",$H1342=0),"",OFFSET(M$1,MATCH($K1342,$K$1:$K1342,0)-1,0))</f>
        <v>F</v>
      </c>
    </row>
    <row r="1343" spans="1:14" customFormat="1" ht="12.75" x14ac:dyDescent="0.2">
      <c r="K1343">
        <f>COUNTA($A$1:$A1343)-1</f>
        <v>210</v>
      </c>
      <c r="M1343" s="85" t="str">
        <f ca="1">IF(OFFSET($M$1,MATCH(OFFSET(K1343,-1,0),$K$1:$K1343,0)-1,0)="F","F","")</f>
        <v>F</v>
      </c>
    </row>
    <row r="1344" spans="1:14" ht="22.5" x14ac:dyDescent="0.2">
      <c r="A1344" s="83" t="str">
        <f>CONCATENAR</f>
        <v xml:space="preserve">Composição FNDE 40 </v>
      </c>
      <c r="B1344" s="86" t="s">
        <v>8423</v>
      </c>
      <c r="C1344" s="86" t="s">
        <v>8340</v>
      </c>
      <c r="D1344" s="87" t="s">
        <v>8339</v>
      </c>
      <c r="E1344" s="86" t="s">
        <v>6149</v>
      </c>
      <c r="F1344" s="88">
        <f ca="1">IF($L1344&gt;0,SUM(OFFSET(F1344,1,0,$L1344),0))</f>
        <v>0</v>
      </c>
      <c r="G1344" s="88">
        <f ca="1">IF($L1344&gt;0,SUM(OFFSET(G1344,1,0,$L1344),0))</f>
        <v>578.84999999999991</v>
      </c>
      <c r="H1344" s="89"/>
      <c r="I1344" s="90">
        <f ca="1">IF(ISERROR(F1344),0,F1344)</f>
        <v>0</v>
      </c>
      <c r="J1344" s="91">
        <f ca="1">IF(ISERROR(G1344),0,G1344)</f>
        <v>578.84999999999991</v>
      </c>
      <c r="K1344" s="1">
        <f>COUNTA($A$1:$A1344)-1</f>
        <v>211</v>
      </c>
      <c r="L1344" s="1">
        <f>IF(MAX(K:K)=K1344,MATCH(9999999,$K:$K)+1,MATCH(K1344+1,K:K,0))-ROW(L1344)-2</f>
        <v>5</v>
      </c>
      <c r="M1344" s="3" t="str">
        <f ca="1">IF(AND(OR(I1344&lt;&gt;0,J1344&lt;&gt;0),N1344="Sim"),"F","")</f>
        <v>F</v>
      </c>
      <c r="N1344" s="84" t="s">
        <v>64</v>
      </c>
    </row>
    <row r="1345" spans="1:14" ht="22.5" x14ac:dyDescent="0.2">
      <c r="B1345" s="92" t="s">
        <v>6169</v>
      </c>
      <c r="C1345" s="92" t="s">
        <v>8389</v>
      </c>
      <c r="D1345" s="79" t="str">
        <f ca="1">IF(ISNUMBER($L1345),OFFSET(Banco!$A$1,Composições!$L1345-1,COLUMN(Composições!D1345)-1),"")</f>
        <v>GRANITO PARA BANCADA, POLIDO, TIPO ANDORINHA/ QUARTZ/ CASTELO/ CORUMBA OU OUTROS EQUIVALENTES DA REGIAO, E= *2,5* CM</v>
      </c>
      <c r="E1345" s="78" t="str">
        <f ca="1">IF(ISNUMBER($L1345),OFFSET(Banco!$A$1,Composições!$L1345-1,COLUMN(Composições!E1345)-1),"")</f>
        <v>M2</v>
      </c>
      <c r="F1345" s="78">
        <f t="shared" ref="F1345:G1349" ca="1" si="236">TRUNC($H1345*ROUND(I1345,2),2)</f>
        <v>0</v>
      </c>
      <c r="G1345" s="78">
        <f t="shared" ca="1" si="236"/>
        <v>455.84</v>
      </c>
      <c r="H1345" s="80">
        <v>1</v>
      </c>
      <c r="I1345" s="81">
        <f ca="1">IF(ISNUMBER($L1345),VALUE(OFFSET(Banco!$A$1,Composições!$L1345-1,COLUMN(Composições!I1345)-4)),0)</f>
        <v>0</v>
      </c>
      <c r="J1345" s="81">
        <f ca="1">IF(ISNUMBER($L1345),VALUE(OFFSET(Banco!$A$1,Composições!$L1345-1,COLUMN(Composições!J1345)-4)),0)</f>
        <v>455.84</v>
      </c>
      <c r="K1345" s="1">
        <f>COUNTA($A$1:$A1345)-1</f>
        <v>211</v>
      </c>
      <c r="L1345" s="1">
        <f ca="1">MATCH(Composições!CONCATENAR,Banco!$A:$A,0)</f>
        <v>12119</v>
      </c>
      <c r="M1345" s="82" t="str">
        <f ca="1">IF(OR(ISERROR($L1345),$H1345="",$H1345=0),"",OFFSET(M$1,MATCH($K1345,$K$1:$K1345,0)-1,0))</f>
        <v>F</v>
      </c>
    </row>
    <row r="1346" spans="1:14" x14ac:dyDescent="0.2">
      <c r="B1346" s="92" t="s">
        <v>6169</v>
      </c>
      <c r="C1346" s="92" t="s">
        <v>8120</v>
      </c>
      <c r="D1346" s="79" t="str">
        <f ca="1">IF(ISNUMBER($L1346),OFFSET(Banco!$A$1,Composições!$L1346-1,COLUMN(Composições!D1346)-1),"")</f>
        <v>MASSA PLASTICA PARA MARMORE/GRANITO</v>
      </c>
      <c r="E1346" s="78" t="str">
        <f ca="1">IF(ISNUMBER($L1346),OFFSET(Banco!$A$1,Composições!$L1346-1,COLUMN(Composições!E1346)-1),"")</f>
        <v>KG</v>
      </c>
      <c r="F1346" s="78">
        <f t="shared" ca="1" si="236"/>
        <v>0</v>
      </c>
      <c r="G1346" s="78">
        <f t="shared" ca="1" si="236"/>
        <v>13.98</v>
      </c>
      <c r="H1346" s="80">
        <v>0.38440000000000002</v>
      </c>
      <c r="I1346" s="81">
        <f ca="1">IF(ISNUMBER($L1346),VALUE(OFFSET(Banco!$A$1,Composições!$L1346-1,COLUMN(Composições!I1346)-4)),0)</f>
        <v>0</v>
      </c>
      <c r="J1346" s="81">
        <f ca="1">IF(ISNUMBER($L1346),VALUE(OFFSET(Banco!$A$1,Composições!$L1346-1,COLUMN(Composições!J1346)-4)),0)</f>
        <v>36.369999999999997</v>
      </c>
      <c r="K1346" s="1">
        <f>COUNTA($A$1:$A1346)-1</f>
        <v>211</v>
      </c>
      <c r="L1346" s="1">
        <f ca="1">MATCH(Composições!CONCATENAR,Banco!$A:$A,0)</f>
        <v>12849</v>
      </c>
      <c r="M1346" s="82" t="str">
        <f ca="1">IF(OR(ISERROR($L1346),$H1346="",$H1346=0),"",OFFSET(M$1,MATCH($K1346,$K$1:$K1346,0)-1,0))</f>
        <v>F</v>
      </c>
    </row>
    <row r="1347" spans="1:14" x14ac:dyDescent="0.2">
      <c r="B1347" s="92" t="s">
        <v>6169</v>
      </c>
      <c r="C1347" s="92" t="s">
        <v>8118</v>
      </c>
      <c r="D1347" s="79" t="str">
        <f ca="1">IF(ISNUMBER($L1347),OFFSET(Banco!$A$1,Composições!$L1347-1,COLUMN(Composições!D1347)-1),"")</f>
        <v>REJUNTE EPOXI, QUALQUER COR</v>
      </c>
      <c r="E1347" s="78" t="str">
        <f ca="1">IF(ISNUMBER($L1347),OFFSET(Banco!$A$1,Composições!$L1347-1,COLUMN(Composições!E1347)-1),"")</f>
        <v>KG</v>
      </c>
      <c r="F1347" s="78">
        <f t="shared" ca="1" si="236"/>
        <v>0</v>
      </c>
      <c r="G1347" s="78">
        <f t="shared" ca="1" si="236"/>
        <v>1.33</v>
      </c>
      <c r="H1347" s="80">
        <v>1.54E-2</v>
      </c>
      <c r="I1347" s="81">
        <f ca="1">IF(ISNUMBER($L1347),VALUE(OFFSET(Banco!$A$1,Composições!$L1347-1,COLUMN(Composições!I1347)-4)),0)</f>
        <v>0</v>
      </c>
      <c r="J1347" s="81">
        <f ca="1">IF(ISNUMBER($L1347),VALUE(OFFSET(Banco!$A$1,Composições!$L1347-1,COLUMN(Composições!J1347)-4)),0)</f>
        <v>86.57</v>
      </c>
      <c r="K1347" s="1">
        <f>COUNTA($A$1:$A1347)-1</f>
        <v>211</v>
      </c>
      <c r="L1347" s="1">
        <f ca="1">MATCH(Composições!CONCATENAR,Banco!$A:$A,0)</f>
        <v>13644</v>
      </c>
      <c r="M1347" s="82" t="str">
        <f ca="1">IF(OR(ISERROR($L1347),$H1347="",$H1347=0),"",OFFSET(M$1,MATCH($K1347,$K$1:$K1347,0)-1,0))</f>
        <v>F</v>
      </c>
    </row>
    <row r="1348" spans="1:14" x14ac:dyDescent="0.2">
      <c r="B1348" s="92" t="s">
        <v>6165</v>
      </c>
      <c r="C1348" s="92" t="s">
        <v>151</v>
      </c>
      <c r="D1348" s="79" t="str">
        <f ca="1">IF(ISNUMBER($L1348),OFFSET(Banco!$A$1,Composições!$L1348-1,COLUMN(Composições!D1348)-1),"")</f>
        <v>MARMORISTA/GRANITEIRO COM ENCARGOS COMPLEMENTARES</v>
      </c>
      <c r="E1348" s="78" t="str">
        <f ca="1">IF(ISNUMBER($L1348),OFFSET(Banco!$A$1,Composições!$L1348-1,COLUMN(Composições!E1348)-1),"")</f>
        <v>H</v>
      </c>
      <c r="F1348" s="78">
        <f t="shared" ca="1" si="236"/>
        <v>0</v>
      </c>
      <c r="G1348" s="78">
        <f t="shared" ca="1" si="236"/>
        <v>62.42</v>
      </c>
      <c r="H1348" s="80">
        <v>1.9209000000000001</v>
      </c>
      <c r="I1348" s="81">
        <f ca="1">IF(ISNUMBER($L1348),VALUE(OFFSET(Banco!$A$1,Composições!$L1348-1,COLUMN(Composições!I1348)-4)),0)</f>
        <v>0</v>
      </c>
      <c r="J1348" s="81">
        <f ca="1">IF(ISNUMBER($L1348),VALUE(OFFSET(Banco!$A$1,Composições!$L1348-1,COLUMN(Composições!J1348)-4)),0)</f>
        <v>32.5</v>
      </c>
      <c r="K1348" s="1">
        <f>COUNTA($A$1:$A1348)-1</f>
        <v>211</v>
      </c>
      <c r="L1348" s="1">
        <f ca="1">MATCH(Composições!CONCATENAR,Banco!$A:$A,0)</f>
        <v>7285</v>
      </c>
      <c r="M1348" s="82" t="str">
        <f ca="1">IF(OR(ISERROR($L1348),$H1348="",$H1348=0),"",OFFSET(M$1,MATCH($K1348,$K$1:$K1348,0)-1,0))</f>
        <v>F</v>
      </c>
    </row>
    <row r="1349" spans="1:14" x14ac:dyDescent="0.2">
      <c r="B1349" s="92" t="s">
        <v>6165</v>
      </c>
      <c r="C1349" s="92" t="s">
        <v>156</v>
      </c>
      <c r="D1349" s="79" t="str">
        <f ca="1">IF(ISNUMBER($L1349),OFFSET(Banco!$A$1,Composições!$L1349-1,COLUMN(Composições!D1349)-1),"")</f>
        <v>SERVENTE COM ENCARGOS COMPLEMENTARES</v>
      </c>
      <c r="E1349" s="78" t="str">
        <f ca="1">IF(ISNUMBER($L1349),OFFSET(Banco!$A$1,Composições!$L1349-1,COLUMN(Composições!E1349)-1),"")</f>
        <v>H</v>
      </c>
      <c r="F1349" s="78">
        <f t="shared" ca="1" si="236"/>
        <v>0</v>
      </c>
      <c r="G1349" s="78">
        <f t="shared" ca="1" si="236"/>
        <v>45.28</v>
      </c>
      <c r="H1349" s="80">
        <v>2</v>
      </c>
      <c r="I1349" s="81">
        <f ca="1">IF(ISNUMBER($L1349),VALUE(OFFSET(Banco!$A$1,Composições!$L1349-1,COLUMN(Composições!I1349)-4)),0)</f>
        <v>0</v>
      </c>
      <c r="J1349" s="81">
        <f ca="1">IF(ISNUMBER($L1349),VALUE(OFFSET(Banco!$A$1,Composições!$L1349-1,COLUMN(Composições!J1349)-4)),0)</f>
        <v>22.64</v>
      </c>
      <c r="K1349" s="1">
        <f>COUNTA($A$1:$A1349)-1</f>
        <v>211</v>
      </c>
      <c r="L1349" s="1">
        <f ca="1">MATCH(Composições!CONCATENAR,Banco!$A:$A,0)</f>
        <v>7362</v>
      </c>
      <c r="M1349" s="82" t="str">
        <f ca="1">IF(OR(ISERROR($L1349),$H1349="",$H1349=0),"",OFFSET(M$1,MATCH($K1349,$K$1:$K1349,0)-1,0))</f>
        <v>F</v>
      </c>
    </row>
    <row r="1350" spans="1:14" customFormat="1" ht="12.75" x14ac:dyDescent="0.2">
      <c r="K1350">
        <f>COUNTA($A$1:$A1350)-1</f>
        <v>211</v>
      </c>
      <c r="M1350" s="85" t="str">
        <f ca="1">IF(OFFSET($M$1,MATCH(OFFSET(K1350,-1,0),$K$1:$K1350,0)-1,0)="F","F","")</f>
        <v>F</v>
      </c>
    </row>
    <row r="1351" spans="1:14" ht="22.5" x14ac:dyDescent="0.2">
      <c r="A1351" s="83" t="str">
        <f>CONCATENAR</f>
        <v>Composição FNDE 46</v>
      </c>
      <c r="B1351" s="86" t="s">
        <v>8423</v>
      </c>
      <c r="C1351" s="86" t="s">
        <v>8338</v>
      </c>
      <c r="D1351" s="87" t="s">
        <v>8337</v>
      </c>
      <c r="E1351" s="86" t="s">
        <v>6149</v>
      </c>
      <c r="F1351" s="88">
        <f ca="1">IF($L1351&gt;0,SUM(OFFSET(F1351,1,0,$L1351),0))</f>
        <v>0</v>
      </c>
      <c r="G1351" s="88">
        <f ca="1">IF($L1351&gt;0,SUM(OFFSET(G1351,1,0,$L1351),0))</f>
        <v>578.84999999999991</v>
      </c>
      <c r="H1351" s="89"/>
      <c r="I1351" s="90">
        <f ca="1">IF(ISERROR(F1351),0,F1351)</f>
        <v>0</v>
      </c>
      <c r="J1351" s="91">
        <f ca="1">IF(ISERROR(G1351),0,G1351)</f>
        <v>578.84999999999991</v>
      </c>
      <c r="K1351" s="1">
        <f>COUNTA($A$1:$A1351)-1</f>
        <v>212</v>
      </c>
      <c r="L1351" s="1">
        <f>IF(MAX(K:K)=K1351,MATCH(9999999,$K:$K)+1,MATCH(K1351+1,K:K,0))-ROW(L1351)-2</f>
        <v>5</v>
      </c>
      <c r="M1351" s="3" t="str">
        <f ca="1">IF(AND(OR(I1351&lt;&gt;0,J1351&lt;&gt;0),N1351="Sim"),"F","")</f>
        <v>F</v>
      </c>
      <c r="N1351" s="84" t="s">
        <v>64</v>
      </c>
    </row>
    <row r="1352" spans="1:14" ht="22.5" x14ac:dyDescent="0.2">
      <c r="B1352" s="92" t="s">
        <v>6169</v>
      </c>
      <c r="C1352" s="92" t="s">
        <v>8389</v>
      </c>
      <c r="D1352" s="79" t="str">
        <f ca="1">IF(ISNUMBER($L1352),OFFSET(Banco!$A$1,Composições!$L1352-1,COLUMN(Composições!D1352)-1),"")</f>
        <v>GRANITO PARA BANCADA, POLIDO, TIPO ANDORINHA/ QUARTZ/ CASTELO/ CORUMBA OU OUTROS EQUIVALENTES DA REGIAO, E= *2,5* CM</v>
      </c>
      <c r="E1352" s="78" t="str">
        <f ca="1">IF(ISNUMBER($L1352),OFFSET(Banco!$A$1,Composições!$L1352-1,COLUMN(Composições!E1352)-1),"")</f>
        <v>M2</v>
      </c>
      <c r="F1352" s="78">
        <f t="shared" ref="F1352:G1356" ca="1" si="237">TRUNC($H1352*ROUND(I1352,2),2)</f>
        <v>0</v>
      </c>
      <c r="G1352" s="78">
        <f t="shared" ca="1" si="237"/>
        <v>455.84</v>
      </c>
      <c r="H1352" s="80">
        <v>1</v>
      </c>
      <c r="I1352" s="81">
        <f ca="1">IF(ISNUMBER($L1352),VALUE(OFFSET(Banco!$A$1,Composições!$L1352-1,COLUMN(Composições!I1352)-4)),0)</f>
        <v>0</v>
      </c>
      <c r="J1352" s="81">
        <f ca="1">IF(ISNUMBER($L1352),VALUE(OFFSET(Banco!$A$1,Composições!$L1352-1,COLUMN(Composições!J1352)-4)),0)</f>
        <v>455.84</v>
      </c>
      <c r="K1352" s="1">
        <f>COUNTA($A$1:$A1352)-1</f>
        <v>212</v>
      </c>
      <c r="L1352" s="1">
        <f ca="1">MATCH(Composições!CONCATENAR,Banco!$A:$A,0)</f>
        <v>12119</v>
      </c>
      <c r="M1352" s="82" t="str">
        <f ca="1">IF(OR(ISERROR($L1352),$H1352="",$H1352=0),"",OFFSET(M$1,MATCH($K1352,$K$1:$K1352,0)-1,0))</f>
        <v>F</v>
      </c>
    </row>
    <row r="1353" spans="1:14" x14ac:dyDescent="0.2">
      <c r="B1353" s="92" t="s">
        <v>6169</v>
      </c>
      <c r="C1353" s="92" t="s">
        <v>8120</v>
      </c>
      <c r="D1353" s="79" t="str">
        <f ca="1">IF(ISNUMBER($L1353),OFFSET(Banco!$A$1,Composições!$L1353-1,COLUMN(Composições!D1353)-1),"")</f>
        <v>MASSA PLASTICA PARA MARMORE/GRANITO</v>
      </c>
      <c r="E1353" s="78" t="str">
        <f ca="1">IF(ISNUMBER($L1353),OFFSET(Banco!$A$1,Composições!$L1353-1,COLUMN(Composições!E1353)-1),"")</f>
        <v>KG</v>
      </c>
      <c r="F1353" s="78">
        <f t="shared" ca="1" si="237"/>
        <v>0</v>
      </c>
      <c r="G1353" s="78">
        <f t="shared" ca="1" si="237"/>
        <v>13.98</v>
      </c>
      <c r="H1353" s="80">
        <v>0.38440000000000002</v>
      </c>
      <c r="I1353" s="81">
        <f ca="1">IF(ISNUMBER($L1353),VALUE(OFFSET(Banco!$A$1,Composições!$L1353-1,COLUMN(Composições!I1353)-4)),0)</f>
        <v>0</v>
      </c>
      <c r="J1353" s="81">
        <f ca="1">IF(ISNUMBER($L1353),VALUE(OFFSET(Banco!$A$1,Composições!$L1353-1,COLUMN(Composições!J1353)-4)),0)</f>
        <v>36.369999999999997</v>
      </c>
      <c r="K1353" s="1">
        <f>COUNTA($A$1:$A1353)-1</f>
        <v>212</v>
      </c>
      <c r="L1353" s="1">
        <f ca="1">MATCH(Composições!CONCATENAR,Banco!$A:$A,0)</f>
        <v>12849</v>
      </c>
      <c r="M1353" s="82" t="str">
        <f ca="1">IF(OR(ISERROR($L1353),$H1353="",$H1353=0),"",OFFSET(M$1,MATCH($K1353,$K$1:$K1353,0)-1,0))</f>
        <v>F</v>
      </c>
    </row>
    <row r="1354" spans="1:14" x14ac:dyDescent="0.2">
      <c r="B1354" s="92" t="s">
        <v>6169</v>
      </c>
      <c r="C1354" s="92" t="s">
        <v>8118</v>
      </c>
      <c r="D1354" s="79" t="str">
        <f ca="1">IF(ISNUMBER($L1354),OFFSET(Banco!$A$1,Composições!$L1354-1,COLUMN(Composições!D1354)-1),"")</f>
        <v>REJUNTE EPOXI, QUALQUER COR</v>
      </c>
      <c r="E1354" s="78" t="str">
        <f ca="1">IF(ISNUMBER($L1354),OFFSET(Banco!$A$1,Composições!$L1354-1,COLUMN(Composições!E1354)-1),"")</f>
        <v>KG</v>
      </c>
      <c r="F1354" s="78">
        <f t="shared" ca="1" si="237"/>
        <v>0</v>
      </c>
      <c r="G1354" s="78">
        <f t="shared" ca="1" si="237"/>
        <v>1.33</v>
      </c>
      <c r="H1354" s="80">
        <v>1.54E-2</v>
      </c>
      <c r="I1354" s="81">
        <f ca="1">IF(ISNUMBER($L1354),VALUE(OFFSET(Banco!$A$1,Composições!$L1354-1,COLUMN(Composições!I1354)-4)),0)</f>
        <v>0</v>
      </c>
      <c r="J1354" s="81">
        <f ca="1">IF(ISNUMBER($L1354),VALUE(OFFSET(Banco!$A$1,Composições!$L1354-1,COLUMN(Composições!J1354)-4)),0)</f>
        <v>86.57</v>
      </c>
      <c r="K1354" s="1">
        <f>COUNTA($A$1:$A1354)-1</f>
        <v>212</v>
      </c>
      <c r="L1354" s="1">
        <f ca="1">MATCH(Composições!CONCATENAR,Banco!$A:$A,0)</f>
        <v>13644</v>
      </c>
      <c r="M1354" s="82" t="str">
        <f ca="1">IF(OR(ISERROR($L1354),$H1354="",$H1354=0),"",OFFSET(M$1,MATCH($K1354,$K$1:$K1354,0)-1,0))</f>
        <v>F</v>
      </c>
    </row>
    <row r="1355" spans="1:14" x14ac:dyDescent="0.2">
      <c r="B1355" s="92" t="s">
        <v>6165</v>
      </c>
      <c r="C1355" s="92" t="s">
        <v>151</v>
      </c>
      <c r="D1355" s="79" t="str">
        <f ca="1">IF(ISNUMBER($L1355),OFFSET(Banco!$A$1,Composições!$L1355-1,COLUMN(Composições!D1355)-1),"")</f>
        <v>MARMORISTA/GRANITEIRO COM ENCARGOS COMPLEMENTARES</v>
      </c>
      <c r="E1355" s="78" t="str">
        <f ca="1">IF(ISNUMBER($L1355),OFFSET(Banco!$A$1,Composições!$L1355-1,COLUMN(Composições!E1355)-1),"")</f>
        <v>H</v>
      </c>
      <c r="F1355" s="78">
        <f t="shared" ca="1" si="237"/>
        <v>0</v>
      </c>
      <c r="G1355" s="78">
        <f t="shared" ca="1" si="237"/>
        <v>62.42</v>
      </c>
      <c r="H1355" s="80">
        <v>1.9209000000000001</v>
      </c>
      <c r="I1355" s="81">
        <f ca="1">IF(ISNUMBER($L1355),VALUE(OFFSET(Banco!$A$1,Composições!$L1355-1,COLUMN(Composições!I1355)-4)),0)</f>
        <v>0</v>
      </c>
      <c r="J1355" s="81">
        <f ca="1">IF(ISNUMBER($L1355),VALUE(OFFSET(Banco!$A$1,Composições!$L1355-1,COLUMN(Composições!J1355)-4)),0)</f>
        <v>32.5</v>
      </c>
      <c r="K1355" s="1">
        <f>COUNTA($A$1:$A1355)-1</f>
        <v>212</v>
      </c>
      <c r="L1355" s="1">
        <f ca="1">MATCH(Composições!CONCATENAR,Banco!$A:$A,0)</f>
        <v>7285</v>
      </c>
      <c r="M1355" s="82" t="str">
        <f ca="1">IF(OR(ISERROR($L1355),$H1355="",$H1355=0),"",OFFSET(M$1,MATCH($K1355,$K$1:$K1355,0)-1,0))</f>
        <v>F</v>
      </c>
    </row>
    <row r="1356" spans="1:14" x14ac:dyDescent="0.2">
      <c r="B1356" s="92" t="s">
        <v>6165</v>
      </c>
      <c r="C1356" s="92" t="s">
        <v>156</v>
      </c>
      <c r="D1356" s="79" t="str">
        <f ca="1">IF(ISNUMBER($L1356),OFFSET(Banco!$A$1,Composições!$L1356-1,COLUMN(Composições!D1356)-1),"")</f>
        <v>SERVENTE COM ENCARGOS COMPLEMENTARES</v>
      </c>
      <c r="E1356" s="78" t="str">
        <f ca="1">IF(ISNUMBER($L1356),OFFSET(Banco!$A$1,Composições!$L1356-1,COLUMN(Composições!E1356)-1),"")</f>
        <v>H</v>
      </c>
      <c r="F1356" s="78">
        <f t="shared" ca="1" si="237"/>
        <v>0</v>
      </c>
      <c r="G1356" s="78">
        <f t="shared" ca="1" si="237"/>
        <v>45.28</v>
      </c>
      <c r="H1356" s="80">
        <v>2</v>
      </c>
      <c r="I1356" s="81">
        <f ca="1">IF(ISNUMBER($L1356),VALUE(OFFSET(Banco!$A$1,Composições!$L1356-1,COLUMN(Composições!I1356)-4)),0)</f>
        <v>0</v>
      </c>
      <c r="J1356" s="81">
        <f ca="1">IF(ISNUMBER($L1356),VALUE(OFFSET(Banco!$A$1,Composições!$L1356-1,COLUMN(Composições!J1356)-4)),0)</f>
        <v>22.64</v>
      </c>
      <c r="K1356" s="1">
        <f>COUNTA($A$1:$A1356)-1</f>
        <v>212</v>
      </c>
      <c r="L1356" s="1">
        <f ca="1">MATCH(Composições!CONCATENAR,Banco!$A:$A,0)</f>
        <v>7362</v>
      </c>
      <c r="M1356" s="82" t="str">
        <f ca="1">IF(OR(ISERROR($L1356),$H1356="",$H1356=0),"",OFFSET(M$1,MATCH($K1356,$K$1:$K1356,0)-1,0))</f>
        <v>F</v>
      </c>
    </row>
    <row r="1357" spans="1:14" customFormat="1" ht="12.75" x14ac:dyDescent="0.2">
      <c r="K1357">
        <f>COUNTA($A$1:$A1357)-1</f>
        <v>212</v>
      </c>
      <c r="M1357" s="85" t="str">
        <f ca="1">IF(OFFSET($M$1,MATCH(OFFSET(K1357,-1,0),$K$1:$K1357,0)-1,0)="F","F","")</f>
        <v>F</v>
      </c>
    </row>
    <row r="1358" spans="1:14" ht="22.5" x14ac:dyDescent="0.2">
      <c r="A1358" s="83" t="str">
        <f>CONCATENAR</f>
        <v xml:space="preserve">Composição FNDE 47 </v>
      </c>
      <c r="B1358" s="86" t="s">
        <v>8423</v>
      </c>
      <c r="C1358" s="86" t="s">
        <v>8336</v>
      </c>
      <c r="D1358" s="87" t="s">
        <v>8335</v>
      </c>
      <c r="E1358" s="86" t="s">
        <v>6149</v>
      </c>
      <c r="F1358" s="88">
        <f ca="1">IF($L1358&gt;0,SUM(OFFSET(F1358,1,0,$L1358),0))</f>
        <v>0</v>
      </c>
      <c r="G1358" s="88">
        <f ca="1">IF($L1358&gt;0,SUM(OFFSET(G1358,1,0,$L1358),0))</f>
        <v>490.4</v>
      </c>
      <c r="H1358" s="89"/>
      <c r="I1358" s="90">
        <f ca="1">IF(ISERROR(F1358),0,F1358)</f>
        <v>0</v>
      </c>
      <c r="J1358" s="91">
        <f ca="1">IF(ISERROR(G1358),0,G1358)</f>
        <v>490.4</v>
      </c>
      <c r="K1358" s="1">
        <f>COUNTA($A$1:$A1358)-1</f>
        <v>213</v>
      </c>
      <c r="L1358" s="1">
        <f>IF(MAX(K:K)=K1358,MATCH(9999999,$K:$K)+1,MATCH(K1358+1,K:K,0))-ROW(L1358)-2</f>
        <v>4</v>
      </c>
      <c r="M1358" s="3" t="str">
        <f ca="1">IF(AND(OR(I1358&lt;&gt;0,J1358&lt;&gt;0),N1358="Sim"),"F","")</f>
        <v>F</v>
      </c>
      <c r="N1358" s="84" t="s">
        <v>64</v>
      </c>
    </row>
    <row r="1359" spans="1:14" ht="22.5" x14ac:dyDescent="0.2">
      <c r="B1359" s="92" t="s">
        <v>6169</v>
      </c>
      <c r="C1359" s="92" t="s">
        <v>8389</v>
      </c>
      <c r="D1359" s="79" t="str">
        <f ca="1">IF(ISNUMBER($L1359),OFFSET(Banco!$A$1,Composições!$L1359-1,COLUMN(Composições!D1359)-1),"")</f>
        <v>GRANITO PARA BANCADA, POLIDO, TIPO ANDORINHA/ QUARTZ/ CASTELO/ CORUMBA OU OUTROS EQUIVALENTES DA REGIAO, E= *2,5* CM</v>
      </c>
      <c r="E1359" s="78" t="str">
        <f ca="1">IF(ISNUMBER($L1359),OFFSET(Banco!$A$1,Composições!$L1359-1,COLUMN(Composições!E1359)-1),"")</f>
        <v>M2</v>
      </c>
      <c r="F1359" s="78">
        <f t="shared" ref="F1359:G1362" ca="1" si="238">TRUNC($H1359*ROUND(I1359,2),2)</f>
        <v>0</v>
      </c>
      <c r="G1359" s="78">
        <f t="shared" ca="1" si="238"/>
        <v>455.84</v>
      </c>
      <c r="H1359" s="80">
        <v>1</v>
      </c>
      <c r="I1359" s="81">
        <f ca="1">IF(ISNUMBER($L1359),VALUE(OFFSET(Banco!$A$1,Composições!$L1359-1,COLUMN(Composições!I1359)-4)),0)</f>
        <v>0</v>
      </c>
      <c r="J1359" s="81">
        <f ca="1">IF(ISNUMBER($L1359),VALUE(OFFSET(Banco!$A$1,Composições!$L1359-1,COLUMN(Composições!J1359)-4)),0)</f>
        <v>455.84</v>
      </c>
      <c r="K1359" s="1">
        <f>COUNTA($A$1:$A1359)-1</f>
        <v>213</v>
      </c>
      <c r="L1359" s="1">
        <f ca="1">MATCH(Composições!CONCATENAR,Banco!$A:$A,0)</f>
        <v>12119</v>
      </c>
      <c r="M1359" s="82" t="str">
        <f ca="1">IF(OR(ISERROR($L1359),$H1359="",$H1359=0),"",OFFSET(M$1,MATCH($K1359,$K$1:$K1359,0)-1,0))</f>
        <v>F</v>
      </c>
    </row>
    <row r="1360" spans="1:14" x14ac:dyDescent="0.2">
      <c r="B1360" s="92" t="s">
        <v>6169</v>
      </c>
      <c r="C1360" s="92" t="s">
        <v>8118</v>
      </c>
      <c r="D1360" s="79" t="str">
        <f ca="1">IF(ISNUMBER($L1360),OFFSET(Banco!$A$1,Composições!$L1360-1,COLUMN(Composições!D1360)-1),"")</f>
        <v>REJUNTE EPOXI, QUALQUER COR</v>
      </c>
      <c r="E1360" s="78" t="str">
        <f ca="1">IF(ISNUMBER($L1360),OFFSET(Banco!$A$1,Composições!$L1360-1,COLUMN(Composições!E1360)-1),"")</f>
        <v>KG</v>
      </c>
      <c r="F1360" s="78">
        <f t="shared" ca="1" si="238"/>
        <v>0</v>
      </c>
      <c r="G1360" s="78">
        <f t="shared" ca="1" si="238"/>
        <v>1.33</v>
      </c>
      <c r="H1360" s="80">
        <v>1.54E-2</v>
      </c>
      <c r="I1360" s="81">
        <f ca="1">IF(ISNUMBER($L1360),VALUE(OFFSET(Banco!$A$1,Composições!$L1360-1,COLUMN(Composições!I1360)-4)),0)</f>
        <v>0</v>
      </c>
      <c r="J1360" s="81">
        <f ca="1">IF(ISNUMBER($L1360),VALUE(OFFSET(Banco!$A$1,Composições!$L1360-1,COLUMN(Composições!J1360)-4)),0)</f>
        <v>86.57</v>
      </c>
      <c r="K1360" s="1">
        <f>COUNTA($A$1:$A1360)-1</f>
        <v>213</v>
      </c>
      <c r="L1360" s="1">
        <f ca="1">MATCH(Composições!CONCATENAR,Banco!$A:$A,0)</f>
        <v>13644</v>
      </c>
      <c r="M1360" s="82" t="str">
        <f ca="1">IF(OR(ISERROR($L1360),$H1360="",$H1360=0),"",OFFSET(M$1,MATCH($K1360,$K$1:$K1360,0)-1,0))</f>
        <v>F</v>
      </c>
    </row>
    <row r="1361" spans="1:14" x14ac:dyDescent="0.2">
      <c r="B1361" s="92" t="s">
        <v>6165</v>
      </c>
      <c r="C1361" s="92" t="s">
        <v>151</v>
      </c>
      <c r="D1361" s="79" t="str">
        <f ca="1">IF(ISNUMBER($L1361),OFFSET(Banco!$A$1,Composições!$L1361-1,COLUMN(Composições!D1361)-1),"")</f>
        <v>MARMORISTA/GRANITEIRO COM ENCARGOS COMPLEMENTARES</v>
      </c>
      <c r="E1361" s="78" t="str">
        <f ca="1">IF(ISNUMBER($L1361),OFFSET(Banco!$A$1,Composições!$L1361-1,COLUMN(Composições!E1361)-1),"")</f>
        <v>H</v>
      </c>
      <c r="F1361" s="78">
        <f t="shared" ca="1" si="238"/>
        <v>0</v>
      </c>
      <c r="G1361" s="78">
        <f t="shared" ca="1" si="238"/>
        <v>16.25</v>
      </c>
      <c r="H1361" s="80">
        <v>0.5</v>
      </c>
      <c r="I1361" s="81">
        <f ca="1">IF(ISNUMBER($L1361),VALUE(OFFSET(Banco!$A$1,Composições!$L1361-1,COLUMN(Composições!I1361)-4)),0)</f>
        <v>0</v>
      </c>
      <c r="J1361" s="81">
        <f ca="1">IF(ISNUMBER($L1361),VALUE(OFFSET(Banco!$A$1,Composições!$L1361-1,COLUMN(Composições!J1361)-4)),0)</f>
        <v>32.5</v>
      </c>
      <c r="K1361" s="1">
        <f>COUNTA($A$1:$A1361)-1</f>
        <v>213</v>
      </c>
      <c r="L1361" s="1">
        <f ca="1">MATCH(Composições!CONCATENAR,Banco!$A:$A,0)</f>
        <v>7285</v>
      </c>
      <c r="M1361" s="82" t="str">
        <f ca="1">IF(OR(ISERROR($L1361),$H1361="",$H1361=0),"",OFFSET(M$1,MATCH($K1361,$K$1:$K1361,0)-1,0))</f>
        <v>F</v>
      </c>
    </row>
    <row r="1362" spans="1:14" x14ac:dyDescent="0.2">
      <c r="B1362" s="92" t="s">
        <v>6165</v>
      </c>
      <c r="C1362" s="92" t="s">
        <v>156</v>
      </c>
      <c r="D1362" s="79" t="str">
        <f ca="1">IF(ISNUMBER($L1362),OFFSET(Banco!$A$1,Composições!$L1362-1,COLUMN(Composições!D1362)-1),"")</f>
        <v>SERVENTE COM ENCARGOS COMPLEMENTARES</v>
      </c>
      <c r="E1362" s="78" t="str">
        <f ca="1">IF(ISNUMBER($L1362),OFFSET(Banco!$A$1,Composições!$L1362-1,COLUMN(Composições!E1362)-1),"")</f>
        <v>H</v>
      </c>
      <c r="F1362" s="78">
        <f t="shared" ca="1" si="238"/>
        <v>0</v>
      </c>
      <c r="G1362" s="78">
        <f t="shared" ca="1" si="238"/>
        <v>16.98</v>
      </c>
      <c r="H1362" s="80">
        <v>0.75</v>
      </c>
      <c r="I1362" s="81">
        <f ca="1">IF(ISNUMBER($L1362),VALUE(OFFSET(Banco!$A$1,Composições!$L1362-1,COLUMN(Composições!I1362)-4)),0)</f>
        <v>0</v>
      </c>
      <c r="J1362" s="81">
        <f ca="1">IF(ISNUMBER($L1362),VALUE(OFFSET(Banco!$A$1,Composições!$L1362-1,COLUMN(Composições!J1362)-4)),0)</f>
        <v>22.64</v>
      </c>
      <c r="K1362" s="1">
        <f>COUNTA($A$1:$A1362)-1</f>
        <v>213</v>
      </c>
      <c r="L1362" s="1">
        <f ca="1">MATCH(Composições!CONCATENAR,Banco!$A:$A,0)</f>
        <v>7362</v>
      </c>
      <c r="M1362" s="82" t="str">
        <f ca="1">IF(OR(ISERROR($L1362),$H1362="",$H1362=0),"",OFFSET(M$1,MATCH($K1362,$K$1:$K1362,0)-1,0))</f>
        <v>F</v>
      </c>
    </row>
    <row r="1363" spans="1:14" customFormat="1" ht="12.75" x14ac:dyDescent="0.2">
      <c r="K1363">
        <f>COUNTA($A$1:$A1363)-1</f>
        <v>213</v>
      </c>
      <c r="M1363" s="85" t="str">
        <f ca="1">IF(OFFSET($M$1,MATCH(OFFSET(K1363,-1,0),$K$1:$K1363,0)-1,0)="F","F","")</f>
        <v>F</v>
      </c>
    </row>
    <row r="1364" spans="1:14" x14ac:dyDescent="0.2">
      <c r="A1364" s="83" t="str">
        <f>CONCATENAR</f>
        <v>Composição FNDE 48</v>
      </c>
      <c r="B1364" s="86" t="s">
        <v>8423</v>
      </c>
      <c r="C1364" s="86" t="s">
        <v>8334</v>
      </c>
      <c r="D1364" s="87" t="s">
        <v>8333</v>
      </c>
      <c r="E1364" s="86" t="s">
        <v>6149</v>
      </c>
      <c r="F1364" s="88">
        <f ca="1">IF($L1364&gt;0,SUM(OFFSET(F1364,1,0,$L1364),0))</f>
        <v>0</v>
      </c>
      <c r="G1364" s="88">
        <f ca="1">IF($L1364&gt;0,SUM(OFFSET(G1364,1,0,$L1364),0))</f>
        <v>196.94</v>
      </c>
      <c r="H1364" s="89"/>
      <c r="I1364" s="90">
        <f ca="1">IF(ISERROR(F1364),0,F1364)</f>
        <v>0</v>
      </c>
      <c r="J1364" s="91">
        <f ca="1">IF(ISERROR(G1364),0,G1364)</f>
        <v>196.94</v>
      </c>
      <c r="K1364" s="1">
        <f>COUNTA($A$1:$A1364)-1</f>
        <v>214</v>
      </c>
      <c r="L1364" s="1">
        <f>IF(MAX(K:K)=K1364,MATCH(9999999,$K:$K)+1,MATCH(K1364+1,K:K,0))-ROW(L1364)-2</f>
        <v>4</v>
      </c>
      <c r="M1364" s="3" t="str">
        <f ca="1">IF(AND(OR(I1364&lt;&gt;0,J1364&lt;&gt;0),N1364="Sim"),"F","")</f>
        <v>F</v>
      </c>
      <c r="N1364" s="84" t="s">
        <v>64</v>
      </c>
    </row>
    <row r="1365" spans="1:14" ht="22.5" x14ac:dyDescent="0.2">
      <c r="B1365" s="92" t="s">
        <v>6165</v>
      </c>
      <c r="C1365" s="92" t="s">
        <v>8390</v>
      </c>
      <c r="D1365" s="79" t="str">
        <f ca="1">IF(ISNUMBER($L1365),OFFSET(Banco!$A$1,Composições!$L1365-1,COLUMN(Composições!D1365)-1),"")</f>
        <v>CHAPA DE LAMINADO MELAMINICO, LISO FOSCO, DE 1,25 X 3,08 METROS, ESPESSURA = 0,8 MILIMETROS</v>
      </c>
      <c r="E1365" s="78" t="str">
        <f ca="1">IF(ISNUMBER($L1365),OFFSET(Banco!$A$1,Composições!$L1365-1,COLUMN(Composições!E1365)-1),"")</f>
        <v>M2</v>
      </c>
      <c r="F1365" s="78">
        <f t="shared" ref="F1365:G1368" ca="1" si="239">TRUNC($H1365*ROUND(I1365,2),2)</f>
        <v>0</v>
      </c>
      <c r="G1365" s="78">
        <f t="shared" ca="1" si="239"/>
        <v>45.05</v>
      </c>
      <c r="H1365" s="80">
        <v>1</v>
      </c>
      <c r="I1365" s="81">
        <f ca="1">IF(ISNUMBER($L1365),VALUE(OFFSET(Banco!$A$1,Composições!$L1365-1,COLUMN(Composições!I1365)-4)),0)</f>
        <v>0</v>
      </c>
      <c r="J1365" s="81">
        <f ca="1">IF(ISNUMBER($L1365),VALUE(OFFSET(Banco!$A$1,Composições!$L1365-1,COLUMN(Composições!J1365)-4)),0)</f>
        <v>45.05</v>
      </c>
      <c r="K1365" s="1">
        <f>COUNTA($A$1:$A1365)-1</f>
        <v>214</v>
      </c>
      <c r="L1365" s="1">
        <f ca="1">MATCH(Composições!CONCATENAR,Banco!$A:$A,0)</f>
        <v>14842</v>
      </c>
      <c r="M1365" s="82" t="str">
        <f ca="1">IF(OR(ISERROR($L1365),$H1365="",$H1365=0),"",OFFSET(M$1,MATCH($K1365,$K$1:$K1365,0)-1,0))</f>
        <v>F</v>
      </c>
    </row>
    <row r="1366" spans="1:14" x14ac:dyDescent="0.2">
      <c r="B1366" s="92" t="s">
        <v>6169</v>
      </c>
      <c r="C1366" s="92" t="s">
        <v>8391</v>
      </c>
      <c r="D1366" s="79" t="str">
        <f ca="1">IF(ISNUMBER($L1366),OFFSET(Banco!$A$1,Composições!$L1366-1,COLUMN(Composições!D1366)-1),"")</f>
        <v>CHAPA DE MDF BRANCO LISO 1 FACE, E = 18 MM, DE *2,75 X 1,85* M</v>
      </c>
      <c r="E1366" s="78" t="str">
        <f ca="1">IF(ISNUMBER($L1366),OFFSET(Banco!$A$1,Composições!$L1366-1,COLUMN(Composições!E1366)-1),"")</f>
        <v>M2</v>
      </c>
      <c r="F1366" s="78">
        <f t="shared" ca="1" si="239"/>
        <v>0</v>
      </c>
      <c r="G1366" s="78">
        <f t="shared" ca="1" si="239"/>
        <v>57.23</v>
      </c>
      <c r="H1366" s="80">
        <v>1</v>
      </c>
      <c r="I1366" s="81">
        <f ca="1">IF(ISNUMBER($L1366),VALUE(OFFSET(Banco!$A$1,Composições!$L1366-1,COLUMN(Composições!I1366)-4)),0)</f>
        <v>0</v>
      </c>
      <c r="J1366" s="81">
        <f ca="1">IF(ISNUMBER($L1366),VALUE(OFFSET(Banco!$A$1,Composições!$L1366-1,COLUMN(Composições!J1366)-4)),0)</f>
        <v>57.23</v>
      </c>
      <c r="K1366" s="1">
        <f>COUNTA($A$1:$A1366)-1</f>
        <v>214</v>
      </c>
      <c r="L1366" s="1">
        <f ca="1">MATCH(Composições!CONCATENAR,Banco!$A:$A,0)</f>
        <v>11045</v>
      </c>
      <c r="M1366" s="82" t="str">
        <f ca="1">IF(OR(ISERROR($L1366),$H1366="",$H1366=0),"",OFFSET(M$1,MATCH($K1366,$K$1:$K1366,0)-1,0))</f>
        <v>F</v>
      </c>
    </row>
    <row r="1367" spans="1:14" x14ac:dyDescent="0.2">
      <c r="B1367" s="92" t="s">
        <v>6165</v>
      </c>
      <c r="C1367" s="92" t="s">
        <v>8392</v>
      </c>
      <c r="D1367" s="79" t="str">
        <f ca="1">IF(ISNUMBER($L1367),OFFSET(Banco!$A$1,Composições!$L1367-1,COLUMN(Composições!D1367)-1),"")</f>
        <v>COLA A BASE DE RESINA SINTETICA PARA CHAPA DE LAMINADO MELAMINICO E OUTROS</v>
      </c>
      <c r="E1367" s="78" t="str">
        <f ca="1">IF(ISNUMBER($L1367),OFFSET(Banco!$A$1,Composições!$L1367-1,COLUMN(Composições!E1367)-1),"")</f>
        <v>KG</v>
      </c>
      <c r="F1367" s="78">
        <f t="shared" ca="1" si="239"/>
        <v>0</v>
      </c>
      <c r="G1367" s="78">
        <f t="shared" ca="1" si="239"/>
        <v>21.87</v>
      </c>
      <c r="H1367" s="80">
        <v>0.56000000000000005</v>
      </c>
      <c r="I1367" s="81">
        <f ca="1">IF(ISNUMBER($L1367),VALUE(OFFSET(Banco!$A$1,Composições!$L1367-1,COLUMN(Composições!I1367)-4)),0)</f>
        <v>0</v>
      </c>
      <c r="J1367" s="81">
        <f ca="1">IF(ISNUMBER($L1367),VALUE(OFFSET(Banco!$A$1,Composições!$L1367-1,COLUMN(Composições!J1367)-4)),0)</f>
        <v>39.07</v>
      </c>
      <c r="K1367" s="1">
        <f>COUNTA($A$1:$A1367)-1</f>
        <v>214</v>
      </c>
      <c r="L1367" s="1">
        <f ca="1">MATCH(Composições!CONCATENAR,Banco!$A:$A,0)</f>
        <v>14845</v>
      </c>
      <c r="M1367" s="82" t="str">
        <f ca="1">IF(OR(ISERROR($L1367),$H1367="",$H1367=0),"",OFFSET(M$1,MATCH($K1367,$K$1:$K1367,0)-1,0))</f>
        <v>F</v>
      </c>
    </row>
    <row r="1368" spans="1:14" x14ac:dyDescent="0.2">
      <c r="B1368" s="92" t="s">
        <v>6165</v>
      </c>
      <c r="C1368" s="92" t="s">
        <v>145</v>
      </c>
      <c r="D1368" s="79" t="str">
        <f ca="1">IF(ISNUMBER($L1368),OFFSET(Banco!$A$1,Composições!$L1368-1,COLUMN(Composições!D1368)-1),"")</f>
        <v>CARPINTEIRO DE ESQUADRIA COM ENCARGOS COMPLEMENTARES</v>
      </c>
      <c r="E1368" s="78" t="str">
        <f ca="1">IF(ISNUMBER($L1368),OFFSET(Banco!$A$1,Composições!$L1368-1,COLUMN(Composições!E1368)-1),"")</f>
        <v>H</v>
      </c>
      <c r="F1368" s="78">
        <f t="shared" ca="1" si="239"/>
        <v>0</v>
      </c>
      <c r="G1368" s="78">
        <f t="shared" ca="1" si="239"/>
        <v>72.790000000000006</v>
      </c>
      <c r="H1368" s="80">
        <v>2.0960000000000001</v>
      </c>
      <c r="I1368" s="81">
        <f ca="1">IF(ISNUMBER($L1368),VALUE(OFFSET(Banco!$A$1,Composições!$L1368-1,COLUMN(Composições!I1368)-4)),0)</f>
        <v>0</v>
      </c>
      <c r="J1368" s="81">
        <f ca="1">IF(ISNUMBER($L1368),VALUE(OFFSET(Banco!$A$1,Composições!$L1368-1,COLUMN(Composições!J1368)-4)),0)</f>
        <v>34.729999999999997</v>
      </c>
      <c r="K1368" s="1">
        <f>COUNTA($A$1:$A1368)-1</f>
        <v>214</v>
      </c>
      <c r="L1368" s="1">
        <f ca="1">MATCH(Composições!CONCATENAR,Banco!$A:$A,0)</f>
        <v>7063</v>
      </c>
      <c r="M1368" s="82" t="str">
        <f ca="1">IF(OR(ISERROR($L1368),$H1368="",$H1368=0),"",OFFSET(M$1,MATCH($K1368,$K$1:$K1368,0)-1,0))</f>
        <v>F</v>
      </c>
    </row>
    <row r="1369" spans="1:14" customFormat="1" ht="12.75" x14ac:dyDescent="0.2">
      <c r="K1369">
        <f>COUNTA($A$1:$A1369)-1</f>
        <v>214</v>
      </c>
      <c r="M1369" s="85" t="str">
        <f ca="1">IF(OFFSET($M$1,MATCH(OFFSET(K1369,-1,0),$K$1:$K1369,0)-1,0)="F","F","")</f>
        <v>F</v>
      </c>
    </row>
    <row r="1370" spans="1:14" ht="22.5" x14ac:dyDescent="0.2">
      <c r="A1370" s="83" t="str">
        <f>CONCATENAR</f>
        <v xml:space="preserve">Composição FNDE 351 </v>
      </c>
      <c r="B1370" s="86" t="s">
        <v>8423</v>
      </c>
      <c r="C1370" s="86" t="s">
        <v>8332</v>
      </c>
      <c r="D1370" s="87" t="s">
        <v>8331</v>
      </c>
      <c r="E1370" s="86" t="s">
        <v>6147</v>
      </c>
      <c r="F1370" s="88">
        <f ca="1">IF($L1370&gt;0,SUM(OFFSET(F1370,1,0,$L1370),0))</f>
        <v>0</v>
      </c>
      <c r="G1370" s="88">
        <f ca="1">IF($L1370&gt;0,SUM(OFFSET(G1370,1,0,$L1370),0))</f>
        <v>120.61</v>
      </c>
      <c r="H1370" s="89"/>
      <c r="I1370" s="90">
        <f ca="1">IF(ISERROR(F1370),0,F1370)</f>
        <v>0</v>
      </c>
      <c r="J1370" s="91">
        <f ca="1">IF(ISERROR(G1370),0,G1370)</f>
        <v>120.61</v>
      </c>
      <c r="K1370" s="1">
        <f>COUNTA($A$1:$A1370)-1</f>
        <v>215</v>
      </c>
      <c r="L1370" s="1">
        <f>IF(MAX(K:K)=K1370,MATCH(9999999,$K:$K)+1,MATCH(K1370+1,K:K,0))-ROW(L1370)-2</f>
        <v>6</v>
      </c>
      <c r="M1370" s="3" t="str">
        <f ca="1">IF(AND(OR(I1370&lt;&gt;0,J1370&lt;&gt;0),N1370="Sim"),"F","")</f>
        <v>F</v>
      </c>
      <c r="N1370" s="84" t="s">
        <v>64</v>
      </c>
    </row>
    <row r="1371" spans="1:14" ht="22.5" x14ac:dyDescent="0.2">
      <c r="B1371" s="92" t="s">
        <v>6165</v>
      </c>
      <c r="C1371" s="92" t="s">
        <v>91</v>
      </c>
      <c r="D1371" s="79" t="str">
        <f ca="1">IF(ISNUMBER($L1371),OFFSET(Banco!$A$1,Composições!$L1371-1,COLUMN(Composições!D1371)-1),"")</f>
        <v>SERRA CIRCULAR DE BANCADA COM MOTOR ELÉTRICO POTÊNCIA DE 5HP, COM COIFA PARA DISCO 10" - CHI DIURNO. AF_08/2015</v>
      </c>
      <c r="E1371" s="78" t="str">
        <f ca="1">IF(ISNUMBER($L1371),OFFSET(Banco!$A$1,Composições!$L1371-1,COLUMN(Composições!E1371)-1),"")</f>
        <v>CHI</v>
      </c>
      <c r="F1371" s="78">
        <f t="shared" ref="F1371:F1376" ca="1" si="240">TRUNC($H1371*ROUND(I1371,2),2)</f>
        <v>0</v>
      </c>
      <c r="G1371" s="78">
        <f t="shared" ref="G1371:G1376" ca="1" si="241">TRUNC($H1371*ROUND(J1371,2),2)</f>
        <v>14.62</v>
      </c>
      <c r="H1371" s="80">
        <v>0.39800000000000002</v>
      </c>
      <c r="I1371" s="81">
        <f ca="1">IF(ISNUMBER($L1371),VALUE(OFFSET(Banco!$A$1,Composições!$L1371-1,COLUMN(Composições!I1371)-4)),0)</f>
        <v>0</v>
      </c>
      <c r="J1371" s="81">
        <f ca="1">IF(ISNUMBER($L1371),VALUE(OFFSET(Banco!$A$1,Composições!$L1371-1,COLUMN(Composições!J1371)-4)),0)</f>
        <v>36.74</v>
      </c>
      <c r="K1371" s="1">
        <f>COUNTA($A$1:$A1371)-1</f>
        <v>215</v>
      </c>
      <c r="L1371" s="1">
        <f ca="1">MATCH(Composições!CONCATENAR,Banco!$A:$A,0)</f>
        <v>2040</v>
      </c>
      <c r="M1371" s="82" t="str">
        <f ca="1">IF(OR(ISERROR($L1371),$H1371="",$H1371=0),"",OFFSET(M$1,MATCH($K1371,$K$1:$K1371,0)-1,0))</f>
        <v>F</v>
      </c>
    </row>
    <row r="1372" spans="1:14" ht="22.5" x14ac:dyDescent="0.2">
      <c r="B1372" s="92" t="s">
        <v>6165</v>
      </c>
      <c r="C1372" s="92" t="s">
        <v>85</v>
      </c>
      <c r="D1372" s="79" t="str">
        <f ca="1">IF(ISNUMBER($L1372),OFFSET(Banco!$A$1,Composições!$L1372-1,COLUMN(Composições!D1372)-1),"")</f>
        <v>SERRA CIRCULAR DE BANCADA COM MOTOR ELÉTRICO POTÊNCIA DE 5HP, COM COIFA PARA DISCO 10" - CHP DIURNO. AF_08/2015</v>
      </c>
      <c r="E1372" s="78" t="str">
        <f ca="1">IF(ISNUMBER($L1372),OFFSET(Banco!$A$1,Composições!$L1372-1,COLUMN(Composições!E1372)-1),"")</f>
        <v>CHP</v>
      </c>
      <c r="F1372" s="78">
        <f t="shared" ca="1" si="240"/>
        <v>0</v>
      </c>
      <c r="G1372" s="78">
        <f t="shared" ca="1" si="241"/>
        <v>0.8</v>
      </c>
      <c r="H1372" s="80">
        <v>2.1000000000000001E-2</v>
      </c>
      <c r="I1372" s="81">
        <f ca="1">IF(ISNUMBER($L1372),VALUE(OFFSET(Banco!$A$1,Composições!$L1372-1,COLUMN(Composições!I1372)-4)),0)</f>
        <v>0</v>
      </c>
      <c r="J1372" s="81">
        <f ca="1">IF(ISNUMBER($L1372),VALUE(OFFSET(Banco!$A$1,Composições!$L1372-1,COLUMN(Composições!J1372)-4)),0)</f>
        <v>38.159999999999997</v>
      </c>
      <c r="K1372" s="1">
        <f>COUNTA($A$1:$A1372)-1</f>
        <v>215</v>
      </c>
      <c r="L1372" s="1">
        <f ca="1">MATCH(Composições!CONCATENAR,Banco!$A:$A,0)</f>
        <v>2041</v>
      </c>
      <c r="M1372" s="82" t="str">
        <f ca="1">IF(OR(ISERROR($L1372),$H1372="",$H1372=0),"",OFFSET(M$1,MATCH($K1372,$K$1:$K1372,0)-1,0))</f>
        <v>F</v>
      </c>
    </row>
    <row r="1373" spans="1:14" ht="22.5" x14ac:dyDescent="0.2">
      <c r="B1373" s="92" t="s">
        <v>6169</v>
      </c>
      <c r="C1373" s="92" t="s">
        <v>8393</v>
      </c>
      <c r="D1373" s="79" t="str">
        <f ca="1">IF(ISNUMBER($L1373),OFFSET(Banco!$A$1,Composições!$L1373-1,COLUMN(Composições!D1373)-1),"")</f>
        <v>PEITORIL EM MARMORE, POLIDO, BRANCO COMUM, L= *15* CM, E= *2,0* CM, COM PINGADEIRA</v>
      </c>
      <c r="E1373" s="78" t="str">
        <f ca="1">IF(ISNUMBER($L1373),OFFSET(Banco!$A$1,Composições!$L1373-1,COLUMN(Composições!E1373)-1),"")</f>
        <v>M</v>
      </c>
      <c r="F1373" s="78">
        <f t="shared" ca="1" si="240"/>
        <v>0</v>
      </c>
      <c r="G1373" s="78">
        <f t="shared" ca="1" si="241"/>
        <v>83.86</v>
      </c>
      <c r="H1373" s="80">
        <v>1.04</v>
      </c>
      <c r="I1373" s="81">
        <f ca="1">IF(ISNUMBER($L1373),VALUE(OFFSET(Banco!$A$1,Composições!$L1373-1,COLUMN(Composições!I1373)-4)),0)</f>
        <v>0</v>
      </c>
      <c r="J1373" s="81">
        <f ca="1">IF(ISNUMBER($L1373),VALUE(OFFSET(Banco!$A$1,Composições!$L1373-1,COLUMN(Composições!J1373)-4)),0)</f>
        <v>80.64</v>
      </c>
      <c r="K1373" s="1">
        <f>COUNTA($A$1:$A1373)-1</f>
        <v>215</v>
      </c>
      <c r="L1373" s="1">
        <f ca="1">MATCH(Composições!CONCATENAR,Banco!$A:$A,0)</f>
        <v>13184</v>
      </c>
      <c r="M1373" s="82" t="str">
        <f ca="1">IF(OR(ISERROR($L1373),$H1373="",$H1373=0),"",OFFSET(M$1,MATCH($K1373,$K$1:$K1373,0)-1,0))</f>
        <v>F</v>
      </c>
    </row>
    <row r="1374" spans="1:14" x14ac:dyDescent="0.2">
      <c r="B1374" s="92" t="s">
        <v>6165</v>
      </c>
      <c r="C1374" s="92" t="s">
        <v>151</v>
      </c>
      <c r="D1374" s="79" t="str">
        <f ca="1">IF(ISNUMBER($L1374),OFFSET(Banco!$A$1,Composições!$L1374-1,COLUMN(Composições!D1374)-1),"")</f>
        <v>MARMORISTA/GRANITEIRO COM ENCARGOS COMPLEMENTARES</v>
      </c>
      <c r="E1374" s="78" t="str">
        <f ca="1">IF(ISNUMBER($L1374),OFFSET(Banco!$A$1,Composições!$L1374-1,COLUMN(Composições!E1374)-1),"")</f>
        <v>H</v>
      </c>
      <c r="F1374" s="78">
        <f t="shared" ca="1" si="240"/>
        <v>0</v>
      </c>
      <c r="G1374" s="78">
        <f t="shared" ca="1" si="241"/>
        <v>13.61</v>
      </c>
      <c r="H1374" s="80">
        <v>0.41899999999999998</v>
      </c>
      <c r="I1374" s="81">
        <f ca="1">IF(ISNUMBER($L1374),VALUE(OFFSET(Banco!$A$1,Composições!$L1374-1,COLUMN(Composições!I1374)-4)),0)</f>
        <v>0</v>
      </c>
      <c r="J1374" s="81">
        <f ca="1">IF(ISNUMBER($L1374),VALUE(OFFSET(Banco!$A$1,Composições!$L1374-1,COLUMN(Composições!J1374)-4)),0)</f>
        <v>32.5</v>
      </c>
      <c r="K1374" s="1">
        <f>COUNTA($A$1:$A1374)-1</f>
        <v>215</v>
      </c>
      <c r="L1374" s="1">
        <f ca="1">MATCH(Composições!CONCATENAR,Banco!$A:$A,0)</f>
        <v>7285</v>
      </c>
      <c r="M1374" s="82" t="str">
        <f ca="1">IF(OR(ISERROR($L1374),$H1374="",$H1374=0),"",OFFSET(M$1,MATCH($K1374,$K$1:$K1374,0)-1,0))</f>
        <v>F</v>
      </c>
    </row>
    <row r="1375" spans="1:14" x14ac:dyDescent="0.2">
      <c r="B1375" s="92" t="s">
        <v>6165</v>
      </c>
      <c r="C1375" s="92" t="s">
        <v>156</v>
      </c>
      <c r="D1375" s="79" t="str">
        <f ca="1">IF(ISNUMBER($L1375),OFFSET(Banco!$A$1,Composições!$L1375-1,COLUMN(Composições!D1375)-1),"")</f>
        <v>SERVENTE COM ENCARGOS COMPLEMENTARES</v>
      </c>
      <c r="E1375" s="78" t="str">
        <f ca="1">IF(ISNUMBER($L1375),OFFSET(Banco!$A$1,Composições!$L1375-1,COLUMN(Composições!E1375)-1),"")</f>
        <v>H</v>
      </c>
      <c r="F1375" s="78">
        <f t="shared" ca="1" si="240"/>
        <v>0</v>
      </c>
      <c r="G1375" s="78">
        <f t="shared" ca="1" si="241"/>
        <v>4.7300000000000004</v>
      </c>
      <c r="H1375" s="80">
        <v>0.20899999999999999</v>
      </c>
      <c r="I1375" s="81">
        <f ca="1">IF(ISNUMBER($L1375),VALUE(OFFSET(Banco!$A$1,Composições!$L1375-1,COLUMN(Composições!I1375)-4)),0)</f>
        <v>0</v>
      </c>
      <c r="J1375" s="81">
        <f ca="1">IF(ISNUMBER($L1375),VALUE(OFFSET(Banco!$A$1,Composições!$L1375-1,COLUMN(Composições!J1375)-4)),0)</f>
        <v>22.64</v>
      </c>
      <c r="K1375" s="1">
        <f>COUNTA($A$1:$A1375)-1</f>
        <v>215</v>
      </c>
      <c r="L1375" s="1">
        <f ca="1">MATCH(Composições!CONCATENAR,Banco!$A:$A,0)</f>
        <v>7362</v>
      </c>
      <c r="M1375" s="82" t="str">
        <f ca="1">IF(OR(ISERROR($L1375),$H1375="",$H1375=0),"",OFFSET(M$1,MATCH($K1375,$K$1:$K1375,0)-1,0))</f>
        <v>F</v>
      </c>
    </row>
    <row r="1376" spans="1:14" ht="33.75" x14ac:dyDescent="0.2">
      <c r="B1376" s="92" t="s">
        <v>6165</v>
      </c>
      <c r="C1376" s="92" t="s">
        <v>126</v>
      </c>
      <c r="D1376" s="79" t="str">
        <f ca="1">IF(ISNUMBER($L1376),OFFSET(Banco!$A$1,Composições!$L1376-1,COLUMN(Composições!D1376)-1),"")</f>
        <v>ARGAMASSA TRAÇO 1:6 (EM VOLUME DE CIMENTO E AREIA MÉDIA ÚMIDA) COM ADIÇÃO DE PLASTIFICANTE PARA EMBOÇO/MASSA ÚNICA/ASSENTAMENTO DE ALVENARIA DE VEDAÇÃO, PREPARO MECÂNICO COM BETONEIRA 400 L. AF_08/2019</v>
      </c>
      <c r="E1376" s="78" t="str">
        <f ca="1">IF(ISNUMBER($L1376),OFFSET(Banco!$A$1,Composições!$L1376-1,COLUMN(Composições!E1376)-1),"")</f>
        <v>M3</v>
      </c>
      <c r="F1376" s="78">
        <f t="shared" ca="1" si="240"/>
        <v>0</v>
      </c>
      <c r="G1376" s="78">
        <f t="shared" ca="1" si="241"/>
        <v>2.99</v>
      </c>
      <c r="H1376" s="80">
        <v>6.0000000000000001E-3</v>
      </c>
      <c r="I1376" s="81">
        <f ca="1">IF(ISNUMBER($L1376),VALUE(OFFSET(Banco!$A$1,Composições!$L1376-1,COLUMN(Composições!I1376)-4)),0)</f>
        <v>0</v>
      </c>
      <c r="J1376" s="81">
        <f ca="1">IF(ISNUMBER($L1376),VALUE(OFFSET(Banco!$A$1,Composições!$L1376-1,COLUMN(Composições!J1376)-4)),0)</f>
        <v>499.87</v>
      </c>
      <c r="K1376" s="1">
        <f>COUNTA($A$1:$A1376)-1</f>
        <v>215</v>
      </c>
      <c r="L1376" s="1">
        <f ca="1">MATCH(Composições!CONCATENAR,Banco!$A:$A,0)</f>
        <v>541</v>
      </c>
      <c r="M1376" s="82" t="str">
        <f ca="1">IF(OR(ISERROR($L1376),$H1376="",$H1376=0),"",OFFSET(M$1,MATCH($K1376,$K$1:$K1376,0)-1,0))</f>
        <v>F</v>
      </c>
    </row>
    <row r="1377" spans="1:14" customFormat="1" ht="12.75" x14ac:dyDescent="0.2">
      <c r="K1377">
        <f>COUNTA($A$1:$A1377)-1</f>
        <v>215</v>
      </c>
      <c r="M1377" s="85" t="str">
        <f ca="1">IF(OFFSET($M$1,MATCH(OFFSET(K1377,-1,0),$K$1:$K1377,0)-1,0)="F","F","")</f>
        <v>F</v>
      </c>
    </row>
    <row r="1378" spans="1:14" x14ac:dyDescent="0.2">
      <c r="A1378" s="83" t="str">
        <f>CONCATENAR</f>
        <v>Composição FNDE 325</v>
      </c>
      <c r="B1378" s="86" t="s">
        <v>8423</v>
      </c>
      <c r="C1378" s="86" t="s">
        <v>8413</v>
      </c>
      <c r="D1378" s="87" t="s">
        <v>8412</v>
      </c>
      <c r="E1378" s="86" t="s">
        <v>8396</v>
      </c>
      <c r="F1378" s="88">
        <f ca="1">IF($L1378&gt;0,SUM(OFFSET(F1378,1,0,$L1378),0))</f>
        <v>0</v>
      </c>
      <c r="G1378" s="88">
        <f ca="1">IF($L1378&gt;0,SUM(OFFSET(G1378,1,0,$L1378),0))</f>
        <v>230</v>
      </c>
      <c r="H1378" s="89"/>
      <c r="I1378" s="90">
        <f ca="1">IF(ISERROR(F1378),0,F1378)</f>
        <v>0</v>
      </c>
      <c r="J1378" s="91">
        <f ca="1">IF(ISERROR(G1378),0,G1378)</f>
        <v>230</v>
      </c>
      <c r="K1378" s="1">
        <f>COUNTA($A$1:$A1378)-1</f>
        <v>216</v>
      </c>
      <c r="L1378" s="1">
        <f>IF(MAX(K:K)=K1378,MATCH(9999999,$K:$K)+1,MATCH(K1378+1,K:K,0))-ROW(L1378)-2</f>
        <v>6</v>
      </c>
      <c r="M1378" s="3" t="str">
        <f ca="1">IF(AND(OR(I1378&lt;&gt;0,J1378&lt;&gt;0),N1378="Sim"),"F","")</f>
        <v>F</v>
      </c>
      <c r="N1378" s="84" t="s">
        <v>64</v>
      </c>
    </row>
    <row r="1379" spans="1:14" x14ac:dyDescent="0.2">
      <c r="B1379" s="92" t="s">
        <v>6169</v>
      </c>
      <c r="C1379" s="92" t="s">
        <v>7751</v>
      </c>
      <c r="D1379" s="79" t="str">
        <f ca="1">IF(ISNUMBER($L1379),OFFSET(Banco!$A$1,Composições!$L1379-1,COLUMN(Composições!D1379)-1),"")</f>
        <v>AREIA MEDIA - POSTO JAZIDA/FORNECEDOR (RETIRADO NA JAZIDA, SEM TRANSPORTE)</v>
      </c>
      <c r="E1379" s="78" t="str">
        <f ca="1">IF(ISNUMBER($L1379),OFFSET(Banco!$A$1,Composições!$L1379-1,COLUMN(Composições!E1379)-1),"")</f>
        <v>M3</v>
      </c>
      <c r="F1379" s="78">
        <f t="shared" ref="F1379:F1384" ca="1" si="242">TRUNC($H1379*ROUND(I1379,2),2)</f>
        <v>0</v>
      </c>
      <c r="G1379" s="78">
        <f t="shared" ref="G1379:G1384" ca="1" si="243">TRUNC($H1379*ROUND(J1379,2),2)</f>
        <v>10.01</v>
      </c>
      <c r="H1379" s="80">
        <v>7.6999999999999999E-2</v>
      </c>
      <c r="I1379" s="81">
        <f ca="1">IF(ISNUMBER($L1379),VALUE(OFFSET(Banco!$A$1,Composições!$L1379-1,COLUMN(Composições!I1379)-4)),0)</f>
        <v>0</v>
      </c>
      <c r="J1379" s="81">
        <f ca="1">IF(ISNUMBER($L1379),VALUE(OFFSET(Banco!$A$1,Composições!$L1379-1,COLUMN(Composições!J1379)-4)),0)</f>
        <v>130</v>
      </c>
      <c r="K1379" s="1">
        <f>COUNTA($A$1:$A1379)-1</f>
        <v>216</v>
      </c>
      <c r="L1379" s="1">
        <f ca="1">MATCH(Composições!CONCATENAR,Banco!$A:$A,0)</f>
        <v>10247</v>
      </c>
      <c r="M1379" s="82" t="str">
        <f ca="1">IF(OR(ISERROR($L1379),$H1379="",$H1379=0),"",OFFSET(M$1,MATCH($K1379,$K$1:$K1379,0)-1,0))</f>
        <v>F</v>
      </c>
    </row>
    <row r="1380" spans="1:14" x14ac:dyDescent="0.2">
      <c r="B1380" s="92" t="s">
        <v>6169</v>
      </c>
      <c r="C1380" s="92" t="s">
        <v>7953</v>
      </c>
      <c r="D1380" s="79" t="str">
        <f ca="1">IF(ISNUMBER($L1380),OFFSET(Banco!$A$1,Composições!$L1380-1,COLUMN(Composições!D1380)-1),"")</f>
        <v>CIMENTO PORTLAND COMPOSTO CP II-32</v>
      </c>
      <c r="E1380" s="78" t="str">
        <f ca="1">IF(ISNUMBER($L1380),OFFSET(Banco!$A$1,Composições!$L1380-1,COLUMN(Composições!E1380)-1),"")</f>
        <v>KG</v>
      </c>
      <c r="F1380" s="78">
        <f t="shared" ca="1" si="242"/>
        <v>0</v>
      </c>
      <c r="G1380" s="78">
        <f t="shared" ca="1" si="243"/>
        <v>17.39</v>
      </c>
      <c r="H1380" s="80">
        <v>23.5</v>
      </c>
      <c r="I1380" s="81">
        <f ca="1">IF(ISNUMBER($L1380),VALUE(OFFSET(Banco!$A$1,Composições!$L1380-1,COLUMN(Composições!I1380)-4)),0)</f>
        <v>0</v>
      </c>
      <c r="J1380" s="81">
        <f ca="1">IF(ISNUMBER($L1380),VALUE(OFFSET(Banco!$A$1,Composições!$L1380-1,COLUMN(Composições!J1380)-4)),0)</f>
        <v>0.74</v>
      </c>
      <c r="K1380" s="1">
        <f>COUNTA($A$1:$A1380)-1</f>
        <v>216</v>
      </c>
      <c r="L1380" s="1">
        <f ca="1">MATCH(Composições!CONCATENAR,Banco!$A:$A,0)</f>
        <v>11088</v>
      </c>
      <c r="M1380" s="82" t="str">
        <f ca="1">IF(OR(ISERROR($L1380),$H1380="",$H1380=0),"",OFFSET(M$1,MATCH($K1380,$K$1:$K1380,0)-1,0))</f>
        <v>F</v>
      </c>
    </row>
    <row r="1381" spans="1:14" ht="33.75" x14ac:dyDescent="0.2">
      <c r="B1381" s="92" t="s">
        <v>6169</v>
      </c>
      <c r="C1381" s="92" t="s">
        <v>8414</v>
      </c>
      <c r="D1381" s="79" t="str">
        <f ca="1">IF(ISNUMBER($L1381),OFFSET(Banco!$A$1,Composições!$L1381-1,COLUMN(Composições!D1381)-1),"")</f>
        <v>CONJUNTO PARA QUADRA DE VOLEI COM POSTES EM TUBO DE ACO GALVANIZADO 3", H = *255* CM, PINTURA EM TINTA ESMALTE SINTETICO, REDE DE NYLON COM 2 MM, MALHA 10 X 10 CM E ANTENAS OFICIAIS EM FIBRA DE VIDRO</v>
      </c>
      <c r="E1381" s="78" t="str">
        <f ca="1">IF(ISNUMBER($L1381),OFFSET(Banco!$A$1,Composições!$L1381-1,COLUMN(Composições!E1381)-1),"")</f>
        <v>UN</v>
      </c>
      <c r="F1381" s="78">
        <f t="shared" ca="1" si="242"/>
        <v>0</v>
      </c>
      <c r="G1381" s="78">
        <f t="shared" ca="1" si="243"/>
        <v>0</v>
      </c>
      <c r="H1381" s="80">
        <v>1</v>
      </c>
      <c r="I1381" s="81">
        <f ca="1">IF(ISNUMBER($L1381),VALUE(OFFSET(Banco!$A$1,Composições!$L1381-1,COLUMN(Composições!I1381)-4)),0)</f>
        <v>0</v>
      </c>
      <c r="J1381" s="81">
        <f ca="1">IF(ISNUMBER($L1381),VALUE(OFFSET(Banco!$A$1,Composições!$L1381-1,COLUMN(Composições!J1381)-4)),0)</f>
        <v>0</v>
      </c>
      <c r="K1381" s="1">
        <f>COUNTA($A$1:$A1381)-1</f>
        <v>216</v>
      </c>
      <c r="L1381" s="1">
        <f ca="1">MATCH(Composições!CONCATENAR,Banco!$A:$A,0)</f>
        <v>11310</v>
      </c>
      <c r="M1381" s="82" t="str">
        <f ca="1">IF(OR(ISERROR($L1381),$H1381="",$H1381=0),"",OFFSET(M$1,MATCH($K1381,$K$1:$K1381,0)-1,0))</f>
        <v>F</v>
      </c>
    </row>
    <row r="1382" spans="1:14" x14ac:dyDescent="0.2">
      <c r="B1382" s="102" t="s">
        <v>6169</v>
      </c>
      <c r="C1382" s="92" t="s">
        <v>8415</v>
      </c>
      <c r="D1382" s="79" t="str">
        <f ca="1">IF(ISNUMBER($L1382),OFFSET(Banco!$A$1,Composições!$L1382-1,COLUMN(Composições!D1382)-1),"")</f>
        <v/>
      </c>
      <c r="E1382" s="78" t="str">
        <f ca="1">IF(ISNUMBER($L1382),OFFSET(Banco!$A$1,Composições!$L1382-1,COLUMN(Composições!E1382)-1),"")</f>
        <v/>
      </c>
      <c r="F1382" s="78">
        <f t="shared" ca="1" si="242"/>
        <v>0</v>
      </c>
      <c r="G1382" s="78">
        <f t="shared" ca="1" si="243"/>
        <v>0</v>
      </c>
      <c r="H1382" s="80">
        <v>2</v>
      </c>
      <c r="I1382" s="81">
        <f ca="1">IF(ISNUMBER($L1382),VALUE(OFFSET(Banco!$A$1,Composições!$L1382-1,COLUMN(Composições!I1382)-4)),0)</f>
        <v>0</v>
      </c>
      <c r="J1382" s="81">
        <f ca="1">IF(ISNUMBER($L1382),VALUE(OFFSET(Banco!$A$1,Composições!$L1382-1,COLUMN(Composições!J1382)-4)),0)</f>
        <v>0</v>
      </c>
      <c r="K1382" s="1">
        <f>COUNTA($A$1:$A1382)-1</f>
        <v>216</v>
      </c>
      <c r="L1382" s="1" t="e">
        <f ca="1">MATCH(Composições!CONCATENAR,Banco!$A:$A,0)</f>
        <v>#N/A</v>
      </c>
      <c r="M1382" s="82" t="str">
        <f ca="1">IF(OR(ISERROR($L1382),$H1382="",$H1382=0),"",OFFSET(M$1,MATCH($K1382,$K$1:$K1382,0)-1,0))</f>
        <v/>
      </c>
    </row>
    <row r="1383" spans="1:14" x14ac:dyDescent="0.2">
      <c r="B1383" s="92" t="s">
        <v>6165</v>
      </c>
      <c r="C1383" s="92" t="s">
        <v>138</v>
      </c>
      <c r="D1383" s="79" t="str">
        <f ca="1">IF(ISNUMBER($L1383),OFFSET(Banco!$A$1,Composições!$L1383-1,COLUMN(Composições!D1383)-1),"")</f>
        <v>AJUDANTE DE PEDREIRO COM ENCARGOS COMPLEMENTARES</v>
      </c>
      <c r="E1383" s="78" t="str">
        <f ca="1">IF(ISNUMBER($L1383),OFFSET(Banco!$A$1,Composições!$L1383-1,COLUMN(Composições!E1383)-1),"")</f>
        <v>H</v>
      </c>
      <c r="F1383" s="78">
        <f t="shared" ca="1" si="242"/>
        <v>0</v>
      </c>
      <c r="G1383" s="78">
        <f t="shared" ca="1" si="243"/>
        <v>90.25</v>
      </c>
      <c r="H1383" s="80">
        <v>3.6</v>
      </c>
      <c r="I1383" s="81">
        <f ca="1">IF(ISNUMBER($L1383),VALUE(OFFSET(Banco!$A$1,Composições!$L1383-1,COLUMN(Composições!I1383)-4)),0)</f>
        <v>0</v>
      </c>
      <c r="J1383" s="81">
        <f ca="1">IF(ISNUMBER($L1383),VALUE(OFFSET(Banco!$A$1,Composições!$L1383-1,COLUMN(Composições!J1383)-4)),0)</f>
        <v>25.07</v>
      </c>
      <c r="K1383" s="1">
        <f>COUNTA($A$1:$A1383)-1</f>
        <v>216</v>
      </c>
      <c r="L1383" s="1">
        <f ca="1">MATCH(Composições!CONCATENAR,Banco!$A:$A,0)</f>
        <v>7017</v>
      </c>
      <c r="M1383" s="82" t="str">
        <f ca="1">IF(OR(ISERROR($L1383),$H1383="",$H1383=0),"",OFFSET(M$1,MATCH($K1383,$K$1:$K1383,0)-1,0))</f>
        <v>F</v>
      </c>
    </row>
    <row r="1384" spans="1:14" x14ac:dyDescent="0.2">
      <c r="B1384" s="92" t="s">
        <v>6165</v>
      </c>
      <c r="C1384" s="92" t="s">
        <v>153</v>
      </c>
      <c r="D1384" s="79" t="str">
        <f ca="1">IF(ISNUMBER($L1384),OFFSET(Banco!$A$1,Composições!$L1384-1,COLUMN(Composições!D1384)-1),"")</f>
        <v>PEDREIRO COM ENCARGOS COMPLEMENTARES</v>
      </c>
      <c r="E1384" s="78" t="str">
        <f ca="1">IF(ISNUMBER($L1384),OFFSET(Banco!$A$1,Composições!$L1384-1,COLUMN(Composições!E1384)-1),"")</f>
        <v>H</v>
      </c>
      <c r="F1384" s="78">
        <f t="shared" ca="1" si="242"/>
        <v>0</v>
      </c>
      <c r="G1384" s="78">
        <f t="shared" ca="1" si="243"/>
        <v>112.35</v>
      </c>
      <c r="H1384" s="80">
        <v>3.6</v>
      </c>
      <c r="I1384" s="81">
        <f ca="1">IF(ISNUMBER($L1384),VALUE(OFFSET(Banco!$A$1,Composições!$L1384-1,COLUMN(Composições!I1384)-4)),0)</f>
        <v>0</v>
      </c>
      <c r="J1384" s="81">
        <f ca="1">IF(ISNUMBER($L1384),VALUE(OFFSET(Banco!$A$1,Composições!$L1384-1,COLUMN(Composições!J1384)-4)),0)</f>
        <v>31.21</v>
      </c>
      <c r="K1384" s="1">
        <f>COUNTA($A$1:$A1384)-1</f>
        <v>216</v>
      </c>
      <c r="L1384" s="1">
        <f ca="1">MATCH(Composições!CONCATENAR,Banco!$A:$A,0)</f>
        <v>7349</v>
      </c>
      <c r="M1384" s="82" t="str">
        <f ca="1">IF(OR(ISERROR($L1384),$H1384="",$H1384=0),"",OFFSET(M$1,MATCH($K1384,$K$1:$K1384,0)-1,0))</f>
        <v>F</v>
      </c>
    </row>
    <row r="1385" spans="1:14" customFormat="1" ht="12.75" x14ac:dyDescent="0.2">
      <c r="K1385">
        <f>COUNTA($A$1:$A1385)-1</f>
        <v>216</v>
      </c>
      <c r="M1385" s="85" t="str">
        <f ca="1">IF(OFFSET($M$1,MATCH(OFFSET(K1385,-1,0),$K$1:$K1385,0)-1,0)="F","F","")</f>
        <v>F</v>
      </c>
    </row>
    <row r="1386" spans="1:14" x14ac:dyDescent="0.2">
      <c r="A1386" s="83" t="str">
        <f>CONCATENAR</f>
        <v>Composição FNDE 326</v>
      </c>
      <c r="B1386" s="86" t="s">
        <v>8423</v>
      </c>
      <c r="C1386" s="86" t="s">
        <v>8411</v>
      </c>
      <c r="D1386" s="87" t="s">
        <v>8410</v>
      </c>
      <c r="E1386" s="86" t="s">
        <v>8396</v>
      </c>
      <c r="F1386" s="88">
        <f ca="1">IF($L1386&gt;0,SUM(OFFSET(F1386,1,0,$L1386),0))</f>
        <v>0</v>
      </c>
      <c r="G1386" s="88">
        <f ca="1">IF($L1386&gt;0,SUM(OFFSET(G1386,1,0,$L1386),0))</f>
        <v>7628.71</v>
      </c>
      <c r="H1386" s="89"/>
      <c r="I1386" s="90">
        <f ca="1">IF(ISERROR(F1386),0,F1386)</f>
        <v>0</v>
      </c>
      <c r="J1386" s="91">
        <f ca="1">IF(ISERROR(G1386),0,G1386)</f>
        <v>7628.71</v>
      </c>
      <c r="K1386" s="1">
        <f>COUNTA($A$1:$A1386)-1</f>
        <v>217</v>
      </c>
      <c r="L1386" s="1">
        <f>IF(MAX(K:K)=K1386,MATCH(9999999,$K:$K)+1,MATCH(K1386+1,K:K,0))-ROW(L1386)-2</f>
        <v>16</v>
      </c>
      <c r="M1386" s="3" t="str">
        <f ca="1">IF(AND(OR(I1386&lt;&gt;0,J1386&lt;&gt;0),N1386="Sim"),"F","")</f>
        <v>F</v>
      </c>
      <c r="N1386" s="84" t="s">
        <v>64</v>
      </c>
    </row>
    <row r="1387" spans="1:14" x14ac:dyDescent="0.2">
      <c r="B1387" s="92" t="s">
        <v>6169</v>
      </c>
      <c r="C1387" s="92" t="s">
        <v>8416</v>
      </c>
      <c r="D1387" s="79" t="str">
        <f ca="1">IF(ISNUMBER($L1387),OFFSET(Banco!$A$1,Composições!$L1387-1,COLUMN(Composições!D1387)-1),"")</f>
        <v>ACO CA-50, 10,0 MM, OU 12,5 MM, OU 16,0 MM, OU 20,0 MM, DOBRADO E CORTADO</v>
      </c>
      <c r="E1387" s="78" t="str">
        <f ca="1">IF(ISNUMBER($L1387),OFFSET(Banco!$A$1,Composições!$L1387-1,COLUMN(Composições!E1387)-1),"")</f>
        <v>KG</v>
      </c>
      <c r="F1387" s="78">
        <f t="shared" ref="F1387:F1402" ca="1" si="244">TRUNC($H1387*ROUND(I1387,2),2)</f>
        <v>0</v>
      </c>
      <c r="G1387" s="78">
        <f t="shared" ref="G1387:G1402" ca="1" si="245">TRUNC($H1387*ROUND(J1387,2),2)</f>
        <v>924</v>
      </c>
      <c r="H1387" s="80">
        <v>120</v>
      </c>
      <c r="I1387" s="81">
        <f ca="1">IF(ISNUMBER($L1387),VALUE(OFFSET(Banco!$A$1,Composições!$L1387-1,COLUMN(Composições!I1387)-4)),0)</f>
        <v>0</v>
      </c>
      <c r="J1387" s="81">
        <f ca="1">IF(ISNUMBER($L1387),VALUE(OFFSET(Banco!$A$1,Composições!$L1387-1,COLUMN(Composições!J1387)-4)),0)</f>
        <v>7.7</v>
      </c>
      <c r="K1387" s="1">
        <f>COUNTA($A$1:$A1387)-1</f>
        <v>217</v>
      </c>
      <c r="L1387" s="1">
        <f ca="1">MATCH(Composições!CONCATENAR,Banco!$A:$A,0)</f>
        <v>9996</v>
      </c>
      <c r="M1387" s="82" t="str">
        <f ca="1">IF(OR(ISERROR($L1387),$H1387="",$H1387=0),"",OFFSET(M$1,MATCH($K1387,$K$1:$K1387,0)-1,0))</f>
        <v>F</v>
      </c>
    </row>
    <row r="1388" spans="1:14" ht="22.5" x14ac:dyDescent="0.2">
      <c r="B1388" s="92" t="s">
        <v>6169</v>
      </c>
      <c r="C1388" s="92" t="s">
        <v>8030</v>
      </c>
      <c r="D1388" s="79" t="str">
        <f ca="1">IF(ISNUMBER($L1388),OFFSET(Banco!$A$1,Composições!$L1388-1,COLUMN(Composições!D1388)-1),"")</f>
        <v>ARAME RECOZIDO 16 BWG, D = 1,65 MM (0,016 KG/M) OU 18 BWG, D = 1,25 MM (0,01 KG/M)</v>
      </c>
      <c r="E1388" s="78" t="str">
        <f ca="1">IF(ISNUMBER($L1388),OFFSET(Banco!$A$1,Composições!$L1388-1,COLUMN(Composições!E1388)-1),"")</f>
        <v>KG</v>
      </c>
      <c r="F1388" s="78">
        <f t="shared" ca="1" si="244"/>
        <v>0</v>
      </c>
      <c r="G1388" s="78">
        <f t="shared" ca="1" si="245"/>
        <v>46.2</v>
      </c>
      <c r="H1388" s="80">
        <v>2.1</v>
      </c>
      <c r="I1388" s="81">
        <f ca="1">IF(ISNUMBER($L1388),VALUE(OFFSET(Banco!$A$1,Composições!$L1388-1,COLUMN(Composições!I1388)-4)),0)</f>
        <v>0</v>
      </c>
      <c r="J1388" s="81">
        <f ca="1">IF(ISNUMBER($L1388),VALUE(OFFSET(Banco!$A$1,Composições!$L1388-1,COLUMN(Composições!J1388)-4)),0)</f>
        <v>22</v>
      </c>
      <c r="K1388" s="1">
        <f>COUNTA($A$1:$A1388)-1</f>
        <v>217</v>
      </c>
      <c r="L1388" s="1">
        <f ca="1">MATCH(Composições!CONCATENAR,Banco!$A:$A,0)</f>
        <v>10244</v>
      </c>
      <c r="M1388" s="82" t="str">
        <f ca="1">IF(OR(ISERROR($L1388),$H1388="",$H1388=0),"",OFFSET(M$1,MATCH($K1388,$K$1:$K1388,0)-1,0))</f>
        <v>F</v>
      </c>
    </row>
    <row r="1389" spans="1:14" ht="33.75" x14ac:dyDescent="0.2">
      <c r="B1389" s="92" t="s">
        <v>6169</v>
      </c>
      <c r="C1389" s="92" t="s">
        <v>8417</v>
      </c>
      <c r="D1389" s="79" t="str">
        <f ca="1">IF(ISNUMBER($L1389),OFFSET(Banco!$A$1,Composições!$L1389-1,COLUMN(Composições!D1389)-1),"")</f>
        <v>CONCRETO USINADO BOMBEAVEL, CLASSE DE RESISTENCIA C35, BRITA 0 E 1, SLUMP = 100 +/- 20 MM, COM BOMBEAMENTO (DISPONIBILIZACAO DE BOMBA), SEM O LANCAMENTO (NBR 8953)</v>
      </c>
      <c r="E1389" s="78" t="str">
        <f ca="1">IF(ISNUMBER($L1389),OFFSET(Banco!$A$1,Composições!$L1389-1,COLUMN(Composições!E1389)-1),"")</f>
        <v>M3</v>
      </c>
      <c r="F1389" s="78">
        <f t="shared" ca="1" si="244"/>
        <v>0</v>
      </c>
      <c r="G1389" s="78">
        <f t="shared" ca="1" si="245"/>
        <v>920.21</v>
      </c>
      <c r="H1389" s="80">
        <v>1.415</v>
      </c>
      <c r="I1389" s="81">
        <f ca="1">IF(ISNUMBER($L1389),VALUE(OFFSET(Banco!$A$1,Composições!$L1389-1,COLUMN(Composições!I1389)-4)),0)</f>
        <v>0</v>
      </c>
      <c r="J1389" s="81">
        <f ca="1">IF(ISNUMBER($L1389),VALUE(OFFSET(Banco!$A$1,Composições!$L1389-1,COLUMN(Composições!J1389)-4)),0)</f>
        <v>650.33000000000004</v>
      </c>
      <c r="K1389" s="1">
        <f>COUNTA($A$1:$A1389)-1</f>
        <v>217</v>
      </c>
      <c r="L1389" s="1">
        <f ca="1">MATCH(Composições!CONCATENAR,Banco!$A:$A,0)</f>
        <v>11155</v>
      </c>
      <c r="M1389" s="82" t="str">
        <f ca="1">IF(OR(ISERROR($L1389),$H1389="",$H1389=0),"",OFFSET(M$1,MATCH($K1389,$K$1:$K1389,0)-1,0))</f>
        <v>F</v>
      </c>
    </row>
    <row r="1390" spans="1:14" x14ac:dyDescent="0.2">
      <c r="B1390" s="92" t="s">
        <v>6169</v>
      </c>
      <c r="C1390" s="92" t="s">
        <v>8033</v>
      </c>
      <c r="D1390" s="79" t="str">
        <f ca="1">IF(ISNUMBER($L1390),OFFSET(Banco!$A$1,Composições!$L1390-1,COLUMN(Composições!D1390)-1),"")</f>
        <v>PEDRA BRITADA N. 2 (19 A 38 MM) POSTO PEDREIRA/FORNECEDOR, SEM FRETE</v>
      </c>
      <c r="E1390" s="78" t="str">
        <f ca="1">IF(ISNUMBER($L1390),OFFSET(Banco!$A$1,Composições!$L1390-1,COLUMN(Composições!E1390)-1),"")</f>
        <v>M3</v>
      </c>
      <c r="F1390" s="78">
        <f t="shared" ca="1" si="244"/>
        <v>0</v>
      </c>
      <c r="G1390" s="78">
        <f t="shared" ca="1" si="245"/>
        <v>9.35</v>
      </c>
      <c r="H1390" s="80">
        <v>7.1999999999999995E-2</v>
      </c>
      <c r="I1390" s="81">
        <f ca="1">IF(ISNUMBER($L1390),VALUE(OFFSET(Banco!$A$1,Composições!$L1390-1,COLUMN(Composições!I1390)-4)),0)</f>
        <v>0</v>
      </c>
      <c r="J1390" s="81">
        <f ca="1">IF(ISNUMBER($L1390),VALUE(OFFSET(Banco!$A$1,Composições!$L1390-1,COLUMN(Composições!J1390)-4)),0)</f>
        <v>129.93</v>
      </c>
      <c r="K1390" s="1">
        <f>COUNTA($A$1:$A1390)-1</f>
        <v>217</v>
      </c>
      <c r="L1390" s="1">
        <f ca="1">MATCH(Composições!CONCATENAR,Banco!$A:$A,0)</f>
        <v>13173</v>
      </c>
      <c r="M1390" s="82" t="str">
        <f ca="1">IF(OR(ISERROR($L1390),$H1390="",$H1390=0),"",OFFSET(M$1,MATCH($K1390,$K$1:$K1390,0)-1,0))</f>
        <v>F</v>
      </c>
    </row>
    <row r="1391" spans="1:14" x14ac:dyDescent="0.2">
      <c r="B1391" s="92" t="s">
        <v>6169</v>
      </c>
      <c r="C1391" s="92" t="s">
        <v>8418</v>
      </c>
      <c r="D1391" s="79" t="str">
        <f ca="1">IF(ISNUMBER($L1391),OFFSET(Banco!$A$1,Composições!$L1391-1,COLUMN(Composições!D1391)-1),"")</f>
        <v>PREGO DE ACO POLIDO COM CABECA 22 X 48 (4 1/4 X 5)</v>
      </c>
      <c r="E1391" s="78" t="str">
        <f ca="1">IF(ISNUMBER($L1391),OFFSET(Banco!$A$1,Composições!$L1391-1,COLUMN(Composições!E1391)-1),"")</f>
        <v>KG</v>
      </c>
      <c r="F1391" s="78">
        <f t="shared" ca="1" si="244"/>
        <v>0</v>
      </c>
      <c r="G1391" s="78">
        <f t="shared" ca="1" si="245"/>
        <v>8.6300000000000008</v>
      </c>
      <c r="H1391" s="80">
        <v>0.47</v>
      </c>
      <c r="I1391" s="81">
        <f ca="1">IF(ISNUMBER($L1391),VALUE(OFFSET(Banco!$A$1,Composições!$L1391-1,COLUMN(Composições!I1391)-4)),0)</f>
        <v>0</v>
      </c>
      <c r="J1391" s="81">
        <f ca="1">IF(ISNUMBER($L1391),VALUE(OFFSET(Banco!$A$1,Composições!$L1391-1,COLUMN(Composições!J1391)-4)),0)</f>
        <v>18.38</v>
      </c>
      <c r="K1391" s="1">
        <f>COUNTA($A$1:$A1391)-1</f>
        <v>217</v>
      </c>
      <c r="L1391" s="1">
        <f ca="1">MATCH(Composições!CONCATENAR,Banco!$A:$A,0)</f>
        <v>13507</v>
      </c>
      <c r="M1391" s="82" t="str">
        <f ca="1">IF(OR(ISERROR($L1391),$H1391="",$H1391=0),"",OFFSET(M$1,MATCH($K1391,$K$1:$K1391,0)-1,0))</f>
        <v>F</v>
      </c>
    </row>
    <row r="1392" spans="1:14" ht="22.5" x14ac:dyDescent="0.2">
      <c r="B1392" s="92" t="s">
        <v>6169</v>
      </c>
      <c r="C1392" s="92" t="s">
        <v>8385</v>
      </c>
      <c r="D1392" s="79" t="str">
        <f ca="1">IF(ISNUMBER($L1392),OFFSET(Banco!$A$1,Composições!$L1392-1,COLUMN(Composições!D1392)-1),"")</f>
        <v>SARRAFO NAO APARELHADO *2,5 X 5* CM, EM MACARANDUBA/MASSARANDUBA, ANGELIM, PEROBA-ROSA OU EQUIVALENTE DA REGIAO - BRUTA</v>
      </c>
      <c r="E1392" s="78" t="str">
        <f ca="1">IF(ISNUMBER($L1392),OFFSET(Banco!$A$1,Composições!$L1392-1,COLUMN(Composições!E1392)-1),"")</f>
        <v>M</v>
      </c>
      <c r="F1392" s="78">
        <f t="shared" ca="1" si="244"/>
        <v>0</v>
      </c>
      <c r="G1392" s="78">
        <f t="shared" ca="1" si="245"/>
        <v>29.33</v>
      </c>
      <c r="H1392" s="80">
        <v>4.32</v>
      </c>
      <c r="I1392" s="81">
        <f ca="1">IF(ISNUMBER($L1392),VALUE(OFFSET(Banco!$A$1,Composições!$L1392-1,COLUMN(Composições!I1392)-4)),0)</f>
        <v>0</v>
      </c>
      <c r="J1392" s="81">
        <f ca="1">IF(ISNUMBER($L1392),VALUE(OFFSET(Banco!$A$1,Composições!$L1392-1,COLUMN(Composições!J1392)-4)),0)</f>
        <v>6.79</v>
      </c>
      <c r="K1392" s="1">
        <f>COUNTA($A$1:$A1392)-1</f>
        <v>217</v>
      </c>
      <c r="L1392" s="1">
        <f ca="1">MATCH(Composições!CONCATENAR,Banco!$A:$A,0)</f>
        <v>13713</v>
      </c>
      <c r="M1392" s="82" t="str">
        <f ca="1">IF(OR(ISERROR($L1392),$H1392="",$H1392=0),"",OFFSET(M$1,MATCH($K1392,$K$1:$K1392,0)-1,0))</f>
        <v>F</v>
      </c>
    </row>
    <row r="1393" spans="1:14" x14ac:dyDescent="0.2">
      <c r="B1393" s="92" t="s">
        <v>6169</v>
      </c>
      <c r="C1393" s="92" t="s">
        <v>8419</v>
      </c>
      <c r="D1393" s="79" t="str">
        <f ca="1">IF(ISNUMBER($L1393),OFFSET(Banco!$A$1,Composições!$L1393-1,COLUMN(Composições!D1393)-1),"")</f>
        <v>TINTA ESMALTE SINTETICO STANDARD BRILHANTE</v>
      </c>
      <c r="E1393" s="78" t="str">
        <f ca="1">IF(ISNUMBER($L1393),OFFSET(Banco!$A$1,Composições!$L1393-1,COLUMN(Composições!E1393)-1),"")</f>
        <v>L</v>
      </c>
      <c r="F1393" s="78">
        <f t="shared" ca="1" si="244"/>
        <v>0</v>
      </c>
      <c r="G1393" s="78">
        <f t="shared" ca="1" si="245"/>
        <v>30.07</v>
      </c>
      <c r="H1393" s="80">
        <v>0.85699999999999998</v>
      </c>
      <c r="I1393" s="81">
        <f ca="1">IF(ISNUMBER($L1393),VALUE(OFFSET(Banco!$A$1,Composições!$L1393-1,COLUMN(Composições!I1393)-4)),0)</f>
        <v>0</v>
      </c>
      <c r="J1393" s="81">
        <f ca="1">IF(ISNUMBER($L1393),VALUE(OFFSET(Banco!$A$1,Composições!$L1393-1,COLUMN(Composições!J1393)-4)),0)</f>
        <v>35.090000000000003</v>
      </c>
      <c r="K1393" s="1">
        <f>COUNTA($A$1:$A1393)-1</f>
        <v>217</v>
      </c>
      <c r="L1393" s="1">
        <f ca="1">MATCH(Composições!CONCATENAR,Banco!$A:$A,0)</f>
        <v>14199</v>
      </c>
      <c r="M1393" s="82" t="str">
        <f ca="1">IF(OR(ISERROR($L1393),$H1393="",$H1393=0),"",OFFSET(M$1,MATCH($K1393,$K$1:$K1393,0)-1,0))</f>
        <v>F</v>
      </c>
    </row>
    <row r="1394" spans="1:14" x14ac:dyDescent="0.2">
      <c r="B1394" s="92" t="s">
        <v>6165</v>
      </c>
      <c r="C1394" s="92" t="s">
        <v>136</v>
      </c>
      <c r="D1394" s="79" t="str">
        <f ca="1">IF(ISNUMBER($L1394),OFFSET(Banco!$A$1,Composições!$L1394-1,COLUMN(Composições!D1394)-1),"")</f>
        <v>AJUDANTE DE CARPINTEIRO COM ENCARGOS COMPLEMENTARES</v>
      </c>
      <c r="E1394" s="78" t="str">
        <f ca="1">IF(ISNUMBER($L1394),OFFSET(Banco!$A$1,Composições!$L1394-1,COLUMN(Composições!E1394)-1),"")</f>
        <v>H</v>
      </c>
      <c r="F1394" s="78">
        <f t="shared" ca="1" si="244"/>
        <v>0</v>
      </c>
      <c r="G1394" s="78">
        <f t="shared" ca="1" si="245"/>
        <v>79.52</v>
      </c>
      <c r="H1394" s="80">
        <v>3.2</v>
      </c>
      <c r="I1394" s="81">
        <f ca="1">IF(ISNUMBER($L1394),VALUE(OFFSET(Banco!$A$1,Composições!$L1394-1,COLUMN(Composições!I1394)-4)),0)</f>
        <v>0</v>
      </c>
      <c r="J1394" s="81">
        <f ca="1">IF(ISNUMBER($L1394),VALUE(OFFSET(Banco!$A$1,Composições!$L1394-1,COLUMN(Composições!J1394)-4)),0)</f>
        <v>24.85</v>
      </c>
      <c r="K1394" s="1">
        <f>COUNTA($A$1:$A1394)-1</f>
        <v>217</v>
      </c>
      <c r="L1394" s="1">
        <f ca="1">MATCH(Composições!CONCATENAR,Banco!$A:$A,0)</f>
        <v>7011</v>
      </c>
      <c r="M1394" s="82" t="str">
        <f ca="1">IF(OR(ISERROR($L1394),$H1394="",$H1394=0),"",OFFSET(M$1,MATCH($K1394,$K$1:$K1394,0)-1,0))</f>
        <v>F</v>
      </c>
    </row>
    <row r="1395" spans="1:14" x14ac:dyDescent="0.2">
      <c r="B1395" s="93" t="s">
        <v>6165</v>
      </c>
      <c r="C1395" s="93" t="s">
        <v>165</v>
      </c>
      <c r="D1395" s="94" t="str">
        <f ca="1">IF(ISNUMBER($L1395),OFFSET(Banco!$A$1,Composições!$L1395-1,COLUMN(Composições!D1395)-1),"")</f>
        <v>AJUDANTE DE PINTOR COM ENCARGOS COMPLEMENTARES</v>
      </c>
      <c r="E1395" s="95" t="str">
        <f ca="1">IF(ISNUMBER($L1395),OFFSET(Banco!$A$1,Composições!$L1395-1,COLUMN(Composições!E1395)-1),"")</f>
        <v>H</v>
      </c>
      <c r="F1395" s="95">
        <f t="shared" ca="1" si="244"/>
        <v>0</v>
      </c>
      <c r="G1395" s="95">
        <f t="shared" ca="1" si="245"/>
        <v>51.34</v>
      </c>
      <c r="H1395" s="96">
        <v>1.91</v>
      </c>
      <c r="I1395" s="97">
        <f ca="1">IF(ISNUMBER($L1395),VALUE(OFFSET(Banco!$A$1,Composições!$L1395-1,COLUMN(Composições!I1395)-4)),0)</f>
        <v>0</v>
      </c>
      <c r="J1395" s="97">
        <f ca="1">IF(ISNUMBER($L1395),VALUE(OFFSET(Banco!$A$1,Composições!$L1395-1,COLUMN(Composições!J1395)-4)),0)</f>
        <v>26.88</v>
      </c>
      <c r="K1395" s="1">
        <f>COUNTA($A$1:$A1395)-1</f>
        <v>217</v>
      </c>
      <c r="L1395" s="1">
        <f ca="1">MATCH(Composições!CONCATENAR,Banco!$A:$A,0)</f>
        <v>7018</v>
      </c>
      <c r="M1395" s="82" t="str">
        <f ca="1">IF(OR(ISERROR($L1395),$H1395="",$H1395=0),"",OFFSET(M$1,MATCH($K1395,$K$1:$K1395,0)-1,0))</f>
        <v>F</v>
      </c>
    </row>
    <row r="1396" spans="1:14" x14ac:dyDescent="0.2">
      <c r="B1396" s="92" t="s">
        <v>6165</v>
      </c>
      <c r="C1396" s="92" t="s">
        <v>143</v>
      </c>
      <c r="D1396" s="79" t="str">
        <f ca="1">IF(ISNUMBER($L1396),OFFSET(Banco!$A$1,Composições!$L1396-1,COLUMN(Composições!D1396)-1),"")</f>
        <v>AUXILIAR DE SERRALHEIRO COM ENCARGOS COMPLEMENTARES</v>
      </c>
      <c r="E1396" s="78" t="str">
        <f ca="1">IF(ISNUMBER($L1396),OFFSET(Banco!$A$1,Composições!$L1396-1,COLUMN(Composições!E1396)-1),"")</f>
        <v>H</v>
      </c>
      <c r="F1396" s="78">
        <f t="shared" ref="F1396:G1401" ca="1" si="246">TRUNC($H1396*ROUND(I1396,2),2)</f>
        <v>0</v>
      </c>
      <c r="G1396" s="78">
        <f t="shared" ca="1" si="246"/>
        <v>260.2</v>
      </c>
      <c r="H1396" s="80">
        <v>10.4</v>
      </c>
      <c r="I1396" s="81">
        <f ca="1">IF(ISNUMBER($L1396),VALUE(OFFSET(Banco!$A$1,Composições!$L1396-1,COLUMN(Composições!I1396)-4)),0)</f>
        <v>0</v>
      </c>
      <c r="J1396" s="81">
        <f ca="1">IF(ISNUMBER($L1396),VALUE(OFFSET(Banco!$A$1,Composições!$L1396-1,COLUMN(Composições!J1396)-4)),0)</f>
        <v>25.02</v>
      </c>
      <c r="K1396" s="1">
        <f>COUNTA($A$1:$A1396)-1</f>
        <v>217</v>
      </c>
      <c r="L1396" s="1">
        <f ca="1">MATCH(Composições!CONCATENAR,Banco!$A:$A,0)</f>
        <v>7049</v>
      </c>
      <c r="M1396" s="82" t="str">
        <f ca="1">IF(OR(ISERROR($L1396),$H1396="",$H1396=0),"",OFFSET(M$1,MATCH($K1396,$K$1:$K1396,0)-1,0))</f>
        <v>F</v>
      </c>
    </row>
    <row r="1397" spans="1:14" x14ac:dyDescent="0.2">
      <c r="B1397" s="92" t="s">
        <v>6165</v>
      </c>
      <c r="C1397" s="92" t="s">
        <v>146</v>
      </c>
      <c r="D1397" s="79" t="str">
        <f ca="1">IF(ISNUMBER($L1397),OFFSET(Banco!$A$1,Composições!$L1397-1,COLUMN(Composições!D1397)-1),"")</f>
        <v>CARPINTEIRO DE FORMAS COM ENCARGOS COMPLEMENTARES</v>
      </c>
      <c r="E1397" s="78" t="str">
        <f ca="1">IF(ISNUMBER($L1397),OFFSET(Banco!$A$1,Composições!$L1397-1,COLUMN(Composições!E1397)-1),"")</f>
        <v>H</v>
      </c>
      <c r="F1397" s="78">
        <f t="shared" ca="1" si="246"/>
        <v>0</v>
      </c>
      <c r="G1397" s="78">
        <f t="shared" ca="1" si="246"/>
        <v>98.4</v>
      </c>
      <c r="H1397" s="80">
        <v>3.2</v>
      </c>
      <c r="I1397" s="81">
        <f ca="1">IF(ISNUMBER($L1397),VALUE(OFFSET(Banco!$A$1,Composições!$L1397-1,COLUMN(Composições!I1397)-4)),0)</f>
        <v>0</v>
      </c>
      <c r="J1397" s="81">
        <f ca="1">IF(ISNUMBER($L1397),VALUE(OFFSET(Banco!$A$1,Composições!$L1397-1,COLUMN(Composições!J1397)-4)),0)</f>
        <v>30.75</v>
      </c>
      <c r="K1397" s="1">
        <f>COUNTA($A$1:$A1397)-1</f>
        <v>217</v>
      </c>
      <c r="L1397" s="1">
        <f ca="1">MATCH(Composições!CONCATENAR,Banco!$A:$A,0)</f>
        <v>7065</v>
      </c>
      <c r="M1397" s="82" t="str">
        <f ca="1">IF(OR(ISERROR($L1397),$H1397="",$H1397=0),"",OFFSET(M$1,MATCH($K1397,$K$1:$K1397,0)-1,0))</f>
        <v>F</v>
      </c>
    </row>
    <row r="1398" spans="1:14" x14ac:dyDescent="0.2">
      <c r="B1398" s="92" t="s">
        <v>6165</v>
      </c>
      <c r="C1398" s="92" t="s">
        <v>153</v>
      </c>
      <c r="D1398" s="79" t="str">
        <f ca="1">IF(ISNUMBER($L1398),OFFSET(Banco!$A$1,Composições!$L1398-1,COLUMN(Composições!D1398)-1),"")</f>
        <v>PEDREIRO COM ENCARGOS COMPLEMENTARES</v>
      </c>
      <c r="E1398" s="78" t="str">
        <f ca="1">IF(ISNUMBER($L1398),OFFSET(Banco!$A$1,Composições!$L1398-1,COLUMN(Composições!E1398)-1),"")</f>
        <v>H</v>
      </c>
      <c r="F1398" s="78">
        <f t="shared" ca="1" si="246"/>
        <v>0</v>
      </c>
      <c r="G1398" s="78">
        <f t="shared" ca="1" si="246"/>
        <v>284.32</v>
      </c>
      <c r="H1398" s="80">
        <v>9.11</v>
      </c>
      <c r="I1398" s="81">
        <f ca="1">IF(ISNUMBER($L1398),VALUE(OFFSET(Banco!$A$1,Composições!$L1398-1,COLUMN(Composições!I1398)-4)),0)</f>
        <v>0</v>
      </c>
      <c r="J1398" s="81">
        <f ca="1">IF(ISNUMBER($L1398),VALUE(OFFSET(Banco!$A$1,Composições!$L1398-1,COLUMN(Composições!J1398)-4)),0)</f>
        <v>31.21</v>
      </c>
      <c r="K1398" s="1">
        <f>COUNTA($A$1:$A1398)-1</f>
        <v>217</v>
      </c>
      <c r="L1398" s="1">
        <f ca="1">MATCH(Composições!CONCATENAR,Banco!$A:$A,0)</f>
        <v>7349</v>
      </c>
      <c r="M1398" s="82" t="str">
        <f ca="1">IF(OR(ISERROR($L1398),$H1398="",$H1398=0),"",OFFSET(M$1,MATCH($K1398,$K$1:$K1398,0)-1,0))</f>
        <v>F</v>
      </c>
    </row>
    <row r="1399" spans="1:14" x14ac:dyDescent="0.2">
      <c r="B1399" s="92" t="s">
        <v>6165</v>
      </c>
      <c r="C1399" s="92" t="s">
        <v>154</v>
      </c>
      <c r="D1399" s="79" t="str">
        <f ca="1">IF(ISNUMBER($L1399),OFFSET(Banco!$A$1,Composições!$L1399-1,COLUMN(Composições!D1399)-1),"")</f>
        <v>PINTOR COM ENCARGOS COMPLEMENTARES</v>
      </c>
      <c r="E1399" s="78" t="str">
        <f ca="1">IF(ISNUMBER($L1399),OFFSET(Banco!$A$1,Composições!$L1399-1,COLUMN(Composições!E1399)-1),"")</f>
        <v>H</v>
      </c>
      <c r="F1399" s="78">
        <f t="shared" ca="1" si="246"/>
        <v>0</v>
      </c>
      <c r="G1399" s="78">
        <f t="shared" ca="1" si="246"/>
        <v>62.76</v>
      </c>
      <c r="H1399" s="80">
        <v>1.91</v>
      </c>
      <c r="I1399" s="81">
        <f ca="1">IF(ISNUMBER($L1399),VALUE(OFFSET(Banco!$A$1,Composições!$L1399-1,COLUMN(Composições!I1399)-4)),0)</f>
        <v>0</v>
      </c>
      <c r="J1399" s="81">
        <f ca="1">IF(ISNUMBER($L1399),VALUE(OFFSET(Banco!$A$1,Composições!$L1399-1,COLUMN(Composições!J1399)-4)),0)</f>
        <v>32.86</v>
      </c>
      <c r="K1399" s="1">
        <f>COUNTA($A$1:$A1399)-1</f>
        <v>217</v>
      </c>
      <c r="L1399" s="1">
        <f ca="1">MATCH(Composições!CONCATENAR,Banco!$A:$A,0)</f>
        <v>7351</v>
      </c>
      <c r="M1399" s="82" t="str">
        <f ca="1">IF(OR(ISERROR($L1399),$H1399="",$H1399=0),"",OFFSET(M$1,MATCH($K1399,$K$1:$K1399,0)-1,0))</f>
        <v>F</v>
      </c>
    </row>
    <row r="1400" spans="1:14" x14ac:dyDescent="0.2">
      <c r="B1400" s="92" t="s">
        <v>6165</v>
      </c>
      <c r="C1400" s="92" t="s">
        <v>155</v>
      </c>
      <c r="D1400" s="79" t="str">
        <f ca="1">IF(ISNUMBER($L1400),OFFSET(Banco!$A$1,Composições!$L1400-1,COLUMN(Composições!D1400)-1),"")</f>
        <v>SERRALHEIRO COM ENCARGOS COMPLEMENTARES</v>
      </c>
      <c r="E1400" s="78" t="str">
        <f ca="1">IF(ISNUMBER($L1400),OFFSET(Banco!$A$1,Composições!$L1400-1,COLUMN(Composições!E1400)-1),"")</f>
        <v>H</v>
      </c>
      <c r="F1400" s="78">
        <f t="shared" ca="1" si="246"/>
        <v>0</v>
      </c>
      <c r="G1400" s="78">
        <f t="shared" ca="1" si="246"/>
        <v>322.08</v>
      </c>
      <c r="H1400" s="80">
        <v>10.4</v>
      </c>
      <c r="I1400" s="81">
        <f ca="1">IF(ISNUMBER($L1400),VALUE(OFFSET(Banco!$A$1,Composições!$L1400-1,COLUMN(Composições!I1400)-4)),0)</f>
        <v>0</v>
      </c>
      <c r="J1400" s="81">
        <f ca="1">IF(ISNUMBER($L1400),VALUE(OFFSET(Banco!$A$1,Composições!$L1400-1,COLUMN(Composições!J1400)-4)),0)</f>
        <v>30.97</v>
      </c>
      <c r="K1400" s="1">
        <f>COUNTA($A$1:$A1400)-1</f>
        <v>217</v>
      </c>
      <c r="L1400" s="1">
        <f ca="1">MATCH(Composições!CONCATENAR,Banco!$A:$A,0)</f>
        <v>7360</v>
      </c>
      <c r="M1400" s="82" t="str">
        <f ca="1">IF(OR(ISERROR($L1400),$H1400="",$H1400=0),"",OFFSET(M$1,MATCH($K1400,$K$1:$K1400,0)-1,0))</f>
        <v>F</v>
      </c>
    </row>
    <row r="1401" spans="1:14" x14ac:dyDescent="0.2">
      <c r="B1401" s="92" t="s">
        <v>6165</v>
      </c>
      <c r="C1401" s="92" t="s">
        <v>156</v>
      </c>
      <c r="D1401" s="79" t="str">
        <f ca="1">IF(ISNUMBER($L1401),OFFSET(Banco!$A$1,Composições!$L1401-1,COLUMN(Composições!D1401)-1),"")</f>
        <v>SERVENTE COM ENCARGOS COMPLEMENTARES</v>
      </c>
      <c r="E1401" s="78" t="str">
        <f ca="1">IF(ISNUMBER($L1401),OFFSET(Banco!$A$1,Composições!$L1401-1,COLUMN(Composições!E1401)-1),"")</f>
        <v>H</v>
      </c>
      <c r="F1401" s="78">
        <f t="shared" ca="1" si="246"/>
        <v>0</v>
      </c>
      <c r="G1401" s="78">
        <f t="shared" ca="1" si="246"/>
        <v>792.85</v>
      </c>
      <c r="H1401" s="80">
        <v>35.020000000000003</v>
      </c>
      <c r="I1401" s="81">
        <f ca="1">IF(ISNUMBER($L1401),VALUE(OFFSET(Banco!$A$1,Composições!$L1401-1,COLUMN(Composições!I1401)-4)),0)</f>
        <v>0</v>
      </c>
      <c r="J1401" s="81">
        <f ca="1">IF(ISNUMBER($L1401),VALUE(OFFSET(Banco!$A$1,Composições!$L1401-1,COLUMN(Composições!J1401)-4)),0)</f>
        <v>22.64</v>
      </c>
      <c r="K1401" s="1">
        <f>COUNTA($A$1:$A1401)-1</f>
        <v>217</v>
      </c>
      <c r="L1401" s="1">
        <f ca="1">MATCH(Composições!CONCATENAR,Banco!$A:$A,0)</f>
        <v>7362</v>
      </c>
      <c r="M1401" s="82" t="str">
        <f ca="1">IF(OR(ISERROR($L1401),$H1401="",$H1401=0),"",OFFSET(M$1,MATCH($K1401,$K$1:$K1401,0)-1,0))</f>
        <v>F</v>
      </c>
    </row>
    <row r="1402" spans="1:14" ht="22.5" x14ac:dyDescent="0.2">
      <c r="B1402" s="98" t="s">
        <v>6165</v>
      </c>
      <c r="C1402" s="98" t="s">
        <v>134</v>
      </c>
      <c r="D1402" s="99" t="str">
        <f ca="1">IF(ISNUMBER($L1402),OFFSET(Banco!$A$1,Composições!$L1402-1,COLUMN(Composições!D1402)-1),"")</f>
        <v>PAR DE TABELAS DE BASQUETE DE COMPENSADO NAVAL, COM AROS E REDES - FORNECIMENTO E INSTALAÇÃO. AF_03/2022</v>
      </c>
      <c r="E1402" s="54" t="str">
        <f ca="1">IF(ISNUMBER($L1402),OFFSET(Banco!$A$1,Composições!$L1402-1,COLUMN(Composições!E1402)-1),"")</f>
        <v>UN</v>
      </c>
      <c r="F1402" s="54">
        <f t="shared" ca="1" si="244"/>
        <v>0</v>
      </c>
      <c r="G1402" s="54">
        <f t="shared" ca="1" si="245"/>
        <v>3709.45</v>
      </c>
      <c r="H1402" s="100">
        <v>1</v>
      </c>
      <c r="I1402" s="101">
        <f ca="1">IF(ISNUMBER($L1402),VALUE(OFFSET(Banco!$A$1,Composições!$L1402-1,COLUMN(Composições!I1402)-4)),0)</f>
        <v>0</v>
      </c>
      <c r="J1402" s="101">
        <f ca="1">IF(ISNUMBER($L1402),VALUE(OFFSET(Banco!$A$1,Composições!$L1402-1,COLUMN(Composições!J1402)-4)),0)</f>
        <v>3709.45</v>
      </c>
      <c r="K1402" s="1">
        <f>COUNTA($A$1:$A1402)-1</f>
        <v>217</v>
      </c>
      <c r="L1402" s="1">
        <f ca="1">MATCH(Composições!CONCATENAR,Banco!$A:$A,0)</f>
        <v>8549</v>
      </c>
      <c r="M1402" s="82" t="str">
        <f ca="1">IF(OR(ISERROR($L1402),$H1402="",$H1402=0),"",OFFSET(M$1,MATCH($K1402,$K$1:$K1402,0)-1,0))</f>
        <v>F</v>
      </c>
    </row>
    <row r="1403" spans="1:14" customFormat="1" ht="12.75" x14ac:dyDescent="0.2">
      <c r="K1403">
        <f>COUNTA($A$1:$A1403)-1</f>
        <v>217</v>
      </c>
      <c r="M1403" s="85" t="str">
        <f ca="1">IF(OFFSET($M$1,MATCH(OFFSET(K1403,-1,0),$K$1:$K1403,0)-1,0)="F","F","")</f>
        <v>F</v>
      </c>
    </row>
    <row r="1404" spans="1:14" x14ac:dyDescent="0.2">
      <c r="A1404" s="83" t="str">
        <f>CONCATENAR</f>
        <v xml:space="preserve">Composição FNDE 327 </v>
      </c>
      <c r="B1404" s="86" t="s">
        <v>8423</v>
      </c>
      <c r="C1404" s="86" t="s">
        <v>8409</v>
      </c>
      <c r="D1404" s="87" t="s">
        <v>8408</v>
      </c>
      <c r="E1404" s="86" t="s">
        <v>8396</v>
      </c>
      <c r="F1404" s="88">
        <f ca="1">IF($L1404&gt;0,SUM(OFFSET(F1404,1,0,$L1404),0))</f>
        <v>0</v>
      </c>
      <c r="G1404" s="88">
        <f ca="1">IF($L1404&gt;0,SUM(OFFSET(G1404,1,0,$L1404),0))</f>
        <v>241.29999999999998</v>
      </c>
      <c r="H1404" s="89"/>
      <c r="I1404" s="90">
        <f ca="1">IF(ISERROR(F1404),0,F1404)</f>
        <v>0</v>
      </c>
      <c r="J1404" s="91">
        <f ca="1">IF(ISERROR(G1404),0,G1404)</f>
        <v>241.29999999999998</v>
      </c>
      <c r="K1404" s="1">
        <f>COUNTA($A$1:$A1404)-1</f>
        <v>218</v>
      </c>
      <c r="L1404" s="1">
        <f>IF(MAX(K:K)=K1404,MATCH(9999999,$K:$K)+1,MATCH(K1404+1,K:K,0))-ROW(L1404)-2</f>
        <v>6</v>
      </c>
      <c r="M1404" s="3" t="str">
        <f ca="1">IF(AND(OR(I1404&lt;&gt;0,J1404&lt;&gt;0),N1404="Sim"),"F","")</f>
        <v>F</v>
      </c>
      <c r="N1404" s="84" t="s">
        <v>64</v>
      </c>
    </row>
    <row r="1405" spans="1:14" x14ac:dyDescent="0.2">
      <c r="B1405" s="92" t="s">
        <v>6169</v>
      </c>
      <c r="C1405" s="92" t="s">
        <v>7751</v>
      </c>
      <c r="D1405" s="79" t="str">
        <f ca="1">IF(ISNUMBER($L1405),OFFSET(Banco!$A$1,Composições!$L1405-1,COLUMN(Composições!D1405)-1),"")</f>
        <v>AREIA MEDIA - POSTO JAZIDA/FORNECEDOR (RETIRADO NA JAZIDA, SEM TRANSPORTE)</v>
      </c>
      <c r="E1405" s="78" t="str">
        <f ca="1">IF(ISNUMBER($L1405),OFFSET(Banco!$A$1,Composições!$L1405-1,COLUMN(Composições!E1405)-1),"")</f>
        <v>M3</v>
      </c>
      <c r="F1405" s="78">
        <f t="shared" ref="F1405:F1410" ca="1" si="247">TRUNC($H1405*ROUND(I1405,2),2)</f>
        <v>0</v>
      </c>
      <c r="G1405" s="78">
        <f t="shared" ref="G1405:G1410" ca="1" si="248">TRUNC($H1405*ROUND(J1405,2),2)</f>
        <v>10.01</v>
      </c>
      <c r="H1405" s="80">
        <v>7.6999999999999999E-2</v>
      </c>
      <c r="I1405" s="81">
        <f ca="1">IF(ISNUMBER($L1405),VALUE(OFFSET(Banco!$A$1,Composições!$L1405-1,COLUMN(Composições!I1405)-4)),0)</f>
        <v>0</v>
      </c>
      <c r="J1405" s="81">
        <f ca="1">IF(ISNUMBER($L1405),VALUE(OFFSET(Banco!$A$1,Composições!$L1405-1,COLUMN(Composições!J1405)-4)),0)</f>
        <v>130</v>
      </c>
      <c r="K1405" s="1">
        <f>COUNTA($A$1:$A1405)-1</f>
        <v>218</v>
      </c>
      <c r="L1405" s="1">
        <f ca="1">MATCH(Composições!CONCATENAR,Banco!$A:$A,0)</f>
        <v>10247</v>
      </c>
      <c r="M1405" s="82" t="str">
        <f ca="1">IF(OR(ISERROR($L1405),$H1405="",$H1405=0),"",OFFSET(M$1,MATCH($K1405,$K$1:$K1405,0)-1,0))</f>
        <v>F</v>
      </c>
    </row>
    <row r="1406" spans="1:14" x14ac:dyDescent="0.2">
      <c r="B1406" s="92" t="s">
        <v>6169</v>
      </c>
      <c r="C1406" s="92" t="s">
        <v>7953</v>
      </c>
      <c r="D1406" s="79" t="str">
        <f ca="1">IF(ISNUMBER($L1406),OFFSET(Banco!$A$1,Composições!$L1406-1,COLUMN(Composições!D1406)-1),"")</f>
        <v>CIMENTO PORTLAND COMPOSTO CP II-32</v>
      </c>
      <c r="E1406" s="78" t="str">
        <f ca="1">IF(ISNUMBER($L1406),OFFSET(Banco!$A$1,Composições!$L1406-1,COLUMN(Composições!E1406)-1),"")</f>
        <v>KG</v>
      </c>
      <c r="F1406" s="78">
        <f t="shared" ca="1" si="247"/>
        <v>0</v>
      </c>
      <c r="G1406" s="78">
        <f t="shared" ca="1" si="248"/>
        <v>17.39</v>
      </c>
      <c r="H1406" s="80">
        <v>23.5</v>
      </c>
      <c r="I1406" s="81">
        <f ca="1">IF(ISNUMBER($L1406),VALUE(OFFSET(Banco!$A$1,Composições!$L1406-1,COLUMN(Composições!I1406)-4)),0)</f>
        <v>0</v>
      </c>
      <c r="J1406" s="81">
        <f ca="1">IF(ISNUMBER($L1406),VALUE(OFFSET(Banco!$A$1,Composições!$L1406-1,COLUMN(Composições!J1406)-4)),0)</f>
        <v>0.74</v>
      </c>
      <c r="K1406" s="1">
        <f>COUNTA($A$1:$A1406)-1</f>
        <v>218</v>
      </c>
      <c r="L1406" s="1">
        <f ca="1">MATCH(Composições!CONCATENAR,Banco!$A:$A,0)</f>
        <v>11088</v>
      </c>
      <c r="M1406" s="82" t="str">
        <f ca="1">IF(OR(ISERROR($L1406),$H1406="",$H1406=0),"",OFFSET(M$1,MATCH($K1406,$K$1:$K1406,0)-1,0))</f>
        <v>F</v>
      </c>
    </row>
    <row r="1407" spans="1:14" ht="33.75" x14ac:dyDescent="0.2">
      <c r="B1407" s="92" t="s">
        <v>6169</v>
      </c>
      <c r="C1407" s="92" t="s">
        <v>8420</v>
      </c>
      <c r="D1407" s="79" t="str">
        <f ca="1">IF(ISNUMBER($L1407),OFFSET(Banco!$A$1,Composições!$L1407-1,COLUMN(Composições!D1407)-1),"")</f>
        <v>CONJUNTO PARA FUTSAL COM PAR DE TRAVES OFICIAIS DE 3,00 X 2,00 M EM TUBO DE ACO GALVANIZADO 3" COM REQUADROS EM TUBO DE 1", PINTURA EM PRIMER COM TINTA ESMALTE SINTETICO E REDES DE POLIETILENO FIO 4 MM</v>
      </c>
      <c r="E1407" s="78" t="str">
        <f ca="1">IF(ISNUMBER($L1407),OFFSET(Banco!$A$1,Composições!$L1407-1,COLUMN(Composições!E1407)-1),"")</f>
        <v>UN</v>
      </c>
      <c r="F1407" s="78">
        <f t="shared" ca="1" si="247"/>
        <v>0</v>
      </c>
      <c r="G1407" s="78">
        <f t="shared" ca="1" si="248"/>
        <v>0</v>
      </c>
      <c r="H1407" s="80">
        <v>1</v>
      </c>
      <c r="I1407" s="81">
        <f ca="1">IF(ISNUMBER($L1407),VALUE(OFFSET(Banco!$A$1,Composições!$L1407-1,COLUMN(Composições!I1407)-4)),0)</f>
        <v>0</v>
      </c>
      <c r="J1407" s="81">
        <f ca="1">IF(ISNUMBER($L1407),VALUE(OFFSET(Banco!$A$1,Composições!$L1407-1,COLUMN(Composições!J1407)-4)),0)</f>
        <v>0</v>
      </c>
      <c r="K1407" s="1">
        <f>COUNTA($A$1:$A1407)-1</f>
        <v>218</v>
      </c>
      <c r="L1407" s="1">
        <f ca="1">MATCH(Composições!CONCATENAR,Banco!$A:$A,0)</f>
        <v>11309</v>
      </c>
      <c r="M1407" s="82" t="str">
        <f ca="1">IF(OR(ISERROR($L1407),$H1407="",$H1407=0),"",OFFSET(M$1,MATCH($K1407,$K$1:$K1407,0)-1,0))</f>
        <v>F</v>
      </c>
    </row>
    <row r="1408" spans="1:14" x14ac:dyDescent="0.2">
      <c r="B1408" s="92" t="s">
        <v>6169</v>
      </c>
      <c r="C1408" s="92" t="s">
        <v>8033</v>
      </c>
      <c r="D1408" s="79" t="str">
        <f ca="1">IF(ISNUMBER($L1408),OFFSET(Banco!$A$1,Composições!$L1408-1,COLUMN(Composições!D1408)-1),"")</f>
        <v>PEDRA BRITADA N. 2 (19 A 38 MM) POSTO PEDREIRA/FORNECEDOR, SEM FRETE</v>
      </c>
      <c r="E1408" s="78" t="str">
        <f ca="1">IF(ISNUMBER($L1408),OFFSET(Banco!$A$1,Composições!$L1408-1,COLUMN(Composições!E1408)-1),"")</f>
        <v>M3</v>
      </c>
      <c r="F1408" s="78">
        <f t="shared" ca="1" si="247"/>
        <v>0</v>
      </c>
      <c r="G1408" s="78">
        <f t="shared" ca="1" si="248"/>
        <v>11.3</v>
      </c>
      <c r="H1408" s="80">
        <v>8.6999999999999994E-2</v>
      </c>
      <c r="I1408" s="81">
        <f ca="1">IF(ISNUMBER($L1408),VALUE(OFFSET(Banco!$A$1,Composições!$L1408-1,COLUMN(Composições!I1408)-4)),0)</f>
        <v>0</v>
      </c>
      <c r="J1408" s="81">
        <f ca="1">IF(ISNUMBER($L1408),VALUE(OFFSET(Banco!$A$1,Composições!$L1408-1,COLUMN(Composições!J1408)-4)),0)</f>
        <v>129.93</v>
      </c>
      <c r="K1408" s="1">
        <f>COUNTA($A$1:$A1408)-1</f>
        <v>218</v>
      </c>
      <c r="L1408" s="1">
        <f ca="1">MATCH(Composições!CONCATENAR,Banco!$A:$A,0)</f>
        <v>13173</v>
      </c>
      <c r="M1408" s="82" t="str">
        <f ca="1">IF(OR(ISERROR($L1408),$H1408="",$H1408=0),"",OFFSET(M$1,MATCH($K1408,$K$1:$K1408,0)-1,0))</f>
        <v>F</v>
      </c>
    </row>
    <row r="1409" spans="1:14" x14ac:dyDescent="0.2">
      <c r="B1409" s="92" t="s">
        <v>6165</v>
      </c>
      <c r="C1409" s="92" t="s">
        <v>138</v>
      </c>
      <c r="D1409" s="79" t="str">
        <f ca="1">IF(ISNUMBER($L1409),OFFSET(Banco!$A$1,Composições!$L1409-1,COLUMN(Composições!D1409)-1),"")</f>
        <v>AJUDANTE DE PEDREIRO COM ENCARGOS COMPLEMENTARES</v>
      </c>
      <c r="E1409" s="78" t="str">
        <f ca="1">IF(ISNUMBER($L1409),OFFSET(Banco!$A$1,Composições!$L1409-1,COLUMN(Composições!E1409)-1),"")</f>
        <v>H</v>
      </c>
      <c r="F1409" s="78">
        <f t="shared" ca="1" si="247"/>
        <v>0</v>
      </c>
      <c r="G1409" s="78">
        <f t="shared" ca="1" si="248"/>
        <v>90.25</v>
      </c>
      <c r="H1409" s="80">
        <v>3.6</v>
      </c>
      <c r="I1409" s="81">
        <f ca="1">IF(ISNUMBER($L1409),VALUE(OFFSET(Banco!$A$1,Composições!$L1409-1,COLUMN(Composições!I1409)-4)),0)</f>
        <v>0</v>
      </c>
      <c r="J1409" s="81">
        <f ca="1">IF(ISNUMBER($L1409),VALUE(OFFSET(Banco!$A$1,Composições!$L1409-1,COLUMN(Composições!J1409)-4)),0)</f>
        <v>25.07</v>
      </c>
      <c r="K1409" s="1">
        <f>COUNTA($A$1:$A1409)-1</f>
        <v>218</v>
      </c>
      <c r="L1409" s="1">
        <f ca="1">MATCH(Composições!CONCATENAR,Banco!$A:$A,0)</f>
        <v>7017</v>
      </c>
      <c r="M1409" s="82" t="str">
        <f ca="1">IF(OR(ISERROR($L1409),$H1409="",$H1409=0),"",OFFSET(M$1,MATCH($K1409,$K$1:$K1409,0)-1,0))</f>
        <v>F</v>
      </c>
    </row>
    <row r="1410" spans="1:14" x14ac:dyDescent="0.2">
      <c r="B1410" s="92" t="s">
        <v>6165</v>
      </c>
      <c r="C1410" s="92" t="s">
        <v>153</v>
      </c>
      <c r="D1410" s="79" t="str">
        <f ca="1">IF(ISNUMBER($L1410),OFFSET(Banco!$A$1,Composições!$L1410-1,COLUMN(Composições!D1410)-1),"")</f>
        <v>PEDREIRO COM ENCARGOS COMPLEMENTARES</v>
      </c>
      <c r="E1410" s="78" t="str">
        <f ca="1">IF(ISNUMBER($L1410),OFFSET(Banco!$A$1,Composições!$L1410-1,COLUMN(Composições!E1410)-1),"")</f>
        <v>H</v>
      </c>
      <c r="F1410" s="78">
        <f t="shared" ca="1" si="247"/>
        <v>0</v>
      </c>
      <c r="G1410" s="78">
        <f t="shared" ca="1" si="248"/>
        <v>112.35</v>
      </c>
      <c r="H1410" s="80">
        <v>3.6</v>
      </c>
      <c r="I1410" s="81">
        <f ca="1">IF(ISNUMBER($L1410),VALUE(OFFSET(Banco!$A$1,Composições!$L1410-1,COLUMN(Composições!I1410)-4)),0)</f>
        <v>0</v>
      </c>
      <c r="J1410" s="81">
        <f ca="1">IF(ISNUMBER($L1410),VALUE(OFFSET(Banco!$A$1,Composições!$L1410-1,COLUMN(Composições!J1410)-4)),0)</f>
        <v>31.21</v>
      </c>
      <c r="K1410" s="1">
        <f>COUNTA($A$1:$A1410)-1</f>
        <v>218</v>
      </c>
      <c r="L1410" s="1">
        <f ca="1">MATCH(Composições!CONCATENAR,Banco!$A:$A,0)</f>
        <v>7349</v>
      </c>
      <c r="M1410" s="82" t="str">
        <f ca="1">IF(OR(ISERROR($L1410),$H1410="",$H1410=0),"",OFFSET(M$1,MATCH($K1410,$K$1:$K1410,0)-1,0))</f>
        <v>F</v>
      </c>
    </row>
    <row r="1411" spans="1:14" customFormat="1" ht="12.75" x14ac:dyDescent="0.2">
      <c r="K1411">
        <f>COUNTA($A$1:$A1411)-1</f>
        <v>218</v>
      </c>
      <c r="M1411" s="85" t="str">
        <f ca="1">IF(OFFSET($M$1,MATCH(OFFSET(K1411,-1,0),$K$1:$K1411,0)-1,0)="F","F","")</f>
        <v>F</v>
      </c>
    </row>
    <row r="1412" spans="1:14" ht="22.5" x14ac:dyDescent="0.2">
      <c r="A1412" s="83" t="str">
        <f>CONCATENAR</f>
        <v>Composição FNDE 172</v>
      </c>
      <c r="B1412" s="86" t="s">
        <v>8423</v>
      </c>
      <c r="C1412" s="86" t="s">
        <v>7884</v>
      </c>
      <c r="D1412" s="87" t="s">
        <v>8407</v>
      </c>
      <c r="E1412" s="86" t="s">
        <v>6149</v>
      </c>
      <c r="F1412" s="88">
        <f ca="1">IF($L1412&gt;0,SUM(OFFSET(F1412,1,0,$L1412),0))</f>
        <v>0</v>
      </c>
      <c r="G1412" s="88">
        <f ca="1">IF($L1412&gt;0,SUM(OFFSET(G1412,1,0,$L1412),0))</f>
        <v>42.849999999999994</v>
      </c>
      <c r="H1412" s="89"/>
      <c r="I1412" s="90">
        <f ca="1">IF(ISERROR(F1412),0,F1412)</f>
        <v>0</v>
      </c>
      <c r="J1412" s="91">
        <f ca="1">IF(ISERROR(G1412),0,G1412)</f>
        <v>42.849999999999994</v>
      </c>
      <c r="K1412" s="1">
        <f>COUNTA($A$1:$A1412)-1</f>
        <v>219</v>
      </c>
      <c r="L1412" s="1">
        <f>IF(MAX(K:K)=K1412,MATCH(9999999,$K:$K)+1,MATCH(K1412+1,K:K,0))-ROW(L1412)-2</f>
        <v>3</v>
      </c>
      <c r="M1412" s="3" t="str">
        <f ca="1">IF(AND(OR(I1412&lt;&gt;0,J1412&lt;&gt;0),N1412="Sim"),"F","")</f>
        <v>F</v>
      </c>
      <c r="N1412" s="84" t="s">
        <v>64</v>
      </c>
    </row>
    <row r="1413" spans="1:14" ht="33.75" x14ac:dyDescent="0.2">
      <c r="B1413" s="92" t="s">
        <v>6169</v>
      </c>
      <c r="C1413" s="92" t="s">
        <v>7895</v>
      </c>
      <c r="D1413" s="79" t="str">
        <f ca="1">IF(ISNUMBER($L1413),OFFSET(Banco!$A$1,Composições!$L1413-1,COLUMN(Composições!D1413)-1),"")</f>
        <v>MANTA LIQUIDA DE BASE ASFALTICA MODIFICADA COM A ADICAO DE ELASTOMEROS DILUIDOS EM SOLVENTE ORGANICO, APLICACAO A FRIO (MEMBRANA DE EMULSAO ASFALTICA PARA IMPERMEABILIZACAO FLEXIVEL)</v>
      </c>
      <c r="E1413" s="78" t="str">
        <f ca="1">IF(ISNUMBER($L1413),OFFSET(Banco!$A$1,Composições!$L1413-1,COLUMN(Composições!E1413)-1),"")</f>
        <v>KG</v>
      </c>
      <c r="F1413" s="78">
        <f t="shared" ref="F1413:G1415" ca="1" si="249">TRUNC($H1413*ROUND(I1413,2),2)</f>
        <v>0</v>
      </c>
      <c r="G1413" s="78">
        <f t="shared" ca="1" si="249"/>
        <v>26.88</v>
      </c>
      <c r="H1413" s="80">
        <v>1.5</v>
      </c>
      <c r="I1413" s="81">
        <f ca="1">IF(ISNUMBER($L1413),VALUE(OFFSET(Banco!$A$1,Composições!$L1413-1,COLUMN(Composições!I1413)-4)),0)</f>
        <v>0</v>
      </c>
      <c r="J1413" s="81">
        <f ca="1">IF(ISNUMBER($L1413),VALUE(OFFSET(Banco!$A$1,Composições!$L1413-1,COLUMN(Composições!J1413)-4)),0)</f>
        <v>17.920000000000002</v>
      </c>
      <c r="K1413" s="1">
        <f>COUNTA($A$1:$A1413)-1</f>
        <v>219</v>
      </c>
      <c r="L1413" s="1">
        <f ca="1">MATCH(Composições!CONCATENAR,Banco!$A:$A,0)</f>
        <v>12800</v>
      </c>
      <c r="M1413" s="82" t="str">
        <f ca="1">IF(OR(ISERROR($L1413),$H1413="",$H1413=0),"",OFFSET(M$1,MATCH($K1413,$K$1:$K1413,0)-1,0))</f>
        <v>F</v>
      </c>
    </row>
    <row r="1414" spans="1:14" x14ac:dyDescent="0.2">
      <c r="B1414" s="92" t="s">
        <v>6165</v>
      </c>
      <c r="C1414" s="92" t="s">
        <v>139</v>
      </c>
      <c r="D1414" s="79" t="str">
        <f ca="1">IF(ISNUMBER($L1414),OFFSET(Banco!$A$1,Composições!$L1414-1,COLUMN(Composições!D1414)-1),"")</f>
        <v>AJUDANTE ESPECIALIZADO COM ENCARGOS COMPLEMENTARES</v>
      </c>
      <c r="E1414" s="78" t="str">
        <f ca="1">IF(ISNUMBER($L1414),OFFSET(Banco!$A$1,Composições!$L1414-1,COLUMN(Composições!E1414)-1),"")</f>
        <v>H</v>
      </c>
      <c r="F1414" s="78">
        <f t="shared" ca="1" si="249"/>
        <v>0</v>
      </c>
      <c r="G1414" s="78">
        <f t="shared" ca="1" si="249"/>
        <v>2.56</v>
      </c>
      <c r="H1414" s="80">
        <v>9.69E-2</v>
      </c>
      <c r="I1414" s="81">
        <f ca="1">IF(ISNUMBER($L1414),VALUE(OFFSET(Banco!$A$1,Composições!$L1414-1,COLUMN(Composições!I1414)-4)),0)</f>
        <v>0</v>
      </c>
      <c r="J1414" s="81">
        <f ca="1">IF(ISNUMBER($L1414),VALUE(OFFSET(Banco!$A$1,Composições!$L1414-1,COLUMN(Composições!J1414)-4)),0)</f>
        <v>26.45</v>
      </c>
      <c r="K1414" s="1">
        <f>COUNTA($A$1:$A1414)-1</f>
        <v>219</v>
      </c>
      <c r="L1414" s="1">
        <f ca="1">MATCH(Composições!CONCATENAR,Banco!$A:$A,0)</f>
        <v>7021</v>
      </c>
      <c r="M1414" s="82" t="str">
        <f ca="1">IF(OR(ISERROR($L1414),$H1414="",$H1414=0),"",OFFSET(M$1,MATCH($K1414,$K$1:$K1414,0)-1,0))</f>
        <v>F</v>
      </c>
    </row>
    <row r="1415" spans="1:14" x14ac:dyDescent="0.2">
      <c r="B1415" s="92" t="s">
        <v>6165</v>
      </c>
      <c r="C1415" s="92" t="s">
        <v>150</v>
      </c>
      <c r="D1415" s="79" t="str">
        <f ca="1">IF(ISNUMBER($L1415),OFFSET(Banco!$A$1,Composições!$L1415-1,COLUMN(Composições!D1415)-1),"")</f>
        <v>IMPERMEABILIZADOR COM ENCARGOS COMPLEMENTARES</v>
      </c>
      <c r="E1415" s="78" t="str">
        <f ca="1">IF(ISNUMBER($L1415),OFFSET(Banco!$A$1,Composições!$L1415-1,COLUMN(Composições!E1415)-1),"")</f>
        <v>H</v>
      </c>
      <c r="F1415" s="78">
        <f t="shared" ca="1" si="249"/>
        <v>0</v>
      </c>
      <c r="G1415" s="78">
        <f t="shared" ca="1" si="249"/>
        <v>13.41</v>
      </c>
      <c r="H1415" s="80">
        <v>0.4299</v>
      </c>
      <c r="I1415" s="81">
        <f ca="1">IF(ISNUMBER($L1415),VALUE(OFFSET(Banco!$A$1,Composições!$L1415-1,COLUMN(Composições!I1415)-4)),0)</f>
        <v>0</v>
      </c>
      <c r="J1415" s="81">
        <f ca="1">IF(ISNUMBER($L1415),VALUE(OFFSET(Banco!$A$1,Composições!$L1415-1,COLUMN(Composições!J1415)-4)),0)</f>
        <v>31.21</v>
      </c>
      <c r="K1415" s="1">
        <f>COUNTA($A$1:$A1415)-1</f>
        <v>219</v>
      </c>
      <c r="L1415" s="1">
        <f ca="1">MATCH(Composições!CONCATENAR,Banco!$A:$A,0)</f>
        <v>7275</v>
      </c>
      <c r="M1415" s="82" t="str">
        <f ca="1">IF(OR(ISERROR($L1415),$H1415="",$H1415=0),"",OFFSET(M$1,MATCH($K1415,$K$1:$K1415,0)-1,0))</f>
        <v>F</v>
      </c>
    </row>
    <row r="1416" spans="1:14" customFormat="1" ht="12.75" x14ac:dyDescent="0.2">
      <c r="K1416">
        <f>COUNTA($A$1:$A1416)-1</f>
        <v>219</v>
      </c>
      <c r="M1416" s="85" t="str">
        <f ca="1">IF(OFFSET($M$1,MATCH(OFFSET(K1416,-1,0),$K$1:$K1416,0)-1,0)="F","F","")</f>
        <v>F</v>
      </c>
    </row>
    <row r="1417" spans="1:14" ht="33.75" x14ac:dyDescent="0.2">
      <c r="A1417" s="83" t="str">
        <f>CONCATENAR</f>
        <v xml:space="preserve">Composição FNDE 177 </v>
      </c>
      <c r="B1417" s="86" t="s">
        <v>8423</v>
      </c>
      <c r="C1417" s="86" t="s">
        <v>8406</v>
      </c>
      <c r="D1417" s="87" t="s">
        <v>8405</v>
      </c>
      <c r="E1417" s="86" t="s">
        <v>6149</v>
      </c>
      <c r="F1417" s="88">
        <f ca="1">IF($L1417&gt;0,SUM(OFFSET(F1417,1,0,$L1417),0))</f>
        <v>0</v>
      </c>
      <c r="G1417" s="88">
        <f ca="1">IF($L1417&gt;0,SUM(OFFSET(G1417,1,0,$L1417),0))</f>
        <v>7.4799999999999995</v>
      </c>
      <c r="H1417" s="89"/>
      <c r="I1417" s="90">
        <f ca="1">IF(ISERROR(F1417),0,F1417)</f>
        <v>0</v>
      </c>
      <c r="J1417" s="91">
        <f ca="1">IF(ISERROR(G1417),0,G1417)</f>
        <v>7.4799999999999995</v>
      </c>
      <c r="K1417" s="1">
        <f>COUNTA($A$1:$A1417)-1</f>
        <v>220</v>
      </c>
      <c r="L1417" s="1">
        <f>IF(MAX(K:K)=K1417,MATCH(9999999,$K:$K)+1,MATCH(K1417+1,K:K,0))-ROW(L1417)-2</f>
        <v>3</v>
      </c>
      <c r="M1417" s="3" t="str">
        <f ca="1">IF(AND(OR(I1417&lt;&gt;0,J1417&lt;&gt;0),N1417="Sim"),"F","")</f>
        <v>F</v>
      </c>
      <c r="N1417" s="84" t="s">
        <v>64</v>
      </c>
    </row>
    <row r="1418" spans="1:14" x14ac:dyDescent="0.2">
      <c r="B1418" s="92" t="s">
        <v>6165</v>
      </c>
      <c r="C1418" s="92" t="s">
        <v>153</v>
      </c>
      <c r="D1418" s="79" t="str">
        <f ca="1">IF(ISNUMBER($L1418),OFFSET(Banco!$A$1,Composições!$L1418-1,COLUMN(Composições!D1418)-1),"")</f>
        <v>PEDREIRO COM ENCARGOS COMPLEMENTARES</v>
      </c>
      <c r="E1418" s="78" t="str">
        <f ca="1">IF(ISNUMBER($L1418),OFFSET(Banco!$A$1,Composições!$L1418-1,COLUMN(Composições!E1418)-1),"")</f>
        <v>H</v>
      </c>
      <c r="F1418" s="78">
        <f t="shared" ref="F1418:G1420" ca="1" si="250">TRUNC($H1418*ROUND(I1418,2),2)</f>
        <v>0</v>
      </c>
      <c r="G1418" s="78">
        <f t="shared" ca="1" si="250"/>
        <v>4.3499999999999996</v>
      </c>
      <c r="H1418" s="80">
        <v>0.1394</v>
      </c>
      <c r="I1418" s="81">
        <f ca="1">IF(ISNUMBER($L1418),VALUE(OFFSET(Banco!$A$1,Composições!$L1418-1,COLUMN(Composições!I1418)-4)),0)</f>
        <v>0</v>
      </c>
      <c r="J1418" s="81">
        <f ca="1">IF(ISNUMBER($L1418),VALUE(OFFSET(Banco!$A$1,Composições!$L1418-1,COLUMN(Composições!J1418)-4)),0)</f>
        <v>31.21</v>
      </c>
      <c r="K1418" s="1">
        <f>COUNTA($A$1:$A1418)-1</f>
        <v>220</v>
      </c>
      <c r="L1418" s="1">
        <f ca="1">MATCH(Composições!CONCATENAR,Banco!$A:$A,0)</f>
        <v>7349</v>
      </c>
      <c r="M1418" s="82" t="str">
        <f ca="1">IF(OR(ISERROR($L1418),$H1418="",$H1418=0),"",OFFSET(M$1,MATCH($K1418,$K$1:$K1418,0)-1,0))</f>
        <v>F</v>
      </c>
    </row>
    <row r="1419" spans="1:14" x14ac:dyDescent="0.2">
      <c r="B1419" s="92" t="s">
        <v>6165</v>
      </c>
      <c r="C1419" s="92" t="s">
        <v>156</v>
      </c>
      <c r="D1419" s="79" t="str">
        <f ca="1">IF(ISNUMBER($L1419),OFFSET(Banco!$A$1,Composições!$L1419-1,COLUMN(Composições!D1419)-1),"")</f>
        <v>SERVENTE COM ENCARGOS COMPLEMENTARES</v>
      </c>
      <c r="E1419" s="78" t="str">
        <f ca="1">IF(ISNUMBER($L1419),OFFSET(Banco!$A$1,Composições!$L1419-1,COLUMN(Composições!E1419)-1),"")</f>
        <v>H</v>
      </c>
      <c r="F1419" s="78">
        <f t="shared" ca="1" si="250"/>
        <v>0</v>
      </c>
      <c r="G1419" s="78">
        <f t="shared" ca="1" si="250"/>
        <v>1.05</v>
      </c>
      <c r="H1419" s="80">
        <v>4.65E-2</v>
      </c>
      <c r="I1419" s="81">
        <f ca="1">IF(ISNUMBER($L1419),VALUE(OFFSET(Banco!$A$1,Composições!$L1419-1,COLUMN(Composições!I1419)-4)),0)</f>
        <v>0</v>
      </c>
      <c r="J1419" s="81">
        <f ca="1">IF(ISNUMBER($L1419),VALUE(OFFSET(Banco!$A$1,Composições!$L1419-1,COLUMN(Composições!J1419)-4)),0)</f>
        <v>22.64</v>
      </c>
      <c r="K1419" s="1">
        <f>COUNTA($A$1:$A1419)-1</f>
        <v>220</v>
      </c>
      <c r="L1419" s="1">
        <f ca="1">MATCH(Composições!CONCATENAR,Banco!$A:$A,0)</f>
        <v>7362</v>
      </c>
      <c r="M1419" s="82" t="str">
        <f ca="1">IF(OR(ISERROR($L1419),$H1419="",$H1419=0),"",OFFSET(M$1,MATCH($K1419,$K$1:$K1419,0)-1,0))</f>
        <v>F</v>
      </c>
    </row>
    <row r="1420" spans="1:14" ht="22.5" x14ac:dyDescent="0.2">
      <c r="B1420" s="92" t="s">
        <v>6165</v>
      </c>
      <c r="C1420" s="92" t="s">
        <v>130</v>
      </c>
      <c r="D1420" s="79" t="str">
        <f ca="1">IF(ISNUMBER($L1420),OFFSET(Banco!$A$1,Composições!$L1420-1,COLUMN(Composições!D1420)-1),"")</f>
        <v>ARGAMASSA TRAÇO 1:3 (EM VOLUME DE CIMENTO E AREIA GROSSA ÚMIDA) PARA CHAPISCO CONVENCIONAL, PREPARO MECÂNICO COM BETONEIRA 400 L. AF_08/2019</v>
      </c>
      <c r="E1420" s="78" t="str">
        <f ca="1">IF(ISNUMBER($L1420),OFFSET(Banco!$A$1,Composições!$L1420-1,COLUMN(Composições!E1420)-1),"")</f>
        <v>M3</v>
      </c>
      <c r="F1420" s="78">
        <f t="shared" ca="1" si="250"/>
        <v>0</v>
      </c>
      <c r="G1420" s="78">
        <f t="shared" ca="1" si="250"/>
        <v>2.08</v>
      </c>
      <c r="H1420" s="80">
        <v>3.7000000000000002E-3</v>
      </c>
      <c r="I1420" s="81">
        <f ca="1">IF(ISNUMBER($L1420),VALUE(OFFSET(Banco!$A$1,Composições!$L1420-1,COLUMN(Composições!I1420)-4)),0)</f>
        <v>0</v>
      </c>
      <c r="J1420" s="81">
        <f ca="1">IF(ISNUMBER($L1420),VALUE(OFFSET(Banco!$A$1,Composições!$L1420-1,COLUMN(Composições!J1420)-4)),0)</f>
        <v>562.49</v>
      </c>
      <c r="K1420" s="1">
        <f>COUNTA($A$1:$A1420)-1</f>
        <v>220</v>
      </c>
      <c r="L1420" s="1">
        <f ca="1">MATCH(Composições!CONCATENAR,Banco!$A:$A,0)</f>
        <v>457</v>
      </c>
      <c r="M1420" s="82" t="str">
        <f ca="1">IF(OR(ISERROR($L1420),$H1420="",$H1420=0),"",OFFSET(M$1,MATCH($K1420,$K$1:$K1420,0)-1,0))</f>
        <v>F</v>
      </c>
    </row>
    <row r="1421" spans="1:14" customFormat="1" ht="12.75" x14ac:dyDescent="0.2">
      <c r="K1421">
        <f>COUNTA($A$1:$A1421)-1</f>
        <v>220</v>
      </c>
      <c r="M1421" s="85" t="str">
        <f ca="1">IF(OFFSET($M$1,MATCH(OFFSET(K1421,-1,0),$K$1:$K1421,0)-1,0)="F","F","")</f>
        <v>F</v>
      </c>
    </row>
    <row r="1422" spans="1:14" ht="33.75" x14ac:dyDescent="0.2">
      <c r="A1422" s="83" t="str">
        <f>CONCATENAR</f>
        <v xml:space="preserve">Composição FNDE 178 </v>
      </c>
      <c r="B1422" s="86" t="s">
        <v>8423</v>
      </c>
      <c r="C1422" s="86" t="s">
        <v>8404</v>
      </c>
      <c r="D1422" s="87" t="s">
        <v>8403</v>
      </c>
      <c r="E1422" s="86" t="s">
        <v>6149</v>
      </c>
      <c r="F1422" s="88">
        <f ca="1">IF($L1422&gt;0,SUM(OFFSET(F1422,1,0,$L1422),0))</f>
        <v>0</v>
      </c>
      <c r="G1422" s="88">
        <f ca="1">IF($L1422&gt;0,SUM(OFFSET(G1422,1,0,$L1422),0))</f>
        <v>43.47</v>
      </c>
      <c r="H1422" s="89"/>
      <c r="I1422" s="90">
        <f ca="1">IF(ISERROR(F1422),0,F1422)</f>
        <v>0</v>
      </c>
      <c r="J1422" s="91">
        <f ca="1">IF(ISERROR(G1422),0,G1422)</f>
        <v>43.47</v>
      </c>
      <c r="K1422" s="1">
        <f>COUNTA($A$1:$A1422)-1</f>
        <v>221</v>
      </c>
      <c r="L1422" s="1">
        <f>IF(MAX(K:K)=K1422,MATCH(9999999,$K:$K)+1,MATCH(K1422+1,K:K,0))-ROW(L1422)-2</f>
        <v>4</v>
      </c>
      <c r="M1422" s="3" t="str">
        <f ca="1">IF(AND(OR(I1422&lt;&gt;0,J1422&lt;&gt;0),N1422="Sim"),"F","")</f>
        <v>F</v>
      </c>
      <c r="N1422" s="84" t="s">
        <v>64</v>
      </c>
    </row>
    <row r="1423" spans="1:14" ht="22.5" x14ac:dyDescent="0.2">
      <c r="B1423" s="92" t="s">
        <v>6169</v>
      </c>
      <c r="C1423" s="92" t="s">
        <v>7919</v>
      </c>
      <c r="D1423" s="79" t="str">
        <f ca="1">IF(ISNUMBER($L1423),OFFSET(Banco!$A$1,Composições!$L1423-1,COLUMN(Composições!D1423)-1),"")</f>
        <v>TELA DE ACO SOLDADA GALVANIZADA/ZINCADA PARA ALVENARIA, FIO D = *1,24 MM, MALHA 25 X 25 MM</v>
      </c>
      <c r="E1423" s="78" t="str">
        <f ca="1">IF(ISNUMBER($L1423),OFFSET(Banco!$A$1,Composições!$L1423-1,COLUMN(Composições!E1423)-1),"")</f>
        <v>M2</v>
      </c>
      <c r="F1423" s="78">
        <f t="shared" ref="F1423:G1426" ca="1" si="251">TRUNC($H1423*ROUND(I1423,2),2)</f>
        <v>0</v>
      </c>
      <c r="G1423" s="78">
        <f t="shared" ca="1" si="251"/>
        <v>3.11</v>
      </c>
      <c r="H1423" s="80">
        <v>0.15809999999999999</v>
      </c>
      <c r="I1423" s="81">
        <f ca="1">IF(ISNUMBER($L1423),VALUE(OFFSET(Banco!$A$1,Composições!$L1423-1,COLUMN(Composições!I1423)-4)),0)</f>
        <v>0</v>
      </c>
      <c r="J1423" s="81">
        <f ca="1">IF(ISNUMBER($L1423),VALUE(OFFSET(Banco!$A$1,Composições!$L1423-1,COLUMN(Composições!J1423)-4)),0)</f>
        <v>19.71</v>
      </c>
      <c r="K1423" s="1">
        <f>COUNTA($A$1:$A1423)-1</f>
        <v>221</v>
      </c>
      <c r="L1423" s="1">
        <f ca="1">MATCH(Composições!CONCATENAR,Banco!$A:$A,0)</f>
        <v>14059</v>
      </c>
      <c r="M1423" s="82" t="str">
        <f ca="1">IF(OR(ISERROR($L1423),$H1423="",$H1423=0),"",OFFSET(M$1,MATCH($K1423,$K$1:$K1423,0)-1,0))</f>
        <v>F</v>
      </c>
    </row>
    <row r="1424" spans="1:14" x14ac:dyDescent="0.2">
      <c r="B1424" s="92" t="s">
        <v>6165</v>
      </c>
      <c r="C1424" s="92" t="s">
        <v>153</v>
      </c>
      <c r="D1424" s="79" t="str">
        <f ca="1">IF(ISNUMBER($L1424),OFFSET(Banco!$A$1,Composições!$L1424-1,COLUMN(Composições!D1424)-1),"")</f>
        <v>PEDREIRO COM ENCARGOS COMPLEMENTARES</v>
      </c>
      <c r="E1424" s="78" t="str">
        <f ca="1">IF(ISNUMBER($L1424),OFFSET(Banco!$A$1,Composições!$L1424-1,COLUMN(Composições!E1424)-1),"")</f>
        <v>H</v>
      </c>
      <c r="F1424" s="78">
        <f t="shared" ca="1" si="251"/>
        <v>0</v>
      </c>
      <c r="G1424" s="78">
        <f t="shared" ca="1" si="251"/>
        <v>12.76</v>
      </c>
      <c r="H1424" s="80">
        <v>0.40899999999999997</v>
      </c>
      <c r="I1424" s="81">
        <f ca="1">IF(ISNUMBER($L1424),VALUE(OFFSET(Banco!$A$1,Composições!$L1424-1,COLUMN(Composições!I1424)-4)),0)</f>
        <v>0</v>
      </c>
      <c r="J1424" s="81">
        <f ca="1">IF(ISNUMBER($L1424),VALUE(OFFSET(Banco!$A$1,Composições!$L1424-1,COLUMN(Composições!J1424)-4)),0)</f>
        <v>31.21</v>
      </c>
      <c r="K1424" s="1">
        <f>COUNTA($A$1:$A1424)-1</f>
        <v>221</v>
      </c>
      <c r="L1424" s="1">
        <f ca="1">MATCH(Composições!CONCATENAR,Banco!$A:$A,0)</f>
        <v>7349</v>
      </c>
      <c r="M1424" s="82" t="str">
        <f ca="1">IF(OR(ISERROR($L1424),$H1424="",$H1424=0),"",OFFSET(M$1,MATCH($K1424,$K$1:$K1424,0)-1,0))</f>
        <v>F</v>
      </c>
    </row>
    <row r="1425" spans="1:14" x14ac:dyDescent="0.2">
      <c r="B1425" s="92" t="s">
        <v>6165</v>
      </c>
      <c r="C1425" s="92" t="s">
        <v>156</v>
      </c>
      <c r="D1425" s="79" t="str">
        <f ca="1">IF(ISNUMBER($L1425),OFFSET(Banco!$A$1,Composições!$L1425-1,COLUMN(Composições!D1425)-1),"")</f>
        <v>SERVENTE COM ENCARGOS COMPLEMENTARES</v>
      </c>
      <c r="E1425" s="78" t="str">
        <f ca="1">IF(ISNUMBER($L1425),OFFSET(Banco!$A$1,Composições!$L1425-1,COLUMN(Composições!E1425)-1),"")</f>
        <v>H</v>
      </c>
      <c r="F1425" s="78">
        <f t="shared" ca="1" si="251"/>
        <v>0</v>
      </c>
      <c r="G1425" s="78">
        <f t="shared" ca="1" si="251"/>
        <v>9.25</v>
      </c>
      <c r="H1425" s="80">
        <v>0.40899999999999997</v>
      </c>
      <c r="I1425" s="81">
        <f ca="1">IF(ISNUMBER($L1425),VALUE(OFFSET(Banco!$A$1,Composições!$L1425-1,COLUMN(Composições!I1425)-4)),0)</f>
        <v>0</v>
      </c>
      <c r="J1425" s="81">
        <f ca="1">IF(ISNUMBER($L1425),VALUE(OFFSET(Banco!$A$1,Composições!$L1425-1,COLUMN(Composições!J1425)-4)),0)</f>
        <v>22.64</v>
      </c>
      <c r="K1425" s="1">
        <f>COUNTA($A$1:$A1425)-1</f>
        <v>221</v>
      </c>
      <c r="L1425" s="1">
        <f ca="1">MATCH(Composições!CONCATENAR,Banco!$A:$A,0)</f>
        <v>7362</v>
      </c>
      <c r="M1425" s="82" t="str">
        <f ca="1">IF(OR(ISERROR($L1425),$H1425="",$H1425=0),"",OFFSET(M$1,MATCH($K1425,$K$1:$K1425,0)-1,0))</f>
        <v>F</v>
      </c>
    </row>
    <row r="1426" spans="1:14" ht="33.75" x14ac:dyDescent="0.2">
      <c r="B1426" s="92" t="s">
        <v>6165</v>
      </c>
      <c r="C1426" s="92" t="s">
        <v>127</v>
      </c>
      <c r="D1426" s="79" t="str">
        <f ca="1">IF(ISNUMBER($L1426),OFFSET(Banco!$A$1,Composições!$L1426-1,COLUMN(Composições!D1426)-1),"")</f>
        <v>ARGAMASSA TRAÇO 1:2:8 (EM VOLUME DE CIMENTO, CAL E AREIA MÉDIA ÚMIDA) PARA EMBOÇO/MASSA ÚNICA/ASSENTAMENTO DE ALVENARIA DE VEDAÇÃO, PREPARO MECÂNICO COM BETONEIRA 400 L. AF_08/2019</v>
      </c>
      <c r="E1426" s="78" t="str">
        <f ca="1">IF(ISNUMBER($L1426),OFFSET(Banco!$A$1,Composições!$L1426-1,COLUMN(Composições!E1426)-1),"")</f>
        <v>M3</v>
      </c>
      <c r="F1426" s="78">
        <f t="shared" ca="1" si="251"/>
        <v>0</v>
      </c>
      <c r="G1426" s="78">
        <f t="shared" ca="1" si="251"/>
        <v>18.350000000000001</v>
      </c>
      <c r="H1426" s="80">
        <v>2.93E-2</v>
      </c>
      <c r="I1426" s="81">
        <f ca="1">IF(ISNUMBER($L1426),VALUE(OFFSET(Banco!$A$1,Composições!$L1426-1,COLUMN(Composições!I1426)-4)),0)</f>
        <v>0</v>
      </c>
      <c r="J1426" s="81">
        <f ca="1">IF(ISNUMBER($L1426),VALUE(OFFSET(Banco!$A$1,Composições!$L1426-1,COLUMN(Composições!J1426)-4)),0)</f>
        <v>626.28</v>
      </c>
      <c r="K1426" s="1">
        <f>COUNTA($A$1:$A1426)-1</f>
        <v>221</v>
      </c>
      <c r="L1426" s="1">
        <f ca="1">MATCH(Composições!CONCATENAR,Banco!$A:$A,0)</f>
        <v>438</v>
      </c>
      <c r="M1426" s="82" t="str">
        <f ca="1">IF(OR(ISERROR($L1426),$H1426="",$H1426=0),"",OFFSET(M$1,MATCH($K1426,$K$1:$K1426,0)-1,0))</f>
        <v>F</v>
      </c>
    </row>
    <row r="1427" spans="1:14" customFormat="1" ht="12.75" x14ac:dyDescent="0.2">
      <c r="K1427">
        <f>COUNTA($A$1:$A1427)-1</f>
        <v>221</v>
      </c>
      <c r="M1427" s="85" t="str">
        <f ca="1">IF(OFFSET($M$1,MATCH(OFFSET(K1427,-1,0),$K$1:$K1427,0)-1,0)="F","F","")</f>
        <v>F</v>
      </c>
    </row>
    <row r="1428" spans="1:14" ht="33.75" x14ac:dyDescent="0.2">
      <c r="A1428" s="83" t="str">
        <f>CONCATENAR</f>
        <v xml:space="preserve">Composição FNDE 179 </v>
      </c>
      <c r="B1428" s="86" t="s">
        <v>8423</v>
      </c>
      <c r="C1428" s="86" t="s">
        <v>8402</v>
      </c>
      <c r="D1428" s="87" t="s">
        <v>8401</v>
      </c>
      <c r="E1428" s="86" t="s">
        <v>6149</v>
      </c>
      <c r="F1428" s="88">
        <f ca="1">IF($L1428&gt;0,SUM(OFFSET(F1428,1,0,$L1428),0))</f>
        <v>0</v>
      </c>
      <c r="G1428" s="88">
        <f ca="1">IF($L1428&gt;0,SUM(OFFSET(G1428,1,0,$L1428),0))</f>
        <v>43.47</v>
      </c>
      <c r="H1428" s="89"/>
      <c r="I1428" s="90">
        <f ca="1">IF(ISERROR(F1428),0,F1428)</f>
        <v>0</v>
      </c>
      <c r="J1428" s="91">
        <f ca="1">IF(ISERROR(G1428),0,G1428)</f>
        <v>43.47</v>
      </c>
      <c r="K1428" s="1">
        <f>COUNTA($A$1:$A1428)-1</f>
        <v>222</v>
      </c>
      <c r="L1428" s="1">
        <f>IF(MAX(K:K)=K1428,MATCH(9999999,$K:$K)+1,MATCH(K1428+1,K:K,0))-ROW(L1428)-2</f>
        <v>4</v>
      </c>
      <c r="M1428" s="3" t="str">
        <f ca="1">IF(AND(OR(I1428&lt;&gt;0,J1428&lt;&gt;0),N1428="Sim"),"F","")</f>
        <v>F</v>
      </c>
      <c r="N1428" s="84" t="s">
        <v>64</v>
      </c>
    </row>
    <row r="1429" spans="1:14" ht="22.5" x14ac:dyDescent="0.2">
      <c r="B1429" s="92" t="s">
        <v>6169</v>
      </c>
      <c r="C1429" s="92" t="s">
        <v>7919</v>
      </c>
      <c r="D1429" s="79" t="str">
        <f ca="1">IF(ISNUMBER($L1429),OFFSET(Banco!$A$1,Composições!$L1429-1,COLUMN(Composições!D1429)-1),"")</f>
        <v>TELA DE ACO SOLDADA GALVANIZADA/ZINCADA PARA ALVENARIA, FIO D = *1,24 MM, MALHA 25 X 25 MM</v>
      </c>
      <c r="E1429" s="78" t="str">
        <f ca="1">IF(ISNUMBER($L1429),OFFSET(Banco!$A$1,Composições!$L1429-1,COLUMN(Composições!E1429)-1),"")</f>
        <v>M2</v>
      </c>
      <c r="F1429" s="78">
        <f t="shared" ref="F1429:G1432" ca="1" si="252">TRUNC($H1429*ROUND(I1429,2),2)</f>
        <v>0</v>
      </c>
      <c r="G1429" s="78">
        <f t="shared" ca="1" si="252"/>
        <v>3.11</v>
      </c>
      <c r="H1429" s="80">
        <v>0.15809999999999999</v>
      </c>
      <c r="I1429" s="81">
        <f ca="1">IF(ISNUMBER($L1429),VALUE(OFFSET(Banco!$A$1,Composições!$L1429-1,COLUMN(Composições!I1429)-4)),0)</f>
        <v>0</v>
      </c>
      <c r="J1429" s="81">
        <f ca="1">IF(ISNUMBER($L1429),VALUE(OFFSET(Banco!$A$1,Composições!$L1429-1,COLUMN(Composições!J1429)-4)),0)</f>
        <v>19.71</v>
      </c>
      <c r="K1429" s="1">
        <f>COUNTA($A$1:$A1429)-1</f>
        <v>222</v>
      </c>
      <c r="L1429" s="1">
        <f ca="1">MATCH(Composições!CONCATENAR,Banco!$A:$A,0)</f>
        <v>14059</v>
      </c>
      <c r="M1429" s="82" t="str">
        <f ca="1">IF(OR(ISERROR($L1429),$H1429="",$H1429=0),"",OFFSET(M$1,MATCH($K1429,$K$1:$K1429,0)-1,0))</f>
        <v>F</v>
      </c>
    </row>
    <row r="1430" spans="1:14" x14ac:dyDescent="0.2">
      <c r="B1430" s="92" t="s">
        <v>6165</v>
      </c>
      <c r="C1430" s="92" t="s">
        <v>153</v>
      </c>
      <c r="D1430" s="79" t="str">
        <f ca="1">IF(ISNUMBER($L1430),OFFSET(Banco!$A$1,Composições!$L1430-1,COLUMN(Composições!D1430)-1),"")</f>
        <v>PEDREIRO COM ENCARGOS COMPLEMENTARES</v>
      </c>
      <c r="E1430" s="78" t="str">
        <f ca="1">IF(ISNUMBER($L1430),OFFSET(Banco!$A$1,Composições!$L1430-1,COLUMN(Composições!E1430)-1),"")</f>
        <v>H</v>
      </c>
      <c r="F1430" s="78">
        <f t="shared" ca="1" si="252"/>
        <v>0</v>
      </c>
      <c r="G1430" s="78">
        <f t="shared" ca="1" si="252"/>
        <v>12.76</v>
      </c>
      <c r="H1430" s="80">
        <v>0.40899999999999997</v>
      </c>
      <c r="I1430" s="81">
        <f ca="1">IF(ISNUMBER($L1430),VALUE(OFFSET(Banco!$A$1,Composições!$L1430-1,COLUMN(Composições!I1430)-4)),0)</f>
        <v>0</v>
      </c>
      <c r="J1430" s="81">
        <f ca="1">IF(ISNUMBER($L1430),VALUE(OFFSET(Banco!$A$1,Composições!$L1430-1,COLUMN(Composições!J1430)-4)),0)</f>
        <v>31.21</v>
      </c>
      <c r="K1430" s="1">
        <f>COUNTA($A$1:$A1430)-1</f>
        <v>222</v>
      </c>
      <c r="L1430" s="1">
        <f ca="1">MATCH(Composições!CONCATENAR,Banco!$A:$A,0)</f>
        <v>7349</v>
      </c>
      <c r="M1430" s="82" t="str">
        <f ca="1">IF(OR(ISERROR($L1430),$H1430="",$H1430=0),"",OFFSET(M$1,MATCH($K1430,$K$1:$K1430,0)-1,0))</f>
        <v>F</v>
      </c>
    </row>
    <row r="1431" spans="1:14" x14ac:dyDescent="0.2">
      <c r="B1431" s="92" t="s">
        <v>6165</v>
      </c>
      <c r="C1431" s="92" t="s">
        <v>156</v>
      </c>
      <c r="D1431" s="79" t="str">
        <f ca="1">IF(ISNUMBER($L1431),OFFSET(Banco!$A$1,Composições!$L1431-1,COLUMN(Composições!D1431)-1),"")</f>
        <v>SERVENTE COM ENCARGOS COMPLEMENTARES</v>
      </c>
      <c r="E1431" s="78" t="str">
        <f ca="1">IF(ISNUMBER($L1431),OFFSET(Banco!$A$1,Composições!$L1431-1,COLUMN(Composições!E1431)-1),"")</f>
        <v>H</v>
      </c>
      <c r="F1431" s="78">
        <f t="shared" ca="1" si="252"/>
        <v>0</v>
      </c>
      <c r="G1431" s="78">
        <f t="shared" ca="1" si="252"/>
        <v>9.25</v>
      </c>
      <c r="H1431" s="80">
        <v>0.40899999999999997</v>
      </c>
      <c r="I1431" s="81">
        <f ca="1">IF(ISNUMBER($L1431),VALUE(OFFSET(Banco!$A$1,Composições!$L1431-1,COLUMN(Composições!I1431)-4)),0)</f>
        <v>0</v>
      </c>
      <c r="J1431" s="81">
        <f ca="1">IF(ISNUMBER($L1431),VALUE(OFFSET(Banco!$A$1,Composições!$L1431-1,COLUMN(Composições!J1431)-4)),0)</f>
        <v>22.64</v>
      </c>
      <c r="K1431" s="1">
        <f>COUNTA($A$1:$A1431)-1</f>
        <v>222</v>
      </c>
      <c r="L1431" s="1">
        <f ca="1">MATCH(Composições!CONCATENAR,Banco!$A:$A,0)</f>
        <v>7362</v>
      </c>
      <c r="M1431" s="82" t="str">
        <f ca="1">IF(OR(ISERROR($L1431),$H1431="",$H1431=0),"",OFFSET(M$1,MATCH($K1431,$K$1:$K1431,0)-1,0))</f>
        <v>F</v>
      </c>
    </row>
    <row r="1432" spans="1:14" ht="33.75" x14ac:dyDescent="0.2">
      <c r="B1432" s="92" t="s">
        <v>6165</v>
      </c>
      <c r="C1432" s="92" t="s">
        <v>127</v>
      </c>
      <c r="D1432" s="79" t="str">
        <f ca="1">IF(ISNUMBER($L1432),OFFSET(Banco!$A$1,Composições!$L1432-1,COLUMN(Composições!D1432)-1),"")</f>
        <v>ARGAMASSA TRAÇO 1:2:8 (EM VOLUME DE CIMENTO, CAL E AREIA MÉDIA ÚMIDA) PARA EMBOÇO/MASSA ÚNICA/ASSENTAMENTO DE ALVENARIA DE VEDAÇÃO, PREPARO MECÂNICO COM BETONEIRA 400 L. AF_08/2019</v>
      </c>
      <c r="E1432" s="78" t="str">
        <f ca="1">IF(ISNUMBER($L1432),OFFSET(Banco!$A$1,Composições!$L1432-1,COLUMN(Composições!E1432)-1),"")</f>
        <v>M3</v>
      </c>
      <c r="F1432" s="78">
        <f t="shared" ca="1" si="252"/>
        <v>0</v>
      </c>
      <c r="G1432" s="78">
        <f t="shared" ca="1" si="252"/>
        <v>18.350000000000001</v>
      </c>
      <c r="H1432" s="80">
        <v>2.93E-2</v>
      </c>
      <c r="I1432" s="81">
        <f ca="1">IF(ISNUMBER($L1432),VALUE(OFFSET(Banco!$A$1,Composições!$L1432-1,COLUMN(Composições!I1432)-4)),0)</f>
        <v>0</v>
      </c>
      <c r="J1432" s="81">
        <f ca="1">IF(ISNUMBER($L1432),VALUE(OFFSET(Banco!$A$1,Composições!$L1432-1,COLUMN(Composições!J1432)-4)),0)</f>
        <v>626.28</v>
      </c>
      <c r="K1432" s="1">
        <f>COUNTA($A$1:$A1432)-1</f>
        <v>222</v>
      </c>
      <c r="L1432" s="1">
        <f ca="1">MATCH(Composições!CONCATENAR,Banco!$A:$A,0)</f>
        <v>438</v>
      </c>
      <c r="M1432" s="82" t="str">
        <f ca="1">IF(OR(ISERROR($L1432),$H1432="",$H1432=0),"",OFFSET(M$1,MATCH($K1432,$K$1:$K1432,0)-1,0))</f>
        <v>F</v>
      </c>
    </row>
    <row r="1433" spans="1:14" customFormat="1" ht="12.75" x14ac:dyDescent="0.2">
      <c r="K1433">
        <f>COUNTA($A$1:$A1433)-1</f>
        <v>222</v>
      </c>
      <c r="M1433" s="85" t="str">
        <f ca="1">IF(OFFSET($M$1,MATCH(OFFSET(K1433,-1,0),$K$1:$K1433,0)-1,0)="F","F","")</f>
        <v>F</v>
      </c>
    </row>
    <row r="1434" spans="1:14" ht="22.5" x14ac:dyDescent="0.2">
      <c r="A1434" s="83" t="str">
        <f>CONCATENAR</f>
        <v>Composição FNDE 196</v>
      </c>
      <c r="B1434" s="86" t="s">
        <v>8423</v>
      </c>
      <c r="C1434" s="86" t="s">
        <v>8400</v>
      </c>
      <c r="D1434" s="87" t="s">
        <v>8399</v>
      </c>
      <c r="E1434" s="86" t="s">
        <v>6149</v>
      </c>
      <c r="F1434" s="88">
        <f ca="1">IF($L1434&gt;0,SUM(OFFSET(F1434,1,0,$L1434),0))</f>
        <v>0</v>
      </c>
      <c r="G1434" s="88">
        <f ca="1">IF($L1434&gt;0,SUM(OFFSET(G1434,1,0,$L1434),0))</f>
        <v>13.64</v>
      </c>
      <c r="H1434" s="89"/>
      <c r="I1434" s="90">
        <f ca="1">IF(ISERROR(F1434),0,F1434)</f>
        <v>0</v>
      </c>
      <c r="J1434" s="91">
        <f ca="1">IF(ISERROR(G1434),0,G1434)</f>
        <v>13.64</v>
      </c>
      <c r="K1434" s="1">
        <f>COUNTA($A$1:$A1434)-1</f>
        <v>223</v>
      </c>
      <c r="L1434" s="1">
        <f>IF(MAX(K:K)=K1434,MATCH(9999999,$K:$K)+1,MATCH(K1434+1,K:K,0))-ROW(L1434)-2</f>
        <v>3</v>
      </c>
      <c r="M1434" s="3" t="str">
        <f ca="1">IF(AND(OR(I1434&lt;&gt;0,J1434&lt;&gt;0),N1434="Sim"),"F","")</f>
        <v>F</v>
      </c>
      <c r="N1434" s="84" t="s">
        <v>64</v>
      </c>
    </row>
    <row r="1435" spans="1:14" x14ac:dyDescent="0.2">
      <c r="B1435" s="92" t="s">
        <v>6169</v>
      </c>
      <c r="C1435" s="92" t="s">
        <v>7948</v>
      </c>
      <c r="D1435" s="79" t="str">
        <f ca="1">IF(ISNUMBER($L1435),OFFSET(Banco!$A$1,Composições!$L1435-1,COLUMN(Composições!D1435)-1),"")</f>
        <v>TINTA LATEX ACRILICA PREMIUM, COR BRANCO FOSCO</v>
      </c>
      <c r="E1435" s="78" t="str">
        <f ca="1">IF(ISNUMBER($L1435),OFFSET(Banco!$A$1,Composições!$L1435-1,COLUMN(Composições!E1435)-1),"")</f>
        <v>L</v>
      </c>
      <c r="F1435" s="78">
        <f t="shared" ref="F1435:G1437" ca="1" si="253">TRUNC($H1435*ROUND(I1435,2),2)</f>
        <v>0</v>
      </c>
      <c r="G1435" s="78">
        <f t="shared" ca="1" si="253"/>
        <v>7.06</v>
      </c>
      <c r="H1435" s="80">
        <v>0.22850000000000001</v>
      </c>
      <c r="I1435" s="81">
        <f ca="1">IF(ISNUMBER($L1435),VALUE(OFFSET(Banco!$A$1,Composições!$L1435-1,COLUMN(Composições!I1435)-4)),0)</f>
        <v>0</v>
      </c>
      <c r="J1435" s="81">
        <f ca="1">IF(ISNUMBER($L1435),VALUE(OFFSET(Banco!$A$1,Composições!$L1435-1,COLUMN(Composições!J1435)-4)),0)</f>
        <v>30.94</v>
      </c>
      <c r="K1435" s="1">
        <f>COUNTA($A$1:$A1435)-1</f>
        <v>223</v>
      </c>
      <c r="L1435" s="1">
        <f ca="1">MATCH(Composições!CONCATENAR,Banco!$A:$A,0)</f>
        <v>14202</v>
      </c>
      <c r="M1435" s="82" t="str">
        <f ca="1">IF(OR(ISERROR($L1435),$H1435="",$H1435=0),"",OFFSET(M$1,MATCH($K1435,$K$1:$K1435,0)-1,0))</f>
        <v>F</v>
      </c>
    </row>
    <row r="1436" spans="1:14" x14ac:dyDescent="0.2">
      <c r="B1436" s="92" t="s">
        <v>6165</v>
      </c>
      <c r="C1436" s="92" t="s">
        <v>154</v>
      </c>
      <c r="D1436" s="79" t="str">
        <f ca="1">IF(ISNUMBER($L1436),OFFSET(Banco!$A$1,Composições!$L1436-1,COLUMN(Composições!D1436)-1),"")</f>
        <v>PINTOR COM ENCARGOS COMPLEMENTARES</v>
      </c>
      <c r="E1436" s="78" t="str">
        <f ca="1">IF(ISNUMBER($L1436),OFFSET(Banco!$A$1,Composições!$L1436-1,COLUMN(Composições!E1436)-1),"")</f>
        <v>H</v>
      </c>
      <c r="F1436" s="78">
        <f t="shared" ca="1" si="253"/>
        <v>0</v>
      </c>
      <c r="G1436" s="78">
        <f t="shared" ca="1" si="253"/>
        <v>5.35</v>
      </c>
      <c r="H1436" s="80">
        <v>0.16309999999999999</v>
      </c>
      <c r="I1436" s="81">
        <f ca="1">IF(ISNUMBER($L1436),VALUE(OFFSET(Banco!$A$1,Composições!$L1436-1,COLUMN(Composições!I1436)-4)),0)</f>
        <v>0</v>
      </c>
      <c r="J1436" s="81">
        <f ca="1">IF(ISNUMBER($L1436),VALUE(OFFSET(Banco!$A$1,Composições!$L1436-1,COLUMN(Composições!J1436)-4)),0)</f>
        <v>32.86</v>
      </c>
      <c r="K1436" s="1">
        <f>COUNTA($A$1:$A1436)-1</f>
        <v>223</v>
      </c>
      <c r="L1436" s="1">
        <f ca="1">MATCH(Composições!CONCATENAR,Banco!$A:$A,0)</f>
        <v>7351</v>
      </c>
      <c r="M1436" s="82" t="str">
        <f ca="1">IF(OR(ISERROR($L1436),$H1436="",$H1436=0),"",OFFSET(M$1,MATCH($K1436,$K$1:$K1436,0)-1,0))</f>
        <v>F</v>
      </c>
    </row>
    <row r="1437" spans="1:14" x14ac:dyDescent="0.2">
      <c r="B1437" s="92" t="s">
        <v>6165</v>
      </c>
      <c r="C1437" s="92" t="s">
        <v>156</v>
      </c>
      <c r="D1437" s="79" t="str">
        <f ca="1">IF(ISNUMBER($L1437),OFFSET(Banco!$A$1,Composições!$L1437-1,COLUMN(Composições!D1437)-1),"")</f>
        <v>SERVENTE COM ENCARGOS COMPLEMENTARES</v>
      </c>
      <c r="E1437" s="78" t="str">
        <f ca="1">IF(ISNUMBER($L1437),OFFSET(Banco!$A$1,Composições!$L1437-1,COLUMN(Composições!E1437)-1),"")</f>
        <v>H</v>
      </c>
      <c r="F1437" s="78">
        <f t="shared" ca="1" si="253"/>
        <v>0</v>
      </c>
      <c r="G1437" s="78">
        <f t="shared" ca="1" si="253"/>
        <v>1.23</v>
      </c>
      <c r="H1437" s="80">
        <v>5.4399999999999997E-2</v>
      </c>
      <c r="I1437" s="81">
        <f ca="1">IF(ISNUMBER($L1437),VALUE(OFFSET(Banco!$A$1,Composições!$L1437-1,COLUMN(Composições!I1437)-4)),0)</f>
        <v>0</v>
      </c>
      <c r="J1437" s="81">
        <f ca="1">IF(ISNUMBER($L1437),VALUE(OFFSET(Banco!$A$1,Composições!$L1437-1,COLUMN(Composições!J1437)-4)),0)</f>
        <v>22.64</v>
      </c>
      <c r="K1437" s="1">
        <f>COUNTA($A$1:$A1437)-1</f>
        <v>223</v>
      </c>
      <c r="L1437" s="1">
        <f ca="1">MATCH(Composições!CONCATENAR,Banco!$A:$A,0)</f>
        <v>7362</v>
      </c>
      <c r="M1437" s="82" t="str">
        <f ca="1">IF(OR(ISERROR($L1437),$H1437="",$H1437=0),"",OFFSET(M$1,MATCH($K1437,$K$1:$K1437,0)-1,0))</f>
        <v>F</v>
      </c>
    </row>
    <row r="1438" spans="1:14" customFormat="1" ht="12.75" x14ac:dyDescent="0.2">
      <c r="K1438">
        <f>COUNTA($A$1:$A1438)-1</f>
        <v>223</v>
      </c>
      <c r="M1438" s="85" t="str">
        <f ca="1">IF(OFFSET($M$1,MATCH(OFFSET(K1438,-1,0),$K$1:$K1438,0)-1,0)="F","F","")</f>
        <v>F</v>
      </c>
    </row>
    <row r="1439" spans="1:14" ht="22.5" x14ac:dyDescent="0.2">
      <c r="A1439" s="83" t="str">
        <f>CONCATENAR</f>
        <v xml:space="preserve">Composição FNDE 352 </v>
      </c>
      <c r="B1439" s="86" t="s">
        <v>8423</v>
      </c>
      <c r="C1439" s="86" t="s">
        <v>8398</v>
      </c>
      <c r="D1439" s="87" t="s">
        <v>8397</v>
      </c>
      <c r="E1439" s="86" t="s">
        <v>6149</v>
      </c>
      <c r="F1439" s="88">
        <f ca="1">IF($L1439&gt;0,SUM(OFFSET(F1439,1,0,$L1439),0))</f>
        <v>0</v>
      </c>
      <c r="G1439" s="88">
        <f ca="1">IF($L1439&gt;0,SUM(OFFSET(G1439,1,0,$L1439),0))</f>
        <v>13.64</v>
      </c>
      <c r="H1439" s="89"/>
      <c r="I1439" s="90">
        <f ca="1">IF(ISERROR(F1439),0,F1439)</f>
        <v>0</v>
      </c>
      <c r="J1439" s="91">
        <f ca="1">IF(ISERROR(G1439),0,G1439)</f>
        <v>13.64</v>
      </c>
      <c r="K1439" s="1">
        <f>COUNTA($A$1:$A1439)-1</f>
        <v>224</v>
      </c>
      <c r="L1439" s="1">
        <f>IF(MAX(K:K)=K1439,MATCH(9999999,$K:$K)+1,MATCH(K1439+1,K:K,0))-ROW(L1439)-2</f>
        <v>3</v>
      </c>
      <c r="M1439" s="3" t="str">
        <f ca="1">IF(AND(OR(I1439&lt;&gt;0,J1439&lt;&gt;0),N1439="Sim"),"F","")</f>
        <v>F</v>
      </c>
      <c r="N1439" s="84" t="s">
        <v>64</v>
      </c>
    </row>
    <row r="1440" spans="1:14" x14ac:dyDescent="0.2">
      <c r="B1440" s="92" t="s">
        <v>6169</v>
      </c>
      <c r="C1440" s="92" t="s">
        <v>7948</v>
      </c>
      <c r="D1440" s="79" t="str">
        <f ca="1">IF(ISNUMBER($L1440),OFFSET(Banco!$A$1,Composições!$L1440-1,COLUMN(Composições!D1440)-1),"")</f>
        <v>TINTA LATEX ACRILICA PREMIUM, COR BRANCO FOSCO</v>
      </c>
      <c r="E1440" s="78" t="str">
        <f ca="1">IF(ISNUMBER($L1440),OFFSET(Banco!$A$1,Composições!$L1440-1,COLUMN(Composições!E1440)-1),"")</f>
        <v>L</v>
      </c>
      <c r="F1440" s="78">
        <f t="shared" ref="F1440:G1442" ca="1" si="254">TRUNC($H1440*ROUND(I1440,2),2)</f>
        <v>0</v>
      </c>
      <c r="G1440" s="78">
        <f t="shared" ca="1" si="254"/>
        <v>7.06</v>
      </c>
      <c r="H1440" s="80">
        <v>0.22850000000000001</v>
      </c>
      <c r="I1440" s="81">
        <f ca="1">IF(ISNUMBER($L1440),VALUE(OFFSET(Banco!$A$1,Composições!$L1440-1,COLUMN(Composições!I1440)-4)),0)</f>
        <v>0</v>
      </c>
      <c r="J1440" s="81">
        <f ca="1">IF(ISNUMBER($L1440),VALUE(OFFSET(Banco!$A$1,Composições!$L1440-1,COLUMN(Composições!J1440)-4)),0)</f>
        <v>30.94</v>
      </c>
      <c r="K1440" s="1">
        <f>COUNTA($A$1:$A1440)-1</f>
        <v>224</v>
      </c>
      <c r="L1440" s="1">
        <f ca="1">MATCH(Composições!CONCATENAR,Banco!$A:$A,0)</f>
        <v>14202</v>
      </c>
      <c r="M1440" s="82" t="str">
        <f ca="1">IF(OR(ISERROR($L1440),$H1440="",$H1440=0),"",OFFSET(M$1,MATCH($K1440,$K$1:$K1440,0)-1,0))</f>
        <v>F</v>
      </c>
    </row>
    <row r="1441" spans="1:14" x14ac:dyDescent="0.2">
      <c r="B1441" s="92" t="s">
        <v>6165</v>
      </c>
      <c r="C1441" s="92" t="s">
        <v>154</v>
      </c>
      <c r="D1441" s="79" t="str">
        <f ca="1">IF(ISNUMBER($L1441),OFFSET(Banco!$A$1,Composições!$L1441-1,COLUMN(Composições!D1441)-1),"")</f>
        <v>PINTOR COM ENCARGOS COMPLEMENTARES</v>
      </c>
      <c r="E1441" s="78" t="str">
        <f ca="1">IF(ISNUMBER($L1441),OFFSET(Banco!$A$1,Composições!$L1441-1,COLUMN(Composições!E1441)-1),"")</f>
        <v>H</v>
      </c>
      <c r="F1441" s="78">
        <f t="shared" ca="1" si="254"/>
        <v>0</v>
      </c>
      <c r="G1441" s="78">
        <f t="shared" ca="1" si="254"/>
        <v>5.35</v>
      </c>
      <c r="H1441" s="80">
        <v>0.16309999999999999</v>
      </c>
      <c r="I1441" s="81">
        <f ca="1">IF(ISNUMBER($L1441),VALUE(OFFSET(Banco!$A$1,Composições!$L1441-1,COLUMN(Composições!I1441)-4)),0)</f>
        <v>0</v>
      </c>
      <c r="J1441" s="81">
        <f ca="1">IF(ISNUMBER($L1441),VALUE(OFFSET(Banco!$A$1,Composições!$L1441-1,COLUMN(Composições!J1441)-4)),0)</f>
        <v>32.86</v>
      </c>
      <c r="K1441" s="1">
        <f>COUNTA($A$1:$A1441)-1</f>
        <v>224</v>
      </c>
      <c r="L1441" s="1">
        <f ca="1">MATCH(Composições!CONCATENAR,Banco!$A:$A,0)</f>
        <v>7351</v>
      </c>
      <c r="M1441" s="82" t="str">
        <f ca="1">IF(OR(ISERROR($L1441),$H1441="",$H1441=0),"",OFFSET(M$1,MATCH($K1441,$K$1:$K1441,0)-1,0))</f>
        <v>F</v>
      </c>
    </row>
    <row r="1442" spans="1:14" x14ac:dyDescent="0.2">
      <c r="B1442" s="92" t="s">
        <v>6165</v>
      </c>
      <c r="C1442" s="92" t="s">
        <v>156</v>
      </c>
      <c r="D1442" s="79" t="str">
        <f ca="1">IF(ISNUMBER($L1442),OFFSET(Banco!$A$1,Composições!$L1442-1,COLUMN(Composições!D1442)-1),"")</f>
        <v>SERVENTE COM ENCARGOS COMPLEMENTARES</v>
      </c>
      <c r="E1442" s="78" t="str">
        <f ca="1">IF(ISNUMBER($L1442),OFFSET(Banco!$A$1,Composições!$L1442-1,COLUMN(Composições!E1442)-1),"")</f>
        <v>H</v>
      </c>
      <c r="F1442" s="78">
        <f t="shared" ca="1" si="254"/>
        <v>0</v>
      </c>
      <c r="G1442" s="78">
        <f t="shared" ca="1" si="254"/>
        <v>1.23</v>
      </c>
      <c r="H1442" s="80">
        <v>5.4399999999999997E-2</v>
      </c>
      <c r="I1442" s="81">
        <f ca="1">IF(ISNUMBER($L1442),VALUE(OFFSET(Banco!$A$1,Composições!$L1442-1,COLUMN(Composições!I1442)-4)),0)</f>
        <v>0</v>
      </c>
      <c r="J1442" s="81">
        <f ca="1">IF(ISNUMBER($L1442),VALUE(OFFSET(Banco!$A$1,Composições!$L1442-1,COLUMN(Composições!J1442)-4)),0)</f>
        <v>22.64</v>
      </c>
      <c r="K1442" s="1">
        <f>COUNTA($A$1:$A1442)-1</f>
        <v>224</v>
      </c>
      <c r="L1442" s="1">
        <f ca="1">MATCH(Composições!CONCATENAR,Banco!$A:$A,0)</f>
        <v>7362</v>
      </c>
      <c r="M1442" s="82" t="str">
        <f ca="1">IF(OR(ISERROR($L1442),$H1442="",$H1442=0),"",OFFSET(M$1,MATCH($K1442,$K$1:$K1442,0)-1,0))</f>
        <v>F</v>
      </c>
    </row>
    <row r="1443" spans="1:14" customFormat="1" ht="12.75" x14ac:dyDescent="0.2">
      <c r="K1443">
        <f>COUNTA($A$1:$A1443)-1</f>
        <v>224</v>
      </c>
      <c r="M1443" s="85" t="str">
        <f ca="1">IF(OFFSET($M$1,MATCH(OFFSET(K1443,-1,0),$K$1:$K1443,0)-1,0)="F","F","")</f>
        <v>F</v>
      </c>
    </row>
    <row r="1444" spans="1:14" x14ac:dyDescent="0.2">
      <c r="A1444" s="83" t="str">
        <f>CONCATENAR</f>
        <v>Composição VERGA-01</v>
      </c>
      <c r="B1444" s="86" t="s">
        <v>8423</v>
      </c>
      <c r="C1444" s="86" t="s">
        <v>8441</v>
      </c>
      <c r="D1444" s="87" t="s">
        <v>8442</v>
      </c>
      <c r="E1444" s="86" t="s">
        <v>6147</v>
      </c>
      <c r="F1444" s="88">
        <f t="shared" ref="F1444:G1444" ca="1" si="255">IF($L1444&gt;0,SUM(OFFSET(F1444,1,0,$L1444),0))</f>
        <v>0</v>
      </c>
      <c r="G1444" s="88">
        <f t="shared" ca="1" si="255"/>
        <v>30.490000000000002</v>
      </c>
      <c r="H1444" s="89"/>
      <c r="I1444" s="90">
        <f t="shared" ref="I1444:J1444" ca="1" si="256">IF(ISERROR(F1444),0,F1444)</f>
        <v>0</v>
      </c>
      <c r="J1444" s="91">
        <f t="shared" ca="1" si="256"/>
        <v>30.490000000000002</v>
      </c>
      <c r="K1444" s="1">
        <f>COUNTA($A$1:$A1444)-1</f>
        <v>225</v>
      </c>
      <c r="L1444" s="1">
        <f>IF(MAX(K:K)=K1444,MATCH(9999999,$K:$K)+1,MATCH(K1444+1,K:K,0))-ROW(L1444)-2</f>
        <v>8</v>
      </c>
      <c r="M1444" s="3" t="str">
        <f ca="1">IF(AND(OR(I1444&lt;&gt;0,J1444&lt;&gt;0),N1444="Sim"),"F","")</f>
        <v>F</v>
      </c>
      <c r="N1444" s="84" t="s">
        <v>64</v>
      </c>
    </row>
    <row r="1445" spans="1:14" ht="22.5" x14ac:dyDescent="0.2">
      <c r="B1445" s="92" t="s">
        <v>6169</v>
      </c>
      <c r="C1445" s="92" t="s">
        <v>8031</v>
      </c>
      <c r="D1445" s="79" t="str">
        <f ca="1">IF(ISNUMBER($L1445),OFFSET(Banco!$A$1,Composições!$L1445-1,COLUMN(Composições!D1445)-1),"")</f>
        <v>DESMOLDANTE PROTETOR PARA FORMAS DE MADEIRA, DE BASE OLEOSA EMULSIONADA EM AGUA</v>
      </c>
      <c r="E1445" s="78" t="str">
        <f ca="1">IF(ISNUMBER($L1445),OFFSET(Banco!$A$1,Composições!$L1445-1,COLUMN(Composições!E1445)-1),"")</f>
        <v>L</v>
      </c>
      <c r="F1445" s="78">
        <f t="shared" ref="F1445:G1450" ca="1" si="257">TRUNC($H1445*ROUND(I1445,2),2)</f>
        <v>0</v>
      </c>
      <c r="G1445" s="78">
        <f t="shared" ca="1" si="257"/>
        <v>0.4</v>
      </c>
      <c r="H1445" s="80">
        <v>6.6000000000000003E-2</v>
      </c>
      <c r="I1445" s="81">
        <f ca="1">IF(ISNUMBER($L1445),VALUE(OFFSET(Banco!$A$1,Composições!$L1445-1,COLUMN(Composições!I1445)-4)),0)</f>
        <v>0</v>
      </c>
      <c r="J1445" s="81">
        <f ca="1">IF(ISNUMBER($L1445),VALUE(OFFSET(Banco!$A$1,Composições!$L1445-1,COLUMN(Composições!J1445)-4)),0)</f>
        <v>6.19</v>
      </c>
      <c r="K1445" s="1">
        <f>COUNTA($A$1:$A1445)-1</f>
        <v>225</v>
      </c>
      <c r="L1445" s="1">
        <f ca="1">MATCH(Composições!CONCATENAR,Banco!$A:$A,0)</f>
        <v>11615</v>
      </c>
      <c r="M1445" s="82" t="str">
        <f ca="1">IF(OR(ISERROR($L1445),$H1445="",$H1445=0),"",OFFSET(M$1,MATCH($K1445,$K$1:$K1445,0)-1,0))</f>
        <v>F</v>
      </c>
    </row>
    <row r="1446" spans="1:14" ht="22.5" x14ac:dyDescent="0.2">
      <c r="B1446" s="92" t="s">
        <v>6169</v>
      </c>
      <c r="C1446" s="92" t="s">
        <v>8449</v>
      </c>
      <c r="D1446" s="79" t="str">
        <f ca="1">IF(ISNUMBER($L1446),OFFSET(Banco!$A$1,Composições!$L1446-1,COLUMN(Composições!D1446)-1),"")</f>
        <v>ESPACADOR / DISTANCIADOR CIRCULAR COM ENTRADA LATERAL, EM PLASTICO, PARA VERGALHAO *4,2 A 12,5* MM, COBRIMENTO 20 MM</v>
      </c>
      <c r="E1446" s="78" t="str">
        <f ca="1">IF(ISNUMBER($L1446),OFFSET(Banco!$A$1,Composições!$L1446-1,COLUMN(Composições!E1446)-1),"")</f>
        <v>UN</v>
      </c>
      <c r="F1446" s="78">
        <f t="shared" ca="1" si="257"/>
        <v>0</v>
      </c>
      <c r="G1446" s="78">
        <f t="shared" ca="1" si="257"/>
        <v>1.26</v>
      </c>
      <c r="H1446" s="80">
        <v>6</v>
      </c>
      <c r="I1446" s="81">
        <f ca="1">IF(ISNUMBER($L1446),VALUE(OFFSET(Banco!$A$1,Composições!$L1446-1,COLUMN(Composições!I1446)-4)),0)</f>
        <v>0</v>
      </c>
      <c r="J1446" s="81">
        <f ca="1">IF(ISNUMBER($L1446),VALUE(OFFSET(Banco!$A$1,Composições!$L1446-1,COLUMN(Composições!J1446)-4)),0)</f>
        <v>0.21</v>
      </c>
      <c r="K1446" s="1">
        <f>COUNTA($A$1:$A1446)-1</f>
        <v>225</v>
      </c>
      <c r="L1446" s="1">
        <f ca="1">MATCH(Composições!CONCATENAR,Banco!$A:$A,0)</f>
        <v>11861</v>
      </c>
      <c r="M1446" s="82" t="str">
        <f ca="1">IF(OR(ISERROR($L1446),$H1446="",$H1446=0),"",OFFSET(M$1,MATCH($K1446,$K$1:$K1446,0)-1,0))</f>
        <v>F</v>
      </c>
    </row>
    <row r="1447" spans="1:14" x14ac:dyDescent="0.2">
      <c r="B1447" s="92" t="s">
        <v>6165</v>
      </c>
      <c r="C1447" s="92" t="s">
        <v>153</v>
      </c>
      <c r="D1447" s="79" t="str">
        <f ca="1">IF(ISNUMBER($L1447),OFFSET(Banco!$A$1,Composições!$L1447-1,COLUMN(Composições!D1447)-1),"")</f>
        <v>PEDREIRO COM ENCARGOS COMPLEMENTARES</v>
      </c>
      <c r="E1447" s="78" t="str">
        <f ca="1">IF(ISNUMBER($L1447),OFFSET(Banco!$A$1,Composições!$L1447-1,COLUMN(Composições!E1447)-1),"")</f>
        <v>H</v>
      </c>
      <c r="F1447" s="78">
        <f t="shared" ca="1" si="257"/>
        <v>0</v>
      </c>
      <c r="G1447" s="78">
        <f t="shared" ca="1" si="257"/>
        <v>1.59</v>
      </c>
      <c r="H1447" s="80">
        <v>5.0999999999999997E-2</v>
      </c>
      <c r="I1447" s="81">
        <f ca="1">IF(ISNUMBER($L1447),VALUE(OFFSET(Banco!$A$1,Composições!$L1447-1,COLUMN(Composições!I1447)-4)),0)</f>
        <v>0</v>
      </c>
      <c r="J1447" s="81">
        <f ca="1">IF(ISNUMBER($L1447),VALUE(OFFSET(Banco!$A$1,Composições!$L1447-1,COLUMN(Composições!J1447)-4)),0)</f>
        <v>31.21</v>
      </c>
      <c r="K1447" s="1">
        <f>COUNTA($A$1:$A1447)-1</f>
        <v>225</v>
      </c>
      <c r="L1447" s="1">
        <f ca="1">MATCH(Composições!CONCATENAR,Banco!$A:$A,0)</f>
        <v>7349</v>
      </c>
      <c r="M1447" s="82" t="str">
        <f ca="1">IF(OR(ISERROR($L1447),$H1447="",$H1447=0),"",OFFSET(M$1,MATCH($K1447,$K$1:$K1447,0)-1,0))</f>
        <v>F</v>
      </c>
    </row>
    <row r="1448" spans="1:14" x14ac:dyDescent="0.2">
      <c r="B1448" s="92" t="s">
        <v>6165</v>
      </c>
      <c r="C1448" s="92" t="s">
        <v>156</v>
      </c>
      <c r="D1448" s="79" t="str">
        <f ca="1">IF(ISNUMBER($L1448),OFFSET(Banco!$A$1,Composições!$L1448-1,COLUMN(Composições!D1448)-1),"")</f>
        <v>SERVENTE COM ENCARGOS COMPLEMENTARES</v>
      </c>
      <c r="E1448" s="78" t="str">
        <f ca="1">IF(ISNUMBER($L1448),OFFSET(Banco!$A$1,Composições!$L1448-1,COLUMN(Composições!E1448)-1),"")</f>
        <v>H</v>
      </c>
      <c r="F1448" s="78">
        <f t="shared" ca="1" si="257"/>
        <v>0</v>
      </c>
      <c r="G1448" s="78">
        <f t="shared" ca="1" si="257"/>
        <v>1.94</v>
      </c>
      <c r="H1448" s="80">
        <v>8.5999999999999993E-2</v>
      </c>
      <c r="I1448" s="81">
        <f ca="1">IF(ISNUMBER($L1448),VALUE(OFFSET(Banco!$A$1,Composições!$L1448-1,COLUMN(Composições!I1448)-4)),0)</f>
        <v>0</v>
      </c>
      <c r="J1448" s="81">
        <f ca="1">IF(ISNUMBER($L1448),VALUE(OFFSET(Banco!$A$1,Composições!$L1448-1,COLUMN(Composições!J1448)-4)),0)</f>
        <v>22.64</v>
      </c>
      <c r="K1448" s="1">
        <f>COUNTA($A$1:$A1448)-1</f>
        <v>225</v>
      </c>
      <c r="L1448" s="1">
        <f ca="1">MATCH(Composições!CONCATENAR,Banco!$A:$A,0)</f>
        <v>7362</v>
      </c>
      <c r="M1448" s="82" t="str">
        <f ca="1">IF(OR(ISERROR($L1448),$H1448="",$H1448=0),"",OFFSET(M$1,MATCH($K1448,$K$1:$K1448,0)-1,0))</f>
        <v>F</v>
      </c>
    </row>
    <row r="1449" spans="1:14" ht="33.75" x14ac:dyDescent="0.2">
      <c r="B1449" s="92" t="s">
        <v>6165</v>
      </c>
      <c r="C1449" s="92" t="s">
        <v>128</v>
      </c>
      <c r="D1449" s="79" t="str">
        <f ca="1">IF(ISNUMBER($L1449),OFFSET(Banco!$A$1,Composições!$L1449-1,COLUMN(Composições!D1449)-1),"")</f>
        <v>ARGAMASSA TRAÇO 1:2:9 (EM VOLUME DE CIMENTO, CAL E AREIA MÉDIA ÚMIDA) PARA EMBOÇO/MASSA ÚNICA/ASSENTAMENTO DE ALVENARIA DE VEDAÇÃO, PREPARO MECÂNICO COM BETONEIRA 600 L. AF_08/2019</v>
      </c>
      <c r="E1449" s="78" t="str">
        <f ca="1">IF(ISNUMBER($L1449),OFFSET(Banco!$A$1,Composições!$L1449-1,COLUMN(Composições!E1449)-1),"")</f>
        <v>M3</v>
      </c>
      <c r="F1449" s="78">
        <f t="shared" ca="1" si="257"/>
        <v>0</v>
      </c>
      <c r="G1449" s="78">
        <f t="shared" ca="1" si="257"/>
        <v>1.1299999999999999</v>
      </c>
      <c r="H1449" s="80">
        <v>1.9E-3</v>
      </c>
      <c r="I1449" s="81">
        <f ca="1">IF(ISNUMBER($L1449),VALUE(OFFSET(Banco!$A$1,Composições!$L1449-1,COLUMN(Composições!I1449)-4)),0)</f>
        <v>0</v>
      </c>
      <c r="J1449" s="81">
        <f ca="1">IF(ISNUMBER($L1449),VALUE(OFFSET(Banco!$A$1,Composições!$L1449-1,COLUMN(Composições!J1449)-4)),0)</f>
        <v>597.33000000000004</v>
      </c>
      <c r="K1449" s="1">
        <f>COUNTA($A$1:$A1449)-1</f>
        <v>225</v>
      </c>
      <c r="L1449" s="1">
        <f ca="1">MATCH(Composições!CONCATENAR,Banco!$A:$A,0)</f>
        <v>444</v>
      </c>
      <c r="M1449" s="82" t="str">
        <f ca="1">IF(OR(ISERROR($L1449),$H1449="",$H1449=0),"",OFFSET(M$1,MATCH($K1449,$K$1:$K1449,0)-1,0))</f>
        <v>F</v>
      </c>
    </row>
    <row r="1450" spans="1:14" ht="22.5" x14ac:dyDescent="0.2">
      <c r="B1450" s="93" t="s">
        <v>6165</v>
      </c>
      <c r="C1450" s="93" t="s">
        <v>110</v>
      </c>
      <c r="D1450" s="94" t="str">
        <f ca="1">IF(ISNUMBER($L1450),OFFSET(Banco!$A$1,Composições!$L1450-1,COLUMN(Composições!D1450)-1),"")</f>
        <v>CONCRETO FCK = 20MPA, TRAÇO 1:2,7:3 (EM MASSA SECA DE CIMENTO/ AREIA MÉDIA/ BRITA 1) - PREPARO MECÂNICO COM BETONEIRA 400 L. AF_05/2021</v>
      </c>
      <c r="E1450" s="95" t="str">
        <f ca="1">IF(ISNUMBER($L1450),OFFSET(Banco!$A$1,Composições!$L1450-1,COLUMN(Composições!E1450)-1),"")</f>
        <v>M3</v>
      </c>
      <c r="F1450" s="95">
        <f t="shared" ca="1" si="257"/>
        <v>0</v>
      </c>
      <c r="G1450" s="95">
        <f t="shared" ca="1" si="257"/>
        <v>10.84</v>
      </c>
      <c r="H1450" s="96">
        <v>2.1000000000000001E-2</v>
      </c>
      <c r="I1450" s="97">
        <f ca="1">IF(ISNUMBER($L1450),VALUE(OFFSET(Banco!$A$1,Composições!$L1450-1,COLUMN(Composições!I1450)-4)),0)</f>
        <v>0</v>
      </c>
      <c r="J1450" s="97">
        <f ca="1">IF(ISNUMBER($L1450),VALUE(OFFSET(Banco!$A$1,Composições!$L1450-1,COLUMN(Composições!J1450)-4)),0)</f>
        <v>516.49</v>
      </c>
      <c r="K1450" s="1">
        <f>COUNTA($A$1:$A1450)-1</f>
        <v>225</v>
      </c>
      <c r="L1450" s="1">
        <f ca="1">MATCH(Composições!CONCATENAR,Banco!$A:$A,0)</f>
        <v>8510</v>
      </c>
      <c r="M1450" s="82" t="str">
        <f ca="1">IF(OR(ISERROR($L1450),$H1450="",$H1450=0),"",OFFSET(M$1,MATCH($K1450,$K$1:$K1450,0)-1,0))</f>
        <v>F</v>
      </c>
    </row>
    <row r="1451" spans="1:14" x14ac:dyDescent="0.2">
      <c r="B1451" s="92" t="s">
        <v>6165</v>
      </c>
      <c r="C1451" s="92" t="s">
        <v>108</v>
      </c>
      <c r="D1451" s="79" t="str">
        <f ca="1">IF(ISNUMBER($L1451),OFFSET(Banco!$A$1,Composições!$L1451-1,COLUMN(Composições!D1451)-1),"")</f>
        <v>CORTE E DOBRA DE AÇO CA-50, DIÂMETRO DE 6,3 MM. AF_06/2022</v>
      </c>
      <c r="E1451" s="78" t="str">
        <f ca="1">IF(ISNUMBER($L1451),OFFSET(Banco!$A$1,Composições!$L1451-1,COLUMN(Composições!E1451)-1),"")</f>
        <v>KG</v>
      </c>
      <c r="F1451" s="78">
        <f t="shared" ref="F1451:G1452" ca="1" si="258">TRUNC($H1451*ROUND(I1451,2),2)</f>
        <v>0</v>
      </c>
      <c r="G1451" s="78">
        <f t="shared" ca="1" si="258"/>
        <v>4.8</v>
      </c>
      <c r="H1451" s="80">
        <v>0.49</v>
      </c>
      <c r="I1451" s="81">
        <f ca="1">IF(ISNUMBER($L1451),VALUE(OFFSET(Banco!$A$1,Composições!$L1451-1,COLUMN(Composições!I1451)-4)),0)</f>
        <v>0</v>
      </c>
      <c r="J1451" s="81">
        <f ca="1">IF(ISNUMBER($L1451),VALUE(OFFSET(Banco!$A$1,Composições!$L1451-1,COLUMN(Composições!J1451)-4)),0)</f>
        <v>9.81</v>
      </c>
      <c r="K1451" s="1">
        <f>COUNTA($A$1:$A1451)-1</f>
        <v>225</v>
      </c>
      <c r="L1451" s="1">
        <f ca="1">MATCH(Composições!CONCATENAR,Banco!$A:$A,0)</f>
        <v>621</v>
      </c>
      <c r="M1451" s="82" t="str">
        <f ca="1">IF(OR(ISERROR($L1451),$H1451="",$H1451=0),"",OFFSET(M$1,MATCH($K1451,$K$1:$K1451,0)-1,0))</f>
        <v>F</v>
      </c>
    </row>
    <row r="1452" spans="1:14" x14ac:dyDescent="0.2">
      <c r="B1452" s="92" t="s">
        <v>6165</v>
      </c>
      <c r="C1452" s="92" t="s">
        <v>105</v>
      </c>
      <c r="D1452" s="79" t="str">
        <f ca="1">IF(ISNUMBER($L1452),OFFSET(Banco!$A$1,Composições!$L1452-1,COLUMN(Composições!D1452)-1),"")</f>
        <v>FABRICAÇÃO DE FÔRMA PARA VIGAS, COM MADEIRA SERRADA, E = 25 MM. AF_09/2020</v>
      </c>
      <c r="E1452" s="78" t="str">
        <f ca="1">IF(ISNUMBER($L1452),OFFSET(Banco!$A$1,Composições!$L1452-1,COLUMN(Composições!E1452)-1),"")</f>
        <v>M2</v>
      </c>
      <c r="F1452" s="78">
        <f t="shared" ca="1" si="258"/>
        <v>0</v>
      </c>
      <c r="G1452" s="78">
        <f t="shared" ca="1" si="258"/>
        <v>8.5299999999999994</v>
      </c>
      <c r="H1452" s="80">
        <v>3.9E-2</v>
      </c>
      <c r="I1452" s="81">
        <f ca="1">IF(ISNUMBER($L1452),VALUE(OFFSET(Banco!$A$1,Composições!$L1452-1,COLUMN(Composições!I1452)-4)),0)</f>
        <v>0</v>
      </c>
      <c r="J1452" s="81">
        <f ca="1">IF(ISNUMBER($L1452),VALUE(OFFSET(Banco!$A$1,Composições!$L1452-1,COLUMN(Composições!J1452)-4)),0)</f>
        <v>218.78</v>
      </c>
      <c r="K1452" s="1">
        <f>COUNTA($A$1:$A1452)-1</f>
        <v>225</v>
      </c>
      <c r="L1452" s="1">
        <f ca="1">MATCH(Composições!CONCATENAR,Banco!$A:$A,0)</f>
        <v>4282</v>
      </c>
      <c r="M1452" s="82" t="str">
        <f ca="1">IF(OR(ISERROR($L1452),$H1452="",$H1452=0),"",OFFSET(M$1,MATCH($K1452,$K$1:$K1452,0)-1,0))</f>
        <v>F</v>
      </c>
    </row>
    <row r="1453" spans="1:14" customFormat="1" ht="12.75" x14ac:dyDescent="0.2">
      <c r="K1453">
        <f>COUNTA($A$1:$A1453)-1</f>
        <v>225</v>
      </c>
      <c r="M1453" s="85" t="str">
        <f ca="1">IF(OFFSET($M$1,MATCH(OFFSET(K1453,-1,0),$K$1:$K1453,0)-1,0)="F","F","")</f>
        <v>F</v>
      </c>
    </row>
    <row r="1454" spans="1:14" x14ac:dyDescent="0.2">
      <c r="A1454" s="83" t="str">
        <f>CONCATENAR</f>
        <v>Composição VERGA-02</v>
      </c>
      <c r="B1454" s="86" t="s">
        <v>8423</v>
      </c>
      <c r="C1454" s="86" t="s">
        <v>8443</v>
      </c>
      <c r="D1454" s="87" t="s">
        <v>8446</v>
      </c>
      <c r="E1454" s="86" t="s">
        <v>6147</v>
      </c>
      <c r="F1454" s="88">
        <f t="shared" ref="F1454:G1454" ca="1" si="259">IF($L1454&gt;0,SUM(OFFSET(F1454,1,0,$L1454),0))</f>
        <v>0</v>
      </c>
      <c r="G1454" s="88">
        <f t="shared" ca="1" si="259"/>
        <v>30.490000000000002</v>
      </c>
      <c r="H1454" s="89"/>
      <c r="I1454" s="90">
        <f t="shared" ref="I1454:J1454" ca="1" si="260">IF(ISERROR(F1454),0,F1454)</f>
        <v>0</v>
      </c>
      <c r="J1454" s="91">
        <f t="shared" ca="1" si="260"/>
        <v>30.490000000000002</v>
      </c>
      <c r="K1454" s="1">
        <f>COUNTA($A$1:$A1454)-1</f>
        <v>226</v>
      </c>
      <c r="L1454" s="1">
        <f>IF(MAX(K:K)=K1454,MATCH(9999999,$K:$K)+1,MATCH(K1454+1,K:K,0))-ROW(L1454)-2</f>
        <v>8</v>
      </c>
      <c r="M1454" s="3" t="str">
        <f ca="1">IF(AND(OR(I1454&lt;&gt;0,J1454&lt;&gt;0),N1454="Sim"),"F","")</f>
        <v>F</v>
      </c>
      <c r="N1454" s="84" t="s">
        <v>64</v>
      </c>
    </row>
    <row r="1455" spans="1:14" ht="22.5" x14ac:dyDescent="0.2">
      <c r="B1455" s="92" t="s">
        <v>6169</v>
      </c>
      <c r="C1455" s="92" t="s">
        <v>8031</v>
      </c>
      <c r="D1455" s="79" t="str">
        <f ca="1">IF(ISNUMBER($L1455),OFFSET(Banco!$A$1,Composições!$L1455-1,COLUMN(Composições!D1455)-1),"")</f>
        <v>DESMOLDANTE PROTETOR PARA FORMAS DE MADEIRA, DE BASE OLEOSA EMULSIONADA EM AGUA</v>
      </c>
      <c r="E1455" s="78" t="str">
        <f ca="1">IF(ISNUMBER($L1455),OFFSET(Banco!$A$1,Composições!$L1455-1,COLUMN(Composições!E1455)-1),"")</f>
        <v>L</v>
      </c>
      <c r="F1455" s="78">
        <f t="shared" ref="F1455:G1462" ca="1" si="261">TRUNC($H1455*ROUND(I1455,2),2)</f>
        <v>0</v>
      </c>
      <c r="G1455" s="78">
        <f t="shared" ca="1" si="261"/>
        <v>0.4</v>
      </c>
      <c r="H1455" s="80">
        <v>6.6000000000000003E-2</v>
      </c>
      <c r="I1455" s="81">
        <f ca="1">IF(ISNUMBER($L1455),VALUE(OFFSET(Banco!$A$1,Composições!$L1455-1,COLUMN(Composições!I1455)-4)),0)</f>
        <v>0</v>
      </c>
      <c r="J1455" s="81">
        <f ca="1">IF(ISNUMBER($L1455),VALUE(OFFSET(Banco!$A$1,Composições!$L1455-1,COLUMN(Composições!J1455)-4)),0)</f>
        <v>6.19</v>
      </c>
      <c r="K1455" s="1">
        <f>COUNTA($A$1:$A1455)-1</f>
        <v>226</v>
      </c>
      <c r="L1455" s="1">
        <f ca="1">MATCH(Composições!CONCATENAR,Banco!$A:$A,0)</f>
        <v>11615</v>
      </c>
      <c r="M1455" s="82" t="str">
        <f ca="1">IF(OR(ISERROR($L1455),$H1455="",$H1455=0),"",OFFSET(M$1,MATCH($K1455,$K$1:$K1455,0)-1,0))</f>
        <v>F</v>
      </c>
    </row>
    <row r="1456" spans="1:14" ht="22.5" x14ac:dyDescent="0.2">
      <c r="B1456" s="92" t="s">
        <v>6169</v>
      </c>
      <c r="C1456" s="92" t="s">
        <v>8449</v>
      </c>
      <c r="D1456" s="79" t="str">
        <f ca="1">IF(ISNUMBER($L1456),OFFSET(Banco!$A$1,Composições!$L1456-1,COLUMN(Composições!D1456)-1),"")</f>
        <v>ESPACADOR / DISTANCIADOR CIRCULAR COM ENTRADA LATERAL, EM PLASTICO, PARA VERGALHAO *4,2 A 12,5* MM, COBRIMENTO 20 MM</v>
      </c>
      <c r="E1456" s="78" t="str">
        <f ca="1">IF(ISNUMBER($L1456),OFFSET(Banco!$A$1,Composições!$L1456-1,COLUMN(Composições!E1456)-1),"")</f>
        <v>UN</v>
      </c>
      <c r="F1456" s="78">
        <f t="shared" ca="1" si="261"/>
        <v>0</v>
      </c>
      <c r="G1456" s="78">
        <f t="shared" ca="1" si="261"/>
        <v>1.26</v>
      </c>
      <c r="H1456" s="80">
        <v>6</v>
      </c>
      <c r="I1456" s="81">
        <f ca="1">IF(ISNUMBER($L1456),VALUE(OFFSET(Banco!$A$1,Composições!$L1456-1,COLUMN(Composições!I1456)-4)),0)</f>
        <v>0</v>
      </c>
      <c r="J1456" s="81">
        <f ca="1">IF(ISNUMBER($L1456),VALUE(OFFSET(Banco!$A$1,Composições!$L1456-1,COLUMN(Composições!J1456)-4)),0)</f>
        <v>0.21</v>
      </c>
      <c r="K1456" s="1">
        <f>COUNTA($A$1:$A1456)-1</f>
        <v>226</v>
      </c>
      <c r="L1456" s="1">
        <f ca="1">MATCH(Composições!CONCATENAR,Banco!$A:$A,0)</f>
        <v>11861</v>
      </c>
      <c r="M1456" s="82" t="str">
        <f ca="1">IF(OR(ISERROR($L1456),$H1456="",$H1456=0),"",OFFSET(M$1,MATCH($K1456,$K$1:$K1456,0)-1,0))</f>
        <v>F</v>
      </c>
    </row>
    <row r="1457" spans="1:14" x14ac:dyDescent="0.2">
      <c r="B1457" s="92" t="s">
        <v>6165</v>
      </c>
      <c r="C1457" s="92" t="s">
        <v>153</v>
      </c>
      <c r="D1457" s="79" t="str">
        <f ca="1">IF(ISNUMBER($L1457),OFFSET(Banco!$A$1,Composições!$L1457-1,COLUMN(Composições!D1457)-1),"")</f>
        <v>PEDREIRO COM ENCARGOS COMPLEMENTARES</v>
      </c>
      <c r="E1457" s="78" t="str">
        <f ca="1">IF(ISNUMBER($L1457),OFFSET(Banco!$A$1,Composições!$L1457-1,COLUMN(Composições!E1457)-1),"")</f>
        <v>H</v>
      </c>
      <c r="F1457" s="78">
        <f t="shared" ca="1" si="261"/>
        <v>0</v>
      </c>
      <c r="G1457" s="78">
        <f t="shared" ca="1" si="261"/>
        <v>1.59</v>
      </c>
      <c r="H1457" s="80">
        <v>5.0999999999999997E-2</v>
      </c>
      <c r="I1457" s="81">
        <f ca="1">IF(ISNUMBER($L1457),VALUE(OFFSET(Banco!$A$1,Composições!$L1457-1,COLUMN(Composições!I1457)-4)),0)</f>
        <v>0</v>
      </c>
      <c r="J1457" s="81">
        <f ca="1">IF(ISNUMBER($L1457),VALUE(OFFSET(Banco!$A$1,Composições!$L1457-1,COLUMN(Composições!J1457)-4)),0)</f>
        <v>31.21</v>
      </c>
      <c r="K1457" s="1">
        <f>COUNTA($A$1:$A1457)-1</f>
        <v>226</v>
      </c>
      <c r="L1457" s="1">
        <f ca="1">MATCH(Composições!CONCATENAR,Banco!$A:$A,0)</f>
        <v>7349</v>
      </c>
      <c r="M1457" s="82" t="str">
        <f ca="1">IF(OR(ISERROR($L1457),$H1457="",$H1457=0),"",OFFSET(M$1,MATCH($K1457,$K$1:$K1457,0)-1,0))</f>
        <v>F</v>
      </c>
    </row>
    <row r="1458" spans="1:14" x14ac:dyDescent="0.2">
      <c r="B1458" s="92" t="s">
        <v>6165</v>
      </c>
      <c r="C1458" s="92" t="s">
        <v>156</v>
      </c>
      <c r="D1458" s="79" t="str">
        <f ca="1">IF(ISNUMBER($L1458),OFFSET(Banco!$A$1,Composições!$L1458-1,COLUMN(Composições!D1458)-1),"")</f>
        <v>SERVENTE COM ENCARGOS COMPLEMENTARES</v>
      </c>
      <c r="E1458" s="78" t="str">
        <f ca="1">IF(ISNUMBER($L1458),OFFSET(Banco!$A$1,Composições!$L1458-1,COLUMN(Composições!E1458)-1),"")</f>
        <v>H</v>
      </c>
      <c r="F1458" s="78">
        <f t="shared" ca="1" si="261"/>
        <v>0</v>
      </c>
      <c r="G1458" s="78">
        <f t="shared" ca="1" si="261"/>
        <v>1.94</v>
      </c>
      <c r="H1458" s="80">
        <v>8.5999999999999993E-2</v>
      </c>
      <c r="I1458" s="81">
        <f ca="1">IF(ISNUMBER($L1458),VALUE(OFFSET(Banco!$A$1,Composições!$L1458-1,COLUMN(Composições!I1458)-4)),0)</f>
        <v>0</v>
      </c>
      <c r="J1458" s="81">
        <f ca="1">IF(ISNUMBER($L1458),VALUE(OFFSET(Banco!$A$1,Composições!$L1458-1,COLUMN(Composições!J1458)-4)),0)</f>
        <v>22.64</v>
      </c>
      <c r="K1458" s="1">
        <f>COUNTA($A$1:$A1458)-1</f>
        <v>226</v>
      </c>
      <c r="L1458" s="1">
        <f ca="1">MATCH(Composições!CONCATENAR,Banco!$A:$A,0)</f>
        <v>7362</v>
      </c>
      <c r="M1458" s="82" t="str">
        <f ca="1">IF(OR(ISERROR($L1458),$H1458="",$H1458=0),"",OFFSET(M$1,MATCH($K1458,$K$1:$K1458,0)-1,0))</f>
        <v>F</v>
      </c>
    </row>
    <row r="1459" spans="1:14" ht="33.75" x14ac:dyDescent="0.2">
      <c r="B1459" s="93" t="s">
        <v>6165</v>
      </c>
      <c r="C1459" s="93" t="s">
        <v>128</v>
      </c>
      <c r="D1459" s="94" t="str">
        <f ca="1">IF(ISNUMBER($L1459),OFFSET(Banco!$A$1,Composições!$L1459-1,COLUMN(Composições!D1459)-1),"")</f>
        <v>ARGAMASSA TRAÇO 1:2:9 (EM VOLUME DE CIMENTO, CAL E AREIA MÉDIA ÚMIDA) PARA EMBOÇO/MASSA ÚNICA/ASSENTAMENTO DE ALVENARIA DE VEDAÇÃO, PREPARO MECÂNICO COM BETONEIRA 600 L. AF_08/2019</v>
      </c>
      <c r="E1459" s="95" t="str">
        <f ca="1">IF(ISNUMBER($L1459),OFFSET(Banco!$A$1,Composições!$L1459-1,COLUMN(Composições!E1459)-1),"")</f>
        <v>M3</v>
      </c>
      <c r="F1459" s="95">
        <f t="shared" ca="1" si="261"/>
        <v>0</v>
      </c>
      <c r="G1459" s="95">
        <f t="shared" ca="1" si="261"/>
        <v>1.1299999999999999</v>
      </c>
      <c r="H1459" s="96">
        <v>1.9E-3</v>
      </c>
      <c r="I1459" s="97">
        <f ca="1">IF(ISNUMBER($L1459),VALUE(OFFSET(Banco!$A$1,Composições!$L1459-1,COLUMN(Composições!I1459)-4)),0)</f>
        <v>0</v>
      </c>
      <c r="J1459" s="97">
        <f ca="1">IF(ISNUMBER($L1459),VALUE(OFFSET(Banco!$A$1,Composições!$L1459-1,COLUMN(Composições!J1459)-4)),0)</f>
        <v>597.33000000000004</v>
      </c>
      <c r="K1459" s="1">
        <f>COUNTA($A$1:$A1459)-1</f>
        <v>226</v>
      </c>
      <c r="L1459" s="1">
        <f ca="1">MATCH(Composições!CONCATENAR,Banco!$A:$A,0)</f>
        <v>444</v>
      </c>
      <c r="M1459" s="82" t="str">
        <f ca="1">IF(OR(ISERROR($L1459),$H1459="",$H1459=0),"",OFFSET(M$1,MATCH($K1459,$K$1:$K1459,0)-1,0))</f>
        <v>F</v>
      </c>
    </row>
    <row r="1460" spans="1:14" ht="22.5" x14ac:dyDescent="0.2">
      <c r="B1460" s="92" t="s">
        <v>6165</v>
      </c>
      <c r="C1460" s="92" t="s">
        <v>110</v>
      </c>
      <c r="D1460" s="79" t="str">
        <f ca="1">IF(ISNUMBER($L1460),OFFSET(Banco!$A$1,Composições!$L1460-1,COLUMN(Composições!D1460)-1),"")</f>
        <v>CONCRETO FCK = 20MPA, TRAÇO 1:2,7:3 (EM MASSA SECA DE CIMENTO/ AREIA MÉDIA/ BRITA 1) - PREPARO MECÂNICO COM BETONEIRA 400 L. AF_05/2021</v>
      </c>
      <c r="E1460" s="78" t="str">
        <f ca="1">IF(ISNUMBER($L1460),OFFSET(Banco!$A$1,Composições!$L1460-1,COLUMN(Composições!E1460)-1),"")</f>
        <v>M3</v>
      </c>
      <c r="F1460" s="78">
        <f t="shared" ref="F1460:G1461" ca="1" si="262">TRUNC($H1460*ROUND(I1460,2),2)</f>
        <v>0</v>
      </c>
      <c r="G1460" s="78">
        <f t="shared" ca="1" si="262"/>
        <v>10.84</v>
      </c>
      <c r="H1460" s="80">
        <v>2.1000000000000001E-2</v>
      </c>
      <c r="I1460" s="81">
        <f ca="1">IF(ISNUMBER($L1460),VALUE(OFFSET(Banco!$A$1,Composições!$L1460-1,COLUMN(Composições!I1460)-4)),0)</f>
        <v>0</v>
      </c>
      <c r="J1460" s="81">
        <f ca="1">IF(ISNUMBER($L1460),VALUE(OFFSET(Banco!$A$1,Composições!$L1460-1,COLUMN(Composições!J1460)-4)),0)</f>
        <v>516.49</v>
      </c>
      <c r="K1460" s="1">
        <f>COUNTA($A$1:$A1460)-1</f>
        <v>226</v>
      </c>
      <c r="L1460" s="1">
        <f ca="1">MATCH(Composições!CONCATENAR,Banco!$A:$A,0)</f>
        <v>8510</v>
      </c>
      <c r="M1460" s="82" t="str">
        <f ca="1">IF(OR(ISERROR($L1460),$H1460="",$H1460=0),"",OFFSET(M$1,MATCH($K1460,$K$1:$K1460,0)-1,0))</f>
        <v>F</v>
      </c>
    </row>
    <row r="1461" spans="1:14" x14ac:dyDescent="0.2">
      <c r="B1461" s="92" t="s">
        <v>6165</v>
      </c>
      <c r="C1461" s="92" t="s">
        <v>108</v>
      </c>
      <c r="D1461" s="79" t="str">
        <f ca="1">IF(ISNUMBER($L1461),OFFSET(Banco!$A$1,Composições!$L1461-1,COLUMN(Composições!D1461)-1),"")</f>
        <v>CORTE E DOBRA DE AÇO CA-50, DIÂMETRO DE 6,3 MM. AF_06/2022</v>
      </c>
      <c r="E1461" s="78" t="str">
        <f ca="1">IF(ISNUMBER($L1461),OFFSET(Banco!$A$1,Composições!$L1461-1,COLUMN(Composições!E1461)-1),"")</f>
        <v>KG</v>
      </c>
      <c r="F1461" s="78">
        <f t="shared" ca="1" si="262"/>
        <v>0</v>
      </c>
      <c r="G1461" s="78">
        <f t="shared" ca="1" si="262"/>
        <v>4.8</v>
      </c>
      <c r="H1461" s="80">
        <v>0.49</v>
      </c>
      <c r="I1461" s="81">
        <f ca="1">IF(ISNUMBER($L1461),VALUE(OFFSET(Banco!$A$1,Composições!$L1461-1,COLUMN(Composições!I1461)-4)),0)</f>
        <v>0</v>
      </c>
      <c r="J1461" s="81">
        <f ca="1">IF(ISNUMBER($L1461),VALUE(OFFSET(Banco!$A$1,Composições!$L1461-1,COLUMN(Composições!J1461)-4)),0)</f>
        <v>9.81</v>
      </c>
      <c r="K1461" s="1">
        <f>COUNTA($A$1:$A1461)-1</f>
        <v>226</v>
      </c>
      <c r="L1461" s="1">
        <f ca="1">MATCH(Composições!CONCATENAR,Banco!$A:$A,0)</f>
        <v>621</v>
      </c>
      <c r="M1461" s="82" t="str">
        <f ca="1">IF(OR(ISERROR($L1461),$H1461="",$H1461=0),"",OFFSET(M$1,MATCH($K1461,$K$1:$K1461,0)-1,0))</f>
        <v>F</v>
      </c>
    </row>
    <row r="1462" spans="1:14" x14ac:dyDescent="0.2">
      <c r="B1462" s="98" t="s">
        <v>6165</v>
      </c>
      <c r="C1462" s="98" t="s">
        <v>105</v>
      </c>
      <c r="D1462" s="99" t="str">
        <f ca="1">IF(ISNUMBER($L1462),OFFSET(Banco!$A$1,Composições!$L1462-1,COLUMN(Composições!D1462)-1),"")</f>
        <v>FABRICAÇÃO DE FÔRMA PARA VIGAS, COM MADEIRA SERRADA, E = 25 MM. AF_09/2020</v>
      </c>
      <c r="E1462" s="54" t="str">
        <f ca="1">IF(ISNUMBER($L1462),OFFSET(Banco!$A$1,Composições!$L1462-1,COLUMN(Composições!E1462)-1),"")</f>
        <v>M2</v>
      </c>
      <c r="F1462" s="54">
        <f t="shared" ca="1" si="261"/>
        <v>0</v>
      </c>
      <c r="G1462" s="54">
        <f t="shared" ca="1" si="261"/>
        <v>8.5299999999999994</v>
      </c>
      <c r="H1462" s="100">
        <v>3.9E-2</v>
      </c>
      <c r="I1462" s="101">
        <f ca="1">IF(ISNUMBER($L1462),VALUE(OFFSET(Banco!$A$1,Composições!$L1462-1,COLUMN(Composições!I1462)-4)),0)</f>
        <v>0</v>
      </c>
      <c r="J1462" s="101">
        <f ca="1">IF(ISNUMBER($L1462),VALUE(OFFSET(Banco!$A$1,Composições!$L1462-1,COLUMN(Composições!J1462)-4)),0)</f>
        <v>218.78</v>
      </c>
      <c r="K1462" s="1">
        <f>COUNTA($A$1:$A1462)-1</f>
        <v>226</v>
      </c>
      <c r="L1462" s="1">
        <f ca="1">MATCH(Composições!CONCATENAR,Banco!$A:$A,0)</f>
        <v>4282</v>
      </c>
      <c r="M1462" s="82" t="str">
        <f ca="1">IF(OR(ISERROR($L1462),$H1462="",$H1462=0),"",OFFSET(M$1,MATCH($K1462,$K$1:$K1462,0)-1,0))</f>
        <v>F</v>
      </c>
    </row>
    <row r="1463" spans="1:14" customFormat="1" ht="12.75" x14ac:dyDescent="0.2">
      <c r="K1463">
        <f>COUNTA($A$1:$A1463)-1</f>
        <v>226</v>
      </c>
      <c r="M1463" s="85" t="str">
        <f ca="1">IF(OFFSET($M$1,MATCH(OFFSET(K1463,-1,0),$K$1:$K1463,0)-1,0)="F","F","")</f>
        <v>F</v>
      </c>
    </row>
    <row r="1464" spans="1:14" x14ac:dyDescent="0.2">
      <c r="A1464" s="83" t="str">
        <f>CONCATENAR</f>
        <v>Composição VERGA-03</v>
      </c>
      <c r="B1464" s="86" t="s">
        <v>8423</v>
      </c>
      <c r="C1464" s="86" t="s">
        <v>8444</v>
      </c>
      <c r="D1464" s="87" t="s">
        <v>8447</v>
      </c>
      <c r="E1464" s="86" t="s">
        <v>6147</v>
      </c>
      <c r="F1464" s="88">
        <f t="shared" ref="F1464:G1464" ca="1" si="263">IF($L1464&gt;0,SUM(OFFSET(F1464,1,0,$L1464),0))</f>
        <v>0</v>
      </c>
      <c r="G1464" s="88">
        <f t="shared" ca="1" si="263"/>
        <v>30.490000000000002</v>
      </c>
      <c r="H1464" s="89"/>
      <c r="I1464" s="90">
        <f t="shared" ref="I1464:J1464" ca="1" si="264">IF(ISERROR(F1464),0,F1464)</f>
        <v>0</v>
      </c>
      <c r="J1464" s="91">
        <f t="shared" ca="1" si="264"/>
        <v>30.490000000000002</v>
      </c>
      <c r="K1464" s="1">
        <f>COUNTA($A$1:$A1464)-1</f>
        <v>227</v>
      </c>
      <c r="L1464" s="1">
        <f>IF(MAX(K:K)=K1464,MATCH(9999999,$K:$K)+1,MATCH(K1464+1,K:K,0))-ROW(L1464)-2</f>
        <v>8</v>
      </c>
      <c r="M1464" s="3" t="str">
        <f ca="1">IF(AND(OR(I1464&lt;&gt;0,J1464&lt;&gt;0),N1464="Sim"),"F","")</f>
        <v>F</v>
      </c>
      <c r="N1464" s="84" t="s">
        <v>64</v>
      </c>
    </row>
    <row r="1465" spans="1:14" ht="22.5" x14ac:dyDescent="0.2">
      <c r="B1465" s="92" t="s">
        <v>6169</v>
      </c>
      <c r="C1465" s="92" t="s">
        <v>8031</v>
      </c>
      <c r="D1465" s="79" t="str">
        <f ca="1">IF(ISNUMBER($L1465),OFFSET(Banco!$A$1,Composições!$L1465-1,COLUMN(Composições!D1465)-1),"")</f>
        <v>DESMOLDANTE PROTETOR PARA FORMAS DE MADEIRA, DE BASE OLEOSA EMULSIONADA EM AGUA</v>
      </c>
      <c r="E1465" s="78" t="str">
        <f ca="1">IF(ISNUMBER($L1465),OFFSET(Banco!$A$1,Composições!$L1465-1,COLUMN(Composições!E1465)-1),"")</f>
        <v>L</v>
      </c>
      <c r="F1465" s="78">
        <f t="shared" ref="F1465:G1472" ca="1" si="265">TRUNC($H1465*ROUND(I1465,2),2)</f>
        <v>0</v>
      </c>
      <c r="G1465" s="78">
        <f t="shared" ca="1" si="265"/>
        <v>0.4</v>
      </c>
      <c r="H1465" s="80">
        <v>6.6000000000000003E-2</v>
      </c>
      <c r="I1465" s="81">
        <f ca="1">IF(ISNUMBER($L1465),VALUE(OFFSET(Banco!$A$1,Composições!$L1465-1,COLUMN(Composições!I1465)-4)),0)</f>
        <v>0</v>
      </c>
      <c r="J1465" s="81">
        <f ca="1">IF(ISNUMBER($L1465),VALUE(OFFSET(Banco!$A$1,Composições!$L1465-1,COLUMN(Composições!J1465)-4)),0)</f>
        <v>6.19</v>
      </c>
      <c r="K1465" s="1">
        <f>COUNTA($A$1:$A1465)-1</f>
        <v>227</v>
      </c>
      <c r="L1465" s="1">
        <f ca="1">MATCH(Composições!CONCATENAR,Banco!$A:$A,0)</f>
        <v>11615</v>
      </c>
      <c r="M1465" s="82" t="str">
        <f ca="1">IF(OR(ISERROR($L1465),$H1465="",$H1465=0),"",OFFSET(M$1,MATCH($K1465,$K$1:$K1465,0)-1,0))</f>
        <v>F</v>
      </c>
    </row>
    <row r="1466" spans="1:14" ht="22.5" x14ac:dyDescent="0.2">
      <c r="B1466" s="92" t="s">
        <v>6169</v>
      </c>
      <c r="C1466" s="92" t="s">
        <v>8449</v>
      </c>
      <c r="D1466" s="79" t="str">
        <f ca="1">IF(ISNUMBER($L1466),OFFSET(Banco!$A$1,Composições!$L1466-1,COLUMN(Composições!D1466)-1),"")</f>
        <v>ESPACADOR / DISTANCIADOR CIRCULAR COM ENTRADA LATERAL, EM PLASTICO, PARA VERGALHAO *4,2 A 12,5* MM, COBRIMENTO 20 MM</v>
      </c>
      <c r="E1466" s="78" t="str">
        <f ca="1">IF(ISNUMBER($L1466),OFFSET(Banco!$A$1,Composições!$L1466-1,COLUMN(Composições!E1466)-1),"")</f>
        <v>UN</v>
      </c>
      <c r="F1466" s="78">
        <f t="shared" ca="1" si="265"/>
        <v>0</v>
      </c>
      <c r="G1466" s="78">
        <f t="shared" ca="1" si="265"/>
        <v>1.26</v>
      </c>
      <c r="H1466" s="80">
        <v>6</v>
      </c>
      <c r="I1466" s="81">
        <f ca="1">IF(ISNUMBER($L1466),VALUE(OFFSET(Banco!$A$1,Composições!$L1466-1,COLUMN(Composições!I1466)-4)),0)</f>
        <v>0</v>
      </c>
      <c r="J1466" s="81">
        <f ca="1">IF(ISNUMBER($L1466),VALUE(OFFSET(Banco!$A$1,Composições!$L1466-1,COLUMN(Composições!J1466)-4)),0)</f>
        <v>0.21</v>
      </c>
      <c r="K1466" s="1">
        <f>COUNTA($A$1:$A1466)-1</f>
        <v>227</v>
      </c>
      <c r="L1466" s="1">
        <f ca="1">MATCH(Composições!CONCATENAR,Banco!$A:$A,0)</f>
        <v>11861</v>
      </c>
      <c r="M1466" s="82" t="str">
        <f ca="1">IF(OR(ISERROR($L1466),$H1466="",$H1466=0),"",OFFSET(M$1,MATCH($K1466,$K$1:$K1466,0)-1,0))</f>
        <v>F</v>
      </c>
    </row>
    <row r="1467" spans="1:14" x14ac:dyDescent="0.2">
      <c r="B1467" s="92" t="s">
        <v>6165</v>
      </c>
      <c r="C1467" s="92" t="s">
        <v>153</v>
      </c>
      <c r="D1467" s="79" t="str">
        <f ca="1">IF(ISNUMBER($L1467),OFFSET(Banco!$A$1,Composições!$L1467-1,COLUMN(Composições!D1467)-1),"")</f>
        <v>PEDREIRO COM ENCARGOS COMPLEMENTARES</v>
      </c>
      <c r="E1467" s="78" t="str">
        <f ca="1">IF(ISNUMBER($L1467),OFFSET(Banco!$A$1,Composições!$L1467-1,COLUMN(Composições!E1467)-1),"")</f>
        <v>H</v>
      </c>
      <c r="F1467" s="78">
        <f t="shared" ca="1" si="265"/>
        <v>0</v>
      </c>
      <c r="G1467" s="78">
        <f t="shared" ca="1" si="265"/>
        <v>1.59</v>
      </c>
      <c r="H1467" s="80">
        <v>5.0999999999999997E-2</v>
      </c>
      <c r="I1467" s="81">
        <f ca="1">IF(ISNUMBER($L1467),VALUE(OFFSET(Banco!$A$1,Composições!$L1467-1,COLUMN(Composições!I1467)-4)),0)</f>
        <v>0</v>
      </c>
      <c r="J1467" s="81">
        <f ca="1">IF(ISNUMBER($L1467),VALUE(OFFSET(Banco!$A$1,Composições!$L1467-1,COLUMN(Composições!J1467)-4)),0)</f>
        <v>31.21</v>
      </c>
      <c r="K1467" s="1">
        <f>COUNTA($A$1:$A1467)-1</f>
        <v>227</v>
      </c>
      <c r="L1467" s="1">
        <f ca="1">MATCH(Composições!CONCATENAR,Banco!$A:$A,0)</f>
        <v>7349</v>
      </c>
      <c r="M1467" s="82" t="str">
        <f ca="1">IF(OR(ISERROR($L1467),$H1467="",$H1467=0),"",OFFSET(M$1,MATCH($K1467,$K$1:$K1467,0)-1,0))</f>
        <v>F</v>
      </c>
    </row>
    <row r="1468" spans="1:14" x14ac:dyDescent="0.2">
      <c r="B1468" s="93" t="s">
        <v>6165</v>
      </c>
      <c r="C1468" s="93" t="s">
        <v>156</v>
      </c>
      <c r="D1468" s="94" t="str">
        <f ca="1">IF(ISNUMBER($L1468),OFFSET(Banco!$A$1,Composições!$L1468-1,COLUMN(Composições!D1468)-1),"")</f>
        <v>SERVENTE COM ENCARGOS COMPLEMENTARES</v>
      </c>
      <c r="E1468" s="95" t="str">
        <f ca="1">IF(ISNUMBER($L1468),OFFSET(Banco!$A$1,Composições!$L1468-1,COLUMN(Composições!E1468)-1),"")</f>
        <v>H</v>
      </c>
      <c r="F1468" s="95">
        <f t="shared" ca="1" si="265"/>
        <v>0</v>
      </c>
      <c r="G1468" s="95">
        <f t="shared" ca="1" si="265"/>
        <v>1.94</v>
      </c>
      <c r="H1468" s="96">
        <v>8.5999999999999993E-2</v>
      </c>
      <c r="I1468" s="97">
        <f ca="1">IF(ISNUMBER($L1468),VALUE(OFFSET(Banco!$A$1,Composições!$L1468-1,COLUMN(Composições!I1468)-4)),0)</f>
        <v>0</v>
      </c>
      <c r="J1468" s="97">
        <f ca="1">IF(ISNUMBER($L1468),VALUE(OFFSET(Banco!$A$1,Composições!$L1468-1,COLUMN(Composições!J1468)-4)),0)</f>
        <v>22.64</v>
      </c>
      <c r="K1468" s="1">
        <f>COUNTA($A$1:$A1468)-1</f>
        <v>227</v>
      </c>
      <c r="L1468" s="1">
        <f ca="1">MATCH(Composições!CONCATENAR,Banco!$A:$A,0)</f>
        <v>7362</v>
      </c>
      <c r="M1468" s="82" t="str">
        <f ca="1">IF(OR(ISERROR($L1468),$H1468="",$H1468=0),"",OFFSET(M$1,MATCH($K1468,$K$1:$K1468,0)-1,0))</f>
        <v>F</v>
      </c>
    </row>
    <row r="1469" spans="1:14" ht="33.75" x14ac:dyDescent="0.2">
      <c r="B1469" s="92" t="s">
        <v>6165</v>
      </c>
      <c r="C1469" s="92" t="s">
        <v>128</v>
      </c>
      <c r="D1469" s="79" t="str">
        <f ca="1">IF(ISNUMBER($L1469),OFFSET(Banco!$A$1,Composições!$L1469-1,COLUMN(Composições!D1469)-1),"")</f>
        <v>ARGAMASSA TRAÇO 1:2:9 (EM VOLUME DE CIMENTO, CAL E AREIA MÉDIA ÚMIDA) PARA EMBOÇO/MASSA ÚNICA/ASSENTAMENTO DE ALVENARIA DE VEDAÇÃO, PREPARO MECÂNICO COM BETONEIRA 600 L. AF_08/2019</v>
      </c>
      <c r="E1469" s="78" t="str">
        <f ca="1">IF(ISNUMBER($L1469),OFFSET(Banco!$A$1,Composições!$L1469-1,COLUMN(Composições!E1469)-1),"")</f>
        <v>M3</v>
      </c>
      <c r="F1469" s="78">
        <f t="shared" ref="F1469:G1470" ca="1" si="266">TRUNC($H1469*ROUND(I1469,2),2)</f>
        <v>0</v>
      </c>
      <c r="G1469" s="78">
        <f t="shared" ca="1" si="266"/>
        <v>1.1299999999999999</v>
      </c>
      <c r="H1469" s="80">
        <v>1.9E-3</v>
      </c>
      <c r="I1469" s="81">
        <f ca="1">IF(ISNUMBER($L1469),VALUE(OFFSET(Banco!$A$1,Composições!$L1469-1,COLUMN(Composições!I1469)-4)),0)</f>
        <v>0</v>
      </c>
      <c r="J1469" s="81">
        <f ca="1">IF(ISNUMBER($L1469),VALUE(OFFSET(Banco!$A$1,Composições!$L1469-1,COLUMN(Composições!J1469)-4)),0)</f>
        <v>597.33000000000004</v>
      </c>
      <c r="K1469" s="1">
        <f>COUNTA($A$1:$A1469)-1</f>
        <v>227</v>
      </c>
      <c r="L1469" s="1">
        <f ca="1">MATCH(Composições!CONCATENAR,Banco!$A:$A,0)</f>
        <v>444</v>
      </c>
      <c r="M1469" s="82" t="str">
        <f ca="1">IF(OR(ISERROR($L1469),$H1469="",$H1469=0),"",OFFSET(M$1,MATCH($K1469,$K$1:$K1469,0)-1,0))</f>
        <v>F</v>
      </c>
    </row>
    <row r="1470" spans="1:14" ht="22.5" x14ac:dyDescent="0.2">
      <c r="B1470" s="92" t="s">
        <v>6165</v>
      </c>
      <c r="C1470" s="92" t="s">
        <v>110</v>
      </c>
      <c r="D1470" s="79" t="str">
        <f ca="1">IF(ISNUMBER($L1470),OFFSET(Banco!$A$1,Composições!$L1470-1,COLUMN(Composições!D1470)-1),"")</f>
        <v>CONCRETO FCK = 20MPA, TRAÇO 1:2,7:3 (EM MASSA SECA DE CIMENTO/ AREIA MÉDIA/ BRITA 1) - PREPARO MECÂNICO COM BETONEIRA 400 L. AF_05/2021</v>
      </c>
      <c r="E1470" s="78" t="str">
        <f ca="1">IF(ISNUMBER($L1470),OFFSET(Banco!$A$1,Composições!$L1470-1,COLUMN(Composições!E1470)-1),"")</f>
        <v>M3</v>
      </c>
      <c r="F1470" s="78">
        <f t="shared" ca="1" si="266"/>
        <v>0</v>
      </c>
      <c r="G1470" s="78">
        <f t="shared" ca="1" si="266"/>
        <v>10.84</v>
      </c>
      <c r="H1470" s="80">
        <v>2.1000000000000001E-2</v>
      </c>
      <c r="I1470" s="81">
        <f ca="1">IF(ISNUMBER($L1470),VALUE(OFFSET(Banco!$A$1,Composições!$L1470-1,COLUMN(Composições!I1470)-4)),0)</f>
        <v>0</v>
      </c>
      <c r="J1470" s="81">
        <f ca="1">IF(ISNUMBER($L1470),VALUE(OFFSET(Banco!$A$1,Composições!$L1470-1,COLUMN(Composições!J1470)-4)),0)</f>
        <v>516.49</v>
      </c>
      <c r="K1470" s="1">
        <f>COUNTA($A$1:$A1470)-1</f>
        <v>227</v>
      </c>
      <c r="L1470" s="1">
        <f ca="1">MATCH(Composições!CONCATENAR,Banco!$A:$A,0)</f>
        <v>8510</v>
      </c>
      <c r="M1470" s="82" t="str">
        <f ca="1">IF(OR(ISERROR($L1470),$H1470="",$H1470=0),"",OFFSET(M$1,MATCH($K1470,$K$1:$K1470,0)-1,0))</f>
        <v>F</v>
      </c>
    </row>
    <row r="1471" spans="1:14" x14ac:dyDescent="0.2">
      <c r="B1471" s="98" t="s">
        <v>6165</v>
      </c>
      <c r="C1471" s="98" t="s">
        <v>108</v>
      </c>
      <c r="D1471" s="99" t="str">
        <f ca="1">IF(ISNUMBER($L1471),OFFSET(Banco!$A$1,Composições!$L1471-1,COLUMN(Composições!D1471)-1),"")</f>
        <v>CORTE E DOBRA DE AÇO CA-50, DIÂMETRO DE 6,3 MM. AF_06/2022</v>
      </c>
      <c r="E1471" s="54" t="str">
        <f ca="1">IF(ISNUMBER($L1471),OFFSET(Banco!$A$1,Composições!$L1471-1,COLUMN(Composições!E1471)-1),"")</f>
        <v>KG</v>
      </c>
      <c r="F1471" s="54">
        <f t="shared" ca="1" si="265"/>
        <v>0</v>
      </c>
      <c r="G1471" s="54">
        <f t="shared" ca="1" si="265"/>
        <v>4.8</v>
      </c>
      <c r="H1471" s="100">
        <v>0.49</v>
      </c>
      <c r="I1471" s="101">
        <f ca="1">IF(ISNUMBER($L1471),VALUE(OFFSET(Banco!$A$1,Composições!$L1471-1,COLUMN(Composições!I1471)-4)),0)</f>
        <v>0</v>
      </c>
      <c r="J1471" s="101">
        <f ca="1">IF(ISNUMBER($L1471),VALUE(OFFSET(Banco!$A$1,Composições!$L1471-1,COLUMN(Composições!J1471)-4)),0)</f>
        <v>9.81</v>
      </c>
      <c r="K1471" s="1">
        <f>COUNTA($A$1:$A1471)-1</f>
        <v>227</v>
      </c>
      <c r="L1471" s="1">
        <f ca="1">MATCH(Composições!CONCATENAR,Banco!$A:$A,0)</f>
        <v>621</v>
      </c>
      <c r="M1471" s="82" t="str">
        <f ca="1">IF(OR(ISERROR($L1471),$H1471="",$H1471=0),"",OFFSET(M$1,MATCH($K1471,$K$1:$K1471,0)-1,0))</f>
        <v>F</v>
      </c>
    </row>
    <row r="1472" spans="1:14" x14ac:dyDescent="0.2">
      <c r="B1472" s="92" t="s">
        <v>6165</v>
      </c>
      <c r="C1472" s="92" t="s">
        <v>105</v>
      </c>
      <c r="D1472" s="79" t="str">
        <f ca="1">IF(ISNUMBER($L1472),OFFSET(Banco!$A$1,Composições!$L1472-1,COLUMN(Composições!D1472)-1),"")</f>
        <v>FABRICAÇÃO DE FÔRMA PARA VIGAS, COM MADEIRA SERRADA, E = 25 MM. AF_09/2020</v>
      </c>
      <c r="E1472" s="78" t="str">
        <f ca="1">IF(ISNUMBER($L1472),OFFSET(Banco!$A$1,Composições!$L1472-1,COLUMN(Composições!E1472)-1),"")</f>
        <v>M2</v>
      </c>
      <c r="F1472" s="78">
        <f t="shared" ca="1" si="265"/>
        <v>0</v>
      </c>
      <c r="G1472" s="78">
        <f t="shared" ca="1" si="265"/>
        <v>8.5299999999999994</v>
      </c>
      <c r="H1472" s="80">
        <v>3.9E-2</v>
      </c>
      <c r="I1472" s="81">
        <f ca="1">IF(ISNUMBER($L1472),VALUE(OFFSET(Banco!$A$1,Composições!$L1472-1,COLUMN(Composições!I1472)-4)),0)</f>
        <v>0</v>
      </c>
      <c r="J1472" s="81">
        <f ca="1">IF(ISNUMBER($L1472),VALUE(OFFSET(Banco!$A$1,Composições!$L1472-1,COLUMN(Composições!J1472)-4)),0)</f>
        <v>218.78</v>
      </c>
      <c r="K1472" s="1">
        <f>COUNTA($A$1:$A1472)-1</f>
        <v>227</v>
      </c>
      <c r="L1472" s="1">
        <f ca="1">MATCH(Composições!CONCATENAR,Banco!$A:$A,0)</f>
        <v>4282</v>
      </c>
      <c r="M1472" s="82" t="str">
        <f ca="1">IF(OR(ISERROR($L1472),$H1472="",$H1472=0),"",OFFSET(M$1,MATCH($K1472,$K$1:$K1472,0)-1,0))</f>
        <v>F</v>
      </c>
    </row>
    <row r="1473" spans="1:14" customFormat="1" ht="12.75" x14ac:dyDescent="0.2">
      <c r="K1473">
        <f>COUNTA($A$1:$A1473)-1</f>
        <v>227</v>
      </c>
      <c r="M1473" s="85" t="str">
        <f ca="1">IF(OFFSET($M$1,MATCH(OFFSET(K1473,-1,0),$K$1:$K1473,0)-1,0)="F","F","")</f>
        <v>F</v>
      </c>
    </row>
    <row r="1474" spans="1:14" x14ac:dyDescent="0.2">
      <c r="A1474" s="83" t="str">
        <f>CONCATENAR</f>
        <v>Composição VERGA-04</v>
      </c>
      <c r="B1474" s="86" t="s">
        <v>8423</v>
      </c>
      <c r="C1474" s="86" t="s">
        <v>8445</v>
      </c>
      <c r="D1474" s="87" t="s">
        <v>8448</v>
      </c>
      <c r="E1474" s="86" t="s">
        <v>6147</v>
      </c>
      <c r="F1474" s="88">
        <f t="shared" ref="F1474:G1474" ca="1" si="267">IF($L1474&gt;0,SUM(OFFSET(F1474,1,0,$L1474),0))</f>
        <v>0</v>
      </c>
      <c r="G1474" s="88">
        <f t="shared" ca="1" si="267"/>
        <v>35.299999999999997</v>
      </c>
      <c r="H1474" s="89"/>
      <c r="I1474" s="90">
        <f t="shared" ref="I1474:J1474" ca="1" si="268">IF(ISERROR(F1474),0,F1474)</f>
        <v>0</v>
      </c>
      <c r="J1474" s="91">
        <f t="shared" ca="1" si="268"/>
        <v>35.299999999999997</v>
      </c>
      <c r="K1474" s="1">
        <f>COUNTA($A$1:$A1474)-1</f>
        <v>228</v>
      </c>
      <c r="L1474" s="1">
        <f>IF(MAX(K:K)=K1474,MATCH(9999999,$K:$K)+1,MATCH(K1474+1,K:K,0))-ROW(L1474)-2</f>
        <v>8</v>
      </c>
      <c r="M1474" s="3" t="str">
        <f ca="1">IF(AND(OR(I1474&lt;&gt;0,J1474&lt;&gt;0),N1474="Sim"),"F","")</f>
        <v>F</v>
      </c>
      <c r="N1474" s="84" t="s">
        <v>64</v>
      </c>
    </row>
    <row r="1475" spans="1:14" ht="22.5" x14ac:dyDescent="0.2">
      <c r="B1475" s="92" t="s">
        <v>6169</v>
      </c>
      <c r="C1475" s="92" t="s">
        <v>8031</v>
      </c>
      <c r="D1475" s="79" t="str">
        <f ca="1">IF(ISNUMBER($L1475),OFFSET(Banco!$A$1,Composições!$L1475-1,COLUMN(Composições!D1475)-1),"")</f>
        <v>DESMOLDANTE PROTETOR PARA FORMAS DE MADEIRA, DE BASE OLEOSA EMULSIONADA EM AGUA</v>
      </c>
      <c r="E1475" s="78" t="str">
        <f ca="1">IF(ISNUMBER($L1475),OFFSET(Banco!$A$1,Composições!$L1475-1,COLUMN(Composições!E1475)-1),"")</f>
        <v>L</v>
      </c>
      <c r="F1475" s="78">
        <f t="shared" ref="F1475:G1482" ca="1" si="269">TRUNC($H1475*ROUND(I1475,2),2)</f>
        <v>0</v>
      </c>
      <c r="G1475" s="78">
        <f t="shared" ca="1" si="269"/>
        <v>0.4</v>
      </c>
      <c r="H1475" s="80">
        <v>6.6000000000000003E-2</v>
      </c>
      <c r="I1475" s="81">
        <f ca="1">IF(ISNUMBER($L1475),VALUE(OFFSET(Banco!$A$1,Composições!$L1475-1,COLUMN(Composições!I1475)-4)),0)</f>
        <v>0</v>
      </c>
      <c r="J1475" s="81">
        <f ca="1">IF(ISNUMBER($L1475),VALUE(OFFSET(Banco!$A$1,Composições!$L1475-1,COLUMN(Composições!J1475)-4)),0)</f>
        <v>6.19</v>
      </c>
      <c r="K1475" s="1">
        <f>COUNTA($A$1:$A1475)-1</f>
        <v>228</v>
      </c>
      <c r="L1475" s="1">
        <f ca="1">MATCH(Composições!CONCATENAR,Banco!$A:$A,0)</f>
        <v>11615</v>
      </c>
      <c r="M1475" s="82" t="str">
        <f ca="1">IF(OR(ISERROR($L1475),$H1475="",$H1475=0),"",OFFSET(M$1,MATCH($K1475,$K$1:$K1475,0)-1,0))</f>
        <v>F</v>
      </c>
    </row>
    <row r="1476" spans="1:14" ht="22.5" x14ac:dyDescent="0.2">
      <c r="B1476" s="92" t="s">
        <v>6169</v>
      </c>
      <c r="C1476" s="92" t="s">
        <v>8449</v>
      </c>
      <c r="D1476" s="79" t="str">
        <f ca="1">IF(ISNUMBER($L1476),OFFSET(Banco!$A$1,Composições!$L1476-1,COLUMN(Composições!D1476)-1),"")</f>
        <v>ESPACADOR / DISTANCIADOR CIRCULAR COM ENTRADA LATERAL, EM PLASTICO, PARA VERGALHAO *4,2 A 12,5* MM, COBRIMENTO 20 MM</v>
      </c>
      <c r="E1476" s="78" t="str">
        <f ca="1">IF(ISNUMBER($L1476),OFFSET(Banco!$A$1,Composições!$L1476-1,COLUMN(Composições!E1476)-1),"")</f>
        <v>UN</v>
      </c>
      <c r="F1476" s="78">
        <f t="shared" ca="1" si="269"/>
        <v>0</v>
      </c>
      <c r="G1476" s="78">
        <f t="shared" ca="1" si="269"/>
        <v>1.26</v>
      </c>
      <c r="H1476" s="80">
        <v>6</v>
      </c>
      <c r="I1476" s="81">
        <f ca="1">IF(ISNUMBER($L1476),VALUE(OFFSET(Banco!$A$1,Composições!$L1476-1,COLUMN(Composições!I1476)-4)),0)</f>
        <v>0</v>
      </c>
      <c r="J1476" s="81">
        <f ca="1">IF(ISNUMBER($L1476),VALUE(OFFSET(Banco!$A$1,Composições!$L1476-1,COLUMN(Composições!J1476)-4)),0)</f>
        <v>0.21</v>
      </c>
      <c r="K1476" s="1">
        <f>COUNTA($A$1:$A1476)-1</f>
        <v>228</v>
      </c>
      <c r="L1476" s="1">
        <f ca="1">MATCH(Composições!CONCATENAR,Banco!$A:$A,0)</f>
        <v>11861</v>
      </c>
      <c r="M1476" s="82" t="str">
        <f ca="1">IF(OR(ISERROR($L1476),$H1476="",$H1476=0),"",OFFSET(M$1,MATCH($K1476,$K$1:$K1476,0)-1,0))</f>
        <v>F</v>
      </c>
    </row>
    <row r="1477" spans="1:14" x14ac:dyDescent="0.2">
      <c r="B1477" s="92" t="s">
        <v>6165</v>
      </c>
      <c r="C1477" s="92" t="s">
        <v>153</v>
      </c>
      <c r="D1477" s="79" t="str">
        <f ca="1">IF(ISNUMBER($L1477),OFFSET(Banco!$A$1,Composições!$L1477-1,COLUMN(Composições!D1477)-1),"")</f>
        <v>PEDREIRO COM ENCARGOS COMPLEMENTARES</v>
      </c>
      <c r="E1477" s="78" t="str">
        <f ca="1">IF(ISNUMBER($L1477),OFFSET(Banco!$A$1,Composições!$L1477-1,COLUMN(Composições!E1477)-1),"")</f>
        <v>H</v>
      </c>
      <c r="F1477" s="78">
        <f t="shared" ca="1" si="269"/>
        <v>0</v>
      </c>
      <c r="G1477" s="78">
        <f t="shared" ca="1" si="269"/>
        <v>1.59</v>
      </c>
      <c r="H1477" s="80">
        <v>5.0999999999999997E-2</v>
      </c>
      <c r="I1477" s="81">
        <f ca="1">IF(ISNUMBER($L1477),VALUE(OFFSET(Banco!$A$1,Composições!$L1477-1,COLUMN(Composições!I1477)-4)),0)</f>
        <v>0</v>
      </c>
      <c r="J1477" s="81">
        <f ca="1">IF(ISNUMBER($L1477),VALUE(OFFSET(Banco!$A$1,Composições!$L1477-1,COLUMN(Composições!J1477)-4)),0)</f>
        <v>31.21</v>
      </c>
      <c r="K1477" s="1">
        <f>COUNTA($A$1:$A1477)-1</f>
        <v>228</v>
      </c>
      <c r="L1477" s="1">
        <f ca="1">MATCH(Composições!CONCATENAR,Banco!$A:$A,0)</f>
        <v>7349</v>
      </c>
      <c r="M1477" s="82" t="str">
        <f ca="1">IF(OR(ISERROR($L1477),$H1477="",$H1477=0),"",OFFSET(M$1,MATCH($K1477,$K$1:$K1477,0)-1,0))</f>
        <v>F</v>
      </c>
    </row>
    <row r="1478" spans="1:14" x14ac:dyDescent="0.2">
      <c r="B1478" s="93" t="s">
        <v>6165</v>
      </c>
      <c r="C1478" s="93" t="s">
        <v>156</v>
      </c>
      <c r="D1478" s="94" t="str">
        <f ca="1">IF(ISNUMBER($L1478),OFFSET(Banco!$A$1,Composições!$L1478-1,COLUMN(Composições!D1478)-1),"")</f>
        <v>SERVENTE COM ENCARGOS COMPLEMENTARES</v>
      </c>
      <c r="E1478" s="95" t="str">
        <f ca="1">IF(ISNUMBER($L1478),OFFSET(Banco!$A$1,Composições!$L1478-1,COLUMN(Composições!E1478)-1),"")</f>
        <v>H</v>
      </c>
      <c r="F1478" s="95">
        <f t="shared" ca="1" si="269"/>
        <v>0</v>
      </c>
      <c r="G1478" s="95">
        <f t="shared" ca="1" si="269"/>
        <v>1.94</v>
      </c>
      <c r="H1478" s="96">
        <v>8.5999999999999993E-2</v>
      </c>
      <c r="I1478" s="97">
        <f ca="1">IF(ISNUMBER($L1478),VALUE(OFFSET(Banco!$A$1,Composições!$L1478-1,COLUMN(Composições!I1478)-4)),0)</f>
        <v>0</v>
      </c>
      <c r="J1478" s="97">
        <f ca="1">IF(ISNUMBER($L1478),VALUE(OFFSET(Banco!$A$1,Composições!$L1478-1,COLUMN(Composições!J1478)-4)),0)</f>
        <v>22.64</v>
      </c>
      <c r="K1478" s="1">
        <f>COUNTA($A$1:$A1478)-1</f>
        <v>228</v>
      </c>
      <c r="L1478" s="1">
        <f ca="1">MATCH(Composições!CONCATENAR,Banco!$A:$A,0)</f>
        <v>7362</v>
      </c>
      <c r="M1478" s="82" t="str">
        <f ca="1">IF(OR(ISERROR($L1478),$H1478="",$H1478=0),"",OFFSET(M$1,MATCH($K1478,$K$1:$K1478,0)-1,0))</f>
        <v>F</v>
      </c>
    </row>
    <row r="1479" spans="1:14" ht="33.75" x14ac:dyDescent="0.2">
      <c r="B1479" s="92" t="s">
        <v>6165</v>
      </c>
      <c r="C1479" s="92" t="s">
        <v>128</v>
      </c>
      <c r="D1479" s="79" t="str">
        <f ca="1">IF(ISNUMBER($L1479),OFFSET(Banco!$A$1,Composições!$L1479-1,COLUMN(Composições!D1479)-1),"")</f>
        <v>ARGAMASSA TRAÇO 1:2:9 (EM VOLUME DE CIMENTO, CAL E AREIA MÉDIA ÚMIDA) PARA EMBOÇO/MASSA ÚNICA/ASSENTAMENTO DE ALVENARIA DE VEDAÇÃO, PREPARO MECÂNICO COM BETONEIRA 600 L. AF_08/2019</v>
      </c>
      <c r="E1479" s="78" t="str">
        <f ca="1">IF(ISNUMBER($L1479),OFFSET(Banco!$A$1,Composições!$L1479-1,COLUMN(Composições!E1479)-1),"")</f>
        <v>M3</v>
      </c>
      <c r="F1479" s="78">
        <f t="shared" ref="F1479:G1480" ca="1" si="270">TRUNC($H1479*ROUND(I1479,2),2)</f>
        <v>0</v>
      </c>
      <c r="G1479" s="78">
        <f t="shared" ca="1" si="270"/>
        <v>1.1299999999999999</v>
      </c>
      <c r="H1479" s="80">
        <v>1.9E-3</v>
      </c>
      <c r="I1479" s="81">
        <f ca="1">IF(ISNUMBER($L1479),VALUE(OFFSET(Banco!$A$1,Composições!$L1479-1,COLUMN(Composições!I1479)-4)),0)</f>
        <v>0</v>
      </c>
      <c r="J1479" s="81">
        <f ca="1">IF(ISNUMBER($L1479),VALUE(OFFSET(Banco!$A$1,Composições!$L1479-1,COLUMN(Composições!J1479)-4)),0)</f>
        <v>597.33000000000004</v>
      </c>
      <c r="K1479" s="1">
        <f>COUNTA($A$1:$A1479)-1</f>
        <v>228</v>
      </c>
      <c r="L1479" s="1">
        <f ca="1">MATCH(Composições!CONCATENAR,Banco!$A:$A,0)</f>
        <v>444</v>
      </c>
      <c r="M1479" s="82" t="str">
        <f ca="1">IF(OR(ISERROR($L1479),$H1479="",$H1479=0),"",OFFSET(M$1,MATCH($K1479,$K$1:$K1479,0)-1,0))</f>
        <v>F</v>
      </c>
    </row>
    <row r="1480" spans="1:14" ht="22.5" x14ac:dyDescent="0.2">
      <c r="B1480" s="92" t="s">
        <v>6165</v>
      </c>
      <c r="C1480" s="92" t="s">
        <v>110</v>
      </c>
      <c r="D1480" s="79" t="str">
        <f ca="1">IF(ISNUMBER($L1480),OFFSET(Banco!$A$1,Composições!$L1480-1,COLUMN(Composições!D1480)-1),"")</f>
        <v>CONCRETO FCK = 20MPA, TRAÇO 1:2,7:3 (EM MASSA SECA DE CIMENTO/ AREIA MÉDIA/ BRITA 1) - PREPARO MECÂNICO COM BETONEIRA 400 L. AF_05/2021</v>
      </c>
      <c r="E1480" s="78" t="str">
        <f ca="1">IF(ISNUMBER($L1480),OFFSET(Banco!$A$1,Composições!$L1480-1,COLUMN(Composições!E1480)-1),"")</f>
        <v>M3</v>
      </c>
      <c r="F1480" s="78">
        <f t="shared" ca="1" si="270"/>
        <v>0</v>
      </c>
      <c r="G1480" s="78">
        <f t="shared" ca="1" si="270"/>
        <v>10.84</v>
      </c>
      <c r="H1480" s="80">
        <v>2.1000000000000001E-2</v>
      </c>
      <c r="I1480" s="81">
        <f ca="1">IF(ISNUMBER($L1480),VALUE(OFFSET(Banco!$A$1,Composições!$L1480-1,COLUMN(Composições!I1480)-4)),0)</f>
        <v>0</v>
      </c>
      <c r="J1480" s="81">
        <f ca="1">IF(ISNUMBER($L1480),VALUE(OFFSET(Banco!$A$1,Composições!$L1480-1,COLUMN(Composições!J1480)-4)),0)</f>
        <v>516.49</v>
      </c>
      <c r="K1480" s="1">
        <f>COUNTA($A$1:$A1480)-1</f>
        <v>228</v>
      </c>
      <c r="L1480" s="1">
        <f ca="1">MATCH(Composições!CONCATENAR,Banco!$A:$A,0)</f>
        <v>8510</v>
      </c>
      <c r="M1480" s="82" t="str">
        <f ca="1">IF(OR(ISERROR($L1480),$H1480="",$H1480=0),"",OFFSET(M$1,MATCH($K1480,$K$1:$K1480,0)-1,0))</f>
        <v>F</v>
      </c>
    </row>
    <row r="1481" spans="1:14" x14ac:dyDescent="0.2">
      <c r="B1481" s="98" t="s">
        <v>6165</v>
      </c>
      <c r="C1481" s="98" t="s">
        <v>108</v>
      </c>
      <c r="D1481" s="99" t="str">
        <f ca="1">IF(ISNUMBER($L1481),OFFSET(Banco!$A$1,Composições!$L1481-1,COLUMN(Composições!D1481)-1),"")</f>
        <v>CORTE E DOBRA DE AÇO CA-50, DIÂMETRO DE 6,3 MM. AF_06/2022</v>
      </c>
      <c r="E1481" s="54" t="str">
        <f ca="1">IF(ISNUMBER($L1481),OFFSET(Banco!$A$1,Composições!$L1481-1,COLUMN(Composições!E1481)-1),"")</f>
        <v>KG</v>
      </c>
      <c r="F1481" s="54">
        <f t="shared" ca="1" si="269"/>
        <v>0</v>
      </c>
      <c r="G1481" s="54">
        <f t="shared" ca="1" si="269"/>
        <v>9.61</v>
      </c>
      <c r="H1481" s="100">
        <v>0.98</v>
      </c>
      <c r="I1481" s="101">
        <f ca="1">IF(ISNUMBER($L1481),VALUE(OFFSET(Banco!$A$1,Composições!$L1481-1,COLUMN(Composições!I1481)-4)),0)</f>
        <v>0</v>
      </c>
      <c r="J1481" s="101">
        <f ca="1">IF(ISNUMBER($L1481),VALUE(OFFSET(Banco!$A$1,Composições!$L1481-1,COLUMN(Composições!J1481)-4)),0)</f>
        <v>9.81</v>
      </c>
      <c r="K1481" s="1">
        <f>COUNTA($A$1:$A1481)-1</f>
        <v>228</v>
      </c>
      <c r="L1481" s="1">
        <f ca="1">MATCH(Composições!CONCATENAR,Banco!$A:$A,0)</f>
        <v>621</v>
      </c>
      <c r="M1481" s="82" t="str">
        <f ca="1">IF(OR(ISERROR($L1481),$H1481="",$H1481=0),"",OFFSET(M$1,MATCH($K1481,$K$1:$K1481,0)-1,0))</f>
        <v>F</v>
      </c>
    </row>
    <row r="1482" spans="1:14" x14ac:dyDescent="0.2">
      <c r="B1482" s="92" t="s">
        <v>6165</v>
      </c>
      <c r="C1482" s="92" t="s">
        <v>105</v>
      </c>
      <c r="D1482" s="79" t="str">
        <f ca="1">IF(ISNUMBER($L1482),OFFSET(Banco!$A$1,Composições!$L1482-1,COLUMN(Composições!D1482)-1),"")</f>
        <v>FABRICAÇÃO DE FÔRMA PARA VIGAS, COM MADEIRA SERRADA, E = 25 MM. AF_09/2020</v>
      </c>
      <c r="E1482" s="78" t="str">
        <f ca="1">IF(ISNUMBER($L1482),OFFSET(Banco!$A$1,Composições!$L1482-1,COLUMN(Composições!E1482)-1),"")</f>
        <v>M2</v>
      </c>
      <c r="F1482" s="78">
        <f t="shared" ca="1" si="269"/>
        <v>0</v>
      </c>
      <c r="G1482" s="78">
        <f t="shared" ca="1" si="269"/>
        <v>8.5299999999999994</v>
      </c>
      <c r="H1482" s="80">
        <v>3.9E-2</v>
      </c>
      <c r="I1482" s="81">
        <f ca="1">IF(ISNUMBER($L1482),VALUE(OFFSET(Banco!$A$1,Composições!$L1482-1,COLUMN(Composições!I1482)-4)),0)</f>
        <v>0</v>
      </c>
      <c r="J1482" s="81">
        <f ca="1">IF(ISNUMBER($L1482),VALUE(OFFSET(Banco!$A$1,Composições!$L1482-1,COLUMN(Composições!J1482)-4)),0)</f>
        <v>218.78</v>
      </c>
      <c r="K1482" s="1">
        <f>COUNTA($A$1:$A1482)-1</f>
        <v>228</v>
      </c>
      <c r="L1482" s="1">
        <f ca="1">MATCH(Composições!CONCATENAR,Banco!$A:$A,0)</f>
        <v>4282</v>
      </c>
      <c r="M1482" s="82" t="str">
        <f ca="1">IF(OR(ISERROR($L1482),$H1482="",$H1482=0),"",OFFSET(M$1,MATCH($K1482,$K$1:$K1482,0)-1,0))</f>
        <v>F</v>
      </c>
    </row>
    <row r="1483" spans="1:14" customFormat="1" ht="12.75" x14ac:dyDescent="0.2">
      <c r="K1483">
        <f>COUNTA($A$1:$A1483)-1</f>
        <v>228</v>
      </c>
      <c r="M1483" s="85" t="str">
        <f ca="1">IF(OFFSET($M$1,MATCH(OFFSET(K1483,-1,0),$K$1:$K1483,0)-1,0)="F","F","")</f>
        <v>F</v>
      </c>
    </row>
    <row r="1484" spans="1:14" ht="33.75" x14ac:dyDescent="0.2">
      <c r="A1484" s="83" t="str">
        <f>CONCATENAR</f>
        <v>Composição FNDE 607</v>
      </c>
      <c r="B1484" s="86" t="s">
        <v>8423</v>
      </c>
      <c r="C1484" s="86" t="s">
        <v>8542</v>
      </c>
      <c r="D1484" s="87" t="s">
        <v>8453</v>
      </c>
      <c r="E1484" s="86"/>
      <c r="F1484" s="88">
        <f t="shared" ref="F1484:G1484" ca="1" si="271">IF($L1484&gt;0,SUM(OFFSET(F1484,1,0,$L1484),0))</f>
        <v>0</v>
      </c>
      <c r="G1484" s="88">
        <f t="shared" ca="1" si="271"/>
        <v>11.829999999999998</v>
      </c>
      <c r="H1484" s="89"/>
      <c r="I1484" s="90">
        <f t="shared" ref="I1484:J1484" ca="1" si="272">IF(ISERROR(F1484),0,F1484)</f>
        <v>0</v>
      </c>
      <c r="J1484" s="91">
        <f t="shared" ca="1" si="272"/>
        <v>11.829999999999998</v>
      </c>
      <c r="K1484" s="1">
        <f>COUNTA($A$1:$A1484)-1</f>
        <v>229</v>
      </c>
      <c r="L1484" s="1">
        <f>IF(MAX(K:K)=K1484,MATCH(9999999,$K:$K)+1,MATCH(K1484+1,K:K,0))-ROW(L1484)-2</f>
        <v>13</v>
      </c>
      <c r="M1484" s="3" t="str">
        <f ca="1">IF(AND(OR(I1484&lt;&gt;0,J1484&lt;&gt;0),N1484="Sim"),"F","")</f>
        <v>F</v>
      </c>
      <c r="N1484" s="84" t="s">
        <v>64</v>
      </c>
    </row>
    <row r="1485" spans="1:14" ht="22.5" x14ac:dyDescent="0.2">
      <c r="B1485" s="92" t="s">
        <v>6165</v>
      </c>
      <c r="C1485" s="92" t="s">
        <v>93</v>
      </c>
      <c r="D1485" s="79" t="str">
        <f ca="1">IF(ISNUMBER($L1485),OFFSET(Banco!$A$1,Composições!$L1485-1,COLUMN(Composições!D1485)-1),"")</f>
        <v>GUINDASTE HIDRÁULICO AUTOPROPELIDO, COM LANÇA TELESCÓPICA 40 M, CAPACIDADE MÁXIMA 60 T, POTÊNCIA 260 KW - CHI DIURNO. AF_03/2016</v>
      </c>
      <c r="E1485" s="78" t="str">
        <f ca="1">IF(ISNUMBER($L1485),OFFSET(Banco!$A$1,Composições!$L1485-1,COLUMN(Composições!E1485)-1),"")</f>
        <v>CHI</v>
      </c>
      <c r="F1485" s="78">
        <f t="shared" ref="F1485:F1497" ca="1" si="273">TRUNC($H1485*ROUND(I1485,2),2)</f>
        <v>0</v>
      </c>
      <c r="G1485" s="78">
        <f t="shared" ref="G1485:G1497" ca="1" si="274">TRUNC($H1485*ROUND(J1485,2),2)</f>
        <v>0.1</v>
      </c>
      <c r="H1485" s="80">
        <v>5.5219999999999998E-4</v>
      </c>
      <c r="I1485" s="81">
        <f ca="1">IF(ISNUMBER($L1485),VALUE(OFFSET(Banco!$A$1,Composições!$L1485-1,COLUMN(Composições!I1485)-4)),0)</f>
        <v>0</v>
      </c>
      <c r="J1485" s="81">
        <f ca="1">IF(ISNUMBER($L1485),VALUE(OFFSET(Banco!$A$1,Composições!$L1485-1,COLUMN(Composições!J1485)-4)),0)</f>
        <v>186.85</v>
      </c>
      <c r="K1485" s="1">
        <f>COUNTA($A$1:$A1485)-1</f>
        <v>229</v>
      </c>
      <c r="L1485" s="1">
        <f ca="1">MATCH(Composições!CONCATENAR,Banco!$A:$A,0)</f>
        <v>1870</v>
      </c>
      <c r="M1485" s="82" t="str">
        <f ca="1">IF(OR(ISERROR($L1485),$H1485="",$H1485=0),"",OFFSET(M$1,MATCH($K1485,$K$1:$K1485,0)-1,0))</f>
        <v>F</v>
      </c>
    </row>
    <row r="1486" spans="1:14" ht="22.5" x14ac:dyDescent="0.2">
      <c r="B1486" s="92" t="s">
        <v>6165</v>
      </c>
      <c r="C1486" s="92" t="s">
        <v>88</v>
      </c>
      <c r="D1486" s="79" t="str">
        <f ca="1">IF(ISNUMBER($L1486),OFFSET(Banco!$A$1,Composições!$L1486-1,COLUMN(Composições!D1486)-1),"")</f>
        <v>GUINDASTE HIDRÁULICO AUTOPROPELIDO, COM LANÇA TELESCÓPICA 40 M, CAPACIDADE MÁXIMA 60 T, POTÊNCIA 260 KW - CHP DIURNO. AF_03/2016</v>
      </c>
      <c r="E1486" s="78" t="str">
        <f ca="1">IF(ISNUMBER($L1486),OFFSET(Banco!$A$1,Composições!$L1486-1,COLUMN(Composições!E1486)-1),"")</f>
        <v>CHP</v>
      </c>
      <c r="F1486" s="78">
        <f t="shared" ca="1" si="273"/>
        <v>0</v>
      </c>
      <c r="G1486" s="78">
        <f t="shared" ca="1" si="274"/>
        <v>0.25</v>
      </c>
      <c r="H1486" s="80">
        <v>7.1000000000000002E-4</v>
      </c>
      <c r="I1486" s="81">
        <f ca="1">IF(ISNUMBER($L1486),VALUE(OFFSET(Banco!$A$1,Composições!$L1486-1,COLUMN(Composições!I1486)-4)),0)</f>
        <v>0</v>
      </c>
      <c r="J1486" s="81">
        <f ca="1">IF(ISNUMBER($L1486),VALUE(OFFSET(Banco!$A$1,Composições!$L1486-1,COLUMN(Composições!J1486)-4)),0)</f>
        <v>359.68</v>
      </c>
      <c r="K1486" s="1">
        <f>COUNTA($A$1:$A1486)-1</f>
        <v>229</v>
      </c>
      <c r="L1486" s="1">
        <f ca="1">MATCH(Composições!CONCATENAR,Banco!$A:$A,0)</f>
        <v>1871</v>
      </c>
      <c r="M1486" s="82" t="str">
        <f ca="1">IF(OR(ISERROR($L1486),$H1486="",$H1486=0),"",OFFSET(M$1,MATCH($K1486,$K$1:$K1486,0)-1,0))</f>
        <v>F</v>
      </c>
    </row>
    <row r="1487" spans="1:14" x14ac:dyDescent="0.2">
      <c r="B1487" s="92" t="s">
        <v>6169</v>
      </c>
      <c r="C1487" s="92" t="s">
        <v>8519</v>
      </c>
      <c r="D1487" s="79" t="str">
        <f ca="1">IF(ISNUMBER($L1487),OFFSET(Banco!$A$1,Composições!$L1487-1,COLUMN(Composições!D1487)-1),"")</f>
        <v>CANTONEIRA ACO ABAS IGUAIS (QUALQUER BITOLA), ESPESSURA ENTRE 1/8" E 1/4"</v>
      </c>
      <c r="E1487" s="78" t="str">
        <f ca="1">IF(ISNUMBER($L1487),OFFSET(Banco!$A$1,Composições!$L1487-1,COLUMN(Composições!E1487)-1),"")</f>
        <v>KG</v>
      </c>
      <c r="F1487" s="78">
        <f t="shared" ca="1" si="273"/>
        <v>0</v>
      </c>
      <c r="G1487" s="78">
        <f t="shared" ca="1" si="274"/>
        <v>3.84</v>
      </c>
      <c r="H1487" s="80">
        <v>0.51673250000000004</v>
      </c>
      <c r="I1487" s="81">
        <f ca="1">IF(ISNUMBER($L1487),VALUE(OFFSET(Banco!$A$1,Composições!$L1487-1,COLUMN(Composições!I1487)-4)),0)</f>
        <v>0</v>
      </c>
      <c r="J1487" s="81">
        <f ca="1">IF(ISNUMBER($L1487),VALUE(OFFSET(Banco!$A$1,Composições!$L1487-1,COLUMN(Composições!J1487)-4)),0)</f>
        <v>7.44</v>
      </c>
      <c r="K1487" s="1">
        <f>COUNTA($A$1:$A1487)-1</f>
        <v>229</v>
      </c>
      <c r="L1487" s="1">
        <f ca="1">MATCH(Composições!CONCATENAR,Banco!$A:$A,0)</f>
        <v>10925</v>
      </c>
      <c r="M1487" s="82" t="str">
        <f ca="1">IF(OR(ISERROR($L1487),$H1487="",$H1487=0),"",OFFSET(M$1,MATCH($K1487,$K$1:$K1487,0)-1,0))</f>
        <v>F</v>
      </c>
    </row>
    <row r="1488" spans="1:14" x14ac:dyDescent="0.2">
      <c r="B1488" s="92" t="s">
        <v>6169</v>
      </c>
      <c r="C1488" s="92" t="s">
        <v>8520</v>
      </c>
      <c r="D1488" s="79" t="str">
        <f ca="1">IF(ISNUMBER($L1488),OFFSET(Banco!$A$1,Composições!$L1488-1,COLUMN(Composições!D1488)-1),"")</f>
        <v>CHAPA DE ACO GROSSA, ASTM A36, E = 1/2" (12,70 MM) 99,59 KG/M2</v>
      </c>
      <c r="E1488" s="78" t="str">
        <f ca="1">IF(ISNUMBER($L1488),OFFSET(Banco!$A$1,Composições!$L1488-1,COLUMN(Composições!E1488)-1),"")</f>
        <v>KG</v>
      </c>
      <c r="F1488" s="78">
        <f t="shared" ca="1" si="273"/>
        <v>0</v>
      </c>
      <c r="G1488" s="78">
        <f t="shared" ca="1" si="274"/>
        <v>0.06</v>
      </c>
      <c r="H1488" s="80">
        <v>6.424E-3</v>
      </c>
      <c r="I1488" s="81">
        <f ca="1">IF(ISNUMBER($L1488),VALUE(OFFSET(Banco!$A$1,Composições!$L1488-1,COLUMN(Composições!I1488)-4)),0)</f>
        <v>0</v>
      </c>
      <c r="J1488" s="81">
        <f ca="1">IF(ISNUMBER($L1488),VALUE(OFFSET(Banco!$A$1,Composições!$L1488-1,COLUMN(Composições!J1488)-4)),0)</f>
        <v>9.6199999999999992</v>
      </c>
      <c r="K1488" s="1">
        <f>COUNTA($A$1:$A1488)-1</f>
        <v>229</v>
      </c>
      <c r="L1488" s="1">
        <f ca="1">MATCH(Composições!CONCATENAR,Banco!$A:$A,0)</f>
        <v>11032</v>
      </c>
      <c r="M1488" s="82" t="str">
        <f ca="1">IF(OR(ISERROR($L1488),$H1488="",$H1488=0),"",OFFSET(M$1,MATCH($K1488,$K$1:$K1488,0)-1,0))</f>
        <v>F</v>
      </c>
    </row>
    <row r="1489" spans="1:14" x14ac:dyDescent="0.2">
      <c r="B1489" s="92" t="s">
        <v>6169</v>
      </c>
      <c r="C1489" s="92" t="s">
        <v>8521</v>
      </c>
      <c r="D1489" s="79" t="str">
        <f ca="1">IF(ISNUMBER($L1489),OFFSET(Banco!$A$1,Composições!$L1489-1,COLUMN(Composições!D1489)-1),"")</f>
        <v>CHAPA DE ACO GROSSA, ASTM A36, E = 3/8" (9,53 MM) 74,69 KG/M2</v>
      </c>
      <c r="E1489" s="78" t="str">
        <f ca="1">IF(ISNUMBER($L1489),OFFSET(Banco!$A$1,Composições!$L1489-1,COLUMN(Composições!E1489)-1),"")</f>
        <v>KG</v>
      </c>
      <c r="F1489" s="78">
        <f t="shared" ca="1" si="273"/>
        <v>0</v>
      </c>
      <c r="G1489" s="78">
        <f t="shared" ca="1" si="274"/>
        <v>0.01</v>
      </c>
      <c r="H1489" s="80">
        <v>1.8177E-3</v>
      </c>
      <c r="I1489" s="81">
        <f ca="1">IF(ISNUMBER($L1489),VALUE(OFFSET(Banco!$A$1,Composições!$L1489-1,COLUMN(Composições!I1489)-4)),0)</f>
        <v>0</v>
      </c>
      <c r="J1489" s="81">
        <f ca="1">IF(ISNUMBER($L1489),VALUE(OFFSET(Banco!$A$1,Composições!$L1489-1,COLUMN(Composições!J1489)-4)),0)</f>
        <v>9.7799999999999994</v>
      </c>
      <c r="K1489" s="1">
        <f>COUNTA($A$1:$A1489)-1</f>
        <v>229</v>
      </c>
      <c r="L1489" s="1">
        <f ca="1">MATCH(Composições!CONCATENAR,Banco!$A:$A,0)</f>
        <v>11035</v>
      </c>
      <c r="M1489" s="82" t="str">
        <f ca="1">IF(OR(ISERROR($L1489),$H1489="",$H1489=0),"",OFFSET(M$1,MATCH($K1489,$K$1:$K1489,0)-1,0))</f>
        <v>F</v>
      </c>
    </row>
    <row r="1490" spans="1:14" x14ac:dyDescent="0.2">
      <c r="B1490" s="92" t="s">
        <v>6169</v>
      </c>
      <c r="C1490" s="92" t="s">
        <v>8522</v>
      </c>
      <c r="D1490" s="79" t="str">
        <f ca="1">IF(ISNUMBER($L1490),OFFSET(Banco!$A$1,Composições!$L1490-1,COLUMN(Composições!D1490)-1),"")</f>
        <v>ELETRODO REVESTIDO AWS - E7018, DIAMETRO IGUAL A 4,00 MM</v>
      </c>
      <c r="E1490" s="78" t="str">
        <f ca="1">IF(ISNUMBER($L1490),OFFSET(Banco!$A$1,Composições!$L1490-1,COLUMN(Composições!E1490)-1),"")</f>
        <v>KG</v>
      </c>
      <c r="F1490" s="78">
        <f t="shared" ca="1" si="273"/>
        <v>0</v>
      </c>
      <c r="G1490" s="78">
        <f t="shared" ca="1" si="274"/>
        <v>0.2</v>
      </c>
      <c r="H1490" s="80">
        <v>3.0000000000000001E-3</v>
      </c>
      <c r="I1490" s="81">
        <f ca="1">IF(ISNUMBER($L1490),VALUE(OFFSET(Banco!$A$1,Composições!$L1490-1,COLUMN(Composições!I1490)-4)),0)</f>
        <v>0</v>
      </c>
      <c r="J1490" s="81">
        <f ca="1">IF(ISNUMBER($L1490),VALUE(OFFSET(Banco!$A$1,Composições!$L1490-1,COLUMN(Composições!J1490)-4)),0)</f>
        <v>67.44</v>
      </c>
      <c r="K1490" s="1">
        <f>COUNTA($A$1:$A1490)-1</f>
        <v>229</v>
      </c>
      <c r="L1490" s="1">
        <f ca="1">MATCH(Composições!CONCATENAR,Banco!$A:$A,0)</f>
        <v>11735</v>
      </c>
      <c r="M1490" s="82" t="str">
        <f ca="1">IF(OR(ISERROR($L1490),$H1490="",$H1490=0),"",OFFSET(M$1,MATCH($K1490,$K$1:$K1490,0)-1,0))</f>
        <v>F</v>
      </c>
    </row>
    <row r="1491" spans="1:14" ht="22.5" x14ac:dyDescent="0.2">
      <c r="B1491" s="92" t="s">
        <v>6169</v>
      </c>
      <c r="C1491" s="92" t="s">
        <v>8523</v>
      </c>
      <c r="D1491" s="79" t="str">
        <f ca="1">IF(ISNUMBER($L1491),OFFSET(Banco!$A$1,Composições!$L1491-1,COLUMN(Composições!D1491)-1),"")</f>
        <v>PARAFUSO FRANCES M16 EM ACO GALVANIZADO, COMPRIMENTO = 45 MM, DIAMETRO = 16 MM, CABECA ABAULADA</v>
      </c>
      <c r="E1491" s="78" t="str">
        <f ca="1">IF(ISNUMBER($L1491),OFFSET(Banco!$A$1,Composições!$L1491-1,COLUMN(Composições!E1491)-1),"")</f>
        <v>UN</v>
      </c>
      <c r="F1491" s="78">
        <f t="shared" ca="1" si="273"/>
        <v>0</v>
      </c>
      <c r="G1491" s="78">
        <f t="shared" ca="1" si="274"/>
        <v>0</v>
      </c>
      <c r="H1491" s="80">
        <v>3.0056000000000002E-3</v>
      </c>
      <c r="I1491" s="81">
        <f ca="1">IF(ISNUMBER($L1491),VALUE(OFFSET(Banco!$A$1,Composições!$L1491-1,COLUMN(Composições!I1491)-4)),0)</f>
        <v>0</v>
      </c>
      <c r="J1491" s="81">
        <f ca="1">IF(ISNUMBER($L1491),VALUE(OFFSET(Banco!$A$1,Composições!$L1491-1,COLUMN(Composições!J1491)-4)),0)</f>
        <v>0</v>
      </c>
      <c r="K1491" s="1">
        <f>COUNTA($A$1:$A1491)-1</f>
        <v>229</v>
      </c>
      <c r="L1491" s="1">
        <f ca="1">MATCH(Composições!CONCATENAR,Banco!$A:$A,0)</f>
        <v>13103</v>
      </c>
      <c r="M1491" s="82" t="str">
        <f ca="1">IF(OR(ISERROR($L1491),$H1491="",$H1491=0),"",OFFSET(M$1,MATCH($K1491,$K$1:$K1491,0)-1,0))</f>
        <v>F</v>
      </c>
    </row>
    <row r="1492" spans="1:14" ht="22.5" x14ac:dyDescent="0.2">
      <c r="B1492" s="92" t="s">
        <v>6169</v>
      </c>
      <c r="C1492" s="92" t="s">
        <v>8525</v>
      </c>
      <c r="D1492" s="79" t="str">
        <f ca="1">IF(ISNUMBER($L1492),OFFSET(Banco!$A$1,Composições!$L1492-1,COLUMN(Composições!D1492)-1),"")</f>
        <v>PARAFUSO, COMUM, ASTM A307, SEXTAVADO, DIAMETRO 1/2" (12,7 MM), COMPRIMENTO 1" (25,4 MM)</v>
      </c>
      <c r="E1492" s="78" t="str">
        <f ca="1">IF(ISNUMBER($L1492),OFFSET(Banco!$A$1,Composições!$L1492-1,COLUMN(Composições!E1492)-1),"")</f>
        <v>CENTO</v>
      </c>
      <c r="F1492" s="78">
        <f t="shared" ca="1" si="273"/>
        <v>0</v>
      </c>
      <c r="G1492" s="78">
        <f t="shared" ca="1" si="274"/>
        <v>0.35</v>
      </c>
      <c r="H1492" s="80">
        <v>1.6000000000000001E-3</v>
      </c>
      <c r="I1492" s="81">
        <f ca="1">IF(ISNUMBER($L1492),VALUE(OFFSET(Banco!$A$1,Composições!$L1492-1,COLUMN(Composições!I1492)-4)),0)</f>
        <v>0</v>
      </c>
      <c r="J1492" s="81">
        <f ca="1">IF(ISNUMBER($L1492),VALUE(OFFSET(Banco!$A$1,Composições!$L1492-1,COLUMN(Composições!J1492)-4)),0)</f>
        <v>222.76</v>
      </c>
      <c r="K1492" s="1">
        <f>COUNTA($A$1:$A1492)-1</f>
        <v>229</v>
      </c>
      <c r="L1492" s="1">
        <f ca="1">MATCH(Composições!CONCATENAR,Banco!$A:$A,0)</f>
        <v>13149</v>
      </c>
      <c r="M1492" s="82" t="str">
        <f ca="1">IF(OR(ISERROR($L1492),$H1492="",$H1492=0),"",OFFSET(M$1,MATCH($K1492,$K$1:$K1492,0)-1,0))</f>
        <v>F</v>
      </c>
    </row>
    <row r="1493" spans="1:14" ht="22.5" x14ac:dyDescent="0.2">
      <c r="B1493" s="92" t="s">
        <v>6169</v>
      </c>
      <c r="C1493" s="92" t="s">
        <v>8524</v>
      </c>
      <c r="D1493" s="79" t="str">
        <f ca="1">IF(ISNUMBER($L1493),OFFSET(Banco!$A$1,Composições!$L1493-1,COLUMN(Composições!D1493)-1),"")</f>
        <v>PERFIL "U" SIMPLES, EM CHAPA DOBRADA DE ACO LAMINADO, E = 8 MM, H = 150 MM, L = 75 MM (16,97 KG/M)</v>
      </c>
      <c r="E1493" s="78" t="str">
        <f ca="1">IF(ISNUMBER($L1493),OFFSET(Banco!$A$1,Composições!$L1493-1,COLUMN(Composições!E1493)-1),"")</f>
        <v>KG</v>
      </c>
      <c r="F1493" s="78">
        <f t="shared" ca="1" si="273"/>
        <v>0</v>
      </c>
      <c r="G1493" s="78">
        <f t="shared" ca="1" si="274"/>
        <v>4.79</v>
      </c>
      <c r="H1493" s="80">
        <v>0.56602580000000002</v>
      </c>
      <c r="I1493" s="81">
        <f ca="1">IF(ISNUMBER($L1493),VALUE(OFFSET(Banco!$A$1,Composições!$L1493-1,COLUMN(Composições!I1493)-4)),0)</f>
        <v>0</v>
      </c>
      <c r="J1493" s="81">
        <f ca="1">IF(ISNUMBER($L1493),VALUE(OFFSET(Banco!$A$1,Composições!$L1493-1,COLUMN(Composições!J1493)-4)),0)</f>
        <v>8.4700000000000006</v>
      </c>
      <c r="K1493" s="1">
        <f>COUNTA($A$1:$A1493)-1</f>
        <v>229</v>
      </c>
      <c r="L1493" s="1">
        <f ca="1">MATCH(Composições!CONCATENAR,Banco!$A:$A,0)</f>
        <v>13198</v>
      </c>
      <c r="M1493" s="82" t="str">
        <f ca="1">IF(OR(ISERROR($L1493),$H1493="",$H1493=0),"",OFFSET(M$1,MATCH($K1493,$K$1:$K1493,0)-1,0))</f>
        <v>F</v>
      </c>
    </row>
    <row r="1494" spans="1:14" x14ac:dyDescent="0.2">
      <c r="B1494" s="92" t="s">
        <v>6165</v>
      </c>
      <c r="C1494" s="92" t="s">
        <v>137</v>
      </c>
      <c r="D1494" s="79" t="str">
        <f ca="1">IF(ISNUMBER($L1494),OFFSET(Banco!$A$1,Composições!$L1494-1,COLUMN(Composições!D1494)-1),"")</f>
        <v>AJUDANTE DE ESTRUTURA METÁLICA COM ENCARGOS COMPLEMENTARES</v>
      </c>
      <c r="E1494" s="78" t="str">
        <f ca="1">IF(ISNUMBER($L1494),OFFSET(Banco!$A$1,Composições!$L1494-1,COLUMN(Composições!E1494)-1),"")</f>
        <v>H</v>
      </c>
      <c r="F1494" s="78">
        <f t="shared" ca="1" si="273"/>
        <v>0</v>
      </c>
      <c r="G1494" s="78">
        <f t="shared" ca="1" si="274"/>
        <v>0.02</v>
      </c>
      <c r="H1494" s="80">
        <v>9.1509999999999996E-4</v>
      </c>
      <c r="I1494" s="81">
        <f ca="1">IF(ISNUMBER($L1494),VALUE(OFFSET(Banco!$A$1,Composições!$L1494-1,COLUMN(Composições!I1494)-4)),0)</f>
        <v>0</v>
      </c>
      <c r="J1494" s="81">
        <f ca="1">IF(ISNUMBER($L1494),VALUE(OFFSET(Banco!$A$1,Composições!$L1494-1,COLUMN(Composições!J1494)-4)),0)</f>
        <v>23.83</v>
      </c>
      <c r="K1494" s="1">
        <f>COUNTA($A$1:$A1494)-1</f>
        <v>229</v>
      </c>
      <c r="L1494" s="1">
        <f ca="1">MATCH(Composições!CONCATENAR,Banco!$A:$A,0)</f>
        <v>7013</v>
      </c>
      <c r="M1494" s="82" t="str">
        <f ca="1">IF(OR(ISERROR($L1494),$H1494="",$H1494=0),"",OFFSET(M$1,MATCH($K1494,$K$1:$K1494,0)-1,0))</f>
        <v>F</v>
      </c>
    </row>
    <row r="1495" spans="1:14" x14ac:dyDescent="0.2">
      <c r="B1495" s="92" t="s">
        <v>6165</v>
      </c>
      <c r="C1495" s="92" t="s">
        <v>152</v>
      </c>
      <c r="D1495" s="79" t="str">
        <f ca="1">IF(ISNUMBER($L1495),OFFSET(Banco!$A$1,Composições!$L1495-1,COLUMN(Composições!D1495)-1),"")</f>
        <v>MONTADOR DE ESTRUTURA METÁLICA COM ENCARGOS COMPLEMENTARES</v>
      </c>
      <c r="E1495" s="78" t="str">
        <f ca="1">IF(ISNUMBER($L1495),OFFSET(Banco!$A$1,Composições!$L1495-1,COLUMN(Composições!E1495)-1),"")</f>
        <v>H</v>
      </c>
      <c r="F1495" s="78">
        <f t="shared" ca="1" si="273"/>
        <v>0</v>
      </c>
      <c r="G1495" s="78">
        <f t="shared" ca="1" si="274"/>
        <v>0.13</v>
      </c>
      <c r="H1495" s="80">
        <v>4.9541000000000003E-3</v>
      </c>
      <c r="I1495" s="81">
        <f ca="1">IF(ISNUMBER($L1495),VALUE(OFFSET(Banco!$A$1,Composições!$L1495-1,COLUMN(Composições!I1495)-4)),0)</f>
        <v>0</v>
      </c>
      <c r="J1495" s="81">
        <f ca="1">IF(ISNUMBER($L1495),VALUE(OFFSET(Banco!$A$1,Composições!$L1495-1,COLUMN(Composições!J1495)-4)),0)</f>
        <v>26.36</v>
      </c>
      <c r="K1495" s="1">
        <f>COUNTA($A$1:$A1495)-1</f>
        <v>229</v>
      </c>
      <c r="L1495" s="1">
        <f ca="1">MATCH(Composições!CONCATENAR,Banco!$A:$A,0)</f>
        <v>7296</v>
      </c>
      <c r="M1495" s="82" t="str">
        <f ca="1">IF(OR(ISERROR($L1495),$H1495="",$H1495=0),"",OFFSET(M$1,MATCH($K1495,$K$1:$K1495,0)-1,0))</f>
        <v>F</v>
      </c>
    </row>
    <row r="1496" spans="1:14" x14ac:dyDescent="0.2">
      <c r="B1496" s="92" t="s">
        <v>6165</v>
      </c>
      <c r="C1496" s="92" t="s">
        <v>157</v>
      </c>
      <c r="D1496" s="79" t="str">
        <f ca="1">IF(ISNUMBER($L1496),OFFSET(Banco!$A$1,Composições!$L1496-1,COLUMN(Composições!D1496)-1),"")</f>
        <v>SOLDADOR COM ENCARGOS COMPLEMENTARES</v>
      </c>
      <c r="E1496" s="78" t="str">
        <f ca="1">IF(ISNUMBER($L1496),OFFSET(Banco!$A$1,Composições!$L1496-1,COLUMN(Composições!E1496)-1),"")</f>
        <v>H</v>
      </c>
      <c r="F1496" s="78">
        <f t="shared" ca="1" si="273"/>
        <v>0</v>
      </c>
      <c r="G1496" s="78">
        <f t="shared" ca="1" si="274"/>
        <v>0.16</v>
      </c>
      <c r="H1496" s="80">
        <v>4.9857E-3</v>
      </c>
      <c r="I1496" s="81">
        <f ca="1">IF(ISNUMBER($L1496),VALUE(OFFSET(Banco!$A$1,Composições!$L1496-1,COLUMN(Composições!I1496)-4)),0)</f>
        <v>0</v>
      </c>
      <c r="J1496" s="81">
        <f ca="1">IF(ISNUMBER($L1496),VALUE(OFFSET(Banco!$A$1,Composições!$L1496-1,COLUMN(Composições!J1496)-4)),0)</f>
        <v>33.520000000000003</v>
      </c>
      <c r="K1496" s="1">
        <f>COUNTA($A$1:$A1496)-1</f>
        <v>229</v>
      </c>
      <c r="L1496" s="1">
        <f ca="1">MATCH(Composições!CONCATENAR,Banco!$A:$A,0)</f>
        <v>7366</v>
      </c>
      <c r="M1496" s="82" t="str">
        <f ca="1">IF(OR(ISERROR($L1496),$H1496="",$H1496=0),"",OFFSET(M$1,MATCH($K1496,$K$1:$K1496,0)-1,0))</f>
        <v>F</v>
      </c>
    </row>
    <row r="1497" spans="1:14" ht="22.5" x14ac:dyDescent="0.2">
      <c r="B1497" s="92" t="s">
        <v>6165</v>
      </c>
      <c r="C1497" s="92" t="s">
        <v>119</v>
      </c>
      <c r="D1497" s="79" t="str">
        <f ca="1">IF(ISNUMBER($L1497),OFFSET(Banco!$A$1,Composições!$L1497-1,COLUMN(Composições!D1497)-1),"")</f>
        <v>JATEAMENTO ABRASIVO COM GRANALHA DE AÇO EM PERFIL METÁLICO EM FÁBRICA. AF_01/2020</v>
      </c>
      <c r="E1497" s="78" t="str">
        <f ca="1">IF(ISNUMBER($L1497),OFFSET(Banco!$A$1,Composições!$L1497-1,COLUMN(Composições!E1497)-1),"")</f>
        <v>M2</v>
      </c>
      <c r="F1497" s="78">
        <f t="shared" ca="1" si="273"/>
        <v>0</v>
      </c>
      <c r="G1497" s="78">
        <f t="shared" ca="1" si="274"/>
        <v>1.92</v>
      </c>
      <c r="H1497" s="80">
        <v>7.8887499999999999E-2</v>
      </c>
      <c r="I1497" s="81">
        <f ca="1">IF(ISNUMBER($L1497),VALUE(OFFSET(Banco!$A$1,Composições!$L1497-1,COLUMN(Composições!I1497)-4)),0)</f>
        <v>0</v>
      </c>
      <c r="J1497" s="81">
        <f ca="1">IF(ISNUMBER($L1497),VALUE(OFFSET(Banco!$A$1,Composições!$L1497-1,COLUMN(Composições!J1497)-4)),0)</f>
        <v>24.41</v>
      </c>
      <c r="K1497" s="1">
        <f>COUNTA($A$1:$A1497)-1</f>
        <v>229</v>
      </c>
      <c r="L1497" s="1">
        <f ca="1">MATCH(Composições!CONCATENAR,Banco!$A:$A,0)</f>
        <v>8152</v>
      </c>
      <c r="M1497" s="82" t="str">
        <f ca="1">IF(OR(ISERROR($L1497),$H1497="",$H1497=0),"",OFFSET(M$1,MATCH($K1497,$K$1:$K1497,0)-1,0))</f>
        <v>F</v>
      </c>
    </row>
    <row r="1498" spans="1:14" customFormat="1" ht="12.75" x14ac:dyDescent="0.2">
      <c r="K1498">
        <f>COUNTA($A$1:$A1498)-1</f>
        <v>229</v>
      </c>
      <c r="M1498" s="85" t="str">
        <f ca="1">IF(OFFSET($M$1,MATCH(OFFSET(K1498,-1,0),$K$1:$K1498,0)-1,0)="F","F","")</f>
        <v>F</v>
      </c>
    </row>
    <row r="1499" spans="1:14" ht="22.5" x14ac:dyDescent="0.2">
      <c r="A1499" s="83" t="str">
        <f>CONCATENAR</f>
        <v>Composição FNDE 400</v>
      </c>
      <c r="B1499" s="86" t="s">
        <v>8423</v>
      </c>
      <c r="C1499" s="86" t="s">
        <v>8541</v>
      </c>
      <c r="D1499" s="87" t="s">
        <v>8454</v>
      </c>
      <c r="E1499" s="86"/>
      <c r="F1499" s="88">
        <f t="shared" ref="F1499:G1499" ca="1" si="275">IF($L1499&gt;0,SUM(OFFSET(F1499,1,0,$L1499),0))</f>
        <v>0</v>
      </c>
      <c r="G1499" s="88">
        <f t="shared" ca="1" si="275"/>
        <v>171.26</v>
      </c>
      <c r="H1499" s="89"/>
      <c r="I1499" s="90">
        <f t="shared" ref="I1499:J1499" ca="1" si="276">IF(ISERROR(F1499),0,F1499)</f>
        <v>0</v>
      </c>
      <c r="J1499" s="91">
        <f t="shared" ca="1" si="276"/>
        <v>171.26</v>
      </c>
      <c r="K1499" s="1">
        <f>COUNTA($A$1:$A1499)-1</f>
        <v>230</v>
      </c>
      <c r="L1499" s="1">
        <f>IF(MAX(K:K)=K1499,MATCH(9999999,$K:$K)+1,MATCH(K1499+1,K:K,0))-ROW(L1499)-2</f>
        <v>5</v>
      </c>
      <c r="M1499" s="3" t="str">
        <f ca="1">IF(AND(OR(I1499&lt;&gt;0,J1499&lt;&gt;0),N1499="Sim"),"F","")</f>
        <v>F</v>
      </c>
      <c r="N1499" s="84" t="s">
        <v>64</v>
      </c>
    </row>
    <row r="1500" spans="1:14" x14ac:dyDescent="0.2">
      <c r="B1500" s="92" t="s">
        <v>6169</v>
      </c>
      <c r="C1500" s="92" t="s">
        <v>7952</v>
      </c>
      <c r="D1500" s="79" t="str">
        <f ca="1">IF(ISNUMBER($L1500),OFFSET(Banco!$A$1,Composições!$L1500-1,COLUMN(Composições!D1500)-1),"")</f>
        <v>ARGAMASSA COLANTE TIPO AC III</v>
      </c>
      <c r="E1500" s="78" t="str">
        <f ca="1">IF(ISNUMBER($L1500),OFFSET(Banco!$A$1,Composições!$L1500-1,COLUMN(Composições!E1500)-1),"")</f>
        <v>KG</v>
      </c>
      <c r="F1500" s="78">
        <f t="shared" ref="F1500:G1504" ca="1" si="277">TRUNC($H1500*ROUND(I1500,2),2)</f>
        <v>0</v>
      </c>
      <c r="G1500" s="78">
        <f t="shared" ca="1" si="277"/>
        <v>2.61</v>
      </c>
      <c r="H1500" s="80">
        <v>1.2150000000000001</v>
      </c>
      <c r="I1500" s="81">
        <f ca="1">IF(ISNUMBER($L1500),VALUE(OFFSET(Banco!$A$1,Composições!$L1500-1,COLUMN(Composições!I1500)-4)),0)</f>
        <v>0</v>
      </c>
      <c r="J1500" s="81">
        <f ca="1">IF(ISNUMBER($L1500),VALUE(OFFSET(Banco!$A$1,Composições!$L1500-1,COLUMN(Composições!J1500)-4)),0)</f>
        <v>2.15</v>
      </c>
      <c r="K1500" s="1">
        <f>COUNTA($A$1:$A1500)-1</f>
        <v>230</v>
      </c>
      <c r="L1500" s="1">
        <f ca="1">MATCH(Composições!CONCATENAR,Banco!$A:$A,0)</f>
        <v>10252</v>
      </c>
      <c r="M1500" s="82" t="str">
        <f ca="1">IF(OR(ISERROR($L1500),$H1500="",$H1500=0),"",OFFSET(M$1,MATCH($K1500,$K$1:$K1500,0)-1,0))</f>
        <v>F</v>
      </c>
    </row>
    <row r="1501" spans="1:14" x14ac:dyDescent="0.2">
      <c r="B1501" s="92" t="s">
        <v>6169</v>
      </c>
      <c r="C1501" s="92" t="s">
        <v>7953</v>
      </c>
      <c r="D1501" s="79" t="str">
        <f ca="1">IF(ISNUMBER($L1501),OFFSET(Banco!$A$1,Composições!$L1501-1,COLUMN(Composições!D1501)-1),"")</f>
        <v>CIMENTO PORTLAND COMPOSTO CP II-32</v>
      </c>
      <c r="E1501" s="78" t="str">
        <f ca="1">IF(ISNUMBER($L1501),OFFSET(Banco!$A$1,Composições!$L1501-1,COLUMN(Composições!E1501)-1),"")</f>
        <v>KG</v>
      </c>
      <c r="F1501" s="78">
        <f t="shared" ca="1" si="277"/>
        <v>0</v>
      </c>
      <c r="G1501" s="78">
        <f t="shared" ca="1" si="277"/>
        <v>0.17</v>
      </c>
      <c r="H1501" s="80">
        <v>0.24</v>
      </c>
      <c r="I1501" s="81">
        <f ca="1">IF(ISNUMBER($L1501),VALUE(OFFSET(Banco!$A$1,Composições!$L1501-1,COLUMN(Composições!I1501)-4)),0)</f>
        <v>0</v>
      </c>
      <c r="J1501" s="81">
        <f ca="1">IF(ISNUMBER($L1501),VALUE(OFFSET(Banco!$A$1,Composições!$L1501-1,COLUMN(Composições!J1501)-4)),0)</f>
        <v>0.74</v>
      </c>
      <c r="K1501" s="1">
        <f>COUNTA($A$1:$A1501)-1</f>
        <v>230</v>
      </c>
      <c r="L1501" s="1">
        <f ca="1">MATCH(Composições!CONCATENAR,Banco!$A:$A,0)</f>
        <v>11088</v>
      </c>
      <c r="M1501" s="82" t="str">
        <f ca="1">IF(OR(ISERROR($L1501),$H1501="",$H1501=0),"",OFFSET(M$1,MATCH($K1501,$K$1:$K1501,0)-1,0))</f>
        <v>F</v>
      </c>
    </row>
    <row r="1502" spans="1:14" ht="22.5" x14ac:dyDescent="0.2">
      <c r="B1502" s="92" t="s">
        <v>6169</v>
      </c>
      <c r="C1502" s="92" t="s">
        <v>7954</v>
      </c>
      <c r="D1502" s="79" t="str">
        <f ca="1">IF(ISNUMBER($L1502),OFFSET(Banco!$A$1,Composições!$L1502-1,COLUMN(Composições!D1502)-1),"")</f>
        <v>PISO TATIL DE ALERTA OU DIRECIONAL, DE BORRACHA, COLORIDO, 25 X 25 CM, E = 12 MM, PARA ARGAMASSA</v>
      </c>
      <c r="E1502" s="78" t="str">
        <f ca="1">IF(ISNUMBER($L1502),OFFSET(Banco!$A$1,Composições!$L1502-1,COLUMN(Composições!E1502)-1),"")</f>
        <v>M2</v>
      </c>
      <c r="F1502" s="78">
        <f t="shared" ca="1" si="277"/>
        <v>0</v>
      </c>
      <c r="G1502" s="78">
        <f t="shared" ca="1" si="277"/>
        <v>149.91999999999999</v>
      </c>
      <c r="H1502" s="80">
        <v>0.25</v>
      </c>
      <c r="I1502" s="81">
        <f ca="1">IF(ISNUMBER($L1502),VALUE(OFFSET(Banco!$A$1,Composições!$L1502-1,COLUMN(Composições!I1502)-4)),0)</f>
        <v>0</v>
      </c>
      <c r="J1502" s="81">
        <f ca="1">IF(ISNUMBER($L1502),VALUE(OFFSET(Banco!$A$1,Composições!$L1502-1,COLUMN(Composições!J1502)-4)),0)</f>
        <v>599.69000000000005</v>
      </c>
      <c r="K1502" s="1">
        <f>COUNTA($A$1:$A1502)-1</f>
        <v>230</v>
      </c>
      <c r="L1502" s="1">
        <f ca="1">MATCH(Composições!CONCATENAR,Banco!$A:$A,0)</f>
        <v>13288</v>
      </c>
      <c r="M1502" s="82" t="str">
        <f ca="1">IF(OR(ISERROR($L1502),$H1502="",$H1502=0),"",OFFSET(M$1,MATCH($K1502,$K$1:$K1502,0)-1,0))</f>
        <v>F</v>
      </c>
    </row>
    <row r="1503" spans="1:14" x14ac:dyDescent="0.2">
      <c r="B1503" s="92" t="s">
        <v>6165</v>
      </c>
      <c r="C1503" s="92" t="s">
        <v>153</v>
      </c>
      <c r="D1503" s="79" t="str">
        <f ca="1">IF(ISNUMBER($L1503),OFFSET(Banco!$A$1,Composições!$L1503-1,COLUMN(Composições!D1503)-1),"")</f>
        <v>PEDREIRO COM ENCARGOS COMPLEMENTARES</v>
      </c>
      <c r="E1503" s="78" t="str">
        <f ca="1">IF(ISNUMBER($L1503),OFFSET(Banco!$A$1,Composições!$L1503-1,COLUMN(Composições!E1503)-1),"")</f>
        <v>H</v>
      </c>
      <c r="F1503" s="78">
        <f t="shared" ca="1" si="277"/>
        <v>0</v>
      </c>
      <c r="G1503" s="78">
        <f t="shared" ca="1" si="277"/>
        <v>13.63</v>
      </c>
      <c r="H1503" s="80">
        <v>0.437</v>
      </c>
      <c r="I1503" s="81">
        <f ca="1">IF(ISNUMBER($L1503),VALUE(OFFSET(Banco!$A$1,Composições!$L1503-1,COLUMN(Composições!I1503)-4)),0)</f>
        <v>0</v>
      </c>
      <c r="J1503" s="81">
        <f ca="1">IF(ISNUMBER($L1503),VALUE(OFFSET(Banco!$A$1,Composições!$L1503-1,COLUMN(Composições!J1503)-4)),0)</f>
        <v>31.21</v>
      </c>
      <c r="K1503" s="1">
        <f>COUNTA($A$1:$A1503)-1</f>
        <v>230</v>
      </c>
      <c r="L1503" s="1">
        <f ca="1">MATCH(Composições!CONCATENAR,Banco!$A:$A,0)</f>
        <v>7349</v>
      </c>
      <c r="M1503" s="82" t="str">
        <f ca="1">IF(OR(ISERROR($L1503),$H1503="",$H1503=0),"",OFFSET(M$1,MATCH($K1503,$K$1:$K1503,0)-1,0))</f>
        <v>F</v>
      </c>
    </row>
    <row r="1504" spans="1:14" x14ac:dyDescent="0.2">
      <c r="B1504" s="92" t="s">
        <v>6165</v>
      </c>
      <c r="C1504" s="92" t="s">
        <v>156</v>
      </c>
      <c r="D1504" s="79" t="str">
        <f ca="1">IF(ISNUMBER($L1504),OFFSET(Banco!$A$1,Composições!$L1504-1,COLUMN(Composições!D1504)-1),"")</f>
        <v>SERVENTE COM ENCARGOS COMPLEMENTARES</v>
      </c>
      <c r="E1504" s="78" t="str">
        <f ca="1">IF(ISNUMBER($L1504),OFFSET(Banco!$A$1,Composições!$L1504-1,COLUMN(Composições!E1504)-1),"")</f>
        <v>H</v>
      </c>
      <c r="F1504" s="78">
        <f t="shared" ca="1" si="277"/>
        <v>0</v>
      </c>
      <c r="G1504" s="78">
        <f t="shared" ca="1" si="277"/>
        <v>4.93</v>
      </c>
      <c r="H1504" s="80">
        <v>0.218</v>
      </c>
      <c r="I1504" s="81">
        <f ca="1">IF(ISNUMBER($L1504),VALUE(OFFSET(Banco!$A$1,Composições!$L1504-1,COLUMN(Composições!I1504)-4)),0)</f>
        <v>0</v>
      </c>
      <c r="J1504" s="81">
        <f ca="1">IF(ISNUMBER($L1504),VALUE(OFFSET(Banco!$A$1,Composições!$L1504-1,COLUMN(Composições!J1504)-4)),0)</f>
        <v>22.64</v>
      </c>
      <c r="K1504" s="1">
        <f>COUNTA($A$1:$A1504)-1</f>
        <v>230</v>
      </c>
      <c r="L1504" s="1">
        <f ca="1">MATCH(Composições!CONCATENAR,Banco!$A:$A,0)</f>
        <v>7362</v>
      </c>
      <c r="M1504" s="82" t="str">
        <f ca="1">IF(OR(ISERROR($L1504),$H1504="",$H1504=0),"",OFFSET(M$1,MATCH($K1504,$K$1:$K1504,0)-1,0))</f>
        <v>F</v>
      </c>
    </row>
    <row r="1505" spans="1:14" customFormat="1" ht="12.75" x14ac:dyDescent="0.2">
      <c r="K1505">
        <f>COUNTA($A$1:$A1505)-1</f>
        <v>230</v>
      </c>
      <c r="M1505" s="85" t="str">
        <f ca="1">IF(OFFSET($M$1,MATCH(OFFSET(K1505,-1,0),$K$1:$K1505,0)-1,0)="F","F","")</f>
        <v>F</v>
      </c>
    </row>
    <row r="1506" spans="1:14" ht="22.5" x14ac:dyDescent="0.2">
      <c r="A1506" s="83" t="str">
        <f>CONCATENAR</f>
        <v>Composição FNDE 401</v>
      </c>
      <c r="B1506" s="86" t="s">
        <v>8423</v>
      </c>
      <c r="C1506" s="86" t="s">
        <v>8540</v>
      </c>
      <c r="D1506" s="87" t="s">
        <v>8455</v>
      </c>
      <c r="E1506" s="86"/>
      <c r="F1506" s="88">
        <f t="shared" ref="F1506:G1506" ca="1" si="278">IF($L1506&gt;0,SUM(OFFSET(F1506,1,0,$L1506),0))</f>
        <v>0</v>
      </c>
      <c r="G1506" s="88">
        <f t="shared" ca="1" si="278"/>
        <v>171.26</v>
      </c>
      <c r="H1506" s="89"/>
      <c r="I1506" s="90">
        <f t="shared" ref="I1506:J1506" ca="1" si="279">IF(ISERROR(F1506),0,F1506)</f>
        <v>0</v>
      </c>
      <c r="J1506" s="91">
        <f t="shared" ca="1" si="279"/>
        <v>171.26</v>
      </c>
      <c r="K1506" s="1">
        <f>COUNTA($A$1:$A1506)-1</f>
        <v>231</v>
      </c>
      <c r="L1506" s="1">
        <f>IF(MAX(K:K)=K1506,MATCH(9999999,$K:$K)+1,MATCH(K1506+1,K:K,0))-ROW(L1506)-2</f>
        <v>5</v>
      </c>
      <c r="M1506" s="3" t="str">
        <f ca="1">IF(AND(OR(I1506&lt;&gt;0,J1506&lt;&gt;0),N1506="Sim"),"F","")</f>
        <v>F</v>
      </c>
      <c r="N1506" s="84" t="s">
        <v>64</v>
      </c>
    </row>
    <row r="1507" spans="1:14" x14ac:dyDescent="0.2">
      <c r="B1507" s="92" t="s">
        <v>6169</v>
      </c>
      <c r="C1507" s="92" t="s">
        <v>7952</v>
      </c>
      <c r="D1507" s="79" t="str">
        <f ca="1">IF(ISNUMBER($L1507),OFFSET(Banco!$A$1,Composições!$L1507-1,COLUMN(Composições!D1507)-1),"")</f>
        <v>ARGAMASSA COLANTE TIPO AC III</v>
      </c>
      <c r="E1507" s="78" t="str">
        <f ca="1">IF(ISNUMBER($L1507),OFFSET(Banco!$A$1,Composições!$L1507-1,COLUMN(Composições!E1507)-1),"")</f>
        <v>KG</v>
      </c>
      <c r="F1507" s="78">
        <f t="shared" ref="F1507:G1511" ca="1" si="280">TRUNC($H1507*ROUND(I1507,2),2)</f>
        <v>0</v>
      </c>
      <c r="G1507" s="78">
        <f t="shared" ca="1" si="280"/>
        <v>2.61</v>
      </c>
      <c r="H1507" s="80">
        <v>1.2150000000000001</v>
      </c>
      <c r="I1507" s="81">
        <f ca="1">IF(ISNUMBER($L1507),VALUE(OFFSET(Banco!$A$1,Composições!$L1507-1,COLUMN(Composições!I1507)-4)),0)</f>
        <v>0</v>
      </c>
      <c r="J1507" s="81">
        <f ca="1">IF(ISNUMBER($L1507),VALUE(OFFSET(Banco!$A$1,Composições!$L1507-1,COLUMN(Composições!J1507)-4)),0)</f>
        <v>2.15</v>
      </c>
      <c r="K1507" s="1">
        <f>COUNTA($A$1:$A1507)-1</f>
        <v>231</v>
      </c>
      <c r="L1507" s="1">
        <f ca="1">MATCH(Composições!CONCATENAR,Banco!$A:$A,0)</f>
        <v>10252</v>
      </c>
      <c r="M1507" s="82" t="str">
        <f ca="1">IF(OR(ISERROR($L1507),$H1507="",$H1507=0),"",OFFSET(M$1,MATCH($K1507,$K$1:$K1507,0)-1,0))</f>
        <v>F</v>
      </c>
    </row>
    <row r="1508" spans="1:14" x14ac:dyDescent="0.2">
      <c r="B1508" s="93" t="s">
        <v>6169</v>
      </c>
      <c r="C1508" s="93" t="s">
        <v>7953</v>
      </c>
      <c r="D1508" s="94" t="str">
        <f ca="1">IF(ISNUMBER($L1508),OFFSET(Banco!$A$1,Composições!$L1508-1,COLUMN(Composições!D1508)-1),"")</f>
        <v>CIMENTO PORTLAND COMPOSTO CP II-32</v>
      </c>
      <c r="E1508" s="95" t="str">
        <f ca="1">IF(ISNUMBER($L1508),OFFSET(Banco!$A$1,Composições!$L1508-1,COLUMN(Composições!E1508)-1),"")</f>
        <v>KG</v>
      </c>
      <c r="F1508" s="95">
        <f t="shared" ca="1" si="280"/>
        <v>0</v>
      </c>
      <c r="G1508" s="95">
        <f t="shared" ca="1" si="280"/>
        <v>0.17</v>
      </c>
      <c r="H1508" s="96">
        <v>0.24</v>
      </c>
      <c r="I1508" s="97">
        <f ca="1">IF(ISNUMBER($L1508),VALUE(OFFSET(Banco!$A$1,Composições!$L1508-1,COLUMN(Composições!I1508)-4)),0)</f>
        <v>0</v>
      </c>
      <c r="J1508" s="97">
        <f ca="1">IF(ISNUMBER($L1508),VALUE(OFFSET(Banco!$A$1,Composições!$L1508-1,COLUMN(Composições!J1508)-4)),0)</f>
        <v>0.74</v>
      </c>
      <c r="K1508" s="1">
        <f>COUNTA($A$1:$A1508)-1</f>
        <v>231</v>
      </c>
      <c r="L1508" s="1">
        <f ca="1">MATCH(Composições!CONCATENAR,Banco!$A:$A,0)</f>
        <v>11088</v>
      </c>
      <c r="M1508" s="82" t="str">
        <f ca="1">IF(OR(ISERROR($L1508),$H1508="",$H1508=0),"",OFFSET(M$1,MATCH($K1508,$K$1:$K1508,0)-1,0))</f>
        <v>F</v>
      </c>
    </row>
    <row r="1509" spans="1:14" ht="22.5" x14ac:dyDescent="0.2">
      <c r="B1509" s="98" t="s">
        <v>6169</v>
      </c>
      <c r="C1509" s="98" t="s">
        <v>7954</v>
      </c>
      <c r="D1509" s="99" t="str">
        <f ca="1">IF(ISNUMBER($L1509),OFFSET(Banco!$A$1,Composições!$L1509-1,COLUMN(Composições!D1509)-1),"")</f>
        <v>PISO TATIL DE ALERTA OU DIRECIONAL, DE BORRACHA, COLORIDO, 25 X 25 CM, E = 12 MM, PARA ARGAMASSA</v>
      </c>
      <c r="E1509" s="54" t="str">
        <f ca="1">IF(ISNUMBER($L1509),OFFSET(Banco!$A$1,Composições!$L1509-1,COLUMN(Composições!E1509)-1),"")</f>
        <v>M2</v>
      </c>
      <c r="F1509" s="54">
        <f t="shared" ca="1" si="280"/>
        <v>0</v>
      </c>
      <c r="G1509" s="54">
        <f t="shared" ca="1" si="280"/>
        <v>149.91999999999999</v>
      </c>
      <c r="H1509" s="100">
        <v>0.25</v>
      </c>
      <c r="I1509" s="101">
        <f ca="1">IF(ISNUMBER($L1509),VALUE(OFFSET(Banco!$A$1,Composições!$L1509-1,COLUMN(Composições!I1509)-4)),0)</f>
        <v>0</v>
      </c>
      <c r="J1509" s="101">
        <f ca="1">IF(ISNUMBER($L1509),VALUE(OFFSET(Banco!$A$1,Composições!$L1509-1,COLUMN(Composições!J1509)-4)),0)</f>
        <v>599.69000000000005</v>
      </c>
      <c r="K1509" s="1">
        <f>COUNTA($A$1:$A1509)-1</f>
        <v>231</v>
      </c>
      <c r="L1509" s="1">
        <f ca="1">MATCH(Composições!CONCATENAR,Banco!$A:$A,0)</f>
        <v>13288</v>
      </c>
      <c r="M1509" s="82" t="str">
        <f ca="1">IF(OR(ISERROR($L1509),$H1509="",$H1509=0),"",OFFSET(M$1,MATCH($K1509,$K$1:$K1509,0)-1,0))</f>
        <v>F</v>
      </c>
    </row>
    <row r="1510" spans="1:14" x14ac:dyDescent="0.2">
      <c r="B1510" s="92" t="s">
        <v>6165</v>
      </c>
      <c r="C1510" s="92" t="s">
        <v>153</v>
      </c>
      <c r="D1510" s="79" t="str">
        <f ca="1">IF(ISNUMBER($L1510),OFFSET(Banco!$A$1,Composições!$L1510-1,COLUMN(Composições!D1510)-1),"")</f>
        <v>PEDREIRO COM ENCARGOS COMPLEMENTARES</v>
      </c>
      <c r="E1510" s="78" t="str">
        <f ca="1">IF(ISNUMBER($L1510),OFFSET(Banco!$A$1,Composições!$L1510-1,COLUMN(Composições!E1510)-1),"")</f>
        <v>H</v>
      </c>
      <c r="F1510" s="78">
        <f t="shared" ca="1" si="280"/>
        <v>0</v>
      </c>
      <c r="G1510" s="78">
        <f t="shared" ca="1" si="280"/>
        <v>13.63</v>
      </c>
      <c r="H1510" s="80">
        <v>0.437</v>
      </c>
      <c r="I1510" s="81">
        <f ca="1">IF(ISNUMBER($L1510),VALUE(OFFSET(Banco!$A$1,Composições!$L1510-1,COLUMN(Composições!I1510)-4)),0)</f>
        <v>0</v>
      </c>
      <c r="J1510" s="81">
        <f ca="1">IF(ISNUMBER($L1510),VALUE(OFFSET(Banco!$A$1,Composições!$L1510-1,COLUMN(Composições!J1510)-4)),0)</f>
        <v>31.21</v>
      </c>
      <c r="K1510" s="1">
        <f>COUNTA($A$1:$A1510)-1</f>
        <v>231</v>
      </c>
      <c r="L1510" s="1">
        <f ca="1">MATCH(Composições!CONCATENAR,Banco!$A:$A,0)</f>
        <v>7349</v>
      </c>
      <c r="M1510" s="82" t="str">
        <f ca="1">IF(OR(ISERROR($L1510),$H1510="",$H1510=0),"",OFFSET(M$1,MATCH($K1510,$K$1:$K1510,0)-1,0))</f>
        <v>F</v>
      </c>
    </row>
    <row r="1511" spans="1:14" x14ac:dyDescent="0.2">
      <c r="B1511" s="92" t="s">
        <v>6165</v>
      </c>
      <c r="C1511" s="92" t="s">
        <v>156</v>
      </c>
      <c r="D1511" s="79" t="str">
        <f ca="1">IF(ISNUMBER($L1511),OFFSET(Banco!$A$1,Composições!$L1511-1,COLUMN(Composições!D1511)-1),"")</f>
        <v>SERVENTE COM ENCARGOS COMPLEMENTARES</v>
      </c>
      <c r="E1511" s="78" t="str">
        <f ca="1">IF(ISNUMBER($L1511),OFFSET(Banco!$A$1,Composições!$L1511-1,COLUMN(Composições!E1511)-1),"")</f>
        <v>H</v>
      </c>
      <c r="F1511" s="78">
        <f t="shared" ca="1" si="280"/>
        <v>0</v>
      </c>
      <c r="G1511" s="78">
        <f t="shared" ca="1" si="280"/>
        <v>4.93</v>
      </c>
      <c r="H1511" s="80">
        <v>0.218</v>
      </c>
      <c r="I1511" s="81">
        <f ca="1">IF(ISNUMBER($L1511),VALUE(OFFSET(Banco!$A$1,Composições!$L1511-1,COLUMN(Composições!I1511)-4)),0)</f>
        <v>0</v>
      </c>
      <c r="J1511" s="81">
        <f ca="1">IF(ISNUMBER($L1511),VALUE(OFFSET(Banco!$A$1,Composições!$L1511-1,COLUMN(Composições!J1511)-4)),0)</f>
        <v>22.64</v>
      </c>
      <c r="K1511" s="1">
        <f>COUNTA($A$1:$A1511)-1</f>
        <v>231</v>
      </c>
      <c r="L1511" s="1">
        <f ca="1">MATCH(Composições!CONCATENAR,Banco!$A:$A,0)</f>
        <v>7362</v>
      </c>
      <c r="M1511" s="82" t="str">
        <f ca="1">IF(OR(ISERROR($L1511),$H1511="",$H1511=0),"",OFFSET(M$1,MATCH($K1511,$K$1:$K1511,0)-1,0))</f>
        <v>F</v>
      </c>
    </row>
    <row r="1512" spans="1:14" customFormat="1" ht="12.75" x14ac:dyDescent="0.2">
      <c r="K1512">
        <f>COUNTA($A$1:$A1512)-1</f>
        <v>231</v>
      </c>
      <c r="M1512" s="85" t="str">
        <f ca="1">IF(OFFSET($M$1,MATCH(OFFSET(K1512,-1,0),$K$1:$K1512,0)-1,0)="F","F","")</f>
        <v>F</v>
      </c>
    </row>
    <row r="1513" spans="1:14" x14ac:dyDescent="0.2">
      <c r="A1513" s="83" t="str">
        <f>CONCATENAR</f>
        <v>Composição FNDE 10</v>
      </c>
      <c r="B1513" s="86" t="s">
        <v>8423</v>
      </c>
      <c r="C1513" s="86" t="s">
        <v>8539</v>
      </c>
      <c r="D1513" s="87" t="s">
        <v>7942</v>
      </c>
      <c r="E1513" s="86" t="s">
        <v>6154</v>
      </c>
      <c r="F1513" s="88">
        <f t="shared" ref="F1513:G1513" ca="1" si="281">IF($L1513&gt;0,SUM(OFFSET(F1513,1,0,$L1513),0))</f>
        <v>0</v>
      </c>
      <c r="G1513" s="88">
        <f t="shared" ca="1" si="281"/>
        <v>168.39000000000001</v>
      </c>
      <c r="H1513" s="89"/>
      <c r="I1513" s="90">
        <f t="shared" ref="I1513:J1513" ca="1" si="282">IF(ISERROR(F1513),0,F1513)</f>
        <v>0</v>
      </c>
      <c r="J1513" s="91">
        <f t="shared" ca="1" si="282"/>
        <v>168.39000000000001</v>
      </c>
      <c r="K1513" s="1">
        <f>COUNTA($A$1:$A1513)-1</f>
        <v>232</v>
      </c>
      <c r="L1513" s="1">
        <f>IF(MAX(K:K)=K1513,MATCH(9999999,$K:$K)+1,MATCH(K1513+1,K:K,0))-ROW(L1513)-2</f>
        <v>3</v>
      </c>
      <c r="M1513" s="3" t="str">
        <f ca="1">IF(AND(OR(I1513&lt;&gt;0,J1513&lt;&gt;0),N1513="Sim"),"F","")</f>
        <v>F</v>
      </c>
      <c r="N1513" s="84" t="s">
        <v>64</v>
      </c>
    </row>
    <row r="1514" spans="1:14" ht="45" x14ac:dyDescent="0.2">
      <c r="B1514" s="92" t="s">
        <v>6165</v>
      </c>
      <c r="C1514" s="92" t="s">
        <v>82</v>
      </c>
      <c r="D1514" s="79" t="str">
        <f ca="1">IF(ISNUMBER($L1514),OFFSET(Banco!$A$1,Composições!$L1514-1,COLUMN(Composições!D1514)-1),"")</f>
        <v>RETROESCAVADEIRA SOBRE RODAS COM CARREGADEIRA, TRAÇÃO 4X4, POTÊNCIA LÍQ. 88 HP, CAÇAMBA CARREG. CAP. MÍN. 1 M3, CAÇAMBA RETRO CAP. 0,26 M3, PESO OPERACIONAL MÍN. 6.674 KG, PROFUNDIDADE ESCAVAÇÃO MÁX. 4,37 M - CHP DIURNO. AF_06/2014</v>
      </c>
      <c r="E1514" s="78" t="str">
        <f ca="1">IF(ISNUMBER($L1514),OFFSET(Banco!$A$1,Composições!$L1514-1,COLUMN(Composições!E1514)-1),"")</f>
        <v>CHP</v>
      </c>
      <c r="F1514" s="78">
        <f t="shared" ref="F1514:G1516" ca="1" si="283">TRUNC($H1514*ROUND(I1514,2),2)</f>
        <v>0</v>
      </c>
      <c r="G1514" s="78">
        <f t="shared" ca="1" si="283"/>
        <v>3.07</v>
      </c>
      <c r="H1514" s="80">
        <v>1.9E-2</v>
      </c>
      <c r="I1514" s="81">
        <f ca="1">IF(ISNUMBER($L1514),VALUE(OFFSET(Banco!$A$1,Composições!$L1514-1,COLUMN(Composições!I1514)-4)),0)</f>
        <v>0</v>
      </c>
      <c r="J1514" s="81">
        <f ca="1">IF(ISNUMBER($L1514),VALUE(OFFSET(Banco!$A$1,Composições!$L1514-1,COLUMN(Composições!J1514)-4)),0)</f>
        <v>161.59</v>
      </c>
      <c r="K1514" s="1">
        <f>COUNTA($A$1:$A1514)-1</f>
        <v>232</v>
      </c>
      <c r="L1514" s="1">
        <f ca="1">MATCH(Composições!CONCATENAR,Banco!$A:$A,0)</f>
        <v>2019</v>
      </c>
      <c r="M1514" s="82" t="str">
        <f ca="1">IF(OR(ISERROR($L1514),$H1514="",$H1514=0),"",OFFSET(M$1,MATCH($K1514,$K$1:$K1514,0)-1,0))</f>
        <v>F</v>
      </c>
    </row>
    <row r="1515" spans="1:14" x14ac:dyDescent="0.2">
      <c r="B1515" s="92" t="s">
        <v>6169</v>
      </c>
      <c r="C1515" s="92" t="s">
        <v>7949</v>
      </c>
      <c r="D1515" s="79" t="str">
        <f ca="1">IF(ISNUMBER($L1515),OFFSET(Banco!$A$1,Composições!$L1515-1,COLUMN(Composições!D1515)-1),"")</f>
        <v>AREIA GROSSA - POSTO JAZIDA/FORNECEDOR (RETIRADO NA JAZIDA, SEM TRANSPORTE)</v>
      </c>
      <c r="E1515" s="78" t="str">
        <f ca="1">IF(ISNUMBER($L1515),OFFSET(Banco!$A$1,Composições!$L1515-1,COLUMN(Composições!E1515)-1),"")</f>
        <v>M3</v>
      </c>
      <c r="F1515" s="78">
        <f t="shared" ca="1" si="283"/>
        <v>0</v>
      </c>
      <c r="G1515" s="78">
        <f t="shared" ca="1" si="283"/>
        <v>164.61</v>
      </c>
      <c r="H1515" s="80">
        <v>1.25</v>
      </c>
      <c r="I1515" s="81">
        <f ca="1">IF(ISNUMBER($L1515),VALUE(OFFSET(Banco!$A$1,Composições!$L1515-1,COLUMN(Composições!I1515)-4)),0)</f>
        <v>0</v>
      </c>
      <c r="J1515" s="81">
        <f ca="1">IF(ISNUMBER($L1515),VALUE(OFFSET(Banco!$A$1,Composições!$L1515-1,COLUMN(Composições!J1515)-4)),0)</f>
        <v>131.69</v>
      </c>
      <c r="K1515" s="1">
        <f>COUNTA($A$1:$A1515)-1</f>
        <v>232</v>
      </c>
      <c r="L1515" s="1">
        <f ca="1">MATCH(Composições!CONCATENAR,Banco!$A:$A,0)</f>
        <v>10246</v>
      </c>
      <c r="M1515" s="82" t="str">
        <f ca="1">IF(OR(ISERROR($L1515),$H1515="",$H1515=0),"",OFFSET(M$1,MATCH($K1515,$K$1:$K1515,0)-1,0))</f>
        <v>F</v>
      </c>
    </row>
    <row r="1516" spans="1:14" x14ac:dyDescent="0.2">
      <c r="B1516" s="92" t="s">
        <v>6165</v>
      </c>
      <c r="C1516" s="92" t="s">
        <v>156</v>
      </c>
      <c r="D1516" s="79" t="str">
        <f ca="1">IF(ISNUMBER($L1516),OFFSET(Banco!$A$1,Composições!$L1516-1,COLUMN(Composições!D1516)-1),"")</f>
        <v>SERVENTE COM ENCARGOS COMPLEMENTARES</v>
      </c>
      <c r="E1516" s="78" t="str">
        <f ca="1">IF(ISNUMBER($L1516),OFFSET(Banco!$A$1,Composições!$L1516-1,COLUMN(Composições!E1516)-1),"")</f>
        <v>H</v>
      </c>
      <c r="F1516" s="78">
        <f t="shared" ca="1" si="283"/>
        <v>0</v>
      </c>
      <c r="G1516" s="78">
        <f t="shared" ca="1" si="283"/>
        <v>0.71</v>
      </c>
      <c r="H1516" s="80">
        <v>3.1699999999999999E-2</v>
      </c>
      <c r="I1516" s="81">
        <f ca="1">IF(ISNUMBER($L1516),VALUE(OFFSET(Banco!$A$1,Composições!$L1516-1,COLUMN(Composições!I1516)-4)),0)</f>
        <v>0</v>
      </c>
      <c r="J1516" s="81">
        <f ca="1">IF(ISNUMBER($L1516),VALUE(OFFSET(Banco!$A$1,Composições!$L1516-1,COLUMN(Composições!J1516)-4)),0)</f>
        <v>22.64</v>
      </c>
      <c r="K1516" s="1">
        <f>COUNTA($A$1:$A1516)-1</f>
        <v>232</v>
      </c>
      <c r="L1516" s="1">
        <f ca="1">MATCH(Composições!CONCATENAR,Banco!$A:$A,0)</f>
        <v>7362</v>
      </c>
      <c r="M1516" s="82" t="str">
        <f ca="1">IF(OR(ISERROR($L1516),$H1516="",$H1516=0),"",OFFSET(M$1,MATCH($K1516,$K$1:$K1516,0)-1,0))</f>
        <v>F</v>
      </c>
    </row>
    <row r="1517" spans="1:14" customFormat="1" ht="12.75" x14ac:dyDescent="0.2">
      <c r="K1517">
        <f>COUNTA($A$1:$A1517)-1</f>
        <v>232</v>
      </c>
      <c r="M1517" s="85" t="str">
        <f ca="1">IF(OFFSET($M$1,MATCH(OFFSET(K1517,-1,0),$K$1:$K1517,0)-1,0)="F","F","")</f>
        <v>F</v>
      </c>
    </row>
    <row r="1518" spans="1:14" ht="22.5" x14ac:dyDescent="0.2">
      <c r="A1518" s="83" t="str">
        <f>CONCATENAR</f>
        <v>Composição FNDE 471</v>
      </c>
      <c r="B1518" s="86" t="s">
        <v>8423</v>
      </c>
      <c r="C1518" s="86" t="s">
        <v>8538</v>
      </c>
      <c r="D1518" s="87" t="s">
        <v>8456</v>
      </c>
      <c r="E1518" s="86" t="s">
        <v>6148</v>
      </c>
      <c r="F1518" s="88">
        <f t="shared" ref="F1518:G1518" ca="1" si="284">IF($L1518&gt;0,SUM(OFFSET(F1518,1,0,$L1518),0))</f>
        <v>42800</v>
      </c>
      <c r="G1518" s="88">
        <f t="shared" ca="1" si="284"/>
        <v>59077.29</v>
      </c>
      <c r="H1518" s="89"/>
      <c r="I1518" s="90">
        <f t="shared" ref="I1518:J1518" ca="1" si="285">IF(ISERROR(F1518),0,F1518)</f>
        <v>42800</v>
      </c>
      <c r="J1518" s="91">
        <f t="shared" ca="1" si="285"/>
        <v>59077.29</v>
      </c>
      <c r="K1518" s="1">
        <f>COUNTA($A$1:$A1518)-1</f>
        <v>233</v>
      </c>
      <c r="L1518" s="1">
        <f>IF(MAX(K:K)=K1518,MATCH(9999999,$K:$K)+1,MATCH(K1518+1,K:K,0))-ROW(L1518)-2</f>
        <v>4</v>
      </c>
      <c r="M1518" s="3" t="str">
        <f ca="1">IF(AND(OR(I1518&lt;&gt;0,J1518&lt;&gt;0),N1518="Sim"),"F","")</f>
        <v>F</v>
      </c>
      <c r="N1518" s="84" t="s">
        <v>64</v>
      </c>
    </row>
    <row r="1519" spans="1:14" x14ac:dyDescent="0.2">
      <c r="B1519" s="92" t="s">
        <v>15577</v>
      </c>
      <c r="C1519" s="92" t="s">
        <v>8593</v>
      </c>
      <c r="D1519" s="79" t="str">
        <f ca="1">IF(ISNUMBER($L1519),OFFSET(Banco!$A$1,Composições!$L1519-1,COLUMN(Composições!D1519)-1),"")</f>
        <v>RESERVATÓRIO METÁLICO CILÍNDRICO 30 MIL LITROS</v>
      </c>
      <c r="E1519" s="78" t="str">
        <f ca="1">IF(ISNUMBER($L1519),OFFSET(Banco!$A$1,Composições!$L1519-1,COLUMN(Composições!E1519)-1),"")</f>
        <v>UNIDADE</v>
      </c>
      <c r="F1519" s="78">
        <f t="shared" ref="F1519:G1522" ca="1" si="286">TRUNC($H1519*ROUND(I1519,2),2)</f>
        <v>42800</v>
      </c>
      <c r="G1519" s="78">
        <f t="shared" ca="1" si="286"/>
        <v>42800</v>
      </c>
      <c r="H1519" s="80">
        <v>1</v>
      </c>
      <c r="I1519" s="81">
        <f ca="1">IF(ISNUMBER($L1519),VALUE(OFFSET(Banco!$A$1,Composições!$L1519-1,COLUMN(Composições!I1519)-4)),0)</f>
        <v>42800</v>
      </c>
      <c r="J1519" s="81">
        <f ca="1">IF(ISNUMBER($L1519),VALUE(OFFSET(Banco!$A$1,Composições!$L1519-1,COLUMN(Composições!J1519)-4)),0)</f>
        <v>42800</v>
      </c>
      <c r="K1519" s="1">
        <f>COUNTA($A$1:$A1519)-1</f>
        <v>233</v>
      </c>
      <c r="L1519" s="1">
        <f ca="1">MATCH(Composições!CONCATENAR,Banco!$A:$A,0)</f>
        <v>292</v>
      </c>
      <c r="M1519" s="82" t="str">
        <f ca="1">IF(OR(ISERROR($L1519),$H1519="",$H1519=0),"",OFFSET(M$1,MATCH($K1519,$K$1:$K1519,0)-1,0))</f>
        <v>F</v>
      </c>
    </row>
    <row r="1520" spans="1:14" x14ac:dyDescent="0.2">
      <c r="B1520" s="102" t="s">
        <v>15541</v>
      </c>
      <c r="C1520" s="92" t="s">
        <v>7960</v>
      </c>
      <c r="D1520" s="79" t="str">
        <f ca="1">IF(ISNUMBER($L1520),OFFSET(Banco!$A$1,Composições!$L1520-1,COLUMN(Composições!D1520)-1),"")</f>
        <v>Escada marinheiro (em aço galvanizado)</v>
      </c>
      <c r="E1520" s="78" t="str">
        <f ca="1">IF(ISNUMBER($L1520),OFFSET(Banco!$A$1,Composições!$L1520-1,COLUMN(Composições!E1520)-1),"")</f>
        <v>m</v>
      </c>
      <c r="F1520" s="78">
        <f t="shared" ca="1" si="286"/>
        <v>0</v>
      </c>
      <c r="G1520" s="78">
        <f t="shared" ca="1" si="286"/>
        <v>8439.6</v>
      </c>
      <c r="H1520" s="80">
        <v>10</v>
      </c>
      <c r="I1520" s="81">
        <f ca="1">IF(ISNUMBER($L1520),VALUE(OFFSET(Banco!$A$1,Composições!$L1520-1,COLUMN(Composições!I1520)-4)),0)</f>
        <v>0</v>
      </c>
      <c r="J1520" s="81">
        <f ca="1">IF(ISNUMBER($L1520),VALUE(OFFSET(Banco!$A$1,Composições!$L1520-1,COLUMN(Composições!J1520)-4)),0)</f>
        <v>843.96</v>
      </c>
      <c r="K1520" s="1">
        <f>COUNTA($A$1:$A1520)-1</f>
        <v>233</v>
      </c>
      <c r="L1520" s="1">
        <f ca="1">MATCH(Composições!CONCATENAR,Banco!$A:$A,0)</f>
        <v>14792</v>
      </c>
      <c r="M1520" s="82" t="str">
        <f ca="1">IF(OR(ISERROR($L1520),$H1520="",$H1520=0),"",OFFSET(M$1,MATCH($K1520,$K$1:$K1520,0)-1,0))</f>
        <v>F</v>
      </c>
    </row>
    <row r="1521" spans="1:14" ht="45" x14ac:dyDescent="0.2">
      <c r="B1521" s="92" t="s">
        <v>6165</v>
      </c>
      <c r="C1521" s="92" t="s">
        <v>102</v>
      </c>
      <c r="D1521" s="79" t="str">
        <f ca="1">IF(ISNUMBER($L1521),OFFSET(Banco!$A$1,Composições!$L1521-1,COLUMN(Composições!D1521)-1),"")</f>
        <v>GUARDA-CORPO DE AÇO GALVANIZADO DE 1,10M DE ALTURA, MONTANTES TUBULARES DE 1.1/2  ESPAÇADOS DE 1,20M, TRAVESSA SUPERIOR DE 2 , GRADIL FORMADO POR BARRAS CHATAS EM FERRO DE 32X4,8MM, FIXADO COM CHUMBADOR MECÂNICO. AF_04/2019_PS</v>
      </c>
      <c r="E1521" s="78" t="str">
        <f ca="1">IF(ISNUMBER($L1521),OFFSET(Banco!$A$1,Composições!$L1521-1,COLUMN(Composições!E1521)-1),"")</f>
        <v>M</v>
      </c>
      <c r="F1521" s="78">
        <f t="shared" ca="1" si="286"/>
        <v>0</v>
      </c>
      <c r="G1521" s="78">
        <f t="shared" ca="1" si="286"/>
        <v>3760.94</v>
      </c>
      <c r="H1521" s="80">
        <v>6.97</v>
      </c>
      <c r="I1521" s="81">
        <f ca="1">IF(ISNUMBER($L1521),VALUE(OFFSET(Banco!$A$1,Composições!$L1521-1,COLUMN(Composições!I1521)-4)),0)</f>
        <v>0</v>
      </c>
      <c r="J1521" s="81">
        <f ca="1">IF(ISNUMBER($L1521),VALUE(OFFSET(Banco!$A$1,Composições!$L1521-1,COLUMN(Composições!J1521)-4)),0)</f>
        <v>539.59</v>
      </c>
      <c r="K1521" s="1">
        <f>COUNTA($A$1:$A1521)-1</f>
        <v>233</v>
      </c>
      <c r="L1521" s="1">
        <f ca="1">MATCH(Composições!CONCATENAR,Banco!$A:$A,0)</f>
        <v>4476</v>
      </c>
      <c r="M1521" s="82" t="str">
        <f ca="1">IF(OR(ISERROR($L1521),$H1521="",$H1521=0),"",OFFSET(M$1,MATCH($K1521,$K$1:$K1521,0)-1,0))</f>
        <v>F</v>
      </c>
    </row>
    <row r="1522" spans="1:14" ht="33.75" x14ac:dyDescent="0.2">
      <c r="B1522" s="92" t="s">
        <v>6165</v>
      </c>
      <c r="C1522" s="92" t="s">
        <v>122</v>
      </c>
      <c r="D1522" s="79" t="str">
        <f ca="1">IF(ISNUMBER($L1522),OFFSET(Banco!$A$1,Composições!$L1522-1,COLUMN(Composições!D1522)-1),"")</f>
        <v>PINTURA COM TINTA ALQUÍDICA DE ACABAMENTO (ESMALTE SINTÉTICO ACETINADO) PULVERIZADA SOBRE SUPERFÍCIES METÁLICAS (EXCETO PERFIL) EXECUTADO EM OBRA (02 DEMÃOS). AF_01/2020_PE</v>
      </c>
      <c r="E1522" s="78" t="str">
        <f ca="1">IF(ISNUMBER($L1522),OFFSET(Banco!$A$1,Composições!$L1522-1,COLUMN(Composições!E1522)-1),"")</f>
        <v>M2</v>
      </c>
      <c r="F1522" s="78">
        <f t="shared" ca="1" si="286"/>
        <v>0</v>
      </c>
      <c r="G1522" s="78">
        <f t="shared" ca="1" si="286"/>
        <v>4076.75</v>
      </c>
      <c r="H1522" s="80">
        <v>69.7</v>
      </c>
      <c r="I1522" s="81">
        <f ca="1">IF(ISNUMBER($L1522),VALUE(OFFSET(Banco!$A$1,Composições!$L1522-1,COLUMN(Composições!I1522)-4)),0)</f>
        <v>0</v>
      </c>
      <c r="J1522" s="81">
        <f ca="1">IF(ISNUMBER($L1522),VALUE(OFFSET(Banco!$A$1,Composições!$L1522-1,COLUMN(Composições!J1522)-4)),0)</f>
        <v>58.49</v>
      </c>
      <c r="K1522" s="1">
        <f>COUNTA($A$1:$A1522)-1</f>
        <v>233</v>
      </c>
      <c r="L1522" s="1">
        <f ca="1">MATCH(Composições!CONCATENAR,Banco!$A:$A,0)</f>
        <v>8164</v>
      </c>
      <c r="M1522" s="82" t="str">
        <f ca="1">IF(OR(ISERROR($L1522),$H1522="",$H1522=0),"",OFFSET(M$1,MATCH($K1522,$K$1:$K1522,0)-1,0))</f>
        <v>F</v>
      </c>
    </row>
    <row r="1523" spans="1:14" customFormat="1" ht="12.75" x14ac:dyDescent="0.2">
      <c r="K1523">
        <f>COUNTA($A$1:$A1523)-1</f>
        <v>233</v>
      </c>
      <c r="M1523" s="85" t="str">
        <f ca="1">IF(OFFSET($M$1,MATCH(OFFSET(K1523,-1,0),$K$1:$K1523,0)-1,0)="F","F","")</f>
        <v>F</v>
      </c>
    </row>
    <row r="1524" spans="1:14" ht="22.5" x14ac:dyDescent="0.2">
      <c r="A1524" s="83" t="str">
        <f>CONCATENAR</f>
        <v>Composição FNDE 30</v>
      </c>
      <c r="B1524" s="86" t="s">
        <v>8423</v>
      </c>
      <c r="C1524" s="86" t="s">
        <v>8004</v>
      </c>
      <c r="D1524" s="87" t="s">
        <v>8458</v>
      </c>
      <c r="E1524" s="86" t="s">
        <v>6148</v>
      </c>
      <c r="F1524" s="88">
        <f t="shared" ref="F1524:G1524" ca="1" si="287">IF($L1524&gt;0,SUM(OFFSET(F1524,1,0,$L1524),0))</f>
        <v>0</v>
      </c>
      <c r="G1524" s="88">
        <f t="shared" ca="1" si="287"/>
        <v>106.94</v>
      </c>
      <c r="H1524" s="89"/>
      <c r="I1524" s="90">
        <f t="shared" ref="I1524:J1524" ca="1" si="288">IF(ISERROR(F1524),0,F1524)</f>
        <v>0</v>
      </c>
      <c r="J1524" s="91">
        <f t="shared" ca="1" si="288"/>
        <v>106.94</v>
      </c>
      <c r="K1524" s="1">
        <f>COUNTA($A$1:$A1524)-1</f>
        <v>234</v>
      </c>
      <c r="L1524" s="1">
        <f>IF(MAX(K:K)=K1524,MATCH(9999999,$K:$K)+1,MATCH(K1524+1,K:K,0))-ROW(L1524)-2</f>
        <v>5</v>
      </c>
      <c r="M1524" s="3" t="str">
        <f ca="1">IF(AND(OR(I1524&lt;&gt;0,J1524&lt;&gt;0),N1524="Sim"),"F","")</f>
        <v>F</v>
      </c>
      <c r="N1524" s="84" t="s">
        <v>64</v>
      </c>
    </row>
    <row r="1525" spans="1:14" x14ac:dyDescent="0.2">
      <c r="B1525" s="92" t="s">
        <v>6169</v>
      </c>
      <c r="C1525" s="92" t="s">
        <v>8043</v>
      </c>
      <c r="D1525" s="79" t="str">
        <f ca="1">IF(ISNUMBER($L1525),OFFSET(Banco!$A$1,Composições!$L1525-1,COLUMN(Composições!D1525)-1),"")</f>
        <v>ANEL BORRACHA, PARA TUBO PVC, REDE COLETOR ESGOTO, DN 200 MM (NBR 7362)</v>
      </c>
      <c r="E1525" s="78" t="str">
        <f ca="1">IF(ISNUMBER($L1525),OFFSET(Banco!$A$1,Composições!$L1525-1,COLUMN(Composições!E1525)-1),"")</f>
        <v>UN</v>
      </c>
      <c r="F1525" s="78">
        <f t="shared" ref="F1525:G1529" ca="1" si="289">TRUNC($H1525*ROUND(I1525,2),2)</f>
        <v>0</v>
      </c>
      <c r="G1525" s="78">
        <f t="shared" ca="1" si="289"/>
        <v>30.86</v>
      </c>
      <c r="H1525" s="80">
        <v>2</v>
      </c>
      <c r="I1525" s="81">
        <f ca="1">IF(ISNUMBER($L1525),VALUE(OFFSET(Banco!$A$1,Composições!$L1525-1,COLUMN(Composições!I1525)-4)),0)</f>
        <v>0</v>
      </c>
      <c r="J1525" s="81">
        <f ca="1">IF(ISNUMBER($L1525),VALUE(OFFSET(Banco!$A$1,Composições!$L1525-1,COLUMN(Composições!J1525)-4)),0)</f>
        <v>15.43</v>
      </c>
      <c r="K1525" s="1">
        <f>COUNTA($A$1:$A1525)-1</f>
        <v>234</v>
      </c>
      <c r="L1525" s="1">
        <f ca="1">MATCH(Composições!CONCATENAR,Banco!$A:$A,0)</f>
        <v>10128</v>
      </c>
      <c r="M1525" s="82" t="str">
        <f ca="1">IF(OR(ISERROR($L1525),$H1525="",$H1525=0),"",OFFSET(M$1,MATCH($K1525,$K$1:$K1525,0)-1,0))</f>
        <v>F</v>
      </c>
    </row>
    <row r="1526" spans="1:14" x14ac:dyDescent="0.2">
      <c r="B1526" s="92" t="s">
        <v>6169</v>
      </c>
      <c r="C1526" s="92" t="s">
        <v>8044</v>
      </c>
      <c r="D1526" s="79" t="str">
        <f ca="1">IF(ISNUMBER($L1526),OFFSET(Banco!$A$1,Composições!$L1526-1,COLUMN(Composições!D1526)-1),"")</f>
        <v>CAP, PVC, JE, OCRE, DN 200 MM (CONEXAO PARA TUBO COLETOR DE ESGOTO)</v>
      </c>
      <c r="E1526" s="78" t="str">
        <f ca="1">IF(ISNUMBER($L1526),OFFSET(Banco!$A$1,Composições!$L1526-1,COLUMN(Composições!E1526)-1),"")</f>
        <v>UN</v>
      </c>
      <c r="F1526" s="78">
        <f t="shared" ca="1" si="289"/>
        <v>0</v>
      </c>
      <c r="G1526" s="78">
        <f t="shared" ca="1" si="289"/>
        <v>71.48</v>
      </c>
      <c r="H1526" s="80">
        <v>1</v>
      </c>
      <c r="I1526" s="81">
        <f ca="1">IF(ISNUMBER($L1526),VALUE(OFFSET(Banco!$A$1,Composições!$L1526-1,COLUMN(Composições!I1526)-4)),0)</f>
        <v>0</v>
      </c>
      <c r="J1526" s="81">
        <f ca="1">IF(ISNUMBER($L1526),VALUE(OFFSET(Banco!$A$1,Composições!$L1526-1,COLUMN(Composições!J1526)-4)),0)</f>
        <v>71.48</v>
      </c>
      <c r="K1526" s="1">
        <f>COUNTA($A$1:$A1526)-1</f>
        <v>234</v>
      </c>
      <c r="L1526" s="1">
        <f ca="1">MATCH(Composições!CONCATENAR,Banco!$A:$A,0)</f>
        <v>10965</v>
      </c>
      <c r="M1526" s="82" t="str">
        <f ca="1">IF(OR(ISERROR($L1526),$H1526="",$H1526=0),"",OFFSET(M$1,MATCH($K1526,$K$1:$K1526,0)-1,0))</f>
        <v>F</v>
      </c>
    </row>
    <row r="1527" spans="1:14" ht="22.5" x14ac:dyDescent="0.2">
      <c r="B1527" s="92" t="s">
        <v>6169</v>
      </c>
      <c r="C1527" s="92" t="s">
        <v>8042</v>
      </c>
      <c r="D1527" s="79" t="str">
        <f ca="1">IF(ISNUMBER($L1527),OFFSET(Banco!$A$1,Composições!$L1527-1,COLUMN(Composições!D1527)-1),"")</f>
        <v>PASTA LUBRIFICANTE PARA TUBOS E CONEXOES COM JUNTA ELASTICA, EMBALAGEM DE *400* GR (USO EM PVC, ACO, POLIETILENO E OUTROS)</v>
      </c>
      <c r="E1527" s="78" t="str">
        <f ca="1">IF(ISNUMBER($L1527),OFFSET(Banco!$A$1,Composições!$L1527-1,COLUMN(Composições!E1527)-1),"")</f>
        <v>UN</v>
      </c>
      <c r="F1527" s="78">
        <f t="shared" ca="1" si="289"/>
        <v>0</v>
      </c>
      <c r="G1527" s="78">
        <f t="shared" ca="1" si="289"/>
        <v>1.27</v>
      </c>
      <c r="H1527" s="80">
        <v>0.05</v>
      </c>
      <c r="I1527" s="81">
        <f ca="1">IF(ISNUMBER($L1527),VALUE(OFFSET(Banco!$A$1,Composições!$L1527-1,COLUMN(Composições!I1527)-4)),0)</f>
        <v>0</v>
      </c>
      <c r="J1527" s="81">
        <f ca="1">IF(ISNUMBER($L1527),VALUE(OFFSET(Banco!$A$1,Composições!$L1527-1,COLUMN(Composições!J1527)-4)),0)</f>
        <v>25.4</v>
      </c>
      <c r="K1527" s="1">
        <f>COUNTA($A$1:$A1527)-1</f>
        <v>234</v>
      </c>
      <c r="L1527" s="1">
        <f ca="1">MATCH(Composições!CONCATENAR,Banco!$A:$A,0)</f>
        <v>13151</v>
      </c>
      <c r="M1527" s="82" t="str">
        <f ca="1">IF(OR(ISERROR($L1527),$H1527="",$H1527=0),"",OFFSET(M$1,MATCH($K1527,$K$1:$K1527,0)-1,0))</f>
        <v>F</v>
      </c>
    </row>
    <row r="1528" spans="1:14" ht="22.5" x14ac:dyDescent="0.2">
      <c r="B1528" s="92" t="s">
        <v>6165</v>
      </c>
      <c r="C1528" s="92" t="s">
        <v>142</v>
      </c>
      <c r="D1528" s="79" t="str">
        <f ca="1">IF(ISNUMBER($L1528),OFFSET(Banco!$A$1,Composições!$L1528-1,COLUMN(Composições!D1528)-1),"")</f>
        <v>AUXILIAR DE ENCANADOR OU BOMBEIRO HIDRÁULICO COM ENCARGOS COMPLEMENTARES</v>
      </c>
      <c r="E1528" s="78" t="str">
        <f ca="1">IF(ISNUMBER($L1528),OFFSET(Banco!$A$1,Composições!$L1528-1,COLUMN(Composições!E1528)-1),"")</f>
        <v>H</v>
      </c>
      <c r="F1528" s="78">
        <f t="shared" ca="1" si="289"/>
        <v>0</v>
      </c>
      <c r="G1528" s="78">
        <f t="shared" ca="1" si="289"/>
        <v>1.48</v>
      </c>
      <c r="H1528" s="80">
        <v>6.0699999999999997E-2</v>
      </c>
      <c r="I1528" s="81">
        <f ca="1">IF(ISNUMBER($L1528),VALUE(OFFSET(Banco!$A$1,Composições!$L1528-1,COLUMN(Composições!I1528)-4)),0)</f>
        <v>0</v>
      </c>
      <c r="J1528" s="81">
        <f ca="1">IF(ISNUMBER($L1528),VALUE(OFFSET(Banco!$A$1,Composições!$L1528-1,COLUMN(Composições!J1528)-4)),0)</f>
        <v>24.48</v>
      </c>
      <c r="K1528" s="1">
        <f>COUNTA($A$1:$A1528)-1</f>
        <v>234</v>
      </c>
      <c r="L1528" s="1">
        <f ca="1">MATCH(Composições!CONCATENAR,Banco!$A:$A,0)</f>
        <v>7040</v>
      </c>
      <c r="M1528" s="82" t="str">
        <f ca="1">IF(OR(ISERROR($L1528),$H1528="",$H1528=0),"",OFFSET(M$1,MATCH($K1528,$K$1:$K1528,0)-1,0))</f>
        <v>F</v>
      </c>
    </row>
    <row r="1529" spans="1:14" x14ac:dyDescent="0.2">
      <c r="B1529" s="92" t="s">
        <v>6165</v>
      </c>
      <c r="C1529" s="92" t="s">
        <v>149</v>
      </c>
      <c r="D1529" s="79" t="str">
        <f ca="1">IF(ISNUMBER($L1529),OFFSET(Banco!$A$1,Composições!$L1529-1,COLUMN(Composições!D1529)-1),"")</f>
        <v>ENCANADOR OU BOMBEIRO HIDRÁULICO COM ENCARGOS COMPLEMENTARES</v>
      </c>
      <c r="E1529" s="78" t="str">
        <f ca="1">IF(ISNUMBER($L1529),OFFSET(Banco!$A$1,Composições!$L1529-1,COLUMN(Composições!E1529)-1),"")</f>
        <v>H</v>
      </c>
      <c r="F1529" s="78">
        <f t="shared" ca="1" si="289"/>
        <v>0</v>
      </c>
      <c r="G1529" s="78">
        <f t="shared" ca="1" si="289"/>
        <v>1.85</v>
      </c>
      <c r="H1529" s="80">
        <v>6.0699999999999997E-2</v>
      </c>
      <c r="I1529" s="81">
        <f ca="1">IF(ISNUMBER($L1529),VALUE(OFFSET(Banco!$A$1,Composições!$L1529-1,COLUMN(Composições!I1529)-4)),0)</f>
        <v>0</v>
      </c>
      <c r="J1529" s="81">
        <f ca="1">IF(ISNUMBER($L1529),VALUE(OFFSET(Banco!$A$1,Composições!$L1529-1,COLUMN(Composições!J1529)-4)),0)</f>
        <v>30.48</v>
      </c>
      <c r="K1529" s="1">
        <f>COUNTA($A$1:$A1529)-1</f>
        <v>234</v>
      </c>
      <c r="L1529" s="1">
        <f ca="1">MATCH(Composições!CONCATENAR,Banco!$A:$A,0)</f>
        <v>7263</v>
      </c>
      <c r="M1529" s="82" t="str">
        <f ca="1">IF(OR(ISERROR($L1529),$H1529="",$H1529=0),"",OFFSET(M$1,MATCH($K1529,$K$1:$K1529,0)-1,0))</f>
        <v>F</v>
      </c>
    </row>
    <row r="1530" spans="1:14" customFormat="1" ht="12.75" x14ac:dyDescent="0.2">
      <c r="K1530">
        <f>COUNTA($A$1:$A1530)-1</f>
        <v>234</v>
      </c>
      <c r="M1530" s="85" t="str">
        <f ca="1">IF(OFFSET($M$1,MATCH(OFFSET(K1530,-1,0),$K$1:$K1530,0)-1,0)="F","F","")</f>
        <v>F</v>
      </c>
    </row>
    <row r="1531" spans="1:14" ht="33.75" x14ac:dyDescent="0.2">
      <c r="A1531" s="83" t="str">
        <f>CONCATENAR</f>
        <v>Composição FNDE 417</v>
      </c>
      <c r="B1531" s="86" t="s">
        <v>8423</v>
      </c>
      <c r="C1531" s="86" t="s">
        <v>8005</v>
      </c>
      <c r="D1531" s="87" t="s">
        <v>8459</v>
      </c>
      <c r="E1531" s="86" t="s">
        <v>6148</v>
      </c>
      <c r="F1531" s="88">
        <f t="shared" ref="F1531:G1531" ca="1" si="290">IF($L1531&gt;0,SUM(OFFSET(F1531,1,0,$L1531),0))</f>
        <v>0</v>
      </c>
      <c r="G1531" s="88">
        <f t="shared" ca="1" si="290"/>
        <v>57.92</v>
      </c>
      <c r="H1531" s="89"/>
      <c r="I1531" s="90">
        <f t="shared" ref="I1531:J1531" ca="1" si="291">IF(ISERROR(F1531),0,F1531)</f>
        <v>0</v>
      </c>
      <c r="J1531" s="91">
        <f t="shared" ca="1" si="291"/>
        <v>57.92</v>
      </c>
      <c r="K1531" s="1">
        <f>COUNTA($A$1:$A1531)-1</f>
        <v>235</v>
      </c>
      <c r="L1531" s="1">
        <f>IF(MAX(K:K)=K1531,MATCH(9999999,$K:$K)+1,MATCH(K1531+1,K:K,0))-ROW(L1531)-2</f>
        <v>5</v>
      </c>
      <c r="M1531" s="3" t="str">
        <f ca="1">IF(AND(OR(I1531&lt;&gt;0,J1531&lt;&gt;0),N1531="Sim"),"F","")</f>
        <v>F</v>
      </c>
      <c r="N1531" s="84" t="s">
        <v>64</v>
      </c>
    </row>
    <row r="1532" spans="1:14" x14ac:dyDescent="0.2">
      <c r="B1532" s="92" t="s">
        <v>6169</v>
      </c>
      <c r="C1532" s="92" t="s">
        <v>8045</v>
      </c>
      <c r="D1532" s="79" t="str">
        <f ca="1">IF(ISNUMBER($L1532),OFFSET(Banco!$A$1,Composições!$L1532-1,COLUMN(Composições!D1532)-1),"")</f>
        <v>ANEL BORRACHA PARA TUBO ESGOTO PREDIAL, DN 75 MM (NBR 5688)</v>
      </c>
      <c r="E1532" s="78" t="str">
        <f ca="1">IF(ISNUMBER($L1532),OFFSET(Banco!$A$1,Composições!$L1532-1,COLUMN(Composições!E1532)-1),"")</f>
        <v>UN</v>
      </c>
      <c r="F1532" s="78">
        <f t="shared" ref="F1532:G1536" ca="1" si="292">TRUNC($H1532*ROUND(I1532,2),2)</f>
        <v>0</v>
      </c>
      <c r="G1532" s="78">
        <f t="shared" ca="1" si="292"/>
        <v>4.84</v>
      </c>
      <c r="H1532" s="80">
        <v>2</v>
      </c>
      <c r="I1532" s="81">
        <f ca="1">IF(ISNUMBER($L1532),VALUE(OFFSET(Banco!$A$1,Composições!$L1532-1,COLUMN(Composições!I1532)-4)),0)</f>
        <v>0</v>
      </c>
      <c r="J1532" s="81">
        <f ca="1">IF(ISNUMBER($L1532),VALUE(OFFSET(Banco!$A$1,Composições!$L1532-1,COLUMN(Composições!J1532)-4)),0)</f>
        <v>2.42</v>
      </c>
      <c r="K1532" s="1">
        <f>COUNTA($A$1:$A1532)-1</f>
        <v>235</v>
      </c>
      <c r="L1532" s="1">
        <f ca="1">MATCH(Composições!CONCATENAR,Banco!$A:$A,0)</f>
        <v>10118</v>
      </c>
      <c r="M1532" s="82" t="str">
        <f ca="1">IF(OR(ISERROR($L1532),$H1532="",$H1532=0),"",OFFSET(M$1,MATCH($K1532,$K$1:$K1532,0)-1,0))</f>
        <v>F</v>
      </c>
    </row>
    <row r="1533" spans="1:14" x14ac:dyDescent="0.2">
      <c r="B1533" s="92" t="s">
        <v>6169</v>
      </c>
      <c r="C1533" s="92" t="s">
        <v>8046</v>
      </c>
      <c r="D1533" s="79" t="str">
        <f ca="1">IF(ISNUMBER($L1533),OFFSET(Banco!$A$1,Composições!$L1533-1,COLUMN(Composições!D1533)-1),"")</f>
        <v>CURVA PVC LONGA 90 GRAUS, DN 75 MM, PARA ESGOTO PREDIAL</v>
      </c>
      <c r="E1533" s="78" t="str">
        <f ca="1">IF(ISNUMBER($L1533),OFFSET(Banco!$A$1,Composições!$L1533-1,COLUMN(Composições!E1533)-1),"")</f>
        <v>UN</v>
      </c>
      <c r="F1533" s="78">
        <f t="shared" ca="1" si="292"/>
        <v>0</v>
      </c>
      <c r="G1533" s="78">
        <f t="shared" ca="1" si="292"/>
        <v>44.28</v>
      </c>
      <c r="H1533" s="80">
        <v>1</v>
      </c>
      <c r="I1533" s="81">
        <f ca="1">IF(ISNUMBER($L1533),VALUE(OFFSET(Banco!$A$1,Composições!$L1533-1,COLUMN(Composições!I1533)-4)),0)</f>
        <v>0</v>
      </c>
      <c r="J1533" s="81">
        <f ca="1">IF(ISNUMBER($L1533),VALUE(OFFSET(Banco!$A$1,Composições!$L1533-1,COLUMN(Composições!J1533)-4)),0)</f>
        <v>44.28</v>
      </c>
      <c r="K1533" s="1">
        <f>COUNTA($A$1:$A1533)-1</f>
        <v>235</v>
      </c>
      <c r="L1533" s="1">
        <f ca="1">MATCH(Composições!CONCATENAR,Banco!$A:$A,0)</f>
        <v>11593</v>
      </c>
      <c r="M1533" s="82" t="str">
        <f ca="1">IF(OR(ISERROR($L1533),$H1533="",$H1533=0),"",OFFSET(M$1,MATCH($K1533,$K$1:$K1533,0)-1,0))</f>
        <v>F</v>
      </c>
    </row>
    <row r="1534" spans="1:14" ht="22.5" x14ac:dyDescent="0.2">
      <c r="B1534" s="92" t="s">
        <v>6169</v>
      </c>
      <c r="C1534" s="92" t="s">
        <v>8042</v>
      </c>
      <c r="D1534" s="79" t="str">
        <f ca="1">IF(ISNUMBER($L1534),OFFSET(Banco!$A$1,Composições!$L1534-1,COLUMN(Composições!D1534)-1),"")</f>
        <v>PASTA LUBRIFICANTE PARA TUBOS E CONEXOES COM JUNTA ELASTICA, EMBALAGEM DE *400* GR (USO EM PVC, ACO, POLIETILENO E OUTROS)</v>
      </c>
      <c r="E1534" s="78" t="str">
        <f ca="1">IF(ISNUMBER($L1534),OFFSET(Banco!$A$1,Composições!$L1534-1,COLUMN(Composições!E1534)-1),"")</f>
        <v>UN</v>
      </c>
      <c r="F1534" s="78">
        <f t="shared" ca="1" si="292"/>
        <v>0</v>
      </c>
      <c r="G1534" s="78">
        <f t="shared" ca="1" si="292"/>
        <v>1.9</v>
      </c>
      <c r="H1534" s="80">
        <v>7.4999999999999997E-2</v>
      </c>
      <c r="I1534" s="81">
        <f ca="1">IF(ISNUMBER($L1534),VALUE(OFFSET(Banco!$A$1,Composições!$L1534-1,COLUMN(Composições!I1534)-4)),0)</f>
        <v>0</v>
      </c>
      <c r="J1534" s="81">
        <f ca="1">IF(ISNUMBER($L1534),VALUE(OFFSET(Banco!$A$1,Composições!$L1534-1,COLUMN(Composições!J1534)-4)),0)</f>
        <v>25.4</v>
      </c>
      <c r="K1534" s="1">
        <f>COUNTA($A$1:$A1534)-1</f>
        <v>235</v>
      </c>
      <c r="L1534" s="1">
        <f ca="1">MATCH(Composições!CONCATENAR,Banco!$A:$A,0)</f>
        <v>13151</v>
      </c>
      <c r="M1534" s="82" t="str">
        <f ca="1">IF(OR(ISERROR($L1534),$H1534="",$H1534=0),"",OFFSET(M$1,MATCH($K1534,$K$1:$K1534,0)-1,0))</f>
        <v>F</v>
      </c>
    </row>
    <row r="1535" spans="1:14" ht="22.5" x14ac:dyDescent="0.2">
      <c r="B1535" s="92" t="s">
        <v>6165</v>
      </c>
      <c r="C1535" s="92" t="s">
        <v>142</v>
      </c>
      <c r="D1535" s="79" t="str">
        <f ca="1">IF(ISNUMBER($L1535),OFFSET(Banco!$A$1,Composições!$L1535-1,COLUMN(Composições!D1535)-1),"")</f>
        <v>AUXILIAR DE ENCANADOR OU BOMBEIRO HIDRÁULICO COM ENCARGOS COMPLEMENTARES</v>
      </c>
      <c r="E1535" s="78" t="str">
        <f ca="1">IF(ISNUMBER($L1535),OFFSET(Banco!$A$1,Composições!$L1535-1,COLUMN(Composições!E1535)-1),"")</f>
        <v>H</v>
      </c>
      <c r="F1535" s="78">
        <f t="shared" ca="1" si="292"/>
        <v>0</v>
      </c>
      <c r="G1535" s="78">
        <f t="shared" ca="1" si="292"/>
        <v>3.07</v>
      </c>
      <c r="H1535" s="80">
        <v>0.12570000000000001</v>
      </c>
      <c r="I1535" s="81">
        <f ca="1">IF(ISNUMBER($L1535),VALUE(OFFSET(Banco!$A$1,Composições!$L1535-1,COLUMN(Composições!I1535)-4)),0)</f>
        <v>0</v>
      </c>
      <c r="J1535" s="81">
        <f ca="1">IF(ISNUMBER($L1535),VALUE(OFFSET(Banco!$A$1,Composições!$L1535-1,COLUMN(Composições!J1535)-4)),0)</f>
        <v>24.48</v>
      </c>
      <c r="K1535" s="1">
        <f>COUNTA($A$1:$A1535)-1</f>
        <v>235</v>
      </c>
      <c r="L1535" s="1">
        <f ca="1">MATCH(Composições!CONCATENAR,Banco!$A:$A,0)</f>
        <v>7040</v>
      </c>
      <c r="M1535" s="82" t="str">
        <f ca="1">IF(OR(ISERROR($L1535),$H1535="",$H1535=0),"",OFFSET(M$1,MATCH($K1535,$K$1:$K1535,0)-1,0))</f>
        <v>F</v>
      </c>
    </row>
    <row r="1536" spans="1:14" x14ac:dyDescent="0.2">
      <c r="B1536" s="92" t="s">
        <v>6165</v>
      </c>
      <c r="C1536" s="92" t="s">
        <v>149</v>
      </c>
      <c r="D1536" s="79" t="str">
        <f ca="1">IF(ISNUMBER($L1536),OFFSET(Banco!$A$1,Composições!$L1536-1,COLUMN(Composições!D1536)-1),"")</f>
        <v>ENCANADOR OU BOMBEIRO HIDRÁULICO COM ENCARGOS COMPLEMENTARES</v>
      </c>
      <c r="E1536" s="78" t="str">
        <f ca="1">IF(ISNUMBER($L1536),OFFSET(Banco!$A$1,Composições!$L1536-1,COLUMN(Composições!E1536)-1),"")</f>
        <v>H</v>
      </c>
      <c r="F1536" s="78">
        <f t="shared" ca="1" si="292"/>
        <v>0</v>
      </c>
      <c r="G1536" s="78">
        <f t="shared" ca="1" si="292"/>
        <v>3.83</v>
      </c>
      <c r="H1536" s="80">
        <v>0.12570000000000001</v>
      </c>
      <c r="I1536" s="81">
        <f ca="1">IF(ISNUMBER($L1536),VALUE(OFFSET(Banco!$A$1,Composições!$L1536-1,COLUMN(Composições!I1536)-4)),0)</f>
        <v>0</v>
      </c>
      <c r="J1536" s="81">
        <f ca="1">IF(ISNUMBER($L1536),VALUE(OFFSET(Banco!$A$1,Composições!$L1536-1,COLUMN(Composições!J1536)-4)),0)</f>
        <v>30.48</v>
      </c>
      <c r="K1536" s="1">
        <f>COUNTA($A$1:$A1536)-1</f>
        <v>235</v>
      </c>
      <c r="L1536" s="1">
        <f ca="1">MATCH(Composições!CONCATENAR,Banco!$A:$A,0)</f>
        <v>7263</v>
      </c>
      <c r="M1536" s="82" t="str">
        <f ca="1">IF(OR(ISERROR($L1536),$H1536="",$H1536=0),"",OFFSET(M$1,MATCH($K1536,$K$1:$K1536,0)-1,0))</f>
        <v>F</v>
      </c>
    </row>
    <row r="1537" spans="1:14" customFormat="1" ht="12.75" x14ac:dyDescent="0.2">
      <c r="K1537">
        <f>COUNTA($A$1:$A1537)-1</f>
        <v>235</v>
      </c>
      <c r="M1537" s="85" t="str">
        <f ca="1">IF(OFFSET($M$1,MATCH(OFFSET(K1537,-1,0),$K$1:$K1537,0)-1,0)="F","F","")</f>
        <v>F</v>
      </c>
    </row>
    <row r="1538" spans="1:14" ht="33.75" x14ac:dyDescent="0.2">
      <c r="A1538" s="83" t="str">
        <f>CONCATENAR</f>
        <v>Composição FNDE 420</v>
      </c>
      <c r="B1538" s="86" t="s">
        <v>8423</v>
      </c>
      <c r="C1538" s="86" t="s">
        <v>8460</v>
      </c>
      <c r="D1538" s="87" t="s">
        <v>8010</v>
      </c>
      <c r="E1538" s="86" t="s">
        <v>6148</v>
      </c>
      <c r="F1538" s="88">
        <f t="shared" ref="F1538:G1538" ca="1" si="293">IF($L1538&gt;0,SUM(OFFSET(F1538,1,0,$L1538),0))</f>
        <v>0</v>
      </c>
      <c r="G1538" s="88">
        <f t="shared" ca="1" si="293"/>
        <v>42.53</v>
      </c>
      <c r="H1538" s="89"/>
      <c r="I1538" s="90">
        <f t="shared" ref="I1538:J1538" ca="1" si="294">IF(ISERROR(F1538),0,F1538)</f>
        <v>0</v>
      </c>
      <c r="J1538" s="91">
        <f t="shared" ca="1" si="294"/>
        <v>42.53</v>
      </c>
      <c r="K1538" s="1">
        <f>COUNTA($A$1:$A1538)-1</f>
        <v>236</v>
      </c>
      <c r="L1538" s="1">
        <f>IF(MAX(K:K)=K1538,MATCH(9999999,$K:$K)+1,MATCH(K1538+1,K:K,0))-ROW(L1538)-2</f>
        <v>5</v>
      </c>
      <c r="M1538" s="3" t="str">
        <f ca="1">IF(AND(OR(I1538&lt;&gt;0,J1538&lt;&gt;0),N1538="Sim"),"F","")</f>
        <v>F</v>
      </c>
      <c r="N1538" s="84" t="s">
        <v>64</v>
      </c>
    </row>
    <row r="1539" spans="1:14" x14ac:dyDescent="0.2">
      <c r="B1539" s="92" t="s">
        <v>6169</v>
      </c>
      <c r="C1539" s="92" t="s">
        <v>8049</v>
      </c>
      <c r="D1539" s="79" t="str">
        <f ca="1">IF(ISNUMBER($L1539),OFFSET(Banco!$A$1,Composições!$L1539-1,COLUMN(Composições!D1539)-1),"")</f>
        <v>ANEL BORRACHA PARA TUBO ESGOTO PREDIAL, DN 100 MM (NBR 5688)</v>
      </c>
      <c r="E1539" s="78" t="str">
        <f ca="1">IF(ISNUMBER($L1539),OFFSET(Banco!$A$1,Composições!$L1539-1,COLUMN(Composições!E1539)-1),"")</f>
        <v>UN</v>
      </c>
      <c r="F1539" s="78">
        <f t="shared" ref="F1539:G1543" ca="1" si="295">TRUNC($H1539*ROUND(I1539,2),2)</f>
        <v>0</v>
      </c>
      <c r="G1539" s="78">
        <f t="shared" ca="1" si="295"/>
        <v>5.84</v>
      </c>
      <c r="H1539" s="80">
        <v>2</v>
      </c>
      <c r="I1539" s="81">
        <f ca="1">IF(ISNUMBER($L1539),VALUE(OFFSET(Banco!$A$1,Composições!$L1539-1,COLUMN(Composições!I1539)-4)),0)</f>
        <v>0</v>
      </c>
      <c r="J1539" s="81">
        <f ca="1">IF(ISNUMBER($L1539),VALUE(OFFSET(Banco!$A$1,Composições!$L1539-1,COLUMN(Composições!J1539)-4)),0)</f>
        <v>2.92</v>
      </c>
      <c r="K1539" s="1">
        <f>COUNTA($A$1:$A1539)-1</f>
        <v>236</v>
      </c>
      <c r="L1539" s="1">
        <f ca="1">MATCH(Composições!CONCATENAR,Banco!$A:$A,0)</f>
        <v>10116</v>
      </c>
      <c r="M1539" s="82" t="str">
        <f ca="1">IF(OR(ISERROR($L1539),$H1539="",$H1539=0),"",OFFSET(M$1,MATCH($K1539,$K$1:$K1539,0)-1,0))</f>
        <v>F</v>
      </c>
    </row>
    <row r="1540" spans="1:14" x14ac:dyDescent="0.2">
      <c r="B1540" s="92" t="s">
        <v>6169</v>
      </c>
      <c r="C1540" s="92" t="s">
        <v>8050</v>
      </c>
      <c r="D1540" s="79" t="str">
        <f ca="1">IF(ISNUMBER($L1540),OFFSET(Banco!$A$1,Composições!$L1540-1,COLUMN(Composições!D1540)-1),"")</f>
        <v>CURVA PVC CURTA 90 GRAUS, DN 100 MM, PARA ESGOTO PREDIAL</v>
      </c>
      <c r="E1540" s="78" t="str">
        <f ca="1">IF(ISNUMBER($L1540),OFFSET(Banco!$A$1,Composições!$L1540-1,COLUMN(Composições!E1540)-1),"")</f>
        <v>UN</v>
      </c>
      <c r="F1540" s="78">
        <f t="shared" ca="1" si="295"/>
        <v>0</v>
      </c>
      <c r="G1540" s="78">
        <f t="shared" ca="1" si="295"/>
        <v>23.19</v>
      </c>
      <c r="H1540" s="80">
        <v>1</v>
      </c>
      <c r="I1540" s="81">
        <f ca="1">IF(ISNUMBER($L1540),VALUE(OFFSET(Banco!$A$1,Composições!$L1540-1,COLUMN(Composições!I1540)-4)),0)</f>
        <v>0</v>
      </c>
      <c r="J1540" s="81">
        <f ca="1">IF(ISNUMBER($L1540),VALUE(OFFSET(Banco!$A$1,Composições!$L1540-1,COLUMN(Composições!J1540)-4)),0)</f>
        <v>23.19</v>
      </c>
      <c r="K1540" s="1">
        <f>COUNTA($A$1:$A1540)-1</f>
        <v>236</v>
      </c>
      <c r="L1540" s="1">
        <f ca="1">MATCH(Composições!CONCATENAR,Banco!$A:$A,0)</f>
        <v>11586</v>
      </c>
      <c r="M1540" s="82" t="str">
        <f ca="1">IF(OR(ISERROR($L1540),$H1540="",$H1540=0),"",OFFSET(M$1,MATCH($K1540,$K$1:$K1540,0)-1,0))</f>
        <v>F</v>
      </c>
    </row>
    <row r="1541" spans="1:14" ht="22.5" x14ac:dyDescent="0.2">
      <c r="B1541" s="92" t="s">
        <v>6169</v>
      </c>
      <c r="C1541" s="92" t="s">
        <v>8042</v>
      </c>
      <c r="D1541" s="79" t="str">
        <f ca="1">IF(ISNUMBER($L1541),OFFSET(Banco!$A$1,Composições!$L1541-1,COLUMN(Composições!D1541)-1),"")</f>
        <v>PASTA LUBRIFICANTE PARA TUBOS E CONEXOES COM JUNTA ELASTICA, EMBALAGEM DE *400* GR (USO EM PVC, ACO, POLIETILENO E OUTROS)</v>
      </c>
      <c r="E1541" s="78" t="str">
        <f ca="1">IF(ISNUMBER($L1541),OFFSET(Banco!$A$1,Composições!$L1541-1,COLUMN(Composições!E1541)-1),"")</f>
        <v>UN</v>
      </c>
      <c r="F1541" s="78">
        <f t="shared" ca="1" si="295"/>
        <v>0</v>
      </c>
      <c r="G1541" s="78">
        <f t="shared" ca="1" si="295"/>
        <v>2.92</v>
      </c>
      <c r="H1541" s="80">
        <v>0.115</v>
      </c>
      <c r="I1541" s="81">
        <f ca="1">IF(ISNUMBER($L1541),VALUE(OFFSET(Banco!$A$1,Composições!$L1541-1,COLUMN(Composições!I1541)-4)),0)</f>
        <v>0</v>
      </c>
      <c r="J1541" s="81">
        <f ca="1">IF(ISNUMBER($L1541),VALUE(OFFSET(Banco!$A$1,Composições!$L1541-1,COLUMN(Composições!J1541)-4)),0)</f>
        <v>25.4</v>
      </c>
      <c r="K1541" s="1">
        <f>COUNTA($A$1:$A1541)-1</f>
        <v>236</v>
      </c>
      <c r="L1541" s="1">
        <f ca="1">MATCH(Composições!CONCATENAR,Banco!$A:$A,0)</f>
        <v>13151</v>
      </c>
      <c r="M1541" s="82" t="str">
        <f ca="1">IF(OR(ISERROR($L1541),$H1541="",$H1541=0),"",OFFSET(M$1,MATCH($K1541,$K$1:$K1541,0)-1,0))</f>
        <v>F</v>
      </c>
    </row>
    <row r="1542" spans="1:14" ht="22.5" x14ac:dyDescent="0.2">
      <c r="B1542" s="92" t="s">
        <v>6165</v>
      </c>
      <c r="C1542" s="92" t="s">
        <v>142</v>
      </c>
      <c r="D1542" s="79" t="str">
        <f ca="1">IF(ISNUMBER($L1542),OFFSET(Banco!$A$1,Composições!$L1542-1,COLUMN(Composições!D1542)-1),"")</f>
        <v>AUXILIAR DE ENCANADOR OU BOMBEIRO HIDRÁULICO COM ENCARGOS COMPLEMENTARES</v>
      </c>
      <c r="E1542" s="78" t="str">
        <f ca="1">IF(ISNUMBER($L1542),OFFSET(Banco!$A$1,Composições!$L1542-1,COLUMN(Composições!E1542)-1),"")</f>
        <v>H</v>
      </c>
      <c r="F1542" s="78">
        <f t="shared" ca="1" si="295"/>
        <v>0</v>
      </c>
      <c r="G1542" s="78">
        <f t="shared" ca="1" si="295"/>
        <v>4.71</v>
      </c>
      <c r="H1542" s="80">
        <v>0.19259999999999999</v>
      </c>
      <c r="I1542" s="81">
        <f ca="1">IF(ISNUMBER($L1542),VALUE(OFFSET(Banco!$A$1,Composições!$L1542-1,COLUMN(Composições!I1542)-4)),0)</f>
        <v>0</v>
      </c>
      <c r="J1542" s="81">
        <f ca="1">IF(ISNUMBER($L1542),VALUE(OFFSET(Banco!$A$1,Composições!$L1542-1,COLUMN(Composições!J1542)-4)),0)</f>
        <v>24.48</v>
      </c>
      <c r="K1542" s="1">
        <f>COUNTA($A$1:$A1542)-1</f>
        <v>236</v>
      </c>
      <c r="L1542" s="1">
        <f ca="1">MATCH(Composições!CONCATENAR,Banco!$A:$A,0)</f>
        <v>7040</v>
      </c>
      <c r="M1542" s="82" t="str">
        <f ca="1">IF(OR(ISERROR($L1542),$H1542="",$H1542=0),"",OFFSET(M$1,MATCH($K1542,$K$1:$K1542,0)-1,0))</f>
        <v>F</v>
      </c>
    </row>
    <row r="1543" spans="1:14" x14ac:dyDescent="0.2">
      <c r="B1543" s="92" t="s">
        <v>6165</v>
      </c>
      <c r="C1543" s="92" t="s">
        <v>149</v>
      </c>
      <c r="D1543" s="79" t="str">
        <f ca="1">IF(ISNUMBER($L1543),OFFSET(Banco!$A$1,Composições!$L1543-1,COLUMN(Composições!D1543)-1),"")</f>
        <v>ENCANADOR OU BOMBEIRO HIDRÁULICO COM ENCARGOS COMPLEMENTARES</v>
      </c>
      <c r="E1543" s="78" t="str">
        <f ca="1">IF(ISNUMBER($L1543),OFFSET(Banco!$A$1,Composições!$L1543-1,COLUMN(Composições!E1543)-1),"")</f>
        <v>H</v>
      </c>
      <c r="F1543" s="78">
        <f t="shared" ca="1" si="295"/>
        <v>0</v>
      </c>
      <c r="G1543" s="78">
        <f t="shared" ca="1" si="295"/>
        <v>5.87</v>
      </c>
      <c r="H1543" s="80">
        <v>0.19259999999999999</v>
      </c>
      <c r="I1543" s="81">
        <f ca="1">IF(ISNUMBER($L1543),VALUE(OFFSET(Banco!$A$1,Composições!$L1543-1,COLUMN(Composições!I1543)-4)),0)</f>
        <v>0</v>
      </c>
      <c r="J1543" s="81">
        <f ca="1">IF(ISNUMBER($L1543),VALUE(OFFSET(Banco!$A$1,Composições!$L1543-1,COLUMN(Composições!J1543)-4)),0)</f>
        <v>30.48</v>
      </c>
      <c r="K1543" s="1">
        <f>COUNTA($A$1:$A1543)-1</f>
        <v>236</v>
      </c>
      <c r="L1543" s="1">
        <f ca="1">MATCH(Composições!CONCATENAR,Banco!$A:$A,0)</f>
        <v>7263</v>
      </c>
      <c r="M1543" s="82" t="str">
        <f ca="1">IF(OR(ISERROR($L1543),$H1543="",$H1543=0),"",OFFSET(M$1,MATCH($K1543,$K$1:$K1543,0)-1,0))</f>
        <v>F</v>
      </c>
    </row>
    <row r="1544" spans="1:14" customFormat="1" ht="12.75" x14ac:dyDescent="0.2">
      <c r="K1544">
        <f>COUNTA($A$1:$A1544)-1</f>
        <v>236</v>
      </c>
      <c r="M1544" s="85" t="str">
        <f ca="1">IF(OFFSET($M$1,MATCH(OFFSET(K1544,-1,0),$K$1:$K1544,0)-1,0)="F","F","")</f>
        <v>F</v>
      </c>
    </row>
    <row r="1545" spans="1:14" ht="22.5" x14ac:dyDescent="0.2">
      <c r="A1545" s="83" t="str">
        <f>CONCATENAR</f>
        <v>Composição FNDE 224</v>
      </c>
      <c r="B1545" s="86" t="s">
        <v>8423</v>
      </c>
      <c r="C1545" s="86" t="s">
        <v>8461</v>
      </c>
      <c r="D1545" s="87" t="s">
        <v>8462</v>
      </c>
      <c r="E1545" s="86" t="s">
        <v>6148</v>
      </c>
      <c r="F1545" s="88">
        <f t="shared" ref="F1545:G1545" ca="1" si="296">IF($L1545&gt;0,SUM(OFFSET(F1545,1,0,$L1545),0))</f>
        <v>0</v>
      </c>
      <c r="G1545" s="88">
        <f t="shared" ca="1" si="296"/>
        <v>148.93</v>
      </c>
      <c r="H1545" s="89"/>
      <c r="I1545" s="90">
        <f t="shared" ref="I1545:J1545" ca="1" si="297">IF(ISERROR(F1545),0,F1545)</f>
        <v>0</v>
      </c>
      <c r="J1545" s="91">
        <f t="shared" ca="1" si="297"/>
        <v>148.93</v>
      </c>
      <c r="K1545" s="1">
        <f>COUNTA($A$1:$A1545)-1</f>
        <v>237</v>
      </c>
      <c r="L1545" s="1">
        <f>IF(MAX(K:K)=K1545,MATCH(9999999,$K:$K)+1,MATCH(K1545+1,K:K,0))-ROW(L1545)-2</f>
        <v>4</v>
      </c>
      <c r="M1545" s="3" t="str">
        <f ca="1">IF(AND(OR(I1545&lt;&gt;0,J1545&lt;&gt;0),N1545="Sim"),"F","")</f>
        <v>F</v>
      </c>
      <c r="N1545" s="84" t="s">
        <v>64</v>
      </c>
    </row>
    <row r="1546" spans="1:14" x14ac:dyDescent="0.2">
      <c r="B1546" s="92" t="s">
        <v>6169</v>
      </c>
      <c r="C1546" s="92" t="s">
        <v>8051</v>
      </c>
      <c r="D1546" s="79" t="str">
        <f ca="1">IF(ISNUMBER($L1546),OFFSET(Banco!$A$1,Composições!$L1546-1,COLUMN(Composições!D1546)-1),"")</f>
        <v>FITA VEDA ROSCA, EM PTFE, ROLO DE 18 MM X 10 M (L X C)</v>
      </c>
      <c r="E1546" s="78" t="str">
        <f ca="1">IF(ISNUMBER($L1546),OFFSET(Banco!$A$1,Composições!$L1546-1,COLUMN(Composições!E1546)-1),"")</f>
        <v>UN</v>
      </c>
      <c r="F1546" s="78">
        <f t="shared" ref="F1546:G1549" ca="1" si="298">TRUNC($H1546*ROUND(I1546,2),2)</f>
        <v>0</v>
      </c>
      <c r="G1546" s="78">
        <f t="shared" ca="1" si="298"/>
        <v>0.08</v>
      </c>
      <c r="H1546" s="80">
        <v>2.1000000000000001E-2</v>
      </c>
      <c r="I1546" s="81">
        <f ca="1">IF(ISNUMBER($L1546),VALUE(OFFSET(Banco!$A$1,Composições!$L1546-1,COLUMN(Composições!I1546)-4)),0)</f>
        <v>0</v>
      </c>
      <c r="J1546" s="81">
        <f ca="1">IF(ISNUMBER($L1546),VALUE(OFFSET(Banco!$A$1,Composições!$L1546-1,COLUMN(Composições!J1546)-4)),0)</f>
        <v>4</v>
      </c>
      <c r="K1546" s="1">
        <f>COUNTA($A$1:$A1546)-1</f>
        <v>237</v>
      </c>
      <c r="L1546" s="1">
        <f ca="1">MATCH(Composições!CONCATENAR,Banco!$A:$A,0)</f>
        <v>12011</v>
      </c>
      <c r="M1546" s="82" t="str">
        <f ca="1">IF(OR(ISERROR($L1546),$H1546="",$H1546=0),"",OFFSET(M$1,MATCH($K1546,$K$1:$K1546,0)-1,0))</f>
        <v>F</v>
      </c>
    </row>
    <row r="1547" spans="1:14" x14ac:dyDescent="0.2">
      <c r="B1547" s="92" t="s">
        <v>6169</v>
      </c>
      <c r="C1547" s="92" t="s">
        <v>8121</v>
      </c>
      <c r="D1547" s="79" t="str">
        <f ca="1">IF(ISNUMBER($L1547),OFFSET(Banco!$A$1,Composições!$L1547-1,COLUMN(Composições!D1547)-1),"")</f>
        <v>TORNEIRA METALICA CROMADA DE MESA PARA LAVATORIO, BICA ALTA, COM AREJADOR</v>
      </c>
      <c r="E1547" s="78" t="str">
        <f ca="1">IF(ISNUMBER($L1547),OFFSET(Banco!$A$1,Composições!$L1547-1,COLUMN(Composições!E1547)-1),"")</f>
        <v>UN</v>
      </c>
      <c r="F1547" s="78">
        <f t="shared" ca="1" si="298"/>
        <v>0</v>
      </c>
      <c r="G1547" s="78">
        <f t="shared" ca="1" si="298"/>
        <v>145.25</v>
      </c>
      <c r="H1547" s="80">
        <v>1</v>
      </c>
      <c r="I1547" s="81">
        <f ca="1">IF(ISNUMBER($L1547),VALUE(OFFSET(Banco!$A$1,Composições!$L1547-1,COLUMN(Composições!I1547)-4)),0)</f>
        <v>0</v>
      </c>
      <c r="J1547" s="81">
        <f ca="1">IF(ISNUMBER($L1547),VALUE(OFFSET(Banco!$A$1,Composições!$L1547-1,COLUMN(Composições!J1547)-4)),0)</f>
        <v>145.25</v>
      </c>
      <c r="K1547" s="1">
        <f>COUNTA($A$1:$A1547)-1</f>
        <v>237</v>
      </c>
      <c r="L1547" s="1">
        <f ca="1">MATCH(Composições!CONCATENAR,Banco!$A:$A,0)</f>
        <v>14244</v>
      </c>
      <c r="M1547" s="82" t="str">
        <f ca="1">IF(OR(ISERROR($L1547),$H1547="",$H1547=0),"",OFFSET(M$1,MATCH($K1547,$K$1:$K1547,0)-1,0))</f>
        <v>F</v>
      </c>
    </row>
    <row r="1548" spans="1:14" x14ac:dyDescent="0.2">
      <c r="B1548" s="92" t="s">
        <v>6165</v>
      </c>
      <c r="C1548" s="92" t="s">
        <v>149</v>
      </c>
      <c r="D1548" s="79" t="str">
        <f ca="1">IF(ISNUMBER($L1548),OFFSET(Banco!$A$1,Composições!$L1548-1,COLUMN(Composições!D1548)-1),"")</f>
        <v>ENCANADOR OU BOMBEIRO HIDRÁULICO COM ENCARGOS COMPLEMENTARES</v>
      </c>
      <c r="E1548" s="78" t="str">
        <f ca="1">IF(ISNUMBER($L1548),OFFSET(Banco!$A$1,Composições!$L1548-1,COLUMN(Composições!E1548)-1),"")</f>
        <v>H</v>
      </c>
      <c r="F1548" s="78">
        <f t="shared" ca="1" si="298"/>
        <v>0</v>
      </c>
      <c r="G1548" s="78">
        <f t="shared" ca="1" si="298"/>
        <v>2.92</v>
      </c>
      <c r="H1548" s="80">
        <v>9.6000000000000002E-2</v>
      </c>
      <c r="I1548" s="81">
        <f ca="1">IF(ISNUMBER($L1548),VALUE(OFFSET(Banco!$A$1,Composições!$L1548-1,COLUMN(Composições!I1548)-4)),0)</f>
        <v>0</v>
      </c>
      <c r="J1548" s="81">
        <f ca="1">IF(ISNUMBER($L1548),VALUE(OFFSET(Banco!$A$1,Composições!$L1548-1,COLUMN(Composições!J1548)-4)),0)</f>
        <v>30.48</v>
      </c>
      <c r="K1548" s="1">
        <f>COUNTA($A$1:$A1548)-1</f>
        <v>237</v>
      </c>
      <c r="L1548" s="1">
        <f ca="1">MATCH(Composições!CONCATENAR,Banco!$A:$A,0)</f>
        <v>7263</v>
      </c>
      <c r="M1548" s="82" t="str">
        <f ca="1">IF(OR(ISERROR($L1548),$H1548="",$H1548=0),"",OFFSET(M$1,MATCH($K1548,$K$1:$K1548,0)-1,0))</f>
        <v>F</v>
      </c>
    </row>
    <row r="1549" spans="1:14" x14ac:dyDescent="0.2">
      <c r="B1549" s="92" t="s">
        <v>6165</v>
      </c>
      <c r="C1549" s="92" t="s">
        <v>156</v>
      </c>
      <c r="D1549" s="79" t="str">
        <f ca="1">IF(ISNUMBER($L1549),OFFSET(Banco!$A$1,Composições!$L1549-1,COLUMN(Composições!D1549)-1),"")</f>
        <v>SERVENTE COM ENCARGOS COMPLEMENTARES</v>
      </c>
      <c r="E1549" s="78" t="str">
        <f ca="1">IF(ISNUMBER($L1549),OFFSET(Banco!$A$1,Composições!$L1549-1,COLUMN(Composições!E1549)-1),"")</f>
        <v>H</v>
      </c>
      <c r="F1549" s="78">
        <f t="shared" ca="1" si="298"/>
        <v>0</v>
      </c>
      <c r="G1549" s="78">
        <f t="shared" ca="1" si="298"/>
        <v>0.68</v>
      </c>
      <c r="H1549" s="80">
        <v>3.0300000000000001E-2</v>
      </c>
      <c r="I1549" s="81">
        <f ca="1">IF(ISNUMBER($L1549),VALUE(OFFSET(Banco!$A$1,Composições!$L1549-1,COLUMN(Composições!I1549)-4)),0)</f>
        <v>0</v>
      </c>
      <c r="J1549" s="81">
        <f ca="1">IF(ISNUMBER($L1549),VALUE(OFFSET(Banco!$A$1,Composições!$L1549-1,COLUMN(Composições!J1549)-4)),0)</f>
        <v>22.64</v>
      </c>
      <c r="K1549" s="1">
        <f>COUNTA($A$1:$A1549)-1</f>
        <v>237</v>
      </c>
      <c r="L1549" s="1">
        <f ca="1">MATCH(Composições!CONCATENAR,Banco!$A:$A,0)</f>
        <v>7362</v>
      </c>
      <c r="M1549" s="82" t="str">
        <f ca="1">IF(OR(ISERROR($L1549),$H1549="",$H1549=0),"",OFFSET(M$1,MATCH($K1549,$K$1:$K1549,0)-1,0))</f>
        <v>F</v>
      </c>
    </row>
    <row r="1550" spans="1:14" customFormat="1" ht="12.75" x14ac:dyDescent="0.2">
      <c r="K1550">
        <f>COUNTA($A$1:$A1550)-1</f>
        <v>237</v>
      </c>
      <c r="M1550" s="85" t="str">
        <f ca="1">IF(OFFSET($M$1,MATCH(OFFSET(K1550,-1,0),$K$1:$K1550,0)-1,0)="F","F","")</f>
        <v>F</v>
      </c>
    </row>
    <row r="1551" spans="1:14" x14ac:dyDescent="0.2">
      <c r="A1551" s="83" t="str">
        <f>CONCATENAR</f>
        <v>Composição FNDE 113</v>
      </c>
      <c r="B1551" s="86" t="s">
        <v>8423</v>
      </c>
      <c r="C1551" s="86" t="s">
        <v>8463</v>
      </c>
      <c r="D1551" s="87" t="s">
        <v>8464</v>
      </c>
      <c r="E1551" s="86" t="s">
        <v>6148</v>
      </c>
      <c r="F1551" s="88">
        <f t="shared" ref="F1551:G1551" ca="1" si="299">IF($L1551&gt;0,SUM(OFFSET(F1551,1,0,$L1551),0))</f>
        <v>835</v>
      </c>
      <c r="G1551" s="88">
        <f t="shared" ca="1" si="299"/>
        <v>844.14</v>
      </c>
      <c r="H1551" s="89"/>
      <c r="I1551" s="90">
        <f t="shared" ref="I1551:J1551" ca="1" si="300">IF(ISERROR(F1551),0,F1551)</f>
        <v>835</v>
      </c>
      <c r="J1551" s="91">
        <f t="shared" ca="1" si="300"/>
        <v>844.14</v>
      </c>
      <c r="K1551" s="1">
        <f>COUNTA($A$1:$A1551)-1</f>
        <v>238</v>
      </c>
      <c r="L1551" s="1">
        <f>IF(MAX(K:K)=K1551,MATCH(9999999,$K:$K)+1,MATCH(K1551+1,K:K,0))-ROW(L1551)-2</f>
        <v>2</v>
      </c>
      <c r="M1551" s="3" t="str">
        <f ca="1">IF(AND(OR(I1551&lt;&gt;0,J1551&lt;&gt;0),N1551="Sim"),"F","")</f>
        <v>F</v>
      </c>
      <c r="N1551" s="84" t="s">
        <v>64</v>
      </c>
    </row>
    <row r="1552" spans="1:14" x14ac:dyDescent="0.2">
      <c r="B1552" s="92" t="s">
        <v>15577</v>
      </c>
      <c r="C1552" s="92" t="s">
        <v>8592</v>
      </c>
      <c r="D1552" s="79" t="str">
        <f ca="1">IF(ISNUMBER($L1552),OFFSET(Banco!$A$1,Composições!$L1552-1,COLUMN(Composições!D1552)-1),"")</f>
        <v>TANQUE DE PRESSÃO PWB-24LX</v>
      </c>
      <c r="E1552" s="78" t="str">
        <f ca="1">IF(ISNUMBER($L1552),OFFSET(Banco!$A$1,Composições!$L1552-1,COLUMN(Composições!E1552)-1),"")</f>
        <v>UNIDADE</v>
      </c>
      <c r="F1552" s="78">
        <f t="shared" ref="F1552:G1553" ca="1" si="301">TRUNC($H1552*ROUND(I1552,2),2)</f>
        <v>835</v>
      </c>
      <c r="G1552" s="78">
        <f t="shared" ca="1" si="301"/>
        <v>835</v>
      </c>
      <c r="H1552" s="80">
        <v>1</v>
      </c>
      <c r="I1552" s="81">
        <f ca="1">IF(ISNUMBER($L1552),VALUE(OFFSET(Banco!$A$1,Composições!$L1552-1,COLUMN(Composições!I1552)-4)),0)</f>
        <v>835</v>
      </c>
      <c r="J1552" s="81">
        <f ca="1">IF(ISNUMBER($L1552),VALUE(OFFSET(Banco!$A$1,Composições!$L1552-1,COLUMN(Composições!J1552)-4)),0)</f>
        <v>835</v>
      </c>
      <c r="K1552" s="1">
        <f>COUNTA($A$1:$A1552)-1</f>
        <v>238</v>
      </c>
      <c r="L1552" s="1">
        <f ca="1">MATCH(Composições!CONCATENAR,Banco!$A:$A,0)</f>
        <v>291</v>
      </c>
      <c r="M1552" s="82" t="str">
        <f ca="1">IF(OR(ISERROR($L1552),$H1552="",$H1552=0),"",OFFSET(M$1,MATCH($K1552,$K$1:$K1552,0)-1,0))</f>
        <v>F</v>
      </c>
    </row>
    <row r="1553" spans="1:14" x14ac:dyDescent="0.2">
      <c r="B1553" s="92" t="s">
        <v>6165</v>
      </c>
      <c r="C1553" s="92" t="s">
        <v>149</v>
      </c>
      <c r="D1553" s="79" t="str">
        <f ca="1">IF(ISNUMBER($L1553),OFFSET(Banco!$A$1,Composições!$L1553-1,COLUMN(Composições!D1553)-1),"")</f>
        <v>ENCANADOR OU BOMBEIRO HIDRÁULICO COM ENCARGOS COMPLEMENTARES</v>
      </c>
      <c r="E1553" s="78" t="str">
        <f ca="1">IF(ISNUMBER($L1553),OFFSET(Banco!$A$1,Composições!$L1553-1,COLUMN(Composições!E1553)-1),"")</f>
        <v>H</v>
      </c>
      <c r="F1553" s="78">
        <f t="shared" ca="1" si="301"/>
        <v>0</v>
      </c>
      <c r="G1553" s="78">
        <f t="shared" ca="1" si="301"/>
        <v>9.14</v>
      </c>
      <c r="H1553" s="80">
        <v>0.3</v>
      </c>
      <c r="I1553" s="81">
        <f ca="1">IF(ISNUMBER($L1553),VALUE(OFFSET(Banco!$A$1,Composições!$L1553-1,COLUMN(Composições!I1553)-4)),0)</f>
        <v>0</v>
      </c>
      <c r="J1553" s="81">
        <f ca="1">IF(ISNUMBER($L1553),VALUE(OFFSET(Banco!$A$1,Composições!$L1553-1,COLUMN(Composições!J1553)-4)),0)</f>
        <v>30.48</v>
      </c>
      <c r="K1553" s="1">
        <f>COUNTA($A$1:$A1553)-1</f>
        <v>238</v>
      </c>
      <c r="L1553" s="1">
        <f ca="1">MATCH(Composições!CONCATENAR,Banco!$A:$A,0)</f>
        <v>7263</v>
      </c>
      <c r="M1553" s="82" t="str">
        <f ca="1">IF(OR(ISERROR($L1553),$H1553="",$H1553=0),"",OFFSET(M$1,MATCH($K1553,$K$1:$K1553,0)-1,0))</f>
        <v>F</v>
      </c>
    </row>
    <row r="1554" spans="1:14" customFormat="1" ht="12.75" x14ac:dyDescent="0.2">
      <c r="K1554">
        <f>COUNTA($A$1:$A1554)-1</f>
        <v>238</v>
      </c>
      <c r="M1554" s="85" t="str">
        <f ca="1">IF(OFFSET($M$1,MATCH(OFFSET(K1554,-1,0),$K$1:$K1554,0)-1,0)="F","F","")</f>
        <v>F</v>
      </c>
    </row>
    <row r="1555" spans="1:14" x14ac:dyDescent="0.2">
      <c r="A1555" s="83" t="str">
        <f>CONCATENAR</f>
        <v>Composição FNDE 114</v>
      </c>
      <c r="B1555" s="86" t="s">
        <v>8423</v>
      </c>
      <c r="C1555" s="86" t="s">
        <v>8465</v>
      </c>
      <c r="D1555" s="87" t="s">
        <v>8466</v>
      </c>
      <c r="E1555" s="86" t="s">
        <v>6148</v>
      </c>
      <c r="F1555" s="88">
        <f t="shared" ref="F1555:G1555" ca="1" si="302">IF($L1555&gt;0,SUM(OFFSET(F1555,1,0,$L1555),0))</f>
        <v>0</v>
      </c>
      <c r="G1555" s="88">
        <f t="shared" ca="1" si="302"/>
        <v>2865.9</v>
      </c>
      <c r="H1555" s="89"/>
      <c r="I1555" s="90">
        <f t="shared" ref="I1555:J1555" ca="1" si="303">IF(ISERROR(F1555),0,F1555)</f>
        <v>0</v>
      </c>
      <c r="J1555" s="91">
        <f t="shared" ca="1" si="303"/>
        <v>2865.9</v>
      </c>
      <c r="K1555" s="1">
        <f>COUNTA($A$1:$A1555)-1</f>
        <v>239</v>
      </c>
      <c r="L1555" s="1">
        <f>IF(MAX(K:K)=K1555,MATCH(9999999,$K:$K)+1,MATCH(K1555+1,K:K,0))-ROW(L1555)-2</f>
        <v>4</v>
      </c>
      <c r="M1555" s="3" t="str">
        <f ca="1">IF(AND(OR(I1555&lt;&gt;0,J1555&lt;&gt;0),N1555="Sim"),"F","")</f>
        <v>F</v>
      </c>
      <c r="N1555" s="84" t="s">
        <v>64</v>
      </c>
    </row>
    <row r="1556" spans="1:14" x14ac:dyDescent="0.2">
      <c r="B1556" s="92" t="s">
        <v>6169</v>
      </c>
      <c r="C1556" s="92" t="s">
        <v>8142</v>
      </c>
      <c r="D1556" s="79" t="str">
        <f ca="1">IF(ISNUMBER($L1556),OFFSET(Banco!$A$1,Composições!$L1556-1,COLUMN(Composições!D1556)-1),"")</f>
        <v>FITA VEDA ROSCA, EM PTFE, ROLO  DE 18 MM X 25 M (L X C)</v>
      </c>
      <c r="E1556" s="78" t="str">
        <f ca="1">IF(ISNUMBER($L1556),OFFSET(Banco!$A$1,Composições!$L1556-1,COLUMN(Composições!E1556)-1),"")</f>
        <v>UN</v>
      </c>
      <c r="F1556" s="78">
        <f t="shared" ref="F1556:G1559" ca="1" si="304">TRUNC($H1556*ROUND(I1556,2),2)</f>
        <v>0</v>
      </c>
      <c r="G1556" s="78">
        <f t="shared" ca="1" si="304"/>
        <v>8.5500000000000007</v>
      </c>
      <c r="H1556" s="80">
        <v>0.94</v>
      </c>
      <c r="I1556" s="81">
        <f ca="1">IF(ISNUMBER($L1556),VALUE(OFFSET(Banco!$A$1,Composições!$L1556-1,COLUMN(Composições!I1556)-4)),0)</f>
        <v>0</v>
      </c>
      <c r="J1556" s="81">
        <f ca="1">IF(ISNUMBER($L1556),VALUE(OFFSET(Banco!$A$1,Composições!$L1556-1,COLUMN(Composições!J1556)-4)),0)</f>
        <v>9.1</v>
      </c>
      <c r="K1556" s="1">
        <f>COUNTA($A$1:$A1556)-1</f>
        <v>239</v>
      </c>
      <c r="L1556" s="1">
        <f ca="1">MATCH(Composições!CONCATENAR,Banco!$A:$A,0)</f>
        <v>12010</v>
      </c>
      <c r="M1556" s="82" t="str">
        <f ca="1">IF(OR(ISERROR($L1556),$H1556="",$H1556=0),"",OFFSET(M$1,MATCH($K1556,$K$1:$K1556,0)-1,0))</f>
        <v>F</v>
      </c>
    </row>
    <row r="1557" spans="1:14" ht="22.5" x14ac:dyDescent="0.2">
      <c r="B1557" s="102" t="s">
        <v>15541</v>
      </c>
      <c r="C1557" s="92" t="s">
        <v>8053</v>
      </c>
      <c r="D1557" s="79" t="str">
        <f ca="1">IF(ISNUMBER($L1557),OFFSET(Banco!$A$1,Composições!$L1557-1,COLUMN(Composições!D1557)-1),"")</f>
        <v>Válvula de segurança em ferro fundido rosqueada, com pressão de ajuste de 6,1 até 10 kg/cm², DN= 3/4´; ref. SV 17 da Spirax Sarco ou equivalente</v>
      </c>
      <c r="E1557" s="78" t="str">
        <f ca="1">IF(ISNUMBER($L1557),OFFSET(Banco!$A$1,Composições!$L1557-1,COLUMN(Composições!E1557)-1),"")</f>
        <v>un</v>
      </c>
      <c r="F1557" s="78">
        <f t="shared" ca="1" si="304"/>
        <v>0</v>
      </c>
      <c r="G1557" s="78">
        <f t="shared" ca="1" si="304"/>
        <v>2827.69</v>
      </c>
      <c r="H1557" s="80">
        <v>1</v>
      </c>
      <c r="I1557" s="81">
        <f ca="1">IF(ISNUMBER($L1557),VALUE(OFFSET(Banco!$A$1,Composições!$L1557-1,COLUMN(Composições!I1557)-4)),0)</f>
        <v>0</v>
      </c>
      <c r="J1557" s="81">
        <f ca="1">IF(ISNUMBER($L1557),VALUE(OFFSET(Banco!$A$1,Composições!$L1557-1,COLUMN(Composições!J1557)-4)),0)</f>
        <v>2827.69</v>
      </c>
      <c r="K1557" s="1">
        <f>COUNTA($A$1:$A1557)-1</f>
        <v>239</v>
      </c>
      <c r="L1557" s="1">
        <f ca="1">MATCH(Composições!CONCATENAR,Banco!$A:$A,0)</f>
        <v>14781</v>
      </c>
      <c r="M1557" s="82" t="str">
        <f ca="1">IF(OR(ISERROR($L1557),$H1557="",$H1557=0),"",OFFSET(M$1,MATCH($K1557,$K$1:$K1557,0)-1,0))</f>
        <v>F</v>
      </c>
    </row>
    <row r="1558" spans="1:14" ht="22.5" x14ac:dyDescent="0.2">
      <c r="B1558" s="92" t="s">
        <v>6165</v>
      </c>
      <c r="C1558" s="92" t="s">
        <v>142</v>
      </c>
      <c r="D1558" s="79" t="str">
        <f ca="1">IF(ISNUMBER($L1558),OFFSET(Banco!$A$1,Composições!$L1558-1,COLUMN(Composições!D1558)-1),"")</f>
        <v>AUXILIAR DE ENCANADOR OU BOMBEIRO HIDRÁULICO COM ENCARGOS COMPLEMENTARES</v>
      </c>
      <c r="E1558" s="78" t="str">
        <f ca="1">IF(ISNUMBER($L1558),OFFSET(Banco!$A$1,Composições!$L1558-1,COLUMN(Composições!E1558)-1),"")</f>
        <v>H</v>
      </c>
      <c r="F1558" s="78">
        <f t="shared" ca="1" si="304"/>
        <v>0</v>
      </c>
      <c r="G1558" s="78">
        <f t="shared" ca="1" si="304"/>
        <v>13.21</v>
      </c>
      <c r="H1558" s="80">
        <v>0.54</v>
      </c>
      <c r="I1558" s="81">
        <f ca="1">IF(ISNUMBER($L1558),VALUE(OFFSET(Banco!$A$1,Composições!$L1558-1,COLUMN(Composições!I1558)-4)),0)</f>
        <v>0</v>
      </c>
      <c r="J1558" s="81">
        <f ca="1">IF(ISNUMBER($L1558),VALUE(OFFSET(Banco!$A$1,Composições!$L1558-1,COLUMN(Composições!J1558)-4)),0)</f>
        <v>24.48</v>
      </c>
      <c r="K1558" s="1">
        <f>COUNTA($A$1:$A1558)-1</f>
        <v>239</v>
      </c>
      <c r="L1558" s="1">
        <f ca="1">MATCH(Composições!CONCATENAR,Banco!$A:$A,0)</f>
        <v>7040</v>
      </c>
      <c r="M1558" s="82" t="str">
        <f ca="1">IF(OR(ISERROR($L1558),$H1558="",$H1558=0),"",OFFSET(M$1,MATCH($K1558,$K$1:$K1558,0)-1,0))</f>
        <v>F</v>
      </c>
    </row>
    <row r="1559" spans="1:14" x14ac:dyDescent="0.2">
      <c r="B1559" s="92" t="s">
        <v>6165</v>
      </c>
      <c r="C1559" s="92" t="s">
        <v>149</v>
      </c>
      <c r="D1559" s="79" t="str">
        <f ca="1">IF(ISNUMBER($L1559),OFFSET(Banco!$A$1,Composições!$L1559-1,COLUMN(Composições!D1559)-1),"")</f>
        <v>ENCANADOR OU BOMBEIRO HIDRÁULICO COM ENCARGOS COMPLEMENTARES</v>
      </c>
      <c r="E1559" s="78" t="str">
        <f ca="1">IF(ISNUMBER($L1559),OFFSET(Banco!$A$1,Composições!$L1559-1,COLUMN(Composições!E1559)-1),"")</f>
        <v>H</v>
      </c>
      <c r="F1559" s="78">
        <f t="shared" ca="1" si="304"/>
        <v>0</v>
      </c>
      <c r="G1559" s="78">
        <f t="shared" ca="1" si="304"/>
        <v>16.45</v>
      </c>
      <c r="H1559" s="80">
        <v>0.54</v>
      </c>
      <c r="I1559" s="81">
        <f ca="1">IF(ISNUMBER($L1559),VALUE(OFFSET(Banco!$A$1,Composições!$L1559-1,COLUMN(Composições!I1559)-4)),0)</f>
        <v>0</v>
      </c>
      <c r="J1559" s="81">
        <f ca="1">IF(ISNUMBER($L1559),VALUE(OFFSET(Banco!$A$1,Composições!$L1559-1,COLUMN(Composições!J1559)-4)),0)</f>
        <v>30.48</v>
      </c>
      <c r="K1559" s="1">
        <f>COUNTA($A$1:$A1559)-1</f>
        <v>239</v>
      </c>
      <c r="L1559" s="1">
        <f ca="1">MATCH(Composições!CONCATENAR,Banco!$A:$A,0)</f>
        <v>7263</v>
      </c>
      <c r="M1559" s="82" t="str">
        <f ca="1">IF(OR(ISERROR($L1559),$H1559="",$H1559=0),"",OFFSET(M$1,MATCH($K1559,$K$1:$K1559,0)-1,0))</f>
        <v>F</v>
      </c>
    </row>
    <row r="1560" spans="1:14" customFormat="1" ht="12.75" x14ac:dyDescent="0.2">
      <c r="K1560">
        <f>COUNTA($A$1:$A1560)-1</f>
        <v>239</v>
      </c>
      <c r="M1560" s="85" t="str">
        <f ca="1">IF(OFFSET($M$1,MATCH(OFFSET(K1560,-1,0),$K$1:$K1560,0)-1,0)="F","F","")</f>
        <v>F</v>
      </c>
    </row>
    <row r="1561" spans="1:14" ht="22.5" x14ac:dyDescent="0.2">
      <c r="A1561" s="83" t="str">
        <f>CONCATENAR</f>
        <v>Composição FNDE 603</v>
      </c>
      <c r="B1561" s="86" t="s">
        <v>8423</v>
      </c>
      <c r="C1561" s="86" t="s">
        <v>8467</v>
      </c>
      <c r="D1561" s="87" t="s">
        <v>8468</v>
      </c>
      <c r="E1561" s="86" t="s">
        <v>6148</v>
      </c>
      <c r="F1561" s="88">
        <f t="shared" ref="F1561:G1561" ca="1" si="305">IF($L1561&gt;0,SUM(OFFSET(F1561,1,0,$L1561),0))</f>
        <v>0</v>
      </c>
      <c r="G1561" s="88">
        <f t="shared" ca="1" si="305"/>
        <v>3678.23</v>
      </c>
      <c r="H1561" s="89"/>
      <c r="I1561" s="90">
        <f t="shared" ref="I1561:J1561" ca="1" si="306">IF(ISERROR(F1561),0,F1561)</f>
        <v>0</v>
      </c>
      <c r="J1561" s="91">
        <f t="shared" ca="1" si="306"/>
        <v>3678.23</v>
      </c>
      <c r="K1561" s="1">
        <f>COUNTA($A$1:$A1561)-1</f>
        <v>240</v>
      </c>
      <c r="L1561" s="1">
        <f>IF(MAX(K:K)=K1561,MATCH(9999999,$K:$K)+1,MATCH(K1561+1,K:K,0))-ROW(L1561)-2</f>
        <v>8</v>
      </c>
      <c r="M1561" s="3" t="str">
        <f ca="1">IF(AND(OR(I1561&lt;&gt;0,J1561&lt;&gt;0),N1561="Sim"),"F","")</f>
        <v>F</v>
      </c>
      <c r="N1561" s="84" t="s">
        <v>64</v>
      </c>
    </row>
    <row r="1562" spans="1:14" x14ac:dyDescent="0.2">
      <c r="B1562" s="92" t="s">
        <v>15547</v>
      </c>
      <c r="C1562" s="92" t="s">
        <v>15545</v>
      </c>
      <c r="D1562" s="79" t="str">
        <f ca="1">IF(ISNUMBER($L1562),OFFSET(Banco!$A$1,Composições!$L1562-1,COLUMN(Composições!D1562)-1),"")</f>
        <v>Bomba para incêndio jockey, modelo BT4-0505E7 1/2 cv ou similar</v>
      </c>
      <c r="E1562" s="78" t="str">
        <f ca="1">IF(ISNUMBER($L1562),OFFSET(Banco!$A$1,Composições!$L1562-1,COLUMN(Composições!E1562)-1),"")</f>
        <v>Un</v>
      </c>
      <c r="F1562" s="78">
        <f t="shared" ref="F1562:G1565" ca="1" si="307">TRUNC($H1562*ROUND(I1562,2),2)</f>
        <v>0</v>
      </c>
      <c r="G1562" s="78">
        <f t="shared" ca="1" si="307"/>
        <v>3471.57</v>
      </c>
      <c r="H1562" s="80">
        <v>1</v>
      </c>
      <c r="I1562" s="81">
        <f ca="1">IF(ISNUMBER($L1562),VALUE(OFFSET(Banco!$A$1,Composições!$L1562-1,COLUMN(Composições!I1562)-4)),0)</f>
        <v>0</v>
      </c>
      <c r="J1562" s="81">
        <f ca="1">IF(ISNUMBER($L1562),VALUE(OFFSET(Banco!$A$1,Composições!$L1562-1,COLUMN(Composições!J1562)-4)),0)</f>
        <v>3471.57</v>
      </c>
      <c r="K1562" s="1">
        <f>COUNTA($A$1:$A1562)-1</f>
        <v>240</v>
      </c>
      <c r="L1562" s="1">
        <f ca="1">MATCH(Composições!CONCATENAR,Banco!$A:$A,0)</f>
        <v>14799</v>
      </c>
      <c r="M1562" s="82" t="str">
        <f ca="1">IF(OR(ISERROR($L1562),$H1562="",$H1562=0),"",OFFSET(M$1,MATCH($K1562,$K$1:$K1562,0)-1,0))</f>
        <v>F</v>
      </c>
    </row>
    <row r="1563" spans="1:14" ht="22.5" x14ac:dyDescent="0.2">
      <c r="B1563" s="92" t="s">
        <v>6169</v>
      </c>
      <c r="C1563" s="92" t="s">
        <v>8139</v>
      </c>
      <c r="D1563" s="79" t="str">
        <f ca="1">IF(ISNUMBER($L1563),OFFSET(Banco!$A$1,Composições!$L1563-1,COLUMN(Composições!D1563)-1),"")</f>
        <v>ARRUELA LISA, REDONDA, DE LATAO POLIDO, DIAMETRO NOMINAL 5/8", DIAMETRO EXTERNO = 34 MM, DIAMETRO DO FURO = 17 MM, ESPESSURA = *2,5* MM</v>
      </c>
      <c r="E1563" s="78" t="str">
        <f ca="1">IF(ISNUMBER($L1563),OFFSET(Banco!$A$1,Composições!$L1563-1,COLUMN(Composições!E1563)-1),"")</f>
        <v>UN</v>
      </c>
      <c r="F1563" s="78">
        <f t="shared" ca="1" si="307"/>
        <v>0</v>
      </c>
      <c r="G1563" s="78">
        <f t="shared" ca="1" si="307"/>
        <v>0</v>
      </c>
      <c r="H1563" s="80">
        <v>4</v>
      </c>
      <c r="I1563" s="81">
        <f ca="1">IF(ISNUMBER($L1563),VALUE(OFFSET(Banco!$A$1,Composições!$L1563-1,COLUMN(Composições!I1563)-4)),0)</f>
        <v>0</v>
      </c>
      <c r="J1563" s="81">
        <f ca="1">IF(ISNUMBER($L1563),VALUE(OFFSET(Banco!$A$1,Composições!$L1563-1,COLUMN(Composições!J1563)-4)),0)</f>
        <v>0</v>
      </c>
      <c r="K1563" s="1">
        <f>COUNTA($A$1:$A1563)-1</f>
        <v>240</v>
      </c>
      <c r="L1563" s="1">
        <f ca="1">MATCH(Composições!CONCATENAR,Banco!$A:$A,0)</f>
        <v>10294</v>
      </c>
      <c r="M1563" s="82" t="str">
        <f ca="1">IF(OR(ISERROR($L1563),$H1563="",$H1563=0),"",OFFSET(M$1,MATCH($K1563,$K$1:$K1563,0)-1,0))</f>
        <v>F</v>
      </c>
    </row>
    <row r="1564" spans="1:14" x14ac:dyDescent="0.2">
      <c r="B1564" s="92" t="s">
        <v>6169</v>
      </c>
      <c r="C1564" s="92" t="s">
        <v>8140</v>
      </c>
      <c r="D1564" s="79" t="str">
        <f ca="1">IF(ISNUMBER($L1564),OFFSET(Banco!$A$1,Composições!$L1564-1,COLUMN(Composições!D1564)-1),"")</f>
        <v>PORCA ZINCADA, SEXTAVADA, DIAMETRO 1/4"</v>
      </c>
      <c r="E1564" s="78" t="str">
        <f ca="1">IF(ISNUMBER($L1564),OFFSET(Banco!$A$1,Composições!$L1564-1,COLUMN(Composições!E1564)-1),"")</f>
        <v>UN</v>
      </c>
      <c r="F1564" s="78">
        <f t="shared" ca="1" si="307"/>
        <v>0</v>
      </c>
      <c r="G1564" s="78">
        <f t="shared" ca="1" si="307"/>
        <v>1.44</v>
      </c>
      <c r="H1564" s="80">
        <v>4</v>
      </c>
      <c r="I1564" s="81">
        <f ca="1">IF(ISNUMBER($L1564),VALUE(OFFSET(Banco!$A$1,Composições!$L1564-1,COLUMN(Composições!I1564)-4)),0)</f>
        <v>0</v>
      </c>
      <c r="J1564" s="81">
        <f ca="1">IF(ISNUMBER($L1564),VALUE(OFFSET(Banco!$A$1,Composições!$L1564-1,COLUMN(Composições!J1564)-4)),0)</f>
        <v>0.36</v>
      </c>
      <c r="K1564" s="1">
        <f>COUNTA($A$1:$A1564)-1</f>
        <v>240</v>
      </c>
      <c r="L1564" s="1">
        <f ca="1">MATCH(Composições!CONCATENAR,Banco!$A:$A,0)</f>
        <v>13364</v>
      </c>
      <c r="M1564" s="82" t="str">
        <f ca="1">IF(OR(ISERROR($L1564),$H1564="",$H1564=0),"",OFFSET(M$1,MATCH($K1564,$K$1:$K1564,0)-1,0))</f>
        <v>F</v>
      </c>
    </row>
    <row r="1565" spans="1:14" x14ac:dyDescent="0.2">
      <c r="B1565" s="93" t="s">
        <v>6169</v>
      </c>
      <c r="C1565" s="93" t="s">
        <v>8141</v>
      </c>
      <c r="D1565" s="94" t="str">
        <f ca="1">IF(ISNUMBER($L1565),OFFSET(Banco!$A$1,Composições!$L1565-1,COLUMN(Composições!D1565)-1),"")</f>
        <v>VERGALHAO ZINCADO ROSCA TOTAL, 1/4" (6,3 MM)</v>
      </c>
      <c r="E1565" s="95" t="str">
        <f ca="1">IF(ISNUMBER($L1565),OFFSET(Banco!$A$1,Composições!$L1565-1,COLUMN(Composições!E1565)-1),"")</f>
        <v>M</v>
      </c>
      <c r="F1565" s="95">
        <f t="shared" ca="1" si="307"/>
        <v>0</v>
      </c>
      <c r="G1565" s="95">
        <f t="shared" ca="1" si="307"/>
        <v>0.62</v>
      </c>
      <c r="H1565" s="96">
        <v>0.2</v>
      </c>
      <c r="I1565" s="97">
        <f ca="1">IF(ISNUMBER($L1565),VALUE(OFFSET(Banco!$A$1,Composições!$L1565-1,COLUMN(Composições!I1565)-4)),0)</f>
        <v>0</v>
      </c>
      <c r="J1565" s="97">
        <f ca="1">IF(ISNUMBER($L1565),VALUE(OFFSET(Banco!$A$1,Composições!$L1565-1,COLUMN(Composições!J1565)-4)),0)</f>
        <v>3.12</v>
      </c>
      <c r="K1565" s="1">
        <f>COUNTA($A$1:$A1565)-1</f>
        <v>240</v>
      </c>
      <c r="L1565" s="1">
        <f ca="1">MATCH(Composições!CONCATENAR,Banco!$A:$A,0)</f>
        <v>14720</v>
      </c>
      <c r="M1565" s="82" t="str">
        <f ca="1">IF(OR(ISERROR($L1565),$H1565="",$H1565=0),"",OFFSET(M$1,MATCH($K1565,$K$1:$K1565,0)-1,0))</f>
        <v>F</v>
      </c>
    </row>
    <row r="1566" spans="1:14" x14ac:dyDescent="0.2">
      <c r="B1566" s="92" t="s">
        <v>6165</v>
      </c>
      <c r="C1566" s="92" t="s">
        <v>141</v>
      </c>
      <c r="D1566" s="79" t="str">
        <f ca="1">IF(ISNUMBER($L1566),OFFSET(Banco!$A$1,Composições!$L1566-1,COLUMN(Composições!D1566)-1),"")</f>
        <v>AUXILIAR DE ELETRICISTA COM ENCARGOS COMPLEMENTARES</v>
      </c>
      <c r="E1566" s="78" t="str">
        <f ca="1">IF(ISNUMBER($L1566),OFFSET(Banco!$A$1,Composições!$L1566-1,COLUMN(Composições!E1566)-1),"")</f>
        <v>H</v>
      </c>
      <c r="F1566" s="78">
        <f t="shared" ref="F1566:G1569" ca="1" si="308">TRUNC($H1566*ROUND(I1566,2),2)</f>
        <v>0</v>
      </c>
      <c r="G1566" s="78">
        <f t="shared" ca="1" si="308"/>
        <v>16.149999999999999</v>
      </c>
      <c r="H1566" s="80">
        <v>0.63300000000000001</v>
      </c>
      <c r="I1566" s="81">
        <f ca="1">IF(ISNUMBER($L1566),VALUE(OFFSET(Banco!$A$1,Composições!$L1566-1,COLUMN(Composições!I1566)-4)),0)</f>
        <v>0</v>
      </c>
      <c r="J1566" s="81">
        <f ca="1">IF(ISNUMBER($L1566),VALUE(OFFSET(Banco!$A$1,Composições!$L1566-1,COLUMN(Composições!J1566)-4)),0)</f>
        <v>25.52</v>
      </c>
      <c r="K1566" s="1">
        <f>COUNTA($A$1:$A1566)-1</f>
        <v>240</v>
      </c>
      <c r="L1566" s="1">
        <f ca="1">MATCH(Composições!CONCATENAR,Banco!$A:$A,0)</f>
        <v>7039</v>
      </c>
      <c r="M1566" s="82" t="str">
        <f ca="1">IF(OR(ISERROR($L1566),$H1566="",$H1566=0),"",OFFSET(M$1,MATCH($K1566,$K$1:$K1566,0)-1,0))</f>
        <v>F</v>
      </c>
    </row>
    <row r="1567" spans="1:14" ht="22.5" x14ac:dyDescent="0.2">
      <c r="B1567" s="92" t="s">
        <v>6165</v>
      </c>
      <c r="C1567" s="92" t="s">
        <v>142</v>
      </c>
      <c r="D1567" s="79" t="str">
        <f ca="1">IF(ISNUMBER($L1567),OFFSET(Banco!$A$1,Composições!$L1567-1,COLUMN(Composições!D1567)-1),"")</f>
        <v>AUXILIAR DE ENCANADOR OU BOMBEIRO HIDRÁULICO COM ENCARGOS COMPLEMENTARES</v>
      </c>
      <c r="E1567" s="78" t="str">
        <f ca="1">IF(ISNUMBER($L1567),OFFSET(Banco!$A$1,Composições!$L1567-1,COLUMN(Composições!E1567)-1),"")</f>
        <v>H</v>
      </c>
      <c r="F1567" s="78">
        <f t="shared" ca="1" si="308"/>
        <v>0</v>
      </c>
      <c r="G1567" s="78">
        <f t="shared" ca="1" si="308"/>
        <v>75.02</v>
      </c>
      <c r="H1567" s="80">
        <v>3.0647000000000002</v>
      </c>
      <c r="I1567" s="81">
        <f ca="1">IF(ISNUMBER($L1567),VALUE(OFFSET(Banco!$A$1,Composições!$L1567-1,COLUMN(Composições!I1567)-4)),0)</f>
        <v>0</v>
      </c>
      <c r="J1567" s="81">
        <f ca="1">IF(ISNUMBER($L1567),VALUE(OFFSET(Banco!$A$1,Composições!$L1567-1,COLUMN(Composições!J1567)-4)),0)</f>
        <v>24.48</v>
      </c>
      <c r="K1567" s="1">
        <f>COUNTA($A$1:$A1567)-1</f>
        <v>240</v>
      </c>
      <c r="L1567" s="1">
        <f ca="1">MATCH(Composições!CONCATENAR,Banco!$A:$A,0)</f>
        <v>7040</v>
      </c>
      <c r="M1567" s="82" t="str">
        <f ca="1">IF(OR(ISERROR($L1567),$H1567="",$H1567=0),"",OFFSET(M$1,MATCH($K1567,$K$1:$K1567,0)-1,0))</f>
        <v>F</v>
      </c>
    </row>
    <row r="1568" spans="1:14" x14ac:dyDescent="0.2">
      <c r="B1568" s="92" t="s">
        <v>6165</v>
      </c>
      <c r="C1568" s="92" t="s">
        <v>147</v>
      </c>
      <c r="D1568" s="79" t="str">
        <f ca="1">IF(ISNUMBER($L1568),OFFSET(Banco!$A$1,Composições!$L1568-1,COLUMN(Composições!D1568)-1),"")</f>
        <v>ELETRICISTA COM ENCARGOS COMPLEMENTARES</v>
      </c>
      <c r="E1568" s="78" t="str">
        <f ca="1">IF(ISNUMBER($L1568),OFFSET(Banco!$A$1,Composições!$L1568-1,COLUMN(Composições!E1568)-1),"")</f>
        <v>H</v>
      </c>
      <c r="F1568" s="78">
        <f t="shared" ca="1" si="308"/>
        <v>0</v>
      </c>
      <c r="G1568" s="78">
        <f t="shared" ca="1" si="308"/>
        <v>20.02</v>
      </c>
      <c r="H1568" s="80">
        <v>0.63300000000000001</v>
      </c>
      <c r="I1568" s="81">
        <f ca="1">IF(ISNUMBER($L1568),VALUE(OFFSET(Banco!$A$1,Composições!$L1568-1,COLUMN(Composições!I1568)-4)),0)</f>
        <v>0</v>
      </c>
      <c r="J1568" s="81">
        <f ca="1">IF(ISNUMBER($L1568),VALUE(OFFSET(Banco!$A$1,Composições!$L1568-1,COLUMN(Composições!J1568)-4)),0)</f>
        <v>31.63</v>
      </c>
      <c r="K1568" s="1">
        <f>COUNTA($A$1:$A1568)-1</f>
        <v>240</v>
      </c>
      <c r="L1568" s="1">
        <f ca="1">MATCH(Composições!CONCATENAR,Banco!$A:$A,0)</f>
        <v>7259</v>
      </c>
      <c r="M1568" s="82" t="str">
        <f ca="1">IF(OR(ISERROR($L1568),$H1568="",$H1568=0),"",OFFSET(M$1,MATCH($K1568,$K$1:$K1568,0)-1,0))</f>
        <v>F</v>
      </c>
    </row>
    <row r="1569" spans="1:14" x14ac:dyDescent="0.2">
      <c r="B1569" s="92" t="s">
        <v>6165</v>
      </c>
      <c r="C1569" s="92" t="s">
        <v>149</v>
      </c>
      <c r="D1569" s="79" t="str">
        <f ca="1">IF(ISNUMBER($L1569),OFFSET(Banco!$A$1,Composições!$L1569-1,COLUMN(Composições!D1569)-1),"")</f>
        <v>ENCANADOR OU BOMBEIRO HIDRÁULICO COM ENCARGOS COMPLEMENTARES</v>
      </c>
      <c r="E1569" s="78" t="str">
        <f ca="1">IF(ISNUMBER($L1569),OFFSET(Banco!$A$1,Composições!$L1569-1,COLUMN(Composições!E1569)-1),"")</f>
        <v>H</v>
      </c>
      <c r="F1569" s="78">
        <f t="shared" ca="1" si="308"/>
        <v>0</v>
      </c>
      <c r="G1569" s="78">
        <f t="shared" ca="1" si="308"/>
        <v>93.41</v>
      </c>
      <c r="H1569" s="80">
        <v>3.0647000000000002</v>
      </c>
      <c r="I1569" s="81">
        <f ca="1">IF(ISNUMBER($L1569),VALUE(OFFSET(Banco!$A$1,Composições!$L1569-1,COLUMN(Composições!I1569)-4)),0)</f>
        <v>0</v>
      </c>
      <c r="J1569" s="81">
        <f ca="1">IF(ISNUMBER($L1569),VALUE(OFFSET(Banco!$A$1,Composições!$L1569-1,COLUMN(Composições!J1569)-4)),0)</f>
        <v>30.48</v>
      </c>
      <c r="K1569" s="1">
        <f>COUNTA($A$1:$A1569)-1</f>
        <v>240</v>
      </c>
      <c r="L1569" s="1">
        <f ca="1">MATCH(Composições!CONCATENAR,Banco!$A:$A,0)</f>
        <v>7263</v>
      </c>
      <c r="M1569" s="82" t="str">
        <f ca="1">IF(OR(ISERROR($L1569),$H1569="",$H1569=0),"",OFFSET(M$1,MATCH($K1569,$K$1:$K1569,0)-1,0))</f>
        <v>F</v>
      </c>
    </row>
    <row r="1570" spans="1:14" customFormat="1" ht="12.75" x14ac:dyDescent="0.2">
      <c r="K1570">
        <f>COUNTA($A$1:$A1570)-1</f>
        <v>240</v>
      </c>
      <c r="M1570" s="85" t="str">
        <f ca="1">IF(OFFSET($M$1,MATCH(OFFSET(K1570,-1,0),$K$1:$K1570,0)-1,0)="F","F","")</f>
        <v>F</v>
      </c>
    </row>
    <row r="1571" spans="1:14" ht="33.75" x14ac:dyDescent="0.2">
      <c r="A1571" s="83" t="str">
        <f>CONCATENAR</f>
        <v>Composição FNDE 329</v>
      </c>
      <c r="B1571" s="86" t="s">
        <v>8423</v>
      </c>
      <c r="C1571" s="86" t="s">
        <v>8469</v>
      </c>
      <c r="D1571" s="87" t="s">
        <v>8070</v>
      </c>
      <c r="E1571" s="86" t="s">
        <v>6148</v>
      </c>
      <c r="F1571" s="88">
        <f t="shared" ref="F1571:G1571" ca="1" si="309">IF($L1571&gt;0,SUM(OFFSET(F1571,1,0,$L1571),0))</f>
        <v>0</v>
      </c>
      <c r="G1571" s="88">
        <f t="shared" ca="1" si="309"/>
        <v>38.909999999999997</v>
      </c>
      <c r="H1571" s="89"/>
      <c r="I1571" s="90">
        <f t="shared" ref="I1571:J1571" ca="1" si="310">IF(ISERROR(F1571),0,F1571)</f>
        <v>0</v>
      </c>
      <c r="J1571" s="91">
        <f t="shared" ca="1" si="310"/>
        <v>38.909999999999997</v>
      </c>
      <c r="K1571" s="1">
        <f>COUNTA($A$1:$A1571)-1</f>
        <v>241</v>
      </c>
      <c r="L1571" s="1">
        <f>IF(MAX(K:K)=K1571,MATCH(9999999,$K:$K)+1,MATCH(K1571+1,K:K,0))-ROW(L1571)-2</f>
        <v>5</v>
      </c>
      <c r="M1571" s="3" t="str">
        <f ca="1">IF(AND(OR(I1571&lt;&gt;0,J1571&lt;&gt;0),N1571="Sim"),"F","")</f>
        <v>F</v>
      </c>
      <c r="N1571" s="84" t="s">
        <v>64</v>
      </c>
    </row>
    <row r="1572" spans="1:14" x14ac:dyDescent="0.2">
      <c r="B1572" s="92" t="s">
        <v>6169</v>
      </c>
      <c r="C1572" s="92" t="s">
        <v>8145</v>
      </c>
      <c r="D1572" s="79" t="str">
        <f ca="1">IF(ISNUMBER($L1572),OFFSET(Banco!$A$1,Composições!$L1572-1,COLUMN(Composições!D1572)-1),"")</f>
        <v>COTOVELO 90 GRAUS DE FERRO GALVANIZADO, COM ROSCA BSP MACHO/FEMEA, DE 1/2"</v>
      </c>
      <c r="E1572" s="78" t="str">
        <f ca="1">IF(ISNUMBER($L1572),OFFSET(Banco!$A$1,Composições!$L1572-1,COLUMN(Composições!E1572)-1),"")</f>
        <v>UN</v>
      </c>
      <c r="F1572" s="78">
        <f t="shared" ref="F1572:G1576" ca="1" si="311">TRUNC($H1572*ROUND(I1572,2),2)</f>
        <v>0</v>
      </c>
      <c r="G1572" s="78">
        <f t="shared" ca="1" si="311"/>
        <v>9.69</v>
      </c>
      <c r="H1572" s="80">
        <v>1</v>
      </c>
      <c r="I1572" s="81">
        <f ca="1">IF(ISNUMBER($L1572),VALUE(OFFSET(Banco!$A$1,Composições!$L1572-1,COLUMN(Composições!I1572)-4)),0)</f>
        <v>0</v>
      </c>
      <c r="J1572" s="81">
        <f ca="1">IF(ISNUMBER($L1572),VALUE(OFFSET(Banco!$A$1,Composições!$L1572-1,COLUMN(Composições!J1572)-4)),0)</f>
        <v>9.69</v>
      </c>
      <c r="K1572" s="1">
        <f>COUNTA($A$1:$A1572)-1</f>
        <v>241</v>
      </c>
      <c r="L1572" s="1">
        <f ca="1">MATCH(Composições!CONCATENAR,Banco!$A:$A,0)</f>
        <v>11363</v>
      </c>
      <c r="M1572" s="82" t="str">
        <f ca="1">IF(OR(ISERROR($L1572),$H1572="",$H1572=0),"",OFFSET(M$1,MATCH($K1572,$K$1:$K1572,0)-1,0))</f>
        <v>F</v>
      </c>
    </row>
    <row r="1573" spans="1:14" x14ac:dyDescent="0.2">
      <c r="B1573" s="92" t="s">
        <v>6169</v>
      </c>
      <c r="C1573" s="92" t="s">
        <v>8126</v>
      </c>
      <c r="D1573" s="79" t="str">
        <f ca="1">IF(ISNUMBER($L1573),OFFSET(Banco!$A$1,Composições!$L1573-1,COLUMN(Composições!D1573)-1),"")</f>
        <v>FITA VEDA ROSCA, EM PTFE, ROLO DE 18 MM X 50 M (L X C)</v>
      </c>
      <c r="E1573" s="78" t="str">
        <f ca="1">IF(ISNUMBER($L1573),OFFSET(Banco!$A$1,Composições!$L1573-1,COLUMN(Composições!E1573)-1),"")</f>
        <v>UN</v>
      </c>
      <c r="F1573" s="78">
        <f t="shared" ca="1" si="311"/>
        <v>0</v>
      </c>
      <c r="G1573" s="78">
        <f t="shared" ca="1" si="311"/>
        <v>0.39</v>
      </c>
      <c r="H1573" s="80">
        <v>2.7E-2</v>
      </c>
      <c r="I1573" s="81">
        <f ca="1">IF(ISNUMBER($L1573),VALUE(OFFSET(Banco!$A$1,Composições!$L1573-1,COLUMN(Composições!I1573)-4)),0)</f>
        <v>0</v>
      </c>
      <c r="J1573" s="81">
        <f ca="1">IF(ISNUMBER($L1573),VALUE(OFFSET(Banco!$A$1,Composições!$L1573-1,COLUMN(Composições!J1573)-4)),0)</f>
        <v>14.75</v>
      </c>
      <c r="K1573" s="1">
        <f>COUNTA($A$1:$A1573)-1</f>
        <v>241</v>
      </c>
      <c r="L1573" s="1">
        <f ca="1">MATCH(Composições!CONCATENAR,Banco!$A:$A,0)</f>
        <v>12012</v>
      </c>
      <c r="M1573" s="82" t="str">
        <f ca="1">IF(OR(ISERROR($L1573),$H1573="",$H1573=0),"",OFFSET(M$1,MATCH($K1573,$K$1:$K1573,0)-1,0))</f>
        <v>F</v>
      </c>
    </row>
    <row r="1574" spans="1:14" x14ac:dyDescent="0.2">
      <c r="B1574" s="92" t="s">
        <v>6169</v>
      </c>
      <c r="C1574" s="92" t="s">
        <v>8144</v>
      </c>
      <c r="D1574" s="79" t="str">
        <f ca="1">IF(ISNUMBER($L1574),OFFSET(Banco!$A$1,Composições!$L1574-1,COLUMN(Composições!D1574)-1),"")</f>
        <v>FUNDO ANTICORROSIVO PARA METAIS FERROSOS (ZARCAO)</v>
      </c>
      <c r="E1574" s="78" t="str">
        <f ca="1">IF(ISNUMBER($L1574),OFFSET(Banco!$A$1,Composições!$L1574-1,COLUMN(Composições!E1574)-1),"")</f>
        <v>L</v>
      </c>
      <c r="F1574" s="78">
        <f t="shared" ca="1" si="311"/>
        <v>0</v>
      </c>
      <c r="G1574" s="78">
        <f t="shared" ca="1" si="311"/>
        <v>0.15</v>
      </c>
      <c r="H1574" s="80">
        <v>3.0000000000000001E-3</v>
      </c>
      <c r="I1574" s="81">
        <f ca="1">IF(ISNUMBER($L1574),VALUE(OFFSET(Banco!$A$1,Composições!$L1574-1,COLUMN(Composições!I1574)-4)),0)</f>
        <v>0</v>
      </c>
      <c r="J1574" s="81">
        <f ca="1">IF(ISNUMBER($L1574),VALUE(OFFSET(Banco!$A$1,Composições!$L1574-1,COLUMN(Composições!J1574)-4)),0)</f>
        <v>50.91</v>
      </c>
      <c r="K1574" s="1">
        <f>COUNTA($A$1:$A1574)-1</f>
        <v>241</v>
      </c>
      <c r="L1574" s="1">
        <f ca="1">MATCH(Composições!CONCATENAR,Banco!$A:$A,0)</f>
        <v>12044</v>
      </c>
      <c r="M1574" s="82" t="str">
        <f ca="1">IF(OR(ISERROR($L1574),$H1574="",$H1574=0),"",OFFSET(M$1,MATCH($K1574,$K$1:$K1574,0)-1,0))</f>
        <v>F</v>
      </c>
    </row>
    <row r="1575" spans="1:14" ht="22.5" x14ac:dyDescent="0.2">
      <c r="B1575" s="92" t="s">
        <v>6165</v>
      </c>
      <c r="C1575" s="92" t="s">
        <v>142</v>
      </c>
      <c r="D1575" s="79" t="str">
        <f ca="1">IF(ISNUMBER($L1575),OFFSET(Banco!$A$1,Composições!$L1575-1,COLUMN(Composições!D1575)-1),"")</f>
        <v>AUXILIAR DE ENCANADOR OU BOMBEIRO HIDRÁULICO COM ENCARGOS COMPLEMENTARES</v>
      </c>
      <c r="E1575" s="78" t="str">
        <f ca="1">IF(ISNUMBER($L1575),OFFSET(Banco!$A$1,Composições!$L1575-1,COLUMN(Composições!E1575)-1),"")</f>
        <v>H</v>
      </c>
      <c r="F1575" s="78">
        <f t="shared" ca="1" si="311"/>
        <v>0</v>
      </c>
      <c r="G1575" s="78">
        <f t="shared" ca="1" si="311"/>
        <v>12.77</v>
      </c>
      <c r="H1575" s="80">
        <v>0.52200000000000002</v>
      </c>
      <c r="I1575" s="81">
        <f ca="1">IF(ISNUMBER($L1575),VALUE(OFFSET(Banco!$A$1,Composições!$L1575-1,COLUMN(Composições!I1575)-4)),0)</f>
        <v>0</v>
      </c>
      <c r="J1575" s="81">
        <f ca="1">IF(ISNUMBER($L1575),VALUE(OFFSET(Banco!$A$1,Composições!$L1575-1,COLUMN(Composições!J1575)-4)),0)</f>
        <v>24.48</v>
      </c>
      <c r="K1575" s="1">
        <f>COUNTA($A$1:$A1575)-1</f>
        <v>241</v>
      </c>
      <c r="L1575" s="1">
        <f ca="1">MATCH(Composições!CONCATENAR,Banco!$A:$A,0)</f>
        <v>7040</v>
      </c>
      <c r="M1575" s="82" t="str">
        <f ca="1">IF(OR(ISERROR($L1575),$H1575="",$H1575=0),"",OFFSET(M$1,MATCH($K1575,$K$1:$K1575,0)-1,0))</f>
        <v>F</v>
      </c>
    </row>
    <row r="1576" spans="1:14" x14ac:dyDescent="0.2">
      <c r="B1576" s="92" t="s">
        <v>6165</v>
      </c>
      <c r="C1576" s="92" t="s">
        <v>149</v>
      </c>
      <c r="D1576" s="79" t="str">
        <f ca="1">IF(ISNUMBER($L1576),OFFSET(Banco!$A$1,Composições!$L1576-1,COLUMN(Composições!D1576)-1),"")</f>
        <v>ENCANADOR OU BOMBEIRO HIDRÁULICO COM ENCARGOS COMPLEMENTARES</v>
      </c>
      <c r="E1576" s="78" t="str">
        <f ca="1">IF(ISNUMBER($L1576),OFFSET(Banco!$A$1,Composições!$L1576-1,COLUMN(Composições!E1576)-1),"")</f>
        <v>H</v>
      </c>
      <c r="F1576" s="78">
        <f t="shared" ca="1" si="311"/>
        <v>0</v>
      </c>
      <c r="G1576" s="78">
        <f t="shared" ca="1" si="311"/>
        <v>15.91</v>
      </c>
      <c r="H1576" s="80">
        <v>0.52200000000000002</v>
      </c>
      <c r="I1576" s="81">
        <f ca="1">IF(ISNUMBER($L1576),VALUE(OFFSET(Banco!$A$1,Composições!$L1576-1,COLUMN(Composições!I1576)-4)),0)</f>
        <v>0</v>
      </c>
      <c r="J1576" s="81">
        <f ca="1">IF(ISNUMBER($L1576),VALUE(OFFSET(Banco!$A$1,Composições!$L1576-1,COLUMN(Composições!J1576)-4)),0)</f>
        <v>30.48</v>
      </c>
      <c r="K1576" s="1">
        <f>COUNTA($A$1:$A1576)-1</f>
        <v>241</v>
      </c>
      <c r="L1576" s="1">
        <f ca="1">MATCH(Composições!CONCATENAR,Banco!$A:$A,0)</f>
        <v>7263</v>
      </c>
      <c r="M1576" s="82" t="str">
        <f ca="1">IF(OR(ISERROR($L1576),$H1576="",$H1576=0),"",OFFSET(M$1,MATCH($K1576,$K$1:$K1576,0)-1,0))</f>
        <v>F</v>
      </c>
    </row>
    <row r="1577" spans="1:14" customFormat="1" ht="12.75" x14ac:dyDescent="0.2">
      <c r="K1577">
        <f>COUNTA($A$1:$A1577)-1</f>
        <v>241</v>
      </c>
      <c r="M1577" s="85" t="str">
        <f ca="1">IF(OFFSET($M$1,MATCH(OFFSET(K1577,-1,0),$K$1:$K1577,0)-1,0)="F","F","")</f>
        <v>F</v>
      </c>
    </row>
    <row r="1578" spans="1:14" ht="33.75" x14ac:dyDescent="0.2">
      <c r="A1578" s="83" t="str">
        <f>CONCATENAR</f>
        <v>Composição FNDE 328</v>
      </c>
      <c r="B1578" s="86" t="s">
        <v>8423</v>
      </c>
      <c r="C1578" s="86" t="s">
        <v>8470</v>
      </c>
      <c r="D1578" s="87" t="s">
        <v>8072</v>
      </c>
      <c r="E1578" s="86" t="s">
        <v>6148</v>
      </c>
      <c r="F1578" s="88">
        <f t="shared" ref="F1578:G1578" ca="1" si="312">IF($L1578&gt;0,SUM(OFFSET(F1578,1,0,$L1578),0))</f>
        <v>0</v>
      </c>
      <c r="G1578" s="88">
        <f t="shared" ca="1" si="312"/>
        <v>79.089999999999989</v>
      </c>
      <c r="H1578" s="89"/>
      <c r="I1578" s="90">
        <f t="shared" ref="I1578:J1578" ca="1" si="313">IF(ISERROR(F1578),0,F1578)</f>
        <v>0</v>
      </c>
      <c r="J1578" s="91">
        <f t="shared" ca="1" si="313"/>
        <v>79.089999999999989</v>
      </c>
      <c r="K1578" s="1">
        <f>COUNTA($A$1:$A1578)-1</f>
        <v>242</v>
      </c>
      <c r="L1578" s="1">
        <f>IF(MAX(K:K)=K1578,MATCH(9999999,$K:$K)+1,MATCH(K1578+1,K:K,0))-ROW(L1578)-2</f>
        <v>5</v>
      </c>
      <c r="M1578" s="3" t="str">
        <f ca="1">IF(AND(OR(I1578&lt;&gt;0,J1578&lt;&gt;0),N1578="Sim"),"F","")</f>
        <v>F</v>
      </c>
      <c r="N1578" s="84" t="s">
        <v>64</v>
      </c>
    </row>
    <row r="1579" spans="1:14" x14ac:dyDescent="0.2">
      <c r="B1579" s="92" t="s">
        <v>6169</v>
      </c>
      <c r="C1579" s="92" t="s">
        <v>8143</v>
      </c>
      <c r="D1579" s="79" t="str">
        <f ca="1">IF(ISNUMBER($L1579),OFFSET(Banco!$A$1,Composições!$L1579-1,COLUMN(Composições!D1579)-1),"")</f>
        <v>COTOVELO 90 GRAUS DE FERRO GALVANIZADO, COM ROSCA BSP, DE 2"</v>
      </c>
      <c r="E1579" s="78" t="str">
        <f ca="1">IF(ISNUMBER($L1579),OFFSET(Banco!$A$1,Composições!$L1579-1,COLUMN(Composições!E1579)-1),"")</f>
        <v>UN</v>
      </c>
      <c r="F1579" s="78">
        <f t="shared" ref="F1579:G1583" ca="1" si="314">TRUNC($H1579*ROUND(I1579,2),2)</f>
        <v>0</v>
      </c>
      <c r="G1579" s="78">
        <f t="shared" ca="1" si="314"/>
        <v>49.87</v>
      </c>
      <c r="H1579" s="80">
        <v>1</v>
      </c>
      <c r="I1579" s="81">
        <f ca="1">IF(ISNUMBER($L1579),VALUE(OFFSET(Banco!$A$1,Composições!$L1579-1,COLUMN(Composições!I1579)-4)),0)</f>
        <v>0</v>
      </c>
      <c r="J1579" s="81">
        <f ca="1">IF(ISNUMBER($L1579),VALUE(OFFSET(Banco!$A$1,Composições!$L1579-1,COLUMN(Composições!J1579)-4)),0)</f>
        <v>49.87</v>
      </c>
      <c r="K1579" s="1">
        <f>COUNTA($A$1:$A1579)-1</f>
        <v>242</v>
      </c>
      <c r="L1579" s="1">
        <f ca="1">MATCH(Composições!CONCATENAR,Banco!$A:$A,0)</f>
        <v>11373</v>
      </c>
      <c r="M1579" s="82" t="str">
        <f ca="1">IF(OR(ISERROR($L1579),$H1579="",$H1579=0),"",OFFSET(M$1,MATCH($K1579,$K$1:$K1579,0)-1,0))</f>
        <v>F</v>
      </c>
    </row>
    <row r="1580" spans="1:14" x14ac:dyDescent="0.2">
      <c r="B1580" s="92" t="s">
        <v>6169</v>
      </c>
      <c r="C1580" s="92" t="s">
        <v>8126</v>
      </c>
      <c r="D1580" s="79" t="str">
        <f ca="1">IF(ISNUMBER($L1580),OFFSET(Banco!$A$1,Composições!$L1580-1,COLUMN(Composições!D1580)-1),"")</f>
        <v>FITA VEDA ROSCA, EM PTFE, ROLO DE 18 MM X 50 M (L X C)</v>
      </c>
      <c r="E1580" s="78" t="str">
        <f ca="1">IF(ISNUMBER($L1580),OFFSET(Banco!$A$1,Composições!$L1580-1,COLUMN(Composições!E1580)-1),"")</f>
        <v>UN</v>
      </c>
      <c r="F1580" s="78">
        <f t="shared" ca="1" si="314"/>
        <v>0</v>
      </c>
      <c r="G1580" s="78">
        <f t="shared" ca="1" si="314"/>
        <v>0.39</v>
      </c>
      <c r="H1580" s="80">
        <v>2.7E-2</v>
      </c>
      <c r="I1580" s="81">
        <f ca="1">IF(ISNUMBER($L1580),VALUE(OFFSET(Banco!$A$1,Composições!$L1580-1,COLUMN(Composições!I1580)-4)),0)</f>
        <v>0</v>
      </c>
      <c r="J1580" s="81">
        <f ca="1">IF(ISNUMBER($L1580),VALUE(OFFSET(Banco!$A$1,Composições!$L1580-1,COLUMN(Composições!J1580)-4)),0)</f>
        <v>14.75</v>
      </c>
      <c r="K1580" s="1">
        <f>COUNTA($A$1:$A1580)-1</f>
        <v>242</v>
      </c>
      <c r="L1580" s="1">
        <f ca="1">MATCH(Composições!CONCATENAR,Banco!$A:$A,0)</f>
        <v>12012</v>
      </c>
      <c r="M1580" s="82" t="str">
        <f ca="1">IF(OR(ISERROR($L1580),$H1580="",$H1580=0),"",OFFSET(M$1,MATCH($K1580,$K$1:$K1580,0)-1,0))</f>
        <v>F</v>
      </c>
    </row>
    <row r="1581" spans="1:14" x14ac:dyDescent="0.2">
      <c r="B1581" s="92" t="s">
        <v>6169</v>
      </c>
      <c r="C1581" s="92" t="s">
        <v>8144</v>
      </c>
      <c r="D1581" s="79" t="str">
        <f ca="1">IF(ISNUMBER($L1581),OFFSET(Banco!$A$1,Composições!$L1581-1,COLUMN(Composições!D1581)-1),"")</f>
        <v>FUNDO ANTICORROSIVO PARA METAIS FERROSOS (ZARCAO)</v>
      </c>
      <c r="E1581" s="78" t="str">
        <f ca="1">IF(ISNUMBER($L1581),OFFSET(Banco!$A$1,Composições!$L1581-1,COLUMN(Composições!E1581)-1),"")</f>
        <v>L</v>
      </c>
      <c r="F1581" s="78">
        <f t="shared" ca="1" si="314"/>
        <v>0</v>
      </c>
      <c r="G1581" s="78">
        <f t="shared" ca="1" si="314"/>
        <v>0.15</v>
      </c>
      <c r="H1581" s="80">
        <v>3.0000000000000001E-3</v>
      </c>
      <c r="I1581" s="81">
        <f ca="1">IF(ISNUMBER($L1581),VALUE(OFFSET(Banco!$A$1,Composições!$L1581-1,COLUMN(Composições!I1581)-4)),0)</f>
        <v>0</v>
      </c>
      <c r="J1581" s="81">
        <f ca="1">IF(ISNUMBER($L1581),VALUE(OFFSET(Banco!$A$1,Composições!$L1581-1,COLUMN(Composições!J1581)-4)),0)</f>
        <v>50.91</v>
      </c>
      <c r="K1581" s="1">
        <f>COUNTA($A$1:$A1581)-1</f>
        <v>242</v>
      </c>
      <c r="L1581" s="1">
        <f ca="1">MATCH(Composições!CONCATENAR,Banco!$A:$A,0)</f>
        <v>12044</v>
      </c>
      <c r="M1581" s="82" t="str">
        <f ca="1">IF(OR(ISERROR($L1581),$H1581="",$H1581=0),"",OFFSET(M$1,MATCH($K1581,$K$1:$K1581,0)-1,0))</f>
        <v>F</v>
      </c>
    </row>
    <row r="1582" spans="1:14" ht="22.5" x14ac:dyDescent="0.2">
      <c r="B1582" s="92" t="s">
        <v>6165</v>
      </c>
      <c r="C1582" s="92" t="s">
        <v>142</v>
      </c>
      <c r="D1582" s="79" t="str">
        <f ca="1">IF(ISNUMBER($L1582),OFFSET(Banco!$A$1,Composições!$L1582-1,COLUMN(Composições!D1582)-1),"")</f>
        <v>AUXILIAR DE ENCANADOR OU BOMBEIRO HIDRÁULICO COM ENCARGOS COMPLEMENTARES</v>
      </c>
      <c r="E1582" s="78" t="str">
        <f ca="1">IF(ISNUMBER($L1582),OFFSET(Banco!$A$1,Composições!$L1582-1,COLUMN(Composições!E1582)-1),"")</f>
        <v>H</v>
      </c>
      <c r="F1582" s="78">
        <f t="shared" ca="1" si="314"/>
        <v>0</v>
      </c>
      <c r="G1582" s="78">
        <f t="shared" ca="1" si="314"/>
        <v>12.77</v>
      </c>
      <c r="H1582" s="80">
        <v>0.52200000000000002</v>
      </c>
      <c r="I1582" s="81">
        <f ca="1">IF(ISNUMBER($L1582),VALUE(OFFSET(Banco!$A$1,Composições!$L1582-1,COLUMN(Composições!I1582)-4)),0)</f>
        <v>0</v>
      </c>
      <c r="J1582" s="81">
        <f ca="1">IF(ISNUMBER($L1582),VALUE(OFFSET(Banco!$A$1,Composições!$L1582-1,COLUMN(Composições!J1582)-4)),0)</f>
        <v>24.48</v>
      </c>
      <c r="K1582" s="1">
        <f>COUNTA($A$1:$A1582)-1</f>
        <v>242</v>
      </c>
      <c r="L1582" s="1">
        <f ca="1">MATCH(Composições!CONCATENAR,Banco!$A:$A,0)</f>
        <v>7040</v>
      </c>
      <c r="M1582" s="82" t="str">
        <f ca="1">IF(OR(ISERROR($L1582),$H1582="",$H1582=0),"",OFFSET(M$1,MATCH($K1582,$K$1:$K1582,0)-1,0))</f>
        <v>F</v>
      </c>
    </row>
    <row r="1583" spans="1:14" x14ac:dyDescent="0.2">
      <c r="B1583" s="92" t="s">
        <v>6165</v>
      </c>
      <c r="C1583" s="92" t="s">
        <v>149</v>
      </c>
      <c r="D1583" s="79" t="str">
        <f ca="1">IF(ISNUMBER($L1583),OFFSET(Banco!$A$1,Composições!$L1583-1,COLUMN(Composições!D1583)-1),"")</f>
        <v>ENCANADOR OU BOMBEIRO HIDRÁULICO COM ENCARGOS COMPLEMENTARES</v>
      </c>
      <c r="E1583" s="78" t="str">
        <f ca="1">IF(ISNUMBER($L1583),OFFSET(Banco!$A$1,Composições!$L1583-1,COLUMN(Composições!E1583)-1),"")</f>
        <v>H</v>
      </c>
      <c r="F1583" s="78">
        <f t="shared" ca="1" si="314"/>
        <v>0</v>
      </c>
      <c r="G1583" s="78">
        <f t="shared" ca="1" si="314"/>
        <v>15.91</v>
      </c>
      <c r="H1583" s="80">
        <v>0.52200000000000002</v>
      </c>
      <c r="I1583" s="81">
        <f ca="1">IF(ISNUMBER($L1583),VALUE(OFFSET(Banco!$A$1,Composições!$L1583-1,COLUMN(Composições!I1583)-4)),0)</f>
        <v>0</v>
      </c>
      <c r="J1583" s="81">
        <f ca="1">IF(ISNUMBER($L1583),VALUE(OFFSET(Banco!$A$1,Composições!$L1583-1,COLUMN(Composições!J1583)-4)),0)</f>
        <v>30.48</v>
      </c>
      <c r="K1583" s="1">
        <f>COUNTA($A$1:$A1583)-1</f>
        <v>242</v>
      </c>
      <c r="L1583" s="1">
        <f ca="1">MATCH(Composições!CONCATENAR,Banco!$A:$A,0)</f>
        <v>7263</v>
      </c>
      <c r="M1583" s="82" t="str">
        <f ca="1">IF(OR(ISERROR($L1583),$H1583="",$H1583=0),"",OFFSET(M$1,MATCH($K1583,$K$1:$K1583,0)-1,0))</f>
        <v>F</v>
      </c>
    </row>
    <row r="1584" spans="1:14" customFormat="1" ht="12.75" x14ac:dyDescent="0.2">
      <c r="K1584">
        <f>COUNTA($A$1:$A1584)-1</f>
        <v>242</v>
      </c>
      <c r="M1584" s="85" t="str">
        <f ca="1">IF(OFFSET($M$1,MATCH(OFFSET(K1584,-1,0),$K$1:$K1584,0)-1,0)="F","F","")</f>
        <v>F</v>
      </c>
    </row>
    <row r="1585" spans="1:14" x14ac:dyDescent="0.2">
      <c r="A1585" s="83" t="str">
        <f>CONCATENAR</f>
        <v>Composição FNDE 330</v>
      </c>
      <c r="B1585" s="86" t="s">
        <v>8423</v>
      </c>
      <c r="C1585" s="86" t="s">
        <v>8543</v>
      </c>
      <c r="D1585" s="87" t="s">
        <v>8068</v>
      </c>
      <c r="E1585" s="86" t="s">
        <v>6148</v>
      </c>
      <c r="F1585" s="88">
        <f t="shared" ref="F1585:G1585" ca="1" si="315">IF($L1585&gt;0,SUM(OFFSET(F1585,1,0,$L1585),0))</f>
        <v>0</v>
      </c>
      <c r="G1585" s="88">
        <f t="shared" ca="1" si="315"/>
        <v>23.54</v>
      </c>
      <c r="H1585" s="89"/>
      <c r="I1585" s="90">
        <f t="shared" ref="I1585:J1585" ca="1" si="316">IF(ISERROR(F1585),0,F1585)</f>
        <v>0</v>
      </c>
      <c r="J1585" s="91">
        <f t="shared" ca="1" si="316"/>
        <v>23.54</v>
      </c>
      <c r="K1585" s="1">
        <f>COUNTA($A$1:$A1585)-1</f>
        <v>243</v>
      </c>
      <c r="L1585" s="1">
        <f>IF(MAX(K:K)=K1585,MATCH(9999999,$K:$K)+1,MATCH(K1585+1,K:K,0))-ROW(L1585)-2</f>
        <v>3</v>
      </c>
      <c r="M1585" s="3" t="str">
        <f ca="1">IF(AND(OR(I1585&lt;&gt;0,J1585&lt;&gt;0),N1585="Sim"),"F","")</f>
        <v>F</v>
      </c>
      <c r="N1585" s="84" t="s">
        <v>64</v>
      </c>
    </row>
    <row r="1586" spans="1:14" x14ac:dyDescent="0.2">
      <c r="B1586" s="92" t="s">
        <v>6169</v>
      </c>
      <c r="C1586" s="92" t="s">
        <v>8146</v>
      </c>
      <c r="D1586" s="79" t="str">
        <f ca="1">IF(ISNUMBER($L1586),OFFSET(Banco!$A$1,Composições!$L1586-1,COLUMN(Composições!D1586)-1),"")</f>
        <v>TAMPA CEGA EM PVC PARA CONDULETE 4 X 2"</v>
      </c>
      <c r="E1586" s="78" t="str">
        <f ca="1">IF(ISNUMBER($L1586),OFFSET(Banco!$A$1,Composições!$L1586-1,COLUMN(Composições!E1586)-1),"")</f>
        <v>UN</v>
      </c>
      <c r="F1586" s="78">
        <f t="shared" ref="F1586:G1588" ca="1" si="317">TRUNC($H1586*ROUND(I1586,2),2)</f>
        <v>0</v>
      </c>
      <c r="G1586" s="78">
        <f t="shared" ca="1" si="317"/>
        <v>6.52</v>
      </c>
      <c r="H1586" s="80">
        <v>1</v>
      </c>
      <c r="I1586" s="81">
        <f ca="1">IF(ISNUMBER($L1586),VALUE(OFFSET(Banco!$A$1,Composições!$L1586-1,COLUMN(Composições!I1586)-4)),0)</f>
        <v>0</v>
      </c>
      <c r="J1586" s="81">
        <f ca="1">IF(ISNUMBER($L1586),VALUE(OFFSET(Banco!$A$1,Composições!$L1586-1,COLUMN(Composições!J1586)-4)),0)</f>
        <v>6.52</v>
      </c>
      <c r="K1586" s="1">
        <f>COUNTA($A$1:$A1586)-1</f>
        <v>243</v>
      </c>
      <c r="L1586" s="1">
        <f ca="1">MATCH(Composições!CONCATENAR,Banco!$A:$A,0)</f>
        <v>13815</v>
      </c>
      <c r="M1586" s="82" t="str">
        <f ca="1">IF(OR(ISERROR($L1586),$H1586="",$H1586=0),"",OFFSET(M$1,MATCH($K1586,$K$1:$K1586,0)-1,0))</f>
        <v>F</v>
      </c>
    </row>
    <row r="1587" spans="1:14" ht="22.5" x14ac:dyDescent="0.2">
      <c r="B1587" s="92" t="s">
        <v>6165</v>
      </c>
      <c r="C1587" s="92" t="s">
        <v>142</v>
      </c>
      <c r="D1587" s="79" t="str">
        <f ca="1">IF(ISNUMBER($L1587),OFFSET(Banco!$A$1,Composições!$L1587-1,COLUMN(Composições!D1587)-1),"")</f>
        <v>AUXILIAR DE ENCANADOR OU BOMBEIRO HIDRÁULICO COM ENCARGOS COMPLEMENTARES</v>
      </c>
      <c r="E1587" s="78" t="str">
        <f ca="1">IF(ISNUMBER($L1587),OFFSET(Banco!$A$1,Composições!$L1587-1,COLUMN(Composições!E1587)-1),"")</f>
        <v>H</v>
      </c>
      <c r="F1587" s="78">
        <f t="shared" ca="1" si="317"/>
        <v>0</v>
      </c>
      <c r="G1587" s="78">
        <f t="shared" ca="1" si="317"/>
        <v>7.58</v>
      </c>
      <c r="H1587" s="80">
        <v>0.31</v>
      </c>
      <c r="I1587" s="81">
        <f ca="1">IF(ISNUMBER($L1587),VALUE(OFFSET(Banco!$A$1,Composições!$L1587-1,COLUMN(Composições!I1587)-4)),0)</f>
        <v>0</v>
      </c>
      <c r="J1587" s="81">
        <f ca="1">IF(ISNUMBER($L1587),VALUE(OFFSET(Banco!$A$1,Composições!$L1587-1,COLUMN(Composições!J1587)-4)),0)</f>
        <v>24.48</v>
      </c>
      <c r="K1587" s="1">
        <f>COUNTA($A$1:$A1587)-1</f>
        <v>243</v>
      </c>
      <c r="L1587" s="1">
        <f ca="1">MATCH(Composições!CONCATENAR,Banco!$A:$A,0)</f>
        <v>7040</v>
      </c>
      <c r="M1587" s="82" t="str">
        <f ca="1">IF(OR(ISERROR($L1587),$H1587="",$H1587=0),"",OFFSET(M$1,MATCH($K1587,$K$1:$K1587,0)-1,0))</f>
        <v>F</v>
      </c>
    </row>
    <row r="1588" spans="1:14" x14ac:dyDescent="0.2">
      <c r="B1588" s="92" t="s">
        <v>6165</v>
      </c>
      <c r="C1588" s="92" t="s">
        <v>149</v>
      </c>
      <c r="D1588" s="79" t="str">
        <f ca="1">IF(ISNUMBER($L1588),OFFSET(Banco!$A$1,Composições!$L1588-1,COLUMN(Composições!D1588)-1),"")</f>
        <v>ENCANADOR OU BOMBEIRO HIDRÁULICO COM ENCARGOS COMPLEMENTARES</v>
      </c>
      <c r="E1588" s="78" t="str">
        <f ca="1">IF(ISNUMBER($L1588),OFFSET(Banco!$A$1,Composições!$L1588-1,COLUMN(Composições!E1588)-1),"")</f>
        <v>H</v>
      </c>
      <c r="F1588" s="78">
        <f t="shared" ca="1" si="317"/>
        <v>0</v>
      </c>
      <c r="G1588" s="78">
        <f t="shared" ca="1" si="317"/>
        <v>9.44</v>
      </c>
      <c r="H1588" s="80">
        <v>0.31</v>
      </c>
      <c r="I1588" s="81">
        <f ca="1">IF(ISNUMBER($L1588),VALUE(OFFSET(Banco!$A$1,Composições!$L1588-1,COLUMN(Composições!I1588)-4)),0)</f>
        <v>0</v>
      </c>
      <c r="J1588" s="81">
        <f ca="1">IF(ISNUMBER($L1588),VALUE(OFFSET(Banco!$A$1,Composições!$L1588-1,COLUMN(Composições!J1588)-4)),0)</f>
        <v>30.48</v>
      </c>
      <c r="K1588" s="1">
        <f>COUNTA($A$1:$A1588)-1</f>
        <v>243</v>
      </c>
      <c r="L1588" s="1">
        <f ca="1">MATCH(Composições!CONCATENAR,Banco!$A:$A,0)</f>
        <v>7263</v>
      </c>
      <c r="M1588" s="82" t="str">
        <f ca="1">IF(OR(ISERROR($L1588),$H1588="",$H1588=0),"",OFFSET(M$1,MATCH($K1588,$K$1:$K1588,0)-1,0))</f>
        <v>F</v>
      </c>
    </row>
    <row r="1589" spans="1:14" customFormat="1" ht="12.75" x14ac:dyDescent="0.2">
      <c r="K1589">
        <f>COUNTA($A$1:$A1589)-1</f>
        <v>243</v>
      </c>
      <c r="M1589" s="85" t="str">
        <f ca="1">IF(OFFSET($M$1,MATCH(OFFSET(K1589,-1,0),$K$1:$K1589,0)-1,0)="F","F","")</f>
        <v>F</v>
      </c>
    </row>
    <row r="1590" spans="1:14" x14ac:dyDescent="0.2">
      <c r="A1590" s="83" t="str">
        <f>CONCATENAR</f>
        <v>Composição FNDE 604</v>
      </c>
      <c r="B1590" s="86" t="s">
        <v>8423</v>
      </c>
      <c r="C1590" s="86" t="s">
        <v>8471</v>
      </c>
      <c r="D1590" s="87" t="s">
        <v>8472</v>
      </c>
      <c r="E1590" s="86" t="s">
        <v>6148</v>
      </c>
      <c r="F1590" s="88">
        <f t="shared" ref="F1590:G1590" ca="1" si="318">IF($L1590&gt;0,SUM(OFFSET(F1590,1,0,$L1590),0))</f>
        <v>0</v>
      </c>
      <c r="G1590" s="88">
        <f t="shared" ca="1" si="318"/>
        <v>17.02</v>
      </c>
      <c r="H1590" s="89"/>
      <c r="I1590" s="90">
        <f t="shared" ref="I1590:J1590" ca="1" si="319">IF(ISERROR(F1590),0,F1590)</f>
        <v>0</v>
      </c>
      <c r="J1590" s="91">
        <f t="shared" ca="1" si="319"/>
        <v>17.02</v>
      </c>
      <c r="K1590" s="1">
        <f>COUNTA($A$1:$A1590)-1</f>
        <v>244</v>
      </c>
      <c r="L1590" s="1">
        <f>IF(MAX(K:K)=K1590,MATCH(9999999,$K:$K)+1,MATCH(K1590+1,K:K,0))-ROW(L1590)-2</f>
        <v>3</v>
      </c>
      <c r="M1590" s="3" t="str">
        <f ca="1">IF(AND(OR(I1590&lt;&gt;0,J1590&lt;&gt;0),N1590="Sim"),"F","")</f>
        <v>F</v>
      </c>
      <c r="N1590" s="84" t="s">
        <v>64</v>
      </c>
    </row>
    <row r="1591" spans="1:14" x14ac:dyDescent="0.2">
      <c r="B1591" s="92" t="s">
        <v>8457</v>
      </c>
      <c r="C1591" s="92" t="s">
        <v>8473</v>
      </c>
      <c r="D1591" s="79" t="str">
        <f ca="1">IF(ISNUMBER($L1591),OFFSET(Banco!$A$1,Composições!$L1591-1,COLUMN(Composições!D1591)-1),"")</f>
        <v/>
      </c>
      <c r="E1591" s="78" t="str">
        <f ca="1">IF(ISNUMBER($L1591),OFFSET(Banco!$A$1,Composições!$L1591-1,COLUMN(Composições!E1591)-1),"")</f>
        <v/>
      </c>
      <c r="F1591" s="78">
        <f t="shared" ref="F1591:G1593" ca="1" si="320">TRUNC($H1591*ROUND(I1591,2),2)</f>
        <v>0</v>
      </c>
      <c r="G1591" s="78">
        <f t="shared" ca="1" si="320"/>
        <v>0</v>
      </c>
      <c r="H1591" s="80">
        <v>1</v>
      </c>
      <c r="I1591" s="81">
        <f ca="1">IF(ISNUMBER($L1591),VALUE(OFFSET(Banco!$A$1,Composições!$L1591-1,COLUMN(Composições!I1591)-4)),0)</f>
        <v>0</v>
      </c>
      <c r="J1591" s="81">
        <f ca="1">IF(ISNUMBER($L1591),VALUE(OFFSET(Banco!$A$1,Composições!$L1591-1,COLUMN(Composições!J1591)-4)),0)</f>
        <v>0</v>
      </c>
      <c r="K1591" s="1">
        <f>COUNTA($A$1:$A1591)-1</f>
        <v>244</v>
      </c>
      <c r="L1591" s="1" t="e">
        <f ca="1">MATCH(Composições!CONCATENAR,Banco!$A:$A,0)</f>
        <v>#N/A</v>
      </c>
      <c r="M1591" s="82" t="str">
        <f ca="1">IF(OR(ISERROR($L1591),$H1591="",$H1591=0),"",OFFSET(M$1,MATCH($K1591,$K$1:$K1591,0)-1,0))</f>
        <v/>
      </c>
    </row>
    <row r="1592" spans="1:14" ht="22.5" x14ac:dyDescent="0.2">
      <c r="B1592" s="92" t="s">
        <v>6165</v>
      </c>
      <c r="C1592" s="92" t="s">
        <v>142</v>
      </c>
      <c r="D1592" s="79" t="str">
        <f ca="1">IF(ISNUMBER($L1592),OFFSET(Banco!$A$1,Composições!$L1592-1,COLUMN(Composições!D1592)-1),"")</f>
        <v>AUXILIAR DE ENCANADOR OU BOMBEIRO HIDRÁULICO COM ENCARGOS COMPLEMENTARES</v>
      </c>
      <c r="E1592" s="78" t="str">
        <f ca="1">IF(ISNUMBER($L1592),OFFSET(Banco!$A$1,Composições!$L1592-1,COLUMN(Composições!E1592)-1),"")</f>
        <v>H</v>
      </c>
      <c r="F1592" s="78">
        <f t="shared" ca="1" si="320"/>
        <v>0</v>
      </c>
      <c r="G1592" s="78">
        <f t="shared" ca="1" si="320"/>
        <v>7.58</v>
      </c>
      <c r="H1592" s="80">
        <v>0.31</v>
      </c>
      <c r="I1592" s="81">
        <f ca="1">IF(ISNUMBER($L1592),VALUE(OFFSET(Banco!$A$1,Composições!$L1592-1,COLUMN(Composições!I1592)-4)),0)</f>
        <v>0</v>
      </c>
      <c r="J1592" s="81">
        <f ca="1">IF(ISNUMBER($L1592),VALUE(OFFSET(Banco!$A$1,Composições!$L1592-1,COLUMN(Composições!J1592)-4)),0)</f>
        <v>24.48</v>
      </c>
      <c r="K1592" s="1">
        <f>COUNTA($A$1:$A1592)-1</f>
        <v>244</v>
      </c>
      <c r="L1592" s="1">
        <f ca="1">MATCH(Composições!CONCATENAR,Banco!$A:$A,0)</f>
        <v>7040</v>
      </c>
      <c r="M1592" s="82" t="str">
        <f ca="1">IF(OR(ISERROR($L1592),$H1592="",$H1592=0),"",OFFSET(M$1,MATCH($K1592,$K$1:$K1592,0)-1,0))</f>
        <v>F</v>
      </c>
    </row>
    <row r="1593" spans="1:14" x14ac:dyDescent="0.2">
      <c r="B1593" s="92" t="s">
        <v>6165</v>
      </c>
      <c r="C1593" s="92" t="s">
        <v>149</v>
      </c>
      <c r="D1593" s="79" t="str">
        <f ca="1">IF(ISNUMBER($L1593),OFFSET(Banco!$A$1,Composições!$L1593-1,COLUMN(Composições!D1593)-1),"")</f>
        <v>ENCANADOR OU BOMBEIRO HIDRÁULICO COM ENCARGOS COMPLEMENTARES</v>
      </c>
      <c r="E1593" s="78" t="str">
        <f ca="1">IF(ISNUMBER($L1593),OFFSET(Banco!$A$1,Composições!$L1593-1,COLUMN(Composições!E1593)-1),"")</f>
        <v>H</v>
      </c>
      <c r="F1593" s="78">
        <f t="shared" ca="1" si="320"/>
        <v>0</v>
      </c>
      <c r="G1593" s="78">
        <f t="shared" ca="1" si="320"/>
        <v>9.44</v>
      </c>
      <c r="H1593" s="80">
        <v>0.31</v>
      </c>
      <c r="I1593" s="81">
        <f ca="1">IF(ISNUMBER($L1593),VALUE(OFFSET(Banco!$A$1,Composições!$L1593-1,COLUMN(Composições!I1593)-4)),0)</f>
        <v>0</v>
      </c>
      <c r="J1593" s="81">
        <f ca="1">IF(ISNUMBER($L1593),VALUE(OFFSET(Banco!$A$1,Composições!$L1593-1,COLUMN(Composições!J1593)-4)),0)</f>
        <v>30.48</v>
      </c>
      <c r="K1593" s="1">
        <f>COUNTA($A$1:$A1593)-1</f>
        <v>244</v>
      </c>
      <c r="L1593" s="1">
        <f ca="1">MATCH(Composições!CONCATENAR,Banco!$A:$A,0)</f>
        <v>7263</v>
      </c>
      <c r="M1593" s="82" t="str">
        <f ca="1">IF(OR(ISERROR($L1593),$H1593="",$H1593=0),"",OFFSET(M$1,MATCH($K1593,$K$1:$K1593,0)-1,0))</f>
        <v>F</v>
      </c>
    </row>
    <row r="1594" spans="1:14" customFormat="1" ht="12.75" x14ac:dyDescent="0.2">
      <c r="K1594">
        <f>COUNTA($A$1:$A1594)-1</f>
        <v>244</v>
      </c>
      <c r="M1594" s="85" t="str">
        <f ca="1">IF(OFFSET($M$1,MATCH(OFFSET(K1594,-1,0),$K$1:$K1594,0)-1,0)="F","F","")</f>
        <v>F</v>
      </c>
    </row>
    <row r="1595" spans="1:14" x14ac:dyDescent="0.2">
      <c r="A1595" s="83" t="str">
        <f>CONCATENAR</f>
        <v>Composição FNDE 346</v>
      </c>
      <c r="B1595" s="86" t="s">
        <v>8423</v>
      </c>
      <c r="C1595" s="86" t="s">
        <v>8474</v>
      </c>
      <c r="D1595" s="87" t="s">
        <v>8216</v>
      </c>
      <c r="E1595" s="86" t="s">
        <v>6148</v>
      </c>
      <c r="F1595" s="88">
        <f t="shared" ref="F1595:G1595" ca="1" si="321">IF($L1595&gt;0,SUM(OFFSET(F1595,1,0,$L1595),0))</f>
        <v>0</v>
      </c>
      <c r="G1595" s="88">
        <f t="shared" ca="1" si="321"/>
        <v>68.73</v>
      </c>
      <c r="H1595" s="89"/>
      <c r="I1595" s="90">
        <f t="shared" ref="I1595:J1595" ca="1" si="322">IF(ISERROR(F1595),0,F1595)</f>
        <v>0</v>
      </c>
      <c r="J1595" s="91">
        <f t="shared" ca="1" si="322"/>
        <v>68.73</v>
      </c>
      <c r="K1595" s="1">
        <f>COUNTA($A$1:$A1595)-1</f>
        <v>245</v>
      </c>
      <c r="L1595" s="1">
        <f>IF(MAX(K:K)=K1595,MATCH(9999999,$K:$K)+1,MATCH(K1595+1,K:K,0))-ROW(L1595)-2</f>
        <v>3</v>
      </c>
      <c r="M1595" s="3" t="str">
        <f ca="1">IF(AND(OR(I1595&lt;&gt;0,J1595&lt;&gt;0),N1595="Sim"),"F","")</f>
        <v>F</v>
      </c>
      <c r="N1595" s="84" t="s">
        <v>64</v>
      </c>
    </row>
    <row r="1596" spans="1:14" ht="33.75" x14ac:dyDescent="0.2">
      <c r="B1596" s="92" t="s">
        <v>6169</v>
      </c>
      <c r="C1596" s="92" t="s">
        <v>8218</v>
      </c>
      <c r="D1596" s="79" t="str">
        <f ca="1">IF(ISNUMBER($L1596),OFFSET(Banco!$A$1,Composições!$L1596-1,COLUMN(Composições!D1596)-1),"")</f>
        <v>CABECOTE PARA ENTRADA DE LINHA DE ALIMENTACAO PARA ELETRODUTO, EM LIGA DE ALUMINIO COM ACABAMENTO ANTI CORROSIVO, COM FIXACAO POR ENCAIXE LISO DE 360 GRAUS, DE 1 1/2"</v>
      </c>
      <c r="E1596" s="78" t="str">
        <f ca="1">IF(ISNUMBER($L1596),OFFSET(Banco!$A$1,Composições!$L1596-1,COLUMN(Composições!E1596)-1),"")</f>
        <v>UN</v>
      </c>
      <c r="F1596" s="78">
        <f t="shared" ref="F1596:G1598" ca="1" si="323">TRUNC($H1596*ROUND(I1596,2),2)</f>
        <v>0</v>
      </c>
      <c r="G1596" s="78">
        <f t="shared" ca="1" si="323"/>
        <v>11.58</v>
      </c>
      <c r="H1596" s="80">
        <v>1</v>
      </c>
      <c r="I1596" s="81">
        <f ca="1">IF(ISNUMBER($L1596),VALUE(OFFSET(Banco!$A$1,Composições!$L1596-1,COLUMN(Composições!I1596)-4)),0)</f>
        <v>0</v>
      </c>
      <c r="J1596" s="81">
        <f ca="1">IF(ISNUMBER($L1596),VALUE(OFFSET(Banco!$A$1,Composições!$L1596-1,COLUMN(Composições!J1596)-4)),0)</f>
        <v>11.58</v>
      </c>
      <c r="K1596" s="1">
        <f>COUNTA($A$1:$A1596)-1</f>
        <v>245</v>
      </c>
      <c r="L1596" s="1">
        <f ca="1">MATCH(Composições!CONCATENAR,Banco!$A:$A,0)</f>
        <v>10630</v>
      </c>
      <c r="M1596" s="82" t="str">
        <f ca="1">IF(OR(ISERROR($L1596),$H1596="",$H1596=0),"",OFFSET(M$1,MATCH($K1596,$K$1:$K1596,0)-1,0))</f>
        <v>F</v>
      </c>
    </row>
    <row r="1597" spans="1:14" x14ac:dyDescent="0.2">
      <c r="B1597" s="92" t="s">
        <v>6165</v>
      </c>
      <c r="C1597" s="92" t="s">
        <v>141</v>
      </c>
      <c r="D1597" s="79" t="str">
        <f ca="1">IF(ISNUMBER($L1597),OFFSET(Banco!$A$1,Composições!$L1597-1,COLUMN(Composições!D1597)-1),"")</f>
        <v>AUXILIAR DE ELETRICISTA COM ENCARGOS COMPLEMENTARES</v>
      </c>
      <c r="E1597" s="78" t="str">
        <f ca="1">IF(ISNUMBER($L1597),OFFSET(Banco!$A$1,Composições!$L1597-1,COLUMN(Composições!E1597)-1),"")</f>
        <v>H</v>
      </c>
      <c r="F1597" s="78">
        <f t="shared" ca="1" si="323"/>
        <v>0</v>
      </c>
      <c r="G1597" s="78">
        <f t="shared" ca="1" si="323"/>
        <v>25.52</v>
      </c>
      <c r="H1597" s="80">
        <v>1</v>
      </c>
      <c r="I1597" s="81">
        <f ca="1">IF(ISNUMBER($L1597),VALUE(OFFSET(Banco!$A$1,Composições!$L1597-1,COLUMN(Composições!I1597)-4)),0)</f>
        <v>0</v>
      </c>
      <c r="J1597" s="81">
        <f ca="1">IF(ISNUMBER($L1597),VALUE(OFFSET(Banco!$A$1,Composições!$L1597-1,COLUMN(Composições!J1597)-4)),0)</f>
        <v>25.52</v>
      </c>
      <c r="K1597" s="1">
        <f>COUNTA($A$1:$A1597)-1</f>
        <v>245</v>
      </c>
      <c r="L1597" s="1">
        <f ca="1">MATCH(Composições!CONCATENAR,Banco!$A:$A,0)</f>
        <v>7039</v>
      </c>
      <c r="M1597" s="82" t="str">
        <f ca="1">IF(OR(ISERROR($L1597),$H1597="",$H1597=0),"",OFFSET(M$1,MATCH($K1597,$K$1:$K1597,0)-1,0))</f>
        <v>F</v>
      </c>
    </row>
    <row r="1598" spans="1:14" x14ac:dyDescent="0.2">
      <c r="B1598" s="92" t="s">
        <v>6165</v>
      </c>
      <c r="C1598" s="92" t="s">
        <v>147</v>
      </c>
      <c r="D1598" s="79" t="str">
        <f ca="1">IF(ISNUMBER($L1598),OFFSET(Banco!$A$1,Composições!$L1598-1,COLUMN(Composições!D1598)-1),"")</f>
        <v>ELETRICISTA COM ENCARGOS COMPLEMENTARES</v>
      </c>
      <c r="E1598" s="78" t="str">
        <f ca="1">IF(ISNUMBER($L1598),OFFSET(Banco!$A$1,Composições!$L1598-1,COLUMN(Composições!E1598)-1),"")</f>
        <v>H</v>
      </c>
      <c r="F1598" s="78">
        <f t="shared" ca="1" si="323"/>
        <v>0</v>
      </c>
      <c r="G1598" s="78">
        <f t="shared" ca="1" si="323"/>
        <v>31.63</v>
      </c>
      <c r="H1598" s="80">
        <v>1</v>
      </c>
      <c r="I1598" s="81">
        <f ca="1">IF(ISNUMBER($L1598),VALUE(OFFSET(Banco!$A$1,Composições!$L1598-1,COLUMN(Composições!I1598)-4)),0)</f>
        <v>0</v>
      </c>
      <c r="J1598" s="81">
        <f ca="1">IF(ISNUMBER($L1598),VALUE(OFFSET(Banco!$A$1,Composições!$L1598-1,COLUMN(Composições!J1598)-4)),0)</f>
        <v>31.63</v>
      </c>
      <c r="K1598" s="1">
        <f>COUNTA($A$1:$A1598)-1</f>
        <v>245</v>
      </c>
      <c r="L1598" s="1">
        <f ca="1">MATCH(Composições!CONCATENAR,Banco!$A:$A,0)</f>
        <v>7259</v>
      </c>
      <c r="M1598" s="82" t="str">
        <f ca="1">IF(OR(ISERROR($L1598),$H1598="",$H1598=0),"",OFFSET(M$1,MATCH($K1598,$K$1:$K1598,0)-1,0))</f>
        <v>F</v>
      </c>
    </row>
    <row r="1599" spans="1:14" customFormat="1" ht="12.75" x14ac:dyDescent="0.2">
      <c r="K1599">
        <f>COUNTA($A$1:$A1599)-1</f>
        <v>245</v>
      </c>
      <c r="M1599" s="85" t="str">
        <f ca="1">IF(OFFSET($M$1,MATCH(OFFSET(K1599,-1,0),$K$1:$K1599,0)-1,0)="F","F","")</f>
        <v>F</v>
      </c>
    </row>
    <row r="1600" spans="1:14" x14ac:dyDescent="0.2">
      <c r="A1600" s="83" t="str">
        <f>CONCATENAR</f>
        <v>Composição FNDE 84</v>
      </c>
      <c r="B1600" s="86" t="s">
        <v>8423</v>
      </c>
      <c r="C1600" s="86" t="s">
        <v>8475</v>
      </c>
      <c r="D1600" s="87" t="s">
        <v>8300</v>
      </c>
      <c r="E1600" s="86" t="s">
        <v>6148</v>
      </c>
      <c r="F1600" s="88">
        <f t="shared" ref="F1600:G1600" ca="1" si="324">IF($L1600&gt;0,SUM(OFFSET(F1600,1,0,$L1600),0))</f>
        <v>0</v>
      </c>
      <c r="G1600" s="88">
        <f t="shared" ca="1" si="324"/>
        <v>246.14000000000001</v>
      </c>
      <c r="H1600" s="89"/>
      <c r="I1600" s="90">
        <f t="shared" ref="I1600:J1600" ca="1" si="325">IF(ISERROR(F1600),0,F1600)</f>
        <v>0</v>
      </c>
      <c r="J1600" s="91">
        <f t="shared" ca="1" si="325"/>
        <v>246.14000000000001</v>
      </c>
      <c r="K1600" s="1">
        <f>COUNTA($A$1:$A1600)-1</f>
        <v>246</v>
      </c>
      <c r="L1600" s="1">
        <f>IF(MAX(K:K)=K1600,MATCH(9999999,$K:$K)+1,MATCH(K1600+1,K:K,0))-ROW(L1600)-2</f>
        <v>4</v>
      </c>
      <c r="M1600" s="3" t="str">
        <f ca="1">IF(AND(OR(I1600&lt;&gt;0,J1600&lt;&gt;0),N1600="Sim"),"F","")</f>
        <v>F</v>
      </c>
      <c r="N1600" s="84" t="s">
        <v>64</v>
      </c>
    </row>
    <row r="1601" spans="1:14" x14ac:dyDescent="0.2">
      <c r="B1601" s="92" t="s">
        <v>6169</v>
      </c>
      <c r="C1601" s="92" t="s">
        <v>8305</v>
      </c>
      <c r="D1601" s="79" t="str">
        <f ca="1">IF(ISNUMBER($L1601),OFFSET(Banco!$A$1,Composições!$L1601-1,COLUMN(Composições!D1601)-1),"")</f>
        <v>DISPOSITIVO DR, 4 POLOS, SENSIBILIDADE DE 30 MA, CORRENTE DE 63 A, TIPO AC</v>
      </c>
      <c r="E1601" s="78" t="str">
        <f ca="1">IF(ISNUMBER($L1601),OFFSET(Banco!$A$1,Composições!$L1601-1,COLUMN(Composições!E1601)-1),"")</f>
        <v>UN</v>
      </c>
      <c r="F1601" s="78">
        <f t="shared" ref="F1601:G1604" ca="1" si="326">TRUNC($H1601*ROUND(I1601,2),2)</f>
        <v>0</v>
      </c>
      <c r="G1601" s="78">
        <f t="shared" ca="1" si="326"/>
        <v>224.62</v>
      </c>
      <c r="H1601" s="80">
        <v>1</v>
      </c>
      <c r="I1601" s="81">
        <f ca="1">IF(ISNUMBER($L1601),VALUE(OFFSET(Banco!$A$1,Composições!$L1601-1,COLUMN(Composições!I1601)-4)),0)</f>
        <v>0</v>
      </c>
      <c r="J1601" s="81">
        <f ca="1">IF(ISNUMBER($L1601),VALUE(OFFSET(Banco!$A$1,Composições!$L1601-1,COLUMN(Composições!J1601)-4)),0)</f>
        <v>224.62</v>
      </c>
      <c r="K1601" s="1">
        <f>COUNTA($A$1:$A1601)-1</f>
        <v>246</v>
      </c>
      <c r="L1601" s="1">
        <f ca="1">MATCH(Composições!CONCATENAR,Banco!$A:$A,0)</f>
        <v>11683</v>
      </c>
      <c r="M1601" s="82" t="str">
        <f ca="1">IF(OR(ISERROR($L1601),$H1601="",$H1601=0),"",OFFSET(M$1,MATCH($K1601,$K$1:$K1601,0)-1,0))</f>
        <v>F</v>
      </c>
    </row>
    <row r="1602" spans="1:14" ht="22.5" x14ac:dyDescent="0.2">
      <c r="B1602" s="92" t="s">
        <v>6169</v>
      </c>
      <c r="C1602" s="92" t="s">
        <v>8235</v>
      </c>
      <c r="D1602" s="79" t="str">
        <f ca="1">IF(ISNUMBER($L1602),OFFSET(Banco!$A$1,Composições!$L1602-1,COLUMN(Composições!D1602)-1),"")</f>
        <v>TERMINAL A COMPRESSAO EM COBRE ESTANHADO PARA CABO 4 MM2, 1 FURO E 1 COMPRESSAO, PARA PARAFUSO DE FIXACAO M5</v>
      </c>
      <c r="E1602" s="78" t="str">
        <f ca="1">IF(ISNUMBER($L1602),OFFSET(Banco!$A$1,Composições!$L1602-1,COLUMN(Composições!E1602)-1),"")</f>
        <v>UN</v>
      </c>
      <c r="F1602" s="78">
        <f t="shared" ca="1" si="326"/>
        <v>0</v>
      </c>
      <c r="G1602" s="78">
        <f t="shared" ca="1" si="326"/>
        <v>7.24</v>
      </c>
      <c r="H1602" s="80">
        <v>4</v>
      </c>
      <c r="I1602" s="81">
        <f ca="1">IF(ISNUMBER($L1602),VALUE(OFFSET(Banco!$A$1,Composições!$L1602-1,COLUMN(Composições!I1602)-4)),0)</f>
        <v>0</v>
      </c>
      <c r="J1602" s="81">
        <f ca="1">IF(ISNUMBER($L1602),VALUE(OFFSET(Banco!$A$1,Composições!$L1602-1,COLUMN(Composições!J1602)-4)),0)</f>
        <v>1.81</v>
      </c>
      <c r="K1602" s="1">
        <f>COUNTA($A$1:$A1602)-1</f>
        <v>246</v>
      </c>
      <c r="L1602" s="1">
        <f ca="1">MATCH(Composições!CONCATENAR,Banco!$A:$A,0)</f>
        <v>14142</v>
      </c>
      <c r="M1602" s="82" t="str">
        <f ca="1">IF(OR(ISERROR($L1602),$H1602="",$H1602=0),"",OFFSET(M$1,MATCH($K1602,$K$1:$K1602,0)-1,0))</f>
        <v>F</v>
      </c>
    </row>
    <row r="1603" spans="1:14" x14ac:dyDescent="0.2">
      <c r="B1603" s="92" t="s">
        <v>6165</v>
      </c>
      <c r="C1603" s="92" t="s">
        <v>141</v>
      </c>
      <c r="D1603" s="79" t="str">
        <f ca="1">IF(ISNUMBER($L1603),OFFSET(Banco!$A$1,Composições!$L1603-1,COLUMN(Composições!D1603)-1),"")</f>
        <v>AUXILIAR DE ELETRICISTA COM ENCARGOS COMPLEMENTARES</v>
      </c>
      <c r="E1603" s="78" t="str">
        <f ca="1">IF(ISNUMBER($L1603),OFFSET(Banco!$A$1,Composições!$L1603-1,COLUMN(Composições!E1603)-1),"")</f>
        <v>H</v>
      </c>
      <c r="F1603" s="78">
        <f t="shared" ca="1" si="326"/>
        <v>0</v>
      </c>
      <c r="G1603" s="78">
        <f t="shared" ca="1" si="326"/>
        <v>6.38</v>
      </c>
      <c r="H1603" s="80">
        <v>0.25</v>
      </c>
      <c r="I1603" s="81">
        <f ca="1">IF(ISNUMBER($L1603),VALUE(OFFSET(Banco!$A$1,Composições!$L1603-1,COLUMN(Composições!I1603)-4)),0)</f>
        <v>0</v>
      </c>
      <c r="J1603" s="81">
        <f ca="1">IF(ISNUMBER($L1603),VALUE(OFFSET(Banco!$A$1,Composições!$L1603-1,COLUMN(Composições!J1603)-4)),0)</f>
        <v>25.52</v>
      </c>
      <c r="K1603" s="1">
        <f>COUNTA($A$1:$A1603)-1</f>
        <v>246</v>
      </c>
      <c r="L1603" s="1">
        <f ca="1">MATCH(Composições!CONCATENAR,Banco!$A:$A,0)</f>
        <v>7039</v>
      </c>
      <c r="M1603" s="82" t="str">
        <f ca="1">IF(OR(ISERROR($L1603),$H1603="",$H1603=0),"",OFFSET(M$1,MATCH($K1603,$K$1:$K1603,0)-1,0))</f>
        <v>F</v>
      </c>
    </row>
    <row r="1604" spans="1:14" x14ac:dyDescent="0.2">
      <c r="B1604" s="92" t="s">
        <v>6165</v>
      </c>
      <c r="C1604" s="92" t="s">
        <v>147</v>
      </c>
      <c r="D1604" s="79" t="str">
        <f ca="1">IF(ISNUMBER($L1604),OFFSET(Banco!$A$1,Composições!$L1604-1,COLUMN(Composições!D1604)-1),"")</f>
        <v>ELETRICISTA COM ENCARGOS COMPLEMENTARES</v>
      </c>
      <c r="E1604" s="78" t="str">
        <f ca="1">IF(ISNUMBER($L1604),OFFSET(Banco!$A$1,Composições!$L1604-1,COLUMN(Composições!E1604)-1),"")</f>
        <v>H</v>
      </c>
      <c r="F1604" s="78">
        <f t="shared" ca="1" si="326"/>
        <v>0</v>
      </c>
      <c r="G1604" s="78">
        <f t="shared" ca="1" si="326"/>
        <v>7.9</v>
      </c>
      <c r="H1604" s="80">
        <v>0.25</v>
      </c>
      <c r="I1604" s="81">
        <f ca="1">IF(ISNUMBER($L1604),VALUE(OFFSET(Banco!$A$1,Composições!$L1604-1,COLUMN(Composições!I1604)-4)),0)</f>
        <v>0</v>
      </c>
      <c r="J1604" s="81">
        <f ca="1">IF(ISNUMBER($L1604),VALUE(OFFSET(Banco!$A$1,Composições!$L1604-1,COLUMN(Composições!J1604)-4)),0)</f>
        <v>31.63</v>
      </c>
      <c r="K1604" s="1">
        <f>COUNTA($A$1:$A1604)-1</f>
        <v>246</v>
      </c>
      <c r="L1604" s="1">
        <f ca="1">MATCH(Composições!CONCATENAR,Banco!$A:$A,0)</f>
        <v>7259</v>
      </c>
      <c r="M1604" s="82" t="str">
        <f ca="1">IF(OR(ISERROR($L1604),$H1604="",$H1604=0),"",OFFSET(M$1,MATCH($K1604,$K$1:$K1604,0)-1,0))</f>
        <v>F</v>
      </c>
    </row>
    <row r="1605" spans="1:14" customFormat="1" ht="12.75" x14ac:dyDescent="0.2">
      <c r="K1605">
        <f>COUNTA($A$1:$A1605)-1</f>
        <v>246</v>
      </c>
      <c r="M1605" s="85" t="str">
        <f ca="1">IF(OFFSET($M$1,MATCH(OFFSET(K1605,-1,0),$K$1:$K1605,0)-1,0)="F","F","")</f>
        <v>F</v>
      </c>
    </row>
    <row r="1606" spans="1:14" x14ac:dyDescent="0.2">
      <c r="A1606" s="83" t="str">
        <f>CONCATENAR</f>
        <v>Composição FNDE 85</v>
      </c>
      <c r="B1606" s="86" t="s">
        <v>8423</v>
      </c>
      <c r="C1606" s="86" t="s">
        <v>8476</v>
      </c>
      <c r="D1606" s="87" t="s">
        <v>8298</v>
      </c>
      <c r="E1606" s="86" t="s">
        <v>6148</v>
      </c>
      <c r="F1606" s="88">
        <f t="shared" ref="F1606:G1606" ca="1" si="327">IF($L1606&gt;0,SUM(OFFSET(F1606,1,0,$L1606),0))</f>
        <v>0</v>
      </c>
      <c r="G1606" s="88">
        <f t="shared" ca="1" si="327"/>
        <v>248.99</v>
      </c>
      <c r="H1606" s="89"/>
      <c r="I1606" s="90">
        <f t="shared" ref="I1606:J1606" ca="1" si="328">IF(ISERROR(F1606),0,F1606)</f>
        <v>0</v>
      </c>
      <c r="J1606" s="91">
        <f t="shared" ca="1" si="328"/>
        <v>248.99</v>
      </c>
      <c r="K1606" s="1">
        <f>COUNTA($A$1:$A1606)-1</f>
        <v>247</v>
      </c>
      <c r="L1606" s="1">
        <f>IF(MAX(K:K)=K1606,MATCH(9999999,$K:$K)+1,MATCH(K1606+1,K:K,0))-ROW(L1606)-2</f>
        <v>4</v>
      </c>
      <c r="M1606" s="3" t="str">
        <f ca="1">IF(AND(OR(I1606&lt;&gt;0,J1606&lt;&gt;0),N1606="Sim"),"F","")</f>
        <v>F</v>
      </c>
      <c r="N1606" s="84" t="s">
        <v>64</v>
      </c>
    </row>
    <row r="1607" spans="1:14" x14ac:dyDescent="0.2">
      <c r="B1607" s="92" t="s">
        <v>6169</v>
      </c>
      <c r="C1607" s="92" t="s">
        <v>8305</v>
      </c>
      <c r="D1607" s="79" t="str">
        <f ca="1">IF(ISNUMBER($L1607),OFFSET(Banco!$A$1,Composições!$L1607-1,COLUMN(Composições!D1607)-1),"")</f>
        <v>DISPOSITIVO DR, 4 POLOS, SENSIBILIDADE DE 30 MA, CORRENTE DE 63 A, TIPO AC</v>
      </c>
      <c r="E1607" s="78" t="str">
        <f ca="1">IF(ISNUMBER($L1607),OFFSET(Banco!$A$1,Composições!$L1607-1,COLUMN(Composições!E1607)-1),"")</f>
        <v>UN</v>
      </c>
      <c r="F1607" s="78">
        <f t="shared" ref="F1607:G1610" ca="1" si="329">TRUNC($H1607*ROUND(I1607,2),2)</f>
        <v>0</v>
      </c>
      <c r="G1607" s="78">
        <f t="shared" ca="1" si="329"/>
        <v>224.62</v>
      </c>
      <c r="H1607" s="80">
        <v>1</v>
      </c>
      <c r="I1607" s="81">
        <f ca="1">IF(ISNUMBER($L1607),VALUE(OFFSET(Banco!$A$1,Composições!$L1607-1,COLUMN(Composições!I1607)-4)),0)</f>
        <v>0</v>
      </c>
      <c r="J1607" s="81">
        <f ca="1">IF(ISNUMBER($L1607),VALUE(OFFSET(Banco!$A$1,Composições!$L1607-1,COLUMN(Composições!J1607)-4)),0)</f>
        <v>224.62</v>
      </c>
      <c r="K1607" s="1">
        <f>COUNTA($A$1:$A1607)-1</f>
        <v>247</v>
      </c>
      <c r="L1607" s="1">
        <f ca="1">MATCH(Composições!CONCATENAR,Banco!$A:$A,0)</f>
        <v>11683</v>
      </c>
      <c r="M1607" s="82" t="str">
        <f ca="1">IF(OR(ISERROR($L1607),$H1607="",$H1607=0),"",OFFSET(M$1,MATCH($K1607,$K$1:$K1607,0)-1,0))</f>
        <v>F</v>
      </c>
    </row>
    <row r="1608" spans="1:14" ht="22.5" x14ac:dyDescent="0.2">
      <c r="B1608" s="92" t="s">
        <v>6169</v>
      </c>
      <c r="C1608" s="92" t="s">
        <v>8235</v>
      </c>
      <c r="D1608" s="79" t="str">
        <f ca="1">IF(ISNUMBER($L1608),OFFSET(Banco!$A$1,Composições!$L1608-1,COLUMN(Composições!D1608)-1),"")</f>
        <v>TERMINAL A COMPRESSAO EM COBRE ESTANHADO PARA CABO 4 MM2, 1 FURO E 1 COMPRESSAO, PARA PARAFUSO DE FIXACAO M5</v>
      </c>
      <c r="E1608" s="78" t="str">
        <f ca="1">IF(ISNUMBER($L1608),OFFSET(Banco!$A$1,Composições!$L1608-1,COLUMN(Composições!E1608)-1),"")</f>
        <v>UN</v>
      </c>
      <c r="F1608" s="78">
        <f t="shared" ca="1" si="329"/>
        <v>0</v>
      </c>
      <c r="G1608" s="78">
        <f t="shared" ca="1" si="329"/>
        <v>7.24</v>
      </c>
      <c r="H1608" s="80">
        <v>4</v>
      </c>
      <c r="I1608" s="81">
        <f ca="1">IF(ISNUMBER($L1608),VALUE(OFFSET(Banco!$A$1,Composições!$L1608-1,COLUMN(Composições!I1608)-4)),0)</f>
        <v>0</v>
      </c>
      <c r="J1608" s="81">
        <f ca="1">IF(ISNUMBER($L1608),VALUE(OFFSET(Banco!$A$1,Composições!$L1608-1,COLUMN(Composições!J1608)-4)),0)</f>
        <v>1.81</v>
      </c>
      <c r="K1608" s="1">
        <f>COUNTA($A$1:$A1608)-1</f>
        <v>247</v>
      </c>
      <c r="L1608" s="1">
        <f ca="1">MATCH(Composições!CONCATENAR,Banco!$A:$A,0)</f>
        <v>14142</v>
      </c>
      <c r="M1608" s="82" t="str">
        <f ca="1">IF(OR(ISERROR($L1608),$H1608="",$H1608=0),"",OFFSET(M$1,MATCH($K1608,$K$1:$K1608,0)-1,0))</f>
        <v>F</v>
      </c>
    </row>
    <row r="1609" spans="1:14" x14ac:dyDescent="0.2">
      <c r="B1609" s="92" t="s">
        <v>6165</v>
      </c>
      <c r="C1609" s="92" t="s">
        <v>141</v>
      </c>
      <c r="D1609" s="79" t="str">
        <f ca="1">IF(ISNUMBER($L1609),OFFSET(Banco!$A$1,Composições!$L1609-1,COLUMN(Composições!D1609)-1),"")</f>
        <v>AUXILIAR DE ELETRICISTA COM ENCARGOS COMPLEMENTARES</v>
      </c>
      <c r="E1609" s="78" t="str">
        <f ca="1">IF(ISNUMBER($L1609),OFFSET(Banco!$A$1,Composições!$L1609-1,COLUMN(Composições!E1609)-1),"")</f>
        <v>H</v>
      </c>
      <c r="F1609" s="78">
        <f t="shared" ca="1" si="329"/>
        <v>0</v>
      </c>
      <c r="G1609" s="78">
        <f t="shared" ca="1" si="329"/>
        <v>7.65</v>
      </c>
      <c r="H1609" s="80">
        <v>0.3</v>
      </c>
      <c r="I1609" s="81">
        <f ca="1">IF(ISNUMBER($L1609),VALUE(OFFSET(Banco!$A$1,Composições!$L1609-1,COLUMN(Composições!I1609)-4)),0)</f>
        <v>0</v>
      </c>
      <c r="J1609" s="81">
        <f ca="1">IF(ISNUMBER($L1609),VALUE(OFFSET(Banco!$A$1,Composições!$L1609-1,COLUMN(Composições!J1609)-4)),0)</f>
        <v>25.52</v>
      </c>
      <c r="K1609" s="1">
        <f>COUNTA($A$1:$A1609)-1</f>
        <v>247</v>
      </c>
      <c r="L1609" s="1">
        <f ca="1">MATCH(Composições!CONCATENAR,Banco!$A:$A,0)</f>
        <v>7039</v>
      </c>
      <c r="M1609" s="82" t="str">
        <f ca="1">IF(OR(ISERROR($L1609),$H1609="",$H1609=0),"",OFFSET(M$1,MATCH($K1609,$K$1:$K1609,0)-1,0))</f>
        <v>F</v>
      </c>
    </row>
    <row r="1610" spans="1:14" x14ac:dyDescent="0.2">
      <c r="B1610" s="92" t="s">
        <v>6165</v>
      </c>
      <c r="C1610" s="92" t="s">
        <v>147</v>
      </c>
      <c r="D1610" s="79" t="str">
        <f ca="1">IF(ISNUMBER($L1610),OFFSET(Banco!$A$1,Composições!$L1610-1,COLUMN(Composições!D1610)-1),"")</f>
        <v>ELETRICISTA COM ENCARGOS COMPLEMENTARES</v>
      </c>
      <c r="E1610" s="78" t="str">
        <f ca="1">IF(ISNUMBER($L1610),OFFSET(Banco!$A$1,Composições!$L1610-1,COLUMN(Composições!E1610)-1),"")</f>
        <v>H</v>
      </c>
      <c r="F1610" s="78">
        <f t="shared" ca="1" si="329"/>
        <v>0</v>
      </c>
      <c r="G1610" s="78">
        <f t="shared" ca="1" si="329"/>
        <v>9.48</v>
      </c>
      <c r="H1610" s="80">
        <v>0.3</v>
      </c>
      <c r="I1610" s="81">
        <f ca="1">IF(ISNUMBER($L1610),VALUE(OFFSET(Banco!$A$1,Composições!$L1610-1,COLUMN(Composições!I1610)-4)),0)</f>
        <v>0</v>
      </c>
      <c r="J1610" s="81">
        <f ca="1">IF(ISNUMBER($L1610),VALUE(OFFSET(Banco!$A$1,Composições!$L1610-1,COLUMN(Composições!J1610)-4)),0)</f>
        <v>31.63</v>
      </c>
      <c r="K1610" s="1">
        <f>COUNTA($A$1:$A1610)-1</f>
        <v>247</v>
      </c>
      <c r="L1610" s="1">
        <f ca="1">MATCH(Composições!CONCATENAR,Banco!$A:$A,0)</f>
        <v>7259</v>
      </c>
      <c r="M1610" s="82" t="str">
        <f ca="1">IF(OR(ISERROR($L1610),$H1610="",$H1610=0),"",OFFSET(M$1,MATCH($K1610,$K$1:$K1610,0)-1,0))</f>
        <v>F</v>
      </c>
    </row>
    <row r="1611" spans="1:14" customFormat="1" ht="12.75" x14ac:dyDescent="0.2">
      <c r="K1611">
        <f>COUNTA($A$1:$A1611)-1</f>
        <v>247</v>
      </c>
      <c r="M1611" s="85" t="str">
        <f ca="1">IF(OFFSET($M$1,MATCH(OFFSET(K1611,-1,0),$K$1:$K1611,0)-1,0)="F","F","")</f>
        <v>F</v>
      </c>
    </row>
    <row r="1612" spans="1:14" ht="22.5" x14ac:dyDescent="0.2">
      <c r="A1612" s="83" t="str">
        <f>CONCATENAR</f>
        <v>Composição FNDE 487</v>
      </c>
      <c r="B1612" s="86" t="s">
        <v>8423</v>
      </c>
      <c r="C1612" s="86" t="s">
        <v>8477</v>
      </c>
      <c r="D1612" s="87" t="s">
        <v>8480</v>
      </c>
      <c r="E1612" s="86" t="s">
        <v>6148</v>
      </c>
      <c r="F1612" s="88">
        <f t="shared" ref="F1612:G1612" ca="1" si="330">IF($L1612&gt;0,SUM(OFFSET(F1612,1,0,$L1612),0))</f>
        <v>0</v>
      </c>
      <c r="G1612" s="88">
        <f t="shared" ca="1" si="330"/>
        <v>825.92</v>
      </c>
      <c r="H1612" s="89"/>
      <c r="I1612" s="90">
        <f t="shared" ref="I1612:J1612" ca="1" si="331">IF(ISERROR(F1612),0,F1612)</f>
        <v>0</v>
      </c>
      <c r="J1612" s="91">
        <f t="shared" ca="1" si="331"/>
        <v>825.92</v>
      </c>
      <c r="K1612" s="1">
        <f>COUNTA($A$1:$A1612)-1</f>
        <v>248</v>
      </c>
      <c r="L1612" s="1">
        <f>IF(MAX(K:K)=K1612,MATCH(9999999,$K:$K)+1,MATCH(K1612+1,K:K,0))-ROW(L1612)-2</f>
        <v>4</v>
      </c>
      <c r="M1612" s="3" t="str">
        <f ca="1">IF(AND(OR(I1612&lt;&gt;0,J1612&lt;&gt;0),N1612="Sim"),"F","")</f>
        <v>F</v>
      </c>
      <c r="N1612" s="84" t="s">
        <v>64</v>
      </c>
    </row>
    <row r="1613" spans="1:14" x14ac:dyDescent="0.2">
      <c r="B1613" s="92" t="s">
        <v>6169</v>
      </c>
      <c r="C1613" s="92" t="s">
        <v>8526</v>
      </c>
      <c r="D1613" s="79" t="str">
        <f ca="1">IF(ISNUMBER($L1613),OFFSET(Banco!$A$1,Composições!$L1613-1,COLUMN(Composições!D1613)-1),"")</f>
        <v>DISJUNTOR TERMOMAGNETICO TRIPOLAR 200 A / 600 V, TIPO FXD / ICC - 35 KA</v>
      </c>
      <c r="E1613" s="78" t="str">
        <f ca="1">IF(ISNUMBER($L1613),OFFSET(Banco!$A$1,Composições!$L1613-1,COLUMN(Composições!E1613)-1),"")</f>
        <v>UN</v>
      </c>
      <c r="F1613" s="78">
        <f t="shared" ref="F1613:G1616" ca="1" si="332">TRUNC($H1613*ROUND(I1613,2),2)</f>
        <v>0</v>
      </c>
      <c r="G1613" s="78">
        <f t="shared" ca="1" si="332"/>
        <v>715.78</v>
      </c>
      <c r="H1613" s="80">
        <v>1</v>
      </c>
      <c r="I1613" s="81">
        <f ca="1">IF(ISNUMBER($L1613),VALUE(OFFSET(Banco!$A$1,Composições!$L1613-1,COLUMN(Composições!I1613)-4)),0)</f>
        <v>0</v>
      </c>
      <c r="J1613" s="81">
        <f ca="1">IF(ISNUMBER($L1613),VALUE(OFFSET(Banco!$A$1,Composições!$L1613-1,COLUMN(Composições!J1613)-4)),0)</f>
        <v>715.78</v>
      </c>
      <c r="K1613" s="1">
        <f>COUNTA($A$1:$A1613)-1</f>
        <v>248</v>
      </c>
      <c r="L1613" s="1">
        <f ca="1">MATCH(Composições!CONCATENAR,Banco!$A:$A,0)</f>
        <v>11639</v>
      </c>
      <c r="M1613" s="82" t="str">
        <f ca="1">IF(OR(ISERROR($L1613),$H1613="",$H1613=0),"",OFFSET(M$1,MATCH($K1613,$K$1:$K1613,0)-1,0))</f>
        <v>F</v>
      </c>
    </row>
    <row r="1614" spans="1:14" ht="22.5" x14ac:dyDescent="0.2">
      <c r="B1614" s="92" t="s">
        <v>6169</v>
      </c>
      <c r="C1614" s="92" t="s">
        <v>8527</v>
      </c>
      <c r="D1614" s="79" t="str">
        <f ca="1">IF(ISNUMBER($L1614),OFFSET(Banco!$A$1,Composições!$L1614-1,COLUMN(Composições!D1614)-1),"")</f>
        <v>TERMINAL A COMPRESSAO EM COBRE ESTANHADO PARA CABO 95 MM2, 1 FURO E 1 COMPRESSAO, PARA PARAFUSO DE FIXACAO M12</v>
      </c>
      <c r="E1614" s="78" t="str">
        <f ca="1">IF(ISNUMBER($L1614),OFFSET(Banco!$A$1,Composições!$L1614-1,COLUMN(Composições!E1614)-1),"")</f>
        <v>UN</v>
      </c>
      <c r="F1614" s="78">
        <f t="shared" ca="1" si="332"/>
        <v>0</v>
      </c>
      <c r="G1614" s="78">
        <f t="shared" ca="1" si="332"/>
        <v>34.53</v>
      </c>
      <c r="H1614" s="80">
        <v>3</v>
      </c>
      <c r="I1614" s="81">
        <f ca="1">IF(ISNUMBER($L1614),VALUE(OFFSET(Banco!$A$1,Composições!$L1614-1,COLUMN(Composições!I1614)-4)),0)</f>
        <v>0</v>
      </c>
      <c r="J1614" s="81">
        <f ca="1">IF(ISNUMBER($L1614),VALUE(OFFSET(Banco!$A$1,Composições!$L1614-1,COLUMN(Composições!J1614)-4)),0)</f>
        <v>11.51</v>
      </c>
      <c r="K1614" s="1">
        <f>COUNTA($A$1:$A1614)-1</f>
        <v>248</v>
      </c>
      <c r="L1614" s="1">
        <f ca="1">MATCH(Composições!CONCATENAR,Banco!$A:$A,0)</f>
        <v>14146</v>
      </c>
      <c r="M1614" s="82" t="str">
        <f ca="1">IF(OR(ISERROR($L1614),$H1614="",$H1614=0),"",OFFSET(M$1,MATCH($K1614,$K$1:$K1614,0)-1,0))</f>
        <v>F</v>
      </c>
    </row>
    <row r="1615" spans="1:14" x14ac:dyDescent="0.2">
      <c r="B1615" s="92" t="s">
        <v>6165</v>
      </c>
      <c r="C1615" s="92" t="s">
        <v>141</v>
      </c>
      <c r="D1615" s="79" t="str">
        <f ca="1">IF(ISNUMBER($L1615),OFFSET(Banco!$A$1,Composições!$L1615-1,COLUMN(Composições!D1615)-1),"")</f>
        <v>AUXILIAR DE ELETRICISTA COM ENCARGOS COMPLEMENTARES</v>
      </c>
      <c r="E1615" s="78" t="str">
        <f ca="1">IF(ISNUMBER($L1615),OFFSET(Banco!$A$1,Composições!$L1615-1,COLUMN(Composições!E1615)-1),"")</f>
        <v>H</v>
      </c>
      <c r="F1615" s="78">
        <f t="shared" ca="1" si="332"/>
        <v>0</v>
      </c>
      <c r="G1615" s="78">
        <f t="shared" ca="1" si="332"/>
        <v>33.76</v>
      </c>
      <c r="H1615" s="80">
        <v>1.3231999999999999</v>
      </c>
      <c r="I1615" s="81">
        <f ca="1">IF(ISNUMBER($L1615),VALUE(OFFSET(Banco!$A$1,Composições!$L1615-1,COLUMN(Composições!I1615)-4)),0)</f>
        <v>0</v>
      </c>
      <c r="J1615" s="81">
        <f ca="1">IF(ISNUMBER($L1615),VALUE(OFFSET(Banco!$A$1,Composições!$L1615-1,COLUMN(Composições!J1615)-4)),0)</f>
        <v>25.52</v>
      </c>
      <c r="K1615" s="1">
        <f>COUNTA($A$1:$A1615)-1</f>
        <v>248</v>
      </c>
      <c r="L1615" s="1">
        <f ca="1">MATCH(Composições!CONCATENAR,Banco!$A:$A,0)</f>
        <v>7039</v>
      </c>
      <c r="M1615" s="82" t="str">
        <f ca="1">IF(OR(ISERROR($L1615),$H1615="",$H1615=0),"",OFFSET(M$1,MATCH($K1615,$K$1:$K1615,0)-1,0))</f>
        <v>F</v>
      </c>
    </row>
    <row r="1616" spans="1:14" x14ac:dyDescent="0.2">
      <c r="B1616" s="92" t="s">
        <v>6165</v>
      </c>
      <c r="C1616" s="92" t="s">
        <v>147</v>
      </c>
      <c r="D1616" s="79" t="str">
        <f ca="1">IF(ISNUMBER($L1616),OFFSET(Banco!$A$1,Composições!$L1616-1,COLUMN(Composições!D1616)-1),"")</f>
        <v>ELETRICISTA COM ENCARGOS COMPLEMENTARES</v>
      </c>
      <c r="E1616" s="78" t="str">
        <f ca="1">IF(ISNUMBER($L1616),OFFSET(Banco!$A$1,Composições!$L1616-1,COLUMN(Composições!E1616)-1),"")</f>
        <v>H</v>
      </c>
      <c r="F1616" s="78">
        <f t="shared" ca="1" si="332"/>
        <v>0</v>
      </c>
      <c r="G1616" s="78">
        <f t="shared" ca="1" si="332"/>
        <v>41.85</v>
      </c>
      <c r="H1616" s="80">
        <v>1.3231999999999999</v>
      </c>
      <c r="I1616" s="81">
        <f ca="1">IF(ISNUMBER($L1616),VALUE(OFFSET(Banco!$A$1,Composições!$L1616-1,COLUMN(Composições!I1616)-4)),0)</f>
        <v>0</v>
      </c>
      <c r="J1616" s="81">
        <f ca="1">IF(ISNUMBER($L1616),VALUE(OFFSET(Banco!$A$1,Composições!$L1616-1,COLUMN(Composições!J1616)-4)),0)</f>
        <v>31.63</v>
      </c>
      <c r="K1616" s="1">
        <f>COUNTA($A$1:$A1616)-1</f>
        <v>248</v>
      </c>
      <c r="L1616" s="1">
        <f ca="1">MATCH(Composições!CONCATENAR,Banco!$A:$A,0)</f>
        <v>7259</v>
      </c>
      <c r="M1616" s="82" t="str">
        <f ca="1">IF(OR(ISERROR($L1616),$H1616="",$H1616=0),"",OFFSET(M$1,MATCH($K1616,$K$1:$K1616,0)-1,0))</f>
        <v>F</v>
      </c>
    </row>
    <row r="1617" spans="1:14" customFormat="1" ht="12.75" x14ac:dyDescent="0.2">
      <c r="K1617">
        <f>COUNTA($A$1:$A1617)-1</f>
        <v>248</v>
      </c>
      <c r="M1617" s="85" t="str">
        <f ca="1">IF(OFFSET($M$1,MATCH(OFFSET(K1617,-1,0),$K$1:$K1617,0)-1,0)="F","F","")</f>
        <v>F</v>
      </c>
    </row>
    <row r="1618" spans="1:14" x14ac:dyDescent="0.2">
      <c r="A1618" s="83" t="str">
        <f>CONCATENAR</f>
        <v>Composição FNDE 390</v>
      </c>
      <c r="B1618" s="86" t="s">
        <v>8423</v>
      </c>
      <c r="C1618" s="86" t="s">
        <v>8478</v>
      </c>
      <c r="D1618" s="87" t="s">
        <v>8479</v>
      </c>
      <c r="E1618" s="86" t="s">
        <v>6148</v>
      </c>
      <c r="F1618" s="88">
        <f t="shared" ref="F1618:G1618" ca="1" si="333">IF($L1618&gt;0,SUM(OFFSET(F1618,1,0,$L1618),0))</f>
        <v>0</v>
      </c>
      <c r="G1618" s="88">
        <f t="shared" ca="1" si="333"/>
        <v>438.65</v>
      </c>
      <c r="H1618" s="89"/>
      <c r="I1618" s="90">
        <f t="shared" ref="I1618:J1618" ca="1" si="334">IF(ISERROR(F1618),0,F1618)</f>
        <v>0</v>
      </c>
      <c r="J1618" s="91">
        <f t="shared" ca="1" si="334"/>
        <v>438.65</v>
      </c>
      <c r="K1618" s="1">
        <f>COUNTA($A$1:$A1618)-1</f>
        <v>249</v>
      </c>
      <c r="L1618" s="1">
        <f>IF(MAX(K:K)=K1618,MATCH(9999999,$K:$K)+1,MATCH(K1618+1,K:K,0))-ROW(L1618)-2</f>
        <v>4</v>
      </c>
      <c r="M1618" s="3" t="str">
        <f ca="1">IF(AND(OR(I1618&lt;&gt;0,J1618&lt;&gt;0),N1618="Sim"),"F","")</f>
        <v>F</v>
      </c>
      <c r="N1618" s="84" t="s">
        <v>64</v>
      </c>
    </row>
    <row r="1619" spans="1:14" x14ac:dyDescent="0.2">
      <c r="B1619" s="92" t="s">
        <v>6169</v>
      </c>
      <c r="C1619" s="92" t="s">
        <v>8308</v>
      </c>
      <c r="D1619" s="79" t="str">
        <f ca="1">IF(ISNUMBER($L1619),OFFSET(Banco!$A$1,Composições!$L1619-1,COLUMN(Composições!D1619)-1),"")</f>
        <v>DISPOSITIVO DR, 4 POLOS, SENSIBILIDADE DE 30 MA, CORRENTE DE 100 A, TIPO AC</v>
      </c>
      <c r="E1619" s="78" t="str">
        <f ca="1">IF(ISNUMBER($L1619),OFFSET(Banco!$A$1,Composições!$L1619-1,COLUMN(Composições!E1619)-1),"")</f>
        <v>UN</v>
      </c>
      <c r="F1619" s="78">
        <f t="shared" ref="F1619:G1622" ca="1" si="335">TRUNC($H1619*ROUND(I1619,2),2)</f>
        <v>0</v>
      </c>
      <c r="G1619" s="78">
        <f t="shared" ca="1" si="335"/>
        <v>416.09</v>
      </c>
      <c r="H1619" s="80">
        <v>1</v>
      </c>
      <c r="I1619" s="81">
        <f ca="1">IF(ISNUMBER($L1619),VALUE(OFFSET(Banco!$A$1,Composições!$L1619-1,COLUMN(Composições!I1619)-4)),0)</f>
        <v>0</v>
      </c>
      <c r="J1619" s="81">
        <f ca="1">IF(ISNUMBER($L1619),VALUE(OFFSET(Banco!$A$1,Composições!$L1619-1,COLUMN(Composições!J1619)-4)),0)</f>
        <v>416.09</v>
      </c>
      <c r="K1619" s="1">
        <f>COUNTA($A$1:$A1619)-1</f>
        <v>249</v>
      </c>
      <c r="L1619" s="1">
        <f ca="1">MATCH(Composições!CONCATENAR,Banco!$A:$A,0)</f>
        <v>11680</v>
      </c>
      <c r="M1619" s="82" t="str">
        <f ca="1">IF(OR(ISERROR($L1619),$H1619="",$H1619=0),"",OFFSET(M$1,MATCH($K1619,$K$1:$K1619,0)-1,0))</f>
        <v>F</v>
      </c>
    </row>
    <row r="1620" spans="1:14" ht="22.5" x14ac:dyDescent="0.2">
      <c r="B1620" s="92" t="s">
        <v>6169</v>
      </c>
      <c r="C1620" s="92" t="s">
        <v>8235</v>
      </c>
      <c r="D1620" s="79" t="str">
        <f ca="1">IF(ISNUMBER($L1620),OFFSET(Banco!$A$1,Composições!$L1620-1,COLUMN(Composições!D1620)-1),"")</f>
        <v>TERMINAL A COMPRESSAO EM COBRE ESTANHADO PARA CABO 4 MM2, 1 FURO E 1 COMPRESSAO, PARA PARAFUSO DE FIXACAO M5</v>
      </c>
      <c r="E1620" s="78" t="str">
        <f ca="1">IF(ISNUMBER($L1620),OFFSET(Banco!$A$1,Composições!$L1620-1,COLUMN(Composições!E1620)-1),"")</f>
        <v>UN</v>
      </c>
      <c r="F1620" s="78">
        <f t="shared" ca="1" si="335"/>
        <v>0</v>
      </c>
      <c r="G1620" s="78">
        <f t="shared" ca="1" si="335"/>
        <v>5.43</v>
      </c>
      <c r="H1620" s="80">
        <v>3</v>
      </c>
      <c r="I1620" s="81">
        <f ca="1">IF(ISNUMBER($L1620),VALUE(OFFSET(Banco!$A$1,Composições!$L1620-1,COLUMN(Composições!I1620)-4)),0)</f>
        <v>0</v>
      </c>
      <c r="J1620" s="81">
        <f ca="1">IF(ISNUMBER($L1620),VALUE(OFFSET(Banco!$A$1,Composições!$L1620-1,COLUMN(Composições!J1620)-4)),0)</f>
        <v>1.81</v>
      </c>
      <c r="K1620" s="1">
        <f>COUNTA($A$1:$A1620)-1</f>
        <v>249</v>
      </c>
      <c r="L1620" s="1">
        <f ca="1">MATCH(Composições!CONCATENAR,Banco!$A:$A,0)</f>
        <v>14142</v>
      </c>
      <c r="M1620" s="82" t="str">
        <f ca="1">IF(OR(ISERROR($L1620),$H1620="",$H1620=0),"",OFFSET(M$1,MATCH($K1620,$K$1:$K1620,0)-1,0))</f>
        <v>F</v>
      </c>
    </row>
    <row r="1621" spans="1:14" x14ac:dyDescent="0.2">
      <c r="B1621" s="92" t="s">
        <v>6165</v>
      </c>
      <c r="C1621" s="92" t="s">
        <v>141</v>
      </c>
      <c r="D1621" s="79" t="str">
        <f ca="1">IF(ISNUMBER($L1621),OFFSET(Banco!$A$1,Composições!$L1621-1,COLUMN(Composições!D1621)-1),"")</f>
        <v>AUXILIAR DE ELETRICISTA COM ENCARGOS COMPLEMENTARES</v>
      </c>
      <c r="E1621" s="78" t="str">
        <f ca="1">IF(ISNUMBER($L1621),OFFSET(Banco!$A$1,Composições!$L1621-1,COLUMN(Composições!E1621)-1),"")</f>
        <v>H</v>
      </c>
      <c r="F1621" s="78">
        <f t="shared" ca="1" si="335"/>
        <v>0</v>
      </c>
      <c r="G1621" s="78">
        <f t="shared" ca="1" si="335"/>
        <v>7.65</v>
      </c>
      <c r="H1621" s="80">
        <v>0.3</v>
      </c>
      <c r="I1621" s="81">
        <f ca="1">IF(ISNUMBER($L1621),VALUE(OFFSET(Banco!$A$1,Composições!$L1621-1,COLUMN(Composições!I1621)-4)),0)</f>
        <v>0</v>
      </c>
      <c r="J1621" s="81">
        <f ca="1">IF(ISNUMBER($L1621),VALUE(OFFSET(Banco!$A$1,Composições!$L1621-1,COLUMN(Composições!J1621)-4)),0)</f>
        <v>25.52</v>
      </c>
      <c r="K1621" s="1">
        <f>COUNTA($A$1:$A1621)-1</f>
        <v>249</v>
      </c>
      <c r="L1621" s="1">
        <f ca="1">MATCH(Composições!CONCATENAR,Banco!$A:$A,0)</f>
        <v>7039</v>
      </c>
      <c r="M1621" s="82" t="str">
        <f ca="1">IF(OR(ISERROR($L1621),$H1621="",$H1621=0),"",OFFSET(M$1,MATCH($K1621,$K$1:$K1621,0)-1,0))</f>
        <v>F</v>
      </c>
    </row>
    <row r="1622" spans="1:14" x14ac:dyDescent="0.2">
      <c r="B1622" s="92" t="s">
        <v>6165</v>
      </c>
      <c r="C1622" s="92" t="s">
        <v>147</v>
      </c>
      <c r="D1622" s="79" t="str">
        <f ca="1">IF(ISNUMBER($L1622),OFFSET(Banco!$A$1,Composições!$L1622-1,COLUMN(Composições!D1622)-1),"")</f>
        <v>ELETRICISTA COM ENCARGOS COMPLEMENTARES</v>
      </c>
      <c r="E1622" s="78" t="str">
        <f ca="1">IF(ISNUMBER($L1622),OFFSET(Banco!$A$1,Composições!$L1622-1,COLUMN(Composições!E1622)-1),"")</f>
        <v>H</v>
      </c>
      <c r="F1622" s="78">
        <f t="shared" ca="1" si="335"/>
        <v>0</v>
      </c>
      <c r="G1622" s="78">
        <f t="shared" ca="1" si="335"/>
        <v>9.48</v>
      </c>
      <c r="H1622" s="80">
        <v>0.3</v>
      </c>
      <c r="I1622" s="81">
        <f ca="1">IF(ISNUMBER($L1622),VALUE(OFFSET(Banco!$A$1,Composições!$L1622-1,COLUMN(Composições!I1622)-4)),0)</f>
        <v>0</v>
      </c>
      <c r="J1622" s="81">
        <f ca="1">IF(ISNUMBER($L1622),VALUE(OFFSET(Banco!$A$1,Composições!$L1622-1,COLUMN(Composições!J1622)-4)),0)</f>
        <v>31.63</v>
      </c>
      <c r="K1622" s="1">
        <f>COUNTA($A$1:$A1622)-1</f>
        <v>249</v>
      </c>
      <c r="L1622" s="1">
        <f ca="1">MATCH(Composições!CONCATENAR,Banco!$A:$A,0)</f>
        <v>7259</v>
      </c>
      <c r="M1622" s="82" t="str">
        <f ca="1">IF(OR(ISERROR($L1622),$H1622="",$H1622=0),"",OFFSET(M$1,MATCH($K1622,$K$1:$K1622,0)-1,0))</f>
        <v>F</v>
      </c>
    </row>
    <row r="1623" spans="1:14" customFormat="1" ht="12.75" x14ac:dyDescent="0.2">
      <c r="K1623">
        <f>COUNTA($A$1:$A1623)-1</f>
        <v>249</v>
      </c>
      <c r="M1623" s="85" t="str">
        <f ca="1">IF(OFFSET($M$1,MATCH(OFFSET(K1623,-1,0),$K$1:$K1623,0)-1,0)="F","F","")</f>
        <v>F</v>
      </c>
    </row>
    <row r="1624" spans="1:14" x14ac:dyDescent="0.2">
      <c r="A1624" s="83" t="str">
        <f>CONCATENAR</f>
        <v>Composição FNDE 393</v>
      </c>
      <c r="B1624" s="86" t="s">
        <v>8423</v>
      </c>
      <c r="C1624" s="86" t="s">
        <v>8481</v>
      </c>
      <c r="D1624" s="87" t="s">
        <v>8292</v>
      </c>
      <c r="E1624" s="86" t="s">
        <v>6148</v>
      </c>
      <c r="F1624" s="88">
        <f t="shared" ref="F1624:G1624" ca="1" si="336">IF($L1624&gt;0,SUM(OFFSET(F1624,1,0,$L1624),0))</f>
        <v>0</v>
      </c>
      <c r="G1624" s="88">
        <f t="shared" ca="1" si="336"/>
        <v>440.46</v>
      </c>
      <c r="H1624" s="89"/>
      <c r="I1624" s="90">
        <f t="shared" ref="I1624:J1624" ca="1" si="337">IF(ISERROR(F1624),0,F1624)</f>
        <v>0</v>
      </c>
      <c r="J1624" s="91">
        <f t="shared" ca="1" si="337"/>
        <v>440.46</v>
      </c>
      <c r="K1624" s="1">
        <f>COUNTA($A$1:$A1624)-1</f>
        <v>250</v>
      </c>
      <c r="L1624" s="1">
        <f>IF(MAX(K:K)=K1624,MATCH(9999999,$K:$K)+1,MATCH(K1624+1,K:K,0))-ROW(L1624)-2</f>
        <v>4</v>
      </c>
      <c r="M1624" s="3" t="str">
        <f ca="1">IF(AND(OR(I1624&lt;&gt;0,J1624&lt;&gt;0),N1624="Sim"),"F","")</f>
        <v>F</v>
      </c>
      <c r="N1624" s="84" t="s">
        <v>64</v>
      </c>
    </row>
    <row r="1625" spans="1:14" x14ac:dyDescent="0.2">
      <c r="B1625" s="92" t="s">
        <v>6169</v>
      </c>
      <c r="C1625" s="92" t="s">
        <v>8308</v>
      </c>
      <c r="D1625" s="79" t="str">
        <f ca="1">IF(ISNUMBER($L1625),OFFSET(Banco!$A$1,Composições!$L1625-1,COLUMN(Composições!D1625)-1),"")</f>
        <v>DISPOSITIVO DR, 4 POLOS, SENSIBILIDADE DE 30 MA, CORRENTE DE 100 A, TIPO AC</v>
      </c>
      <c r="E1625" s="78" t="str">
        <f ca="1">IF(ISNUMBER($L1625),OFFSET(Banco!$A$1,Composições!$L1625-1,COLUMN(Composições!E1625)-1),"")</f>
        <v>UN</v>
      </c>
      <c r="F1625" s="78">
        <f t="shared" ref="F1625:G1628" ca="1" si="338">TRUNC($H1625*ROUND(I1625,2),2)</f>
        <v>0</v>
      </c>
      <c r="G1625" s="78">
        <f t="shared" ca="1" si="338"/>
        <v>416.09</v>
      </c>
      <c r="H1625" s="80">
        <v>1</v>
      </c>
      <c r="I1625" s="81">
        <f ca="1">IF(ISNUMBER($L1625),VALUE(OFFSET(Banco!$A$1,Composições!$L1625-1,COLUMN(Composições!I1625)-4)),0)</f>
        <v>0</v>
      </c>
      <c r="J1625" s="81">
        <f ca="1">IF(ISNUMBER($L1625),VALUE(OFFSET(Banco!$A$1,Composições!$L1625-1,COLUMN(Composições!J1625)-4)),0)</f>
        <v>416.09</v>
      </c>
      <c r="K1625" s="1">
        <f>COUNTA($A$1:$A1625)-1</f>
        <v>250</v>
      </c>
      <c r="L1625" s="1">
        <f ca="1">MATCH(Composições!CONCATENAR,Banco!$A:$A,0)</f>
        <v>11680</v>
      </c>
      <c r="M1625" s="82" t="str">
        <f ca="1">IF(OR(ISERROR($L1625),$H1625="",$H1625=0),"",OFFSET(M$1,MATCH($K1625,$K$1:$K1625,0)-1,0))</f>
        <v>F</v>
      </c>
    </row>
    <row r="1626" spans="1:14" ht="22.5" x14ac:dyDescent="0.2">
      <c r="B1626" s="92" t="s">
        <v>6169</v>
      </c>
      <c r="C1626" s="92" t="s">
        <v>8235</v>
      </c>
      <c r="D1626" s="79" t="str">
        <f ca="1">IF(ISNUMBER($L1626),OFFSET(Banco!$A$1,Composições!$L1626-1,COLUMN(Composições!D1626)-1),"")</f>
        <v>TERMINAL A COMPRESSAO EM COBRE ESTANHADO PARA CABO 4 MM2, 1 FURO E 1 COMPRESSAO, PARA PARAFUSO DE FIXACAO M5</v>
      </c>
      <c r="E1626" s="78" t="str">
        <f ca="1">IF(ISNUMBER($L1626),OFFSET(Banco!$A$1,Composições!$L1626-1,COLUMN(Composições!E1626)-1),"")</f>
        <v>UN</v>
      </c>
      <c r="F1626" s="78">
        <f t="shared" ca="1" si="338"/>
        <v>0</v>
      </c>
      <c r="G1626" s="78">
        <f t="shared" ca="1" si="338"/>
        <v>7.24</v>
      </c>
      <c r="H1626" s="80">
        <v>4</v>
      </c>
      <c r="I1626" s="81">
        <f ca="1">IF(ISNUMBER($L1626),VALUE(OFFSET(Banco!$A$1,Composições!$L1626-1,COLUMN(Composições!I1626)-4)),0)</f>
        <v>0</v>
      </c>
      <c r="J1626" s="81">
        <f ca="1">IF(ISNUMBER($L1626),VALUE(OFFSET(Banco!$A$1,Composições!$L1626-1,COLUMN(Composições!J1626)-4)),0)</f>
        <v>1.81</v>
      </c>
      <c r="K1626" s="1">
        <f>COUNTA($A$1:$A1626)-1</f>
        <v>250</v>
      </c>
      <c r="L1626" s="1">
        <f ca="1">MATCH(Composições!CONCATENAR,Banco!$A:$A,0)</f>
        <v>14142</v>
      </c>
      <c r="M1626" s="82" t="str">
        <f ca="1">IF(OR(ISERROR($L1626),$H1626="",$H1626=0),"",OFFSET(M$1,MATCH($K1626,$K$1:$K1626,0)-1,0))</f>
        <v>F</v>
      </c>
    </row>
    <row r="1627" spans="1:14" x14ac:dyDescent="0.2">
      <c r="B1627" s="92" t="s">
        <v>6165</v>
      </c>
      <c r="C1627" s="92" t="s">
        <v>141</v>
      </c>
      <c r="D1627" s="79" t="str">
        <f ca="1">IF(ISNUMBER($L1627),OFFSET(Banco!$A$1,Composições!$L1627-1,COLUMN(Composições!D1627)-1),"")</f>
        <v>AUXILIAR DE ELETRICISTA COM ENCARGOS COMPLEMENTARES</v>
      </c>
      <c r="E1627" s="78" t="str">
        <f ca="1">IF(ISNUMBER($L1627),OFFSET(Banco!$A$1,Composições!$L1627-1,COLUMN(Composições!E1627)-1),"")</f>
        <v>H</v>
      </c>
      <c r="F1627" s="78">
        <f t="shared" ca="1" si="338"/>
        <v>0</v>
      </c>
      <c r="G1627" s="78">
        <f t="shared" ca="1" si="338"/>
        <v>7.65</v>
      </c>
      <c r="H1627" s="80">
        <v>0.3</v>
      </c>
      <c r="I1627" s="81">
        <f ca="1">IF(ISNUMBER($L1627),VALUE(OFFSET(Banco!$A$1,Composições!$L1627-1,COLUMN(Composições!I1627)-4)),0)</f>
        <v>0</v>
      </c>
      <c r="J1627" s="81">
        <f ca="1">IF(ISNUMBER($L1627),VALUE(OFFSET(Banco!$A$1,Composições!$L1627-1,COLUMN(Composições!J1627)-4)),0)</f>
        <v>25.52</v>
      </c>
      <c r="K1627" s="1">
        <f>COUNTA($A$1:$A1627)-1</f>
        <v>250</v>
      </c>
      <c r="L1627" s="1">
        <f ca="1">MATCH(Composições!CONCATENAR,Banco!$A:$A,0)</f>
        <v>7039</v>
      </c>
      <c r="M1627" s="82" t="str">
        <f ca="1">IF(OR(ISERROR($L1627),$H1627="",$H1627=0),"",OFFSET(M$1,MATCH($K1627,$K$1:$K1627,0)-1,0))</f>
        <v>F</v>
      </c>
    </row>
    <row r="1628" spans="1:14" x14ac:dyDescent="0.2">
      <c r="B1628" s="92" t="s">
        <v>6165</v>
      </c>
      <c r="C1628" s="92" t="s">
        <v>147</v>
      </c>
      <c r="D1628" s="79" t="str">
        <f ca="1">IF(ISNUMBER($L1628),OFFSET(Banco!$A$1,Composições!$L1628-1,COLUMN(Composições!D1628)-1),"")</f>
        <v>ELETRICISTA COM ENCARGOS COMPLEMENTARES</v>
      </c>
      <c r="E1628" s="78" t="str">
        <f ca="1">IF(ISNUMBER($L1628),OFFSET(Banco!$A$1,Composições!$L1628-1,COLUMN(Composições!E1628)-1),"")</f>
        <v>H</v>
      </c>
      <c r="F1628" s="78">
        <f t="shared" ca="1" si="338"/>
        <v>0</v>
      </c>
      <c r="G1628" s="78">
        <f t="shared" ca="1" si="338"/>
        <v>9.48</v>
      </c>
      <c r="H1628" s="80">
        <v>0.3</v>
      </c>
      <c r="I1628" s="81">
        <f ca="1">IF(ISNUMBER($L1628),VALUE(OFFSET(Banco!$A$1,Composições!$L1628-1,COLUMN(Composições!I1628)-4)),0)</f>
        <v>0</v>
      </c>
      <c r="J1628" s="81">
        <f ca="1">IF(ISNUMBER($L1628),VALUE(OFFSET(Banco!$A$1,Composições!$L1628-1,COLUMN(Composições!J1628)-4)),0)</f>
        <v>31.63</v>
      </c>
      <c r="K1628" s="1">
        <f>COUNTA($A$1:$A1628)-1</f>
        <v>250</v>
      </c>
      <c r="L1628" s="1">
        <f ca="1">MATCH(Composições!CONCATENAR,Banco!$A:$A,0)</f>
        <v>7259</v>
      </c>
      <c r="M1628" s="82" t="str">
        <f ca="1">IF(OR(ISERROR($L1628),$H1628="",$H1628=0),"",OFFSET(M$1,MATCH($K1628,$K$1:$K1628,0)-1,0))</f>
        <v>F</v>
      </c>
    </row>
    <row r="1629" spans="1:14" customFormat="1" ht="12.75" x14ac:dyDescent="0.2">
      <c r="K1629">
        <f>COUNTA($A$1:$A1629)-1</f>
        <v>250</v>
      </c>
      <c r="M1629" s="85" t="str">
        <f ca="1">IF(OFFSET($M$1,MATCH(OFFSET(K1629,-1,0),$K$1:$K1629,0)-1,0)="F","F","")</f>
        <v>F</v>
      </c>
    </row>
    <row r="1630" spans="1:14" ht="22.5" x14ac:dyDescent="0.2">
      <c r="A1630" s="83" t="str">
        <f>CONCATENAR</f>
        <v>Composição FNDE 24</v>
      </c>
      <c r="B1630" s="86" t="s">
        <v>8423</v>
      </c>
      <c r="C1630" s="86" t="s">
        <v>8482</v>
      </c>
      <c r="D1630" s="87" t="s">
        <v>8483</v>
      </c>
      <c r="E1630" s="86" t="s">
        <v>6147</v>
      </c>
      <c r="F1630" s="88">
        <f t="shared" ref="F1630:G1630" ca="1" si="339">IF($L1630&gt;0,SUM(OFFSET(F1630,1,0,$L1630),0))</f>
        <v>0</v>
      </c>
      <c r="G1630" s="88">
        <f t="shared" ca="1" si="339"/>
        <v>184.51</v>
      </c>
      <c r="H1630" s="89"/>
      <c r="I1630" s="90">
        <f t="shared" ref="I1630:J1630" ca="1" si="340">IF(ISERROR(F1630),0,F1630)</f>
        <v>0</v>
      </c>
      <c r="J1630" s="91">
        <f t="shared" ca="1" si="340"/>
        <v>184.51</v>
      </c>
      <c r="K1630" s="1">
        <f>COUNTA($A$1:$A1630)-1</f>
        <v>251</v>
      </c>
      <c r="L1630" s="1">
        <f>IF(MAX(K:K)=K1630,MATCH(9999999,$K:$K)+1,MATCH(K1630+1,K:K,0))-ROW(L1630)-2</f>
        <v>5</v>
      </c>
      <c r="M1630" s="3" t="str">
        <f ca="1">IF(AND(OR(I1630&lt;&gt;0,J1630&lt;&gt;0),N1630="Sim"),"F","")</f>
        <v>F</v>
      </c>
      <c r="N1630" s="84" t="s">
        <v>64</v>
      </c>
    </row>
    <row r="1631" spans="1:14" ht="22.5" x14ac:dyDescent="0.2">
      <c r="B1631" s="102" t="s">
        <v>15541</v>
      </c>
      <c r="C1631" s="92" t="s">
        <v>8247</v>
      </c>
      <c r="D1631" s="79" t="str">
        <f ca="1">IF(ISNUMBER($L1631),OFFSET(Banco!$A$1,Composições!$L1631-1,COLUMN(Composições!D1631)-1),"")</f>
        <v>Eletrocalha perfurada galvanizada a fogo, 200x50mm</v>
      </c>
      <c r="E1631" s="78" t="str">
        <f ca="1">IF(ISNUMBER($L1631),OFFSET(Banco!$A$1,Composições!$L1631-1,COLUMN(Composições!E1631)-1),"")</f>
        <v>m</v>
      </c>
      <c r="F1631" s="78">
        <f t="shared" ref="F1631:G1635" ca="1" si="341">TRUNC($H1631*ROUND(I1631,2),2)</f>
        <v>0</v>
      </c>
      <c r="G1631" s="78">
        <f t="shared" ca="1" si="341"/>
        <v>66.36</v>
      </c>
      <c r="H1631" s="80">
        <v>1</v>
      </c>
      <c r="I1631" s="81">
        <f ca="1">IF(ISNUMBER($L1631),VALUE(OFFSET(Banco!$A$1,Composições!$L1631-1,COLUMN(Composições!I1631)-4)),0)</f>
        <v>0</v>
      </c>
      <c r="J1631" s="81">
        <f ca="1">IF(ISNUMBER($L1631),VALUE(OFFSET(Banco!$A$1,Composições!$L1631-1,COLUMN(Composições!J1631)-4)),0)</f>
        <v>66.36</v>
      </c>
      <c r="K1631" s="1">
        <f>COUNTA($A$1:$A1631)-1</f>
        <v>251</v>
      </c>
      <c r="L1631" s="1">
        <f ca="1">MATCH(Composições!CONCATENAR,Banco!$A:$A,0)</f>
        <v>14793</v>
      </c>
      <c r="M1631" s="82" t="str">
        <f ca="1">IF(OR(ISERROR($L1631),$H1631="",$H1631=0),"",OFFSET(M$1,MATCH($K1631,$K$1:$K1631,0)-1,0))</f>
        <v>F</v>
      </c>
    </row>
    <row r="1632" spans="1:14" ht="22.5" x14ac:dyDescent="0.2">
      <c r="B1632" s="102" t="s">
        <v>15541</v>
      </c>
      <c r="C1632" s="92" t="s">
        <v>8241</v>
      </c>
      <c r="D1632" s="79" t="str">
        <f ca="1">IF(ISNUMBER($L1632),OFFSET(Banco!$A$1,Composições!$L1632-1,COLUMN(Composições!D1632)-1),"")</f>
        <v>Tampa encaixe para eletrocalha galvanizada a fogo, L= 200mm</v>
      </c>
      <c r="E1632" s="78" t="str">
        <f ca="1">IF(ISNUMBER($L1632),OFFSET(Banco!$A$1,Composições!$L1632-1,COLUMN(Composições!E1632)-1),"")</f>
        <v>m</v>
      </c>
      <c r="F1632" s="78">
        <f t="shared" ca="1" si="341"/>
        <v>0</v>
      </c>
      <c r="G1632" s="78">
        <f t="shared" ca="1" si="341"/>
        <v>58.96</v>
      </c>
      <c r="H1632" s="80">
        <v>1</v>
      </c>
      <c r="I1632" s="81">
        <f ca="1">IF(ISNUMBER($L1632),VALUE(OFFSET(Banco!$A$1,Composições!$L1632-1,COLUMN(Composições!I1632)-4)),0)</f>
        <v>0</v>
      </c>
      <c r="J1632" s="81">
        <f ca="1">IF(ISNUMBER($L1632),VALUE(OFFSET(Banco!$A$1,Composições!$L1632-1,COLUMN(Composições!J1632)-4)),0)</f>
        <v>58.96</v>
      </c>
      <c r="K1632" s="1">
        <f>COUNTA($A$1:$A1632)-1</f>
        <v>251</v>
      </c>
      <c r="L1632" s="1">
        <f ca="1">MATCH(Composições!CONCATENAR,Banco!$A:$A,0)</f>
        <v>14794</v>
      </c>
      <c r="M1632" s="82" t="str">
        <f ca="1">IF(OR(ISERROR($L1632),$H1632="",$H1632=0),"",OFFSET(M$1,MATCH($K1632,$K$1:$K1632,0)-1,0))</f>
        <v>F</v>
      </c>
    </row>
    <row r="1633" spans="1:14" x14ac:dyDescent="0.2">
      <c r="B1633" s="92" t="s">
        <v>6165</v>
      </c>
      <c r="C1633" s="92" t="s">
        <v>141</v>
      </c>
      <c r="D1633" s="79" t="str">
        <f ca="1">IF(ISNUMBER($L1633),OFFSET(Banco!$A$1,Composições!$L1633-1,COLUMN(Composições!D1633)-1),"")</f>
        <v>AUXILIAR DE ELETRICISTA COM ENCARGOS COMPLEMENTARES</v>
      </c>
      <c r="E1633" s="78" t="str">
        <f ca="1">IF(ISNUMBER($L1633),OFFSET(Banco!$A$1,Composições!$L1633-1,COLUMN(Composições!E1633)-1),"")</f>
        <v>H</v>
      </c>
      <c r="F1633" s="78">
        <f t="shared" ca="1" si="341"/>
        <v>0</v>
      </c>
      <c r="G1633" s="78">
        <f t="shared" ca="1" si="341"/>
        <v>2.17</v>
      </c>
      <c r="H1633" s="80">
        <v>8.5199999999999998E-2</v>
      </c>
      <c r="I1633" s="81">
        <f ca="1">IF(ISNUMBER($L1633),VALUE(OFFSET(Banco!$A$1,Composições!$L1633-1,COLUMN(Composições!I1633)-4)),0)</f>
        <v>0</v>
      </c>
      <c r="J1633" s="81">
        <f ca="1">IF(ISNUMBER($L1633),VALUE(OFFSET(Banco!$A$1,Composições!$L1633-1,COLUMN(Composições!J1633)-4)),0)</f>
        <v>25.52</v>
      </c>
      <c r="K1633" s="1">
        <f>COUNTA($A$1:$A1633)-1</f>
        <v>251</v>
      </c>
      <c r="L1633" s="1">
        <f ca="1">MATCH(Composições!CONCATENAR,Banco!$A:$A,0)</f>
        <v>7039</v>
      </c>
      <c r="M1633" s="82" t="str">
        <f ca="1">IF(OR(ISERROR($L1633),$H1633="",$H1633=0),"",OFFSET(M$1,MATCH($K1633,$K$1:$K1633,0)-1,0))</f>
        <v>F</v>
      </c>
    </row>
    <row r="1634" spans="1:14" x14ac:dyDescent="0.2">
      <c r="B1634" s="92" t="s">
        <v>6165</v>
      </c>
      <c r="C1634" s="92" t="s">
        <v>147</v>
      </c>
      <c r="D1634" s="79" t="str">
        <f ca="1">IF(ISNUMBER($L1634),OFFSET(Banco!$A$1,Composições!$L1634-1,COLUMN(Composições!D1634)-1),"")</f>
        <v>ELETRICISTA COM ENCARGOS COMPLEMENTARES</v>
      </c>
      <c r="E1634" s="78" t="str">
        <f ca="1">IF(ISNUMBER($L1634),OFFSET(Banco!$A$1,Composições!$L1634-1,COLUMN(Composições!E1634)-1),"")</f>
        <v>H</v>
      </c>
      <c r="F1634" s="78">
        <f t="shared" ca="1" si="341"/>
        <v>0</v>
      </c>
      <c r="G1634" s="78">
        <f t="shared" ca="1" si="341"/>
        <v>2.69</v>
      </c>
      <c r="H1634" s="80">
        <v>8.5199999999999998E-2</v>
      </c>
      <c r="I1634" s="81">
        <f ca="1">IF(ISNUMBER($L1634),VALUE(OFFSET(Banco!$A$1,Composições!$L1634-1,COLUMN(Composições!I1634)-4)),0)</f>
        <v>0</v>
      </c>
      <c r="J1634" s="81">
        <f ca="1">IF(ISNUMBER($L1634),VALUE(OFFSET(Banco!$A$1,Composições!$L1634-1,COLUMN(Composições!J1634)-4)),0)</f>
        <v>31.63</v>
      </c>
      <c r="K1634" s="1">
        <f>COUNTA($A$1:$A1634)-1</f>
        <v>251</v>
      </c>
      <c r="L1634" s="1">
        <f ca="1">MATCH(Composições!CONCATENAR,Banco!$A:$A,0)</f>
        <v>7259</v>
      </c>
      <c r="M1634" s="82" t="str">
        <f ca="1">IF(OR(ISERROR($L1634),$H1634="",$H1634=0),"",OFFSET(M$1,MATCH($K1634,$K$1:$K1634,0)-1,0))</f>
        <v>F</v>
      </c>
    </row>
    <row r="1635" spans="1:14" ht="33.75" x14ac:dyDescent="0.2">
      <c r="B1635" s="92" t="s">
        <v>6165</v>
      </c>
      <c r="C1635" s="92" t="s">
        <v>117</v>
      </c>
      <c r="D1635" s="79" t="str">
        <f ca="1">IF(ISNUMBER($L1635),OFFSET(Banco!$A$1,Composições!$L1635-1,COLUMN(Composições!D1635)-1),"")</f>
        <v>SUPORTE PARA ELETROCALHA LISA OU PERFURADA EM AÇO GALVANIZADO, LARGURA 400 MM, EM PERFILADO COM COMPRIMENTO DE 45 CM FIXADO EM LAJE, POR METRO DE ELETROCALHA FIXADA. AF_09/2023</v>
      </c>
      <c r="E1635" s="78" t="str">
        <f ca="1">IF(ISNUMBER($L1635),OFFSET(Banco!$A$1,Composições!$L1635-1,COLUMN(Composições!E1635)-1),"")</f>
        <v>M</v>
      </c>
      <c r="F1635" s="78">
        <f t="shared" ca="1" si="341"/>
        <v>0</v>
      </c>
      <c r="G1635" s="78">
        <f t="shared" ca="1" si="341"/>
        <v>54.33</v>
      </c>
      <c r="H1635" s="80">
        <v>1</v>
      </c>
      <c r="I1635" s="81">
        <f ca="1">IF(ISNUMBER($L1635),VALUE(OFFSET(Banco!$A$1,Composições!$L1635-1,COLUMN(Composições!I1635)-4)),0)</f>
        <v>0</v>
      </c>
      <c r="J1635" s="81">
        <f ca="1">IF(ISNUMBER($L1635),VALUE(OFFSET(Banco!$A$1,Composições!$L1635-1,COLUMN(Composições!J1635)-4)),0)</f>
        <v>54.33</v>
      </c>
      <c r="K1635" s="1">
        <f>COUNTA($A$1:$A1635)-1</f>
        <v>251</v>
      </c>
      <c r="L1635" s="1">
        <f ca="1">MATCH(Composições!CONCATENAR,Banco!$A:$A,0)</f>
        <v>8694</v>
      </c>
      <c r="M1635" s="82" t="str">
        <f ca="1">IF(OR(ISERROR($L1635),$H1635="",$H1635=0),"",OFFSET(M$1,MATCH($K1635,$K$1:$K1635,0)-1,0))</f>
        <v>F</v>
      </c>
    </row>
    <row r="1636" spans="1:14" customFormat="1" ht="12.75" x14ac:dyDescent="0.2">
      <c r="K1636">
        <f>COUNTA($A$1:$A1636)-1</f>
        <v>251</v>
      </c>
      <c r="M1636" s="85" t="str">
        <f ca="1">IF(OFFSET($M$1,MATCH(OFFSET(K1636,-1,0),$K$1:$K1636,0)-1,0)="F","F","")</f>
        <v>F</v>
      </c>
    </row>
    <row r="1637" spans="1:14" ht="22.5" x14ac:dyDescent="0.2">
      <c r="A1637" s="83" t="str">
        <f>CONCATENAR</f>
        <v>Composição FNDE 25</v>
      </c>
      <c r="B1637" s="86" t="s">
        <v>8423</v>
      </c>
      <c r="C1637" s="86" t="s">
        <v>8484</v>
      </c>
      <c r="D1637" s="87" t="s">
        <v>8485</v>
      </c>
      <c r="E1637" s="86" t="s">
        <v>6147</v>
      </c>
      <c r="F1637" s="88">
        <f t="shared" ref="F1637:G1637" ca="1" si="342">IF($L1637&gt;0,SUM(OFFSET(F1637,1,0,$L1637),0))</f>
        <v>0</v>
      </c>
      <c r="G1637" s="88">
        <f t="shared" ca="1" si="342"/>
        <v>116.84</v>
      </c>
      <c r="H1637" s="89"/>
      <c r="I1637" s="90">
        <f t="shared" ref="I1637:J1637" ca="1" si="343">IF(ISERROR(F1637),0,F1637)</f>
        <v>0</v>
      </c>
      <c r="J1637" s="91">
        <f t="shared" ca="1" si="343"/>
        <v>116.84</v>
      </c>
      <c r="K1637" s="1">
        <f>COUNTA($A$1:$A1637)-1</f>
        <v>252</v>
      </c>
      <c r="L1637" s="1">
        <f>IF(MAX(K:K)=K1637,MATCH(9999999,$K:$K)+1,MATCH(K1637+1,K:K,0))-ROW(L1637)-2</f>
        <v>5</v>
      </c>
      <c r="M1637" s="3" t="str">
        <f ca="1">IF(AND(OR(I1637&lt;&gt;0,J1637&lt;&gt;0),N1637="Sim"),"F","")</f>
        <v>F</v>
      </c>
      <c r="N1637" s="84" t="s">
        <v>64</v>
      </c>
    </row>
    <row r="1638" spans="1:14" ht="22.5" x14ac:dyDescent="0.2">
      <c r="B1638" s="102" t="s">
        <v>15541</v>
      </c>
      <c r="C1638" s="92" t="s">
        <v>8245</v>
      </c>
      <c r="D1638" s="79" t="str">
        <f ca="1">IF(ISNUMBER($L1638),OFFSET(Banco!$A$1,Composições!$L1638-1,COLUMN(Composições!D1638)-1),"")</f>
        <v>Eletrocalha lisa galvanizada a fogo, 50x50mm</v>
      </c>
      <c r="E1638" s="78" t="str">
        <f ca="1">IF(ISNUMBER($L1638),OFFSET(Banco!$A$1,Composições!$L1638-1,COLUMN(Composições!E1638)-1),"")</f>
        <v>m</v>
      </c>
      <c r="F1638" s="78">
        <f t="shared" ref="F1638:G1642" ca="1" si="344">TRUNC($H1638*ROUND(I1638,2),2)</f>
        <v>0</v>
      </c>
      <c r="G1638" s="78">
        <f t="shared" ca="1" si="344"/>
        <v>38.39</v>
      </c>
      <c r="H1638" s="80">
        <v>1</v>
      </c>
      <c r="I1638" s="81">
        <f ca="1">IF(ISNUMBER($L1638),VALUE(OFFSET(Banco!$A$1,Composições!$L1638-1,COLUMN(Composições!I1638)-4)),0)</f>
        <v>0</v>
      </c>
      <c r="J1638" s="81">
        <f ca="1">IF(ISNUMBER($L1638),VALUE(OFFSET(Banco!$A$1,Composições!$L1638-1,COLUMN(Composições!J1638)-4)),0)</f>
        <v>38.39</v>
      </c>
      <c r="K1638" s="1">
        <f>COUNTA($A$1:$A1638)-1</f>
        <v>252</v>
      </c>
      <c r="L1638" s="1">
        <f ca="1">MATCH(Composições!CONCATENAR,Banco!$A:$A,0)</f>
        <v>14795</v>
      </c>
      <c r="M1638" s="82" t="str">
        <f ca="1">IF(OR(ISERROR($L1638),$H1638="",$H1638=0),"",OFFSET(M$1,MATCH($K1638,$K$1:$K1638,0)-1,0))</f>
        <v>F</v>
      </c>
    </row>
    <row r="1639" spans="1:14" ht="22.5" x14ac:dyDescent="0.2">
      <c r="B1639" s="102" t="s">
        <v>15541</v>
      </c>
      <c r="C1639" s="92" t="s">
        <v>8246</v>
      </c>
      <c r="D1639" s="79" t="str">
        <f ca="1">IF(ISNUMBER($L1639),OFFSET(Banco!$A$1,Composições!$L1639-1,COLUMN(Composições!D1639)-1),"")</f>
        <v>Tampa encaixe para eletrocalha galvanizada a fogo, L= 50mm</v>
      </c>
      <c r="E1639" s="78" t="str">
        <f ca="1">IF(ISNUMBER($L1639),OFFSET(Banco!$A$1,Composições!$L1639-1,COLUMN(Composições!E1639)-1),"")</f>
        <v>m</v>
      </c>
      <c r="F1639" s="78">
        <f t="shared" ca="1" si="344"/>
        <v>0</v>
      </c>
      <c r="G1639" s="78">
        <f t="shared" ca="1" si="344"/>
        <v>19.260000000000002</v>
      </c>
      <c r="H1639" s="80">
        <v>1</v>
      </c>
      <c r="I1639" s="81">
        <f ca="1">IF(ISNUMBER($L1639),VALUE(OFFSET(Banco!$A$1,Composições!$L1639-1,COLUMN(Composições!I1639)-4)),0)</f>
        <v>0</v>
      </c>
      <c r="J1639" s="81">
        <f ca="1">IF(ISNUMBER($L1639),VALUE(OFFSET(Banco!$A$1,Composições!$L1639-1,COLUMN(Composições!J1639)-4)),0)</f>
        <v>19.260000000000002</v>
      </c>
      <c r="K1639" s="1">
        <f>COUNTA($A$1:$A1639)-1</f>
        <v>252</v>
      </c>
      <c r="L1639" s="1">
        <f ca="1">MATCH(Composições!CONCATENAR,Banco!$A:$A,0)</f>
        <v>14796</v>
      </c>
      <c r="M1639" s="82" t="str">
        <f ca="1">IF(OR(ISERROR($L1639),$H1639="",$H1639=0),"",OFFSET(M$1,MATCH($K1639,$K$1:$K1639,0)-1,0))</f>
        <v>F</v>
      </c>
    </row>
    <row r="1640" spans="1:14" x14ac:dyDescent="0.2">
      <c r="B1640" s="92" t="s">
        <v>6165</v>
      </c>
      <c r="C1640" s="92" t="s">
        <v>141</v>
      </c>
      <c r="D1640" s="79" t="str">
        <f ca="1">IF(ISNUMBER($L1640),OFFSET(Banco!$A$1,Composições!$L1640-1,COLUMN(Composições!D1640)-1),"")</f>
        <v>AUXILIAR DE ELETRICISTA COM ENCARGOS COMPLEMENTARES</v>
      </c>
      <c r="E1640" s="78" t="str">
        <f ca="1">IF(ISNUMBER($L1640),OFFSET(Banco!$A$1,Composições!$L1640-1,COLUMN(Composições!E1640)-1),"")</f>
        <v>H</v>
      </c>
      <c r="F1640" s="78">
        <f t="shared" ca="1" si="344"/>
        <v>0</v>
      </c>
      <c r="G1640" s="78">
        <f t="shared" ca="1" si="344"/>
        <v>2.17</v>
      </c>
      <c r="H1640" s="80">
        <v>8.5199999999999998E-2</v>
      </c>
      <c r="I1640" s="81">
        <f ca="1">IF(ISNUMBER($L1640),VALUE(OFFSET(Banco!$A$1,Composições!$L1640-1,COLUMN(Composições!I1640)-4)),0)</f>
        <v>0</v>
      </c>
      <c r="J1640" s="81">
        <f ca="1">IF(ISNUMBER($L1640),VALUE(OFFSET(Banco!$A$1,Composições!$L1640-1,COLUMN(Composições!J1640)-4)),0)</f>
        <v>25.52</v>
      </c>
      <c r="K1640" s="1">
        <f>COUNTA($A$1:$A1640)-1</f>
        <v>252</v>
      </c>
      <c r="L1640" s="1">
        <f ca="1">MATCH(Composições!CONCATENAR,Banco!$A:$A,0)</f>
        <v>7039</v>
      </c>
      <c r="M1640" s="82" t="str">
        <f ca="1">IF(OR(ISERROR($L1640),$H1640="",$H1640=0),"",OFFSET(M$1,MATCH($K1640,$K$1:$K1640,0)-1,0))</f>
        <v>F</v>
      </c>
    </row>
    <row r="1641" spans="1:14" x14ac:dyDescent="0.2">
      <c r="B1641" s="92" t="s">
        <v>6165</v>
      </c>
      <c r="C1641" s="92" t="s">
        <v>147</v>
      </c>
      <c r="D1641" s="79" t="str">
        <f ca="1">IF(ISNUMBER($L1641),OFFSET(Banco!$A$1,Composições!$L1641-1,COLUMN(Composições!D1641)-1),"")</f>
        <v>ELETRICISTA COM ENCARGOS COMPLEMENTARES</v>
      </c>
      <c r="E1641" s="78" t="str">
        <f ca="1">IF(ISNUMBER($L1641),OFFSET(Banco!$A$1,Composições!$L1641-1,COLUMN(Composições!E1641)-1),"")</f>
        <v>H</v>
      </c>
      <c r="F1641" s="78">
        <f t="shared" ca="1" si="344"/>
        <v>0</v>
      </c>
      <c r="G1641" s="78">
        <f t="shared" ca="1" si="344"/>
        <v>2.69</v>
      </c>
      <c r="H1641" s="80">
        <v>8.5199999999999998E-2</v>
      </c>
      <c r="I1641" s="81">
        <f ca="1">IF(ISNUMBER($L1641),VALUE(OFFSET(Banco!$A$1,Composições!$L1641-1,COLUMN(Composições!I1641)-4)),0)</f>
        <v>0</v>
      </c>
      <c r="J1641" s="81">
        <f ca="1">IF(ISNUMBER($L1641),VALUE(OFFSET(Banco!$A$1,Composições!$L1641-1,COLUMN(Composições!J1641)-4)),0)</f>
        <v>31.63</v>
      </c>
      <c r="K1641" s="1">
        <f>COUNTA($A$1:$A1641)-1</f>
        <v>252</v>
      </c>
      <c r="L1641" s="1">
        <f ca="1">MATCH(Composições!CONCATENAR,Banco!$A:$A,0)</f>
        <v>7259</v>
      </c>
      <c r="M1641" s="82" t="str">
        <f ca="1">IF(OR(ISERROR($L1641),$H1641="",$H1641=0),"",OFFSET(M$1,MATCH($K1641,$K$1:$K1641,0)-1,0))</f>
        <v>F</v>
      </c>
    </row>
    <row r="1642" spans="1:14" ht="33.75" x14ac:dyDescent="0.2">
      <c r="B1642" s="92" t="s">
        <v>6165</v>
      </c>
      <c r="C1642" s="92" t="s">
        <v>117</v>
      </c>
      <c r="D1642" s="79" t="str">
        <f ca="1">IF(ISNUMBER($L1642),OFFSET(Banco!$A$1,Composições!$L1642-1,COLUMN(Composições!D1642)-1),"")</f>
        <v>SUPORTE PARA ELETROCALHA LISA OU PERFURADA EM AÇO GALVANIZADO, LARGURA 400 MM, EM PERFILADO COM COMPRIMENTO DE 45 CM FIXADO EM LAJE, POR METRO DE ELETROCALHA FIXADA. AF_09/2023</v>
      </c>
      <c r="E1642" s="78" t="str">
        <f ca="1">IF(ISNUMBER($L1642),OFFSET(Banco!$A$1,Composições!$L1642-1,COLUMN(Composições!E1642)-1),"")</f>
        <v>M</v>
      </c>
      <c r="F1642" s="78">
        <f t="shared" ca="1" si="344"/>
        <v>0</v>
      </c>
      <c r="G1642" s="78">
        <f t="shared" ca="1" si="344"/>
        <v>54.33</v>
      </c>
      <c r="H1642" s="80">
        <v>1</v>
      </c>
      <c r="I1642" s="81">
        <f ca="1">IF(ISNUMBER($L1642),VALUE(OFFSET(Banco!$A$1,Composições!$L1642-1,COLUMN(Composições!I1642)-4)),0)</f>
        <v>0</v>
      </c>
      <c r="J1642" s="81">
        <f ca="1">IF(ISNUMBER($L1642),VALUE(OFFSET(Banco!$A$1,Composições!$L1642-1,COLUMN(Composições!J1642)-4)),0)</f>
        <v>54.33</v>
      </c>
      <c r="K1642" s="1">
        <f>COUNTA($A$1:$A1642)-1</f>
        <v>252</v>
      </c>
      <c r="L1642" s="1">
        <f ca="1">MATCH(Composições!CONCATENAR,Banco!$A:$A,0)</f>
        <v>8694</v>
      </c>
      <c r="M1642" s="82" t="str">
        <f ca="1">IF(OR(ISERROR($L1642),$H1642="",$H1642=0),"",OFFSET(M$1,MATCH($K1642,$K$1:$K1642,0)-1,0))</f>
        <v>F</v>
      </c>
    </row>
    <row r="1643" spans="1:14" customFormat="1" ht="12.75" x14ac:dyDescent="0.2">
      <c r="K1643">
        <f>COUNTA($A$1:$A1643)-1</f>
        <v>252</v>
      </c>
      <c r="M1643" s="85" t="str">
        <f ca="1">IF(OFFSET($M$1,MATCH(OFFSET(K1643,-1,0),$K$1:$K1643,0)-1,0)="F","F","")</f>
        <v>F</v>
      </c>
    </row>
    <row r="1644" spans="1:14" ht="33.75" x14ac:dyDescent="0.2">
      <c r="A1644" s="83" t="str">
        <f>CONCATENAR</f>
        <v>Composição FNDE 366</v>
      </c>
      <c r="B1644" s="86" t="s">
        <v>8423</v>
      </c>
      <c r="C1644" s="86" t="s">
        <v>8486</v>
      </c>
      <c r="D1644" s="87" t="s">
        <v>8286</v>
      </c>
      <c r="E1644" s="86" t="s">
        <v>6148</v>
      </c>
      <c r="F1644" s="88">
        <f t="shared" ref="F1644:G1644" ca="1" si="345">IF($L1644&gt;0,SUM(OFFSET(F1644,1,0,$L1644),0))</f>
        <v>0</v>
      </c>
      <c r="G1644" s="88">
        <f t="shared" ca="1" si="345"/>
        <v>54.540000000000006</v>
      </c>
      <c r="H1644" s="89"/>
      <c r="I1644" s="90">
        <f t="shared" ref="I1644:J1644" ca="1" si="346">IF(ISERROR(F1644),0,F1644)</f>
        <v>0</v>
      </c>
      <c r="J1644" s="91">
        <f t="shared" ca="1" si="346"/>
        <v>54.540000000000006</v>
      </c>
      <c r="K1644" s="1">
        <f>COUNTA($A$1:$A1644)-1</f>
        <v>253</v>
      </c>
      <c r="L1644" s="1">
        <f>IF(MAX(K:K)=K1644,MATCH(9999999,$K:$K)+1,MATCH(K1644+1,K:K,0))-ROW(L1644)-2</f>
        <v>5</v>
      </c>
      <c r="M1644" s="3" t="str">
        <f ca="1">IF(AND(OR(I1644&lt;&gt;0,J1644&lt;&gt;0),N1644="Sim"),"F","")</f>
        <v>F</v>
      </c>
      <c r="N1644" s="84" t="s">
        <v>64</v>
      </c>
    </row>
    <row r="1645" spans="1:14" ht="22.5" x14ac:dyDescent="0.2">
      <c r="B1645" s="92" t="s">
        <v>6169</v>
      </c>
      <c r="C1645" s="92" t="s">
        <v>8309</v>
      </c>
      <c r="D1645" s="79" t="str">
        <f ca="1">IF(ISNUMBER($L1645),OFFSET(Banco!$A$1,Composições!$L1645-1,COLUMN(Composições!D1645)-1),"")</f>
        <v>ARRUELA EM ACO GALVANIZADO, DIAMETRO EXTERNO = 35MM, ESPESSURA = 3MM, DIAMETRO DO FURO= 18MM</v>
      </c>
      <c r="E1645" s="78" t="str">
        <f ca="1">IF(ISNUMBER($L1645),OFFSET(Banco!$A$1,Composições!$L1645-1,COLUMN(Composições!E1645)-1),"")</f>
        <v>UN</v>
      </c>
      <c r="F1645" s="78">
        <f t="shared" ref="F1645:G1649" ca="1" si="347">TRUNC($H1645*ROUND(I1645,2),2)</f>
        <v>0</v>
      </c>
      <c r="G1645" s="78">
        <f t="shared" ca="1" si="347"/>
        <v>0</v>
      </c>
      <c r="H1645" s="80">
        <v>50.4</v>
      </c>
      <c r="I1645" s="81">
        <f ca="1">IF(ISNUMBER($L1645),VALUE(OFFSET(Banco!$A$1,Composições!$L1645-1,COLUMN(Composições!I1645)-4)),0)</f>
        <v>0</v>
      </c>
      <c r="J1645" s="81">
        <f ca="1">IF(ISNUMBER($L1645),VALUE(OFFSET(Banco!$A$1,Composições!$L1645-1,COLUMN(Composições!J1645)-4)),0)</f>
        <v>0</v>
      </c>
      <c r="K1645" s="1">
        <f>COUNTA($A$1:$A1645)-1</f>
        <v>253</v>
      </c>
      <c r="L1645" s="1">
        <f ca="1">MATCH(Composições!CONCATENAR,Banco!$A:$A,0)</f>
        <v>10283</v>
      </c>
      <c r="M1645" s="82" t="str">
        <f ca="1">IF(OR(ISERROR($L1645),$H1645="",$H1645=0),"",OFFSET(M$1,MATCH($K1645,$K$1:$K1645,0)-1,0))</f>
        <v>F</v>
      </c>
    </row>
    <row r="1646" spans="1:14" x14ac:dyDescent="0.2">
      <c r="B1646" s="92" t="s">
        <v>6169</v>
      </c>
      <c r="C1646" s="92" t="s">
        <v>8140</v>
      </c>
      <c r="D1646" s="79" t="str">
        <f ca="1">IF(ISNUMBER($L1646),OFFSET(Banco!$A$1,Composições!$L1646-1,COLUMN(Composições!D1646)-1),"")</f>
        <v>PORCA ZINCADA, SEXTAVADA, DIAMETRO 1/4"</v>
      </c>
      <c r="E1646" s="78" t="str">
        <f ca="1">IF(ISNUMBER($L1646),OFFSET(Banco!$A$1,Composições!$L1646-1,COLUMN(Composições!E1646)-1),"")</f>
        <v>UN</v>
      </c>
      <c r="F1646" s="78">
        <f t="shared" ca="1" si="347"/>
        <v>0</v>
      </c>
      <c r="G1646" s="78">
        <f t="shared" ca="1" si="347"/>
        <v>9.07</v>
      </c>
      <c r="H1646" s="80">
        <v>25.2</v>
      </c>
      <c r="I1646" s="81">
        <f ca="1">IF(ISNUMBER($L1646),VALUE(OFFSET(Banco!$A$1,Composições!$L1646-1,COLUMN(Composições!I1646)-4)),0)</f>
        <v>0</v>
      </c>
      <c r="J1646" s="81">
        <f ca="1">IF(ISNUMBER($L1646),VALUE(OFFSET(Banco!$A$1,Composições!$L1646-1,COLUMN(Composições!J1646)-4)),0)</f>
        <v>0.36</v>
      </c>
      <c r="K1646" s="1">
        <f>COUNTA($A$1:$A1646)-1</f>
        <v>253</v>
      </c>
      <c r="L1646" s="1">
        <f ca="1">MATCH(Composições!CONCATENAR,Banco!$A:$A,0)</f>
        <v>13364</v>
      </c>
      <c r="M1646" s="82" t="str">
        <f ca="1">IF(OR(ISERROR($L1646),$H1646="",$H1646=0),"",OFFSET(M$1,MATCH($K1646,$K$1:$K1646,0)-1,0))</f>
        <v>F</v>
      </c>
    </row>
    <row r="1647" spans="1:14" ht="22.5" x14ac:dyDescent="0.2">
      <c r="B1647" s="102" t="s">
        <v>15541</v>
      </c>
      <c r="C1647" s="92" t="s">
        <v>8244</v>
      </c>
      <c r="D1647" s="79" t="str">
        <f ca="1">IF(ISNUMBER($L1647),OFFSET(Banco!$A$1,Composições!$L1647-1,COLUMN(Composições!D1647)-1),"")</f>
        <v>Suporte para eletrocalha galvanizado a fogo, 200x50mm</v>
      </c>
      <c r="E1647" s="78" t="str">
        <f ca="1">IF(ISNUMBER($L1647),OFFSET(Banco!$A$1,Composições!$L1647-1,COLUMN(Composições!E1647)-1),"")</f>
        <v>un</v>
      </c>
      <c r="F1647" s="78">
        <f t="shared" ca="1" si="347"/>
        <v>0</v>
      </c>
      <c r="G1647" s="78">
        <f t="shared" ca="1" si="347"/>
        <v>16.260000000000002</v>
      </c>
      <c r="H1647" s="80">
        <v>1</v>
      </c>
      <c r="I1647" s="81">
        <f ca="1">IF(ISNUMBER($L1647),VALUE(OFFSET(Banco!$A$1,Composições!$L1647-1,COLUMN(Composições!I1647)-4)),0)</f>
        <v>0</v>
      </c>
      <c r="J1647" s="81">
        <f ca="1">IF(ISNUMBER($L1647),VALUE(OFFSET(Banco!$A$1,Composições!$L1647-1,COLUMN(Composições!J1647)-4)),0)</f>
        <v>16.260000000000002</v>
      </c>
      <c r="K1647" s="1">
        <f>COUNTA($A$1:$A1647)-1</f>
        <v>253</v>
      </c>
      <c r="L1647" s="1">
        <f ca="1">MATCH(Composições!CONCATENAR,Banco!$A:$A,0)</f>
        <v>14797</v>
      </c>
      <c r="M1647" s="82" t="str">
        <f ca="1">IF(OR(ISERROR($L1647),$H1647="",$H1647=0),"",OFFSET(M$1,MATCH($K1647,$K$1:$K1647,0)-1,0))</f>
        <v>F</v>
      </c>
    </row>
    <row r="1648" spans="1:14" x14ac:dyDescent="0.2">
      <c r="B1648" s="92" t="s">
        <v>6165</v>
      </c>
      <c r="C1648" s="92" t="s">
        <v>141</v>
      </c>
      <c r="D1648" s="79" t="str">
        <f ca="1">IF(ISNUMBER($L1648),OFFSET(Banco!$A$1,Composições!$L1648-1,COLUMN(Composições!D1648)-1),"")</f>
        <v>AUXILIAR DE ELETRICISTA COM ENCARGOS COMPLEMENTARES</v>
      </c>
      <c r="E1648" s="78" t="str">
        <f ca="1">IF(ISNUMBER($L1648),OFFSET(Banco!$A$1,Composições!$L1648-1,COLUMN(Composições!E1648)-1),"")</f>
        <v>H</v>
      </c>
      <c r="F1648" s="78">
        <f t="shared" ca="1" si="347"/>
        <v>0</v>
      </c>
      <c r="G1648" s="78">
        <f t="shared" ca="1" si="347"/>
        <v>13.04</v>
      </c>
      <c r="H1648" s="80">
        <v>0.51129999999999998</v>
      </c>
      <c r="I1648" s="81">
        <f ca="1">IF(ISNUMBER($L1648),VALUE(OFFSET(Banco!$A$1,Composições!$L1648-1,COLUMN(Composições!I1648)-4)),0)</f>
        <v>0</v>
      </c>
      <c r="J1648" s="81">
        <f ca="1">IF(ISNUMBER($L1648),VALUE(OFFSET(Banco!$A$1,Composições!$L1648-1,COLUMN(Composições!J1648)-4)),0)</f>
        <v>25.52</v>
      </c>
      <c r="K1648" s="1">
        <f>COUNTA($A$1:$A1648)-1</f>
        <v>253</v>
      </c>
      <c r="L1648" s="1">
        <f ca="1">MATCH(Composições!CONCATENAR,Banco!$A:$A,0)</f>
        <v>7039</v>
      </c>
      <c r="M1648" s="82" t="str">
        <f ca="1">IF(OR(ISERROR($L1648),$H1648="",$H1648=0),"",OFFSET(M$1,MATCH($K1648,$K$1:$K1648,0)-1,0))</f>
        <v>F</v>
      </c>
    </row>
    <row r="1649" spans="1:14" x14ac:dyDescent="0.2">
      <c r="B1649" s="92" t="s">
        <v>6165</v>
      </c>
      <c r="C1649" s="92" t="s">
        <v>147</v>
      </c>
      <c r="D1649" s="79" t="str">
        <f ca="1">IF(ISNUMBER($L1649),OFFSET(Banco!$A$1,Composições!$L1649-1,COLUMN(Composições!D1649)-1),"")</f>
        <v>ELETRICISTA COM ENCARGOS COMPLEMENTARES</v>
      </c>
      <c r="E1649" s="78" t="str">
        <f ca="1">IF(ISNUMBER($L1649),OFFSET(Banco!$A$1,Composições!$L1649-1,COLUMN(Composições!E1649)-1),"")</f>
        <v>H</v>
      </c>
      <c r="F1649" s="78">
        <f t="shared" ca="1" si="347"/>
        <v>0</v>
      </c>
      <c r="G1649" s="78">
        <f t="shared" ca="1" si="347"/>
        <v>16.170000000000002</v>
      </c>
      <c r="H1649" s="80">
        <v>0.51129999999999998</v>
      </c>
      <c r="I1649" s="81">
        <f ca="1">IF(ISNUMBER($L1649),VALUE(OFFSET(Banco!$A$1,Composições!$L1649-1,COLUMN(Composições!I1649)-4)),0)</f>
        <v>0</v>
      </c>
      <c r="J1649" s="81">
        <f ca="1">IF(ISNUMBER($L1649),VALUE(OFFSET(Banco!$A$1,Composições!$L1649-1,COLUMN(Composições!J1649)-4)),0)</f>
        <v>31.63</v>
      </c>
      <c r="K1649" s="1">
        <f>COUNTA($A$1:$A1649)-1</f>
        <v>253</v>
      </c>
      <c r="L1649" s="1">
        <f ca="1">MATCH(Composições!CONCATENAR,Banco!$A:$A,0)</f>
        <v>7259</v>
      </c>
      <c r="M1649" s="82" t="str">
        <f ca="1">IF(OR(ISERROR($L1649),$H1649="",$H1649=0),"",OFFSET(M$1,MATCH($K1649,$K$1:$K1649,0)-1,0))</f>
        <v>F</v>
      </c>
    </row>
    <row r="1650" spans="1:14" customFormat="1" ht="12.75" x14ac:dyDescent="0.2">
      <c r="K1650">
        <f>COUNTA($A$1:$A1650)-1</f>
        <v>253</v>
      </c>
      <c r="M1650" s="85" t="str">
        <f ca="1">IF(OFFSET($M$1,MATCH(OFFSET(K1650,-1,0),$K$1:$K1650,0)-1,0)="F","F","")</f>
        <v>F</v>
      </c>
    </row>
    <row r="1651" spans="1:14" ht="33.75" x14ac:dyDescent="0.2">
      <c r="A1651" s="83" t="str">
        <f>CONCATENAR</f>
        <v>Composição FNDE 367</v>
      </c>
      <c r="B1651" s="86" t="s">
        <v>8423</v>
      </c>
      <c r="C1651" s="86" t="s">
        <v>8487</v>
      </c>
      <c r="D1651" s="87" t="s">
        <v>8284</v>
      </c>
      <c r="E1651" s="86" t="s">
        <v>6148</v>
      </c>
      <c r="F1651" s="88">
        <f t="shared" ref="F1651:G1651" ca="1" si="348">IF($L1651&gt;0,SUM(OFFSET(F1651,1,0,$L1651),0))</f>
        <v>0</v>
      </c>
      <c r="G1651" s="88">
        <f t="shared" ca="1" si="348"/>
        <v>45.36</v>
      </c>
      <c r="H1651" s="89"/>
      <c r="I1651" s="90">
        <f t="shared" ref="I1651:J1651" ca="1" si="349">IF(ISERROR(F1651),0,F1651)</f>
        <v>0</v>
      </c>
      <c r="J1651" s="91">
        <f t="shared" ca="1" si="349"/>
        <v>45.36</v>
      </c>
      <c r="K1651" s="1">
        <f>COUNTA($A$1:$A1651)-1</f>
        <v>254</v>
      </c>
      <c r="L1651" s="1">
        <f>IF(MAX(K:K)=K1651,MATCH(9999999,$K:$K)+1,MATCH(K1651+1,K:K,0))-ROW(L1651)-2</f>
        <v>5</v>
      </c>
      <c r="M1651" s="3" t="str">
        <f ca="1">IF(AND(OR(I1651&lt;&gt;0,J1651&lt;&gt;0),N1651="Sim"),"F","")</f>
        <v>F</v>
      </c>
      <c r="N1651" s="84" t="s">
        <v>64</v>
      </c>
    </row>
    <row r="1652" spans="1:14" ht="22.5" x14ac:dyDescent="0.2">
      <c r="B1652" s="92" t="s">
        <v>6169</v>
      </c>
      <c r="C1652" s="92" t="s">
        <v>8309</v>
      </c>
      <c r="D1652" s="79" t="str">
        <f ca="1">IF(ISNUMBER($L1652),OFFSET(Banco!$A$1,Composições!$L1652-1,COLUMN(Composições!D1652)-1),"")</f>
        <v>ARRUELA EM ACO GALVANIZADO, DIAMETRO EXTERNO = 35MM, ESPESSURA = 3MM, DIAMETRO DO FURO= 18MM</v>
      </c>
      <c r="E1652" s="78" t="str">
        <f ca="1">IF(ISNUMBER($L1652),OFFSET(Banco!$A$1,Composições!$L1652-1,COLUMN(Composições!E1652)-1),"")</f>
        <v>UN</v>
      </c>
      <c r="F1652" s="78">
        <f t="shared" ref="F1652:G1656" ca="1" si="350">TRUNC($H1652*ROUND(I1652,2),2)</f>
        <v>0</v>
      </c>
      <c r="G1652" s="78">
        <f t="shared" ca="1" si="350"/>
        <v>0</v>
      </c>
      <c r="H1652" s="80">
        <v>50.4</v>
      </c>
      <c r="I1652" s="81">
        <f ca="1">IF(ISNUMBER($L1652),VALUE(OFFSET(Banco!$A$1,Composições!$L1652-1,COLUMN(Composições!I1652)-4)),0)</f>
        <v>0</v>
      </c>
      <c r="J1652" s="81">
        <f ca="1">IF(ISNUMBER($L1652),VALUE(OFFSET(Banco!$A$1,Composições!$L1652-1,COLUMN(Composições!J1652)-4)),0)</f>
        <v>0</v>
      </c>
      <c r="K1652" s="1">
        <f>COUNTA($A$1:$A1652)-1</f>
        <v>254</v>
      </c>
      <c r="L1652" s="1">
        <f ca="1">MATCH(Composições!CONCATENAR,Banco!$A:$A,0)</f>
        <v>10283</v>
      </c>
      <c r="M1652" s="82" t="str">
        <f ca="1">IF(OR(ISERROR($L1652),$H1652="",$H1652=0),"",OFFSET(M$1,MATCH($K1652,$K$1:$K1652,0)-1,0))</f>
        <v>F</v>
      </c>
    </row>
    <row r="1653" spans="1:14" x14ac:dyDescent="0.2">
      <c r="B1653" s="92" t="s">
        <v>6169</v>
      </c>
      <c r="C1653" s="92" t="s">
        <v>8140</v>
      </c>
      <c r="D1653" s="79" t="str">
        <f ca="1">IF(ISNUMBER($L1653),OFFSET(Banco!$A$1,Composições!$L1653-1,COLUMN(Composições!D1653)-1),"")</f>
        <v>PORCA ZINCADA, SEXTAVADA, DIAMETRO 1/4"</v>
      </c>
      <c r="E1653" s="78" t="str">
        <f ca="1">IF(ISNUMBER($L1653),OFFSET(Banco!$A$1,Composições!$L1653-1,COLUMN(Composições!E1653)-1),"")</f>
        <v>UN</v>
      </c>
      <c r="F1653" s="78">
        <f t="shared" ca="1" si="350"/>
        <v>0</v>
      </c>
      <c r="G1653" s="78">
        <f t="shared" ca="1" si="350"/>
        <v>9.07</v>
      </c>
      <c r="H1653" s="80">
        <v>25.2</v>
      </c>
      <c r="I1653" s="81">
        <f ca="1">IF(ISNUMBER($L1653),VALUE(OFFSET(Banco!$A$1,Composições!$L1653-1,COLUMN(Composições!I1653)-4)),0)</f>
        <v>0</v>
      </c>
      <c r="J1653" s="81">
        <f ca="1">IF(ISNUMBER($L1653),VALUE(OFFSET(Banco!$A$1,Composições!$L1653-1,COLUMN(Composições!J1653)-4)),0)</f>
        <v>0.36</v>
      </c>
      <c r="K1653" s="1">
        <f>COUNTA($A$1:$A1653)-1</f>
        <v>254</v>
      </c>
      <c r="L1653" s="1">
        <f ca="1">MATCH(Composições!CONCATENAR,Banco!$A:$A,0)</f>
        <v>13364</v>
      </c>
      <c r="M1653" s="82" t="str">
        <f ca="1">IF(OR(ISERROR($L1653),$H1653="",$H1653=0),"",OFFSET(M$1,MATCH($K1653,$K$1:$K1653,0)-1,0))</f>
        <v>F</v>
      </c>
    </row>
    <row r="1654" spans="1:14" ht="22.5" x14ac:dyDescent="0.2">
      <c r="B1654" s="102" t="s">
        <v>15541</v>
      </c>
      <c r="C1654" s="92" t="s">
        <v>8243</v>
      </c>
      <c r="D1654" s="79" t="str">
        <f ca="1">IF(ISNUMBER($L1654),OFFSET(Banco!$A$1,Composições!$L1654-1,COLUMN(Composições!D1654)-1),"")</f>
        <v>Suporte para eletrocalha galvanizado a fogo, 50x50mm</v>
      </c>
      <c r="E1654" s="78" t="str">
        <f ca="1">IF(ISNUMBER($L1654),OFFSET(Banco!$A$1,Composições!$L1654-1,COLUMN(Composições!E1654)-1),"")</f>
        <v>un</v>
      </c>
      <c r="F1654" s="78">
        <f t="shared" ca="1" si="350"/>
        <v>0</v>
      </c>
      <c r="G1654" s="78">
        <f t="shared" ca="1" si="350"/>
        <v>7.08</v>
      </c>
      <c r="H1654" s="80">
        <v>1</v>
      </c>
      <c r="I1654" s="81">
        <f ca="1">IF(ISNUMBER($L1654),VALUE(OFFSET(Banco!$A$1,Composições!$L1654-1,COLUMN(Composições!I1654)-4)),0)</f>
        <v>0</v>
      </c>
      <c r="J1654" s="81">
        <f ca="1">IF(ISNUMBER($L1654),VALUE(OFFSET(Banco!$A$1,Composições!$L1654-1,COLUMN(Composições!J1654)-4)),0)</f>
        <v>7.08</v>
      </c>
      <c r="K1654" s="1">
        <f>COUNTA($A$1:$A1654)-1</f>
        <v>254</v>
      </c>
      <c r="L1654" s="1">
        <f ca="1">MATCH(Composições!CONCATENAR,Banco!$A:$A,0)</f>
        <v>14782</v>
      </c>
      <c r="M1654" s="82" t="str">
        <f ca="1">IF(OR(ISERROR($L1654),$H1654="",$H1654=0),"",OFFSET(M$1,MATCH($K1654,$K$1:$K1654,0)-1,0))</f>
        <v>F</v>
      </c>
    </row>
    <row r="1655" spans="1:14" x14ac:dyDescent="0.2">
      <c r="B1655" s="92" t="s">
        <v>6165</v>
      </c>
      <c r="C1655" s="92" t="s">
        <v>141</v>
      </c>
      <c r="D1655" s="79" t="str">
        <f ca="1">IF(ISNUMBER($L1655),OFFSET(Banco!$A$1,Composições!$L1655-1,COLUMN(Composições!D1655)-1),"")</f>
        <v>AUXILIAR DE ELETRICISTA COM ENCARGOS COMPLEMENTARES</v>
      </c>
      <c r="E1655" s="78" t="str">
        <f ca="1">IF(ISNUMBER($L1655),OFFSET(Banco!$A$1,Composições!$L1655-1,COLUMN(Composições!E1655)-1),"")</f>
        <v>H</v>
      </c>
      <c r="F1655" s="78">
        <f t="shared" ca="1" si="350"/>
        <v>0</v>
      </c>
      <c r="G1655" s="78">
        <f t="shared" ca="1" si="350"/>
        <v>13.04</v>
      </c>
      <c r="H1655" s="80">
        <v>0.51129999999999998</v>
      </c>
      <c r="I1655" s="81">
        <f ca="1">IF(ISNUMBER($L1655),VALUE(OFFSET(Banco!$A$1,Composições!$L1655-1,COLUMN(Composições!I1655)-4)),0)</f>
        <v>0</v>
      </c>
      <c r="J1655" s="81">
        <f ca="1">IF(ISNUMBER($L1655),VALUE(OFFSET(Banco!$A$1,Composições!$L1655-1,COLUMN(Composições!J1655)-4)),0)</f>
        <v>25.52</v>
      </c>
      <c r="K1655" s="1">
        <f>COUNTA($A$1:$A1655)-1</f>
        <v>254</v>
      </c>
      <c r="L1655" s="1">
        <f ca="1">MATCH(Composições!CONCATENAR,Banco!$A:$A,0)</f>
        <v>7039</v>
      </c>
      <c r="M1655" s="82" t="str">
        <f ca="1">IF(OR(ISERROR($L1655),$H1655="",$H1655=0),"",OFFSET(M$1,MATCH($K1655,$K$1:$K1655,0)-1,0))</f>
        <v>F</v>
      </c>
    </row>
    <row r="1656" spans="1:14" x14ac:dyDescent="0.2">
      <c r="B1656" s="92" t="s">
        <v>6165</v>
      </c>
      <c r="C1656" s="92" t="s">
        <v>147</v>
      </c>
      <c r="D1656" s="79" t="str">
        <f ca="1">IF(ISNUMBER($L1656),OFFSET(Banco!$A$1,Composições!$L1656-1,COLUMN(Composições!D1656)-1),"")</f>
        <v>ELETRICISTA COM ENCARGOS COMPLEMENTARES</v>
      </c>
      <c r="E1656" s="78" t="str">
        <f ca="1">IF(ISNUMBER($L1656),OFFSET(Banco!$A$1,Composições!$L1656-1,COLUMN(Composições!E1656)-1),"")</f>
        <v>H</v>
      </c>
      <c r="F1656" s="78">
        <f t="shared" ca="1" si="350"/>
        <v>0</v>
      </c>
      <c r="G1656" s="78">
        <f t="shared" ca="1" si="350"/>
        <v>16.170000000000002</v>
      </c>
      <c r="H1656" s="80">
        <v>0.51129999999999998</v>
      </c>
      <c r="I1656" s="81">
        <f ca="1">IF(ISNUMBER($L1656),VALUE(OFFSET(Banco!$A$1,Composições!$L1656-1,COLUMN(Composições!I1656)-4)),0)</f>
        <v>0</v>
      </c>
      <c r="J1656" s="81">
        <f ca="1">IF(ISNUMBER($L1656),VALUE(OFFSET(Banco!$A$1,Composições!$L1656-1,COLUMN(Composições!J1656)-4)),0)</f>
        <v>31.63</v>
      </c>
      <c r="K1656" s="1">
        <f>COUNTA($A$1:$A1656)-1</f>
        <v>254</v>
      </c>
      <c r="L1656" s="1">
        <f ca="1">MATCH(Composições!CONCATENAR,Banco!$A:$A,0)</f>
        <v>7259</v>
      </c>
      <c r="M1656" s="82" t="str">
        <f ca="1">IF(OR(ISERROR($L1656),$H1656="",$H1656=0),"",OFFSET(M$1,MATCH($K1656,$K$1:$K1656,0)-1,0))</f>
        <v>F</v>
      </c>
    </row>
    <row r="1657" spans="1:14" customFormat="1" ht="12.75" x14ac:dyDescent="0.2">
      <c r="K1657">
        <f>COUNTA($A$1:$A1657)-1</f>
        <v>254</v>
      </c>
      <c r="M1657" s="85" t="str">
        <f ca="1">IF(OFFSET($M$1,MATCH(OFFSET(K1657,-1,0),$K$1:$K1657,0)-1,0)="F","F","")</f>
        <v>F</v>
      </c>
    </row>
    <row r="1658" spans="1:14" ht="33.75" x14ac:dyDescent="0.2">
      <c r="A1658" s="83" t="str">
        <f>CONCATENAR</f>
        <v>Composição FNDE 368</v>
      </c>
      <c r="B1658" s="86" t="s">
        <v>8423</v>
      </c>
      <c r="C1658" s="86" t="s">
        <v>8488</v>
      </c>
      <c r="D1658" s="87" t="s">
        <v>8489</v>
      </c>
      <c r="E1658" s="86" t="s">
        <v>6148</v>
      </c>
      <c r="F1658" s="88">
        <f t="shared" ref="F1658:G1658" ca="1" si="351">IF($L1658&gt;0,SUM(OFFSET(F1658,1,0,$L1658),0))</f>
        <v>0</v>
      </c>
      <c r="G1658" s="88">
        <f t="shared" ca="1" si="351"/>
        <v>139.26999999999998</v>
      </c>
      <c r="H1658" s="89"/>
      <c r="I1658" s="90">
        <f t="shared" ref="I1658:J1658" ca="1" si="352">IF(ISERROR(F1658),0,F1658)</f>
        <v>0</v>
      </c>
      <c r="J1658" s="91">
        <f t="shared" ca="1" si="352"/>
        <v>139.26999999999998</v>
      </c>
      <c r="K1658" s="1">
        <f>COUNTA($A$1:$A1658)-1</f>
        <v>255</v>
      </c>
      <c r="L1658" s="1">
        <f>IF(MAX(K:K)=K1658,MATCH(9999999,$K:$K)+1,MATCH(K1658+1,K:K,0))-ROW(L1658)-2</f>
        <v>5</v>
      </c>
      <c r="M1658" s="3" t="str">
        <f ca="1">IF(AND(OR(I1658&lt;&gt;0,J1658&lt;&gt;0),N1658="Sim"),"F","")</f>
        <v>F</v>
      </c>
      <c r="N1658" s="84" t="s">
        <v>64</v>
      </c>
    </row>
    <row r="1659" spans="1:14" ht="22.5" x14ac:dyDescent="0.2">
      <c r="B1659" s="92" t="s">
        <v>6165</v>
      </c>
      <c r="C1659" s="92" t="s">
        <v>8309</v>
      </c>
      <c r="D1659" s="79" t="str">
        <f ca="1">IF(ISNUMBER($L1659),OFFSET(Banco!$A$1,Composições!$L1659-1,COLUMN(Composições!D1659)-1),"")</f>
        <v>ARRUELA EM ACO GALVANIZADO, DIAMETRO EXTERNO = 35MM, ESPESSURA = 3MM, DIAMETRO DO FURO= 18MM</v>
      </c>
      <c r="E1659" s="78" t="str">
        <f ca="1">IF(ISNUMBER($L1659),OFFSET(Banco!$A$1,Composições!$L1659-1,COLUMN(Composições!E1659)-1),"")</f>
        <v>UN</v>
      </c>
      <c r="F1659" s="78">
        <f t="shared" ref="F1659:G1663" ca="1" si="353">TRUNC($H1659*ROUND(I1659,2),2)</f>
        <v>0</v>
      </c>
      <c r="G1659" s="78">
        <f t="shared" ca="1" si="353"/>
        <v>82.15</v>
      </c>
      <c r="H1659" s="80">
        <v>50.4</v>
      </c>
      <c r="I1659" s="81">
        <f ca="1">IF(ISNUMBER($L1659),VALUE(OFFSET(Banco!$A$1,Composições!$L1659-1,COLUMN(Composições!I1659)-4)),0)</f>
        <v>0</v>
      </c>
      <c r="J1659" s="81">
        <f ca="1">IF(ISNUMBER($L1659),VALUE(OFFSET(Banco!$A$1,Composições!$L1659-1,COLUMN(Composições!J1659)-4)),0)</f>
        <v>1.63</v>
      </c>
      <c r="K1659" s="1">
        <f>COUNTA($A$1:$A1659)-1</f>
        <v>255</v>
      </c>
      <c r="L1659" s="1">
        <f ca="1">MATCH(Composições!CONCATENAR,Banco!$A:$A,0)</f>
        <v>14838</v>
      </c>
      <c r="M1659" s="82" t="str">
        <f ca="1">IF(OR(ISERROR($L1659),$H1659="",$H1659=0),"",OFFSET(M$1,MATCH($K1659,$K$1:$K1659,0)-1,0))</f>
        <v>F</v>
      </c>
    </row>
    <row r="1660" spans="1:14" x14ac:dyDescent="0.2">
      <c r="B1660" s="92" t="s">
        <v>6169</v>
      </c>
      <c r="C1660" s="92" t="s">
        <v>8140</v>
      </c>
      <c r="D1660" s="79" t="str">
        <f ca="1">IF(ISNUMBER($L1660),OFFSET(Banco!$A$1,Composições!$L1660-1,COLUMN(Composições!D1660)-1),"")</f>
        <v>PORCA ZINCADA, SEXTAVADA, DIAMETRO 1/4"</v>
      </c>
      <c r="E1660" s="78" t="str">
        <f ca="1">IF(ISNUMBER($L1660),OFFSET(Banco!$A$1,Composições!$L1660-1,COLUMN(Composições!E1660)-1),"")</f>
        <v>UN</v>
      </c>
      <c r="F1660" s="78">
        <f t="shared" ca="1" si="353"/>
        <v>0</v>
      </c>
      <c r="G1660" s="78">
        <f t="shared" ca="1" si="353"/>
        <v>9.07</v>
      </c>
      <c r="H1660" s="80">
        <v>25.2</v>
      </c>
      <c r="I1660" s="81">
        <f ca="1">IF(ISNUMBER($L1660),VALUE(OFFSET(Banco!$A$1,Composições!$L1660-1,COLUMN(Composições!I1660)-4)),0)</f>
        <v>0</v>
      </c>
      <c r="J1660" s="81">
        <f ca="1">IF(ISNUMBER($L1660),VALUE(OFFSET(Banco!$A$1,Composições!$L1660-1,COLUMN(Composições!J1660)-4)),0)</f>
        <v>0.36</v>
      </c>
      <c r="K1660" s="1">
        <f>COUNTA($A$1:$A1660)-1</f>
        <v>255</v>
      </c>
      <c r="L1660" s="1">
        <f ca="1">MATCH(Composições!CONCATENAR,Banco!$A:$A,0)</f>
        <v>13364</v>
      </c>
      <c r="M1660" s="82" t="str">
        <f ca="1">IF(OR(ISERROR($L1660),$H1660="",$H1660=0),"",OFFSET(M$1,MATCH($K1660,$K$1:$K1660,0)-1,0))</f>
        <v>F</v>
      </c>
    </row>
    <row r="1661" spans="1:14" ht="22.5" x14ac:dyDescent="0.2">
      <c r="B1661" s="102" t="s">
        <v>15541</v>
      </c>
      <c r="C1661" s="92" t="s">
        <v>8490</v>
      </c>
      <c r="D1661" s="79" t="str">
        <f ca="1">IF(ISNUMBER($L1661),OFFSET(Banco!$A$1,Composições!$L1661-1,COLUMN(Composições!D1661)-1),"")</f>
        <v xml:space="preserve"> Suporte para eletrocalha galvanizado a fogo, 250x50mm</v>
      </c>
      <c r="E1661" s="78" t="str">
        <f ca="1">IF(ISNUMBER($L1661),OFFSET(Banco!$A$1,Composições!$L1661-1,COLUMN(Composições!E1661)-1),"")</f>
        <v>Un</v>
      </c>
      <c r="F1661" s="78">
        <f t="shared" ca="1" si="353"/>
        <v>0</v>
      </c>
      <c r="G1661" s="78">
        <f t="shared" ca="1" si="353"/>
        <v>18.84</v>
      </c>
      <c r="H1661" s="80">
        <v>1</v>
      </c>
      <c r="I1661" s="81">
        <f ca="1">IF(ISNUMBER($L1661),VALUE(OFFSET(Banco!$A$1,Composições!$L1661-1,COLUMN(Composições!I1661)-4)),0)</f>
        <v>0</v>
      </c>
      <c r="J1661" s="81">
        <f ca="1">IF(ISNUMBER($L1661),VALUE(OFFSET(Banco!$A$1,Composições!$L1661-1,COLUMN(Composições!J1661)-4)),0)</f>
        <v>18.84</v>
      </c>
      <c r="K1661" s="1">
        <f>COUNTA($A$1:$A1661)-1</f>
        <v>255</v>
      </c>
      <c r="L1661" s="1">
        <f ca="1">MATCH(Composições!CONCATENAR,Banco!$A:$A,0)</f>
        <v>14777</v>
      </c>
      <c r="M1661" s="82" t="str">
        <f ca="1">IF(OR(ISERROR($L1661),$H1661="",$H1661=0),"",OFFSET(M$1,MATCH($K1661,$K$1:$K1661,0)-1,0))</f>
        <v>F</v>
      </c>
    </row>
    <row r="1662" spans="1:14" x14ac:dyDescent="0.2">
      <c r="B1662" s="92" t="s">
        <v>6165</v>
      </c>
      <c r="C1662" s="92" t="s">
        <v>141</v>
      </c>
      <c r="D1662" s="79" t="str">
        <f ca="1">IF(ISNUMBER($L1662),OFFSET(Banco!$A$1,Composições!$L1662-1,COLUMN(Composições!D1662)-1),"")</f>
        <v>AUXILIAR DE ELETRICISTA COM ENCARGOS COMPLEMENTARES</v>
      </c>
      <c r="E1662" s="78" t="str">
        <f ca="1">IF(ISNUMBER($L1662),OFFSET(Banco!$A$1,Composições!$L1662-1,COLUMN(Composições!E1662)-1),"")</f>
        <v>H</v>
      </c>
      <c r="F1662" s="78">
        <f t="shared" ca="1" si="353"/>
        <v>0</v>
      </c>
      <c r="G1662" s="78">
        <f t="shared" ca="1" si="353"/>
        <v>13.04</v>
      </c>
      <c r="H1662" s="80">
        <v>0.51129999999999998</v>
      </c>
      <c r="I1662" s="81">
        <f ca="1">IF(ISNUMBER($L1662),VALUE(OFFSET(Banco!$A$1,Composições!$L1662-1,COLUMN(Composições!I1662)-4)),0)</f>
        <v>0</v>
      </c>
      <c r="J1662" s="81">
        <f ca="1">IF(ISNUMBER($L1662),VALUE(OFFSET(Banco!$A$1,Composições!$L1662-1,COLUMN(Composições!J1662)-4)),0)</f>
        <v>25.52</v>
      </c>
      <c r="K1662" s="1">
        <f>COUNTA($A$1:$A1662)-1</f>
        <v>255</v>
      </c>
      <c r="L1662" s="1">
        <f ca="1">MATCH(Composições!CONCATENAR,Banco!$A:$A,0)</f>
        <v>7039</v>
      </c>
      <c r="M1662" s="82" t="str">
        <f ca="1">IF(OR(ISERROR($L1662),$H1662="",$H1662=0),"",OFFSET(M$1,MATCH($K1662,$K$1:$K1662,0)-1,0))</f>
        <v>F</v>
      </c>
    </row>
    <row r="1663" spans="1:14" x14ac:dyDescent="0.2">
      <c r="B1663" s="92" t="s">
        <v>6165</v>
      </c>
      <c r="C1663" s="92" t="s">
        <v>147</v>
      </c>
      <c r="D1663" s="79" t="str">
        <f ca="1">IF(ISNUMBER($L1663),OFFSET(Banco!$A$1,Composições!$L1663-1,COLUMN(Composições!D1663)-1),"")</f>
        <v>ELETRICISTA COM ENCARGOS COMPLEMENTARES</v>
      </c>
      <c r="E1663" s="78" t="str">
        <f ca="1">IF(ISNUMBER($L1663),OFFSET(Banco!$A$1,Composições!$L1663-1,COLUMN(Composições!E1663)-1),"")</f>
        <v>H</v>
      </c>
      <c r="F1663" s="78">
        <f t="shared" ca="1" si="353"/>
        <v>0</v>
      </c>
      <c r="G1663" s="78">
        <f t="shared" ca="1" si="353"/>
        <v>16.170000000000002</v>
      </c>
      <c r="H1663" s="80">
        <v>0.51129999999999998</v>
      </c>
      <c r="I1663" s="81">
        <f ca="1">IF(ISNUMBER($L1663),VALUE(OFFSET(Banco!$A$1,Composições!$L1663-1,COLUMN(Composições!I1663)-4)),0)</f>
        <v>0</v>
      </c>
      <c r="J1663" s="81">
        <f ca="1">IF(ISNUMBER($L1663),VALUE(OFFSET(Banco!$A$1,Composições!$L1663-1,COLUMN(Composições!J1663)-4)),0)</f>
        <v>31.63</v>
      </c>
      <c r="K1663" s="1">
        <f>COUNTA($A$1:$A1663)-1</f>
        <v>255</v>
      </c>
      <c r="L1663" s="1">
        <f ca="1">MATCH(Composições!CONCATENAR,Banco!$A:$A,0)</f>
        <v>7259</v>
      </c>
      <c r="M1663" s="82" t="str">
        <f ca="1">IF(OR(ISERROR($L1663),$H1663="",$H1663=0),"",OFFSET(M$1,MATCH($K1663,$K$1:$K1663,0)-1,0))</f>
        <v>F</v>
      </c>
    </row>
    <row r="1664" spans="1:14" customFormat="1" ht="12.75" x14ac:dyDescent="0.2">
      <c r="K1664">
        <f>COUNTA($A$1:$A1664)-1</f>
        <v>255</v>
      </c>
      <c r="M1664" s="85" t="str">
        <f ca="1">IF(OFFSET($M$1,MATCH(OFFSET(K1664,-1,0),$K$1:$K1664,0)-1,0)="F","F","")</f>
        <v>F</v>
      </c>
    </row>
    <row r="1665" spans="1:14" x14ac:dyDescent="0.2">
      <c r="A1665" s="83" t="str">
        <f>CONCATENAR</f>
        <v>Composição FNDE 370</v>
      </c>
      <c r="B1665" s="86" t="s">
        <v>8423</v>
      </c>
      <c r="C1665" s="86" t="s">
        <v>8491</v>
      </c>
      <c r="D1665" s="87" t="s">
        <v>8544</v>
      </c>
      <c r="E1665" s="86" t="s">
        <v>6148</v>
      </c>
      <c r="F1665" s="88">
        <f t="shared" ref="F1665:G1665" ca="1" si="354">IF($L1665&gt;0,SUM(OFFSET(F1665,1,0,$L1665),0))</f>
        <v>0</v>
      </c>
      <c r="G1665" s="88">
        <f t="shared" ca="1" si="354"/>
        <v>15.27</v>
      </c>
      <c r="H1665" s="89"/>
      <c r="I1665" s="90">
        <f t="shared" ref="I1665:J1665" ca="1" si="355">IF(ISERROR(F1665),0,F1665)</f>
        <v>0</v>
      </c>
      <c r="J1665" s="91">
        <f t="shared" ca="1" si="355"/>
        <v>15.27</v>
      </c>
      <c r="K1665" s="1">
        <f>COUNTA($A$1:$A1665)-1</f>
        <v>256</v>
      </c>
      <c r="L1665" s="1">
        <f>IF(MAX(K:K)=K1665,MATCH(9999999,$K:$K)+1,MATCH(K1665+1,K:K,0))-ROW(L1665)-2</f>
        <v>4</v>
      </c>
      <c r="M1665" s="3" t="str">
        <f ca="1">IF(AND(OR(I1665&lt;&gt;0,J1665&lt;&gt;0),N1665="Sim"),"F","")</f>
        <v>F</v>
      </c>
      <c r="N1665" s="84" t="s">
        <v>64</v>
      </c>
    </row>
    <row r="1666" spans="1:14" x14ac:dyDescent="0.2">
      <c r="B1666" s="92" t="s">
        <v>6169</v>
      </c>
      <c r="C1666" s="92" t="s">
        <v>8226</v>
      </c>
      <c r="D1666" s="79" t="str">
        <f ca="1">IF(ISNUMBER($L1666),OFFSET(Banco!$A$1,Composições!$L1666-1,COLUMN(Composições!D1666)-1),"")</f>
        <v>FITA ISOLANTE ADESIVA ANTICHAMA, USO ATE 750 V, EM ROLO DE 19 MM X 5 M</v>
      </c>
      <c r="E1666" s="78" t="str">
        <f ca="1">IF(ISNUMBER($L1666),OFFSET(Banco!$A$1,Composições!$L1666-1,COLUMN(Composições!E1666)-1),"")</f>
        <v>UN</v>
      </c>
      <c r="F1666" s="78">
        <f t="shared" ref="F1666:G1669" ca="1" si="356">TRUNC($H1666*ROUND(I1666,2),2)</f>
        <v>0</v>
      </c>
      <c r="G1666" s="78">
        <f t="shared" ca="1" si="356"/>
        <v>0.16</v>
      </c>
      <c r="H1666" s="80">
        <v>0.05</v>
      </c>
      <c r="I1666" s="81">
        <f ca="1">IF(ISNUMBER($L1666),VALUE(OFFSET(Banco!$A$1,Composições!$L1666-1,COLUMN(Composições!I1666)-4)),0)</f>
        <v>0</v>
      </c>
      <c r="J1666" s="81">
        <f ca="1">IF(ISNUMBER($L1666),VALUE(OFFSET(Banco!$A$1,Composições!$L1666-1,COLUMN(Composições!J1666)-4)),0)</f>
        <v>3.29</v>
      </c>
      <c r="K1666" s="1">
        <f>COUNTA($A$1:$A1666)-1</f>
        <v>256</v>
      </c>
      <c r="L1666" s="1">
        <f ca="1">MATCH(Composições!CONCATENAR,Banco!$A:$A,0)</f>
        <v>12004</v>
      </c>
      <c r="M1666" s="82" t="str">
        <f ca="1">IF(OR(ISERROR($L1666),$H1666="",$H1666=0),"",OFFSET(M$1,MATCH($K1666,$K$1:$K1666,0)-1,0))</f>
        <v>F</v>
      </c>
    </row>
    <row r="1667" spans="1:14" ht="22.5" x14ac:dyDescent="0.2">
      <c r="B1667" s="92" t="s">
        <v>6169</v>
      </c>
      <c r="C1667" s="92" t="s">
        <v>8312</v>
      </c>
      <c r="D1667" s="79" t="str">
        <f ca="1">IF(ISNUMBER($L1667),OFFSET(Banco!$A$1,Composições!$L1667-1,COLUMN(Composições!D1667)-1),"")</f>
        <v>TAMPAO / TERMINAL / PLUG, D = 2", PARA DUTO CORRUGADO PEAD (CABEAMENTO SUBTERRANEO)</v>
      </c>
      <c r="E1667" s="78" t="str">
        <f ca="1">IF(ISNUMBER($L1667),OFFSET(Banco!$A$1,Composições!$L1667-1,COLUMN(Composições!E1667)-1),"")</f>
        <v>UN</v>
      </c>
      <c r="F1667" s="78">
        <f t="shared" ca="1" si="356"/>
        <v>0</v>
      </c>
      <c r="G1667" s="78">
        <f t="shared" ca="1" si="356"/>
        <v>6.87</v>
      </c>
      <c r="H1667" s="80">
        <v>1</v>
      </c>
      <c r="I1667" s="81">
        <f ca="1">IF(ISNUMBER($L1667),VALUE(OFFSET(Banco!$A$1,Composições!$L1667-1,COLUMN(Composições!I1667)-4)),0)</f>
        <v>0</v>
      </c>
      <c r="J1667" s="81">
        <f ca="1">IF(ISNUMBER($L1667),VALUE(OFFSET(Banco!$A$1,Composições!$L1667-1,COLUMN(Composições!J1667)-4)),0)</f>
        <v>6.87</v>
      </c>
      <c r="K1667" s="1">
        <f>COUNTA($A$1:$A1667)-1</f>
        <v>256</v>
      </c>
      <c r="L1667" s="1">
        <f ca="1">MATCH(Composições!CONCATENAR,Banco!$A:$A,0)</f>
        <v>13837</v>
      </c>
      <c r="M1667" s="82" t="str">
        <f ca="1">IF(OR(ISERROR($L1667),$H1667="",$H1667=0),"",OFFSET(M$1,MATCH($K1667,$K$1:$K1667,0)-1,0))</f>
        <v>F</v>
      </c>
    </row>
    <row r="1668" spans="1:14" ht="22.5" x14ac:dyDescent="0.2">
      <c r="B1668" s="92" t="s">
        <v>6165</v>
      </c>
      <c r="C1668" s="92" t="s">
        <v>142</v>
      </c>
      <c r="D1668" s="79" t="str">
        <f ca="1">IF(ISNUMBER($L1668),OFFSET(Banco!$A$1,Composições!$L1668-1,COLUMN(Composições!D1668)-1),"")</f>
        <v>AUXILIAR DE ENCANADOR OU BOMBEIRO HIDRÁULICO COM ENCARGOS COMPLEMENTARES</v>
      </c>
      <c r="E1668" s="78" t="str">
        <f ca="1">IF(ISNUMBER($L1668),OFFSET(Banco!$A$1,Composições!$L1668-1,COLUMN(Composições!E1668)-1),"")</f>
        <v>H</v>
      </c>
      <c r="F1668" s="78">
        <f t="shared" ca="1" si="356"/>
        <v>0</v>
      </c>
      <c r="G1668" s="78">
        <f t="shared" ca="1" si="356"/>
        <v>3.67</v>
      </c>
      <c r="H1668" s="80">
        <v>0.15</v>
      </c>
      <c r="I1668" s="81">
        <f ca="1">IF(ISNUMBER($L1668),VALUE(OFFSET(Banco!$A$1,Composições!$L1668-1,COLUMN(Composições!I1668)-4)),0)</f>
        <v>0</v>
      </c>
      <c r="J1668" s="81">
        <f ca="1">IF(ISNUMBER($L1668),VALUE(OFFSET(Banco!$A$1,Composições!$L1668-1,COLUMN(Composições!J1668)-4)),0)</f>
        <v>24.48</v>
      </c>
      <c r="K1668" s="1">
        <f>COUNTA($A$1:$A1668)-1</f>
        <v>256</v>
      </c>
      <c r="L1668" s="1">
        <f ca="1">MATCH(Composições!CONCATENAR,Banco!$A:$A,0)</f>
        <v>7040</v>
      </c>
      <c r="M1668" s="82" t="str">
        <f ca="1">IF(OR(ISERROR($L1668),$H1668="",$H1668=0),"",OFFSET(M$1,MATCH($K1668,$K$1:$K1668,0)-1,0))</f>
        <v>F</v>
      </c>
    </row>
    <row r="1669" spans="1:14" x14ac:dyDescent="0.2">
      <c r="B1669" s="92" t="s">
        <v>6165</v>
      </c>
      <c r="C1669" s="92" t="s">
        <v>149</v>
      </c>
      <c r="D1669" s="79" t="str">
        <f ca="1">IF(ISNUMBER($L1669),OFFSET(Banco!$A$1,Composições!$L1669-1,COLUMN(Composições!D1669)-1),"")</f>
        <v>ENCANADOR OU BOMBEIRO HIDRÁULICO COM ENCARGOS COMPLEMENTARES</v>
      </c>
      <c r="E1669" s="78" t="str">
        <f ca="1">IF(ISNUMBER($L1669),OFFSET(Banco!$A$1,Composições!$L1669-1,COLUMN(Composições!E1669)-1),"")</f>
        <v>H</v>
      </c>
      <c r="F1669" s="78">
        <f t="shared" ca="1" si="356"/>
        <v>0</v>
      </c>
      <c r="G1669" s="78">
        <f t="shared" ca="1" si="356"/>
        <v>4.57</v>
      </c>
      <c r="H1669" s="80">
        <v>0.15</v>
      </c>
      <c r="I1669" s="81">
        <f ca="1">IF(ISNUMBER($L1669),VALUE(OFFSET(Banco!$A$1,Composições!$L1669-1,COLUMN(Composições!I1669)-4)),0)</f>
        <v>0</v>
      </c>
      <c r="J1669" s="81">
        <f ca="1">IF(ISNUMBER($L1669),VALUE(OFFSET(Banco!$A$1,Composições!$L1669-1,COLUMN(Composições!J1669)-4)),0)</f>
        <v>30.48</v>
      </c>
      <c r="K1669" s="1">
        <f>COUNTA($A$1:$A1669)-1</f>
        <v>256</v>
      </c>
      <c r="L1669" s="1">
        <f ca="1">MATCH(Composições!CONCATENAR,Banco!$A:$A,0)</f>
        <v>7263</v>
      </c>
      <c r="M1669" s="82" t="str">
        <f ca="1">IF(OR(ISERROR($L1669),$H1669="",$H1669=0),"",OFFSET(M$1,MATCH($K1669,$K$1:$K1669,0)-1,0))</f>
        <v>F</v>
      </c>
    </row>
    <row r="1670" spans="1:14" customFormat="1" ht="12.75" x14ac:dyDescent="0.2">
      <c r="K1670">
        <f>COUNTA($A$1:$A1670)-1</f>
        <v>256</v>
      </c>
      <c r="M1670" s="85" t="str">
        <f ca="1">IF(OFFSET($M$1,MATCH(OFFSET(K1670,-1,0),$K$1:$K1670,0)-1,0)="F","F","")</f>
        <v>F</v>
      </c>
    </row>
    <row r="1671" spans="1:14" x14ac:dyDescent="0.2">
      <c r="A1671" s="83" t="str">
        <f>CONCATENAR</f>
        <v>Composição FNDE 96</v>
      </c>
      <c r="B1671" s="86" t="s">
        <v>8423</v>
      </c>
      <c r="C1671" s="86" t="s">
        <v>8492</v>
      </c>
      <c r="D1671" s="87" t="s">
        <v>8545</v>
      </c>
      <c r="E1671" s="86" t="s">
        <v>6148</v>
      </c>
      <c r="F1671" s="88">
        <f t="shared" ref="F1671:G1671" ca="1" si="357">IF($L1671&gt;0,SUM(OFFSET(F1671,1,0,$L1671),0))</f>
        <v>0</v>
      </c>
      <c r="G1671" s="88">
        <f t="shared" ca="1" si="357"/>
        <v>53.199999999999996</v>
      </c>
      <c r="H1671" s="89"/>
      <c r="I1671" s="90">
        <f t="shared" ref="I1671:J1671" ca="1" si="358">IF(ISERROR(F1671),0,F1671)</f>
        <v>0</v>
      </c>
      <c r="J1671" s="91">
        <f t="shared" ca="1" si="358"/>
        <v>53.199999999999996</v>
      </c>
      <c r="K1671" s="1">
        <f>COUNTA($A$1:$A1671)-1</f>
        <v>257</v>
      </c>
      <c r="L1671" s="1">
        <f>IF(MAX(K:K)=K1671,MATCH(9999999,$K:$K)+1,MATCH(K1671+1,K:K,0))-ROW(L1671)-2</f>
        <v>4</v>
      </c>
      <c r="M1671" s="3" t="str">
        <f ca="1">IF(AND(OR(I1671&lt;&gt;0,J1671&lt;&gt;0),N1671="Sim"),"F","")</f>
        <v>F</v>
      </c>
      <c r="N1671" s="84" t="s">
        <v>64</v>
      </c>
    </row>
    <row r="1672" spans="1:14" x14ac:dyDescent="0.2">
      <c r="B1672" s="92" t="s">
        <v>6169</v>
      </c>
      <c r="C1672" s="92" t="s">
        <v>8536</v>
      </c>
      <c r="D1672" s="79" t="str">
        <f ca="1">IF(ISNUMBER($L1672),OFFSET(Banco!$A$1,Composições!$L1672-1,COLUMN(Composições!D1672)-1),"")</f>
        <v>LAMPADA LED TUBULAR BIVOLT 18/20 W, BASE G13</v>
      </c>
      <c r="E1672" s="78" t="str">
        <f ca="1">IF(ISNUMBER($L1672),OFFSET(Banco!$A$1,Composições!$L1672-1,COLUMN(Composições!E1672)-1),"")</f>
        <v>UN</v>
      </c>
      <c r="F1672" s="78">
        <f t="shared" ref="F1672:G1675" ca="1" si="359">TRUNC($H1672*ROUND(I1672,2),2)</f>
        <v>0</v>
      </c>
      <c r="G1672" s="78">
        <f t="shared" ca="1" si="359"/>
        <v>10.45</v>
      </c>
      <c r="H1672" s="80">
        <v>1</v>
      </c>
      <c r="I1672" s="81">
        <f ca="1">IF(ISNUMBER($L1672),VALUE(OFFSET(Banco!$A$1,Composições!$L1672-1,COLUMN(Composições!I1672)-4)),0)</f>
        <v>0</v>
      </c>
      <c r="J1672" s="81">
        <f ca="1">IF(ISNUMBER($L1672),VALUE(OFFSET(Banco!$A$1,Composições!$L1672-1,COLUMN(Composições!J1672)-4)),0)</f>
        <v>10.45</v>
      </c>
      <c r="K1672" s="1">
        <f>COUNTA($A$1:$A1672)-1</f>
        <v>257</v>
      </c>
      <c r="L1672" s="1">
        <f ca="1">MATCH(Composições!CONCATENAR,Banco!$A:$A,0)</f>
        <v>12458</v>
      </c>
      <c r="M1672" s="82" t="str">
        <f ca="1">IF(OR(ISERROR($L1672),$H1672="",$H1672=0),"",OFFSET(M$1,MATCH($K1672,$K$1:$K1672,0)-1,0))</f>
        <v>F</v>
      </c>
    </row>
    <row r="1673" spans="1:14" x14ac:dyDescent="0.2">
      <c r="B1673" s="92" t="s">
        <v>6169</v>
      </c>
      <c r="C1673" s="92" t="s">
        <v>8537</v>
      </c>
      <c r="D1673" s="79" t="str">
        <f ca="1">IF(ISNUMBER($L1673),OFFSET(Banco!$A$1,Composições!$L1673-1,COLUMN(Composições!D1673)-1),"")</f>
        <v>LUMINARIA LED REFLETOR RETANGULAR BIVOLT, LUZ BRANCA, 30 W</v>
      </c>
      <c r="E1673" s="78" t="str">
        <f ca="1">IF(ISNUMBER($L1673),OFFSET(Banco!$A$1,Composições!$L1673-1,COLUMN(Composições!E1673)-1),"")</f>
        <v>UN</v>
      </c>
      <c r="F1673" s="78">
        <f t="shared" ca="1" si="359"/>
        <v>0</v>
      </c>
      <c r="G1673" s="78">
        <f t="shared" ca="1" si="359"/>
        <v>28.48</v>
      </c>
      <c r="H1673" s="80">
        <v>1</v>
      </c>
      <c r="I1673" s="81">
        <f ca="1">IF(ISNUMBER($L1673),VALUE(OFFSET(Banco!$A$1,Composições!$L1673-1,COLUMN(Composições!I1673)-4)),0)</f>
        <v>0</v>
      </c>
      <c r="J1673" s="81">
        <f ca="1">IF(ISNUMBER($L1673),VALUE(OFFSET(Banco!$A$1,Composições!$L1673-1,COLUMN(Composições!J1673)-4)),0)</f>
        <v>28.48</v>
      </c>
      <c r="K1673" s="1">
        <f>COUNTA($A$1:$A1673)-1</f>
        <v>257</v>
      </c>
      <c r="L1673" s="1">
        <f ca="1">MATCH(Composições!CONCATENAR,Banco!$A:$A,0)</f>
        <v>12531</v>
      </c>
      <c r="M1673" s="82" t="str">
        <f ca="1">IF(OR(ISERROR($L1673),$H1673="",$H1673=0),"",OFFSET(M$1,MATCH($K1673,$K$1:$K1673,0)-1,0))</f>
        <v>F</v>
      </c>
    </row>
    <row r="1674" spans="1:14" x14ac:dyDescent="0.2">
      <c r="B1674" s="92" t="s">
        <v>6165</v>
      </c>
      <c r="C1674" s="92" t="s">
        <v>141</v>
      </c>
      <c r="D1674" s="79" t="str">
        <f ca="1">IF(ISNUMBER($L1674),OFFSET(Banco!$A$1,Composições!$L1674-1,COLUMN(Composições!D1674)-1),"")</f>
        <v>AUXILIAR DE ELETRICISTA COM ENCARGOS COMPLEMENTARES</v>
      </c>
      <c r="E1674" s="78" t="str">
        <f ca="1">IF(ISNUMBER($L1674),OFFSET(Banco!$A$1,Composições!$L1674-1,COLUMN(Composições!E1674)-1),"")</f>
        <v>H</v>
      </c>
      <c r="F1674" s="78">
        <f t="shared" ca="1" si="359"/>
        <v>0</v>
      </c>
      <c r="G1674" s="78">
        <f t="shared" ca="1" si="359"/>
        <v>3.59</v>
      </c>
      <c r="H1674" s="80">
        <v>0.14080000000000001</v>
      </c>
      <c r="I1674" s="81">
        <f ca="1">IF(ISNUMBER($L1674),VALUE(OFFSET(Banco!$A$1,Composições!$L1674-1,COLUMN(Composições!I1674)-4)),0)</f>
        <v>0</v>
      </c>
      <c r="J1674" s="81">
        <f ca="1">IF(ISNUMBER($L1674),VALUE(OFFSET(Banco!$A$1,Composições!$L1674-1,COLUMN(Composições!J1674)-4)),0)</f>
        <v>25.52</v>
      </c>
      <c r="K1674" s="1">
        <f>COUNTA($A$1:$A1674)-1</f>
        <v>257</v>
      </c>
      <c r="L1674" s="1">
        <f ca="1">MATCH(Composições!CONCATENAR,Banco!$A:$A,0)</f>
        <v>7039</v>
      </c>
      <c r="M1674" s="82" t="str">
        <f ca="1">IF(OR(ISERROR($L1674),$H1674="",$H1674=0),"",OFFSET(M$1,MATCH($K1674,$K$1:$K1674,0)-1,0))</f>
        <v>F</v>
      </c>
    </row>
    <row r="1675" spans="1:14" x14ac:dyDescent="0.2">
      <c r="B1675" s="92" t="s">
        <v>6165</v>
      </c>
      <c r="C1675" s="92" t="s">
        <v>147</v>
      </c>
      <c r="D1675" s="79" t="str">
        <f ca="1">IF(ISNUMBER($L1675),OFFSET(Banco!$A$1,Composições!$L1675-1,COLUMN(Composições!D1675)-1),"")</f>
        <v>ELETRICISTA COM ENCARGOS COMPLEMENTARES</v>
      </c>
      <c r="E1675" s="78" t="str">
        <f ca="1">IF(ISNUMBER($L1675),OFFSET(Banco!$A$1,Composições!$L1675-1,COLUMN(Composições!E1675)-1),"")</f>
        <v>H</v>
      </c>
      <c r="F1675" s="78">
        <f t="shared" ca="1" si="359"/>
        <v>0</v>
      </c>
      <c r="G1675" s="78">
        <f t="shared" ca="1" si="359"/>
        <v>10.68</v>
      </c>
      <c r="H1675" s="80">
        <v>0.33789999999999998</v>
      </c>
      <c r="I1675" s="81">
        <f ca="1">IF(ISNUMBER($L1675),VALUE(OFFSET(Banco!$A$1,Composições!$L1675-1,COLUMN(Composições!I1675)-4)),0)</f>
        <v>0</v>
      </c>
      <c r="J1675" s="81">
        <f ca="1">IF(ISNUMBER($L1675),VALUE(OFFSET(Banco!$A$1,Composições!$L1675-1,COLUMN(Composições!J1675)-4)),0)</f>
        <v>31.63</v>
      </c>
      <c r="K1675" s="1">
        <f>COUNTA($A$1:$A1675)-1</f>
        <v>257</v>
      </c>
      <c r="L1675" s="1">
        <f ca="1">MATCH(Composições!CONCATENAR,Banco!$A:$A,0)</f>
        <v>7259</v>
      </c>
      <c r="M1675" s="82" t="str">
        <f ca="1">IF(OR(ISERROR($L1675),$H1675="",$H1675=0),"",OFFSET(M$1,MATCH($K1675,$K$1:$K1675,0)-1,0))</f>
        <v>F</v>
      </c>
    </row>
    <row r="1676" spans="1:14" customFormat="1" ht="12.75" x14ac:dyDescent="0.2">
      <c r="K1676">
        <f>COUNTA($A$1:$A1676)-1</f>
        <v>257</v>
      </c>
      <c r="M1676" s="85" t="str">
        <f ca="1">IF(OFFSET($M$1,MATCH(OFFSET(K1676,-1,0),$K$1:$K1676,0)-1,0)="F","F","")</f>
        <v>F</v>
      </c>
    </row>
    <row r="1677" spans="1:14" x14ac:dyDescent="0.2">
      <c r="A1677" s="83" t="str">
        <f>CONCATENAR</f>
        <v>Composição FNDE 97</v>
      </c>
      <c r="B1677" s="86" t="s">
        <v>8423</v>
      </c>
      <c r="C1677" s="86" t="s">
        <v>8493</v>
      </c>
      <c r="D1677" s="87" t="s">
        <v>8546</v>
      </c>
      <c r="E1677" s="86" t="s">
        <v>6148</v>
      </c>
      <c r="F1677" s="88">
        <f t="shared" ref="F1677:G1677" ca="1" si="360">IF($L1677&gt;0,SUM(OFFSET(F1677,1,0,$L1677),0))</f>
        <v>0</v>
      </c>
      <c r="G1677" s="88">
        <f t="shared" ca="1" si="360"/>
        <v>131.06</v>
      </c>
      <c r="H1677" s="89"/>
      <c r="I1677" s="90">
        <f t="shared" ref="I1677:J1677" ca="1" si="361">IF(ISERROR(F1677),0,F1677)</f>
        <v>0</v>
      </c>
      <c r="J1677" s="91">
        <f t="shared" ca="1" si="361"/>
        <v>131.06</v>
      </c>
      <c r="K1677" s="1">
        <f>COUNTA($A$1:$A1677)-1</f>
        <v>258</v>
      </c>
      <c r="L1677" s="1">
        <f>IF(MAX(K:K)=K1677,MATCH(9999999,$K:$K)+1,MATCH(K1677+1,K:K,0))-ROW(L1677)-2</f>
        <v>4</v>
      </c>
      <c r="M1677" s="3" t="str">
        <f ca="1">IF(AND(OR(I1677&lt;&gt;0,J1677&lt;&gt;0),N1677="Sim"),"F","")</f>
        <v>F</v>
      </c>
      <c r="N1677" s="84" t="s">
        <v>64</v>
      </c>
    </row>
    <row r="1678" spans="1:14" x14ac:dyDescent="0.2">
      <c r="B1678" s="92" t="s">
        <v>6169</v>
      </c>
      <c r="C1678" s="92" t="s">
        <v>8536</v>
      </c>
      <c r="D1678" s="79" t="str">
        <f ca="1">IF(ISNUMBER($L1678),OFFSET(Banco!$A$1,Composições!$L1678-1,COLUMN(Composições!D1678)-1),"")</f>
        <v>LAMPADA LED TUBULAR BIVOLT 18/20 W, BASE G13</v>
      </c>
      <c r="E1678" s="78" t="str">
        <f ca="1">IF(ISNUMBER($L1678),OFFSET(Banco!$A$1,Composições!$L1678-1,COLUMN(Composições!E1678)-1),"")</f>
        <v>UN</v>
      </c>
      <c r="F1678" s="78">
        <f t="shared" ref="F1678:G1681" ca="1" si="362">TRUNC($H1678*ROUND(I1678,2),2)</f>
        <v>0</v>
      </c>
      <c r="G1678" s="78">
        <f t="shared" ca="1" si="362"/>
        <v>31.35</v>
      </c>
      <c r="H1678" s="80">
        <v>3</v>
      </c>
      <c r="I1678" s="81">
        <f ca="1">IF(ISNUMBER($L1678),VALUE(OFFSET(Banco!$A$1,Composições!$L1678-1,COLUMN(Composições!I1678)-4)),0)</f>
        <v>0</v>
      </c>
      <c r="J1678" s="81">
        <f ca="1">IF(ISNUMBER($L1678),VALUE(OFFSET(Banco!$A$1,Composições!$L1678-1,COLUMN(Composições!J1678)-4)),0)</f>
        <v>10.45</v>
      </c>
      <c r="K1678" s="1">
        <f>COUNTA($A$1:$A1678)-1</f>
        <v>258</v>
      </c>
      <c r="L1678" s="1">
        <f ca="1">MATCH(Composições!CONCATENAR,Banco!$A:$A,0)</f>
        <v>12458</v>
      </c>
      <c r="M1678" s="82" t="str">
        <f ca="1">IF(OR(ISERROR($L1678),$H1678="",$H1678=0),"",OFFSET(M$1,MATCH($K1678,$K$1:$K1678,0)-1,0))</f>
        <v>F</v>
      </c>
    </row>
    <row r="1679" spans="1:14" x14ac:dyDescent="0.2">
      <c r="B1679" s="92" t="s">
        <v>6169</v>
      </c>
      <c r="C1679" s="92" t="s">
        <v>8537</v>
      </c>
      <c r="D1679" s="79" t="str">
        <f ca="1">IF(ISNUMBER($L1679),OFFSET(Banco!$A$1,Composições!$L1679-1,COLUMN(Composições!D1679)-1),"")</f>
        <v>LUMINARIA LED REFLETOR RETANGULAR BIVOLT, LUZ BRANCA, 30 W</v>
      </c>
      <c r="E1679" s="78" t="str">
        <f ca="1">IF(ISNUMBER($L1679),OFFSET(Banco!$A$1,Composições!$L1679-1,COLUMN(Composições!E1679)-1),"")</f>
        <v>UN</v>
      </c>
      <c r="F1679" s="78">
        <f t="shared" ca="1" si="362"/>
        <v>0</v>
      </c>
      <c r="G1679" s="78">
        <f t="shared" ca="1" si="362"/>
        <v>85.44</v>
      </c>
      <c r="H1679" s="80">
        <v>3</v>
      </c>
      <c r="I1679" s="81">
        <f ca="1">IF(ISNUMBER($L1679),VALUE(OFFSET(Banco!$A$1,Composições!$L1679-1,COLUMN(Composições!I1679)-4)),0)</f>
        <v>0</v>
      </c>
      <c r="J1679" s="81">
        <f ca="1">IF(ISNUMBER($L1679),VALUE(OFFSET(Banco!$A$1,Composições!$L1679-1,COLUMN(Composições!J1679)-4)),0)</f>
        <v>28.48</v>
      </c>
      <c r="K1679" s="1">
        <f>COUNTA($A$1:$A1679)-1</f>
        <v>258</v>
      </c>
      <c r="L1679" s="1">
        <f ca="1">MATCH(Composições!CONCATENAR,Banco!$A:$A,0)</f>
        <v>12531</v>
      </c>
      <c r="M1679" s="82" t="str">
        <f ca="1">IF(OR(ISERROR($L1679),$H1679="",$H1679=0),"",OFFSET(M$1,MATCH($K1679,$K$1:$K1679,0)-1,0))</f>
        <v>F</v>
      </c>
    </row>
    <row r="1680" spans="1:14" x14ac:dyDescent="0.2">
      <c r="B1680" s="92" t="s">
        <v>6165</v>
      </c>
      <c r="C1680" s="92" t="s">
        <v>141</v>
      </c>
      <c r="D1680" s="79" t="str">
        <f ca="1">IF(ISNUMBER($L1680),OFFSET(Banco!$A$1,Composições!$L1680-1,COLUMN(Composições!D1680)-1),"")</f>
        <v>AUXILIAR DE ELETRICISTA COM ENCARGOS COMPLEMENTARES</v>
      </c>
      <c r="E1680" s="78" t="str">
        <f ca="1">IF(ISNUMBER($L1680),OFFSET(Banco!$A$1,Composições!$L1680-1,COLUMN(Composições!E1680)-1),"")</f>
        <v>H</v>
      </c>
      <c r="F1680" s="78">
        <f t="shared" ca="1" si="362"/>
        <v>0</v>
      </c>
      <c r="G1680" s="78">
        <f t="shared" ca="1" si="362"/>
        <v>3.59</v>
      </c>
      <c r="H1680" s="80">
        <v>0.14080000000000001</v>
      </c>
      <c r="I1680" s="81">
        <f ca="1">IF(ISNUMBER($L1680),VALUE(OFFSET(Banco!$A$1,Composições!$L1680-1,COLUMN(Composições!I1680)-4)),0)</f>
        <v>0</v>
      </c>
      <c r="J1680" s="81">
        <f ca="1">IF(ISNUMBER($L1680),VALUE(OFFSET(Banco!$A$1,Composições!$L1680-1,COLUMN(Composições!J1680)-4)),0)</f>
        <v>25.52</v>
      </c>
      <c r="K1680" s="1">
        <f>COUNTA($A$1:$A1680)-1</f>
        <v>258</v>
      </c>
      <c r="L1680" s="1">
        <f ca="1">MATCH(Composições!CONCATENAR,Banco!$A:$A,0)</f>
        <v>7039</v>
      </c>
      <c r="M1680" s="82" t="str">
        <f ca="1">IF(OR(ISERROR($L1680),$H1680="",$H1680=0),"",OFFSET(M$1,MATCH($K1680,$K$1:$K1680,0)-1,0))</f>
        <v>F</v>
      </c>
    </row>
    <row r="1681" spans="1:14" x14ac:dyDescent="0.2">
      <c r="B1681" s="92" t="s">
        <v>6165</v>
      </c>
      <c r="C1681" s="92" t="s">
        <v>147</v>
      </c>
      <c r="D1681" s="79" t="str">
        <f ca="1">IF(ISNUMBER($L1681),OFFSET(Banco!$A$1,Composições!$L1681-1,COLUMN(Composições!D1681)-1),"")</f>
        <v>ELETRICISTA COM ENCARGOS COMPLEMENTARES</v>
      </c>
      <c r="E1681" s="78" t="str">
        <f ca="1">IF(ISNUMBER($L1681),OFFSET(Banco!$A$1,Composições!$L1681-1,COLUMN(Composições!E1681)-1),"")</f>
        <v>H</v>
      </c>
      <c r="F1681" s="78">
        <f t="shared" ca="1" si="362"/>
        <v>0</v>
      </c>
      <c r="G1681" s="78">
        <f t="shared" ca="1" si="362"/>
        <v>10.68</v>
      </c>
      <c r="H1681" s="80">
        <v>0.33789999999999998</v>
      </c>
      <c r="I1681" s="81">
        <f ca="1">IF(ISNUMBER($L1681),VALUE(OFFSET(Banco!$A$1,Composições!$L1681-1,COLUMN(Composições!I1681)-4)),0)</f>
        <v>0</v>
      </c>
      <c r="J1681" s="81">
        <f ca="1">IF(ISNUMBER($L1681),VALUE(OFFSET(Banco!$A$1,Composições!$L1681-1,COLUMN(Composições!J1681)-4)),0)</f>
        <v>31.63</v>
      </c>
      <c r="K1681" s="1">
        <f>COUNTA($A$1:$A1681)-1</f>
        <v>258</v>
      </c>
      <c r="L1681" s="1">
        <f ca="1">MATCH(Composições!CONCATENAR,Banco!$A:$A,0)</f>
        <v>7259</v>
      </c>
      <c r="M1681" s="82" t="str">
        <f ca="1">IF(OR(ISERROR($L1681),$H1681="",$H1681=0),"",OFFSET(M$1,MATCH($K1681,$K$1:$K1681,0)-1,0))</f>
        <v>F</v>
      </c>
    </row>
    <row r="1682" spans="1:14" customFormat="1" ht="12.75" x14ac:dyDescent="0.2">
      <c r="K1682">
        <f>COUNTA($A$1:$A1682)-1</f>
        <v>258</v>
      </c>
      <c r="M1682" s="85" t="str">
        <f ca="1">IF(OFFSET($M$1,MATCH(OFFSET(K1682,-1,0),$K$1:$K1682,0)-1,0)="F","F","")</f>
        <v>F</v>
      </c>
    </row>
    <row r="1683" spans="1:14" x14ac:dyDescent="0.2">
      <c r="A1683" s="83" t="str">
        <f>CONCATENAR</f>
        <v>Composição FNDE 308</v>
      </c>
      <c r="B1683" s="86" t="s">
        <v>8423</v>
      </c>
      <c r="C1683" s="86" t="s">
        <v>8494</v>
      </c>
      <c r="D1683" s="87" t="s">
        <v>8547</v>
      </c>
      <c r="E1683" s="86" t="s">
        <v>6148</v>
      </c>
      <c r="F1683" s="88">
        <f t="shared" ref="F1683:G1683" ca="1" si="363">IF($L1683&gt;0,SUM(OFFSET(F1683,1,0,$L1683),0))</f>
        <v>0</v>
      </c>
      <c r="G1683" s="88">
        <f t="shared" ca="1" si="363"/>
        <v>131.06</v>
      </c>
      <c r="H1683" s="89"/>
      <c r="I1683" s="90">
        <f t="shared" ref="I1683:J1683" ca="1" si="364">IF(ISERROR(F1683),0,F1683)</f>
        <v>0</v>
      </c>
      <c r="J1683" s="91">
        <f t="shared" ca="1" si="364"/>
        <v>131.06</v>
      </c>
      <c r="K1683" s="1">
        <f>COUNTA($A$1:$A1683)-1</f>
        <v>259</v>
      </c>
      <c r="L1683" s="1">
        <f>IF(MAX(K:K)=K1683,MATCH(9999999,$K:$K)+1,MATCH(K1683+1,K:K,0))-ROW(L1683)-2</f>
        <v>4</v>
      </c>
      <c r="M1683" s="3" t="str">
        <f ca="1">IF(AND(OR(I1683&lt;&gt;0,J1683&lt;&gt;0),N1683="Sim"),"F","")</f>
        <v>F</v>
      </c>
      <c r="N1683" s="84" t="s">
        <v>64</v>
      </c>
    </row>
    <row r="1684" spans="1:14" x14ac:dyDescent="0.2">
      <c r="B1684" s="92" t="s">
        <v>6169</v>
      </c>
      <c r="C1684" s="92" t="s">
        <v>8536</v>
      </c>
      <c r="D1684" s="79" t="str">
        <f ca="1">IF(ISNUMBER($L1684),OFFSET(Banco!$A$1,Composições!$L1684-1,COLUMN(Composições!D1684)-1),"")</f>
        <v>LAMPADA LED TUBULAR BIVOLT 18/20 W, BASE G13</v>
      </c>
      <c r="E1684" s="78" t="str">
        <f ca="1">IF(ISNUMBER($L1684),OFFSET(Banco!$A$1,Composições!$L1684-1,COLUMN(Composições!E1684)-1),"")</f>
        <v>UN</v>
      </c>
      <c r="F1684" s="78">
        <f t="shared" ref="F1684:G1687" ca="1" si="365">TRUNC($H1684*ROUND(I1684,2),2)</f>
        <v>0</v>
      </c>
      <c r="G1684" s="78">
        <f t="shared" ca="1" si="365"/>
        <v>31.35</v>
      </c>
      <c r="H1684" s="80">
        <v>3</v>
      </c>
      <c r="I1684" s="81">
        <f ca="1">IF(ISNUMBER($L1684),VALUE(OFFSET(Banco!$A$1,Composições!$L1684-1,COLUMN(Composições!I1684)-4)),0)</f>
        <v>0</v>
      </c>
      <c r="J1684" s="81">
        <f ca="1">IF(ISNUMBER($L1684),VALUE(OFFSET(Banco!$A$1,Composições!$L1684-1,COLUMN(Composições!J1684)-4)),0)</f>
        <v>10.45</v>
      </c>
      <c r="K1684" s="1">
        <f>COUNTA($A$1:$A1684)-1</f>
        <v>259</v>
      </c>
      <c r="L1684" s="1">
        <f ca="1">MATCH(Composições!CONCATENAR,Banco!$A:$A,0)</f>
        <v>12458</v>
      </c>
      <c r="M1684" s="82" t="str">
        <f ca="1">IF(OR(ISERROR($L1684),$H1684="",$H1684=0),"",OFFSET(M$1,MATCH($K1684,$K$1:$K1684,0)-1,0))</f>
        <v>F</v>
      </c>
    </row>
    <row r="1685" spans="1:14" x14ac:dyDescent="0.2">
      <c r="B1685" s="92" t="s">
        <v>6169</v>
      </c>
      <c r="C1685" s="92" t="s">
        <v>8537</v>
      </c>
      <c r="D1685" s="79" t="str">
        <f ca="1">IF(ISNUMBER($L1685),OFFSET(Banco!$A$1,Composições!$L1685-1,COLUMN(Composições!D1685)-1),"")</f>
        <v>LUMINARIA LED REFLETOR RETANGULAR BIVOLT, LUZ BRANCA, 30 W</v>
      </c>
      <c r="E1685" s="78" t="str">
        <f ca="1">IF(ISNUMBER($L1685),OFFSET(Banco!$A$1,Composições!$L1685-1,COLUMN(Composições!E1685)-1),"")</f>
        <v>UN</v>
      </c>
      <c r="F1685" s="78">
        <f t="shared" ca="1" si="365"/>
        <v>0</v>
      </c>
      <c r="G1685" s="78">
        <f t="shared" ca="1" si="365"/>
        <v>85.44</v>
      </c>
      <c r="H1685" s="80">
        <v>3</v>
      </c>
      <c r="I1685" s="81">
        <f ca="1">IF(ISNUMBER($L1685),VALUE(OFFSET(Banco!$A$1,Composições!$L1685-1,COLUMN(Composições!I1685)-4)),0)</f>
        <v>0</v>
      </c>
      <c r="J1685" s="81">
        <f ca="1">IF(ISNUMBER($L1685),VALUE(OFFSET(Banco!$A$1,Composições!$L1685-1,COLUMN(Composições!J1685)-4)),0)</f>
        <v>28.48</v>
      </c>
      <c r="K1685" s="1">
        <f>COUNTA($A$1:$A1685)-1</f>
        <v>259</v>
      </c>
      <c r="L1685" s="1">
        <f ca="1">MATCH(Composições!CONCATENAR,Banco!$A:$A,0)</f>
        <v>12531</v>
      </c>
      <c r="M1685" s="82" t="str">
        <f ca="1">IF(OR(ISERROR($L1685),$H1685="",$H1685=0),"",OFFSET(M$1,MATCH($K1685,$K$1:$K1685,0)-1,0))</f>
        <v>F</v>
      </c>
    </row>
    <row r="1686" spans="1:14" x14ac:dyDescent="0.2">
      <c r="B1686" s="92" t="s">
        <v>6165</v>
      </c>
      <c r="C1686" s="92" t="s">
        <v>141</v>
      </c>
      <c r="D1686" s="79" t="str">
        <f ca="1">IF(ISNUMBER($L1686),OFFSET(Banco!$A$1,Composições!$L1686-1,COLUMN(Composições!D1686)-1),"")</f>
        <v>AUXILIAR DE ELETRICISTA COM ENCARGOS COMPLEMENTARES</v>
      </c>
      <c r="E1686" s="78" t="str">
        <f ca="1">IF(ISNUMBER($L1686),OFFSET(Banco!$A$1,Composições!$L1686-1,COLUMN(Composições!E1686)-1),"")</f>
        <v>H</v>
      </c>
      <c r="F1686" s="78">
        <f t="shared" ca="1" si="365"/>
        <v>0</v>
      </c>
      <c r="G1686" s="78">
        <f t="shared" ca="1" si="365"/>
        <v>3.59</v>
      </c>
      <c r="H1686" s="80">
        <v>0.14080000000000001</v>
      </c>
      <c r="I1686" s="81">
        <f ca="1">IF(ISNUMBER($L1686),VALUE(OFFSET(Banco!$A$1,Composições!$L1686-1,COLUMN(Composições!I1686)-4)),0)</f>
        <v>0</v>
      </c>
      <c r="J1686" s="81">
        <f ca="1">IF(ISNUMBER($L1686),VALUE(OFFSET(Banco!$A$1,Composições!$L1686-1,COLUMN(Composições!J1686)-4)),0)</f>
        <v>25.52</v>
      </c>
      <c r="K1686" s="1">
        <f>COUNTA($A$1:$A1686)-1</f>
        <v>259</v>
      </c>
      <c r="L1686" s="1">
        <f ca="1">MATCH(Composições!CONCATENAR,Banco!$A:$A,0)</f>
        <v>7039</v>
      </c>
      <c r="M1686" s="82" t="str">
        <f ca="1">IF(OR(ISERROR($L1686),$H1686="",$H1686=0),"",OFFSET(M$1,MATCH($K1686,$K$1:$K1686,0)-1,0))</f>
        <v>F</v>
      </c>
    </row>
    <row r="1687" spans="1:14" x14ac:dyDescent="0.2">
      <c r="B1687" s="92" t="s">
        <v>6165</v>
      </c>
      <c r="C1687" s="92" t="s">
        <v>147</v>
      </c>
      <c r="D1687" s="79" t="str">
        <f ca="1">IF(ISNUMBER($L1687),OFFSET(Banco!$A$1,Composições!$L1687-1,COLUMN(Composições!D1687)-1),"")</f>
        <v>ELETRICISTA COM ENCARGOS COMPLEMENTARES</v>
      </c>
      <c r="E1687" s="78" t="str">
        <f ca="1">IF(ISNUMBER($L1687),OFFSET(Banco!$A$1,Composições!$L1687-1,COLUMN(Composições!E1687)-1),"")</f>
        <v>H</v>
      </c>
      <c r="F1687" s="78">
        <f t="shared" ca="1" si="365"/>
        <v>0</v>
      </c>
      <c r="G1687" s="78">
        <f t="shared" ca="1" si="365"/>
        <v>10.68</v>
      </c>
      <c r="H1687" s="80">
        <v>0.33789999999999998</v>
      </c>
      <c r="I1687" s="81">
        <f ca="1">IF(ISNUMBER($L1687),VALUE(OFFSET(Banco!$A$1,Composições!$L1687-1,COLUMN(Composições!I1687)-4)),0)</f>
        <v>0</v>
      </c>
      <c r="J1687" s="81">
        <f ca="1">IF(ISNUMBER($L1687),VALUE(OFFSET(Banco!$A$1,Composições!$L1687-1,COLUMN(Composições!J1687)-4)),0)</f>
        <v>31.63</v>
      </c>
      <c r="K1687" s="1">
        <f>COUNTA($A$1:$A1687)-1</f>
        <v>259</v>
      </c>
      <c r="L1687" s="1">
        <f ca="1">MATCH(Composições!CONCATENAR,Banco!$A:$A,0)</f>
        <v>7259</v>
      </c>
      <c r="M1687" s="82" t="str">
        <f ca="1">IF(OR(ISERROR($L1687),$H1687="",$H1687=0),"",OFFSET(M$1,MATCH($K1687,$K$1:$K1687,0)-1,0))</f>
        <v>F</v>
      </c>
    </row>
    <row r="1688" spans="1:14" customFormat="1" ht="12.75" x14ac:dyDescent="0.2">
      <c r="K1688">
        <f>COUNTA($A$1:$A1688)-1</f>
        <v>259</v>
      </c>
      <c r="M1688" s="85" t="str">
        <f ca="1">IF(OFFSET($M$1,MATCH(OFFSET(K1688,-1,0),$K$1:$K1688,0)-1,0)="F","F","")</f>
        <v>F</v>
      </c>
    </row>
    <row r="1689" spans="1:14" x14ac:dyDescent="0.2">
      <c r="A1689" s="83" t="str">
        <f>CONCATENAR</f>
        <v>Composição FNDE 98</v>
      </c>
      <c r="B1689" s="86" t="s">
        <v>8423</v>
      </c>
      <c r="C1689" s="86" t="s">
        <v>8495</v>
      </c>
      <c r="D1689" s="87" t="s">
        <v>8496</v>
      </c>
      <c r="E1689" s="86" t="s">
        <v>6148</v>
      </c>
      <c r="F1689" s="88">
        <f t="shared" ref="F1689:G1689" ca="1" si="366">IF($L1689&gt;0,SUM(OFFSET(F1689,1,0,$L1689),0))</f>
        <v>0</v>
      </c>
      <c r="G1689" s="88">
        <f t="shared" ca="1" si="366"/>
        <v>145.46999999999997</v>
      </c>
      <c r="H1689" s="89"/>
      <c r="I1689" s="90">
        <f t="shared" ref="I1689:J1689" ca="1" si="367">IF(ISERROR(F1689),0,F1689)</f>
        <v>0</v>
      </c>
      <c r="J1689" s="91">
        <f t="shared" ca="1" si="367"/>
        <v>145.46999999999997</v>
      </c>
      <c r="K1689" s="1">
        <f>COUNTA($A$1:$A1689)-1</f>
        <v>260</v>
      </c>
      <c r="L1689" s="1">
        <f>IF(MAX(K:K)=K1689,MATCH(9999999,$K:$K)+1,MATCH(K1689+1,K:K,0))-ROW(L1689)-2</f>
        <v>3</v>
      </c>
      <c r="M1689" s="3" t="str">
        <f ca="1">IF(AND(OR(I1689&lt;&gt;0,J1689&lt;&gt;0),N1689="Sim"),"F","")</f>
        <v>F</v>
      </c>
      <c r="N1689" s="84" t="s">
        <v>64</v>
      </c>
    </row>
    <row r="1690" spans="1:14" x14ac:dyDescent="0.2">
      <c r="B1690" s="92" t="s">
        <v>6169</v>
      </c>
      <c r="C1690" s="92" t="s">
        <v>8535</v>
      </c>
      <c r="D1690" s="79" t="str">
        <f ca="1">IF(ISNUMBER($L1690),OFFSET(Banco!$A$1,Composições!$L1690-1,COLUMN(Composições!D1690)-1),"")</f>
        <v>LUMINARIA LED REFLETOR RETANGULAR BIVOLT, LUZ BRANCA, 50 W</v>
      </c>
      <c r="E1690" s="78" t="str">
        <f ca="1">IF(ISNUMBER($L1690),OFFSET(Banco!$A$1,Composições!$L1690-1,COLUMN(Composições!E1690)-1),"")</f>
        <v>UN</v>
      </c>
      <c r="F1690" s="78">
        <f t="shared" ref="F1690:G1692" ca="1" si="368">TRUNC($H1690*ROUND(I1690,2),2)</f>
        <v>0</v>
      </c>
      <c r="G1690" s="78">
        <f t="shared" ca="1" si="368"/>
        <v>127.88</v>
      </c>
      <c r="H1690" s="80">
        <v>4</v>
      </c>
      <c r="I1690" s="81">
        <f ca="1">IF(ISNUMBER($L1690),VALUE(OFFSET(Banco!$A$1,Composições!$L1690-1,COLUMN(Composições!I1690)-4)),0)</f>
        <v>0</v>
      </c>
      <c r="J1690" s="81">
        <f ca="1">IF(ISNUMBER($L1690),VALUE(OFFSET(Banco!$A$1,Composições!$L1690-1,COLUMN(Composições!J1690)-4)),0)</f>
        <v>31.97</v>
      </c>
      <c r="K1690" s="1">
        <f>COUNTA($A$1:$A1690)-1</f>
        <v>260</v>
      </c>
      <c r="L1690" s="1">
        <f ca="1">MATCH(Composições!CONCATENAR,Banco!$A:$A,0)</f>
        <v>12532</v>
      </c>
      <c r="M1690" s="82" t="str">
        <f ca="1">IF(OR(ISERROR($L1690),$H1690="",$H1690=0),"",OFFSET(M$1,MATCH($K1690,$K$1:$K1690,0)-1,0))</f>
        <v>F</v>
      </c>
    </row>
    <row r="1691" spans="1:14" x14ac:dyDescent="0.2">
      <c r="B1691" s="92" t="s">
        <v>6165</v>
      </c>
      <c r="C1691" s="92" t="s">
        <v>141</v>
      </c>
      <c r="D1691" s="79" t="str">
        <f ca="1">IF(ISNUMBER($L1691),OFFSET(Banco!$A$1,Composições!$L1691-1,COLUMN(Composições!D1691)-1),"")</f>
        <v>AUXILIAR DE ELETRICISTA COM ENCARGOS COMPLEMENTARES</v>
      </c>
      <c r="E1691" s="78" t="str">
        <f ca="1">IF(ISNUMBER($L1691),OFFSET(Banco!$A$1,Composições!$L1691-1,COLUMN(Composições!E1691)-1),"")</f>
        <v>H</v>
      </c>
      <c r="F1691" s="78">
        <f t="shared" ca="1" si="368"/>
        <v>0</v>
      </c>
      <c r="G1691" s="78">
        <f t="shared" ca="1" si="368"/>
        <v>4.42</v>
      </c>
      <c r="H1691" s="80">
        <v>0.17349999999999999</v>
      </c>
      <c r="I1691" s="81">
        <f ca="1">IF(ISNUMBER($L1691),VALUE(OFFSET(Banco!$A$1,Composições!$L1691-1,COLUMN(Composições!I1691)-4)),0)</f>
        <v>0</v>
      </c>
      <c r="J1691" s="81">
        <f ca="1">IF(ISNUMBER($L1691),VALUE(OFFSET(Banco!$A$1,Composições!$L1691-1,COLUMN(Composições!J1691)-4)),0)</f>
        <v>25.52</v>
      </c>
      <c r="K1691" s="1">
        <f>COUNTA($A$1:$A1691)-1</f>
        <v>260</v>
      </c>
      <c r="L1691" s="1">
        <f ca="1">MATCH(Composições!CONCATENAR,Banco!$A:$A,0)</f>
        <v>7039</v>
      </c>
      <c r="M1691" s="82" t="str">
        <f ca="1">IF(OR(ISERROR($L1691),$H1691="",$H1691=0),"",OFFSET(M$1,MATCH($K1691,$K$1:$K1691,0)-1,0))</f>
        <v>F</v>
      </c>
    </row>
    <row r="1692" spans="1:14" x14ac:dyDescent="0.2">
      <c r="B1692" s="92" t="s">
        <v>6165</v>
      </c>
      <c r="C1692" s="92" t="s">
        <v>147</v>
      </c>
      <c r="D1692" s="79" t="str">
        <f ca="1">IF(ISNUMBER($L1692),OFFSET(Banco!$A$1,Composições!$L1692-1,COLUMN(Composições!D1692)-1),"")</f>
        <v>ELETRICISTA COM ENCARGOS COMPLEMENTARES</v>
      </c>
      <c r="E1692" s="78" t="str">
        <f ca="1">IF(ISNUMBER($L1692),OFFSET(Banco!$A$1,Composições!$L1692-1,COLUMN(Composições!E1692)-1),"")</f>
        <v>H</v>
      </c>
      <c r="F1692" s="78">
        <f t="shared" ca="1" si="368"/>
        <v>0</v>
      </c>
      <c r="G1692" s="78">
        <f t="shared" ca="1" si="368"/>
        <v>13.17</v>
      </c>
      <c r="H1692" s="80">
        <v>0.41649999999999998</v>
      </c>
      <c r="I1692" s="81">
        <f ca="1">IF(ISNUMBER($L1692),VALUE(OFFSET(Banco!$A$1,Composições!$L1692-1,COLUMN(Composições!I1692)-4)),0)</f>
        <v>0</v>
      </c>
      <c r="J1692" s="81">
        <f ca="1">IF(ISNUMBER($L1692),VALUE(OFFSET(Banco!$A$1,Composições!$L1692-1,COLUMN(Composições!J1692)-4)),0)</f>
        <v>31.63</v>
      </c>
      <c r="K1692" s="1">
        <f>COUNTA($A$1:$A1692)-1</f>
        <v>260</v>
      </c>
      <c r="L1692" s="1">
        <f ca="1">MATCH(Composições!CONCATENAR,Banco!$A:$A,0)</f>
        <v>7259</v>
      </c>
      <c r="M1692" s="82" t="str">
        <f ca="1">IF(OR(ISERROR($L1692),$H1692="",$H1692=0),"",OFFSET(M$1,MATCH($K1692,$K$1:$K1692,0)-1,0))</f>
        <v>F</v>
      </c>
    </row>
    <row r="1693" spans="1:14" customFormat="1" ht="12.75" x14ac:dyDescent="0.2">
      <c r="K1693">
        <f>COUNTA($A$1:$A1693)-1</f>
        <v>260</v>
      </c>
      <c r="M1693" s="85" t="str">
        <f ca="1">IF(OFFSET($M$1,MATCH(OFFSET(K1693,-1,0),$K$1:$K1693,0)-1,0)="F","F","")</f>
        <v>F</v>
      </c>
    </row>
    <row r="1694" spans="1:14" x14ac:dyDescent="0.2">
      <c r="A1694" s="83" t="str">
        <f>CONCATENAR</f>
        <v>Composição FNDE 99</v>
      </c>
      <c r="B1694" s="86" t="s">
        <v>8423</v>
      </c>
      <c r="C1694" s="86" t="s">
        <v>8497</v>
      </c>
      <c r="D1694" s="87" t="s">
        <v>8498</v>
      </c>
      <c r="E1694" s="86" t="s">
        <v>6148</v>
      </c>
      <c r="F1694" s="88">
        <f t="shared" ref="F1694:G1694" ca="1" si="369">IF($L1694&gt;0,SUM(OFFSET(F1694,1,0,$L1694),0))</f>
        <v>0</v>
      </c>
      <c r="G1694" s="88">
        <f t="shared" ca="1" si="369"/>
        <v>131.89000000000001</v>
      </c>
      <c r="H1694" s="89"/>
      <c r="I1694" s="90">
        <f t="shared" ref="I1694:J1694" ca="1" si="370">IF(ISERROR(F1694),0,F1694)</f>
        <v>0</v>
      </c>
      <c r="J1694" s="91">
        <f t="shared" ca="1" si="370"/>
        <v>131.89000000000001</v>
      </c>
      <c r="K1694" s="1">
        <f>COUNTA($A$1:$A1694)-1</f>
        <v>261</v>
      </c>
      <c r="L1694" s="1">
        <f>IF(MAX(K:K)=K1694,MATCH(9999999,$K:$K)+1,MATCH(K1694+1,K:K,0))-ROW(L1694)-2</f>
        <v>4</v>
      </c>
      <c r="M1694" s="3" t="str">
        <f ca="1">IF(AND(OR(I1694&lt;&gt;0,J1694&lt;&gt;0),N1694="Sim"),"F","")</f>
        <v>F</v>
      </c>
      <c r="N1694" s="84" t="s">
        <v>64</v>
      </c>
    </row>
    <row r="1695" spans="1:14" x14ac:dyDescent="0.2">
      <c r="B1695" s="92" t="s">
        <v>6169</v>
      </c>
      <c r="C1695" s="92" t="s">
        <v>8533</v>
      </c>
      <c r="D1695" s="79" t="str">
        <f ca="1">IF(ISNUMBER($L1695),OFFSET(Banco!$A$1,Composições!$L1695-1,COLUMN(Composições!D1695)-1),"")</f>
        <v>LAMPADA LED 10 W BIVOLT BRANCA, FORMATO TRADICIONAL (BASE E27)</v>
      </c>
      <c r="E1695" s="78" t="str">
        <f ca="1">IF(ISNUMBER($L1695),OFFSET(Banco!$A$1,Composições!$L1695-1,COLUMN(Composições!E1695)-1),"")</f>
        <v>UN</v>
      </c>
      <c r="F1695" s="78">
        <f t="shared" ref="F1695:G1698" ca="1" si="371">TRUNC($H1695*ROUND(I1695,2),2)</f>
        <v>0</v>
      </c>
      <c r="G1695" s="78">
        <f t="shared" ca="1" si="371"/>
        <v>5.45</v>
      </c>
      <c r="H1695" s="80">
        <v>1</v>
      </c>
      <c r="I1695" s="81">
        <f ca="1">IF(ISNUMBER($L1695),VALUE(OFFSET(Banco!$A$1,Composições!$L1695-1,COLUMN(Composições!I1695)-4)),0)</f>
        <v>0</v>
      </c>
      <c r="J1695" s="81">
        <f ca="1">IF(ISNUMBER($L1695),VALUE(OFFSET(Banco!$A$1,Composições!$L1695-1,COLUMN(Composições!J1695)-4)),0)</f>
        <v>5.45</v>
      </c>
      <c r="K1695" s="1">
        <f>COUNTA($A$1:$A1695)-1</f>
        <v>261</v>
      </c>
      <c r="L1695" s="1">
        <f ca="1">MATCH(Composições!CONCATENAR,Banco!$A:$A,0)</f>
        <v>12455</v>
      </c>
      <c r="M1695" s="82" t="str">
        <f ca="1">IF(OR(ISERROR($L1695),$H1695="",$H1695=0),"",OFFSET(M$1,MATCH($K1695,$K$1:$K1695,0)-1,0))</f>
        <v>F</v>
      </c>
    </row>
    <row r="1696" spans="1:14" ht="22.5" x14ac:dyDescent="0.2">
      <c r="B1696" s="92" t="s">
        <v>6165</v>
      </c>
      <c r="C1696" s="92" t="s">
        <v>8534</v>
      </c>
      <c r="D1696" s="79" t="str">
        <f ca="1">IF(ISNUMBER($L1696),OFFSET(Banco!$A$1,Composições!$L1696-1,COLUMN(Composições!D1696)-1),"")</f>
        <v>LUMINARIA SPOT DE SOBREPOR EM ALUMINIO COM ALETA PLASTICA PARA 1 LAMPADA, BASE E27, POTENCIA MAXIMA 40/60 W (NAO INCLUI LAMPADA)</v>
      </c>
      <c r="E1696" s="78" t="str">
        <f ca="1">IF(ISNUMBER($L1696),OFFSET(Banco!$A$1,Composições!$L1696-1,COLUMN(Composições!E1696)-1),"")</f>
        <v>UN</v>
      </c>
      <c r="F1696" s="78">
        <f t="shared" ca="1" si="371"/>
        <v>0</v>
      </c>
      <c r="G1696" s="78">
        <f t="shared" ca="1" si="371"/>
        <v>107.48</v>
      </c>
      <c r="H1696" s="80">
        <v>1</v>
      </c>
      <c r="I1696" s="81">
        <f ca="1">IF(ISNUMBER($L1696),VALUE(OFFSET(Banco!$A$1,Composições!$L1696-1,COLUMN(Composições!I1696)-4)),0)</f>
        <v>0</v>
      </c>
      <c r="J1696" s="81">
        <f ca="1">IF(ISNUMBER($L1696),VALUE(OFFSET(Banco!$A$1,Composições!$L1696-1,COLUMN(Composições!J1696)-4)),0)</f>
        <v>107.48</v>
      </c>
      <c r="K1696" s="1">
        <f>COUNTA($A$1:$A1696)-1</f>
        <v>261</v>
      </c>
      <c r="L1696" s="1">
        <f ca="1">MATCH(Composições!CONCATENAR,Banco!$A:$A,0)</f>
        <v>14840</v>
      </c>
      <c r="M1696" s="82" t="str">
        <f ca="1">IF(OR(ISERROR($L1696),$H1696="",$H1696=0),"",OFFSET(M$1,MATCH($K1696,$K$1:$K1696,0)-1,0))</f>
        <v>F</v>
      </c>
    </row>
    <row r="1697" spans="1:14" x14ac:dyDescent="0.2">
      <c r="B1697" s="92" t="s">
        <v>6165</v>
      </c>
      <c r="C1697" s="92" t="s">
        <v>141</v>
      </c>
      <c r="D1697" s="79" t="str">
        <f ca="1">IF(ISNUMBER($L1697),OFFSET(Banco!$A$1,Composições!$L1697-1,COLUMN(Composições!D1697)-1),"")</f>
        <v>AUXILIAR DE ELETRICISTA COM ENCARGOS COMPLEMENTARES</v>
      </c>
      <c r="E1697" s="78" t="str">
        <f ca="1">IF(ISNUMBER($L1697),OFFSET(Banco!$A$1,Composições!$L1697-1,COLUMN(Composições!E1697)-1),"")</f>
        <v>H</v>
      </c>
      <c r="F1697" s="78">
        <f t="shared" ca="1" si="371"/>
        <v>0</v>
      </c>
      <c r="G1697" s="78">
        <f t="shared" ca="1" si="371"/>
        <v>4.67</v>
      </c>
      <c r="H1697" s="80">
        <v>0.18329999999999999</v>
      </c>
      <c r="I1697" s="81">
        <f ca="1">IF(ISNUMBER($L1697),VALUE(OFFSET(Banco!$A$1,Composições!$L1697-1,COLUMN(Composições!I1697)-4)),0)</f>
        <v>0</v>
      </c>
      <c r="J1697" s="81">
        <f ca="1">IF(ISNUMBER($L1697),VALUE(OFFSET(Banco!$A$1,Composições!$L1697-1,COLUMN(Composições!J1697)-4)),0)</f>
        <v>25.52</v>
      </c>
      <c r="K1697" s="1">
        <f>COUNTA($A$1:$A1697)-1</f>
        <v>261</v>
      </c>
      <c r="L1697" s="1">
        <f ca="1">MATCH(Composições!CONCATENAR,Banco!$A:$A,0)</f>
        <v>7039</v>
      </c>
      <c r="M1697" s="82" t="str">
        <f ca="1">IF(OR(ISERROR($L1697),$H1697="",$H1697=0),"",OFFSET(M$1,MATCH($K1697,$K$1:$K1697,0)-1,0))</f>
        <v>F</v>
      </c>
    </row>
    <row r="1698" spans="1:14" x14ac:dyDescent="0.2">
      <c r="B1698" s="92" t="s">
        <v>6165</v>
      </c>
      <c r="C1698" s="92" t="s">
        <v>147</v>
      </c>
      <c r="D1698" s="79" t="str">
        <f ca="1">IF(ISNUMBER($L1698),OFFSET(Banco!$A$1,Composições!$L1698-1,COLUMN(Composições!D1698)-1),"")</f>
        <v>ELETRICISTA COM ENCARGOS COMPLEMENTARES</v>
      </c>
      <c r="E1698" s="78" t="str">
        <f ca="1">IF(ISNUMBER($L1698),OFFSET(Banco!$A$1,Composições!$L1698-1,COLUMN(Composições!E1698)-1),"")</f>
        <v>H</v>
      </c>
      <c r="F1698" s="78">
        <f t="shared" ca="1" si="371"/>
        <v>0</v>
      </c>
      <c r="G1698" s="78">
        <f t="shared" ca="1" si="371"/>
        <v>14.29</v>
      </c>
      <c r="H1698" s="80">
        <v>0.45179999999999998</v>
      </c>
      <c r="I1698" s="81">
        <f ca="1">IF(ISNUMBER($L1698),VALUE(OFFSET(Banco!$A$1,Composições!$L1698-1,COLUMN(Composições!I1698)-4)),0)</f>
        <v>0</v>
      </c>
      <c r="J1698" s="81">
        <f ca="1">IF(ISNUMBER($L1698),VALUE(OFFSET(Banco!$A$1,Composições!$L1698-1,COLUMN(Composições!J1698)-4)),0)</f>
        <v>31.63</v>
      </c>
      <c r="K1698" s="1">
        <f>COUNTA($A$1:$A1698)-1</f>
        <v>261</v>
      </c>
      <c r="L1698" s="1">
        <f ca="1">MATCH(Composições!CONCATENAR,Banco!$A:$A,0)</f>
        <v>7259</v>
      </c>
      <c r="M1698" s="82" t="str">
        <f ca="1">IF(OR(ISERROR($L1698),$H1698="",$H1698=0),"",OFFSET(M$1,MATCH($K1698,$K$1:$K1698,0)-1,0))</f>
        <v>F</v>
      </c>
    </row>
    <row r="1699" spans="1:14" customFormat="1" ht="12.75" x14ac:dyDescent="0.2">
      <c r="K1699">
        <f>COUNTA($A$1:$A1699)-1</f>
        <v>261</v>
      </c>
      <c r="M1699" s="85" t="str">
        <f ca="1">IF(OFFSET($M$1,MATCH(OFFSET(K1699,-1,0),$K$1:$K1699,0)-1,0)="F","F","")</f>
        <v>F</v>
      </c>
    </row>
    <row r="1700" spans="1:14" x14ac:dyDescent="0.2">
      <c r="A1700" s="83" t="str">
        <f>CONCATENAR</f>
        <v>Composição FNDE 384</v>
      </c>
      <c r="B1700" s="86" t="s">
        <v>8423</v>
      </c>
      <c r="C1700" s="86" t="s">
        <v>8499</v>
      </c>
      <c r="D1700" s="87" t="s">
        <v>8252</v>
      </c>
      <c r="E1700" s="86" t="s">
        <v>6148</v>
      </c>
      <c r="F1700" s="88">
        <f t="shared" ref="F1700:G1700" ca="1" si="372">IF($L1700&gt;0,SUM(OFFSET(F1700,1,0,$L1700),0))</f>
        <v>0</v>
      </c>
      <c r="G1700" s="88">
        <f t="shared" ca="1" si="372"/>
        <v>5227.4000000000005</v>
      </c>
      <c r="H1700" s="89"/>
      <c r="I1700" s="90">
        <f t="shared" ref="I1700:J1700" ca="1" si="373">IF(ISERROR(F1700),0,F1700)</f>
        <v>0</v>
      </c>
      <c r="J1700" s="91">
        <f t="shared" ca="1" si="373"/>
        <v>5227.4000000000005</v>
      </c>
      <c r="K1700" s="1">
        <f>COUNTA($A$1:$A1700)-1</f>
        <v>262</v>
      </c>
      <c r="L1700" s="1">
        <f>IF(MAX(K:K)=K1700,MATCH(9999999,$K:$K)+1,MATCH(K1700+1,K:K,0))-ROW(L1700)-2</f>
        <v>4</v>
      </c>
      <c r="M1700" s="3" t="str">
        <f ca="1">IF(AND(OR(I1700&lt;&gt;0,J1700&lt;&gt;0),N1700="Sim"),"F","")</f>
        <v>F</v>
      </c>
      <c r="N1700" s="84" t="s">
        <v>64</v>
      </c>
    </row>
    <row r="1701" spans="1:14" ht="22.5" x14ac:dyDescent="0.2">
      <c r="B1701" s="102" t="s">
        <v>15541</v>
      </c>
      <c r="C1701" s="92" t="s">
        <v>8237</v>
      </c>
      <c r="D1701" s="79" t="str">
        <f ca="1">IF(ISNUMBER($L1701),OFFSET(Banco!$A$1,Composições!$L1701-1,COLUMN(Composições!D1701)-1),"")</f>
        <v>Switch Gigabit 24 portas 10/100/1000 Base TX Layer 2 mínimo com porta de saída em fibra</v>
      </c>
      <c r="E1701" s="78" t="str">
        <f ca="1">IF(ISNUMBER($L1701),OFFSET(Banco!$A$1,Composições!$L1701-1,COLUMN(Composições!E1701)-1),"")</f>
        <v>un</v>
      </c>
      <c r="F1701" s="78">
        <f t="shared" ref="F1701:G1704" ca="1" si="374">TRUNC($H1701*ROUND(I1701,2),2)</f>
        <v>0</v>
      </c>
      <c r="G1701" s="78">
        <f t="shared" ca="1" si="374"/>
        <v>4406.5200000000004</v>
      </c>
      <c r="H1701" s="80">
        <v>2</v>
      </c>
      <c r="I1701" s="81">
        <f ca="1">IF(ISNUMBER($L1701),VALUE(OFFSET(Banco!$A$1,Composições!$L1701-1,COLUMN(Composições!I1701)-4)),0)</f>
        <v>0</v>
      </c>
      <c r="J1701" s="81">
        <f ca="1">IF(ISNUMBER($L1701),VALUE(OFFSET(Banco!$A$1,Composições!$L1701-1,COLUMN(Composições!J1701)-4)),0)</f>
        <v>2203.2600000000002</v>
      </c>
      <c r="K1701" s="1">
        <f>COUNTA($A$1:$A1701)-1</f>
        <v>262</v>
      </c>
      <c r="L1701" s="1">
        <f ca="1">MATCH(Composições!CONCATENAR,Banco!$A:$A,0)</f>
        <v>14798</v>
      </c>
      <c r="M1701" s="82" t="str">
        <f ca="1">IF(OR(ISERROR($L1701),$H1701="",$H1701=0),"",OFFSET(M$1,MATCH($K1701,$K$1:$K1701,0)-1,0))</f>
        <v>F</v>
      </c>
    </row>
    <row r="1702" spans="1:14" x14ac:dyDescent="0.2">
      <c r="B1702" s="92" t="s">
        <v>6165</v>
      </c>
      <c r="C1702" s="92" t="s">
        <v>141</v>
      </c>
      <c r="D1702" s="79" t="str">
        <f ca="1">IF(ISNUMBER($L1702),OFFSET(Banco!$A$1,Composições!$L1702-1,COLUMN(Composições!D1702)-1),"")</f>
        <v>AUXILIAR DE ELETRICISTA COM ENCARGOS COMPLEMENTARES</v>
      </c>
      <c r="E1702" s="78" t="str">
        <f ca="1">IF(ISNUMBER($L1702),OFFSET(Banco!$A$1,Composições!$L1702-1,COLUMN(Composições!E1702)-1),"")</f>
        <v>H</v>
      </c>
      <c r="F1702" s="78">
        <f t="shared" ca="1" si="374"/>
        <v>0</v>
      </c>
      <c r="G1702" s="78">
        <f t="shared" ca="1" si="374"/>
        <v>204.16</v>
      </c>
      <c r="H1702" s="80">
        <v>8</v>
      </c>
      <c r="I1702" s="81">
        <f ca="1">IF(ISNUMBER($L1702),VALUE(OFFSET(Banco!$A$1,Composições!$L1702-1,COLUMN(Composições!I1702)-4)),0)</f>
        <v>0</v>
      </c>
      <c r="J1702" s="81">
        <f ca="1">IF(ISNUMBER($L1702),VALUE(OFFSET(Banco!$A$1,Composições!$L1702-1,COLUMN(Composições!J1702)-4)),0)</f>
        <v>25.52</v>
      </c>
      <c r="K1702" s="1">
        <f>COUNTA($A$1:$A1702)-1</f>
        <v>262</v>
      </c>
      <c r="L1702" s="1">
        <f ca="1">MATCH(Composições!CONCATENAR,Banco!$A:$A,0)</f>
        <v>7039</v>
      </c>
      <c r="M1702" s="82" t="str">
        <f ca="1">IF(OR(ISERROR($L1702),$H1702="",$H1702=0),"",OFFSET(M$1,MATCH($K1702,$K$1:$K1702,0)-1,0))</f>
        <v>F</v>
      </c>
    </row>
    <row r="1703" spans="1:14" x14ac:dyDescent="0.2">
      <c r="B1703" s="92" t="s">
        <v>6165</v>
      </c>
      <c r="C1703" s="92" t="s">
        <v>147</v>
      </c>
      <c r="D1703" s="79" t="str">
        <f ca="1">IF(ISNUMBER($L1703),OFFSET(Banco!$A$1,Composições!$L1703-1,COLUMN(Composições!D1703)-1),"")</f>
        <v>ELETRICISTA COM ENCARGOS COMPLEMENTARES</v>
      </c>
      <c r="E1703" s="78" t="str">
        <f ca="1">IF(ISNUMBER($L1703),OFFSET(Banco!$A$1,Composições!$L1703-1,COLUMN(Composições!E1703)-1),"")</f>
        <v>H</v>
      </c>
      <c r="F1703" s="78">
        <f t="shared" ca="1" si="374"/>
        <v>0</v>
      </c>
      <c r="G1703" s="78">
        <f t="shared" ca="1" si="374"/>
        <v>253.04</v>
      </c>
      <c r="H1703" s="80">
        <v>8</v>
      </c>
      <c r="I1703" s="81">
        <f ca="1">IF(ISNUMBER($L1703),VALUE(OFFSET(Banco!$A$1,Composições!$L1703-1,COLUMN(Composições!I1703)-4)),0)</f>
        <v>0</v>
      </c>
      <c r="J1703" s="81">
        <f ca="1">IF(ISNUMBER($L1703),VALUE(OFFSET(Banco!$A$1,Composições!$L1703-1,COLUMN(Composições!J1703)-4)),0)</f>
        <v>31.63</v>
      </c>
      <c r="K1703" s="1">
        <f>COUNTA($A$1:$A1703)-1</f>
        <v>262</v>
      </c>
      <c r="L1703" s="1">
        <f ca="1">MATCH(Composições!CONCATENAR,Banco!$A:$A,0)</f>
        <v>7259</v>
      </c>
      <c r="M1703" s="82" t="str">
        <f ca="1">IF(OR(ISERROR($L1703),$H1703="",$H1703=0),"",OFFSET(M$1,MATCH($K1703,$K$1:$K1703,0)-1,0))</f>
        <v>F</v>
      </c>
    </row>
    <row r="1704" spans="1:14" x14ac:dyDescent="0.2">
      <c r="B1704" s="92" t="s">
        <v>6165</v>
      </c>
      <c r="C1704" s="92" t="s">
        <v>148</v>
      </c>
      <c r="D1704" s="79" t="str">
        <f ca="1">IF(ISNUMBER($L1704),OFFSET(Banco!$A$1,Composições!$L1704-1,COLUMN(Composições!D1704)-1),"")</f>
        <v>ELETROTÉCNICO COM ENCARGOS COMPLEMENTARES</v>
      </c>
      <c r="E1704" s="78" t="str">
        <f ca="1">IF(ISNUMBER($L1704),OFFSET(Banco!$A$1,Composições!$L1704-1,COLUMN(Composições!E1704)-1),"")</f>
        <v>H</v>
      </c>
      <c r="F1704" s="78">
        <f t="shared" ca="1" si="374"/>
        <v>0</v>
      </c>
      <c r="G1704" s="78">
        <f t="shared" ca="1" si="374"/>
        <v>363.68</v>
      </c>
      <c r="H1704" s="80">
        <v>8</v>
      </c>
      <c r="I1704" s="81">
        <f ca="1">IF(ISNUMBER($L1704),VALUE(OFFSET(Banco!$A$1,Composições!$L1704-1,COLUMN(Composições!I1704)-4)),0)</f>
        <v>0</v>
      </c>
      <c r="J1704" s="81">
        <f ca="1">IF(ISNUMBER($L1704),VALUE(OFFSET(Banco!$A$1,Composições!$L1704-1,COLUMN(Composições!J1704)-4)),0)</f>
        <v>45.46</v>
      </c>
      <c r="K1704" s="1">
        <f>COUNTA($A$1:$A1704)-1</f>
        <v>262</v>
      </c>
      <c r="L1704" s="1">
        <f ca="1">MATCH(Composições!CONCATENAR,Banco!$A:$A,0)</f>
        <v>7261</v>
      </c>
      <c r="M1704" s="82" t="str">
        <f ca="1">IF(OR(ISERROR($L1704),$H1704="",$H1704=0),"",OFFSET(M$1,MATCH($K1704,$K$1:$K1704,0)-1,0))</f>
        <v>F</v>
      </c>
    </row>
    <row r="1705" spans="1:14" customFormat="1" ht="12.75" x14ac:dyDescent="0.2">
      <c r="K1705">
        <f>COUNTA($A$1:$A1705)-1</f>
        <v>262</v>
      </c>
      <c r="M1705" s="85" t="str">
        <f ca="1">IF(OFFSET($M$1,MATCH(OFFSET(K1705,-1,0),$K$1:$K1705,0)-1,0)="F","F","")</f>
        <v>F</v>
      </c>
    </row>
    <row r="1706" spans="1:14" x14ac:dyDescent="0.2">
      <c r="A1706" s="83" t="str">
        <f>CONCATENAR</f>
        <v>Composição FNDE 385</v>
      </c>
      <c r="B1706" s="86" t="s">
        <v>8423</v>
      </c>
      <c r="C1706" s="86" t="s">
        <v>8500</v>
      </c>
      <c r="D1706" s="87" t="s">
        <v>8501</v>
      </c>
      <c r="E1706" s="86" t="s">
        <v>6148</v>
      </c>
      <c r="F1706" s="88">
        <f t="shared" ref="F1706:G1706" ca="1" si="375">IF($L1706&gt;0,SUM(OFFSET(F1706,1,0,$L1706),0))</f>
        <v>0</v>
      </c>
      <c r="G1706" s="88">
        <f t="shared" ca="1" si="375"/>
        <v>56.27</v>
      </c>
      <c r="H1706" s="89"/>
      <c r="I1706" s="90">
        <f t="shared" ref="I1706:J1706" ca="1" si="376">IF(ISERROR(F1706),0,F1706)</f>
        <v>0</v>
      </c>
      <c r="J1706" s="91">
        <f t="shared" ca="1" si="376"/>
        <v>56.27</v>
      </c>
      <c r="K1706" s="1">
        <f>COUNTA($A$1:$A1706)-1</f>
        <v>263</v>
      </c>
      <c r="L1706" s="1">
        <f>IF(MAX(K:K)=K1706,MATCH(9999999,$K:$K)+1,MATCH(K1706+1,K:K,0))-ROW(L1706)-2</f>
        <v>3</v>
      </c>
      <c r="M1706" s="3" t="str">
        <f ca="1">IF(AND(OR(I1706&lt;&gt;0,J1706&lt;&gt;0),N1706="Sim"),"F","")</f>
        <v>F</v>
      </c>
      <c r="N1706" s="84" t="s">
        <v>64</v>
      </c>
    </row>
    <row r="1707" spans="1:14" ht="22.5" x14ac:dyDescent="0.2">
      <c r="B1707" s="92" t="s">
        <v>6169</v>
      </c>
      <c r="C1707" s="92" t="s">
        <v>8321</v>
      </c>
      <c r="D1707" s="79" t="str">
        <f ca="1">IF(ISNUMBER($L1707),OFFSET(Banco!$A$1,Composições!$L1707-1,COLUMN(Composições!D1707)-1),"")</f>
        <v>PATCH CORD (CABO DE REDE), CATEGORIA 6 (CAT 6) UTP, 23 AWG, 4 PARES, EXTENSAO DE 2,50 M</v>
      </c>
      <c r="E1707" s="78" t="str">
        <f ca="1">IF(ISNUMBER($L1707),OFFSET(Banco!$A$1,Composições!$L1707-1,COLUMN(Composições!E1707)-1),"")</f>
        <v>UN</v>
      </c>
      <c r="F1707" s="78">
        <f t="shared" ref="F1707:G1709" ca="1" si="377">TRUNC($H1707*ROUND(I1707,2),2)</f>
        <v>0</v>
      </c>
      <c r="G1707" s="78">
        <f t="shared" ca="1" si="377"/>
        <v>29.88</v>
      </c>
      <c r="H1707" s="80">
        <v>1</v>
      </c>
      <c r="I1707" s="81">
        <f ca="1">IF(ISNUMBER($L1707),VALUE(OFFSET(Banco!$A$1,Composições!$L1707-1,COLUMN(Composições!I1707)-4)),0)</f>
        <v>0</v>
      </c>
      <c r="J1707" s="81">
        <f ca="1">IF(ISNUMBER($L1707),VALUE(OFFSET(Banco!$A$1,Composições!$L1707-1,COLUMN(Composições!J1707)-4)),0)</f>
        <v>29.88</v>
      </c>
      <c r="K1707" s="1">
        <f>COUNTA($A$1:$A1707)-1</f>
        <v>263</v>
      </c>
      <c r="L1707" s="1">
        <f ca="1">MATCH(Composições!CONCATENAR,Banco!$A:$A,0)</f>
        <v>13163</v>
      </c>
      <c r="M1707" s="82" t="str">
        <f ca="1">IF(OR(ISERROR($L1707),$H1707="",$H1707=0),"",OFFSET(M$1,MATCH($K1707,$K$1:$K1707,0)-1,0))</f>
        <v>F</v>
      </c>
    </row>
    <row r="1708" spans="1:14" x14ac:dyDescent="0.2">
      <c r="B1708" s="92" t="s">
        <v>6165</v>
      </c>
      <c r="C1708" s="92" t="s">
        <v>141</v>
      </c>
      <c r="D1708" s="79" t="str">
        <f ca="1">IF(ISNUMBER($L1708),OFFSET(Banco!$A$1,Composições!$L1708-1,COLUMN(Composições!D1708)-1),"")</f>
        <v>AUXILIAR DE ELETRICISTA COM ENCARGOS COMPLEMENTARES</v>
      </c>
      <c r="E1708" s="78" t="str">
        <f ca="1">IF(ISNUMBER($L1708),OFFSET(Banco!$A$1,Composições!$L1708-1,COLUMN(Composições!E1708)-1),"")</f>
        <v>H</v>
      </c>
      <c r="F1708" s="78">
        <f t="shared" ca="1" si="377"/>
        <v>0</v>
      </c>
      <c r="G1708" s="78">
        <f t="shared" ca="1" si="377"/>
        <v>12.76</v>
      </c>
      <c r="H1708" s="80">
        <v>0.5</v>
      </c>
      <c r="I1708" s="81">
        <f ca="1">IF(ISNUMBER($L1708),VALUE(OFFSET(Banco!$A$1,Composições!$L1708-1,COLUMN(Composições!I1708)-4)),0)</f>
        <v>0</v>
      </c>
      <c r="J1708" s="81">
        <f ca="1">IF(ISNUMBER($L1708),VALUE(OFFSET(Banco!$A$1,Composições!$L1708-1,COLUMN(Composições!J1708)-4)),0)</f>
        <v>25.52</v>
      </c>
      <c r="K1708" s="1">
        <f>COUNTA($A$1:$A1708)-1</f>
        <v>263</v>
      </c>
      <c r="L1708" s="1">
        <f ca="1">MATCH(Composições!CONCATENAR,Banco!$A:$A,0)</f>
        <v>7039</v>
      </c>
      <c r="M1708" s="82" t="str">
        <f ca="1">IF(OR(ISERROR($L1708),$H1708="",$H1708=0),"",OFFSET(M$1,MATCH($K1708,$K$1:$K1708,0)-1,0))</f>
        <v>F</v>
      </c>
    </row>
    <row r="1709" spans="1:14" x14ac:dyDescent="0.2">
      <c r="B1709" s="92" t="s">
        <v>6165</v>
      </c>
      <c r="C1709" s="92" t="s">
        <v>148</v>
      </c>
      <c r="D1709" s="79" t="str">
        <f ca="1">IF(ISNUMBER($L1709),OFFSET(Banco!$A$1,Composições!$L1709-1,COLUMN(Composições!D1709)-1),"")</f>
        <v>ELETROTÉCNICO COM ENCARGOS COMPLEMENTARES</v>
      </c>
      <c r="E1709" s="78" t="str">
        <f ca="1">IF(ISNUMBER($L1709),OFFSET(Banco!$A$1,Composições!$L1709-1,COLUMN(Composições!E1709)-1),"")</f>
        <v>H</v>
      </c>
      <c r="F1709" s="78">
        <f t="shared" ca="1" si="377"/>
        <v>0</v>
      </c>
      <c r="G1709" s="78">
        <f t="shared" ca="1" si="377"/>
        <v>13.63</v>
      </c>
      <c r="H1709" s="80">
        <v>0.3</v>
      </c>
      <c r="I1709" s="81">
        <f ca="1">IF(ISNUMBER($L1709),VALUE(OFFSET(Banco!$A$1,Composições!$L1709-1,COLUMN(Composições!I1709)-4)),0)</f>
        <v>0</v>
      </c>
      <c r="J1709" s="81">
        <f ca="1">IF(ISNUMBER($L1709),VALUE(OFFSET(Banco!$A$1,Composições!$L1709-1,COLUMN(Composições!J1709)-4)),0)</f>
        <v>45.46</v>
      </c>
      <c r="K1709" s="1">
        <f>COUNTA($A$1:$A1709)-1</f>
        <v>263</v>
      </c>
      <c r="L1709" s="1">
        <f ca="1">MATCH(Composições!CONCATENAR,Banco!$A:$A,0)</f>
        <v>7261</v>
      </c>
      <c r="M1709" s="82" t="str">
        <f ca="1">IF(OR(ISERROR($L1709),$H1709="",$H1709=0),"",OFFSET(M$1,MATCH($K1709,$K$1:$K1709,0)-1,0))</f>
        <v>F</v>
      </c>
    </row>
    <row r="1710" spans="1:14" customFormat="1" ht="12.75" x14ac:dyDescent="0.2">
      <c r="K1710">
        <f>COUNTA($A$1:$A1710)-1</f>
        <v>263</v>
      </c>
      <c r="M1710" s="85" t="str">
        <f ca="1">IF(OFFSET($M$1,MATCH(OFFSET(K1710,-1,0),$K$1:$K1710,0)-1,0)="F","F","")</f>
        <v>F</v>
      </c>
    </row>
    <row r="1711" spans="1:14" x14ac:dyDescent="0.2">
      <c r="A1711" s="83" t="str">
        <f>CONCATENAR</f>
        <v>Composição FNDE 29</v>
      </c>
      <c r="B1711" s="86" t="s">
        <v>8423</v>
      </c>
      <c r="C1711" s="86" t="s">
        <v>8502</v>
      </c>
      <c r="D1711" s="87" t="s">
        <v>8503</v>
      </c>
      <c r="E1711" s="86" t="s">
        <v>6148</v>
      </c>
      <c r="F1711" s="88">
        <f t="shared" ref="F1711:G1711" ca="1" si="378">IF($L1711&gt;0,SUM(OFFSET(F1711,1,0,$L1711),0))</f>
        <v>0</v>
      </c>
      <c r="G1711" s="88">
        <f t="shared" ca="1" si="378"/>
        <v>642.73</v>
      </c>
      <c r="H1711" s="89"/>
      <c r="I1711" s="90">
        <f t="shared" ref="I1711:J1711" ca="1" si="379">IF(ISERROR(F1711),0,F1711)</f>
        <v>0</v>
      </c>
      <c r="J1711" s="91">
        <f t="shared" ca="1" si="379"/>
        <v>642.73</v>
      </c>
      <c r="K1711" s="1">
        <f>COUNTA($A$1:$A1711)-1</f>
        <v>264</v>
      </c>
      <c r="L1711" s="1">
        <f>IF(MAX(K:K)=K1711,MATCH(9999999,$K:$K)+1,MATCH(K1711+1,K:K,0))-ROW(L1711)-2</f>
        <v>3</v>
      </c>
      <c r="M1711" s="3" t="str">
        <f ca="1">IF(AND(OR(I1711&lt;&gt;0,J1711&lt;&gt;0),N1711="Sim"),"F","")</f>
        <v>F</v>
      </c>
      <c r="N1711" s="84" t="s">
        <v>64</v>
      </c>
    </row>
    <row r="1712" spans="1:14" ht="22.5" x14ac:dyDescent="0.2">
      <c r="B1712" s="102" t="s">
        <v>15541</v>
      </c>
      <c r="C1712" s="92" t="s">
        <v>8504</v>
      </c>
      <c r="D1712" s="79" t="str">
        <f ca="1">IF(ISNUMBER($L1712),OFFSET(Banco!$A$1,Composições!$L1712-1,COLUMN(Composições!D1712)-1),"")</f>
        <v>Regulador de alta pressão, vazão 9 kg; ref. 76510/3 fabricação Aliança ou equivalente</v>
      </c>
      <c r="E1712" s="78" t="str">
        <f ca="1">IF(ISNUMBER($L1712),OFFSET(Banco!$A$1,Composições!$L1712-1,COLUMN(Composições!E1712)-1),"")</f>
        <v>Un</v>
      </c>
      <c r="F1712" s="78">
        <f t="shared" ref="F1712:G1714" ca="1" si="380">TRUNC($H1712*ROUND(I1712,2),2)</f>
        <v>0</v>
      </c>
      <c r="G1712" s="78">
        <f t="shared" ca="1" si="380"/>
        <v>620.15</v>
      </c>
      <c r="H1712" s="80">
        <v>1</v>
      </c>
      <c r="I1712" s="81">
        <f ca="1">IF(ISNUMBER($L1712),VALUE(OFFSET(Banco!$A$1,Composições!$L1712-1,COLUMN(Composições!I1712)-4)),0)</f>
        <v>0</v>
      </c>
      <c r="J1712" s="81">
        <f ca="1">IF(ISNUMBER($L1712),VALUE(OFFSET(Banco!$A$1,Composições!$L1712-1,COLUMN(Composições!J1712)-4)),0)</f>
        <v>620.15</v>
      </c>
      <c r="K1712" s="1">
        <f>COUNTA($A$1:$A1712)-1</f>
        <v>264</v>
      </c>
      <c r="L1712" s="1">
        <f ca="1">MATCH(Composições!CONCATENAR,Banco!$A:$A,0)</f>
        <v>14778</v>
      </c>
      <c r="M1712" s="82" t="str">
        <f ca="1">IF(OR(ISERROR($L1712),$H1712="",$H1712=0),"",OFFSET(M$1,MATCH($K1712,$K$1:$K1712,0)-1,0))</f>
        <v>F</v>
      </c>
    </row>
    <row r="1713" spans="1:14" ht="22.5" x14ac:dyDescent="0.2">
      <c r="B1713" s="92" t="s">
        <v>6165</v>
      </c>
      <c r="C1713" s="92" t="s">
        <v>142</v>
      </c>
      <c r="D1713" s="79" t="str">
        <f ca="1">IF(ISNUMBER($L1713),OFFSET(Banco!$A$1,Composições!$L1713-1,COLUMN(Composições!D1713)-1),"")</f>
        <v>AUXILIAR DE ENCANADOR OU BOMBEIRO HIDRÁULICO COM ENCARGOS COMPLEMENTARES</v>
      </c>
      <c r="E1713" s="78" t="str">
        <f ca="1">IF(ISNUMBER($L1713),OFFSET(Banco!$A$1,Composições!$L1713-1,COLUMN(Composições!E1713)-1),"")</f>
        <v>H</v>
      </c>
      <c r="F1713" s="78">
        <f t="shared" ca="1" si="380"/>
        <v>0</v>
      </c>
      <c r="G1713" s="78">
        <f t="shared" ca="1" si="380"/>
        <v>7.34</v>
      </c>
      <c r="H1713" s="80">
        <v>0.3</v>
      </c>
      <c r="I1713" s="81">
        <f ca="1">IF(ISNUMBER($L1713),VALUE(OFFSET(Banco!$A$1,Composições!$L1713-1,COLUMN(Composições!I1713)-4)),0)</f>
        <v>0</v>
      </c>
      <c r="J1713" s="81">
        <f ca="1">IF(ISNUMBER($L1713),VALUE(OFFSET(Banco!$A$1,Composições!$L1713-1,COLUMN(Composições!J1713)-4)),0)</f>
        <v>24.48</v>
      </c>
      <c r="K1713" s="1">
        <f>COUNTA($A$1:$A1713)-1</f>
        <v>264</v>
      </c>
      <c r="L1713" s="1">
        <f ca="1">MATCH(Composições!CONCATENAR,Banco!$A:$A,0)</f>
        <v>7040</v>
      </c>
      <c r="M1713" s="82" t="str">
        <f ca="1">IF(OR(ISERROR($L1713),$H1713="",$H1713=0),"",OFFSET(M$1,MATCH($K1713,$K$1:$K1713,0)-1,0))</f>
        <v>F</v>
      </c>
    </row>
    <row r="1714" spans="1:14" x14ac:dyDescent="0.2">
      <c r="B1714" s="92" t="s">
        <v>6165</v>
      </c>
      <c r="C1714" s="92" t="s">
        <v>149</v>
      </c>
      <c r="D1714" s="79" t="str">
        <f ca="1">IF(ISNUMBER($L1714),OFFSET(Banco!$A$1,Composições!$L1714-1,COLUMN(Composições!D1714)-1),"")</f>
        <v>ENCANADOR OU BOMBEIRO HIDRÁULICO COM ENCARGOS COMPLEMENTARES</v>
      </c>
      <c r="E1714" s="78" t="str">
        <f ca="1">IF(ISNUMBER($L1714),OFFSET(Banco!$A$1,Composições!$L1714-1,COLUMN(Composições!E1714)-1),"")</f>
        <v>H</v>
      </c>
      <c r="F1714" s="78">
        <f t="shared" ca="1" si="380"/>
        <v>0</v>
      </c>
      <c r="G1714" s="78">
        <f t="shared" ca="1" si="380"/>
        <v>15.24</v>
      </c>
      <c r="H1714" s="80">
        <v>0.5</v>
      </c>
      <c r="I1714" s="81">
        <f ca="1">IF(ISNUMBER($L1714),VALUE(OFFSET(Banco!$A$1,Composições!$L1714-1,COLUMN(Composições!I1714)-4)),0)</f>
        <v>0</v>
      </c>
      <c r="J1714" s="81">
        <f ca="1">IF(ISNUMBER($L1714),VALUE(OFFSET(Banco!$A$1,Composições!$L1714-1,COLUMN(Composições!J1714)-4)),0)</f>
        <v>30.48</v>
      </c>
      <c r="K1714" s="1">
        <f>COUNTA($A$1:$A1714)-1</f>
        <v>264</v>
      </c>
      <c r="L1714" s="1">
        <f ca="1">MATCH(Composições!CONCATENAR,Banco!$A:$A,0)</f>
        <v>7263</v>
      </c>
      <c r="M1714" s="82" t="str">
        <f ca="1">IF(OR(ISERROR($L1714),$H1714="",$H1714=0),"",OFFSET(M$1,MATCH($K1714,$K$1:$K1714,0)-1,0))</f>
        <v>F</v>
      </c>
    </row>
    <row r="1715" spans="1:14" customFormat="1" ht="12.75" x14ac:dyDescent="0.2">
      <c r="K1715">
        <f>COUNTA($A$1:$A1715)-1</f>
        <v>264</v>
      </c>
      <c r="M1715" s="85" t="str">
        <f ca="1">IF(OFFSET($M$1,MATCH(OFFSET(K1715,-1,0),$K$1:$K1715,0)-1,0)="F","F","")</f>
        <v>F</v>
      </c>
    </row>
    <row r="1716" spans="1:14" ht="22.5" x14ac:dyDescent="0.2">
      <c r="A1716" s="83" t="str">
        <f>CONCATENAR</f>
        <v>Composição FNDE 40</v>
      </c>
      <c r="B1716" s="86" t="s">
        <v>8423</v>
      </c>
      <c r="C1716" s="86" t="s">
        <v>8505</v>
      </c>
      <c r="D1716" s="87" t="s">
        <v>8339</v>
      </c>
      <c r="E1716" s="86" t="s">
        <v>6149</v>
      </c>
      <c r="F1716" s="88">
        <f t="shared" ref="F1716:G1716" ca="1" si="381">IF($L1716&gt;0,SUM(OFFSET(F1716,1,0,$L1716),0))</f>
        <v>0</v>
      </c>
      <c r="G1716" s="88">
        <f t="shared" ca="1" si="381"/>
        <v>549.76</v>
      </c>
      <c r="H1716" s="89"/>
      <c r="I1716" s="90">
        <f t="shared" ref="I1716:J1716" ca="1" si="382">IF(ISERROR(F1716),0,F1716)</f>
        <v>0</v>
      </c>
      <c r="J1716" s="91">
        <f t="shared" ca="1" si="382"/>
        <v>549.76</v>
      </c>
      <c r="K1716" s="1">
        <f>COUNTA($A$1:$A1716)-1</f>
        <v>265</v>
      </c>
      <c r="L1716" s="1">
        <f>IF(MAX(K:K)=K1716,MATCH(9999999,$K:$K)+1,MATCH(K1716+1,K:K,0))-ROW(L1716)-2</f>
        <v>5</v>
      </c>
      <c r="M1716" s="3" t="str">
        <f ca="1">IF(AND(OR(I1716&lt;&gt;0,J1716&lt;&gt;0),N1716="Sim"),"F","")</f>
        <v>F</v>
      </c>
      <c r="N1716" s="84" t="s">
        <v>64</v>
      </c>
    </row>
    <row r="1717" spans="1:14" ht="22.5" x14ac:dyDescent="0.2">
      <c r="B1717" s="92" t="s">
        <v>6169</v>
      </c>
      <c r="C1717" s="92" t="s">
        <v>8389</v>
      </c>
      <c r="D1717" s="79" t="str">
        <f ca="1">IF(ISNUMBER($L1717),OFFSET(Banco!$A$1,Composições!$L1717-1,COLUMN(Composições!D1717)-1),"")</f>
        <v>GRANITO PARA BANCADA, POLIDO, TIPO ANDORINHA/ QUARTZ/ CASTELO/ CORUMBA OU OUTROS EQUIVALENTES DA REGIAO, E= *2,5* CM</v>
      </c>
      <c r="E1717" s="78" t="str">
        <f ca="1">IF(ISNUMBER($L1717),OFFSET(Banco!$A$1,Composições!$L1717-1,COLUMN(Composições!E1717)-1),"")</f>
        <v>M2</v>
      </c>
      <c r="F1717" s="78">
        <f t="shared" ref="F1717:G1721" ca="1" si="383">TRUNC($H1717*ROUND(I1717,2),2)</f>
        <v>0</v>
      </c>
      <c r="G1717" s="78">
        <f t="shared" ca="1" si="383"/>
        <v>458.11</v>
      </c>
      <c r="H1717" s="80">
        <v>1.0049999999999999</v>
      </c>
      <c r="I1717" s="81">
        <f ca="1">IF(ISNUMBER($L1717),VALUE(OFFSET(Banco!$A$1,Composições!$L1717-1,COLUMN(Composições!I1717)-4)),0)</f>
        <v>0</v>
      </c>
      <c r="J1717" s="81">
        <f ca="1">IF(ISNUMBER($L1717),VALUE(OFFSET(Banco!$A$1,Composições!$L1717-1,COLUMN(Composições!J1717)-4)),0)</f>
        <v>455.84</v>
      </c>
      <c r="K1717" s="1">
        <f>COUNTA($A$1:$A1717)-1</f>
        <v>265</v>
      </c>
      <c r="L1717" s="1">
        <f ca="1">MATCH(Composições!CONCATENAR,Banco!$A:$A,0)</f>
        <v>12119</v>
      </c>
      <c r="M1717" s="82" t="str">
        <f ca="1">IF(OR(ISERROR($L1717),$H1717="",$H1717=0),"",OFFSET(M$1,MATCH($K1717,$K$1:$K1717,0)-1,0))</f>
        <v>F</v>
      </c>
    </row>
    <row r="1718" spans="1:14" x14ac:dyDescent="0.2">
      <c r="B1718" s="92" t="s">
        <v>6169</v>
      </c>
      <c r="C1718" s="92" t="s">
        <v>8120</v>
      </c>
      <c r="D1718" s="79" t="str">
        <f ca="1">IF(ISNUMBER($L1718),OFFSET(Banco!$A$1,Composições!$L1718-1,COLUMN(Composições!D1718)-1),"")</f>
        <v>MASSA PLASTICA PARA MARMORE/GRANITO</v>
      </c>
      <c r="E1718" s="78" t="str">
        <f ca="1">IF(ISNUMBER($L1718),OFFSET(Banco!$A$1,Composições!$L1718-1,COLUMN(Composições!E1718)-1),"")</f>
        <v>KG</v>
      </c>
      <c r="F1718" s="78">
        <f t="shared" ca="1" si="383"/>
        <v>0</v>
      </c>
      <c r="G1718" s="78">
        <f t="shared" ca="1" si="383"/>
        <v>19.010000000000002</v>
      </c>
      <c r="H1718" s="80">
        <v>0.52280000000000004</v>
      </c>
      <c r="I1718" s="81">
        <f ca="1">IF(ISNUMBER($L1718),VALUE(OFFSET(Banco!$A$1,Composições!$L1718-1,COLUMN(Composições!I1718)-4)),0)</f>
        <v>0</v>
      </c>
      <c r="J1718" s="81">
        <f ca="1">IF(ISNUMBER($L1718),VALUE(OFFSET(Banco!$A$1,Composições!$L1718-1,COLUMN(Composições!J1718)-4)),0)</f>
        <v>36.369999999999997</v>
      </c>
      <c r="K1718" s="1">
        <f>COUNTA($A$1:$A1718)-1</f>
        <v>265</v>
      </c>
      <c r="L1718" s="1">
        <f ca="1">MATCH(Composições!CONCATENAR,Banco!$A:$A,0)</f>
        <v>12849</v>
      </c>
      <c r="M1718" s="82" t="str">
        <f ca="1">IF(OR(ISERROR($L1718),$H1718="",$H1718=0),"",OFFSET(M$1,MATCH($K1718,$K$1:$K1718,0)-1,0))</f>
        <v>F</v>
      </c>
    </row>
    <row r="1719" spans="1:14" x14ac:dyDescent="0.2">
      <c r="B1719" s="92" t="s">
        <v>6169</v>
      </c>
      <c r="C1719" s="92" t="s">
        <v>8118</v>
      </c>
      <c r="D1719" s="79" t="str">
        <f ca="1">IF(ISNUMBER($L1719),OFFSET(Banco!$A$1,Composições!$L1719-1,COLUMN(Composições!D1719)-1),"")</f>
        <v>REJUNTE EPOXI, QUALQUER COR</v>
      </c>
      <c r="E1719" s="78" t="str">
        <f ca="1">IF(ISNUMBER($L1719),OFFSET(Banco!$A$1,Composições!$L1719-1,COLUMN(Composições!E1719)-1),"")</f>
        <v>KG</v>
      </c>
      <c r="F1719" s="78">
        <f t="shared" ca="1" si="383"/>
        <v>0</v>
      </c>
      <c r="G1719" s="78">
        <f t="shared" ca="1" si="383"/>
        <v>1.82</v>
      </c>
      <c r="H1719" s="80">
        <v>2.1100000000000001E-2</v>
      </c>
      <c r="I1719" s="81">
        <f ca="1">IF(ISNUMBER($L1719),VALUE(OFFSET(Banco!$A$1,Composições!$L1719-1,COLUMN(Composições!I1719)-4)),0)</f>
        <v>0</v>
      </c>
      <c r="J1719" s="81">
        <f ca="1">IF(ISNUMBER($L1719),VALUE(OFFSET(Banco!$A$1,Composições!$L1719-1,COLUMN(Composições!J1719)-4)),0)</f>
        <v>86.57</v>
      </c>
      <c r="K1719" s="1">
        <f>COUNTA($A$1:$A1719)-1</f>
        <v>265</v>
      </c>
      <c r="L1719" s="1">
        <f ca="1">MATCH(Composições!CONCATENAR,Banco!$A:$A,0)</f>
        <v>13644</v>
      </c>
      <c r="M1719" s="82" t="str">
        <f ca="1">IF(OR(ISERROR($L1719),$H1719="",$H1719=0),"",OFFSET(M$1,MATCH($K1719,$K$1:$K1719,0)-1,0))</f>
        <v>F</v>
      </c>
    </row>
    <row r="1720" spans="1:14" x14ac:dyDescent="0.2">
      <c r="B1720" s="92" t="s">
        <v>6165</v>
      </c>
      <c r="C1720" s="92" t="s">
        <v>151</v>
      </c>
      <c r="D1720" s="79" t="str">
        <f ca="1">IF(ISNUMBER($L1720),OFFSET(Banco!$A$1,Composições!$L1720-1,COLUMN(Composições!D1720)-1),"")</f>
        <v>MARMORISTA/GRANITEIRO COM ENCARGOS COMPLEMENTARES</v>
      </c>
      <c r="E1720" s="78" t="str">
        <f ca="1">IF(ISNUMBER($L1720),OFFSET(Banco!$A$1,Composições!$L1720-1,COLUMN(Composições!E1720)-1),"")</f>
        <v>H</v>
      </c>
      <c r="F1720" s="78">
        <f t="shared" ca="1" si="383"/>
        <v>0</v>
      </c>
      <c r="G1720" s="78">
        <f t="shared" ca="1" si="383"/>
        <v>48.56</v>
      </c>
      <c r="H1720" s="80">
        <v>1.4944</v>
      </c>
      <c r="I1720" s="81">
        <f ca="1">IF(ISNUMBER($L1720),VALUE(OFFSET(Banco!$A$1,Composições!$L1720-1,COLUMN(Composições!I1720)-4)),0)</f>
        <v>0</v>
      </c>
      <c r="J1720" s="81">
        <f ca="1">IF(ISNUMBER($L1720),VALUE(OFFSET(Banco!$A$1,Composições!$L1720-1,COLUMN(Composições!J1720)-4)),0)</f>
        <v>32.5</v>
      </c>
      <c r="K1720" s="1">
        <f>COUNTA($A$1:$A1720)-1</f>
        <v>265</v>
      </c>
      <c r="L1720" s="1">
        <f ca="1">MATCH(Composições!CONCATENAR,Banco!$A:$A,0)</f>
        <v>7285</v>
      </c>
      <c r="M1720" s="82" t="str">
        <f ca="1">IF(OR(ISERROR($L1720),$H1720="",$H1720=0),"",OFFSET(M$1,MATCH($K1720,$K$1:$K1720,0)-1,0))</f>
        <v>F</v>
      </c>
    </row>
    <row r="1721" spans="1:14" x14ac:dyDescent="0.2">
      <c r="B1721" s="92" t="s">
        <v>6165</v>
      </c>
      <c r="C1721" s="92" t="s">
        <v>156</v>
      </c>
      <c r="D1721" s="79" t="str">
        <f ca="1">IF(ISNUMBER($L1721),OFFSET(Banco!$A$1,Composições!$L1721-1,COLUMN(Composições!D1721)-1),"")</f>
        <v>SERVENTE COM ENCARGOS COMPLEMENTARES</v>
      </c>
      <c r="E1721" s="78" t="str">
        <f ca="1">IF(ISNUMBER($L1721),OFFSET(Banco!$A$1,Composições!$L1721-1,COLUMN(Composições!E1721)-1),"")</f>
        <v>H</v>
      </c>
      <c r="F1721" s="78">
        <f t="shared" ca="1" si="383"/>
        <v>0</v>
      </c>
      <c r="G1721" s="78">
        <f t="shared" ca="1" si="383"/>
        <v>22.26</v>
      </c>
      <c r="H1721" s="80">
        <v>0.98340000000000005</v>
      </c>
      <c r="I1721" s="81">
        <f ca="1">IF(ISNUMBER($L1721),VALUE(OFFSET(Banco!$A$1,Composições!$L1721-1,COLUMN(Composições!I1721)-4)),0)</f>
        <v>0</v>
      </c>
      <c r="J1721" s="81">
        <f ca="1">IF(ISNUMBER($L1721),VALUE(OFFSET(Banco!$A$1,Composições!$L1721-1,COLUMN(Composições!J1721)-4)),0)</f>
        <v>22.64</v>
      </c>
      <c r="K1721" s="1">
        <f>COUNTA($A$1:$A1721)-1</f>
        <v>265</v>
      </c>
      <c r="L1721" s="1">
        <f ca="1">MATCH(Composições!CONCATENAR,Banco!$A:$A,0)</f>
        <v>7362</v>
      </c>
      <c r="M1721" s="82" t="str">
        <f ca="1">IF(OR(ISERROR($L1721),$H1721="",$H1721=0),"",OFFSET(M$1,MATCH($K1721,$K$1:$K1721,0)-1,0))</f>
        <v>F</v>
      </c>
    </row>
    <row r="1722" spans="1:14" customFormat="1" ht="12.75" x14ac:dyDescent="0.2">
      <c r="K1722">
        <f>COUNTA($A$1:$A1722)-1</f>
        <v>265</v>
      </c>
      <c r="M1722" s="85" t="str">
        <f ca="1">IF(OFFSET($M$1,MATCH(OFFSET(K1722,-1,0),$K$1:$K1722,0)-1,0)="F","F","")</f>
        <v>F</v>
      </c>
    </row>
    <row r="1723" spans="1:14" ht="22.5" x14ac:dyDescent="0.2">
      <c r="A1723" s="83" t="str">
        <f>CONCATENAR</f>
        <v>Composição FNDE 47</v>
      </c>
      <c r="B1723" s="86" t="s">
        <v>8423</v>
      </c>
      <c r="C1723" s="86" t="s">
        <v>8506</v>
      </c>
      <c r="D1723" s="87" t="s">
        <v>8335</v>
      </c>
      <c r="E1723" s="86" t="s">
        <v>6149</v>
      </c>
      <c r="F1723" s="88">
        <f t="shared" ref="F1723:G1723" ca="1" si="384">IF($L1723&gt;0,SUM(OFFSET(F1723,1,0,$L1723),0))</f>
        <v>0</v>
      </c>
      <c r="G1723" s="88">
        <f t="shared" ca="1" si="384"/>
        <v>490.4</v>
      </c>
      <c r="H1723" s="89"/>
      <c r="I1723" s="90">
        <f t="shared" ref="I1723:J1723" ca="1" si="385">IF(ISERROR(F1723),0,F1723)</f>
        <v>0</v>
      </c>
      <c r="J1723" s="91">
        <f t="shared" ca="1" si="385"/>
        <v>490.4</v>
      </c>
      <c r="K1723" s="1">
        <f>COUNTA($A$1:$A1723)-1</f>
        <v>266</v>
      </c>
      <c r="L1723" s="1">
        <f>IF(MAX(K:K)=K1723,MATCH(9999999,$K:$K)+1,MATCH(K1723+1,K:K,0))-ROW(L1723)-2</f>
        <v>4</v>
      </c>
      <c r="M1723" s="3" t="str">
        <f ca="1">IF(AND(OR(I1723&lt;&gt;0,J1723&lt;&gt;0),N1723="Sim"),"F","")</f>
        <v>F</v>
      </c>
      <c r="N1723" s="84" t="s">
        <v>64</v>
      </c>
    </row>
    <row r="1724" spans="1:14" ht="22.5" x14ac:dyDescent="0.2">
      <c r="B1724" s="92" t="s">
        <v>6169</v>
      </c>
      <c r="C1724" s="92" t="s">
        <v>8389</v>
      </c>
      <c r="D1724" s="79" t="str">
        <f ca="1">IF(ISNUMBER($L1724),OFFSET(Banco!$A$1,Composições!$L1724-1,COLUMN(Composições!D1724)-1),"")</f>
        <v>GRANITO PARA BANCADA, POLIDO, TIPO ANDORINHA/ QUARTZ/ CASTELO/ CORUMBA OU OUTROS EQUIVALENTES DA REGIAO, E= *2,5* CM</v>
      </c>
      <c r="E1724" s="78" t="str">
        <f ca="1">IF(ISNUMBER($L1724),OFFSET(Banco!$A$1,Composições!$L1724-1,COLUMN(Composições!E1724)-1),"")</f>
        <v>M2</v>
      </c>
      <c r="F1724" s="78">
        <f t="shared" ref="F1724:G1727" ca="1" si="386">TRUNC($H1724*ROUND(I1724,2),2)</f>
        <v>0</v>
      </c>
      <c r="G1724" s="78">
        <f t="shared" ca="1" si="386"/>
        <v>455.84</v>
      </c>
      <c r="H1724" s="80">
        <v>1</v>
      </c>
      <c r="I1724" s="81">
        <f ca="1">IF(ISNUMBER($L1724),VALUE(OFFSET(Banco!$A$1,Composições!$L1724-1,COLUMN(Composições!I1724)-4)),0)</f>
        <v>0</v>
      </c>
      <c r="J1724" s="81">
        <f ca="1">IF(ISNUMBER($L1724),VALUE(OFFSET(Banco!$A$1,Composições!$L1724-1,COLUMN(Composições!J1724)-4)),0)</f>
        <v>455.84</v>
      </c>
      <c r="K1724" s="1">
        <f>COUNTA($A$1:$A1724)-1</f>
        <v>266</v>
      </c>
      <c r="L1724" s="1">
        <f ca="1">MATCH(Composições!CONCATENAR,Banco!$A:$A,0)</f>
        <v>12119</v>
      </c>
      <c r="M1724" s="82" t="str">
        <f ca="1">IF(OR(ISERROR($L1724),$H1724="",$H1724=0),"",OFFSET(M$1,MATCH($K1724,$K$1:$K1724,0)-1,0))</f>
        <v>F</v>
      </c>
    </row>
    <row r="1725" spans="1:14" x14ac:dyDescent="0.2">
      <c r="B1725" s="92" t="s">
        <v>6169</v>
      </c>
      <c r="C1725" s="92" t="s">
        <v>8118</v>
      </c>
      <c r="D1725" s="79" t="str">
        <f ca="1">IF(ISNUMBER($L1725),OFFSET(Banco!$A$1,Composições!$L1725-1,COLUMN(Composições!D1725)-1),"")</f>
        <v>REJUNTE EPOXI, QUALQUER COR</v>
      </c>
      <c r="E1725" s="78" t="str">
        <f ca="1">IF(ISNUMBER($L1725),OFFSET(Banco!$A$1,Composições!$L1725-1,COLUMN(Composições!E1725)-1),"")</f>
        <v>KG</v>
      </c>
      <c r="F1725" s="78">
        <f t="shared" ca="1" si="386"/>
        <v>0</v>
      </c>
      <c r="G1725" s="78">
        <f t="shared" ca="1" si="386"/>
        <v>1.33</v>
      </c>
      <c r="H1725" s="80">
        <v>1.54E-2</v>
      </c>
      <c r="I1725" s="81">
        <f ca="1">IF(ISNUMBER($L1725),VALUE(OFFSET(Banco!$A$1,Composições!$L1725-1,COLUMN(Composições!I1725)-4)),0)</f>
        <v>0</v>
      </c>
      <c r="J1725" s="81">
        <f ca="1">IF(ISNUMBER($L1725),VALUE(OFFSET(Banco!$A$1,Composições!$L1725-1,COLUMN(Composições!J1725)-4)),0)</f>
        <v>86.57</v>
      </c>
      <c r="K1725" s="1">
        <f>COUNTA($A$1:$A1725)-1</f>
        <v>266</v>
      </c>
      <c r="L1725" s="1">
        <f ca="1">MATCH(Composições!CONCATENAR,Banco!$A:$A,0)</f>
        <v>13644</v>
      </c>
      <c r="M1725" s="82" t="str">
        <f ca="1">IF(OR(ISERROR($L1725),$H1725="",$H1725=0),"",OFFSET(M$1,MATCH($K1725,$K$1:$K1725,0)-1,0))</f>
        <v>F</v>
      </c>
    </row>
    <row r="1726" spans="1:14" x14ac:dyDescent="0.2">
      <c r="B1726" s="92" t="s">
        <v>6165</v>
      </c>
      <c r="C1726" s="92" t="s">
        <v>151</v>
      </c>
      <c r="D1726" s="79" t="str">
        <f ca="1">IF(ISNUMBER($L1726),OFFSET(Banco!$A$1,Composições!$L1726-1,COLUMN(Composições!D1726)-1),"")</f>
        <v>MARMORISTA/GRANITEIRO COM ENCARGOS COMPLEMENTARES</v>
      </c>
      <c r="E1726" s="78" t="str">
        <f ca="1">IF(ISNUMBER($L1726),OFFSET(Banco!$A$1,Composições!$L1726-1,COLUMN(Composições!E1726)-1),"")</f>
        <v>H</v>
      </c>
      <c r="F1726" s="78">
        <f t="shared" ca="1" si="386"/>
        <v>0</v>
      </c>
      <c r="G1726" s="78">
        <f t="shared" ca="1" si="386"/>
        <v>16.25</v>
      </c>
      <c r="H1726" s="80">
        <v>0.5</v>
      </c>
      <c r="I1726" s="81">
        <f ca="1">IF(ISNUMBER($L1726),VALUE(OFFSET(Banco!$A$1,Composições!$L1726-1,COLUMN(Composições!I1726)-4)),0)</f>
        <v>0</v>
      </c>
      <c r="J1726" s="81">
        <f ca="1">IF(ISNUMBER($L1726),VALUE(OFFSET(Banco!$A$1,Composições!$L1726-1,COLUMN(Composições!J1726)-4)),0)</f>
        <v>32.5</v>
      </c>
      <c r="K1726" s="1">
        <f>COUNTA($A$1:$A1726)-1</f>
        <v>266</v>
      </c>
      <c r="L1726" s="1">
        <f ca="1">MATCH(Composições!CONCATENAR,Banco!$A:$A,0)</f>
        <v>7285</v>
      </c>
      <c r="M1726" s="82" t="str">
        <f ca="1">IF(OR(ISERROR($L1726),$H1726="",$H1726=0),"",OFFSET(M$1,MATCH($K1726,$K$1:$K1726,0)-1,0))</f>
        <v>F</v>
      </c>
    </row>
    <row r="1727" spans="1:14" x14ac:dyDescent="0.2">
      <c r="B1727" s="92" t="s">
        <v>6165</v>
      </c>
      <c r="C1727" s="92" t="s">
        <v>156</v>
      </c>
      <c r="D1727" s="79" t="str">
        <f ca="1">IF(ISNUMBER($L1727),OFFSET(Banco!$A$1,Composições!$L1727-1,COLUMN(Composições!D1727)-1),"")</f>
        <v>SERVENTE COM ENCARGOS COMPLEMENTARES</v>
      </c>
      <c r="E1727" s="78" t="str">
        <f ca="1">IF(ISNUMBER($L1727),OFFSET(Banco!$A$1,Composições!$L1727-1,COLUMN(Composições!E1727)-1),"")</f>
        <v>H</v>
      </c>
      <c r="F1727" s="78">
        <f t="shared" ca="1" si="386"/>
        <v>0</v>
      </c>
      <c r="G1727" s="78">
        <f t="shared" ca="1" si="386"/>
        <v>16.98</v>
      </c>
      <c r="H1727" s="80">
        <v>0.75</v>
      </c>
      <c r="I1727" s="81">
        <f ca="1">IF(ISNUMBER($L1727),VALUE(OFFSET(Banco!$A$1,Composições!$L1727-1,COLUMN(Composições!I1727)-4)),0)</f>
        <v>0</v>
      </c>
      <c r="J1727" s="81">
        <f ca="1">IF(ISNUMBER($L1727),VALUE(OFFSET(Banco!$A$1,Composições!$L1727-1,COLUMN(Composições!J1727)-4)),0)</f>
        <v>22.64</v>
      </c>
      <c r="K1727" s="1">
        <f>COUNTA($A$1:$A1727)-1</f>
        <v>266</v>
      </c>
      <c r="L1727" s="1">
        <f ca="1">MATCH(Composições!CONCATENAR,Banco!$A:$A,0)</f>
        <v>7362</v>
      </c>
      <c r="M1727" s="82" t="str">
        <f ca="1">IF(OR(ISERROR($L1727),$H1727="",$H1727=0),"",OFFSET(M$1,MATCH($K1727,$K$1:$K1727,0)-1,0))</f>
        <v>F</v>
      </c>
    </row>
    <row r="1728" spans="1:14" customFormat="1" ht="12.75" x14ac:dyDescent="0.2">
      <c r="K1728">
        <f>COUNTA($A$1:$A1728)-1</f>
        <v>266</v>
      </c>
      <c r="M1728" s="85" t="str">
        <f ca="1">IF(OFFSET($M$1,MATCH(OFFSET(K1728,-1,0),$K$1:$K1728,0)-1,0)="F","F","")</f>
        <v>F</v>
      </c>
    </row>
    <row r="1729" spans="1:14" x14ac:dyDescent="0.2">
      <c r="A1729" s="83" t="str">
        <f>CONCATENAR</f>
        <v>Composição 99856</v>
      </c>
      <c r="B1729" s="86" t="s">
        <v>8423</v>
      </c>
      <c r="C1729" s="86" t="s">
        <v>8330</v>
      </c>
      <c r="D1729" s="87" t="s">
        <v>8508</v>
      </c>
      <c r="E1729" s="86" t="s">
        <v>6147</v>
      </c>
      <c r="F1729" s="88">
        <f t="shared" ref="F1729:G1729" ca="1" si="387">IF($L1729&gt;0,SUM(OFFSET(F1729,1,0,$L1729),0))</f>
        <v>0</v>
      </c>
      <c r="G1729" s="88">
        <f t="shared" ca="1" si="387"/>
        <v>210.07999999999998</v>
      </c>
      <c r="H1729" s="89"/>
      <c r="I1729" s="90">
        <f t="shared" ref="I1729:J1729" ca="1" si="388">IF(ISERROR(F1729),0,F1729)</f>
        <v>0</v>
      </c>
      <c r="J1729" s="91">
        <f t="shared" ca="1" si="388"/>
        <v>210.07999999999998</v>
      </c>
      <c r="K1729" s="1">
        <f>COUNTA($A$1:$A1729)-1</f>
        <v>267</v>
      </c>
      <c r="L1729" s="1">
        <f>IF(MAX(K:K)=K1729,MATCH(9999999,$K:$K)+1,MATCH(K1729+1,K:K,0))-ROW(L1729)-2</f>
        <v>6</v>
      </c>
      <c r="M1729" s="3" t="str">
        <f ca="1">IF(AND(OR(I1729&lt;&gt;0,J1729&lt;&gt;0),N1729="Sim"),"F","")</f>
        <v>F</v>
      </c>
      <c r="N1729" s="84" t="s">
        <v>64</v>
      </c>
    </row>
    <row r="1730" spans="1:14" ht="22.5" x14ac:dyDescent="0.2">
      <c r="B1730" s="92" t="s">
        <v>6165</v>
      </c>
      <c r="C1730" s="92" t="s">
        <v>8394</v>
      </c>
      <c r="D1730" s="79" t="str">
        <f ca="1">IF(ISNUMBER($L1730),OFFSET(Banco!$A$1,Composições!$L1730-1,COLUMN(Composições!D1730)-1),"")</f>
        <v>BARRA DE APOIO RETA, EM ACO INOX POLIDO, COMPRIMENTO 70CM, DIAMETRO MINIMO 3 CM</v>
      </c>
      <c r="E1730" s="78" t="str">
        <f ca="1">IF(ISNUMBER($L1730),OFFSET(Banco!$A$1,Composições!$L1730-1,COLUMN(Composições!E1730)-1),"")</f>
        <v>UN</v>
      </c>
      <c r="F1730" s="78">
        <f t="shared" ref="F1730:G1735" ca="1" si="389">TRUNC($H1730*ROUND(I1730,2),2)</f>
        <v>0</v>
      </c>
      <c r="G1730" s="78">
        <f t="shared" ca="1" si="389"/>
        <v>148.06</v>
      </c>
      <c r="H1730" s="80">
        <v>0.7</v>
      </c>
      <c r="I1730" s="81">
        <f ca="1">IF(ISNUMBER($L1730),VALUE(OFFSET(Banco!$A$1,Composições!$L1730-1,COLUMN(Composições!I1730)-4)),0)</f>
        <v>0</v>
      </c>
      <c r="J1730" s="81">
        <f ca="1">IF(ISNUMBER($L1730),VALUE(OFFSET(Banco!$A$1,Composições!$L1730-1,COLUMN(Composições!J1730)-4)),0)</f>
        <v>211.52</v>
      </c>
      <c r="K1730" s="1">
        <f>COUNTA($A$1:$A1730)-1</f>
        <v>267</v>
      </c>
      <c r="L1730" s="1">
        <f ca="1">MATCH(Composições!CONCATENAR,Banco!$A:$A,0)</f>
        <v>14843</v>
      </c>
      <c r="M1730" s="82" t="str">
        <f ca="1">IF(OR(ISERROR($L1730),$H1730="",$H1730=0),"",OFFSET(M$1,MATCH($K1730,$K$1:$K1730,0)-1,0))</f>
        <v>F</v>
      </c>
    </row>
    <row r="1731" spans="1:14" ht="22.5" x14ac:dyDescent="0.2">
      <c r="B1731" s="92" t="s">
        <v>6169</v>
      </c>
      <c r="C1731" s="92" t="s">
        <v>7787</v>
      </c>
      <c r="D1731" s="79" t="str">
        <f ca="1">IF(ISNUMBER($L1731),OFFSET(Banco!$A$1,Composições!$L1731-1,COLUMN(Composições!D1731)-1),"")</f>
        <v>BUCHA DE NYLON SEM ABA S10, COM PARAFUSO DE 6,10 X 65 MM EM ACO ZINCADO COM ROSCA SOBERBA, CABECA CHATA E FENDA PHILLIPS</v>
      </c>
      <c r="E1731" s="78" t="str">
        <f ca="1">IF(ISNUMBER($L1731),OFFSET(Banco!$A$1,Composições!$L1731-1,COLUMN(Composições!E1731)-1),"")</f>
        <v>UN</v>
      </c>
      <c r="F1731" s="78">
        <f t="shared" ca="1" si="389"/>
        <v>0</v>
      </c>
      <c r="G1731" s="78">
        <f t="shared" ca="1" si="389"/>
        <v>2</v>
      </c>
      <c r="H1731" s="80">
        <v>2.1819999999999999</v>
      </c>
      <c r="I1731" s="81">
        <f ca="1">IF(ISNUMBER($L1731),VALUE(OFFSET(Banco!$A$1,Composições!$L1731-1,COLUMN(Composições!I1731)-4)),0)</f>
        <v>0</v>
      </c>
      <c r="J1731" s="81">
        <f ca="1">IF(ISNUMBER($L1731),VALUE(OFFSET(Banco!$A$1,Composições!$L1731-1,COLUMN(Composições!J1731)-4)),0)</f>
        <v>0.92</v>
      </c>
      <c r="K1731" s="1">
        <f>COUNTA($A$1:$A1731)-1</f>
        <v>267</v>
      </c>
      <c r="L1731" s="1">
        <f ca="1">MATCH(Composições!CONCATENAR,Banco!$A:$A,0)</f>
        <v>10520</v>
      </c>
      <c r="M1731" s="82" t="str">
        <f ca="1">IF(OR(ISERROR($L1731),$H1731="",$H1731=0),"",OFFSET(M$1,MATCH($K1731,$K$1:$K1731,0)-1,0))</f>
        <v>F</v>
      </c>
    </row>
    <row r="1732" spans="1:14" x14ac:dyDescent="0.2">
      <c r="B1732" s="92" t="s">
        <v>6169</v>
      </c>
      <c r="C1732" s="92" t="s">
        <v>8147</v>
      </c>
      <c r="D1732" s="79" t="str">
        <f ca="1">IF(ISNUMBER($L1732),OFFSET(Banco!$A$1,Composições!$L1732-1,COLUMN(Composições!D1732)-1),"")</f>
        <v>ELETRODO REVESTIDO AWS - E6013, DIAMETRO IGUAL A 2,50 MM</v>
      </c>
      <c r="E1732" s="78" t="str">
        <f ca="1">IF(ISNUMBER($L1732),OFFSET(Banco!$A$1,Composições!$L1732-1,COLUMN(Composições!E1732)-1),"")</f>
        <v>KG</v>
      </c>
      <c r="F1732" s="78">
        <f t="shared" ca="1" si="389"/>
        <v>0</v>
      </c>
      <c r="G1732" s="78">
        <f t="shared" ca="1" si="389"/>
        <v>0.25</v>
      </c>
      <c r="H1732" s="80">
        <v>4.0000000000000001E-3</v>
      </c>
      <c r="I1732" s="81">
        <f ca="1">IF(ISNUMBER($L1732),VALUE(OFFSET(Banco!$A$1,Composições!$L1732-1,COLUMN(Composições!I1732)-4)),0)</f>
        <v>0</v>
      </c>
      <c r="J1732" s="81">
        <f ca="1">IF(ISNUMBER($L1732),VALUE(OFFSET(Banco!$A$1,Composições!$L1732-1,COLUMN(Composições!J1732)-4)),0)</f>
        <v>64.760000000000005</v>
      </c>
      <c r="K1732" s="1">
        <f>COUNTA($A$1:$A1732)-1</f>
        <v>267</v>
      </c>
      <c r="L1732" s="1">
        <f ca="1">MATCH(Composições!CONCATENAR,Banco!$A:$A,0)</f>
        <v>11733</v>
      </c>
      <c r="M1732" s="82" t="str">
        <f ca="1">IF(OR(ISERROR($L1732),$H1732="",$H1732=0),"",OFFSET(M$1,MATCH($K1732,$K$1:$K1732,0)-1,0))</f>
        <v>F</v>
      </c>
    </row>
    <row r="1733" spans="1:14" ht="22.5" x14ac:dyDescent="0.2">
      <c r="B1733" s="92" t="s">
        <v>6169</v>
      </c>
      <c r="C1733" s="92" t="s">
        <v>8395</v>
      </c>
      <c r="D1733" s="79" t="str">
        <f ca="1">IF(ISNUMBER($L1733),OFFSET(Banco!$A$1,Composições!$L1733-1,COLUMN(Composições!D1733)-1),"")</f>
        <v>REBITE DE REPUXO EM ALUMINIO VAZADO, DIAMETRO 3,2 X 8 MM DE COMPRIMENTO (1KG = 1025 UNIDADES)</v>
      </c>
      <c r="E1733" s="78" t="str">
        <f ca="1">IF(ISNUMBER($L1733),OFFSET(Banco!$A$1,Composições!$L1733-1,COLUMN(Composições!E1733)-1),"")</f>
        <v>KG</v>
      </c>
      <c r="F1733" s="78">
        <f t="shared" ca="1" si="389"/>
        <v>0</v>
      </c>
      <c r="G1733" s="78">
        <f t="shared" ca="1" si="389"/>
        <v>0.21</v>
      </c>
      <c r="H1733" s="80">
        <v>2E-3</v>
      </c>
      <c r="I1733" s="81">
        <f ca="1">IF(ISNUMBER($L1733),VALUE(OFFSET(Banco!$A$1,Composições!$L1733-1,COLUMN(Composições!I1733)-4)),0)</f>
        <v>0</v>
      </c>
      <c r="J1733" s="81">
        <f ca="1">IF(ISNUMBER($L1733),VALUE(OFFSET(Banco!$A$1,Composições!$L1733-1,COLUMN(Composições!J1733)-4)),0)</f>
        <v>107.99</v>
      </c>
      <c r="K1733" s="1">
        <f>COUNTA($A$1:$A1733)-1</f>
        <v>267</v>
      </c>
      <c r="L1733" s="1">
        <f ca="1">MATCH(Composições!CONCATENAR,Banco!$A:$A,0)</f>
        <v>13585</v>
      </c>
      <c r="M1733" s="82" t="str">
        <f ca="1">IF(OR(ISERROR($L1733),$H1733="",$H1733=0),"",OFFSET(M$1,MATCH($K1733,$K$1:$K1733,0)-1,0))</f>
        <v>F</v>
      </c>
    </row>
    <row r="1734" spans="1:14" x14ac:dyDescent="0.2">
      <c r="B1734" s="92" t="s">
        <v>6165</v>
      </c>
      <c r="C1734" s="92" t="s">
        <v>143</v>
      </c>
      <c r="D1734" s="79" t="str">
        <f ca="1">IF(ISNUMBER($L1734),OFFSET(Banco!$A$1,Composições!$L1734-1,COLUMN(Composições!D1734)-1),"")</f>
        <v>AUXILIAR DE SERRALHEIRO COM ENCARGOS COMPLEMENTARES</v>
      </c>
      <c r="E1734" s="78" t="str">
        <f ca="1">IF(ISNUMBER($L1734),OFFSET(Banco!$A$1,Composições!$L1734-1,COLUMN(Composições!E1734)-1),"")</f>
        <v>H</v>
      </c>
      <c r="F1734" s="78">
        <f t="shared" ca="1" si="389"/>
        <v>0</v>
      </c>
      <c r="G1734" s="78">
        <f t="shared" ca="1" si="389"/>
        <v>23.76</v>
      </c>
      <c r="H1734" s="80">
        <v>0.95</v>
      </c>
      <c r="I1734" s="81">
        <f ca="1">IF(ISNUMBER($L1734),VALUE(OFFSET(Banco!$A$1,Composições!$L1734-1,COLUMN(Composições!I1734)-4)),0)</f>
        <v>0</v>
      </c>
      <c r="J1734" s="81">
        <f ca="1">IF(ISNUMBER($L1734),VALUE(OFFSET(Banco!$A$1,Composições!$L1734-1,COLUMN(Composições!J1734)-4)),0)</f>
        <v>25.02</v>
      </c>
      <c r="K1734" s="1">
        <f>COUNTA($A$1:$A1734)-1</f>
        <v>267</v>
      </c>
      <c r="L1734" s="1">
        <f ca="1">MATCH(Composições!CONCATENAR,Banco!$A:$A,0)</f>
        <v>7049</v>
      </c>
      <c r="M1734" s="82" t="str">
        <f ca="1">IF(OR(ISERROR($L1734),$H1734="",$H1734=0),"",OFFSET(M$1,MATCH($K1734,$K$1:$K1734,0)-1,0))</f>
        <v>F</v>
      </c>
    </row>
    <row r="1735" spans="1:14" x14ac:dyDescent="0.2">
      <c r="B1735" s="92" t="s">
        <v>6165</v>
      </c>
      <c r="C1735" s="92" t="s">
        <v>155</v>
      </c>
      <c r="D1735" s="79" t="str">
        <f ca="1">IF(ISNUMBER($L1735),OFFSET(Banco!$A$1,Composições!$L1735-1,COLUMN(Composições!D1735)-1),"")</f>
        <v>SERRALHEIRO COM ENCARGOS COMPLEMENTARES</v>
      </c>
      <c r="E1735" s="78" t="str">
        <f ca="1">IF(ISNUMBER($L1735),OFFSET(Banco!$A$1,Composições!$L1735-1,COLUMN(Composições!E1735)-1),"")</f>
        <v>H</v>
      </c>
      <c r="F1735" s="78">
        <f t="shared" ca="1" si="389"/>
        <v>0</v>
      </c>
      <c r="G1735" s="78">
        <f t="shared" ca="1" si="389"/>
        <v>35.799999999999997</v>
      </c>
      <c r="H1735" s="80">
        <v>1.1559999999999999</v>
      </c>
      <c r="I1735" s="81">
        <f ca="1">IF(ISNUMBER($L1735),VALUE(OFFSET(Banco!$A$1,Composições!$L1735-1,COLUMN(Composições!I1735)-4)),0)</f>
        <v>0</v>
      </c>
      <c r="J1735" s="81">
        <f ca="1">IF(ISNUMBER($L1735),VALUE(OFFSET(Banco!$A$1,Composições!$L1735-1,COLUMN(Composições!J1735)-4)),0)</f>
        <v>30.97</v>
      </c>
      <c r="K1735" s="1">
        <f>COUNTA($A$1:$A1735)-1</f>
        <v>267</v>
      </c>
      <c r="L1735" s="1">
        <f ca="1">MATCH(Composições!CONCATENAR,Banco!$A:$A,0)</f>
        <v>7360</v>
      </c>
      <c r="M1735" s="82" t="str">
        <f ca="1">IF(OR(ISERROR($L1735),$H1735="",$H1735=0),"",OFFSET(M$1,MATCH($K1735,$K$1:$K1735,0)-1,0))</f>
        <v>F</v>
      </c>
    </row>
    <row r="1736" spans="1:14" customFormat="1" ht="12.75" x14ac:dyDescent="0.2">
      <c r="K1736">
        <f>COUNTA($A$1:$A1736)-1</f>
        <v>267</v>
      </c>
      <c r="M1736" s="85" t="str">
        <f ca="1">IF(OFFSET($M$1,MATCH(OFFSET(K1736,-1,0),$K$1:$K1736,0)-1,0)="F","F","")</f>
        <v>F</v>
      </c>
    </row>
    <row r="1737" spans="1:14" x14ac:dyDescent="0.2">
      <c r="A1737" s="83" t="str">
        <f>CONCATENAR</f>
        <v>Composição FNDE 51</v>
      </c>
      <c r="B1737" s="86" t="s">
        <v>8423</v>
      </c>
      <c r="C1737" s="86" t="s">
        <v>8507</v>
      </c>
      <c r="D1737" s="87" t="s">
        <v>8329</v>
      </c>
      <c r="E1737" s="86" t="s">
        <v>6149</v>
      </c>
      <c r="F1737" s="88">
        <f t="shared" ref="F1737:G1737" ca="1" si="390">IF($L1737&gt;0,SUM(OFFSET(F1737,1,0,$L1737),0))</f>
        <v>0</v>
      </c>
      <c r="G1737" s="88">
        <f t="shared" ca="1" si="390"/>
        <v>596.24</v>
      </c>
      <c r="H1737" s="89"/>
      <c r="I1737" s="90">
        <f t="shared" ref="I1737:J1737" ca="1" si="391">IF(ISERROR(F1737),0,F1737)</f>
        <v>0</v>
      </c>
      <c r="J1737" s="91">
        <f t="shared" ca="1" si="391"/>
        <v>596.24</v>
      </c>
      <c r="K1737" s="1">
        <f>COUNTA($A$1:$A1737)-1</f>
        <v>268</v>
      </c>
      <c r="L1737" s="1">
        <f>IF(MAX(K:K)=K1737,MATCH(9999999,$K:$K)+1,MATCH(K1737+1,K:K,0))-ROW(L1737)-2</f>
        <v>8</v>
      </c>
      <c r="M1737" s="3" t="str">
        <f ca="1">IF(AND(OR(I1737&lt;&gt;0,J1737&lt;&gt;0),N1737="Sim"),"F","")</f>
        <v>F</v>
      </c>
      <c r="N1737" s="84" t="s">
        <v>64</v>
      </c>
    </row>
    <row r="1738" spans="1:14" x14ac:dyDescent="0.2">
      <c r="B1738" s="92" t="s">
        <v>6169</v>
      </c>
      <c r="C1738" s="92" t="s">
        <v>7953</v>
      </c>
      <c r="D1738" s="79" t="str">
        <f ca="1">IF(ISNUMBER($L1738),OFFSET(Banco!$A$1,Composições!$L1738-1,COLUMN(Composições!D1738)-1),"")</f>
        <v>CIMENTO PORTLAND COMPOSTO CP II-32</v>
      </c>
      <c r="E1738" s="78" t="str">
        <f ca="1">IF(ISNUMBER($L1738),OFFSET(Banco!$A$1,Composições!$L1738-1,COLUMN(Composições!E1738)-1),"")</f>
        <v>KG</v>
      </c>
      <c r="F1738" s="78">
        <f t="shared" ref="F1738:G1744" ca="1" si="392">TRUNC($H1738*ROUND(I1738,2),2)</f>
        <v>0</v>
      </c>
      <c r="G1738" s="78">
        <f t="shared" ca="1" si="392"/>
        <v>13.32</v>
      </c>
      <c r="H1738" s="80">
        <v>18</v>
      </c>
      <c r="I1738" s="81">
        <f ca="1">IF(ISNUMBER($L1738),VALUE(OFFSET(Banco!$A$1,Composições!$L1738-1,COLUMN(Composições!I1738)-4)),0)</f>
        <v>0</v>
      </c>
      <c r="J1738" s="81">
        <f ca="1">IF(ISNUMBER($L1738),VALUE(OFFSET(Banco!$A$1,Composições!$L1738-1,COLUMN(Composições!J1738)-4)),0)</f>
        <v>0.74</v>
      </c>
      <c r="K1738" s="1">
        <f>COUNTA($A$1:$A1738)-1</f>
        <v>268</v>
      </c>
      <c r="L1738" s="1">
        <f ca="1">MATCH(Composições!CONCATENAR,Banco!$A:$A,0)</f>
        <v>11088</v>
      </c>
      <c r="M1738" s="82" t="str">
        <f ca="1">IF(OR(ISERROR($L1738),$H1738="",$H1738=0),"",OFFSET(M$1,MATCH($K1738,$K$1:$K1738,0)-1,0))</f>
        <v>F</v>
      </c>
    </row>
    <row r="1739" spans="1:14" x14ac:dyDescent="0.2">
      <c r="B1739" s="92" t="s">
        <v>6165</v>
      </c>
      <c r="C1739" s="92" t="s">
        <v>153</v>
      </c>
      <c r="D1739" s="79" t="str">
        <f ca="1">IF(ISNUMBER($L1739),OFFSET(Banco!$A$1,Composições!$L1739-1,COLUMN(Composições!D1739)-1),"")</f>
        <v>PEDREIRO COM ENCARGOS COMPLEMENTARES</v>
      </c>
      <c r="E1739" s="78" t="str">
        <f ca="1">IF(ISNUMBER($L1739),OFFSET(Banco!$A$1,Composições!$L1739-1,COLUMN(Composições!E1739)-1),"")</f>
        <v>H</v>
      </c>
      <c r="F1739" s="78">
        <f t="shared" ca="1" si="392"/>
        <v>0</v>
      </c>
      <c r="G1739" s="78">
        <f t="shared" ca="1" si="392"/>
        <v>31.21</v>
      </c>
      <c r="H1739" s="80">
        <v>1</v>
      </c>
      <c r="I1739" s="81">
        <f ca="1">IF(ISNUMBER($L1739),VALUE(OFFSET(Banco!$A$1,Composições!$L1739-1,COLUMN(Composições!I1739)-4)),0)</f>
        <v>0</v>
      </c>
      <c r="J1739" s="81">
        <f ca="1">IF(ISNUMBER($L1739),VALUE(OFFSET(Banco!$A$1,Composições!$L1739-1,COLUMN(Composições!J1739)-4)),0)</f>
        <v>31.21</v>
      </c>
      <c r="K1739" s="1">
        <f>COUNTA($A$1:$A1739)-1</f>
        <v>268</v>
      </c>
      <c r="L1739" s="1">
        <f ca="1">MATCH(Composições!CONCATENAR,Banco!$A:$A,0)</f>
        <v>7349</v>
      </c>
      <c r="M1739" s="82" t="str">
        <f ca="1">IF(OR(ISERROR($L1739),$H1739="",$H1739=0),"",OFFSET(M$1,MATCH($K1739,$K$1:$K1739,0)-1,0))</f>
        <v>F</v>
      </c>
    </row>
    <row r="1740" spans="1:14" x14ac:dyDescent="0.2">
      <c r="B1740" s="92" t="s">
        <v>6165</v>
      </c>
      <c r="C1740" s="92" t="s">
        <v>156</v>
      </c>
      <c r="D1740" s="79" t="str">
        <f ca="1">IF(ISNUMBER($L1740),OFFSET(Banco!$A$1,Composições!$L1740-1,COLUMN(Composições!D1740)-1),"")</f>
        <v>SERVENTE COM ENCARGOS COMPLEMENTARES</v>
      </c>
      <c r="E1740" s="78" t="str">
        <f ca="1">IF(ISNUMBER($L1740),OFFSET(Banco!$A$1,Composições!$L1740-1,COLUMN(Composições!E1740)-1),"")</f>
        <v>H</v>
      </c>
      <c r="F1740" s="78">
        <f t="shared" ca="1" si="392"/>
        <v>0</v>
      </c>
      <c r="G1740" s="78">
        <f t="shared" ca="1" si="392"/>
        <v>45.28</v>
      </c>
      <c r="H1740" s="80">
        <v>2</v>
      </c>
      <c r="I1740" s="81">
        <f ca="1">IF(ISNUMBER($L1740),VALUE(OFFSET(Banco!$A$1,Composições!$L1740-1,COLUMN(Composições!I1740)-4)),0)</f>
        <v>0</v>
      </c>
      <c r="J1740" s="81">
        <f ca="1">IF(ISNUMBER($L1740),VALUE(OFFSET(Banco!$A$1,Composições!$L1740-1,COLUMN(Composições!J1740)-4)),0)</f>
        <v>22.64</v>
      </c>
      <c r="K1740" s="1">
        <f>COUNTA($A$1:$A1740)-1</f>
        <v>268</v>
      </c>
      <c r="L1740" s="1">
        <f ca="1">MATCH(Composições!CONCATENAR,Banco!$A:$A,0)</f>
        <v>7362</v>
      </c>
      <c r="M1740" s="82" t="str">
        <f ca="1">IF(OR(ISERROR($L1740),$H1740="",$H1740=0),"",OFFSET(M$1,MATCH($K1740,$K$1:$K1740,0)-1,0))</f>
        <v>F</v>
      </c>
    </row>
    <row r="1741" spans="1:14" ht="33.75" x14ac:dyDescent="0.2">
      <c r="B1741" s="92" t="s">
        <v>6165</v>
      </c>
      <c r="C1741" s="92" t="s">
        <v>124</v>
      </c>
      <c r="D1741" s="79" t="str">
        <f ca="1">IF(ISNUMBER($L1741),OFFSET(Banco!$A$1,Composições!$L1741-1,COLUMN(Composições!D1741)-1),"")</f>
        <v>CHAPISCO APLICADO EM ALVENARIA (SEM PRESENÇA DE VÃOS) E ESTRUTURAS DE CONCRETO DE FACHADA, COM COLHER DE PEDREIRO.  ARGAMASSA TRAÇO 1:3 COM PREPARO MANUAL. AF_10/2022</v>
      </c>
      <c r="E1741" s="78" t="str">
        <f ca="1">IF(ISNUMBER($L1741),OFFSET(Banco!$A$1,Composições!$L1741-1,COLUMN(Composições!E1741)-1),"")</f>
        <v>M2</v>
      </c>
      <c r="F1741" s="78">
        <f t="shared" ca="1" si="392"/>
        <v>0</v>
      </c>
      <c r="G1741" s="78">
        <f t="shared" ca="1" si="392"/>
        <v>9.51</v>
      </c>
      <c r="H1741" s="80">
        <v>1.2</v>
      </c>
      <c r="I1741" s="81">
        <f ca="1">IF(ISNUMBER($L1741),VALUE(OFFSET(Banco!$A$1,Composições!$L1741-1,COLUMN(Composições!I1741)-4)),0)</f>
        <v>0</v>
      </c>
      <c r="J1741" s="81">
        <f ca="1">IF(ISNUMBER($L1741),VALUE(OFFSET(Banco!$A$1,Composições!$L1741-1,COLUMN(Composições!J1741)-4)),0)</f>
        <v>7.93</v>
      </c>
      <c r="K1741" s="1">
        <f>COUNTA($A$1:$A1741)-1</f>
        <v>268</v>
      </c>
      <c r="L1741" s="1">
        <f ca="1">MATCH(Composições!CONCATENAR,Banco!$A:$A,0)</f>
        <v>1532</v>
      </c>
      <c r="M1741" s="82" t="str">
        <f ca="1">IF(OR(ISERROR($L1741),$H1741="",$H1741=0),"",OFFSET(M$1,MATCH($K1741,$K$1:$K1741,0)-1,0))</f>
        <v>F</v>
      </c>
    </row>
    <row r="1742" spans="1:14" ht="22.5" x14ac:dyDescent="0.2">
      <c r="B1742" s="92" t="s">
        <v>6165</v>
      </c>
      <c r="C1742" s="92" t="s">
        <v>111</v>
      </c>
      <c r="D1742" s="79" t="str">
        <f ca="1">IF(ISNUMBER($L1742),OFFSET(Banco!$A$1,Composições!$L1742-1,COLUMN(Composições!D1742)-1),"")</f>
        <v>CONCRETO FCK = 25MPA, TRAÇO 1:2,3:2,7 (EM MASSA SECA DE CIMENTO/ AREIA MÉDIA/ BRITA 1) - PREPARO MECÂNICO COM BETONEIRA 600 L. AF_05/2021</v>
      </c>
      <c r="E1742" s="78" t="str">
        <f ca="1">IF(ISNUMBER($L1742),OFFSET(Banco!$A$1,Composições!$L1742-1,COLUMN(Composições!E1742)-1),"")</f>
        <v>M3</v>
      </c>
      <c r="F1742" s="78">
        <f t="shared" ca="1" si="392"/>
        <v>0</v>
      </c>
      <c r="G1742" s="78">
        <f t="shared" ca="1" si="392"/>
        <v>99.95</v>
      </c>
      <c r="H1742" s="80">
        <v>0.19</v>
      </c>
      <c r="I1742" s="81">
        <f ca="1">IF(ISNUMBER($L1742),VALUE(OFFSET(Banco!$A$1,Composições!$L1742-1,COLUMN(Composições!I1742)-4)),0)</f>
        <v>0</v>
      </c>
      <c r="J1742" s="81">
        <f ca="1">IF(ISNUMBER($L1742),VALUE(OFFSET(Banco!$A$1,Composições!$L1742-1,COLUMN(Composições!J1742)-4)),0)</f>
        <v>526.05999999999995</v>
      </c>
      <c r="K1742" s="1">
        <f>COUNTA($A$1:$A1742)-1</f>
        <v>268</v>
      </c>
      <c r="L1742" s="1">
        <f ca="1">MATCH(Composições!CONCATENAR,Banco!$A:$A,0)</f>
        <v>8515</v>
      </c>
      <c r="M1742" s="82" t="str">
        <f ca="1">IF(OR(ISERROR($L1742),$H1742="",$H1742=0),"",OFFSET(M$1,MATCH($K1742,$K$1:$K1742,0)-1,0))</f>
        <v>F</v>
      </c>
    </row>
    <row r="1743" spans="1:14" x14ac:dyDescent="0.2">
      <c r="B1743" s="92" t="s">
        <v>6165</v>
      </c>
      <c r="C1743" s="92" t="s">
        <v>108</v>
      </c>
      <c r="D1743" s="79" t="str">
        <f ca="1">IF(ISNUMBER($L1743),OFFSET(Banco!$A$1,Composições!$L1743-1,COLUMN(Composições!D1743)-1),"")</f>
        <v>CORTE E DOBRA DE AÇO CA-50, DIÂMETRO DE 6,3 MM. AF_06/2022</v>
      </c>
      <c r="E1743" s="78" t="str">
        <f ca="1">IF(ISNUMBER($L1743),OFFSET(Banco!$A$1,Composições!$L1743-1,COLUMN(Composições!E1743)-1),"")</f>
        <v>KG</v>
      </c>
      <c r="F1743" s="78">
        <f t="shared" ca="1" si="392"/>
        <v>0</v>
      </c>
      <c r="G1743" s="78">
        <f t="shared" ca="1" si="392"/>
        <v>149.11000000000001</v>
      </c>
      <c r="H1743" s="80">
        <v>15.2</v>
      </c>
      <c r="I1743" s="81">
        <f ca="1">IF(ISNUMBER($L1743),VALUE(OFFSET(Banco!$A$1,Composições!$L1743-1,COLUMN(Composições!I1743)-4)),0)</f>
        <v>0</v>
      </c>
      <c r="J1743" s="81">
        <f ca="1">IF(ISNUMBER($L1743),VALUE(OFFSET(Banco!$A$1,Composições!$L1743-1,COLUMN(Composições!J1743)-4)),0)</f>
        <v>9.81</v>
      </c>
      <c r="K1743" s="1">
        <f>COUNTA($A$1:$A1743)-1</f>
        <v>268</v>
      </c>
      <c r="L1743" s="1">
        <f ca="1">MATCH(Composições!CONCATENAR,Banco!$A:$A,0)</f>
        <v>621</v>
      </c>
      <c r="M1743" s="82" t="str">
        <f ca="1">IF(OR(ISERROR($L1743),$H1743="",$H1743=0),"",OFFSET(M$1,MATCH($K1743,$K$1:$K1743,0)-1,0))</f>
        <v>F</v>
      </c>
    </row>
    <row r="1744" spans="1:14" ht="33.75" x14ac:dyDescent="0.2">
      <c r="B1744" s="93" t="s">
        <v>6165</v>
      </c>
      <c r="C1744" s="93" t="s">
        <v>125</v>
      </c>
      <c r="D1744" s="94" t="str">
        <f ca="1">IF(ISNUMBER($L1744),OFFSET(Banco!$A$1,Composições!$L1744-1,COLUMN(Composições!D1744)-1),"")</f>
        <v>EMBOÇO OU MASSA ÚNICA EM ARGAMASSA TRAÇO 1:2:8, PREPARO MECÂNICO COM BETONEIRA 400 L, APLICADA MANUALMENTE EM PANOS CEGOS DE FACHADA (SEM PRESENÇA DE VÃOS), ESPESSURA DE 25 MM. AF_08/2022</v>
      </c>
      <c r="E1744" s="95" t="str">
        <f ca="1">IF(ISNUMBER($L1744),OFFSET(Banco!$A$1,Composições!$L1744-1,COLUMN(Composições!E1744)-1),"")</f>
        <v>M2</v>
      </c>
      <c r="F1744" s="95">
        <f t="shared" ca="1" si="392"/>
        <v>0</v>
      </c>
      <c r="G1744" s="95">
        <f t="shared" ca="1" si="392"/>
        <v>52.16</v>
      </c>
      <c r="H1744" s="96">
        <v>1.2</v>
      </c>
      <c r="I1744" s="97">
        <f ca="1">IF(ISNUMBER($L1744),VALUE(OFFSET(Banco!$A$1,Composições!$L1744-1,COLUMN(Composições!I1744)-4)),0)</f>
        <v>0</v>
      </c>
      <c r="J1744" s="97">
        <f ca="1">IF(ISNUMBER($L1744),VALUE(OFFSET(Banco!$A$1,Composições!$L1744-1,COLUMN(Composições!J1744)-4)),0)</f>
        <v>43.47</v>
      </c>
      <c r="K1744" s="1">
        <f>COUNTA($A$1:$A1744)-1</f>
        <v>268</v>
      </c>
      <c r="L1744" s="1">
        <f ca="1">MATCH(Composições!CONCATENAR,Banco!$A:$A,0)</f>
        <v>7615</v>
      </c>
      <c r="M1744" s="82" t="str">
        <f ca="1">IF(OR(ISERROR($L1744),$H1744="",$H1744=0),"",OFFSET(M$1,MATCH($K1744,$K$1:$K1744,0)-1,0))</f>
        <v>F</v>
      </c>
    </row>
    <row r="1745" spans="1:14" ht="22.5" x14ac:dyDescent="0.2">
      <c r="B1745" s="92" t="s">
        <v>6165</v>
      </c>
      <c r="C1745" s="92" t="s">
        <v>107</v>
      </c>
      <c r="D1745" s="79" t="str">
        <f ca="1">IF(ISNUMBER($L1745),OFFSET(Banco!$A$1,Composições!$L1745-1,COLUMN(Composições!D1745)-1),"")</f>
        <v>FABRICAÇÃO, MONTAGEM E DESMONTAGEM DE FÔRMA PARA VIGA BALDRAME, EM CHAPA DE MADEIRA COMPENSADA RESINADA, E=17 MM, 4 UTILIZAÇÕES. AF_01/2024</v>
      </c>
      <c r="E1745" s="78" t="str">
        <f ca="1">IF(ISNUMBER($L1745),OFFSET(Banco!$A$1,Composições!$L1745-1,COLUMN(Composições!E1745)-1),"")</f>
        <v>M2</v>
      </c>
      <c r="F1745" s="78">
        <f t="shared" ref="F1745:G1745" ca="1" si="393">TRUNC($H1745*ROUND(I1745,2),2)</f>
        <v>0</v>
      </c>
      <c r="G1745" s="78">
        <f t="shared" ca="1" si="393"/>
        <v>195.7</v>
      </c>
      <c r="H1745" s="80">
        <v>1.9</v>
      </c>
      <c r="I1745" s="81">
        <f ca="1">IF(ISNUMBER($L1745),VALUE(OFFSET(Banco!$A$1,Composições!$L1745-1,COLUMN(Composições!I1745)-4)),0)</f>
        <v>0</v>
      </c>
      <c r="J1745" s="81">
        <f ca="1">IF(ISNUMBER($L1745),VALUE(OFFSET(Banco!$A$1,Composições!$L1745-1,COLUMN(Composições!J1745)-4)),0)</f>
        <v>103</v>
      </c>
      <c r="K1745" s="1">
        <f>COUNTA($A$1:$A1745)-1</f>
        <v>268</v>
      </c>
      <c r="L1745" s="1">
        <f ca="1">MATCH(Composições!CONCATENAR,Banco!$A:$A,0)</f>
        <v>4263</v>
      </c>
      <c r="M1745" s="82" t="str">
        <f ca="1">IF(OR(ISERROR($L1745),$H1745="",$H1745=0),"",OFFSET(M$1,MATCH($K1745,$K$1:$K1745,0)-1,0))</f>
        <v>F</v>
      </c>
    </row>
    <row r="1746" spans="1:14" customFormat="1" ht="12.75" x14ac:dyDescent="0.2">
      <c r="K1746">
        <f>COUNTA($A$1:$A1746)-1</f>
        <v>268</v>
      </c>
      <c r="M1746" s="85" t="str">
        <f ca="1">IF(OFFSET($M$1,MATCH(OFFSET(K1746,-1,0),$K$1:$K1746,0)-1,0)="F","F","")</f>
        <v>F</v>
      </c>
    </row>
    <row r="1747" spans="1:14" ht="22.5" x14ac:dyDescent="0.2">
      <c r="A1747" s="83" t="str">
        <f>CONCATENAR</f>
        <v>Composição FNDE 239</v>
      </c>
      <c r="B1747" s="86" t="s">
        <v>8423</v>
      </c>
      <c r="C1747" s="86" t="s">
        <v>8509</v>
      </c>
      <c r="D1747" s="87" t="s">
        <v>8511</v>
      </c>
      <c r="E1747" s="86" t="s">
        <v>6154</v>
      </c>
      <c r="F1747" s="88">
        <f t="shared" ref="F1747:G1747" ca="1" si="394">IF($L1747&gt;0,SUM(OFFSET(F1747,1,0,$L1747),0))</f>
        <v>0</v>
      </c>
      <c r="G1747" s="88">
        <f t="shared" ca="1" si="394"/>
        <v>741.01</v>
      </c>
      <c r="H1747" s="89"/>
      <c r="I1747" s="90">
        <f t="shared" ref="I1747:J1747" ca="1" si="395">IF(ISERROR(F1747),0,F1747)</f>
        <v>0</v>
      </c>
      <c r="J1747" s="91">
        <f t="shared" ca="1" si="395"/>
        <v>741.01</v>
      </c>
      <c r="K1747" s="1">
        <f>COUNTA($A$1:$A1747)-1</f>
        <v>269</v>
      </c>
      <c r="L1747" s="1">
        <f>IF(MAX(K:K)=K1747,MATCH(9999999,$K:$K)+1,MATCH(K1747+1,K:K,0))-ROW(L1747)-2</f>
        <v>6</v>
      </c>
      <c r="M1747" s="3" t="str">
        <f ca="1">IF(AND(OR(I1747&lt;&gt;0,J1747&lt;&gt;0),N1747="Sim"),"F","")</f>
        <v>F</v>
      </c>
      <c r="N1747" s="84" t="s">
        <v>64</v>
      </c>
    </row>
    <row r="1748" spans="1:14" ht="22.5" x14ac:dyDescent="0.2">
      <c r="B1748" s="92" t="s">
        <v>6165</v>
      </c>
      <c r="C1748" s="92" t="s">
        <v>89</v>
      </c>
      <c r="D1748" s="79" t="str">
        <f ca="1">IF(ISNUMBER($L1748),OFFSET(Banco!$A$1,Composições!$L1748-1,COLUMN(Composições!D1748)-1),"")</f>
        <v>VIBRADOR DE IMERSÃO, DIÂMETRO DE PONTEIRA 45MM, MOTOR ELÉTRICO TRIFÁSICO POTÊNCIA DE 2 CV - CHI DIURNO. AF_06/2015</v>
      </c>
      <c r="E1748" s="78" t="str">
        <f ca="1">IF(ISNUMBER($L1748),OFFSET(Banco!$A$1,Composições!$L1748-1,COLUMN(Composições!E1748)-1),"")</f>
        <v>CHI</v>
      </c>
      <c r="F1748" s="78">
        <f t="shared" ref="F1748:G1753" ca="1" si="396">TRUNC($H1748*ROUND(I1748,2),2)</f>
        <v>0</v>
      </c>
      <c r="G1748" s="78">
        <f t="shared" ca="1" si="396"/>
        <v>0.06</v>
      </c>
      <c r="H1748" s="80">
        <v>0.13</v>
      </c>
      <c r="I1748" s="81">
        <f ca="1">IF(ISNUMBER($L1748),VALUE(OFFSET(Banco!$A$1,Composições!$L1748-1,COLUMN(Composições!I1748)-4)),0)</f>
        <v>0</v>
      </c>
      <c r="J1748" s="81">
        <f ca="1">IF(ISNUMBER($L1748),VALUE(OFFSET(Banco!$A$1,Composições!$L1748-1,COLUMN(Composições!J1748)-4)),0)</f>
        <v>0.53</v>
      </c>
      <c r="K1748" s="1">
        <f>COUNTA($A$1:$A1748)-1</f>
        <v>269</v>
      </c>
      <c r="L1748" s="1">
        <f ca="1">MATCH(Composições!CONCATENAR,Banco!$A:$A,0)</f>
        <v>2100</v>
      </c>
      <c r="M1748" s="82" t="str">
        <f ca="1">IF(OR(ISERROR($L1748),$H1748="",$H1748=0),"",OFFSET(M$1,MATCH($K1748,$K$1:$K1748,0)-1,0))</f>
        <v>F</v>
      </c>
    </row>
    <row r="1749" spans="1:14" ht="22.5" x14ac:dyDescent="0.2">
      <c r="B1749" s="92" t="s">
        <v>6165</v>
      </c>
      <c r="C1749" s="92" t="s">
        <v>83</v>
      </c>
      <c r="D1749" s="79" t="str">
        <f ca="1">IF(ISNUMBER($L1749),OFFSET(Banco!$A$1,Composições!$L1749-1,COLUMN(Composições!D1749)-1),"")</f>
        <v>VIBRADOR DE IMERSÃO, DIÂMETRO DE PONTEIRA 45MM, MOTOR ELÉTRICO TRIFÁSICO POTÊNCIA DE 2 CV - CHP DIURNO. AF_06/2015</v>
      </c>
      <c r="E1749" s="78" t="str">
        <f ca="1">IF(ISNUMBER($L1749),OFFSET(Banco!$A$1,Composições!$L1749-1,COLUMN(Composições!E1749)-1),"")</f>
        <v>CHP</v>
      </c>
      <c r="F1749" s="78">
        <f t="shared" ca="1" si="396"/>
        <v>0</v>
      </c>
      <c r="G1749" s="78">
        <f t="shared" ca="1" si="396"/>
        <v>0.12</v>
      </c>
      <c r="H1749" s="80">
        <v>9.4E-2</v>
      </c>
      <c r="I1749" s="81">
        <f ca="1">IF(ISNUMBER($L1749),VALUE(OFFSET(Banco!$A$1,Composições!$L1749-1,COLUMN(Composições!I1749)-4)),0)</f>
        <v>0</v>
      </c>
      <c r="J1749" s="81">
        <f ca="1">IF(ISNUMBER($L1749),VALUE(OFFSET(Banco!$A$1,Composições!$L1749-1,COLUMN(Composições!J1749)-4)),0)</f>
        <v>1.38</v>
      </c>
      <c r="K1749" s="1">
        <f>COUNTA($A$1:$A1749)-1</f>
        <v>269</v>
      </c>
      <c r="L1749" s="1">
        <f ca="1">MATCH(Composições!CONCATENAR,Banco!$A:$A,0)</f>
        <v>2101</v>
      </c>
      <c r="M1749" s="82" t="str">
        <f ca="1">IF(OR(ISERROR($L1749),$H1749="",$H1749=0),"",OFFSET(M$1,MATCH($K1749,$K$1:$K1749,0)-1,0))</f>
        <v>F</v>
      </c>
    </row>
    <row r="1750" spans="1:14" ht="33.75" x14ac:dyDescent="0.2">
      <c r="B1750" s="92" t="s">
        <v>6169</v>
      </c>
      <c r="C1750" s="92" t="s">
        <v>8532</v>
      </c>
      <c r="D1750" s="79" t="str">
        <f ca="1">IF(ISNUMBER($L1750),OFFSET(Banco!$A$1,Composições!$L1750-1,COLUMN(Composições!D1750)-1),"")</f>
        <v>CONCRETO USINADO BOMBEAVEL, CLASSE DE RESISTENCIA C30, BRITA 0 E 1, SLUMP = 100 +/- 20 MM, COM BOMBEAMENTO (DISPONIBILIZACAO DE BOMBA), SEM O LANCAMENTO (NBR 8953)</v>
      </c>
      <c r="E1750" s="78" t="str">
        <f ca="1">IF(ISNUMBER($L1750),OFFSET(Banco!$A$1,Composições!$L1750-1,COLUMN(Composições!E1750)-1),"")</f>
        <v>M3</v>
      </c>
      <c r="F1750" s="78">
        <f t="shared" ca="1" si="396"/>
        <v>0</v>
      </c>
      <c r="G1750" s="78">
        <f t="shared" ca="1" si="396"/>
        <v>696.51</v>
      </c>
      <c r="H1750" s="80">
        <v>1.103</v>
      </c>
      <c r="I1750" s="81">
        <f ca="1">IF(ISNUMBER($L1750),VALUE(OFFSET(Banco!$A$1,Composições!$L1750-1,COLUMN(Composições!I1750)-4)),0)</f>
        <v>0</v>
      </c>
      <c r="J1750" s="81">
        <f ca="1">IF(ISNUMBER($L1750),VALUE(OFFSET(Banco!$A$1,Composições!$L1750-1,COLUMN(Composições!J1750)-4)),0)</f>
        <v>631.47</v>
      </c>
      <c r="K1750" s="1">
        <f>COUNTA($A$1:$A1750)-1</f>
        <v>269</v>
      </c>
      <c r="L1750" s="1">
        <f ca="1">MATCH(Composições!CONCATENAR,Banco!$A:$A,0)</f>
        <v>11150</v>
      </c>
      <c r="M1750" s="82" t="str">
        <f ca="1">IF(OR(ISERROR($L1750),$H1750="",$H1750=0),"",OFFSET(M$1,MATCH($K1750,$K$1:$K1750,0)-1,0))</f>
        <v>F</v>
      </c>
    </row>
    <row r="1751" spans="1:14" x14ac:dyDescent="0.2">
      <c r="B1751" s="92" t="s">
        <v>6165</v>
      </c>
      <c r="C1751" s="92" t="s">
        <v>146</v>
      </c>
      <c r="D1751" s="79" t="str">
        <f ca="1">IF(ISNUMBER($L1751),OFFSET(Banco!$A$1,Composições!$L1751-1,COLUMN(Composições!D1751)-1),"")</f>
        <v>CARPINTEIRO DE FORMAS COM ENCARGOS COMPLEMENTARES</v>
      </c>
      <c r="E1751" s="78" t="str">
        <f ca="1">IF(ISNUMBER($L1751),OFFSET(Banco!$A$1,Composições!$L1751-1,COLUMN(Composições!E1751)-1),"")</f>
        <v>H</v>
      </c>
      <c r="F1751" s="78">
        <f t="shared" ca="1" si="396"/>
        <v>0</v>
      </c>
      <c r="G1751" s="78">
        <f t="shared" ca="1" si="396"/>
        <v>6.88</v>
      </c>
      <c r="H1751" s="80">
        <v>0.224</v>
      </c>
      <c r="I1751" s="81">
        <f ca="1">IF(ISNUMBER($L1751),VALUE(OFFSET(Banco!$A$1,Composições!$L1751-1,COLUMN(Composições!I1751)-4)),0)</f>
        <v>0</v>
      </c>
      <c r="J1751" s="81">
        <f ca="1">IF(ISNUMBER($L1751),VALUE(OFFSET(Banco!$A$1,Composições!$L1751-1,COLUMN(Composições!J1751)-4)),0)</f>
        <v>30.75</v>
      </c>
      <c r="K1751" s="1">
        <f>COUNTA($A$1:$A1751)-1</f>
        <v>269</v>
      </c>
      <c r="L1751" s="1">
        <f ca="1">MATCH(Composições!CONCATENAR,Banco!$A:$A,0)</f>
        <v>7065</v>
      </c>
      <c r="M1751" s="82" t="str">
        <f ca="1">IF(OR(ISERROR($L1751),$H1751="",$H1751=0),"",OFFSET(M$1,MATCH($K1751,$K$1:$K1751,0)-1,0))</f>
        <v>F</v>
      </c>
    </row>
    <row r="1752" spans="1:14" x14ac:dyDescent="0.2">
      <c r="B1752" s="92" t="s">
        <v>6165</v>
      </c>
      <c r="C1752" s="92" t="s">
        <v>153</v>
      </c>
      <c r="D1752" s="79" t="str">
        <f ca="1">IF(ISNUMBER($L1752),OFFSET(Banco!$A$1,Composições!$L1752-1,COLUMN(Composições!D1752)-1),"")</f>
        <v>PEDREIRO COM ENCARGOS COMPLEMENTARES</v>
      </c>
      <c r="E1752" s="78" t="str">
        <f ca="1">IF(ISNUMBER($L1752),OFFSET(Banco!$A$1,Composições!$L1752-1,COLUMN(Composições!E1752)-1),"")</f>
        <v>H</v>
      </c>
      <c r="F1752" s="78">
        <f t="shared" ca="1" si="396"/>
        <v>0</v>
      </c>
      <c r="G1752" s="78">
        <f t="shared" ca="1" si="396"/>
        <v>6.99</v>
      </c>
      <c r="H1752" s="80">
        <v>0.224</v>
      </c>
      <c r="I1752" s="81">
        <f ca="1">IF(ISNUMBER($L1752),VALUE(OFFSET(Banco!$A$1,Composições!$L1752-1,COLUMN(Composições!I1752)-4)),0)</f>
        <v>0</v>
      </c>
      <c r="J1752" s="81">
        <f ca="1">IF(ISNUMBER($L1752),VALUE(OFFSET(Banco!$A$1,Composições!$L1752-1,COLUMN(Composições!J1752)-4)),0)</f>
        <v>31.21</v>
      </c>
      <c r="K1752" s="1">
        <f>COUNTA($A$1:$A1752)-1</f>
        <v>269</v>
      </c>
      <c r="L1752" s="1">
        <f ca="1">MATCH(Composições!CONCATENAR,Banco!$A:$A,0)</f>
        <v>7349</v>
      </c>
      <c r="M1752" s="82" t="str">
        <f ca="1">IF(OR(ISERROR($L1752),$H1752="",$H1752=0),"",OFFSET(M$1,MATCH($K1752,$K$1:$K1752,0)-1,0))</f>
        <v>F</v>
      </c>
    </row>
    <row r="1753" spans="1:14" x14ac:dyDescent="0.2">
      <c r="B1753" s="92" t="s">
        <v>6165</v>
      </c>
      <c r="C1753" s="92" t="s">
        <v>156</v>
      </c>
      <c r="D1753" s="79" t="str">
        <f ca="1">IF(ISNUMBER($L1753),OFFSET(Banco!$A$1,Composições!$L1753-1,COLUMN(Composições!D1753)-1),"")</f>
        <v>SERVENTE COM ENCARGOS COMPLEMENTARES</v>
      </c>
      <c r="E1753" s="78" t="str">
        <f ca="1">IF(ISNUMBER($L1753),OFFSET(Banco!$A$1,Composições!$L1753-1,COLUMN(Composições!E1753)-1),"")</f>
        <v>H</v>
      </c>
      <c r="F1753" s="78">
        <f t="shared" ca="1" si="396"/>
        <v>0</v>
      </c>
      <c r="G1753" s="78">
        <f t="shared" ca="1" si="396"/>
        <v>30.45</v>
      </c>
      <c r="H1753" s="80">
        <v>1.345</v>
      </c>
      <c r="I1753" s="81">
        <f ca="1">IF(ISNUMBER($L1753),VALUE(OFFSET(Banco!$A$1,Composições!$L1753-1,COLUMN(Composições!I1753)-4)),0)</f>
        <v>0</v>
      </c>
      <c r="J1753" s="81">
        <f ca="1">IF(ISNUMBER($L1753),VALUE(OFFSET(Banco!$A$1,Composições!$L1753-1,COLUMN(Composições!J1753)-4)),0)</f>
        <v>22.64</v>
      </c>
      <c r="K1753" s="1">
        <f>COUNTA($A$1:$A1753)-1</f>
        <v>269</v>
      </c>
      <c r="L1753" s="1">
        <f ca="1">MATCH(Composições!CONCATENAR,Banco!$A:$A,0)</f>
        <v>7362</v>
      </c>
      <c r="M1753" s="82" t="str">
        <f ca="1">IF(OR(ISERROR($L1753),$H1753="",$H1753=0),"",OFFSET(M$1,MATCH($K1753,$K$1:$K1753,0)-1,0))</f>
        <v>F</v>
      </c>
    </row>
    <row r="1754" spans="1:14" customFormat="1" ht="12.75" x14ac:dyDescent="0.2">
      <c r="K1754">
        <f>COUNTA($A$1:$A1754)-1</f>
        <v>269</v>
      </c>
      <c r="M1754" s="85" t="str">
        <f ca="1">IF(OFFSET($M$1,MATCH(OFFSET(K1754,-1,0),$K$1:$K1754,0)-1,0)="F","F","")</f>
        <v>F</v>
      </c>
    </row>
    <row r="1755" spans="1:14" ht="11.25" customHeight="1" x14ac:dyDescent="0.2">
      <c r="A1755" s="83" t="str">
        <f>CONCATENAR</f>
        <v>Composição FNDE 240</v>
      </c>
      <c r="B1755" s="86" t="s">
        <v>8423</v>
      </c>
      <c r="C1755" s="86" t="s">
        <v>8510</v>
      </c>
      <c r="D1755" s="87" t="s">
        <v>8512</v>
      </c>
      <c r="E1755" s="86" t="s">
        <v>6154</v>
      </c>
      <c r="F1755" s="88">
        <f t="shared" ref="F1755:G1755" ca="1" si="397">IF($L1755&gt;0,SUM(OFFSET(F1755,1,0,$L1755),0))</f>
        <v>0</v>
      </c>
      <c r="G1755" s="88">
        <f t="shared" ca="1" si="397"/>
        <v>742.7700000000001</v>
      </c>
      <c r="H1755" s="89"/>
      <c r="I1755" s="90">
        <f t="shared" ref="I1755:J1755" ca="1" si="398">IF(ISERROR(F1755),0,F1755)</f>
        <v>0</v>
      </c>
      <c r="J1755" s="91">
        <f t="shared" ca="1" si="398"/>
        <v>742.7700000000001</v>
      </c>
      <c r="K1755" s="1">
        <f>COUNTA($A$1:$A1755)-1</f>
        <v>270</v>
      </c>
      <c r="L1755" s="1">
        <f>IF(MAX(K:K)=K1755,MATCH(9999999,$K:$K)+1,MATCH(K1755+1,K:K,0))-ROW(L1755)-2</f>
        <v>6</v>
      </c>
      <c r="M1755" s="3" t="str">
        <f ca="1">IF(AND(OR(I1755&lt;&gt;0,J1755&lt;&gt;0),N1755="Sim"),"F","")</f>
        <v>F</v>
      </c>
      <c r="N1755" s="84" t="s">
        <v>64</v>
      </c>
    </row>
    <row r="1756" spans="1:14" ht="22.5" x14ac:dyDescent="0.2">
      <c r="B1756" s="92" t="s">
        <v>6165</v>
      </c>
      <c r="C1756" s="92" t="s">
        <v>89</v>
      </c>
      <c r="D1756" s="79" t="str">
        <f ca="1">IF(ISNUMBER($L1756),OFFSET(Banco!$A$1,Composições!$L1756-1,COLUMN(Composições!D1756)-1),"")</f>
        <v>VIBRADOR DE IMERSÃO, DIÂMETRO DE PONTEIRA 45MM, MOTOR ELÉTRICO TRIFÁSICO POTÊNCIA DE 2 CV - CHI DIURNO. AF_06/2015</v>
      </c>
      <c r="E1756" s="78" t="str">
        <f ca="1">IF(ISNUMBER($L1756),OFFSET(Banco!$A$1,Composições!$L1756-1,COLUMN(Composições!E1756)-1),"")</f>
        <v>CHI</v>
      </c>
      <c r="F1756" s="78">
        <f t="shared" ref="F1756:G1761" ca="1" si="399">TRUNC($H1756*ROUND(I1756,2),2)</f>
        <v>0</v>
      </c>
      <c r="G1756" s="78">
        <f t="shared" ca="1" si="399"/>
        <v>0.06</v>
      </c>
      <c r="H1756" s="80">
        <v>0.13100000000000001</v>
      </c>
      <c r="I1756" s="81">
        <f ca="1">IF(ISNUMBER($L1756),VALUE(OFFSET(Banco!$A$1,Composições!$L1756-1,COLUMN(Composições!I1756)-4)),0)</f>
        <v>0</v>
      </c>
      <c r="J1756" s="81">
        <f ca="1">IF(ISNUMBER($L1756),VALUE(OFFSET(Banco!$A$1,Composições!$L1756-1,COLUMN(Composições!J1756)-4)),0)</f>
        <v>0.53</v>
      </c>
      <c r="K1756" s="1">
        <f>COUNTA($A$1:$A1756)-1</f>
        <v>270</v>
      </c>
      <c r="L1756" s="1">
        <f ca="1">MATCH(Composições!CONCATENAR,Banco!$A:$A,0)</f>
        <v>2100</v>
      </c>
      <c r="M1756" s="82" t="str">
        <f ca="1">IF(OR(ISERROR($L1756),$H1756="",$H1756=0),"",OFFSET(M$1,MATCH($K1756,$K$1:$K1756,0)-1,0))</f>
        <v>F</v>
      </c>
    </row>
    <row r="1757" spans="1:14" ht="22.5" x14ac:dyDescent="0.2">
      <c r="B1757" s="92" t="s">
        <v>6165</v>
      </c>
      <c r="C1757" s="92" t="s">
        <v>83</v>
      </c>
      <c r="D1757" s="79" t="str">
        <f ca="1">IF(ISNUMBER($L1757),OFFSET(Banco!$A$1,Composições!$L1757-1,COLUMN(Composições!D1757)-1),"")</f>
        <v>VIBRADOR DE IMERSÃO, DIÂMETRO DE PONTEIRA 45MM, MOTOR ELÉTRICO TRIFÁSICO POTÊNCIA DE 2 CV - CHP DIURNO. AF_06/2015</v>
      </c>
      <c r="E1757" s="78" t="str">
        <f ca="1">IF(ISNUMBER($L1757),OFFSET(Banco!$A$1,Composições!$L1757-1,COLUMN(Composições!E1757)-1),"")</f>
        <v>CHP</v>
      </c>
      <c r="F1757" s="78">
        <f t="shared" ca="1" si="399"/>
        <v>0</v>
      </c>
      <c r="G1757" s="78">
        <f t="shared" ca="1" si="399"/>
        <v>0.16</v>
      </c>
      <c r="H1757" s="80">
        <v>0.12</v>
      </c>
      <c r="I1757" s="81">
        <f ca="1">IF(ISNUMBER($L1757),VALUE(OFFSET(Banco!$A$1,Composições!$L1757-1,COLUMN(Composições!I1757)-4)),0)</f>
        <v>0</v>
      </c>
      <c r="J1757" s="81">
        <f ca="1">IF(ISNUMBER($L1757),VALUE(OFFSET(Banco!$A$1,Composições!$L1757-1,COLUMN(Composições!J1757)-4)),0)</f>
        <v>1.38</v>
      </c>
      <c r="K1757" s="1">
        <f>COUNTA($A$1:$A1757)-1</f>
        <v>270</v>
      </c>
      <c r="L1757" s="1">
        <f ca="1">MATCH(Composições!CONCATENAR,Banco!$A:$A,0)</f>
        <v>2101</v>
      </c>
      <c r="M1757" s="82" t="str">
        <f ca="1">IF(OR(ISERROR($L1757),$H1757="",$H1757=0),"",OFFSET(M$1,MATCH($K1757,$K$1:$K1757,0)-1,0))</f>
        <v>F</v>
      </c>
    </row>
    <row r="1758" spans="1:14" ht="33.75" x14ac:dyDescent="0.2">
      <c r="B1758" s="92" t="s">
        <v>6169</v>
      </c>
      <c r="C1758" s="92" t="s">
        <v>8532</v>
      </c>
      <c r="D1758" s="79" t="str">
        <f ca="1">IF(ISNUMBER($L1758),OFFSET(Banco!$A$1,Composições!$L1758-1,COLUMN(Composições!D1758)-1),"")</f>
        <v>CONCRETO USINADO BOMBEAVEL, CLASSE DE RESISTENCIA C30, BRITA 0 E 1, SLUMP = 100 +/- 20 MM, COM BOMBEAMENTO (DISPONIBILIZACAO DE BOMBA), SEM O LANCAMENTO (NBR 8953)</v>
      </c>
      <c r="E1758" s="78" t="str">
        <f ca="1">IF(ISNUMBER($L1758),OFFSET(Banco!$A$1,Composições!$L1758-1,COLUMN(Composições!E1758)-1),"")</f>
        <v>M3</v>
      </c>
      <c r="F1758" s="78">
        <f t="shared" ca="1" si="399"/>
        <v>0</v>
      </c>
      <c r="G1758" s="78">
        <f t="shared" ca="1" si="399"/>
        <v>696.51</v>
      </c>
      <c r="H1758" s="80">
        <v>1.103</v>
      </c>
      <c r="I1758" s="81">
        <f ca="1">IF(ISNUMBER($L1758),VALUE(OFFSET(Banco!$A$1,Composições!$L1758-1,COLUMN(Composições!I1758)-4)),0)</f>
        <v>0</v>
      </c>
      <c r="J1758" s="81">
        <f ca="1">IF(ISNUMBER($L1758),VALUE(OFFSET(Banco!$A$1,Composições!$L1758-1,COLUMN(Composições!J1758)-4)),0)</f>
        <v>631.47</v>
      </c>
      <c r="K1758" s="1">
        <f>COUNTA($A$1:$A1758)-1</f>
        <v>270</v>
      </c>
      <c r="L1758" s="1">
        <f ca="1">MATCH(Composições!CONCATENAR,Banco!$A:$A,0)</f>
        <v>11150</v>
      </c>
      <c r="M1758" s="82" t="str">
        <f ca="1">IF(OR(ISERROR($L1758),$H1758="",$H1758=0),"",OFFSET(M$1,MATCH($K1758,$K$1:$K1758,0)-1,0))</f>
        <v>F</v>
      </c>
    </row>
    <row r="1759" spans="1:14" x14ac:dyDescent="0.2">
      <c r="B1759" s="92" t="s">
        <v>6165</v>
      </c>
      <c r="C1759" s="92" t="s">
        <v>146</v>
      </c>
      <c r="D1759" s="79" t="str">
        <f ca="1">IF(ISNUMBER($L1759),OFFSET(Banco!$A$1,Composições!$L1759-1,COLUMN(Composições!D1759)-1),"")</f>
        <v>CARPINTEIRO DE FORMAS COM ENCARGOS COMPLEMENTARES</v>
      </c>
      <c r="E1759" s="78" t="str">
        <f ca="1">IF(ISNUMBER($L1759),OFFSET(Banco!$A$1,Composições!$L1759-1,COLUMN(Composições!E1759)-1),"")</f>
        <v>H</v>
      </c>
      <c r="F1759" s="78">
        <f t="shared" ca="1" si="399"/>
        <v>0</v>
      </c>
      <c r="G1759" s="78">
        <f t="shared" ca="1" si="399"/>
        <v>3.84</v>
      </c>
      <c r="H1759" s="80">
        <v>0.125</v>
      </c>
      <c r="I1759" s="81">
        <f ca="1">IF(ISNUMBER($L1759),VALUE(OFFSET(Banco!$A$1,Composições!$L1759-1,COLUMN(Composições!I1759)-4)),0)</f>
        <v>0</v>
      </c>
      <c r="J1759" s="81">
        <f ca="1">IF(ISNUMBER($L1759),VALUE(OFFSET(Banco!$A$1,Composições!$L1759-1,COLUMN(Composições!J1759)-4)),0)</f>
        <v>30.75</v>
      </c>
      <c r="K1759" s="1">
        <f>COUNTA($A$1:$A1759)-1</f>
        <v>270</v>
      </c>
      <c r="L1759" s="1">
        <f ca="1">MATCH(Composições!CONCATENAR,Banco!$A:$A,0)</f>
        <v>7065</v>
      </c>
      <c r="M1759" s="82" t="str">
        <f ca="1">IF(OR(ISERROR($L1759),$H1759="",$H1759=0),"",OFFSET(M$1,MATCH($K1759,$K$1:$K1759,0)-1,0))</f>
        <v>F</v>
      </c>
    </row>
    <row r="1760" spans="1:14" x14ac:dyDescent="0.2">
      <c r="B1760" s="92" t="s">
        <v>6165</v>
      </c>
      <c r="C1760" s="92" t="s">
        <v>153</v>
      </c>
      <c r="D1760" s="79" t="str">
        <f ca="1">IF(ISNUMBER($L1760),OFFSET(Banco!$A$1,Composições!$L1760-1,COLUMN(Composições!D1760)-1),"")</f>
        <v>PEDREIRO COM ENCARGOS COMPLEMENTARES</v>
      </c>
      <c r="E1760" s="78" t="str">
        <f ca="1">IF(ISNUMBER($L1760),OFFSET(Banco!$A$1,Composições!$L1760-1,COLUMN(Composições!E1760)-1),"")</f>
        <v>H</v>
      </c>
      <c r="F1760" s="78">
        <f t="shared" ca="1" si="399"/>
        <v>0</v>
      </c>
      <c r="G1760" s="78">
        <f t="shared" ca="1" si="399"/>
        <v>23.5</v>
      </c>
      <c r="H1760" s="80">
        <v>0.753</v>
      </c>
      <c r="I1760" s="81">
        <f ca="1">IF(ISNUMBER($L1760),VALUE(OFFSET(Banco!$A$1,Composições!$L1760-1,COLUMN(Composições!I1760)-4)),0)</f>
        <v>0</v>
      </c>
      <c r="J1760" s="81">
        <f ca="1">IF(ISNUMBER($L1760),VALUE(OFFSET(Banco!$A$1,Composições!$L1760-1,COLUMN(Composições!J1760)-4)),0)</f>
        <v>31.21</v>
      </c>
      <c r="K1760" s="1">
        <f>COUNTA($A$1:$A1760)-1</f>
        <v>270</v>
      </c>
      <c r="L1760" s="1">
        <f ca="1">MATCH(Composições!CONCATENAR,Banco!$A:$A,0)</f>
        <v>7349</v>
      </c>
      <c r="M1760" s="82" t="str">
        <f ca="1">IF(OR(ISERROR($L1760),$H1760="",$H1760=0),"",OFFSET(M$1,MATCH($K1760,$K$1:$K1760,0)-1,0))</f>
        <v>F</v>
      </c>
    </row>
    <row r="1761" spans="1:14" x14ac:dyDescent="0.2">
      <c r="B1761" s="92" t="s">
        <v>6165</v>
      </c>
      <c r="C1761" s="92" t="s">
        <v>156</v>
      </c>
      <c r="D1761" s="79" t="str">
        <f ca="1">IF(ISNUMBER($L1761),OFFSET(Banco!$A$1,Composições!$L1761-1,COLUMN(Composições!D1761)-1),"")</f>
        <v>SERVENTE COM ENCARGOS COMPLEMENTARES</v>
      </c>
      <c r="E1761" s="78" t="str">
        <f ca="1">IF(ISNUMBER($L1761),OFFSET(Banco!$A$1,Composições!$L1761-1,COLUMN(Composições!E1761)-1),"")</f>
        <v>H</v>
      </c>
      <c r="F1761" s="78">
        <f t="shared" ca="1" si="399"/>
        <v>0</v>
      </c>
      <c r="G1761" s="78">
        <f t="shared" ca="1" si="399"/>
        <v>18.7</v>
      </c>
      <c r="H1761" s="80">
        <v>0.82599999999999996</v>
      </c>
      <c r="I1761" s="81">
        <f ca="1">IF(ISNUMBER($L1761),VALUE(OFFSET(Banco!$A$1,Composições!$L1761-1,COLUMN(Composições!I1761)-4)),0)</f>
        <v>0</v>
      </c>
      <c r="J1761" s="81">
        <f ca="1">IF(ISNUMBER($L1761),VALUE(OFFSET(Banco!$A$1,Composições!$L1761-1,COLUMN(Composições!J1761)-4)),0)</f>
        <v>22.64</v>
      </c>
      <c r="K1761" s="1">
        <f>COUNTA($A$1:$A1761)-1</f>
        <v>270</v>
      </c>
      <c r="L1761" s="1">
        <f ca="1">MATCH(Composições!CONCATENAR,Banco!$A:$A,0)</f>
        <v>7362</v>
      </c>
      <c r="M1761" s="82" t="str">
        <f ca="1">IF(OR(ISERROR($L1761),$H1761="",$H1761=0),"",OFFSET(M$1,MATCH($K1761,$K$1:$K1761,0)-1,0))</f>
        <v>F</v>
      </c>
    </row>
    <row r="1762" spans="1:14" customFormat="1" ht="12.75" x14ac:dyDescent="0.2">
      <c r="K1762">
        <f>COUNTA($A$1:$A1762)-1</f>
        <v>270</v>
      </c>
      <c r="M1762" s="85" t="str">
        <f ca="1">IF(OFFSET($M$1,MATCH(OFFSET(K1762,-1,0),$K$1:$K1762,0)-1,0)="F","F","")</f>
        <v>F</v>
      </c>
    </row>
    <row r="1763" spans="1:14" x14ac:dyDescent="0.2">
      <c r="A1763" s="83" t="str">
        <f>CONCATENAR</f>
        <v>Composição FNDE 600</v>
      </c>
      <c r="B1763" s="86" t="s">
        <v>8423</v>
      </c>
      <c r="C1763" s="86" t="s">
        <v>8515</v>
      </c>
      <c r="D1763" s="87" t="s">
        <v>8514</v>
      </c>
      <c r="E1763" s="86" t="s">
        <v>6149</v>
      </c>
      <c r="F1763" s="88">
        <f t="shared" ref="F1763:G1763" ca="1" si="400">IF($L1763&gt;0,SUM(OFFSET(F1763,1,0,$L1763),0))</f>
        <v>0</v>
      </c>
      <c r="G1763" s="88">
        <f t="shared" ca="1" si="400"/>
        <v>15.84</v>
      </c>
      <c r="H1763" s="89"/>
      <c r="I1763" s="90">
        <f t="shared" ref="I1763:J1763" ca="1" si="401">IF(ISERROR(F1763),0,F1763)</f>
        <v>0</v>
      </c>
      <c r="J1763" s="91">
        <f t="shared" ca="1" si="401"/>
        <v>15.84</v>
      </c>
      <c r="K1763" s="1">
        <f>COUNTA($A$1:$A1763)-1</f>
        <v>271</v>
      </c>
      <c r="L1763" s="1">
        <f>IF(MAX(K:K)=K1763,MATCH(9999999,$K:$K)+1,MATCH(K1763+1,K:K,0))-ROW(L1763)-2</f>
        <v>1</v>
      </c>
      <c r="M1763" s="3" t="str">
        <f ca="1">IF(AND(OR(I1763&lt;&gt;0,J1763&lt;&gt;0),N1763="Sim"),"F","")</f>
        <v>F</v>
      </c>
      <c r="N1763" s="84" t="s">
        <v>64</v>
      </c>
    </row>
    <row r="1764" spans="1:14" x14ac:dyDescent="0.2">
      <c r="B1764" s="92" t="s">
        <v>6165</v>
      </c>
      <c r="C1764" s="92" t="s">
        <v>156</v>
      </c>
      <c r="D1764" s="79" t="str">
        <f ca="1">IF(ISNUMBER($L1764),OFFSET(Banco!$A$1,Composições!$L1764-1,COLUMN(Composições!D1764)-1),"")</f>
        <v>SERVENTE COM ENCARGOS COMPLEMENTARES</v>
      </c>
      <c r="E1764" s="78" t="str">
        <f ca="1">IF(ISNUMBER($L1764),OFFSET(Banco!$A$1,Composições!$L1764-1,COLUMN(Composições!E1764)-1),"")</f>
        <v>H</v>
      </c>
      <c r="F1764" s="78">
        <f t="shared" ref="F1764:G1764" ca="1" si="402">TRUNC($H1764*ROUND(I1764,2),2)</f>
        <v>0</v>
      </c>
      <c r="G1764" s="78">
        <f t="shared" ca="1" si="402"/>
        <v>15.84</v>
      </c>
      <c r="H1764" s="80">
        <v>0.7</v>
      </c>
      <c r="I1764" s="81">
        <f ca="1">IF(ISNUMBER($L1764),VALUE(OFFSET(Banco!$A$1,Composições!$L1764-1,COLUMN(Composições!I1764)-4)),0)</f>
        <v>0</v>
      </c>
      <c r="J1764" s="81">
        <f ca="1">IF(ISNUMBER($L1764),VALUE(OFFSET(Banco!$A$1,Composições!$L1764-1,COLUMN(Composições!J1764)-4)),0)</f>
        <v>22.64</v>
      </c>
      <c r="K1764" s="1">
        <f>COUNTA($A$1:$A1764)-1</f>
        <v>271</v>
      </c>
      <c r="L1764" s="1">
        <f ca="1">MATCH(Composições!CONCATENAR,Banco!$A:$A,0)</f>
        <v>7362</v>
      </c>
      <c r="M1764" s="82" t="str">
        <f ca="1">IF(OR(ISERROR($L1764),$H1764="",$H1764=0),"",OFFSET(M$1,MATCH($K1764,$K$1:$K1764,0)-1,0))</f>
        <v>F</v>
      </c>
    </row>
    <row r="1765" spans="1:14" customFormat="1" ht="12.75" x14ac:dyDescent="0.2">
      <c r="K1765">
        <f>COUNTA($A$1:$A1765)-1</f>
        <v>271</v>
      </c>
      <c r="M1765" s="85" t="str">
        <f ca="1">IF(OFFSET($M$1,MATCH(OFFSET(K1765,-1,0),$K$1:$K1765,0)-1,0)="F","F","")</f>
        <v>F</v>
      </c>
    </row>
    <row r="1766" spans="1:14" x14ac:dyDescent="0.2">
      <c r="A1766" s="83" t="str">
        <f>CONCATENAR</f>
        <v>Composição FNDE 601</v>
      </c>
      <c r="B1766" s="86" t="s">
        <v>8423</v>
      </c>
      <c r="C1766" s="86" t="s">
        <v>8513</v>
      </c>
      <c r="D1766" s="87" t="s">
        <v>8516</v>
      </c>
      <c r="E1766" s="86" t="s">
        <v>6149</v>
      </c>
      <c r="F1766" s="88">
        <f t="shared" ref="F1766:G1766" ca="1" si="403">IF($L1766&gt;0,SUM(OFFSET(F1766,1,0,$L1766),0))</f>
        <v>0</v>
      </c>
      <c r="G1766" s="88">
        <f t="shared" ca="1" si="403"/>
        <v>9.1</v>
      </c>
      <c r="H1766" s="89"/>
      <c r="I1766" s="90">
        <f t="shared" ref="I1766:J1766" ca="1" si="404">IF(ISERROR(F1766),0,F1766)</f>
        <v>0</v>
      </c>
      <c r="J1766" s="91">
        <f t="shared" ca="1" si="404"/>
        <v>9.1</v>
      </c>
      <c r="K1766" s="1">
        <f>COUNTA($A$1:$A1766)-1</f>
        <v>272</v>
      </c>
      <c r="L1766" s="1">
        <f>IF(MAX(K:K)=K1766,MATCH(9999999,$K:$K)+1,MATCH(K1766+1,K:K,0))-ROW(L1766)-2</f>
        <v>5</v>
      </c>
      <c r="M1766" s="3" t="str">
        <f ca="1">IF(AND(OR(I1766&lt;&gt;0,J1766&lt;&gt;0),N1766="Sim"),"F","")</f>
        <v>F</v>
      </c>
      <c r="N1766" s="84" t="s">
        <v>64</v>
      </c>
    </row>
    <row r="1767" spans="1:14" x14ac:dyDescent="0.2">
      <c r="B1767" s="92" t="s">
        <v>6169</v>
      </c>
      <c r="C1767" s="92" t="s">
        <v>8531</v>
      </c>
      <c r="D1767" s="79" t="str">
        <f ca="1">IF(ISNUMBER($L1767),OFFSET(Banco!$A$1,Composições!$L1767-1,COLUMN(Composições!D1767)-1),"")</f>
        <v>ACIDO CLORIDRICO / ACIDO MURIATICO, DILUICAO 10% A 12% PARA USO EM LIMPEZA</v>
      </c>
      <c r="E1767" s="78" t="str">
        <f ca="1">IF(ISNUMBER($L1767),OFFSET(Banco!$A$1,Composições!$L1767-1,COLUMN(Composições!E1767)-1),"")</f>
        <v>L</v>
      </c>
      <c r="F1767" s="78">
        <f t="shared" ref="F1767:G1771" ca="1" si="405">TRUNC($H1767*ROUND(I1767,2),2)</f>
        <v>0</v>
      </c>
      <c r="G1767" s="78">
        <f t="shared" ca="1" si="405"/>
        <v>1.1399999999999999</v>
      </c>
      <c r="H1767" s="80">
        <v>0.05</v>
      </c>
      <c r="I1767" s="81">
        <f ca="1">IF(ISNUMBER($L1767),VALUE(OFFSET(Banco!$A$1,Composições!$L1767-1,COLUMN(Composições!I1767)-4)),0)</f>
        <v>0</v>
      </c>
      <c r="J1767" s="81">
        <f ca="1">IF(ISNUMBER($L1767),VALUE(OFFSET(Banco!$A$1,Composições!$L1767-1,COLUMN(Composições!J1767)-4)),0)</f>
        <v>22.96</v>
      </c>
      <c r="K1767" s="1">
        <f>COUNTA($A$1:$A1767)-1</f>
        <v>272</v>
      </c>
      <c r="L1767" s="1">
        <f ca="1">MATCH(Composições!CONCATENAR,Banco!$A:$A,0)</f>
        <v>9988</v>
      </c>
      <c r="M1767" s="82" t="str">
        <f ca="1">IF(OR(ISERROR($L1767),$H1767="",$H1767=0),"",OFFSET(M$1,MATCH($K1767,$K$1:$K1767,0)-1,0))</f>
        <v>F</v>
      </c>
    </row>
    <row r="1768" spans="1:14" x14ac:dyDescent="0.2">
      <c r="B1768" s="92" t="s">
        <v>6169</v>
      </c>
      <c r="C1768" s="92" t="s">
        <v>8530</v>
      </c>
      <c r="D1768" s="79" t="str">
        <f ca="1">IF(ISNUMBER($L1768),OFFSET(Banco!$A$1,Composições!$L1768-1,COLUMN(Composições!D1768)-1),"")</f>
        <v>DETERGENTE NEUTRO USO GERAL, CONCENTRADO</v>
      </c>
      <c r="E1768" s="78" t="str">
        <f ca="1">IF(ISNUMBER($L1768),OFFSET(Banco!$A$1,Composições!$L1768-1,COLUMN(Composições!E1768)-1),"")</f>
        <v>L</v>
      </c>
      <c r="F1768" s="78">
        <f t="shared" ca="1" si="405"/>
        <v>0</v>
      </c>
      <c r="G1768" s="78">
        <f t="shared" ca="1" si="405"/>
        <v>0.37</v>
      </c>
      <c r="H1768" s="80">
        <v>0.02</v>
      </c>
      <c r="I1768" s="81">
        <f ca="1">IF(ISNUMBER($L1768),VALUE(OFFSET(Banco!$A$1,Composições!$L1768-1,COLUMN(Composições!I1768)-4)),0)</f>
        <v>0</v>
      </c>
      <c r="J1768" s="81">
        <f ca="1">IF(ISNUMBER($L1768),VALUE(OFFSET(Banco!$A$1,Composições!$L1768-1,COLUMN(Composições!J1768)-4)),0)</f>
        <v>18.7</v>
      </c>
      <c r="K1768" s="1">
        <f>COUNTA($A$1:$A1768)-1</f>
        <v>272</v>
      </c>
      <c r="L1768" s="1">
        <f ca="1">MATCH(Composições!CONCATENAR,Banco!$A:$A,0)</f>
        <v>11616</v>
      </c>
      <c r="M1768" s="82" t="str">
        <f ca="1">IF(OR(ISERROR($L1768),$H1768="",$H1768=0),"",OFFSET(M$1,MATCH($K1768,$K$1:$K1768,0)-1,0))</f>
        <v>F</v>
      </c>
    </row>
    <row r="1769" spans="1:14" x14ac:dyDescent="0.2">
      <c r="B1769" s="92" t="s">
        <v>6169</v>
      </c>
      <c r="C1769" s="92" t="s">
        <v>8016</v>
      </c>
      <c r="D1769" s="79" t="str">
        <f ca="1">IF(ISNUMBER($L1769),OFFSET(Banco!$A$1,Composições!$L1769-1,COLUMN(Composições!D1769)-1),"")</f>
        <v>DILUENTE AGUARRAS</v>
      </c>
      <c r="E1769" s="78" t="str">
        <f ca="1">IF(ISNUMBER($L1769),OFFSET(Banco!$A$1,Composições!$L1769-1,COLUMN(Composições!E1769)-1),"")</f>
        <v>L</v>
      </c>
      <c r="F1769" s="78">
        <f t="shared" ca="1" si="405"/>
        <v>0</v>
      </c>
      <c r="G1769" s="78">
        <f t="shared" ca="1" si="405"/>
        <v>0.35</v>
      </c>
      <c r="H1769" s="80">
        <v>1.1904700000000001E-2</v>
      </c>
      <c r="I1769" s="81">
        <f ca="1">IF(ISNUMBER($L1769),VALUE(OFFSET(Banco!$A$1,Composições!$L1769-1,COLUMN(Composições!I1769)-4)),0)</f>
        <v>0</v>
      </c>
      <c r="J1769" s="81">
        <f ca="1">IF(ISNUMBER($L1769),VALUE(OFFSET(Banco!$A$1,Composições!$L1769-1,COLUMN(Composições!J1769)-4)),0)</f>
        <v>30.24</v>
      </c>
      <c r="K1769" s="1">
        <f>COUNTA($A$1:$A1769)-1</f>
        <v>272</v>
      </c>
      <c r="L1769" s="1">
        <f ca="1">MATCH(Composições!CONCATENAR,Banco!$A:$A,0)</f>
        <v>11617</v>
      </c>
      <c r="M1769" s="82" t="str">
        <f ca="1">IF(OR(ISERROR($L1769),$H1769="",$H1769=0),"",OFFSET(M$1,MATCH($K1769,$K$1:$K1769,0)-1,0))</f>
        <v>F</v>
      </c>
    </row>
    <row r="1770" spans="1:14" x14ac:dyDescent="0.2">
      <c r="B1770" s="92" t="s">
        <v>6169</v>
      </c>
      <c r="C1770" s="92" t="s">
        <v>8529</v>
      </c>
      <c r="D1770" s="79" t="str">
        <f ca="1">IF(ISNUMBER($L1770),OFFSET(Banco!$A$1,Composições!$L1770-1,COLUMN(Composições!D1770)-1),"")</f>
        <v>ESTOPA</v>
      </c>
      <c r="E1770" s="78" t="str">
        <f ca="1">IF(ISNUMBER($L1770),OFFSET(Banco!$A$1,Composições!$L1770-1,COLUMN(Composições!E1770)-1),"")</f>
        <v>KG</v>
      </c>
      <c r="F1770" s="78">
        <f t="shared" ca="1" si="405"/>
        <v>0</v>
      </c>
      <c r="G1770" s="78">
        <f t="shared" ca="1" si="405"/>
        <v>0.17</v>
      </c>
      <c r="H1770" s="80">
        <v>8.0000000000000002E-3</v>
      </c>
      <c r="I1770" s="81">
        <f ca="1">IF(ISNUMBER($L1770),VALUE(OFFSET(Banco!$A$1,Composições!$L1770-1,COLUMN(Composições!I1770)-4)),0)</f>
        <v>0</v>
      </c>
      <c r="J1770" s="81">
        <f ca="1">IF(ISNUMBER($L1770),VALUE(OFFSET(Banco!$A$1,Composições!$L1770-1,COLUMN(Composições!J1770)-4)),0)</f>
        <v>22.17</v>
      </c>
      <c r="K1770" s="1">
        <f>COUNTA($A$1:$A1770)-1</f>
        <v>272</v>
      </c>
      <c r="L1770" s="1">
        <f ca="1">MATCH(Composições!CONCATENAR,Banco!$A:$A,0)</f>
        <v>11896</v>
      </c>
      <c r="M1770" s="82" t="str">
        <f ca="1">IF(OR(ISERROR($L1770),$H1770="",$H1770=0),"",OFFSET(M$1,MATCH($K1770,$K$1:$K1770,0)-1,0))</f>
        <v>F</v>
      </c>
    </row>
    <row r="1771" spans="1:14" x14ac:dyDescent="0.2">
      <c r="B1771" s="92" t="s">
        <v>6165</v>
      </c>
      <c r="C1771" s="92" t="s">
        <v>156</v>
      </c>
      <c r="D1771" s="79" t="str">
        <f ca="1">IF(ISNUMBER($L1771),OFFSET(Banco!$A$1,Composições!$L1771-1,COLUMN(Composições!D1771)-1),"")</f>
        <v>SERVENTE COM ENCARGOS COMPLEMENTARES</v>
      </c>
      <c r="E1771" s="78" t="str">
        <f ca="1">IF(ISNUMBER($L1771),OFFSET(Banco!$A$1,Composições!$L1771-1,COLUMN(Composições!E1771)-1),"")</f>
        <v>H</v>
      </c>
      <c r="F1771" s="78">
        <f t="shared" ca="1" si="405"/>
        <v>0</v>
      </c>
      <c r="G1771" s="78">
        <f t="shared" ca="1" si="405"/>
        <v>7.07</v>
      </c>
      <c r="H1771" s="80">
        <v>0.3125</v>
      </c>
      <c r="I1771" s="81">
        <f ca="1">IF(ISNUMBER($L1771),VALUE(OFFSET(Banco!$A$1,Composições!$L1771-1,COLUMN(Composições!I1771)-4)),0)</f>
        <v>0</v>
      </c>
      <c r="J1771" s="81">
        <f ca="1">IF(ISNUMBER($L1771),VALUE(OFFSET(Banco!$A$1,Composições!$L1771-1,COLUMN(Composições!J1771)-4)),0)</f>
        <v>22.64</v>
      </c>
      <c r="K1771" s="1">
        <f>COUNTA($A$1:$A1771)-1</f>
        <v>272</v>
      </c>
      <c r="L1771" s="1">
        <f ca="1">MATCH(Composições!CONCATENAR,Banco!$A:$A,0)</f>
        <v>7362</v>
      </c>
      <c r="M1771" s="82" t="str">
        <f ca="1">IF(OR(ISERROR($L1771),$H1771="",$H1771=0),"",OFFSET(M$1,MATCH($K1771,$K$1:$K1771,0)-1,0))</f>
        <v>F</v>
      </c>
    </row>
    <row r="1772" spans="1:14" customFormat="1" ht="12.75" x14ac:dyDescent="0.2">
      <c r="K1772">
        <f>COUNTA($A$1:$A1772)-1</f>
        <v>272</v>
      </c>
      <c r="M1772" s="85" t="str">
        <f ca="1">IF(OFFSET($M$1,MATCH(OFFSET(K1772,-1,0),$K$1:$K1772,0)-1,0)="F","F","")</f>
        <v>F</v>
      </c>
    </row>
    <row r="1773" spans="1:14" ht="22.5" x14ac:dyDescent="0.2">
      <c r="A1773" s="83" t="str">
        <f>CONCATENAR</f>
        <v>Composição FNDE 560</v>
      </c>
      <c r="B1773" s="86" t="s">
        <v>8423</v>
      </c>
      <c r="C1773" s="86" t="s">
        <v>8517</v>
      </c>
      <c r="D1773" s="87" t="s">
        <v>8518</v>
      </c>
      <c r="E1773" s="86" t="s">
        <v>6148</v>
      </c>
      <c r="F1773" s="88">
        <f t="shared" ref="F1773:G1773" ca="1" si="406">IF($L1773&gt;0,SUM(OFFSET(F1773,1,0,$L1773),0))</f>
        <v>0</v>
      </c>
      <c r="G1773" s="88">
        <f t="shared" ca="1" si="406"/>
        <v>3120.31</v>
      </c>
      <c r="H1773" s="89"/>
      <c r="I1773" s="90">
        <f t="shared" ref="I1773:J1773" ca="1" si="407">IF(ISERROR(F1773),0,F1773)</f>
        <v>0</v>
      </c>
      <c r="J1773" s="91">
        <f t="shared" ca="1" si="407"/>
        <v>3120.31</v>
      </c>
      <c r="K1773" s="1">
        <f>COUNTA($A$1:$A1773)-1</f>
        <v>273</v>
      </c>
      <c r="L1773" s="1">
        <f>IF(MAX(K:K)=K1773,MATCH(9999999,$K:$K)+1,MATCH(K1773+1,K:K,0))-ROW(L1773)-2</f>
        <v>4</v>
      </c>
      <c r="M1773" s="3" t="str">
        <f ca="1">IF(AND(OR(I1773&lt;&gt;0,J1773&lt;&gt;0),N1773="Sim"),"F","")</f>
        <v>F</v>
      </c>
      <c r="N1773" s="84" t="s">
        <v>64</v>
      </c>
    </row>
    <row r="1774" spans="1:14" ht="22.5" x14ac:dyDescent="0.2">
      <c r="B1774" s="92" t="s">
        <v>6169</v>
      </c>
      <c r="C1774" s="92" t="s">
        <v>8528</v>
      </c>
      <c r="D1774" s="79" t="str">
        <f ca="1">IF(ISNUMBER($L1774),OFFSET(Banco!$A$1,Composições!$L1774-1,COLUMN(Composições!D1774)-1),"")</f>
        <v>BUCHA DE NYLON, DIAMETRO DO FURO 8 MM, COMPRIMENTO 40 MM, COM PARAFUSO DE ROSCA SOBERBA, CABECA CHATA, FENDA SIMPLES, 4,8 X 50 MM</v>
      </c>
      <c r="E1774" s="78" t="str">
        <f ca="1">IF(ISNUMBER($L1774),OFFSET(Banco!$A$1,Composições!$L1774-1,COLUMN(Composições!E1774)-1),"")</f>
        <v>UN</v>
      </c>
      <c r="F1774" s="78">
        <f t="shared" ref="F1774:G1777" ca="1" si="408">TRUNC($H1774*ROUND(I1774,2),2)</f>
        <v>0</v>
      </c>
      <c r="G1774" s="78">
        <f t="shared" ca="1" si="408"/>
        <v>3.04</v>
      </c>
      <c r="H1774" s="80">
        <v>4</v>
      </c>
      <c r="I1774" s="81">
        <f ca="1">IF(ISNUMBER($L1774),VALUE(OFFSET(Banco!$A$1,Composições!$L1774-1,COLUMN(Composições!I1774)-4)),0)</f>
        <v>0</v>
      </c>
      <c r="J1774" s="81">
        <f ca="1">IF(ISNUMBER($L1774),VALUE(OFFSET(Banco!$A$1,Composições!$L1774-1,COLUMN(Composições!J1774)-4)),0)</f>
        <v>0.76</v>
      </c>
      <c r="K1774" s="1">
        <f>COUNTA($A$1:$A1774)-1</f>
        <v>273</v>
      </c>
      <c r="L1774" s="1">
        <f ca="1">MATCH(Composições!CONCATENAR,Banco!$A:$A,0)</f>
        <v>10528</v>
      </c>
      <c r="M1774" s="82" t="str">
        <f ca="1">IF(OR(ISERROR($L1774),$H1774="",$H1774=0),"",OFFSET(M$1,MATCH($K1774,$K$1:$K1774,0)-1,0))</f>
        <v>F</v>
      </c>
    </row>
    <row r="1775" spans="1:14" x14ac:dyDescent="0.2">
      <c r="B1775" s="92" t="s">
        <v>15541</v>
      </c>
      <c r="C1775" s="92" t="s">
        <v>15514</v>
      </c>
      <c r="D1775" s="79" t="str">
        <f ca="1">IF(ISNUMBER($L1775),OFFSET(Banco!$A$1,Composições!$L1775-1,COLUMN(Composições!D1775)-1),"")</f>
        <v>Placa comemorativa em aço inoxidável escovado</v>
      </c>
      <c r="E1775" s="78" t="str">
        <f ca="1">IF(ISNUMBER($L1775),OFFSET(Banco!$A$1,Composições!$L1775-1,COLUMN(Composições!E1775)-1),"")</f>
        <v>m2</v>
      </c>
      <c r="F1775" s="78">
        <f t="shared" ca="1" si="408"/>
        <v>0</v>
      </c>
      <c r="G1775" s="78">
        <f t="shared" ca="1" si="408"/>
        <v>3114.58</v>
      </c>
      <c r="H1775" s="80">
        <f>0.5*0.7</f>
        <v>0.35</v>
      </c>
      <c r="I1775" s="81">
        <f ca="1">IF(ISNUMBER($L1775),VALUE(OFFSET(Banco!$A$1,Composições!$L1775-1,COLUMN(Composições!I1775)-4)),0)</f>
        <v>0</v>
      </c>
      <c r="J1775" s="81">
        <f ca="1">IF(ISNUMBER($L1775),VALUE(OFFSET(Banco!$A$1,Composições!$L1775-1,COLUMN(Composições!J1775)-4)),0)</f>
        <v>8898.82</v>
      </c>
      <c r="K1775" s="1">
        <f>COUNTA($A$1:$A1775)-1</f>
        <v>273</v>
      </c>
      <c r="L1775" s="1">
        <f ca="1">MATCH(Composições!CONCATENAR,Banco!$A:$A,0)</f>
        <v>14779</v>
      </c>
      <c r="M1775" s="82" t="str">
        <f ca="1">IF(OR(ISERROR($L1775),$H1775="",$H1775=0),"",OFFSET(M$1,MATCH($K1775,$K$1:$K1775,0)-1,0))</f>
        <v>F</v>
      </c>
    </row>
    <row r="1776" spans="1:14" x14ac:dyDescent="0.2">
      <c r="B1776" s="92" t="s">
        <v>6165</v>
      </c>
      <c r="C1776" s="92" t="s">
        <v>153</v>
      </c>
      <c r="D1776" s="79" t="str">
        <f ca="1">IF(ISNUMBER($L1776),OFFSET(Banco!$A$1,Composições!$L1776-1,COLUMN(Composições!D1776)-1),"")</f>
        <v>PEDREIRO COM ENCARGOS COMPLEMENTARES</v>
      </c>
      <c r="E1776" s="78" t="str">
        <f ca="1">IF(ISNUMBER($L1776),OFFSET(Banco!$A$1,Composições!$L1776-1,COLUMN(Composições!E1776)-1),"")</f>
        <v>H</v>
      </c>
      <c r="F1776" s="78">
        <f t="shared" ca="1" si="408"/>
        <v>0</v>
      </c>
      <c r="G1776" s="78">
        <f t="shared" ca="1" si="408"/>
        <v>1.56</v>
      </c>
      <c r="H1776" s="80">
        <v>0.05</v>
      </c>
      <c r="I1776" s="81">
        <f ca="1">IF(ISNUMBER($L1776),VALUE(OFFSET(Banco!$A$1,Composições!$L1776-1,COLUMN(Composições!I1776)-4)),0)</f>
        <v>0</v>
      </c>
      <c r="J1776" s="81">
        <f ca="1">IF(ISNUMBER($L1776),VALUE(OFFSET(Banco!$A$1,Composições!$L1776-1,COLUMN(Composições!J1776)-4)),0)</f>
        <v>31.21</v>
      </c>
      <c r="K1776" s="1">
        <f>COUNTA($A$1:$A1776)-1</f>
        <v>273</v>
      </c>
      <c r="L1776" s="1">
        <f ca="1">MATCH(Composições!CONCATENAR,Banco!$A:$A,0)</f>
        <v>7349</v>
      </c>
      <c r="M1776" s="82" t="str">
        <f ca="1">IF(OR(ISERROR($L1776),$H1776="",$H1776=0),"",OFFSET(M$1,MATCH($K1776,$K$1:$K1776,0)-1,0))</f>
        <v>F</v>
      </c>
    </row>
    <row r="1777" spans="1:14" x14ac:dyDescent="0.2">
      <c r="B1777" s="92" t="s">
        <v>6165</v>
      </c>
      <c r="C1777" s="92" t="s">
        <v>156</v>
      </c>
      <c r="D1777" s="79" t="str">
        <f ca="1">IF(ISNUMBER($L1777),OFFSET(Banco!$A$1,Composições!$L1777-1,COLUMN(Composições!D1777)-1),"")</f>
        <v>SERVENTE COM ENCARGOS COMPLEMENTARES</v>
      </c>
      <c r="E1777" s="78" t="str">
        <f ca="1">IF(ISNUMBER($L1777),OFFSET(Banco!$A$1,Composições!$L1777-1,COLUMN(Composições!E1777)-1),"")</f>
        <v>H</v>
      </c>
      <c r="F1777" s="78">
        <f t="shared" ca="1" si="408"/>
        <v>0</v>
      </c>
      <c r="G1777" s="78">
        <f t="shared" ca="1" si="408"/>
        <v>1.1299999999999999</v>
      </c>
      <c r="H1777" s="80">
        <v>0.05</v>
      </c>
      <c r="I1777" s="81">
        <f ca="1">IF(ISNUMBER($L1777),VALUE(OFFSET(Banco!$A$1,Composições!$L1777-1,COLUMN(Composições!I1777)-4)),0)</f>
        <v>0</v>
      </c>
      <c r="J1777" s="81">
        <f ca="1">IF(ISNUMBER($L1777),VALUE(OFFSET(Banco!$A$1,Composições!$L1777-1,COLUMN(Composições!J1777)-4)),0)</f>
        <v>22.64</v>
      </c>
      <c r="K1777" s="1">
        <f>COUNTA($A$1:$A1777)-1</f>
        <v>273</v>
      </c>
      <c r="L1777" s="1">
        <f ca="1">MATCH(Composições!CONCATENAR,Banco!$A:$A,0)</f>
        <v>7362</v>
      </c>
      <c r="M1777" s="82" t="str">
        <f ca="1">IF(OR(ISERROR($L1777),$H1777="",$H1777=0),"",OFFSET(M$1,MATCH($K1777,$K$1:$K1777,0)-1,0))</f>
        <v>F</v>
      </c>
    </row>
    <row r="1778" spans="1:14" customFormat="1" ht="12.75" x14ac:dyDescent="0.2">
      <c r="K1778">
        <f>COUNTA($A$1:$A1778)-1</f>
        <v>273</v>
      </c>
      <c r="M1778" s="85" t="str">
        <f ca="1">IF(OFFSET($M$1,MATCH(OFFSET(K1778,-1,0),$K$1:$K1778,0)-1,0)="F","F","")</f>
        <v>F</v>
      </c>
    </row>
    <row r="1779" spans="1:14" ht="33.75" x14ac:dyDescent="0.2">
      <c r="A1779" s="83" t="str">
        <f>CONCATENAR</f>
        <v>Composição COMP-EST25</v>
      </c>
      <c r="B1779" s="86" t="s">
        <v>8423</v>
      </c>
      <c r="C1779" s="86" t="s">
        <v>8548</v>
      </c>
      <c r="D1779" s="87" t="s">
        <v>8552</v>
      </c>
      <c r="E1779" s="86" t="s">
        <v>6147</v>
      </c>
      <c r="F1779" s="88">
        <f t="shared" ref="F1779:G1779" ca="1" si="409">IF($L1779&gt;0,SUM(OFFSET(F1779,1,0,$L1779),0))</f>
        <v>0</v>
      </c>
      <c r="G1779" s="88">
        <f t="shared" ca="1" si="409"/>
        <v>100.38</v>
      </c>
      <c r="H1779" s="89"/>
      <c r="I1779" s="90">
        <f t="shared" ref="I1779:J1779" ca="1" si="410">IF(ISERROR(F1779),0,F1779)</f>
        <v>0</v>
      </c>
      <c r="J1779" s="91">
        <f t="shared" ca="1" si="410"/>
        <v>100.38</v>
      </c>
      <c r="K1779" s="1">
        <f>COUNTA($A$1:$A1779)-1</f>
        <v>274</v>
      </c>
      <c r="L1779" s="1">
        <f>IF(MAX(K:K)=K1779,MATCH(9999999,$K:$K)+1,MATCH(K1779+1,K:K,0))-ROW(L1779)-2</f>
        <v>8</v>
      </c>
      <c r="M1779" s="3" t="str">
        <f ca="1">IF(AND(OR(I1779&lt;&gt;0,J1779&lt;&gt;0),N1779="Sim"),"F","")</f>
        <v>F</v>
      </c>
      <c r="N1779" s="84" t="s">
        <v>64</v>
      </c>
    </row>
    <row r="1780" spans="1:14" ht="45" x14ac:dyDescent="0.2">
      <c r="B1780" s="92" t="s">
        <v>6165</v>
      </c>
      <c r="C1780" s="92" t="s">
        <v>90</v>
      </c>
      <c r="D1780" s="79" t="str">
        <f ca="1">IF(ISNUMBER($L1780),OFFSET(Banco!$A$1,Composições!$L1780-1,COLUMN(Composições!D1780)-1),"")</f>
        <v>PERFURATRIZ HIDRÁULICA SOBRE CAMINHÃO COM TRADO CURTO ACOPLADO, PROFUNDIDADE MÁXIMA DE 20 M, DIÂMETRO MÁXIMO DE 1500 MM, POTÊNCIA INSTALADA DE 137 HP, MESA ROTATIVA COM TORQUE MÁXIMO DE 30 KNM - CHI DIURNO. AF_06/2015</v>
      </c>
      <c r="E1780" s="78" t="str">
        <f ca="1">IF(ISNUMBER($L1780),OFFSET(Banco!$A$1,Composições!$L1780-1,COLUMN(Composições!E1780)-1),"")</f>
        <v>CHI</v>
      </c>
      <c r="F1780" s="78">
        <f t="shared" ref="F1780:G1787" ca="1" si="411">TRUNC($H1780*ROUND(I1780,2),2)</f>
        <v>0</v>
      </c>
      <c r="G1780" s="78">
        <f t="shared" ca="1" si="411"/>
        <v>8.31</v>
      </c>
      <c r="H1780" s="80">
        <v>4.9000000000000002E-2</v>
      </c>
      <c r="I1780" s="81">
        <f ca="1">IF(ISNUMBER($L1780),VALUE(OFFSET(Banco!$A$1,Composições!$L1780-1,COLUMN(Composições!I1780)-4)),0)</f>
        <v>0</v>
      </c>
      <c r="J1780" s="81">
        <f ca="1">IF(ISNUMBER($L1780),VALUE(OFFSET(Banco!$A$1,Composições!$L1780-1,COLUMN(Composições!J1780)-4)),0)</f>
        <v>169.75</v>
      </c>
      <c r="K1780" s="1">
        <f>COUNTA($A$1:$A1780)-1</f>
        <v>274</v>
      </c>
      <c r="L1780" s="1">
        <f ca="1">MATCH(Composições!CONCATENAR,Banco!$A:$A,0)</f>
        <v>1964</v>
      </c>
      <c r="M1780" s="82" t="str">
        <f ca="1">IF(OR(ISERROR($L1780),$H1780="",$H1780=0),"",OFFSET(M$1,MATCH($K1780,$K$1:$K1780,0)-1,0))</f>
        <v>F</v>
      </c>
    </row>
    <row r="1781" spans="1:14" ht="45" x14ac:dyDescent="0.2">
      <c r="B1781" s="92" t="s">
        <v>6165</v>
      </c>
      <c r="C1781" s="92" t="s">
        <v>84</v>
      </c>
      <c r="D1781" s="79" t="str">
        <f ca="1">IF(ISNUMBER($L1781),OFFSET(Banco!$A$1,Composições!$L1781-1,COLUMN(Composições!D1781)-1),"")</f>
        <v>PERFURATRIZ HIDRÁULICA SOBRE CAMINHÃO COM TRADO CURTO ACOPLADO, PROFUNDIDADE MÁXIMA DE 20 M, DIÂMETRO MÁXIMO DE 1500 MM, POTÊNCIA INSTALADA DE 137 HP, MESA ROTATIVA COM TORQUE MÁXIMO DE 30 KNM - CHP DIURNO. AF_06/2015</v>
      </c>
      <c r="E1781" s="78" t="str">
        <f ca="1">IF(ISNUMBER($L1781),OFFSET(Banco!$A$1,Composições!$L1781-1,COLUMN(Composições!E1781)-1),"")</f>
        <v>CHP</v>
      </c>
      <c r="F1781" s="78">
        <f t="shared" ca="1" si="411"/>
        <v>0</v>
      </c>
      <c r="G1781" s="78">
        <f t="shared" ca="1" si="411"/>
        <v>9.7899999999999991</v>
      </c>
      <c r="H1781" s="80">
        <v>2.47E-2</v>
      </c>
      <c r="I1781" s="81">
        <f ca="1">IF(ISNUMBER($L1781),VALUE(OFFSET(Banco!$A$1,Composições!$L1781-1,COLUMN(Composições!I1781)-4)),0)</f>
        <v>0</v>
      </c>
      <c r="J1781" s="81">
        <f ca="1">IF(ISNUMBER($L1781),VALUE(OFFSET(Banco!$A$1,Composições!$L1781-1,COLUMN(Composições!J1781)-4)),0)</f>
        <v>396.67</v>
      </c>
      <c r="K1781" s="1">
        <f>COUNTA($A$1:$A1781)-1</f>
        <v>274</v>
      </c>
      <c r="L1781" s="1">
        <f ca="1">MATCH(Composições!CONCATENAR,Banco!$A:$A,0)</f>
        <v>1965</v>
      </c>
      <c r="M1781" s="82" t="str">
        <f ca="1">IF(OR(ISERROR($L1781),$H1781="",$H1781=0),"",OFFSET(M$1,MATCH($K1781,$K$1:$K1781,0)-1,0))</f>
        <v>F</v>
      </c>
    </row>
    <row r="1782" spans="1:14" ht="22.5" x14ac:dyDescent="0.2">
      <c r="B1782" s="92" t="s">
        <v>6169</v>
      </c>
      <c r="C1782" s="92" t="s">
        <v>8550</v>
      </c>
      <c r="D1782" s="79" t="str">
        <f ca="1">IF(ISNUMBER($L1782),OFFSET(Banco!$A$1,Composições!$L1782-1,COLUMN(Composições!D1782)-1),"")</f>
        <v>CONCRETO USINADO BOMBEAVEL, CLASSE DE RESISTENCIA C25, COM BRITA 0 E 1, SLUMP = 130 +/- 20 MM, EXCLUI SERVICO DE BOMBEAMENTO (NBR 8953)</v>
      </c>
      <c r="E1782" s="78" t="str">
        <f ca="1">IF(ISNUMBER($L1782),OFFSET(Banco!$A$1,Composições!$L1782-1,COLUMN(Composições!E1782)-1),"")</f>
        <v>M3</v>
      </c>
      <c r="F1782" s="78">
        <f t="shared" ca="1" si="411"/>
        <v>0</v>
      </c>
      <c r="G1782" s="78">
        <f t="shared" ca="1" si="411"/>
        <v>32.71</v>
      </c>
      <c r="H1782" s="80">
        <v>5.57E-2</v>
      </c>
      <c r="I1782" s="81">
        <f ca="1">IF(ISNUMBER($L1782),VALUE(OFFSET(Banco!$A$1,Composições!$L1782-1,COLUMN(Composições!I1782)-4)),0)</f>
        <v>0</v>
      </c>
      <c r="J1782" s="81">
        <f ca="1">IF(ISNUMBER($L1782),VALUE(OFFSET(Banco!$A$1,Composições!$L1782-1,COLUMN(Composições!J1782)-4)),0)</f>
        <v>587.26</v>
      </c>
      <c r="K1782" s="1">
        <f>COUNTA($A$1:$A1782)-1</f>
        <v>274</v>
      </c>
      <c r="L1782" s="1">
        <f ca="1">MATCH(Composições!CONCATENAR,Banco!$A:$A,0)</f>
        <v>11148</v>
      </c>
      <c r="M1782" s="82" t="str">
        <f ca="1">IF(OR(ISERROR($L1782),$H1782="",$H1782=0),"",OFFSET(M$1,MATCH($K1782,$K$1:$K1782,0)-1,0))</f>
        <v>F</v>
      </c>
    </row>
    <row r="1783" spans="1:14" x14ac:dyDescent="0.2">
      <c r="B1783" s="92" t="s">
        <v>6165</v>
      </c>
      <c r="C1783" s="92" t="s">
        <v>160</v>
      </c>
      <c r="D1783" s="79" t="str">
        <f ca="1">IF(ISNUMBER($L1783),OFFSET(Banco!$A$1,Composições!$L1783-1,COLUMN(Composições!D1783)-1),"")</f>
        <v>ENGENHEIRO CIVIL DE OBRA PLENO COM ENCARGOS COMPLEMENTARES</v>
      </c>
      <c r="E1783" s="78" t="str">
        <f ca="1">IF(ISNUMBER($L1783),OFFSET(Banco!$A$1,Composições!$L1783-1,COLUMN(Composições!E1783)-1),"")</f>
        <v>H</v>
      </c>
      <c r="F1783" s="78">
        <f t="shared" ca="1" si="411"/>
        <v>0</v>
      </c>
      <c r="G1783" s="78">
        <f t="shared" ca="1" si="411"/>
        <v>0.69</v>
      </c>
      <c r="H1783" s="80">
        <v>5.1000000000000004E-3</v>
      </c>
      <c r="I1783" s="81">
        <f ca="1">IF(ISNUMBER($L1783),VALUE(OFFSET(Banco!$A$1,Composições!$L1783-1,COLUMN(Composições!I1783)-4)),0)</f>
        <v>0</v>
      </c>
      <c r="J1783" s="81">
        <f ca="1">IF(ISNUMBER($L1783),VALUE(OFFSET(Banco!$A$1,Composições!$L1783-1,COLUMN(Composições!J1783)-4)),0)</f>
        <v>135.75</v>
      </c>
      <c r="K1783" s="1">
        <f>COUNTA($A$1:$A1783)-1</f>
        <v>274</v>
      </c>
      <c r="L1783" s="1">
        <f ca="1">MATCH(Composições!CONCATENAR,Banco!$A:$A,0)</f>
        <v>7269</v>
      </c>
      <c r="M1783" s="82" t="str">
        <f ca="1">IF(OR(ISERROR($L1783),$H1783="",$H1783=0),"",OFFSET(M$1,MATCH($K1783,$K$1:$K1783,0)-1,0))</f>
        <v>F</v>
      </c>
    </row>
    <row r="1784" spans="1:14" x14ac:dyDescent="0.2">
      <c r="B1784" s="92" t="s">
        <v>6165</v>
      </c>
      <c r="C1784" s="92" t="s">
        <v>156</v>
      </c>
      <c r="D1784" s="79" t="str">
        <f ca="1">IF(ISNUMBER($L1784),OFFSET(Banco!$A$1,Composições!$L1784-1,COLUMN(Composições!D1784)-1),"")</f>
        <v>SERVENTE COM ENCARGOS COMPLEMENTARES</v>
      </c>
      <c r="E1784" s="78" t="str">
        <f ca="1">IF(ISNUMBER($L1784),OFFSET(Banco!$A$1,Composições!$L1784-1,COLUMN(Composições!E1784)-1),"")</f>
        <v>H</v>
      </c>
      <c r="F1784" s="78">
        <f t="shared" ca="1" si="411"/>
        <v>0</v>
      </c>
      <c r="G1784" s="78">
        <f t="shared" ca="1" si="411"/>
        <v>5.12</v>
      </c>
      <c r="H1784" s="80">
        <v>0.2263</v>
      </c>
      <c r="I1784" s="81">
        <f ca="1">IF(ISNUMBER($L1784),VALUE(OFFSET(Banco!$A$1,Composições!$L1784-1,COLUMN(Composições!I1784)-4)),0)</f>
        <v>0</v>
      </c>
      <c r="J1784" s="81">
        <f ca="1">IF(ISNUMBER($L1784),VALUE(OFFSET(Banco!$A$1,Composições!$L1784-1,COLUMN(Composições!J1784)-4)),0)</f>
        <v>22.64</v>
      </c>
      <c r="K1784" s="1">
        <f>COUNTA($A$1:$A1784)-1</f>
        <v>274</v>
      </c>
      <c r="L1784" s="1">
        <f ca="1">MATCH(Composições!CONCATENAR,Banco!$A:$A,0)</f>
        <v>7362</v>
      </c>
      <c r="M1784" s="82" t="str">
        <f ca="1">IF(OR(ISERROR($L1784),$H1784="",$H1784=0),"",OFFSET(M$1,MATCH($K1784,$K$1:$K1784,0)-1,0))</f>
        <v>F</v>
      </c>
    </row>
    <row r="1785" spans="1:14" ht="33.75" x14ac:dyDescent="0.2">
      <c r="B1785" s="92" t="s">
        <v>6165</v>
      </c>
      <c r="C1785" s="92" t="s">
        <v>133</v>
      </c>
      <c r="D1785" s="79" t="str">
        <f ca="1">IF(ISNUMBER($L1785),OFFSET(Banco!$A$1,Composições!$L1785-1,COLUMN(Composições!D1785)-1),"")</f>
        <v>CARGA, MANOBRA E DESCARGA DE SOLOS E MATERIAIS GRANULARES EM CAMINHÃO BASCULANTE 6 M³ - CARGA COM PÁ CARREGADEIRA (CAÇAMBA DE 1,7 A 2,8 M³ / 128 HP) E DESCARGA LIVRE (UNIDADE: M3). AF_07/2020</v>
      </c>
      <c r="E1785" s="78" t="str">
        <f ca="1">IF(ISNUMBER($L1785),OFFSET(Banco!$A$1,Composições!$L1785-1,COLUMN(Composições!E1785)-1),"")</f>
        <v>M3</v>
      </c>
      <c r="F1785" s="78">
        <f t="shared" ca="1" si="411"/>
        <v>0</v>
      </c>
      <c r="G1785" s="78">
        <f t="shared" ca="1" si="411"/>
        <v>0.56999999999999995</v>
      </c>
      <c r="H1785" s="80">
        <v>6.1400000000000003E-2</v>
      </c>
      <c r="I1785" s="81">
        <f ca="1">IF(ISNUMBER($L1785),VALUE(OFFSET(Banco!$A$1,Composições!$L1785-1,COLUMN(Composições!I1785)-4)),0)</f>
        <v>0</v>
      </c>
      <c r="J1785" s="81">
        <f ca="1">IF(ISNUMBER($L1785),VALUE(OFFSET(Banco!$A$1,Composições!$L1785-1,COLUMN(Composições!J1785)-4)),0)</f>
        <v>9.42</v>
      </c>
      <c r="K1785" s="1">
        <f>COUNTA($A$1:$A1785)-1</f>
        <v>274</v>
      </c>
      <c r="L1785" s="1">
        <f ca="1">MATCH(Composições!CONCATENAR,Banco!$A:$A,0)</f>
        <v>9493</v>
      </c>
      <c r="M1785" s="82" t="str">
        <f ca="1">IF(OR(ISERROR($L1785),$H1785="",$H1785=0),"",OFFSET(M$1,MATCH($K1785,$K$1:$K1785,0)-1,0))</f>
        <v>F</v>
      </c>
    </row>
    <row r="1786" spans="1:14" ht="22.5" x14ac:dyDescent="0.2">
      <c r="B1786" s="92" t="s">
        <v>6165</v>
      </c>
      <c r="C1786" s="92" t="s">
        <v>132</v>
      </c>
      <c r="D1786" s="79" t="str">
        <f ca="1">IF(ISNUMBER($L1786),OFFSET(Banco!$A$1,Composições!$L1786-1,COLUMN(Composições!D1786)-1),"")</f>
        <v>TRANSPORTE COM CAMINHÃO BASCULANTE DE 6 M³, EM VIA URBANA EM REVESTIMENTO PRIMÁRIO (UNIDADE: M3XKM). AF_07/2020</v>
      </c>
      <c r="E1786" s="78" t="str">
        <f ca="1">IF(ISNUMBER($L1786),OFFSET(Banco!$A$1,Composições!$L1786-1,COLUMN(Composições!E1786)-1),"")</f>
        <v>M3XKM</v>
      </c>
      <c r="F1786" s="78">
        <f t="shared" ca="1" si="411"/>
        <v>0</v>
      </c>
      <c r="G1786" s="78">
        <f t="shared" ca="1" si="411"/>
        <v>0.06</v>
      </c>
      <c r="H1786" s="80">
        <v>2.0500000000000001E-2</v>
      </c>
      <c r="I1786" s="81">
        <f ca="1">IF(ISNUMBER($L1786),VALUE(OFFSET(Banco!$A$1,Composições!$L1786-1,COLUMN(Composições!I1786)-4)),0)</f>
        <v>0</v>
      </c>
      <c r="J1786" s="81">
        <f ca="1">IF(ISNUMBER($L1786),VALUE(OFFSET(Banco!$A$1,Composições!$L1786-1,COLUMN(Composições!J1786)-4)),0)</f>
        <v>3.38</v>
      </c>
      <c r="K1786" s="1">
        <f>COUNTA($A$1:$A1786)-1</f>
        <v>274</v>
      </c>
      <c r="L1786" s="1">
        <f ca="1">MATCH(Composições!CONCATENAR,Banco!$A:$A,0)</f>
        <v>9565</v>
      </c>
      <c r="M1786" s="82" t="str">
        <f ca="1">IF(OR(ISERROR($L1786),$H1786="",$H1786=0),"",OFFSET(M$1,MATCH($K1786,$K$1:$K1786,0)-1,0))</f>
        <v>F</v>
      </c>
    </row>
    <row r="1787" spans="1:14" x14ac:dyDescent="0.2">
      <c r="B1787" s="92" t="s">
        <v>6165</v>
      </c>
      <c r="C1787" s="92" t="s">
        <v>109</v>
      </c>
      <c r="D1787" s="79" t="str">
        <f ca="1">IF(ISNUMBER($L1787),OFFSET(Banco!$A$1,Composições!$L1787-1,COLUMN(Composições!D1787)-1),"")</f>
        <v>MONTAGEM DE ARMADURA DE ESTACAS, DIÂMETRO = 10,0 MM. AF_09/2021_PS</v>
      </c>
      <c r="E1787" s="78" t="str">
        <f ca="1">IF(ISNUMBER($L1787),OFFSET(Banco!$A$1,Composições!$L1787-1,COLUMN(Composições!E1787)-1),"")</f>
        <v>KG</v>
      </c>
      <c r="F1787" s="78">
        <f t="shared" ca="1" si="411"/>
        <v>0</v>
      </c>
      <c r="G1787" s="78">
        <f t="shared" ca="1" si="411"/>
        <v>43.13</v>
      </c>
      <c r="H1787" s="80">
        <f>3.7+(0.8/2)</f>
        <v>4.1000000000000005</v>
      </c>
      <c r="I1787" s="81">
        <f ca="1">IF(ISNUMBER($L1787),VALUE(OFFSET(Banco!$A$1,Composições!$L1787-1,COLUMN(Composições!I1787)-4)),0)</f>
        <v>0</v>
      </c>
      <c r="J1787" s="81">
        <f ca="1">IF(ISNUMBER($L1787),VALUE(OFFSET(Banco!$A$1,Composições!$L1787-1,COLUMN(Composições!J1787)-4)),0)</f>
        <v>10.52</v>
      </c>
      <c r="K1787" s="1">
        <f>COUNTA($A$1:$A1787)-1</f>
        <v>274</v>
      </c>
      <c r="L1787" s="1">
        <f ca="1">MATCH(Composições!CONCATENAR,Banco!$A:$A,0)</f>
        <v>558</v>
      </c>
      <c r="M1787" s="82" t="str">
        <f ca="1">IF(OR(ISERROR($L1787),$H1787="",$H1787=0),"",OFFSET(M$1,MATCH($K1787,$K$1:$K1787,0)-1,0))</f>
        <v>F</v>
      </c>
    </row>
    <row r="1788" spans="1:14" customFormat="1" ht="12.75" x14ac:dyDescent="0.2">
      <c r="K1788">
        <f>COUNTA($A$1:$A1788)-1</f>
        <v>274</v>
      </c>
      <c r="M1788" s="85" t="str">
        <f ca="1">IF(OFFSET($M$1,MATCH(OFFSET(K1788,-1,0),$K$1:$K1788,0)-1,0)="F","F","")</f>
        <v>F</v>
      </c>
    </row>
    <row r="1789" spans="1:14" ht="33.75" x14ac:dyDescent="0.2">
      <c r="A1789" s="83" t="str">
        <f>CONCATENAR</f>
        <v>Composição COMP-EST40</v>
      </c>
      <c r="B1789" s="86" t="s">
        <v>8423</v>
      </c>
      <c r="C1789" s="86" t="s">
        <v>8549</v>
      </c>
      <c r="D1789" s="87" t="s">
        <v>8551</v>
      </c>
      <c r="E1789" s="86" t="s">
        <v>6147</v>
      </c>
      <c r="F1789" s="88">
        <f t="shared" ref="F1789:G1789" ca="1" si="412">IF($L1789&gt;0,SUM(OFFSET(F1789,1,0,$L1789),0))</f>
        <v>0</v>
      </c>
      <c r="G1789" s="88">
        <f t="shared" ca="1" si="412"/>
        <v>162.67999999999998</v>
      </c>
      <c r="H1789" s="89"/>
      <c r="I1789" s="90">
        <f t="shared" ref="I1789:J1789" ca="1" si="413">IF(ISERROR(F1789),0,F1789)</f>
        <v>0</v>
      </c>
      <c r="J1789" s="91">
        <f t="shared" ca="1" si="413"/>
        <v>162.67999999999998</v>
      </c>
      <c r="K1789" s="1">
        <f>COUNTA($A$1:$A1789)-1</f>
        <v>275</v>
      </c>
      <c r="L1789" s="1">
        <f>IF(MAX(K:K)=K1789,MATCH(9999999,$K:$K)+1,MATCH(K1789+1,K:K,0))-ROW(L1789)-2</f>
        <v>8</v>
      </c>
      <c r="M1789" s="3" t="str">
        <f ca="1">IF(AND(OR(I1789&lt;&gt;0,J1789&lt;&gt;0),N1789="Sim"),"F","")</f>
        <v>F</v>
      </c>
      <c r="N1789" s="84" t="s">
        <v>64</v>
      </c>
    </row>
    <row r="1790" spans="1:14" ht="45" x14ac:dyDescent="0.2">
      <c r="B1790" s="92" t="s">
        <v>6165</v>
      </c>
      <c r="C1790" s="92" t="s">
        <v>90</v>
      </c>
      <c r="D1790" s="79" t="str">
        <f ca="1">IF(ISNUMBER($L1790),OFFSET(Banco!$A$1,Composições!$L1790-1,COLUMN(Composições!D1790)-1),"")</f>
        <v>PERFURATRIZ HIDRÁULICA SOBRE CAMINHÃO COM TRADO CURTO ACOPLADO, PROFUNDIDADE MÁXIMA DE 20 M, DIÂMETRO MÁXIMO DE 1500 MM, POTÊNCIA INSTALADA DE 137 HP, MESA ROTATIVA COM TORQUE MÁXIMO DE 30 KNM - CHI DIURNO. AF_06/2015</v>
      </c>
      <c r="E1790" s="78" t="str">
        <f ca="1">IF(ISNUMBER($L1790),OFFSET(Banco!$A$1,Composições!$L1790-1,COLUMN(Composições!E1790)-1),"")</f>
        <v>CHI</v>
      </c>
      <c r="F1790" s="78">
        <f t="shared" ref="F1790:G1797" ca="1" si="414">TRUNC($H1790*ROUND(I1790,2),2)</f>
        <v>0</v>
      </c>
      <c r="G1790" s="78">
        <f t="shared" ca="1" si="414"/>
        <v>10.38</v>
      </c>
      <c r="H1790" s="80">
        <v>6.1199999999999997E-2</v>
      </c>
      <c r="I1790" s="81">
        <f ca="1">IF(ISNUMBER($L1790),VALUE(OFFSET(Banco!$A$1,Composições!$L1790-1,COLUMN(Composições!I1790)-4)),0)</f>
        <v>0</v>
      </c>
      <c r="J1790" s="81">
        <f ca="1">IF(ISNUMBER($L1790),VALUE(OFFSET(Banco!$A$1,Composições!$L1790-1,COLUMN(Composições!J1790)-4)),0)</f>
        <v>169.75</v>
      </c>
      <c r="K1790" s="1">
        <f>COUNTA($A$1:$A1790)-1</f>
        <v>275</v>
      </c>
      <c r="L1790" s="1">
        <f ca="1">MATCH(Composições!CONCATENAR,Banco!$A:$A,0)</f>
        <v>1964</v>
      </c>
      <c r="M1790" s="82" t="str">
        <f ca="1">IF(OR(ISERROR($L1790),$H1790="",$H1790=0),"",OFFSET(M$1,MATCH($K1790,$K$1:$K1790,0)-1,0))</f>
        <v>F</v>
      </c>
    </row>
    <row r="1791" spans="1:14" ht="45" x14ac:dyDescent="0.2">
      <c r="B1791" s="92" t="s">
        <v>6165</v>
      </c>
      <c r="C1791" s="92" t="s">
        <v>84</v>
      </c>
      <c r="D1791" s="79" t="str">
        <f ca="1">IF(ISNUMBER($L1791),OFFSET(Banco!$A$1,Composições!$L1791-1,COLUMN(Composições!D1791)-1),"")</f>
        <v>PERFURATRIZ HIDRÁULICA SOBRE CAMINHÃO COM TRADO CURTO ACOPLADO, PROFUNDIDADE MÁXIMA DE 20 M, DIÂMETRO MÁXIMO DE 1500 MM, POTÊNCIA INSTALADA DE 137 HP, MESA ROTATIVA COM TORQUE MÁXIMO DE 30 KNM - CHP DIURNO. AF_06/2015</v>
      </c>
      <c r="E1791" s="78" t="str">
        <f ca="1">IF(ISNUMBER($L1791),OFFSET(Banco!$A$1,Composições!$L1791-1,COLUMN(Composições!E1791)-1),"")</f>
        <v>CHP</v>
      </c>
      <c r="F1791" s="78">
        <f t="shared" ca="1" si="414"/>
        <v>0</v>
      </c>
      <c r="G1791" s="78">
        <f t="shared" ca="1" si="414"/>
        <v>13.56</v>
      </c>
      <c r="H1791" s="80">
        <v>3.4200000000000001E-2</v>
      </c>
      <c r="I1791" s="81">
        <f ca="1">IF(ISNUMBER($L1791),VALUE(OFFSET(Banco!$A$1,Composições!$L1791-1,COLUMN(Composições!I1791)-4)),0)</f>
        <v>0</v>
      </c>
      <c r="J1791" s="81">
        <f ca="1">IF(ISNUMBER($L1791),VALUE(OFFSET(Banco!$A$1,Composições!$L1791-1,COLUMN(Composições!J1791)-4)),0)</f>
        <v>396.67</v>
      </c>
      <c r="K1791" s="1">
        <f>COUNTA($A$1:$A1791)-1</f>
        <v>275</v>
      </c>
      <c r="L1791" s="1">
        <f ca="1">MATCH(Composições!CONCATENAR,Banco!$A:$A,0)</f>
        <v>1965</v>
      </c>
      <c r="M1791" s="82" t="str">
        <f ca="1">IF(OR(ISERROR($L1791),$H1791="",$H1791=0),"",OFFSET(M$1,MATCH($K1791,$K$1:$K1791,0)-1,0))</f>
        <v>F</v>
      </c>
    </row>
    <row r="1792" spans="1:14" ht="22.5" x14ac:dyDescent="0.2">
      <c r="B1792" s="92" t="s">
        <v>6169</v>
      </c>
      <c r="C1792" s="92" t="s">
        <v>8550</v>
      </c>
      <c r="D1792" s="79" t="str">
        <f ca="1">IF(ISNUMBER($L1792),OFFSET(Banco!$A$1,Composições!$L1792-1,COLUMN(Composições!D1792)-1),"")</f>
        <v>CONCRETO USINADO BOMBEAVEL, CLASSE DE RESISTENCIA C25, COM BRITA 0 E 1, SLUMP = 130 +/- 20 MM, EXCLUI SERVICO DE BOMBEAMENTO (NBR 8953)</v>
      </c>
      <c r="E1792" s="78" t="str">
        <f ca="1">IF(ISNUMBER($L1792),OFFSET(Banco!$A$1,Composições!$L1792-1,COLUMN(Composições!E1792)-1),"")</f>
        <v>M3</v>
      </c>
      <c r="F1792" s="78">
        <f t="shared" ca="1" si="414"/>
        <v>0</v>
      </c>
      <c r="G1792" s="78">
        <f t="shared" ca="1" si="414"/>
        <v>83.74</v>
      </c>
      <c r="H1792" s="80">
        <v>0.1426</v>
      </c>
      <c r="I1792" s="81">
        <f ca="1">IF(ISNUMBER($L1792),VALUE(OFFSET(Banco!$A$1,Composições!$L1792-1,COLUMN(Composições!I1792)-4)),0)</f>
        <v>0</v>
      </c>
      <c r="J1792" s="81">
        <f ca="1">IF(ISNUMBER($L1792),VALUE(OFFSET(Banco!$A$1,Composições!$L1792-1,COLUMN(Composições!J1792)-4)),0)</f>
        <v>587.26</v>
      </c>
      <c r="K1792" s="1">
        <f>COUNTA($A$1:$A1792)-1</f>
        <v>275</v>
      </c>
      <c r="L1792" s="1">
        <f ca="1">MATCH(Composições!CONCATENAR,Banco!$A:$A,0)</f>
        <v>11148</v>
      </c>
      <c r="M1792" s="82" t="str">
        <f ca="1">IF(OR(ISERROR($L1792),$H1792="",$H1792=0),"",OFFSET(M$1,MATCH($K1792,$K$1:$K1792,0)-1,0))</f>
        <v>F</v>
      </c>
    </row>
    <row r="1793" spans="1:14" x14ac:dyDescent="0.2">
      <c r="B1793" s="92" t="s">
        <v>6165</v>
      </c>
      <c r="C1793" s="92" t="s">
        <v>160</v>
      </c>
      <c r="D1793" s="79" t="str">
        <f ca="1">IF(ISNUMBER($L1793),OFFSET(Banco!$A$1,Composições!$L1793-1,COLUMN(Composições!D1793)-1),"")</f>
        <v>ENGENHEIRO CIVIL DE OBRA PLENO COM ENCARGOS COMPLEMENTARES</v>
      </c>
      <c r="E1793" s="78" t="str">
        <f ca="1">IF(ISNUMBER($L1793),OFFSET(Banco!$A$1,Composições!$L1793-1,COLUMN(Composições!E1793)-1),"")</f>
        <v>H</v>
      </c>
      <c r="F1793" s="78">
        <f t="shared" ca="1" si="414"/>
        <v>0</v>
      </c>
      <c r="G1793" s="78">
        <f t="shared" ca="1" si="414"/>
        <v>0.86</v>
      </c>
      <c r="H1793" s="80">
        <v>6.4000000000000003E-3</v>
      </c>
      <c r="I1793" s="81">
        <f ca="1">IF(ISNUMBER($L1793),VALUE(OFFSET(Banco!$A$1,Composições!$L1793-1,COLUMN(Composições!I1793)-4)),0)</f>
        <v>0</v>
      </c>
      <c r="J1793" s="81">
        <f ca="1">IF(ISNUMBER($L1793),VALUE(OFFSET(Banco!$A$1,Composições!$L1793-1,COLUMN(Composições!J1793)-4)),0)</f>
        <v>135.75</v>
      </c>
      <c r="K1793" s="1">
        <f>COUNTA($A$1:$A1793)-1</f>
        <v>275</v>
      </c>
      <c r="L1793" s="1">
        <f ca="1">MATCH(Composições!CONCATENAR,Banco!$A:$A,0)</f>
        <v>7269</v>
      </c>
      <c r="M1793" s="82" t="str">
        <f ca="1">IF(OR(ISERROR($L1793),$H1793="",$H1793=0),"",OFFSET(M$1,MATCH($K1793,$K$1:$K1793,0)-1,0))</f>
        <v>F</v>
      </c>
    </row>
    <row r="1794" spans="1:14" x14ac:dyDescent="0.2">
      <c r="B1794" s="92" t="s">
        <v>6165</v>
      </c>
      <c r="C1794" s="92" t="s">
        <v>156</v>
      </c>
      <c r="D1794" s="79" t="str">
        <f ca="1">IF(ISNUMBER($L1794),OFFSET(Banco!$A$1,Composições!$L1794-1,COLUMN(Composições!D1794)-1),"")</f>
        <v>SERVENTE COM ENCARGOS COMPLEMENTARES</v>
      </c>
      <c r="E1794" s="78" t="str">
        <f ca="1">IF(ISNUMBER($L1794),OFFSET(Banco!$A$1,Composições!$L1794-1,COLUMN(Composições!E1794)-1),"")</f>
        <v>H</v>
      </c>
      <c r="F1794" s="78">
        <f t="shared" ca="1" si="414"/>
        <v>0</v>
      </c>
      <c r="G1794" s="78">
        <f t="shared" ca="1" si="414"/>
        <v>6.32</v>
      </c>
      <c r="H1794" s="80">
        <v>0.27950000000000003</v>
      </c>
      <c r="I1794" s="81">
        <f ca="1">IF(ISNUMBER($L1794),VALUE(OFFSET(Banco!$A$1,Composições!$L1794-1,COLUMN(Composições!I1794)-4)),0)</f>
        <v>0</v>
      </c>
      <c r="J1794" s="81">
        <f ca="1">IF(ISNUMBER($L1794),VALUE(OFFSET(Banco!$A$1,Composições!$L1794-1,COLUMN(Composições!J1794)-4)),0)</f>
        <v>22.64</v>
      </c>
      <c r="K1794" s="1">
        <f>COUNTA($A$1:$A1794)-1</f>
        <v>275</v>
      </c>
      <c r="L1794" s="1">
        <f ca="1">MATCH(Composições!CONCATENAR,Banco!$A:$A,0)</f>
        <v>7362</v>
      </c>
      <c r="M1794" s="82" t="str">
        <f ca="1">IF(OR(ISERROR($L1794),$H1794="",$H1794=0),"",OFFSET(M$1,MATCH($K1794,$K$1:$K1794,0)-1,0))</f>
        <v>F</v>
      </c>
    </row>
    <row r="1795" spans="1:14" ht="33.75" x14ac:dyDescent="0.2">
      <c r="B1795" s="92" t="s">
        <v>6165</v>
      </c>
      <c r="C1795" s="92" t="s">
        <v>133</v>
      </c>
      <c r="D1795" s="79" t="str">
        <f ca="1">IF(ISNUMBER($L1795),OFFSET(Banco!$A$1,Composições!$L1795-1,COLUMN(Composições!D1795)-1),"")</f>
        <v>CARGA, MANOBRA E DESCARGA DE SOLOS E MATERIAIS GRANULARES EM CAMINHÃO BASCULANTE 6 M³ - CARGA COM PÁ CARREGADEIRA (CAÇAMBA DE 1,7 A 2,8 M³ / 128 HP) E DESCARGA LIVRE (UNIDADE: M3). AF_07/2020</v>
      </c>
      <c r="E1795" s="78" t="str">
        <f ca="1">IF(ISNUMBER($L1795),OFFSET(Banco!$A$1,Composições!$L1795-1,COLUMN(Composições!E1795)-1),"")</f>
        <v>M3</v>
      </c>
      <c r="F1795" s="78">
        <f t="shared" ca="1" si="414"/>
        <v>0</v>
      </c>
      <c r="G1795" s="78">
        <f t="shared" ca="1" si="414"/>
        <v>1.47</v>
      </c>
      <c r="H1795" s="80">
        <v>0.15709999999999999</v>
      </c>
      <c r="I1795" s="81">
        <f ca="1">IF(ISNUMBER($L1795),VALUE(OFFSET(Banco!$A$1,Composições!$L1795-1,COLUMN(Composições!I1795)-4)),0)</f>
        <v>0</v>
      </c>
      <c r="J1795" s="81">
        <f ca="1">IF(ISNUMBER($L1795),VALUE(OFFSET(Banco!$A$1,Composições!$L1795-1,COLUMN(Composições!J1795)-4)),0)</f>
        <v>9.42</v>
      </c>
      <c r="K1795" s="1">
        <f>COUNTA($A$1:$A1795)-1</f>
        <v>275</v>
      </c>
      <c r="L1795" s="1">
        <f ca="1">MATCH(Composições!CONCATENAR,Banco!$A:$A,0)</f>
        <v>9493</v>
      </c>
      <c r="M1795" s="82" t="str">
        <f ca="1">IF(OR(ISERROR($L1795),$H1795="",$H1795=0),"",OFFSET(M$1,MATCH($K1795,$K$1:$K1795,0)-1,0))</f>
        <v>F</v>
      </c>
    </row>
    <row r="1796" spans="1:14" ht="22.5" x14ac:dyDescent="0.2">
      <c r="B1796" s="92" t="s">
        <v>6165</v>
      </c>
      <c r="C1796" s="92" t="s">
        <v>132</v>
      </c>
      <c r="D1796" s="79" t="str">
        <f ca="1">IF(ISNUMBER($L1796),OFFSET(Banco!$A$1,Composições!$L1796-1,COLUMN(Composições!D1796)-1),"")</f>
        <v>TRANSPORTE COM CAMINHÃO BASCULANTE DE 6 M³, EM VIA URBANA EM REVESTIMENTO PRIMÁRIO (UNIDADE: M3XKM). AF_07/2020</v>
      </c>
      <c r="E1796" s="78" t="str">
        <f ca="1">IF(ISNUMBER($L1796),OFFSET(Banco!$A$1,Composições!$L1796-1,COLUMN(Composições!E1796)-1),"")</f>
        <v>M3XKM</v>
      </c>
      <c r="F1796" s="78">
        <f t="shared" ca="1" si="414"/>
        <v>0</v>
      </c>
      <c r="G1796" s="78">
        <f t="shared" ca="1" si="414"/>
        <v>0.17</v>
      </c>
      <c r="H1796" s="80">
        <v>5.2400000000000002E-2</v>
      </c>
      <c r="I1796" s="81">
        <f ca="1">IF(ISNUMBER($L1796),VALUE(OFFSET(Banco!$A$1,Composições!$L1796-1,COLUMN(Composições!I1796)-4)),0)</f>
        <v>0</v>
      </c>
      <c r="J1796" s="81">
        <f ca="1">IF(ISNUMBER($L1796),VALUE(OFFSET(Banco!$A$1,Composições!$L1796-1,COLUMN(Composições!J1796)-4)),0)</f>
        <v>3.38</v>
      </c>
      <c r="K1796" s="1">
        <f>COUNTA($A$1:$A1796)-1</f>
        <v>275</v>
      </c>
      <c r="L1796" s="1">
        <f ca="1">MATCH(Composições!CONCATENAR,Banco!$A:$A,0)</f>
        <v>9565</v>
      </c>
      <c r="M1796" s="82" t="str">
        <f ca="1">IF(OR(ISERROR($L1796),$H1796="",$H1796=0),"",OFFSET(M$1,MATCH($K1796,$K$1:$K1796,0)-1,0))</f>
        <v>F</v>
      </c>
    </row>
    <row r="1797" spans="1:14" x14ac:dyDescent="0.2">
      <c r="B1797" s="92" t="s">
        <v>6165</v>
      </c>
      <c r="C1797" s="92" t="s">
        <v>109</v>
      </c>
      <c r="D1797" s="79" t="str">
        <f ca="1">IF(ISNUMBER($L1797),OFFSET(Banco!$A$1,Composições!$L1797-1,COLUMN(Composições!D1797)-1),"")</f>
        <v>MONTAGEM DE ARMADURA DE ESTACAS, DIÂMETRO = 10,0 MM. AF_09/2021_PS</v>
      </c>
      <c r="E1797" s="78" t="str">
        <f ca="1">IF(ISNUMBER($L1797),OFFSET(Banco!$A$1,Composições!$L1797-1,COLUMN(Composições!E1797)-1),"")</f>
        <v>KG</v>
      </c>
      <c r="F1797" s="78">
        <f t="shared" ca="1" si="414"/>
        <v>0</v>
      </c>
      <c r="G1797" s="78">
        <f t="shared" ca="1" si="414"/>
        <v>46.18</v>
      </c>
      <c r="H1797" s="80">
        <f>3.7+(1.38/2)</f>
        <v>4.3900000000000006</v>
      </c>
      <c r="I1797" s="81">
        <f ca="1">IF(ISNUMBER($L1797),VALUE(OFFSET(Banco!$A$1,Composições!$L1797-1,COLUMN(Composições!I1797)-4)),0)</f>
        <v>0</v>
      </c>
      <c r="J1797" s="81">
        <f ca="1">IF(ISNUMBER($L1797),VALUE(OFFSET(Banco!$A$1,Composições!$L1797-1,COLUMN(Composições!J1797)-4)),0)</f>
        <v>10.52</v>
      </c>
      <c r="K1797" s="1">
        <f>COUNTA($A$1:$A1797)-1</f>
        <v>275</v>
      </c>
      <c r="L1797" s="1">
        <f ca="1">MATCH(Composições!CONCATENAR,Banco!$A:$A,0)</f>
        <v>558</v>
      </c>
      <c r="M1797" s="82" t="str">
        <f ca="1">IF(OR(ISERROR($L1797),$H1797="",$H1797=0),"",OFFSET(M$1,MATCH($K1797,$K$1:$K1797,0)-1,0))</f>
        <v>F</v>
      </c>
    </row>
    <row r="1798" spans="1:14" customFormat="1" ht="12.75" x14ac:dyDescent="0.2">
      <c r="K1798">
        <f>COUNTA($A$1:$A1798)-1</f>
        <v>275</v>
      </c>
      <c r="M1798" s="85" t="str">
        <f ca="1">IF(OFFSET($M$1,MATCH(OFFSET(K1798,-1,0),$K$1:$K1798,0)-1,0)="F","F","")</f>
        <v>F</v>
      </c>
    </row>
    <row r="1799" spans="1:14" ht="22.5" x14ac:dyDescent="0.2">
      <c r="A1799" s="83" t="str">
        <f>CONCATENAR</f>
        <v xml:space="preserve">Composição 91930 </v>
      </c>
      <c r="B1799" s="86" t="s">
        <v>8423</v>
      </c>
      <c r="C1799" s="86" t="s">
        <v>15567</v>
      </c>
      <c r="D1799" s="87" t="s">
        <v>15566</v>
      </c>
      <c r="E1799" s="86" t="s">
        <v>6147</v>
      </c>
      <c r="F1799" s="88">
        <f t="shared" ref="F1799:G1799" ca="1" si="415">IF($L1799&gt;0,SUM(OFFSET(F1799,1,0,$L1799),0))</f>
        <v>0</v>
      </c>
      <c r="G1799" s="88">
        <f t="shared" ca="1" si="415"/>
        <v>60.93</v>
      </c>
      <c r="H1799" s="89"/>
      <c r="I1799" s="90">
        <f t="shared" ref="I1799:J1799" ca="1" si="416">IF(ISERROR(F1799),0,F1799)</f>
        <v>0</v>
      </c>
      <c r="J1799" s="91">
        <f t="shared" ca="1" si="416"/>
        <v>60.93</v>
      </c>
      <c r="K1799" s="1">
        <f>COUNTA($A$1:$A1799)-1</f>
        <v>276</v>
      </c>
      <c r="L1799" s="1">
        <f>IF(MAX(K:K)=K1799,MATCH(9999999,$K:$K)+1,MATCH(K1799+1,K:K,0))-ROW(L1799)-2</f>
        <v>4</v>
      </c>
      <c r="M1799" s="3" t="str">
        <f ca="1">IF(AND(OR(I1799&lt;&gt;0,J1799&lt;&gt;0),N1799="Sim"),"F","")</f>
        <v>F</v>
      </c>
      <c r="N1799" s="84" t="s">
        <v>64</v>
      </c>
    </row>
    <row r="1800" spans="1:14" ht="22.5" x14ac:dyDescent="0.2">
      <c r="B1800" s="104" t="s">
        <v>6169</v>
      </c>
      <c r="C1800" s="104" t="s">
        <v>15568</v>
      </c>
      <c r="D1800" s="79" t="str">
        <f ca="1">IF(ISNUMBER($L1800),OFFSET(Banco!$A$1,Composições!$L1800-1,COLUMN(Composições!D1800)-1),"")</f>
        <v>CABO DE COBRE, FLEXIVEL, CLASSE 4 OU 5, ISOLACAO EM PVC/A, ANTICHAMA BWF-B, 1 CONDUTOR, 450/750 V, SECAO NOMINAL 50 MM2</v>
      </c>
      <c r="E1800" s="78" t="str">
        <f ca="1">IF(ISNUMBER($L1800),OFFSET(Banco!$A$1,Composições!$L1800-1,COLUMN(Composições!E1800)-1),"")</f>
        <v>M</v>
      </c>
      <c r="F1800" s="78">
        <f t="shared" ref="F1800:G1803" ca="1" si="417">TRUNC($H1800*ROUND(I1800,2),2)</f>
        <v>0</v>
      </c>
      <c r="G1800" s="78">
        <f t="shared" ca="1" si="417"/>
        <v>57.99</v>
      </c>
      <c r="H1800" s="80">
        <v>1.2434000000000001</v>
      </c>
      <c r="I1800" s="81">
        <f ca="1">IF(ISNUMBER($L1800),VALUE(OFFSET(Banco!$A$1,Composições!$L1800-1,COLUMN(Composições!I1800)-4)),0)</f>
        <v>0</v>
      </c>
      <c r="J1800" s="81">
        <f ca="1">IF(ISNUMBER($L1800),VALUE(OFFSET(Banco!$A$1,Composições!$L1800-1,COLUMN(Composições!J1800)-4)),0)</f>
        <v>46.64</v>
      </c>
      <c r="K1800" s="1">
        <f>COUNTA($A$1:$A1800)-1</f>
        <v>276</v>
      </c>
      <c r="L1800" s="1">
        <f ca="1">MATCH(Composições!CONCATENAR,Banco!$A:$A,0)</f>
        <v>10684</v>
      </c>
      <c r="M1800" s="82" t="str">
        <f ca="1">IF(OR(ISERROR($L1800),$H1800="",$H1800=0),"",OFFSET(M$1,MATCH($K1800,$K$1:$K1800,0)-1,0))</f>
        <v>F</v>
      </c>
    </row>
    <row r="1801" spans="1:14" x14ac:dyDescent="0.2">
      <c r="B1801" s="104" t="s">
        <v>6169</v>
      </c>
      <c r="C1801" s="104" t="s">
        <v>8226</v>
      </c>
      <c r="D1801" s="79" t="str">
        <f ca="1">IF(ISNUMBER($L1801),OFFSET(Banco!$A$1,Composições!$L1801-1,COLUMN(Composições!D1801)-1),"")</f>
        <v>FITA ISOLANTE ADESIVA ANTICHAMA, USO ATE 750 V, EM ROLO DE 19 MM X 5 M</v>
      </c>
      <c r="E1801" s="78" t="str">
        <f ca="1">IF(ISNUMBER($L1801),OFFSET(Banco!$A$1,Composições!$L1801-1,COLUMN(Composições!E1801)-1),"")</f>
        <v>UN</v>
      </c>
      <c r="F1801" s="78">
        <f t="shared" ca="1" si="417"/>
        <v>0</v>
      </c>
      <c r="G1801" s="78">
        <f t="shared" ca="1" si="417"/>
        <v>0.03</v>
      </c>
      <c r="H1801" s="80">
        <v>9.4000000000000004E-3</v>
      </c>
      <c r="I1801" s="81">
        <f ca="1">IF(ISNUMBER($L1801),VALUE(OFFSET(Banco!$A$1,Composições!$L1801-1,COLUMN(Composições!I1801)-4)),0)</f>
        <v>0</v>
      </c>
      <c r="J1801" s="81">
        <f ca="1">IF(ISNUMBER($L1801),VALUE(OFFSET(Banco!$A$1,Composições!$L1801-1,COLUMN(Composições!J1801)-4)),0)</f>
        <v>3.29</v>
      </c>
      <c r="K1801" s="1">
        <f>COUNTA($A$1:$A1801)-1</f>
        <v>276</v>
      </c>
      <c r="L1801" s="1">
        <f ca="1">MATCH(Composições!CONCATENAR,Banco!$A:$A,0)</f>
        <v>12004</v>
      </c>
      <c r="M1801" s="82" t="str">
        <f ca="1">IF(OR(ISERROR($L1801),$H1801="",$H1801=0),"",OFFSET(M$1,MATCH($K1801,$K$1:$K1801,0)-1,0))</f>
        <v>F</v>
      </c>
    </row>
    <row r="1802" spans="1:14" x14ac:dyDescent="0.2">
      <c r="B1802" s="104" t="s">
        <v>6165</v>
      </c>
      <c r="C1802" s="104" t="s">
        <v>141</v>
      </c>
      <c r="D1802" s="79" t="str">
        <f ca="1">IF(ISNUMBER($L1802),OFFSET(Banco!$A$1,Composições!$L1802-1,COLUMN(Composições!D1802)-1),"")</f>
        <v>AUXILIAR DE ELETRICISTA COM ENCARGOS COMPLEMENTARES</v>
      </c>
      <c r="E1802" s="78" t="str">
        <f ca="1">IF(ISNUMBER($L1802),OFFSET(Banco!$A$1,Composições!$L1802-1,COLUMN(Composições!E1802)-1),"")</f>
        <v>H</v>
      </c>
      <c r="F1802" s="78">
        <f t="shared" ca="1" si="417"/>
        <v>0</v>
      </c>
      <c r="G1802" s="78">
        <f t="shared" ca="1" si="417"/>
        <v>1.3</v>
      </c>
      <c r="H1802" s="80">
        <v>5.0999999999999997E-2</v>
      </c>
      <c r="I1802" s="81">
        <f ca="1">IF(ISNUMBER($L1802),VALUE(OFFSET(Banco!$A$1,Composições!$L1802-1,COLUMN(Composições!I1802)-4)),0)</f>
        <v>0</v>
      </c>
      <c r="J1802" s="81">
        <f ca="1">IF(ISNUMBER($L1802),VALUE(OFFSET(Banco!$A$1,Composições!$L1802-1,COLUMN(Composições!J1802)-4)),0)</f>
        <v>25.52</v>
      </c>
      <c r="K1802" s="1">
        <f>COUNTA($A$1:$A1802)-1</f>
        <v>276</v>
      </c>
      <c r="L1802" s="1">
        <f ca="1">MATCH(Composições!CONCATENAR,Banco!$A:$A,0)</f>
        <v>7039</v>
      </c>
      <c r="M1802" s="82" t="str">
        <f ca="1">IF(OR(ISERROR($L1802),$H1802="",$H1802=0),"",OFFSET(M$1,MATCH($K1802,$K$1:$K1802,0)-1,0))</f>
        <v>F</v>
      </c>
    </row>
    <row r="1803" spans="1:14" x14ac:dyDescent="0.2">
      <c r="B1803" s="104" t="s">
        <v>6165</v>
      </c>
      <c r="C1803" s="104" t="s">
        <v>147</v>
      </c>
      <c r="D1803" s="79" t="str">
        <f ca="1">IF(ISNUMBER($L1803),OFFSET(Banco!$A$1,Composições!$L1803-1,COLUMN(Composições!D1803)-1),"")</f>
        <v>ELETRICISTA COM ENCARGOS COMPLEMENTARES</v>
      </c>
      <c r="E1803" s="78" t="str">
        <f ca="1">IF(ISNUMBER($L1803),OFFSET(Banco!$A$1,Composições!$L1803-1,COLUMN(Composições!E1803)-1),"")</f>
        <v>H</v>
      </c>
      <c r="F1803" s="78">
        <f t="shared" ca="1" si="417"/>
        <v>0</v>
      </c>
      <c r="G1803" s="78">
        <f t="shared" ca="1" si="417"/>
        <v>1.61</v>
      </c>
      <c r="H1803" s="80">
        <v>5.0999999999999997E-2</v>
      </c>
      <c r="I1803" s="81">
        <f ca="1">IF(ISNUMBER($L1803),VALUE(OFFSET(Banco!$A$1,Composições!$L1803-1,COLUMN(Composições!I1803)-4)),0)</f>
        <v>0</v>
      </c>
      <c r="J1803" s="81">
        <f ca="1">IF(ISNUMBER($L1803),VALUE(OFFSET(Banco!$A$1,Composições!$L1803-1,COLUMN(Composições!J1803)-4)),0)</f>
        <v>31.63</v>
      </c>
      <c r="K1803" s="1">
        <f>COUNTA($A$1:$A1803)-1</f>
        <v>276</v>
      </c>
      <c r="L1803" s="1">
        <f ca="1">MATCH(Composições!CONCATENAR,Banco!$A:$A,0)</f>
        <v>7259</v>
      </c>
      <c r="M1803" s="82" t="str">
        <f ca="1">IF(OR(ISERROR($L1803),$H1803="",$H1803=0),"",OFFSET(M$1,MATCH($K1803,$K$1:$K1803,0)-1,0))</f>
        <v>F</v>
      </c>
    </row>
    <row r="1804" spans="1:14" customFormat="1" ht="12.75" x14ac:dyDescent="0.2">
      <c r="K1804">
        <f>COUNTA($A$1:$A1804)-1</f>
        <v>276</v>
      </c>
      <c r="M1804" s="85" t="str">
        <f ca="1">IF(OFFSET($M$1,MATCH(OFFSET(K1804,-1,0),$K$1:$K1804,0)-1,0)="F","F","")</f>
        <v>F</v>
      </c>
    </row>
    <row r="1805" spans="1:14" x14ac:dyDescent="0.2">
      <c r="A1805" s="83" t="str">
        <f>CONCATENAR</f>
        <v>Composição C3478</v>
      </c>
      <c r="B1805" s="86" t="s">
        <v>8423</v>
      </c>
      <c r="C1805" s="86" t="s">
        <v>15570</v>
      </c>
      <c r="D1805" s="87" t="s">
        <v>15569</v>
      </c>
      <c r="E1805" s="86" t="s">
        <v>6148</v>
      </c>
      <c r="F1805" s="88">
        <f t="shared" ref="F1805:G1805" ca="1" si="418">IF($L1805&gt;0,SUM(OFFSET(F1805,1,0,$L1805),0))</f>
        <v>27.02</v>
      </c>
      <c r="G1805" s="88">
        <f t="shared" ca="1" si="418"/>
        <v>36.879999999999995</v>
      </c>
      <c r="H1805" s="89"/>
      <c r="I1805" s="90">
        <f t="shared" ref="I1805:J1805" ca="1" si="419">IF(ISERROR(F1805),0,F1805)</f>
        <v>27.02</v>
      </c>
      <c r="J1805" s="91">
        <f t="shared" ca="1" si="419"/>
        <v>36.879999999999995</v>
      </c>
      <c r="K1805" s="1">
        <f>COUNTA($A$1:$A1805)-1</f>
        <v>277</v>
      </c>
      <c r="L1805" s="1">
        <f>IF(MAX(K:K)=K1805,MATCH(9999999,$K:$K)+1,MATCH(K1805+1,K:K,0))-ROW(L1805)-2</f>
        <v>3</v>
      </c>
      <c r="M1805" s="3" t="str">
        <f ca="1">IF(AND(OR(I1805&lt;&gt;0,J1805&lt;&gt;0),N1805="Sim"),"F","")</f>
        <v>F</v>
      </c>
      <c r="N1805" s="84" t="s">
        <v>64</v>
      </c>
    </row>
    <row r="1806" spans="1:14" x14ac:dyDescent="0.2">
      <c r="B1806" s="104" t="s">
        <v>15577</v>
      </c>
      <c r="C1806" s="104" t="s">
        <v>15582</v>
      </c>
      <c r="D1806" s="79" t="str">
        <f ca="1">IF(ISNUMBER($L1806),OFFSET(Banco!$A$1,Composições!$L1806-1,COLUMN(Composições!D1806)-1),"")</f>
        <v>TERMINAL AÉREO BARRA CHATA EM ALUMÍNIO 300MM</v>
      </c>
      <c r="E1806" s="78" t="str">
        <f ca="1">IF(ISNUMBER($L1806),OFFSET(Banco!$A$1,Composições!$L1806-1,COLUMN(Composições!E1806)-1),"")</f>
        <v>UNIDADE</v>
      </c>
      <c r="F1806" s="78">
        <f t="shared" ref="F1806:G1808" ca="1" si="420">TRUNC($H1806*ROUND(I1806,2),2)</f>
        <v>27.02</v>
      </c>
      <c r="G1806" s="78">
        <f t="shared" ca="1" si="420"/>
        <v>27.02</v>
      </c>
      <c r="H1806" s="80">
        <v>1</v>
      </c>
      <c r="I1806" s="81">
        <f ca="1">IF(ISNUMBER($L1806),VALUE(OFFSET(Banco!$A$1,Composições!$L1806-1,COLUMN(Composições!I1806)-4)),0)</f>
        <v>27.02</v>
      </c>
      <c r="J1806" s="81">
        <f ca="1">IF(ISNUMBER($L1806),VALUE(OFFSET(Banco!$A$1,Composições!$L1806-1,COLUMN(Composições!J1806)-4)),0)</f>
        <v>27.02</v>
      </c>
      <c r="K1806" s="1">
        <f>COUNTA($A$1:$A1806)-1</f>
        <v>277</v>
      </c>
      <c r="L1806" s="1">
        <f ca="1">MATCH(Composições!CONCATENAR,Banco!$A:$A,0)</f>
        <v>293</v>
      </c>
      <c r="M1806" s="82" t="str">
        <f ca="1">IF(OR(ISERROR($L1806),$H1806="",$H1806=0),"",OFFSET(M$1,MATCH($K1806,$K$1:$K1806,0)-1,0))</f>
        <v>F</v>
      </c>
    </row>
    <row r="1807" spans="1:14" x14ac:dyDescent="0.2">
      <c r="B1807" s="104" t="s">
        <v>6165</v>
      </c>
      <c r="C1807" s="104" t="s">
        <v>139</v>
      </c>
      <c r="D1807" s="79" t="str">
        <f ca="1">IF(ISNUMBER($L1807),OFFSET(Banco!$A$1,Composições!$L1807-1,COLUMN(Composições!D1807)-1),"")</f>
        <v>AJUDANTE ESPECIALIZADO COM ENCARGOS COMPLEMENTARES</v>
      </c>
      <c r="E1807" s="78" t="str">
        <f ca="1">IF(ISNUMBER($L1807),OFFSET(Banco!$A$1,Composições!$L1807-1,COLUMN(Composições!E1807)-1),"")</f>
        <v>H</v>
      </c>
      <c r="F1807" s="78">
        <f t="shared" ca="1" si="420"/>
        <v>0</v>
      </c>
      <c r="G1807" s="78">
        <f t="shared" ca="1" si="420"/>
        <v>4.49</v>
      </c>
      <c r="H1807" s="80">
        <v>0.17</v>
      </c>
      <c r="I1807" s="81">
        <f ca="1">IF(ISNUMBER($L1807),VALUE(OFFSET(Banco!$A$1,Composições!$L1807-1,COLUMN(Composições!I1807)-4)),0)</f>
        <v>0</v>
      </c>
      <c r="J1807" s="81">
        <f ca="1">IF(ISNUMBER($L1807),VALUE(OFFSET(Banco!$A$1,Composições!$L1807-1,COLUMN(Composições!J1807)-4)),0)</f>
        <v>26.45</v>
      </c>
      <c r="K1807" s="1">
        <f>COUNTA($A$1:$A1807)-1</f>
        <v>277</v>
      </c>
      <c r="L1807" s="1">
        <f ca="1">MATCH(Composições!CONCATENAR,Banco!$A:$A,0)</f>
        <v>7021</v>
      </c>
      <c r="M1807" s="82" t="str">
        <f ca="1">IF(OR(ISERROR($L1807),$H1807="",$H1807=0),"",OFFSET(M$1,MATCH($K1807,$K$1:$K1807,0)-1,0))</f>
        <v>F</v>
      </c>
    </row>
    <row r="1808" spans="1:14" x14ac:dyDescent="0.2">
      <c r="B1808" s="104" t="s">
        <v>6165</v>
      </c>
      <c r="C1808" s="104" t="s">
        <v>147</v>
      </c>
      <c r="D1808" s="79" t="str">
        <f ca="1">IF(ISNUMBER($L1808),OFFSET(Banco!$A$1,Composições!$L1808-1,COLUMN(Composições!D1808)-1),"")</f>
        <v>ELETRICISTA COM ENCARGOS COMPLEMENTARES</v>
      </c>
      <c r="E1808" s="78" t="str">
        <f ca="1">IF(ISNUMBER($L1808),OFFSET(Banco!$A$1,Composições!$L1808-1,COLUMN(Composições!E1808)-1),"")</f>
        <v>H</v>
      </c>
      <c r="F1808" s="78">
        <f t="shared" ca="1" si="420"/>
        <v>0</v>
      </c>
      <c r="G1808" s="78">
        <f t="shared" ca="1" si="420"/>
        <v>5.37</v>
      </c>
      <c r="H1808" s="80">
        <v>0.17</v>
      </c>
      <c r="I1808" s="81">
        <f ca="1">IF(ISNUMBER($L1808),VALUE(OFFSET(Banco!$A$1,Composições!$L1808-1,COLUMN(Composições!I1808)-4)),0)</f>
        <v>0</v>
      </c>
      <c r="J1808" s="81">
        <f ca="1">IF(ISNUMBER($L1808),VALUE(OFFSET(Banco!$A$1,Composições!$L1808-1,COLUMN(Composições!J1808)-4)),0)</f>
        <v>31.63</v>
      </c>
      <c r="K1808" s="1">
        <f>COUNTA($A$1:$A1808)-1</f>
        <v>277</v>
      </c>
      <c r="L1808" s="1">
        <f ca="1">MATCH(Composições!CONCATENAR,Banco!$A:$A,0)</f>
        <v>7259</v>
      </c>
      <c r="M1808" s="82" t="str">
        <f ca="1">IF(OR(ISERROR($L1808),$H1808="",$H1808=0),"",OFFSET(M$1,MATCH($K1808,$K$1:$K1808,0)-1,0))</f>
        <v>F</v>
      </c>
    </row>
    <row r="1809" spans="1:14" customFormat="1" ht="12.75" x14ac:dyDescent="0.2">
      <c r="K1809">
        <f>COUNTA($A$1:$A1809)-1</f>
        <v>277</v>
      </c>
      <c r="M1809" s="85" t="str">
        <f ca="1">IF(OFFSET($M$1,MATCH(OFFSET(K1809,-1,0),$K$1:$K1809,0)-1,0)="F","F","")</f>
        <v>F</v>
      </c>
    </row>
    <row r="1810" spans="1:14" x14ac:dyDescent="0.2">
      <c r="A1810" s="83" t="str">
        <f>CONCATENAR</f>
        <v>Composição C3479</v>
      </c>
      <c r="B1810" s="86" t="s">
        <v>8423</v>
      </c>
      <c r="C1810" s="86" t="s">
        <v>15578</v>
      </c>
      <c r="D1810" s="87" t="s">
        <v>15571</v>
      </c>
      <c r="E1810" s="86" t="s">
        <v>6148</v>
      </c>
      <c r="F1810" s="88">
        <f t="shared" ref="F1810:G1810" ca="1" si="421">IF($L1810&gt;0,SUM(OFFSET(F1810,1,0,$L1810),0))</f>
        <v>46</v>
      </c>
      <c r="G1810" s="88">
        <f t="shared" ca="1" si="421"/>
        <v>55.86</v>
      </c>
      <c r="H1810" s="89"/>
      <c r="I1810" s="90">
        <f t="shared" ref="I1810:J1810" ca="1" si="422">IF(ISERROR(F1810),0,F1810)</f>
        <v>46</v>
      </c>
      <c r="J1810" s="91">
        <f t="shared" ca="1" si="422"/>
        <v>55.86</v>
      </c>
      <c r="K1810" s="1">
        <f>COUNTA($A$1:$A1810)-1</f>
        <v>278</v>
      </c>
      <c r="L1810" s="1">
        <f>IF(MAX(K:K)=K1810,MATCH(9999999,$K:$K)+1,MATCH(K1810+1,K:K,0))-ROW(L1810)-2</f>
        <v>3</v>
      </c>
      <c r="M1810" s="3" t="str">
        <f ca="1">IF(AND(OR(I1810&lt;&gt;0,J1810&lt;&gt;0),N1810="Sim"),"F","")</f>
        <v>F</v>
      </c>
      <c r="N1810" s="84" t="s">
        <v>64</v>
      </c>
    </row>
    <row r="1811" spans="1:14" x14ac:dyDescent="0.2">
      <c r="B1811" s="104" t="s">
        <v>15577</v>
      </c>
      <c r="C1811" s="104" t="s">
        <v>15584</v>
      </c>
      <c r="D1811" s="79" t="str">
        <f ca="1">IF(ISNUMBER($L1811),OFFSET(Banco!$A$1,Composições!$L1811-1,COLUMN(Composições!D1811)-1),"")</f>
        <v>BARRA RE-BAR REDONDA AÇO GALVANIZADO 80MM2</v>
      </c>
      <c r="E1811" s="78" t="str">
        <f ca="1">IF(ISNUMBER($L1811),OFFSET(Banco!$A$1,Composições!$L1811-1,COLUMN(Composições!E1811)-1),"")</f>
        <v>UNIDADE</v>
      </c>
      <c r="F1811" s="78">
        <f t="shared" ref="F1811:G1813" ca="1" si="423">TRUNC($H1811*ROUND(I1811,2),2)</f>
        <v>46</v>
      </c>
      <c r="G1811" s="78">
        <f t="shared" ca="1" si="423"/>
        <v>46</v>
      </c>
      <c r="H1811" s="80">
        <v>1</v>
      </c>
      <c r="I1811" s="81">
        <f ca="1">IF(ISNUMBER($L1811),VALUE(OFFSET(Banco!$A$1,Composições!$L1811-1,COLUMN(Composições!I1811)-4)),0)</f>
        <v>46</v>
      </c>
      <c r="J1811" s="81">
        <f ca="1">IF(ISNUMBER($L1811),VALUE(OFFSET(Banco!$A$1,Composições!$L1811-1,COLUMN(Composições!J1811)-4)),0)</f>
        <v>46</v>
      </c>
      <c r="K1811" s="1">
        <f>COUNTA($A$1:$A1811)-1</f>
        <v>278</v>
      </c>
      <c r="L1811" s="1">
        <f ca="1">MATCH(Composições!CONCATENAR,Banco!$A:$A,0)</f>
        <v>294</v>
      </c>
      <c r="M1811" s="82" t="str">
        <f ca="1">IF(OR(ISERROR($L1811),$H1811="",$H1811=0),"",OFFSET(M$1,MATCH($K1811,$K$1:$K1811,0)-1,0))</f>
        <v>F</v>
      </c>
    </row>
    <row r="1812" spans="1:14" x14ac:dyDescent="0.2">
      <c r="B1812" s="104" t="s">
        <v>6165</v>
      </c>
      <c r="C1812" s="104" t="s">
        <v>139</v>
      </c>
      <c r="D1812" s="79" t="str">
        <f ca="1">IF(ISNUMBER($L1812),OFFSET(Banco!$A$1,Composições!$L1812-1,COLUMN(Composições!D1812)-1),"")</f>
        <v>AJUDANTE ESPECIALIZADO COM ENCARGOS COMPLEMENTARES</v>
      </c>
      <c r="E1812" s="78" t="str">
        <f ca="1">IF(ISNUMBER($L1812),OFFSET(Banco!$A$1,Composições!$L1812-1,COLUMN(Composições!E1812)-1),"")</f>
        <v>H</v>
      </c>
      <c r="F1812" s="78">
        <f t="shared" ca="1" si="423"/>
        <v>0</v>
      </c>
      <c r="G1812" s="78">
        <f t="shared" ca="1" si="423"/>
        <v>4.49</v>
      </c>
      <c r="H1812" s="80">
        <v>0.17</v>
      </c>
      <c r="I1812" s="81">
        <f ca="1">IF(ISNUMBER($L1812),VALUE(OFFSET(Banco!$A$1,Composições!$L1812-1,COLUMN(Composições!I1812)-4)),0)</f>
        <v>0</v>
      </c>
      <c r="J1812" s="81">
        <f ca="1">IF(ISNUMBER($L1812),VALUE(OFFSET(Banco!$A$1,Composições!$L1812-1,COLUMN(Composições!J1812)-4)),0)</f>
        <v>26.45</v>
      </c>
      <c r="K1812" s="1">
        <f>COUNTA($A$1:$A1812)-1</f>
        <v>278</v>
      </c>
      <c r="L1812" s="1">
        <f ca="1">MATCH(Composições!CONCATENAR,Banco!$A:$A,0)</f>
        <v>7021</v>
      </c>
      <c r="M1812" s="82" t="str">
        <f ca="1">IF(OR(ISERROR($L1812),$H1812="",$H1812=0),"",OFFSET(M$1,MATCH($K1812,$K$1:$K1812,0)-1,0))</f>
        <v>F</v>
      </c>
    </row>
    <row r="1813" spans="1:14" x14ac:dyDescent="0.2">
      <c r="B1813" s="104" t="s">
        <v>6165</v>
      </c>
      <c r="C1813" s="104" t="s">
        <v>147</v>
      </c>
      <c r="D1813" s="79" t="str">
        <f ca="1">IF(ISNUMBER($L1813),OFFSET(Banco!$A$1,Composições!$L1813-1,COLUMN(Composições!D1813)-1),"")</f>
        <v>ELETRICISTA COM ENCARGOS COMPLEMENTARES</v>
      </c>
      <c r="E1813" s="78" t="str">
        <f ca="1">IF(ISNUMBER($L1813),OFFSET(Banco!$A$1,Composições!$L1813-1,COLUMN(Composições!E1813)-1),"")</f>
        <v>H</v>
      </c>
      <c r="F1813" s="78">
        <f t="shared" ca="1" si="423"/>
        <v>0</v>
      </c>
      <c r="G1813" s="78">
        <f t="shared" ca="1" si="423"/>
        <v>5.37</v>
      </c>
      <c r="H1813" s="80">
        <v>0.17</v>
      </c>
      <c r="I1813" s="81">
        <f ca="1">IF(ISNUMBER($L1813),VALUE(OFFSET(Banco!$A$1,Composições!$L1813-1,COLUMN(Composições!I1813)-4)),0)</f>
        <v>0</v>
      </c>
      <c r="J1813" s="81">
        <f ca="1">IF(ISNUMBER($L1813),VALUE(OFFSET(Banco!$A$1,Composições!$L1813-1,COLUMN(Composições!J1813)-4)),0)</f>
        <v>31.63</v>
      </c>
      <c r="K1813" s="1">
        <f>COUNTA($A$1:$A1813)-1</f>
        <v>278</v>
      </c>
      <c r="L1813" s="1">
        <f ca="1">MATCH(Composições!CONCATENAR,Banco!$A:$A,0)</f>
        <v>7259</v>
      </c>
      <c r="M1813" s="82" t="str">
        <f ca="1">IF(OR(ISERROR($L1813),$H1813="",$H1813=0),"",OFFSET(M$1,MATCH($K1813,$K$1:$K1813,0)-1,0))</f>
        <v>F</v>
      </c>
    </row>
    <row r="1814" spans="1:14" customFormat="1" ht="12.75" x14ac:dyDescent="0.2">
      <c r="K1814">
        <f>COUNTA($A$1:$A1814)-1</f>
        <v>278</v>
      </c>
      <c r="M1814" s="85" t="str">
        <f ca="1">IF(OFFSET($M$1,MATCH(OFFSET(K1814,-1,0),$K$1:$K1814,0)-1,0)="F","F","")</f>
        <v>F</v>
      </c>
    </row>
    <row r="1815" spans="1:14" x14ac:dyDescent="0.2">
      <c r="A1815" s="83" t="str">
        <f>CONCATENAR</f>
        <v>Composição FNDE 602</v>
      </c>
      <c r="B1815" s="86" t="s">
        <v>8423</v>
      </c>
      <c r="C1815" s="86" t="s">
        <v>15572</v>
      </c>
      <c r="D1815" s="87" t="s">
        <v>8514</v>
      </c>
      <c r="E1815" s="86" t="s">
        <v>6149</v>
      </c>
      <c r="F1815" s="88">
        <f t="shared" ref="F1815:G1815" ca="1" si="424">IF($L1815&gt;0,SUM(OFFSET(F1815,1,0,$L1815),0))</f>
        <v>0</v>
      </c>
      <c r="G1815" s="88">
        <f t="shared" ca="1" si="424"/>
        <v>15.84</v>
      </c>
      <c r="H1815" s="89"/>
      <c r="I1815" s="90">
        <f t="shared" ref="I1815:J1815" ca="1" si="425">IF(ISERROR(F1815),0,F1815)</f>
        <v>0</v>
      </c>
      <c r="J1815" s="91">
        <f t="shared" ca="1" si="425"/>
        <v>15.84</v>
      </c>
      <c r="K1815" s="1">
        <f>COUNTA($A$1:$A1815)-1</f>
        <v>279</v>
      </c>
      <c r="L1815" s="1">
        <f>IF(MAX(K:K)=K1815,MATCH(9999999,$K:$K)+1,MATCH(K1815+1,K:K,0))-ROW(L1815)-2</f>
        <v>1</v>
      </c>
      <c r="M1815" s="3" t="str">
        <f ca="1">IF(AND(OR(I1815&lt;&gt;0,J1815&lt;&gt;0),N1815="Sim"),"F","")</f>
        <v>F</v>
      </c>
      <c r="N1815" s="84" t="s">
        <v>64</v>
      </c>
    </row>
    <row r="1816" spans="1:14" x14ac:dyDescent="0.2">
      <c r="B1816" s="104" t="s">
        <v>6165</v>
      </c>
      <c r="C1816" s="104" t="s">
        <v>156</v>
      </c>
      <c r="D1816" s="79" t="str">
        <f ca="1">IF(ISNUMBER($L1816),OFFSET(Banco!$A$1,Composições!$L1816-1,COLUMN(Composições!D1816)-1),"")</f>
        <v>SERVENTE COM ENCARGOS COMPLEMENTARES</v>
      </c>
      <c r="E1816" s="78" t="str">
        <f ca="1">IF(ISNUMBER($L1816),OFFSET(Banco!$A$1,Composições!$L1816-1,COLUMN(Composições!E1816)-1),"")</f>
        <v>H</v>
      </c>
      <c r="F1816" s="78">
        <f t="shared" ref="F1816:G1816" ca="1" si="426">TRUNC($H1816*ROUND(I1816,2),2)</f>
        <v>0</v>
      </c>
      <c r="G1816" s="78">
        <f t="shared" ca="1" si="426"/>
        <v>15.84</v>
      </c>
      <c r="H1816" s="80">
        <v>0.7</v>
      </c>
      <c r="I1816" s="81">
        <f ca="1">IF(ISNUMBER($L1816),VALUE(OFFSET(Banco!$A$1,Composições!$L1816-1,COLUMN(Composições!I1816)-4)),0)</f>
        <v>0</v>
      </c>
      <c r="J1816" s="81">
        <f ca="1">IF(ISNUMBER($L1816),VALUE(OFFSET(Banco!$A$1,Composições!$L1816-1,COLUMN(Composições!J1816)-4)),0)</f>
        <v>22.64</v>
      </c>
      <c r="K1816" s="1">
        <f>COUNTA($A$1:$A1816)-1</f>
        <v>279</v>
      </c>
      <c r="L1816" s="1">
        <f ca="1">MATCH(Composições!CONCATENAR,Banco!$A:$A,0)</f>
        <v>7362</v>
      </c>
      <c r="M1816" s="82" t="str">
        <f ca="1">IF(OR(ISERROR($L1816),$H1816="",$H1816=0),"",OFFSET(M$1,MATCH($K1816,$K$1:$K1816,0)-1,0))</f>
        <v>F</v>
      </c>
    </row>
    <row r="1817" spans="1:14" customFormat="1" ht="12.75" x14ac:dyDescent="0.2">
      <c r="K1817">
        <f>COUNTA($A$1:$A1817)-1</f>
        <v>279</v>
      </c>
      <c r="M1817" s="85" t="str">
        <f ca="1">IF(OFFSET($M$1,MATCH(OFFSET(K1817,-1,0),$K$1:$K1817,0)-1,0)="F","F","")</f>
        <v>F</v>
      </c>
    </row>
    <row r="1818" spans="1:14" ht="24" customHeight="1" x14ac:dyDescent="0.2">
      <c r="A1818" s="42" t="s">
        <v>47</v>
      </c>
      <c r="B1818" s="115">
        <f ca="1">TODAY()</f>
        <v>45922</v>
      </c>
      <c r="C1818" s="116"/>
      <c r="D1818" s="1"/>
      <c r="E1818" s="43"/>
      <c r="F1818" s="43"/>
      <c r="G1818" s="43"/>
      <c r="H1818" s="43"/>
      <c r="I1818" s="43"/>
      <c r="J1818" s="1"/>
      <c r="M1818" s="3" t="s">
        <v>46</v>
      </c>
    </row>
    <row r="1819" spans="1:14" x14ac:dyDescent="0.2">
      <c r="B1819" s="1" t="s">
        <v>49</v>
      </c>
      <c r="C1819" s="1"/>
      <c r="D1819" s="1"/>
      <c r="E1819" s="113" t="s">
        <v>50</v>
      </c>
      <c r="F1819" s="113"/>
      <c r="G1819" s="113"/>
      <c r="H1819" s="113"/>
      <c r="I1819" s="111" t="s">
        <v>8450</v>
      </c>
      <c r="J1819" s="111"/>
      <c r="M1819" s="3" t="s">
        <v>46</v>
      </c>
    </row>
    <row r="1820" spans="1:14" x14ac:dyDescent="0.2">
      <c r="B1820" s="1"/>
      <c r="C1820" s="1"/>
      <c r="D1820" s="1"/>
      <c r="E1820" s="114" t="s">
        <v>48</v>
      </c>
      <c r="F1820" s="114"/>
      <c r="G1820" s="114"/>
      <c r="H1820" s="114"/>
      <c r="I1820" s="112" t="s">
        <v>8451</v>
      </c>
      <c r="J1820" s="112"/>
      <c r="M1820" s="3" t="s">
        <v>46</v>
      </c>
    </row>
  </sheetData>
  <sheetProtection algorithmName="SHA-512" hashValue="8bQEXQKgJd9JhJBj0DZfdl4bK9lEW4eQwwlHOacqm7tHErXoTQhh/k5iPUIuKiUn2blmBzBjgHER+oOJgxLmug==" saltValue="1CRv193YmDFoWleU0msUyg==" spinCount="100000" sheet="1" objects="1" scenarios="1" autoFilter="0"/>
  <autoFilter ref="M10:M1820"/>
  <mergeCells count="7">
    <mergeCell ref="O4:O10"/>
    <mergeCell ref="B1:J1"/>
    <mergeCell ref="I1819:J1819"/>
    <mergeCell ref="I1820:J1820"/>
    <mergeCell ref="E1819:H1819"/>
    <mergeCell ref="E1820:H1820"/>
    <mergeCell ref="B1818:C1818"/>
  </mergeCells>
  <phoneticPr fontId="11" type="noConversion"/>
  <conditionalFormatting sqref="B1818:C1818">
    <cfRule type="expression" dxfId="1" priority="1" stopIfTrue="1">
      <formula>B1818&lt;&gt;""</formula>
    </cfRule>
  </conditionalFormatting>
  <dataValidations count="1">
    <dataValidation type="list" allowBlank="1" showInputMessage="1" showErrorMessage="1" sqref="N7 N105:N111 N97:N103 N90:N95 N85:N88 N78:N83 N72:N76 N66:N70 N60:N64 N54:N58 N48:N52 N43:N46 N38:N41 N33:N36 N26:N31 N11:N24 N215:N220 N208:N213 N201:N206 N194:N199 N187:N192 N180:N185 N173:N178 N166:N171 N159:N164 N152:N157 N145:N150 N137:N143 N129:N135 N121:N127 N113:N119 N358:N362 N352:N356 N347:N350 N342:N345 N337:N340 N332:N335 N327:N330 N316:N325 N304:N314 N293:N302 N281:N291 N269:N279 N266:N267 N263:N264 N257:N261 N250:N255 N243:N248 N236:N241 N229:N234 N222:N227 N415:N419 N410:N413 N405:N408 N400:N403 N395:N398 N390:N393 N382:N388 N376:N380 N364:N374 N535:N538 N531:N533 N526:N529 N520:N524 N513:N518 N507:N511 N501:N505 N495:N499 N489:N493 N484:N487 N477:N482 N472:N475 N467:N470 N461:N465 N454:N459 N447:N452 N440:N445 N433:N438 N427:N431 N421:N425 N574:N580 N569:N572 N562:N567 N550:N553 N545:N548 N540:N543 N725:N732 N718:N723 N711:N716 N704:N709 N697:N702 N689:N695 N681:N687 N676:N679 N671:N674 N651:N669 N643:N649 N638:N641 N630:N636 N622:N628 N614:N620 N606:N612 N598:N604 N590:N596 N582:N588 N786:N787 N781:N784 N775:N779 N769:N773 N764:N767 N758:N762 N753:N756 N747:N751 N741:N745 N734:N739 N906:N911 N899:N904 N892:N897 N885:N890 N878:N883 N871:N876 N866:N869 N859:N864 N852:N857 N846:N850 N842:N844 N838:N840 N828:N836 N822:N826 N816:N820 N810:N814 N805:N808 N800:N803 N795:N798 N789:N793 N974:N977 N969:N972 N962:N967 N955:N960 N948:N953 N941:N946 N934:N939 N927:N932 N920:N925 N913:N918 N1064:N1068 N1059:N1062 N1055:N1057 N1050:N1053 N1046:N1048 N1041:N1044 N1036:N1039 N1030:N1034 N1024:N1028 N1019:N1022 N1014:N1017 N1009:N1012 N1004:N1007 N999:N1002 N994:N997 N989:N992 N984:N987 N979:N982 N1120:N1125 N1113:N1118 N1106:N1111 N1100:N1104 N1094:N1098 N1088:N1092 N1082:N1086 N1076:N1080 N1070:N1074 N1231:N1234 N1226:N1229 N1220:N1224 N1214:N1218 N1207:N1212 N1202:N1205 N1197:N1200 N1191:N1195 N1186:N1189 N1181:N1184 N1175:N1179 N1170:N1173 N1165:N1168 N1158:N1163 N1152:N1156 N1146:N1150 N1139:N1144 N1134:N1137 N1127:N1132 N1267:N1270 N1261:N1265 N1256:N1259 N1251:N1254 N1245:N1249 N1240:N1243 N1236:N1238 N1370:N1376 N1364:N1368 N1358:N1362 N1351:N1356 N1344:N1349 N1331:N1342 N1319:N1322 N1314:N1317 N1309:N1312 N1304:N1307 N1299:N1302 N1294:N1297 N1289:N1292 N1284:N1287 N1279:N1282 N1272:N1277 N1439:N1442 N1434:N1437 N1428:N1432 N1422:N1426 N1417:N1420 N1412:N1415 N1404:N1410 N1386:N1402 N1378:N1384 N1474:N1482 N1464:N1472 N1454:N1462 N1444:N1452 N1484:N1497 N1499:N1504 N1506:N1511 N1513:N1516 N1518:N1522 N1524:N1529 N1531:N1536 N1538:N1543 N1545:N1549 N1551:N1553 N1555:N1559 N1561:N1569 N1571:N1576 N1578:N1583 N1585:N1588 N1590:N1593 N1595:N1598 N1618:N1622 N1612:N1616 N1606:N1610 N1600:N1604 N1624:N1628 N1630:N1635 N1637:N1642 N1644:N1649 N1651:N1656 N1658:N1663 N1665:N1669 N1683:N1687 N1677:N1681 N1671:N1675 N1689:N1692 N1694:N1698 N1700:N1704 N1706:N1709 N1711:N1714 N1716:N1721 N1723:N1727 N1729:N1735 N1737:N1745 N1755:N1761 N1747:N1753 N1763:N1764 N1766:N1771 N1773:N1777 N1789:N1797 N1779:N1787 N555:N560 N1324:N1329 N1799:N1803 N1805:N1808 N1810:N1813 N1815:N1816">
      <formula1>"Sim,Não"</formula1>
    </dataValidation>
  </dataValidations>
  <pageMargins left="0.78740157480314965" right="0.78740157480314965" top="0.78740157480314965" bottom="0.78740157480314965" header="5.7086614173228352" footer="0.59055118110236227"/>
  <pageSetup paperSize="9" scale="74" fitToHeight="0" orientation="portrait" r:id="rId1"/>
  <headerFooter>
    <oddHeader>&amp;L_</oddHeader>
    <oddFooter>&amp;R&amp;P&amp;LPlanilha Referência.xls versão 1.10 - Desenvolvido por Caixa Econômica Federal - Conteúdo sob responsabilidade do usuário</oddFooter>
  </headerFooter>
  <drawing r:id="rId2"/>
  <legacyDrawing r:id="rId3"/>
  <oleObjects>
    <mc:AlternateContent xmlns:mc="http://schemas.openxmlformats.org/markup-compatibility/2006">
      <mc:Choice Requires="x14">
        <oleObject shapeId="4134" r:id="rId4">
          <objectPr defaultSize="0" autoPict="0" r:id="rId5">
            <anchor moveWithCells="1" sizeWithCells="1">
              <from>
                <xdr:col>1</xdr:col>
                <xdr:colOff>9525</xdr:colOff>
                <xdr:row>0</xdr:row>
                <xdr:rowOff>0</xdr:rowOff>
              </from>
              <to>
                <xdr:col>3</xdr:col>
                <xdr:colOff>190500</xdr:colOff>
                <xdr:row>1</xdr:row>
                <xdr:rowOff>0</xdr:rowOff>
              </to>
            </anchor>
          </objectPr>
        </oleObject>
      </mc:Choice>
      <mc:Fallback>
        <oleObject shapeId="4134" r:id="rId4"/>
      </mc:Fallback>
    </mc:AlternateContent>
  </oleObjects>
  <mc:AlternateContent xmlns:mc="http://schemas.openxmlformats.org/markup-compatibility/2006">
    <mc:Choice Requires="x14">
      <controls>
        <mc:AlternateContent xmlns:mc="http://schemas.openxmlformats.org/markup-compatibility/2006">
          <mc:Choice Requires="x14">
            <control shapeId="4097" r:id="rId6" name="Button 1">
              <controlPr defaultSize="0" print="0" autoFill="0" autoPict="0" macro="[0]!addComposicao">
                <anchor moveWithCells="1">
                  <from>
                    <xdr:col>1</xdr:col>
                    <xdr:colOff>28575</xdr:colOff>
                    <xdr:row>1</xdr:row>
                    <xdr:rowOff>9525</xdr:rowOff>
                  </from>
                  <to>
                    <xdr:col>3</xdr:col>
                    <xdr:colOff>342900</xdr:colOff>
                    <xdr:row>3</xdr:row>
                    <xdr:rowOff>19050</xdr:rowOff>
                  </to>
                </anchor>
              </controlPr>
            </control>
          </mc:Choice>
        </mc:AlternateContent>
        <mc:AlternateContent xmlns:mc="http://schemas.openxmlformats.org/markup-compatibility/2006">
          <mc:Choice Requires="x14">
            <control shapeId="4100" r:id="rId7" name="Button 4">
              <controlPr defaultSize="0" print="0" autoFill="0" autoPict="0" macro="[0]!AddLine">
                <anchor moveWithCells="1">
                  <from>
                    <xdr:col>3</xdr:col>
                    <xdr:colOff>771525</xdr:colOff>
                    <xdr:row>1</xdr:row>
                    <xdr:rowOff>9525</xdr:rowOff>
                  </from>
                  <to>
                    <xdr:col>3</xdr:col>
                    <xdr:colOff>2066925</xdr:colOff>
                    <xdr:row>3</xdr:row>
                    <xdr:rowOff>19050</xdr:rowOff>
                  </to>
                </anchor>
              </controlPr>
            </control>
          </mc:Choice>
        </mc:AlternateContent>
        <mc:AlternateContent xmlns:mc="http://schemas.openxmlformats.org/markup-compatibility/2006">
          <mc:Choice Requires="x14">
            <control shapeId="4101" r:id="rId8" name="Button 5">
              <controlPr defaultSize="0" print="0" autoFill="0" autoPict="0" macro="[0]!DeleteLine">
                <anchor moveWithCells="1">
                  <from>
                    <xdr:col>3</xdr:col>
                    <xdr:colOff>2105025</xdr:colOff>
                    <xdr:row>1</xdr:row>
                    <xdr:rowOff>9525</xdr:rowOff>
                  </from>
                  <to>
                    <xdr:col>3</xdr:col>
                    <xdr:colOff>3400425</xdr:colOff>
                    <xdr:row>3</xdr:row>
                    <xdr:rowOff>19050</xdr:rowOff>
                  </to>
                </anchor>
              </controlPr>
            </control>
          </mc:Choice>
        </mc:AlternateContent>
        <mc:AlternateContent xmlns:mc="http://schemas.openxmlformats.org/markup-compatibility/2006">
          <mc:Choice Requires="x14">
            <control shapeId="4102" r:id="rId9" name="Button 6">
              <controlPr defaultSize="0" print="0" autoFill="0" autoPict="0" macro="[0]!buscaCodigo">
                <anchor moveWithCells="1">
                  <from>
                    <xdr:col>3</xdr:col>
                    <xdr:colOff>3429000</xdr:colOff>
                    <xdr:row>1</xdr:row>
                    <xdr:rowOff>9525</xdr:rowOff>
                  </from>
                  <to>
                    <xdr:col>7</xdr:col>
                    <xdr:colOff>171450</xdr:colOff>
                    <xdr:row>3</xdr:row>
                    <xdr:rowOff>19050</xdr:rowOff>
                  </to>
                </anchor>
              </controlPr>
            </control>
          </mc:Choice>
        </mc:AlternateContent>
        <mc:AlternateContent xmlns:mc="http://schemas.openxmlformats.org/markup-compatibility/2006">
          <mc:Choice Requires="x14">
            <control shapeId="4136" r:id="rId10" name="Button 40">
              <controlPr defaultSize="0" print="0" autoFill="0" autoPict="0" macro="[0]!ExportarComposicoes">
                <anchor moveWithCells="1">
                  <from>
                    <xdr:col>13</xdr:col>
                    <xdr:colOff>66675</xdr:colOff>
                    <xdr:row>0</xdr:row>
                    <xdr:rowOff>57150</xdr:rowOff>
                  </from>
                  <to>
                    <xdr:col>14</xdr:col>
                    <xdr:colOff>552450</xdr:colOff>
                    <xdr:row>0</xdr:row>
                    <xdr:rowOff>276225</xdr:rowOff>
                  </to>
                </anchor>
              </controlPr>
            </control>
          </mc:Choice>
        </mc:AlternateContent>
        <mc:AlternateContent xmlns:mc="http://schemas.openxmlformats.org/markup-compatibility/2006">
          <mc:Choice Requires="x14">
            <control shapeId="4137" r:id="rId11" name="Button 41">
              <controlPr defaultSize="0" print="0" autoFill="0" autoPict="0" macro="[0]!ImportarComposicoes">
                <anchor moveWithCells="1">
                  <from>
                    <xdr:col>13</xdr:col>
                    <xdr:colOff>66675</xdr:colOff>
                    <xdr:row>1</xdr:row>
                    <xdr:rowOff>57150</xdr:rowOff>
                  </from>
                  <to>
                    <xdr:col>14</xdr:col>
                    <xdr:colOff>552450</xdr:colOff>
                    <xdr:row>2</xdr:row>
                    <xdr:rowOff>123825</xdr:rowOff>
                  </to>
                </anchor>
              </controlPr>
            </control>
          </mc:Choice>
        </mc:AlternateContent>
        <mc:AlternateContent xmlns:mc="http://schemas.openxmlformats.org/markup-compatibility/2006">
          <mc:Choice Requires="x14">
            <control shapeId="4138" r:id="rId12" name="Button 42">
              <controlPr defaultSize="0" print="0" autoFill="0" autoPict="0" macro="[0]!limparcomposicoes">
                <anchor moveWithCells="1" sizeWithCells="1">
                  <from>
                    <xdr:col>7</xdr:col>
                    <xdr:colOff>457200</xdr:colOff>
                    <xdr:row>1</xdr:row>
                    <xdr:rowOff>9525</xdr:rowOff>
                  </from>
                  <to>
                    <xdr:col>9</xdr:col>
                    <xdr:colOff>752475</xdr:colOff>
                    <xdr:row>3</xdr:row>
                    <xdr:rowOff>19050</xdr:rowOff>
                  </to>
                </anchor>
              </controlPr>
            </control>
          </mc:Choice>
        </mc:AlternateContent>
        <mc:AlternateContent xmlns:mc="http://schemas.openxmlformats.org/markup-compatibility/2006">
          <mc:Choice Requires="x14">
            <control shapeId="4152" r:id="rId13" name="Button 56">
              <controlPr defaultSize="0" print="0" autoFill="0" autoPict="0" macro="[0]!excVazias">
                <anchor moveWithCells="1" sizeWithCells="1">
                  <from>
                    <xdr:col>7</xdr:col>
                    <xdr:colOff>457200</xdr:colOff>
                    <xdr:row>0</xdr:row>
                    <xdr:rowOff>0</xdr:rowOff>
                  </from>
                  <to>
                    <xdr:col>9</xdr:col>
                    <xdr:colOff>752475</xdr:colOff>
                    <xdr:row>1</xdr:row>
                    <xdr:rowOff>9525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4">
    <pageSetUpPr fitToPage="1"/>
  </sheetPr>
  <dimension ref="A1:IR2847"/>
  <sheetViews>
    <sheetView showGridLines="0" workbookViewId="0">
      <pane ySplit="18" topLeftCell="A69" activePane="bottomLeft" state="frozen"/>
      <selection pane="bottomLeft" activeCell="C79" sqref="C79"/>
    </sheetView>
  </sheetViews>
  <sheetFormatPr defaultColWidth="4" defaultRowHeight="11.25" x14ac:dyDescent="0.2"/>
  <cols>
    <col min="1" max="1" width="4.85546875" style="1" customWidth="1"/>
    <col min="2" max="2" width="7.5703125" style="3" customWidth="1"/>
    <col min="3" max="3" width="14.7109375" style="4" customWidth="1"/>
    <col min="4" max="4" width="40" style="2" customWidth="1"/>
    <col min="5" max="5" width="9.7109375" style="3" customWidth="1"/>
    <col min="6" max="6" width="11.42578125" style="3" customWidth="1"/>
    <col min="7" max="7" width="9.7109375" style="3" customWidth="1"/>
    <col min="8" max="8" width="11.42578125" style="3" customWidth="1"/>
    <col min="9" max="9" width="9.7109375" style="1" customWidth="1"/>
    <col min="10" max="11" width="9.140625" style="3" hidden="1" customWidth="1"/>
    <col min="12" max="12" width="9.140625" style="3" customWidth="1"/>
    <col min="13" max="251" width="9.140625" style="1" customWidth="1"/>
    <col min="252" max="16384" width="4" style="1"/>
  </cols>
  <sheetData>
    <row r="1" spans="1:252" s="6" customFormat="1" ht="22.5" customHeight="1" x14ac:dyDescent="0.2">
      <c r="B1" s="108" t="s">
        <v>23</v>
      </c>
      <c r="C1" s="108"/>
      <c r="D1" s="108"/>
      <c r="E1" s="108"/>
      <c r="F1" s="108"/>
      <c r="G1" s="108"/>
      <c r="H1" s="108"/>
      <c r="I1" s="1"/>
      <c r="K1" s="3" t="s">
        <v>61</v>
      </c>
      <c r="L1" s="3"/>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row>
    <row r="2" spans="1:252" s="6" customFormat="1" x14ac:dyDescent="0.2">
      <c r="B2" s="24"/>
      <c r="C2" s="16"/>
      <c r="D2" s="16"/>
      <c r="E2" s="12"/>
      <c r="F2" s="12"/>
      <c r="G2" s="12"/>
      <c r="H2" s="12"/>
      <c r="I2" s="1"/>
      <c r="K2" s="3" t="s">
        <v>62</v>
      </c>
      <c r="L2" s="3"/>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row>
    <row r="3" spans="1:252" s="6" customFormat="1" x14ac:dyDescent="0.2">
      <c r="B3" s="49"/>
      <c r="C3" s="8"/>
      <c r="D3" s="8"/>
      <c r="E3" s="12"/>
      <c r="F3" s="12"/>
      <c r="G3" s="12"/>
      <c r="H3" s="12"/>
      <c r="I3" s="1"/>
      <c r="K3" s="55">
        <v>1</v>
      </c>
      <c r="L3" s="3"/>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row>
    <row r="4" spans="1:252" s="6" customFormat="1" x14ac:dyDescent="0.2">
      <c r="B4" s="19"/>
      <c r="D4" s="7"/>
      <c r="E4" s="12"/>
      <c r="F4" s="12"/>
      <c r="G4" s="24"/>
      <c r="H4" s="24"/>
      <c r="I4" s="1"/>
      <c r="J4" s="3"/>
      <c r="K4" s="3"/>
      <c r="L4" s="3"/>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row>
    <row r="5" spans="1:252" s="6" customFormat="1" hidden="1" x14ac:dyDescent="0.2">
      <c r="B5" s="9"/>
      <c r="C5" s="10"/>
      <c r="D5" s="11"/>
      <c r="E5" s="9"/>
      <c r="F5" s="9"/>
      <c r="G5" s="13"/>
      <c r="H5" s="9"/>
      <c r="I5" s="1"/>
      <c r="J5" s="3"/>
      <c r="K5" s="3"/>
      <c r="L5" s="3"/>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row>
    <row r="6" spans="1:252" s="6" customFormat="1" hidden="1" x14ac:dyDescent="0.2">
      <c r="B6" s="36" t="str">
        <f ca="1">OFFSET(Cotações!$A$1,MATCH(COUNTIF($H$1:$H6,"Cotações"),Cotações!$J:$J,0)-1,COLUMN(Banco!B$6)-1)</f>
        <v>COTAÇÃO</v>
      </c>
      <c r="C6" s="51" t="str">
        <f ca="1">OFFSET(Cotações!$A$1,MATCH(COUNTIF($H$1:$H6,"Cotações"),Cotações!$J:$J,0)-1,COLUMN(Banco!C$6)-1)</f>
        <v>COT-01</v>
      </c>
      <c r="D6" s="37" t="str">
        <f ca="1">IF(COUNTIF(OFFSET(Banco!$A$6,1+NCOMPOSICOES,0,NCOTACOES),$A6)&gt;1,"CÓDIGO REPETIDO",OFFSET(Cotações!$A$1,MATCH(COUNTIF($H$1:$H6,"Cotações"),Cotações!$J:$J,0)-1,COLUMN(Banco!D$6)-1))</f>
        <v>CISTERNA MODULARES TECNOTRI OU EQUIVALENTE TECNICO - 600L</v>
      </c>
      <c r="E6" s="36" t="str">
        <f ca="1">OFFSET(Cotações!$A$1,MATCH(COUNTIF($H$1:$H6,"Cotações"),Cotações!$J:$J,0)-1,COLUMN(Banco!E$6)-1)</f>
        <v>UNIDADE</v>
      </c>
      <c r="F6" s="36">
        <f ca="1">OFFSET(Cotações!$A$1,MATCH(COUNTIF($H$1:$H6,"Cotações"),Cotações!$J:$J,0)-1,COLUMN(Banco!F$6)-1)</f>
        <v>1850</v>
      </c>
      <c r="G6" s="38">
        <f ca="1">OFFSET(Cotações!$A$1,MATCH(COUNTIF($H$1:$H6,"Cotações"),Cotações!$J:$J,0)-1,COLUMN(Banco!F$6)-1)</f>
        <v>1850</v>
      </c>
      <c r="H6" s="36" t="s">
        <v>38</v>
      </c>
      <c r="I6" s="1"/>
      <c r="J6" s="3"/>
      <c r="K6" s="3"/>
      <c r="L6" s="3"/>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row>
    <row r="7" spans="1:252" s="6" customFormat="1" hidden="1" x14ac:dyDescent="0.2">
      <c r="B7" s="9"/>
      <c r="C7" s="10"/>
      <c r="D7" s="11"/>
      <c r="E7" s="9"/>
      <c r="F7" s="9"/>
      <c r="G7" s="13"/>
      <c r="H7" s="9"/>
      <c r="I7" s="1"/>
      <c r="J7" s="3"/>
      <c r="K7" s="3"/>
      <c r="L7" s="3"/>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row>
    <row r="8" spans="1:252" hidden="1" x14ac:dyDescent="0.2">
      <c r="B8" s="33" t="s">
        <v>34</v>
      </c>
      <c r="C8" s="39"/>
      <c r="D8" s="48"/>
      <c r="E8" s="67"/>
      <c r="F8" s="40"/>
      <c r="G8" s="67"/>
      <c r="H8" s="40"/>
      <c r="I8" s="46" t="e">
        <f>F8/H8</f>
        <v>#DIV/0!</v>
      </c>
      <c r="J8" s="3" t="s">
        <v>40</v>
      </c>
      <c r="L8" s="3" t="str">
        <f>IF(ISNUMBER(I8),IF(I8&lt;&gt;0,"F",""),"")</f>
        <v/>
      </c>
    </row>
    <row r="9" spans="1:252" s="6" customFormat="1" hidden="1" x14ac:dyDescent="0.2">
      <c r="B9" s="9"/>
      <c r="C9" s="10"/>
      <c r="D9" s="11"/>
      <c r="E9" s="9"/>
      <c r="F9" s="9"/>
      <c r="G9" s="13"/>
      <c r="H9" s="9"/>
      <c r="I9" s="1"/>
      <c r="J9" s="3"/>
      <c r="K9" s="3"/>
      <c r="L9" s="3"/>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row>
    <row r="10" spans="1:252" hidden="1" x14ac:dyDescent="0.2">
      <c r="B10" s="33" t="s">
        <v>27</v>
      </c>
      <c r="C10" s="39"/>
      <c r="D10" s="129"/>
      <c r="E10" s="129"/>
      <c r="F10" s="130"/>
      <c r="G10" s="130"/>
      <c r="H10" s="130"/>
      <c r="I10" s="130"/>
      <c r="J10" s="3" t="s">
        <v>39</v>
      </c>
      <c r="L10" s="3" t="str">
        <f>IF(COUNTA(C10:I10)&gt;0,"F","")</f>
        <v/>
      </c>
    </row>
    <row r="11" spans="1:252" s="6" customFormat="1" hidden="1" x14ac:dyDescent="0.2">
      <c r="B11" s="9"/>
      <c r="C11" s="10"/>
      <c r="D11" s="11"/>
      <c r="E11" s="9"/>
      <c r="F11" s="9"/>
      <c r="G11" s="13"/>
      <c r="H11" s="9"/>
      <c r="I11" s="1"/>
      <c r="J11" s="3"/>
      <c r="K11" s="3"/>
      <c r="L11" s="3"/>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row>
    <row r="12" spans="1:252" hidden="1" x14ac:dyDescent="0.2">
      <c r="B12" s="35" t="s">
        <v>18</v>
      </c>
      <c r="C12" s="35" t="s">
        <v>3</v>
      </c>
      <c r="D12" s="32" t="s">
        <v>4</v>
      </c>
      <c r="E12" s="35" t="s">
        <v>0</v>
      </c>
      <c r="F12" s="127" t="str">
        <f>CHOOSE($K$3,"MEDIANA","MÉDIA")&amp;IF(H13="",""," RETROAGIDA")</f>
        <v>MEDIANA</v>
      </c>
      <c r="G12" s="127"/>
      <c r="H12" s="127" t="s">
        <v>53</v>
      </c>
      <c r="I12" s="127"/>
      <c r="L12" s="3" t="str">
        <f ca="1">IF(AND(ISNUMBER(F13),M13="Sim"),"F","")</f>
        <v/>
      </c>
    </row>
    <row r="13" spans="1:252" hidden="1" x14ac:dyDescent="0.2">
      <c r="A13" s="27" t="str">
        <f>CONCATENAR</f>
        <v xml:space="preserve">COTAÇÃO </v>
      </c>
      <c r="B13" s="35" t="s">
        <v>24</v>
      </c>
      <c r="C13" s="60"/>
      <c r="D13" s="58"/>
      <c r="E13" s="59"/>
      <c r="F13" s="117" t="e">
        <f ca="1">CHOOSE($K$3,MEDIAN(OFFSET(F14,1,0,ROW(C16)-ROW(C14)-1)),AVERAGE(OFFSET(F14,1,0,ROW(C16)-ROW(C14)-1)))*IF(H13="",1,VLOOKUP(H13,INDICES,8))</f>
        <v>#NUM!</v>
      </c>
      <c r="G13" s="117"/>
      <c r="H13" s="118"/>
      <c r="I13" s="118"/>
      <c r="J13" s="3">
        <f>COUNTA($A$1:$A13)-1</f>
        <v>0</v>
      </c>
      <c r="K13" s="3">
        <f>ROW(C16)-ROW(C14)-1</f>
        <v>1</v>
      </c>
      <c r="L13" s="3" t="str">
        <f ca="1">IF(AND(ISNUMBER(F13),M13="Sim"),"F","")</f>
        <v/>
      </c>
      <c r="M13" s="56" t="s">
        <v>64</v>
      </c>
    </row>
    <row r="14" spans="1:252" hidden="1" x14ac:dyDescent="0.2">
      <c r="C14" s="57" t="s">
        <v>26</v>
      </c>
      <c r="D14" s="119" t="s">
        <v>37</v>
      </c>
      <c r="E14" s="120"/>
      <c r="F14" s="121" t="s">
        <v>23</v>
      </c>
      <c r="G14" s="121"/>
      <c r="H14" s="121" t="s">
        <v>25</v>
      </c>
      <c r="I14" s="121"/>
      <c r="J14" s="3" t="s">
        <v>41</v>
      </c>
      <c r="L14" s="3" t="str">
        <f ca="1">IF(AND(ISNUMBER(F13),M13="Sim"),"F","")</f>
        <v/>
      </c>
    </row>
    <row r="15" spans="1:252" hidden="1" x14ac:dyDescent="0.2">
      <c r="C15" s="61"/>
      <c r="D15" s="122" t="str">
        <f>IF(C15&lt;&gt;"",VLOOKUP(C15,EMPRESAS,3,FALSE),"")</f>
        <v/>
      </c>
      <c r="E15" s="123"/>
      <c r="F15" s="124"/>
      <c r="G15" s="124"/>
      <c r="H15" s="125"/>
      <c r="I15" s="125"/>
      <c r="J15" s="3" t="s">
        <v>41</v>
      </c>
      <c r="L15" s="3" t="str">
        <f ca="1">IF(AND(ISNUMBER(OFFSET($F$1,MATCH(MAX($J$1:$J15),$J$1:$J15,0)-1,0)),ISNUMBER(F15),INDEX($M$1:$M15,MATCH("ZZZZ",$M$1:$M15))="Sim"),"F","")</f>
        <v/>
      </c>
    </row>
    <row r="16" spans="1:252" ht="12.75" hidden="1" customHeight="1" x14ac:dyDescent="0.2">
      <c r="C16" s="34" t="s">
        <v>36</v>
      </c>
      <c r="D16" s="126"/>
      <c r="E16" s="126"/>
      <c r="F16" s="126"/>
      <c r="G16" s="126"/>
      <c r="H16" s="126"/>
      <c r="I16" s="126"/>
      <c r="L16" s="3" t="str">
        <f ca="1">IF(AND(ISNUMBER(F13),M13="Sim"),"F","")</f>
        <v/>
      </c>
    </row>
    <row r="17" spans="2:252" ht="12.75" hidden="1" customHeight="1" x14ac:dyDescent="0.2">
      <c r="C17" s="1"/>
      <c r="D17" s="1"/>
      <c r="E17" s="1"/>
      <c r="F17" s="1"/>
      <c r="G17" s="1"/>
      <c r="H17" s="1"/>
      <c r="J17" s="1"/>
      <c r="K17" s="1"/>
      <c r="L17" s="3" t="str">
        <f ca="1">IF(AND(ISNUMBER(F13),M13="Sim"),"F","")</f>
        <v/>
      </c>
    </row>
    <row r="18" spans="2:252" s="6" customFormat="1" x14ac:dyDescent="0.2">
      <c r="B18" s="9"/>
      <c r="C18" s="10"/>
      <c r="D18" s="11"/>
      <c r="E18" s="9"/>
      <c r="F18" s="9"/>
      <c r="G18" s="13"/>
      <c r="H18" s="9"/>
      <c r="I18" s="1"/>
      <c r="J18" s="3"/>
      <c r="K18" s="3"/>
      <c r="L18" s="44" t="s">
        <v>45</v>
      </c>
      <c r="M18" s="44" t="s">
        <v>63</v>
      </c>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row>
    <row r="19" spans="2:252" s="6" customFormat="1" ht="15.75" x14ac:dyDescent="0.2">
      <c r="B19" s="41" t="s">
        <v>43</v>
      </c>
      <c r="C19" s="10"/>
      <c r="D19" s="11"/>
      <c r="E19" s="9"/>
      <c r="F19" s="9"/>
      <c r="G19" s="13"/>
      <c r="H19" s="9"/>
      <c r="I19" s="1"/>
      <c r="J19" s="3"/>
      <c r="K19" s="3"/>
      <c r="L19" s="3" t="str">
        <f>IF(NINDICES&gt;0,"F","")</f>
        <v>F</v>
      </c>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row>
    <row r="20" spans="2:252" x14ac:dyDescent="0.2">
      <c r="B20" s="33" t="s">
        <v>33</v>
      </c>
      <c r="C20" s="31" t="s">
        <v>35</v>
      </c>
      <c r="D20" s="31" t="s">
        <v>4</v>
      </c>
      <c r="E20" s="33" t="s">
        <v>60</v>
      </c>
      <c r="F20" s="33" t="s">
        <v>59</v>
      </c>
      <c r="G20" s="33" t="s">
        <v>57</v>
      </c>
      <c r="H20" s="33" t="s">
        <v>58</v>
      </c>
      <c r="I20" s="33" t="s">
        <v>20</v>
      </c>
      <c r="J20" s="3" t="s">
        <v>40</v>
      </c>
      <c r="L20" s="3" t="str">
        <f>IF(NINDICES&gt;0,"F","")</f>
        <v>F</v>
      </c>
    </row>
    <row r="21" spans="2:252" x14ac:dyDescent="0.2">
      <c r="B21" s="33" t="s">
        <v>34</v>
      </c>
      <c r="C21" s="39"/>
      <c r="D21" s="48"/>
      <c r="E21" s="67"/>
      <c r="F21" s="40"/>
      <c r="G21" s="67"/>
      <c r="H21" s="40"/>
      <c r="I21" s="46" t="e">
        <f>F21/H21</f>
        <v>#DIV/0!</v>
      </c>
      <c r="J21" s="3" t="s">
        <v>40</v>
      </c>
      <c r="L21" s="3" t="str">
        <f>IF(ISNUMBER(I21),IF(I21&lt;&gt;0,"F",""),"")</f>
        <v/>
      </c>
    </row>
    <row r="22" spans="2:252" ht="15.75" x14ac:dyDescent="0.25">
      <c r="B22" s="50" t="s">
        <v>42</v>
      </c>
      <c r="C22" s="1"/>
      <c r="D22" s="1"/>
      <c r="E22" s="1"/>
      <c r="F22" s="1"/>
      <c r="G22" s="1"/>
      <c r="H22" s="1"/>
      <c r="L22" s="3" t="str">
        <f>IF(NEMPRESAS&gt;0,"F","")</f>
        <v>F</v>
      </c>
    </row>
    <row r="23" spans="2:252" x14ac:dyDescent="0.2">
      <c r="B23" s="33" t="s">
        <v>28</v>
      </c>
      <c r="C23" s="31" t="s">
        <v>29</v>
      </c>
      <c r="D23" s="128" t="s">
        <v>30</v>
      </c>
      <c r="E23" s="128"/>
      <c r="F23" s="128" t="s">
        <v>31</v>
      </c>
      <c r="G23" s="128"/>
      <c r="H23" s="128" t="s">
        <v>32</v>
      </c>
      <c r="I23" s="128"/>
      <c r="J23" s="3" t="s">
        <v>39</v>
      </c>
      <c r="L23" s="3" t="str">
        <f>IF(NEMPRESAS&gt;0,"F","")</f>
        <v>F</v>
      </c>
    </row>
    <row r="24" spans="2:252" x14ac:dyDescent="0.2">
      <c r="B24" s="33" t="s">
        <v>27</v>
      </c>
      <c r="C24" s="39" t="s">
        <v>8424</v>
      </c>
      <c r="D24" s="129" t="s">
        <v>8425</v>
      </c>
      <c r="E24" s="129"/>
      <c r="F24" s="130" t="s">
        <v>8426</v>
      </c>
      <c r="G24" s="130"/>
      <c r="H24" s="130"/>
      <c r="I24" s="130"/>
      <c r="J24" s="3" t="s">
        <v>39</v>
      </c>
      <c r="L24" s="3" t="str">
        <f t="shared" ref="L24:L40" si="0">IF(COUNTA(C24:I24)&gt;0,"F","")</f>
        <v>F</v>
      </c>
    </row>
    <row r="25" spans="2:252" x14ac:dyDescent="0.2">
      <c r="B25" s="33" t="s">
        <v>65</v>
      </c>
      <c r="C25" s="39" t="s">
        <v>8611</v>
      </c>
      <c r="D25" s="129" t="s">
        <v>8610</v>
      </c>
      <c r="E25" s="129"/>
      <c r="F25" s="130" t="s">
        <v>8612</v>
      </c>
      <c r="G25" s="130"/>
      <c r="H25" s="130"/>
      <c r="I25" s="130"/>
      <c r="J25" s="3" t="s">
        <v>39</v>
      </c>
      <c r="L25" s="3" t="str">
        <f t="shared" si="0"/>
        <v>F</v>
      </c>
    </row>
    <row r="26" spans="2:252" x14ac:dyDescent="0.2">
      <c r="B26" s="33" t="s">
        <v>66</v>
      </c>
      <c r="C26" s="39" t="s">
        <v>8614</v>
      </c>
      <c r="D26" s="129" t="s">
        <v>8613</v>
      </c>
      <c r="E26" s="129"/>
      <c r="F26" s="130" t="s">
        <v>8427</v>
      </c>
      <c r="G26" s="130"/>
      <c r="H26" s="130"/>
      <c r="I26" s="130"/>
      <c r="J26" s="3" t="s">
        <v>39</v>
      </c>
      <c r="L26" s="3" t="str">
        <f t="shared" si="0"/>
        <v>F</v>
      </c>
    </row>
    <row r="27" spans="2:252" x14ac:dyDescent="0.2">
      <c r="B27" s="33" t="s">
        <v>67</v>
      </c>
      <c r="C27" s="39" t="s">
        <v>8601</v>
      </c>
      <c r="D27" s="129" t="s">
        <v>8599</v>
      </c>
      <c r="E27" s="129"/>
      <c r="F27" s="130" t="s">
        <v>8600</v>
      </c>
      <c r="G27" s="130"/>
      <c r="H27" s="130"/>
      <c r="I27" s="130"/>
      <c r="J27" s="3" t="s">
        <v>39</v>
      </c>
      <c r="L27" s="3" t="str">
        <f t="shared" si="0"/>
        <v>F</v>
      </c>
    </row>
    <row r="28" spans="2:252" x14ac:dyDescent="0.2">
      <c r="B28" s="33" t="s">
        <v>68</v>
      </c>
      <c r="C28" s="39" t="s">
        <v>8603</v>
      </c>
      <c r="D28" s="129" t="s">
        <v>8602</v>
      </c>
      <c r="E28" s="129"/>
      <c r="F28" s="130" t="s">
        <v>8604</v>
      </c>
      <c r="G28" s="130"/>
      <c r="H28" s="130"/>
      <c r="I28" s="130"/>
      <c r="J28" s="3" t="s">
        <v>39</v>
      </c>
      <c r="L28" s="3" t="str">
        <f t="shared" si="0"/>
        <v>F</v>
      </c>
    </row>
    <row r="29" spans="2:252" x14ac:dyDescent="0.2">
      <c r="B29" s="33" t="s">
        <v>69</v>
      </c>
      <c r="C29" s="39" t="s">
        <v>8606</v>
      </c>
      <c r="D29" s="129" t="s">
        <v>8607</v>
      </c>
      <c r="E29" s="129"/>
      <c r="F29" s="130" t="s">
        <v>8605</v>
      </c>
      <c r="G29" s="130"/>
      <c r="H29" s="130"/>
      <c r="I29" s="130"/>
      <c r="J29" s="3" t="s">
        <v>39</v>
      </c>
      <c r="L29" s="3" t="str">
        <f t="shared" si="0"/>
        <v>F</v>
      </c>
    </row>
    <row r="30" spans="2:252" x14ac:dyDescent="0.2">
      <c r="B30" s="33" t="s">
        <v>70</v>
      </c>
      <c r="C30" s="39" t="s">
        <v>8616</v>
      </c>
      <c r="D30" s="129" t="s">
        <v>8615</v>
      </c>
      <c r="E30" s="129"/>
      <c r="F30" s="130" t="s">
        <v>8617</v>
      </c>
      <c r="G30" s="130"/>
      <c r="H30" s="130"/>
      <c r="I30" s="130"/>
      <c r="J30" s="3" t="s">
        <v>39</v>
      </c>
      <c r="L30" s="3" t="str">
        <f t="shared" si="0"/>
        <v>F</v>
      </c>
    </row>
    <row r="31" spans="2:252" x14ac:dyDescent="0.2">
      <c r="B31" s="33" t="s">
        <v>71</v>
      </c>
      <c r="C31" s="39" t="s">
        <v>8619</v>
      </c>
      <c r="D31" s="129" t="s">
        <v>8618</v>
      </c>
      <c r="E31" s="129"/>
      <c r="F31" s="130" t="s">
        <v>8620</v>
      </c>
      <c r="G31" s="130"/>
      <c r="H31" s="130"/>
      <c r="I31" s="130"/>
      <c r="J31" s="3" t="s">
        <v>39</v>
      </c>
      <c r="L31" s="3" t="str">
        <f t="shared" si="0"/>
        <v>F</v>
      </c>
    </row>
    <row r="32" spans="2:252" x14ac:dyDescent="0.2">
      <c r="B32" s="33" t="s">
        <v>8553</v>
      </c>
      <c r="C32" s="39" t="s">
        <v>8563</v>
      </c>
      <c r="D32" s="129" t="s">
        <v>8562</v>
      </c>
      <c r="E32" s="129"/>
      <c r="F32" s="130" t="s">
        <v>8564</v>
      </c>
      <c r="G32" s="130"/>
      <c r="H32" s="130"/>
      <c r="I32" s="130"/>
      <c r="J32" s="3" t="s">
        <v>39</v>
      </c>
      <c r="L32" s="3" t="str">
        <f t="shared" si="0"/>
        <v>F</v>
      </c>
    </row>
    <row r="33" spans="1:13" x14ac:dyDescent="0.2">
      <c r="B33" s="33" t="s">
        <v>8554</v>
      </c>
      <c r="C33" s="39" t="s">
        <v>8566</v>
      </c>
      <c r="D33" s="129" t="s">
        <v>8565</v>
      </c>
      <c r="E33" s="129"/>
      <c r="F33" s="130" t="s">
        <v>8567</v>
      </c>
      <c r="G33" s="130"/>
      <c r="H33" s="130"/>
      <c r="I33" s="130"/>
      <c r="J33" s="3" t="s">
        <v>39</v>
      </c>
      <c r="L33" s="3" t="str">
        <f t="shared" si="0"/>
        <v>F</v>
      </c>
    </row>
    <row r="34" spans="1:13" x14ac:dyDescent="0.2">
      <c r="B34" s="33" t="s">
        <v>8555</v>
      </c>
      <c r="C34" s="39" t="s">
        <v>8568</v>
      </c>
      <c r="D34" s="129" t="s">
        <v>8570</v>
      </c>
      <c r="E34" s="129"/>
      <c r="F34" s="130" t="s">
        <v>8569</v>
      </c>
      <c r="G34" s="130"/>
      <c r="H34" s="130"/>
      <c r="I34" s="130"/>
      <c r="J34" s="3" t="s">
        <v>39</v>
      </c>
      <c r="L34" s="3" t="str">
        <f t="shared" si="0"/>
        <v>F</v>
      </c>
    </row>
    <row r="35" spans="1:13" x14ac:dyDescent="0.2">
      <c r="B35" s="33" t="s">
        <v>8556</v>
      </c>
      <c r="C35" s="39" t="s">
        <v>8573</v>
      </c>
      <c r="D35" s="129" t="s">
        <v>8572</v>
      </c>
      <c r="E35" s="129"/>
      <c r="F35" s="130" t="s">
        <v>8571</v>
      </c>
      <c r="G35" s="130"/>
      <c r="H35" s="130"/>
      <c r="I35" s="130"/>
      <c r="J35" s="3" t="s">
        <v>39</v>
      </c>
      <c r="L35" s="3" t="str">
        <f t="shared" si="0"/>
        <v>F</v>
      </c>
    </row>
    <row r="36" spans="1:13" x14ac:dyDescent="0.2">
      <c r="B36" s="33" t="s">
        <v>8557</v>
      </c>
      <c r="C36" s="39" t="s">
        <v>8575</v>
      </c>
      <c r="D36" s="129" t="s">
        <v>8574</v>
      </c>
      <c r="E36" s="129"/>
      <c r="F36" s="130" t="s">
        <v>8576</v>
      </c>
      <c r="G36" s="130"/>
      <c r="H36" s="130"/>
      <c r="I36" s="130"/>
      <c r="J36" s="3" t="s">
        <v>39</v>
      </c>
      <c r="L36" s="3" t="str">
        <f t="shared" si="0"/>
        <v>F</v>
      </c>
    </row>
    <row r="37" spans="1:13" x14ac:dyDescent="0.2">
      <c r="B37" s="33" t="s">
        <v>8558</v>
      </c>
      <c r="C37" s="39" t="s">
        <v>8577</v>
      </c>
      <c r="D37" s="129" t="s">
        <v>8587</v>
      </c>
      <c r="E37" s="129"/>
      <c r="F37" s="130" t="s">
        <v>8578</v>
      </c>
      <c r="G37" s="130"/>
      <c r="H37" s="130"/>
      <c r="I37" s="130"/>
      <c r="J37" s="3" t="s">
        <v>39</v>
      </c>
      <c r="L37" s="3" t="str">
        <f t="shared" si="0"/>
        <v>F</v>
      </c>
    </row>
    <row r="38" spans="1:13" x14ac:dyDescent="0.2">
      <c r="B38" s="33" t="s">
        <v>8559</v>
      </c>
      <c r="C38" s="39" t="s">
        <v>8580</v>
      </c>
      <c r="D38" s="129" t="s">
        <v>8579</v>
      </c>
      <c r="E38" s="129"/>
      <c r="F38" s="130" t="s">
        <v>8581</v>
      </c>
      <c r="G38" s="130"/>
      <c r="H38" s="130"/>
      <c r="I38" s="130"/>
      <c r="J38" s="3" t="s">
        <v>39</v>
      </c>
      <c r="L38" s="3" t="str">
        <f t="shared" si="0"/>
        <v>F</v>
      </c>
    </row>
    <row r="39" spans="1:13" x14ac:dyDescent="0.2">
      <c r="B39" s="33" t="s">
        <v>8560</v>
      </c>
      <c r="C39" s="39" t="s">
        <v>8583</v>
      </c>
      <c r="D39" s="129" t="s">
        <v>8586</v>
      </c>
      <c r="E39" s="129"/>
      <c r="F39" s="130" t="s">
        <v>8582</v>
      </c>
      <c r="G39" s="130"/>
      <c r="H39" s="130"/>
      <c r="I39" s="130"/>
      <c r="J39" s="3" t="s">
        <v>39</v>
      </c>
      <c r="L39" s="3" t="str">
        <f t="shared" si="0"/>
        <v>F</v>
      </c>
    </row>
    <row r="40" spans="1:13" x14ac:dyDescent="0.2">
      <c r="B40" s="33" t="s">
        <v>8561</v>
      </c>
      <c r="C40" s="39" t="s">
        <v>8588</v>
      </c>
      <c r="D40" s="129" t="s">
        <v>8585</v>
      </c>
      <c r="E40" s="129"/>
      <c r="F40" s="130" t="s">
        <v>8584</v>
      </c>
      <c r="G40" s="130"/>
      <c r="H40" s="130"/>
      <c r="I40" s="130"/>
      <c r="J40" s="3" t="s">
        <v>39</v>
      </c>
      <c r="L40" s="3" t="str">
        <f t="shared" si="0"/>
        <v>F</v>
      </c>
    </row>
    <row r="41" spans="1:13" x14ac:dyDescent="0.2">
      <c r="B41" s="33" t="s">
        <v>8621</v>
      </c>
      <c r="C41" s="39" t="s">
        <v>8624</v>
      </c>
      <c r="D41" s="129" t="s">
        <v>8623</v>
      </c>
      <c r="E41" s="129"/>
      <c r="F41" s="130" t="s">
        <v>8625</v>
      </c>
      <c r="G41" s="130"/>
      <c r="H41" s="130"/>
      <c r="I41" s="130"/>
      <c r="J41" s="3" t="s">
        <v>39</v>
      </c>
      <c r="L41" s="3" t="str">
        <f>IF(COUNTA(C41:I41)&gt;0,"F","")</f>
        <v>F</v>
      </c>
    </row>
    <row r="42" spans="1:13" x14ac:dyDescent="0.2">
      <c r="B42" s="33" t="s">
        <v>15585</v>
      </c>
      <c r="C42" s="107" t="s">
        <v>15588</v>
      </c>
      <c r="D42" s="129" t="s">
        <v>15589</v>
      </c>
      <c r="E42" s="129"/>
      <c r="F42" s="130" t="s">
        <v>15590</v>
      </c>
      <c r="G42" s="130"/>
      <c r="H42" s="130"/>
      <c r="I42" s="130"/>
      <c r="J42" s="3" t="s">
        <v>39</v>
      </c>
      <c r="L42" s="3" t="str">
        <f t="shared" ref="L42:L44" si="1">IF(COUNTA(C42:I42)&gt;0,"F","")</f>
        <v>F</v>
      </c>
    </row>
    <row r="43" spans="1:13" x14ac:dyDescent="0.2">
      <c r="B43" s="33" t="s">
        <v>15586</v>
      </c>
      <c r="C43" s="107" t="s">
        <v>15592</v>
      </c>
      <c r="D43" s="129" t="s">
        <v>15593</v>
      </c>
      <c r="E43" s="129"/>
      <c r="F43" s="130" t="s">
        <v>15594</v>
      </c>
      <c r="G43" s="130"/>
      <c r="H43" s="130"/>
      <c r="I43" s="130"/>
      <c r="J43" s="3" t="s">
        <v>39</v>
      </c>
      <c r="L43" s="3" t="str">
        <f t="shared" si="1"/>
        <v>F</v>
      </c>
    </row>
    <row r="44" spans="1:13" x14ac:dyDescent="0.2">
      <c r="B44" s="33" t="s">
        <v>15587</v>
      </c>
      <c r="C44" s="107" t="s">
        <v>15596</v>
      </c>
      <c r="D44" s="129" t="s">
        <v>15595</v>
      </c>
      <c r="E44" s="129"/>
      <c r="F44" s="130" t="s">
        <v>15597</v>
      </c>
      <c r="G44" s="130"/>
      <c r="H44" s="130"/>
      <c r="I44" s="130"/>
      <c r="J44" s="3" t="s">
        <v>39</v>
      </c>
      <c r="L44" s="3" t="str">
        <f t="shared" si="1"/>
        <v>F</v>
      </c>
    </row>
    <row r="45" spans="1:13" ht="15.75" x14ac:dyDescent="0.25">
      <c r="B45" s="50" t="s">
        <v>44</v>
      </c>
      <c r="C45" s="1"/>
      <c r="D45" s="1"/>
      <c r="E45" s="1"/>
      <c r="F45" s="1"/>
      <c r="G45" s="1"/>
      <c r="H45" s="1"/>
      <c r="L45" s="3" t="str">
        <f>IF(NCOTACOES&gt;0,"F","")</f>
        <v>F</v>
      </c>
    </row>
    <row r="46" spans="1:13" x14ac:dyDescent="0.2">
      <c r="B46" s="35" t="s">
        <v>18</v>
      </c>
      <c r="C46" s="35" t="s">
        <v>3</v>
      </c>
      <c r="D46" s="32" t="s">
        <v>4</v>
      </c>
      <c r="E46" s="35" t="s">
        <v>0</v>
      </c>
      <c r="F46" s="127" t="str">
        <f>CHOOSE($K$3,"MEDIANA","MÉDIA")&amp;IF(H47="",""," RETROAGIDA")</f>
        <v>MEDIANA</v>
      </c>
      <c r="G46" s="127"/>
      <c r="H46" s="127" t="s">
        <v>53</v>
      </c>
      <c r="I46" s="127"/>
      <c r="L46" s="3" t="str">
        <f ca="1">IF(AND(ISNUMBER(F47),M47="Sim"),"F","")</f>
        <v>F</v>
      </c>
    </row>
    <row r="47" spans="1:13" ht="22.5" x14ac:dyDescent="0.2">
      <c r="A47" s="27" t="str">
        <f>CONCATENAR</f>
        <v>COTAÇÃO COT-01</v>
      </c>
      <c r="B47" s="35" t="s">
        <v>24</v>
      </c>
      <c r="C47" s="60" t="s">
        <v>8429</v>
      </c>
      <c r="D47" s="58" t="s">
        <v>8428</v>
      </c>
      <c r="E47" s="59" t="s">
        <v>0</v>
      </c>
      <c r="F47" s="117">
        <f ca="1">CHOOSE($K$3,MEDIAN(OFFSET(F48,1,0,ROW(C52)-ROW(C48)-1)),AVERAGE(OFFSET(F48,1,0,ROW(C52)-ROW(C48)-1)))*IF(H47="",1,VLOOKUP(H47,INDICES,8))</f>
        <v>1850</v>
      </c>
      <c r="G47" s="117"/>
      <c r="H47" s="118"/>
      <c r="I47" s="118"/>
      <c r="J47" s="3">
        <f>COUNTA($A$1:$A47)-1</f>
        <v>1</v>
      </c>
      <c r="K47" s="3">
        <f>ROW(C52)-ROW(C48)-1</f>
        <v>3</v>
      </c>
      <c r="L47" s="3" t="str">
        <f ca="1">IF(AND(ISNUMBER(F47),M47="Sim"),"F","")</f>
        <v>F</v>
      </c>
      <c r="M47" s="56" t="s">
        <v>64</v>
      </c>
    </row>
    <row r="48" spans="1:13" x14ac:dyDescent="0.2">
      <c r="C48" s="57" t="s">
        <v>26</v>
      </c>
      <c r="D48" s="119" t="s">
        <v>37</v>
      </c>
      <c r="E48" s="120"/>
      <c r="F48" s="121" t="s">
        <v>23</v>
      </c>
      <c r="G48" s="121"/>
      <c r="H48" s="121" t="s">
        <v>25</v>
      </c>
      <c r="I48" s="121"/>
      <c r="J48" s="3" t="s">
        <v>41</v>
      </c>
      <c r="L48" s="3" t="str">
        <f ca="1">IF(AND(ISNUMBER(F47),M47="Sim"),"F","")</f>
        <v>F</v>
      </c>
    </row>
    <row r="49" spans="1:13" x14ac:dyDescent="0.2">
      <c r="C49" s="61" t="s">
        <v>27</v>
      </c>
      <c r="D49" s="122" t="str">
        <f ca="1">IF(C49&lt;&gt;"",VLOOKUP(C49,EMPRESAS,3,FALSE),"")</f>
        <v>ECO SUSTENVEL</v>
      </c>
      <c r="E49" s="123"/>
      <c r="F49" s="124">
        <v>1759.12</v>
      </c>
      <c r="G49" s="124"/>
      <c r="H49" s="125" t="s">
        <v>8596</v>
      </c>
      <c r="I49" s="125"/>
      <c r="J49" s="3" t="s">
        <v>41</v>
      </c>
      <c r="L49" s="3" t="str">
        <f ca="1">IF(AND(ISNUMBER(OFFSET($F$1,MATCH(MAX($J$1:$J49),$J$1:$J49,0)-1,0)),ISNUMBER(F49),INDEX($M$1:$M49,MATCH("ZZZZ",$M$1:$M49))="Sim"),"F","")</f>
        <v>F</v>
      </c>
    </row>
    <row r="50" spans="1:13" x14ac:dyDescent="0.2">
      <c r="C50" s="61" t="s">
        <v>65</v>
      </c>
      <c r="D50" s="122" t="str">
        <f ca="1">IF(C50&lt;&gt;"",VLOOKUP(C50,EMPRESAS,3,FALSE),"")</f>
        <v>GLOBALOFERTAS COMERCIO DE ELETRODOMESTICOS LTDA.</v>
      </c>
      <c r="E50" s="123"/>
      <c r="F50" s="124">
        <v>2300</v>
      </c>
      <c r="G50" s="124"/>
      <c r="H50" s="125" t="s">
        <v>8608</v>
      </c>
      <c r="I50" s="125"/>
      <c r="J50" s="3" t="s">
        <v>41</v>
      </c>
      <c r="L50" s="3" t="str">
        <f ca="1">IF(AND(ISNUMBER(OFFSET($F$1,MATCH(MAX($J$1:$J50),$J$1:$J50,0)-1,0)),ISNUMBER(F50),INDEX($M$1:$M50,MATCH("ZZZZ",$M$1:$M50))="Sim"),"F","")</f>
        <v>F</v>
      </c>
    </row>
    <row r="51" spans="1:13" x14ac:dyDescent="0.2">
      <c r="C51" s="61" t="s">
        <v>66</v>
      </c>
      <c r="D51" s="122" t="str">
        <f ca="1">IF(C51&lt;&gt;"",VLOOKUP(C51,EMPRESAS,3,FALSE),"")</f>
        <v>AQUALIS ECO SUSTENTABILIDADE SERVICOS E
 COMERCIO LTDA</v>
      </c>
      <c r="E51" s="123"/>
      <c r="F51" s="124">
        <v>1850</v>
      </c>
      <c r="G51" s="124"/>
      <c r="H51" s="125" t="s">
        <v>8609</v>
      </c>
      <c r="I51" s="125"/>
      <c r="J51" s="3" t="s">
        <v>41</v>
      </c>
      <c r="L51" s="3" t="str">
        <f ca="1">IF(AND(ISNUMBER(OFFSET($F$1,MATCH(MAX($J$1:$J51),$J$1:$J51,0)-1,0)),ISNUMBER(F51),INDEX($M$1:$M51,MATCH("ZZZZ",$M$1:$M51))="Sim"),"F","")</f>
        <v>F</v>
      </c>
    </row>
    <row r="52" spans="1:13" x14ac:dyDescent="0.2">
      <c r="C52" s="34" t="s">
        <v>36</v>
      </c>
      <c r="D52" s="126"/>
      <c r="E52" s="126"/>
      <c r="F52" s="126"/>
      <c r="G52" s="126"/>
      <c r="H52" s="126"/>
      <c r="I52" s="126"/>
      <c r="L52" s="3" t="str">
        <f ca="1">IF(AND(ISNUMBER(F47),M47="Sim"),"F","")</f>
        <v>F</v>
      </c>
    </row>
    <row r="53" spans="1:13" x14ac:dyDescent="0.2">
      <c r="C53" s="1"/>
      <c r="D53" s="1"/>
      <c r="E53" s="1"/>
      <c r="F53" s="1"/>
      <c r="G53" s="1"/>
      <c r="H53" s="1"/>
      <c r="J53" s="1"/>
      <c r="K53" s="1"/>
      <c r="L53" s="3" t="str">
        <f ca="1">IF(AND(ISNUMBER(F47),M47="Sim"),"F","")</f>
        <v>F</v>
      </c>
    </row>
    <row r="54" spans="1:13" x14ac:dyDescent="0.2">
      <c r="B54" s="35" t="s">
        <v>18</v>
      </c>
      <c r="C54" s="35" t="s">
        <v>3</v>
      </c>
      <c r="D54" s="32" t="s">
        <v>4</v>
      </c>
      <c r="E54" s="35" t="s">
        <v>0</v>
      </c>
      <c r="F54" s="127" t="str">
        <f>CHOOSE($K$3,"MEDIANA","MÉDIA")&amp;IF(H55="",""," RETROAGIDA")</f>
        <v>MEDIANA</v>
      </c>
      <c r="G54" s="127"/>
      <c r="H54" s="127" t="s">
        <v>53</v>
      </c>
      <c r="I54" s="127"/>
      <c r="L54" s="3" t="str">
        <f ca="1">IF(AND(ISNUMBER(F55),M55="Sim"),"F","")</f>
        <v>F</v>
      </c>
    </row>
    <row r="55" spans="1:13" x14ac:dyDescent="0.2">
      <c r="A55" s="27" t="str">
        <f>CONCATENAR</f>
        <v>COTAÇÃO COT-02</v>
      </c>
      <c r="B55" s="35" t="s">
        <v>24</v>
      </c>
      <c r="C55" s="60" t="s">
        <v>8430</v>
      </c>
      <c r="D55" s="58" t="s">
        <v>8431</v>
      </c>
      <c r="E55" s="59" t="s">
        <v>0</v>
      </c>
      <c r="F55" s="117">
        <f ca="1">CHOOSE($K$3,MEDIAN(OFFSET(F56,1,0,ROW(C60)-ROW(C56)-1)),AVERAGE(OFFSET(F56,1,0,ROW(C60)-ROW(C56)-1)))*IF(H55="",1,VLOOKUP(H55,INDICES,8))</f>
        <v>216</v>
      </c>
      <c r="G55" s="117"/>
      <c r="H55" s="118"/>
      <c r="I55" s="118"/>
      <c r="J55" s="3">
        <f>COUNTA($A$1:$A55)-1</f>
        <v>2</v>
      </c>
      <c r="K55" s="3">
        <f>ROW(C60)-ROW(C56)-1</f>
        <v>3</v>
      </c>
      <c r="L55" s="3" t="str">
        <f ca="1">IF(AND(ISNUMBER(F55),M55="Sim"),"F","")</f>
        <v>F</v>
      </c>
      <c r="M55" s="56" t="s">
        <v>64</v>
      </c>
    </row>
    <row r="56" spans="1:13" x14ac:dyDescent="0.2">
      <c r="C56" s="57" t="s">
        <v>26</v>
      </c>
      <c r="D56" s="119" t="s">
        <v>37</v>
      </c>
      <c r="E56" s="120"/>
      <c r="F56" s="121" t="s">
        <v>23</v>
      </c>
      <c r="G56" s="121"/>
      <c r="H56" s="121" t="s">
        <v>25</v>
      </c>
      <c r="I56" s="121"/>
      <c r="J56" s="3" t="s">
        <v>41</v>
      </c>
      <c r="L56" s="3" t="str">
        <f ca="1">IF(AND(ISNUMBER(F55),M55="Sim"),"F","")</f>
        <v>F</v>
      </c>
    </row>
    <row r="57" spans="1:13" x14ac:dyDescent="0.2">
      <c r="C57" s="61" t="s">
        <v>27</v>
      </c>
      <c r="D57" s="122" t="str">
        <f ca="1">IF(C57&lt;&gt;"",VLOOKUP(C57,EMPRESAS,3,FALSE),"")</f>
        <v>ECO SUSTENVEL</v>
      </c>
      <c r="E57" s="123"/>
      <c r="F57" s="124">
        <v>216</v>
      </c>
      <c r="G57" s="124"/>
      <c r="H57" s="125" t="s">
        <v>8596</v>
      </c>
      <c r="I57" s="125"/>
      <c r="J57" s="3" t="s">
        <v>41</v>
      </c>
      <c r="L57" s="3" t="str">
        <f ca="1">IF(AND(ISNUMBER(OFFSET($F$1,MATCH(MAX($J$1:$J57),$J$1:$J57,0)-1,0)),ISNUMBER(F57),INDEX($M$1:$M57,MATCH("ZZZZ",$M$1:$M57))="Sim"),"F","")</f>
        <v>F</v>
      </c>
    </row>
    <row r="58" spans="1:13" x14ac:dyDescent="0.2">
      <c r="C58" s="61" t="s">
        <v>65</v>
      </c>
      <c r="D58" s="122" t="str">
        <f ca="1">IF(C58&lt;&gt;"",VLOOKUP(C58,EMPRESAS,3,FALSE),"")</f>
        <v>GLOBALOFERTAS COMERCIO DE ELETRODOMESTICOS LTDA.</v>
      </c>
      <c r="E58" s="123"/>
      <c r="F58" s="124">
        <v>100</v>
      </c>
      <c r="G58" s="124"/>
      <c r="H58" s="125" t="s">
        <v>8608</v>
      </c>
      <c r="I58" s="125"/>
      <c r="J58" s="3" t="s">
        <v>41</v>
      </c>
      <c r="L58" s="3" t="str">
        <f ca="1">IF(AND(ISNUMBER(OFFSET($F$1,MATCH(MAX($J$1:$J58),$J$1:$J58,0)-1,0)),ISNUMBER(F58),INDEX($M$1:$M58,MATCH("ZZZZ",$M$1:$M58))="Sim"),"F","")</f>
        <v>F</v>
      </c>
    </row>
    <row r="59" spans="1:13" x14ac:dyDescent="0.2">
      <c r="C59" s="61" t="s">
        <v>66</v>
      </c>
      <c r="D59" s="122" t="str">
        <f ca="1">IF(C59&lt;&gt;"",VLOOKUP(C59,EMPRESAS,3,FALSE),"")</f>
        <v>AQUALIS ECO SUSTENTABILIDADE SERVICOS E
 COMERCIO LTDA</v>
      </c>
      <c r="E59" s="123"/>
      <c r="F59" s="124">
        <v>350</v>
      </c>
      <c r="G59" s="124"/>
      <c r="H59" s="125" t="s">
        <v>8609</v>
      </c>
      <c r="I59" s="125"/>
      <c r="J59" s="3" t="s">
        <v>41</v>
      </c>
      <c r="L59" s="3" t="str">
        <f ca="1">IF(AND(ISNUMBER(OFFSET($F$1,MATCH(MAX($J$1:$J59),$J$1:$J59,0)-1,0)),ISNUMBER(F59),INDEX($M$1:$M59,MATCH("ZZZZ",$M$1:$M59))="Sim"),"F","")</f>
        <v>F</v>
      </c>
    </row>
    <row r="60" spans="1:13" x14ac:dyDescent="0.2">
      <c r="C60" s="34" t="s">
        <v>36</v>
      </c>
      <c r="D60" s="126"/>
      <c r="E60" s="126"/>
      <c r="F60" s="126"/>
      <c r="G60" s="126"/>
      <c r="H60" s="126"/>
      <c r="I60" s="126"/>
      <c r="L60" s="3" t="str">
        <f ca="1">IF(AND(ISNUMBER(F55),M55="Sim"),"F","")</f>
        <v>F</v>
      </c>
    </row>
    <row r="61" spans="1:13" x14ac:dyDescent="0.2">
      <c r="C61" s="1"/>
      <c r="D61" s="1"/>
      <c r="E61" s="1"/>
      <c r="F61" s="1"/>
      <c r="G61" s="1"/>
      <c r="H61" s="1"/>
      <c r="J61" s="1"/>
      <c r="K61" s="1"/>
      <c r="L61" s="3" t="str">
        <f ca="1">IF(AND(ISNUMBER(F55),M55="Sim"),"F","")</f>
        <v>F</v>
      </c>
    </row>
    <row r="62" spans="1:13" x14ac:dyDescent="0.2">
      <c r="B62" s="35" t="s">
        <v>18</v>
      </c>
      <c r="C62" s="35" t="s">
        <v>3</v>
      </c>
      <c r="D62" s="32" t="s">
        <v>4</v>
      </c>
      <c r="E62" s="35" t="s">
        <v>0</v>
      </c>
      <c r="F62" s="127" t="str">
        <f>CHOOSE($K$3,"MEDIANA","MÉDIA")&amp;IF(H63="",""," RETROAGIDA")</f>
        <v>MEDIANA</v>
      </c>
      <c r="G62" s="127"/>
      <c r="H62" s="127" t="s">
        <v>53</v>
      </c>
      <c r="I62" s="127"/>
      <c r="L62" s="3" t="str">
        <f ca="1">IF(AND(ISNUMBER(F63),M63="Sim"),"F","")</f>
        <v>F</v>
      </c>
    </row>
    <row r="63" spans="1:13" ht="22.5" x14ac:dyDescent="0.2">
      <c r="A63" s="27" t="str">
        <f>CONCATENAR</f>
        <v>COTAÇÃO COT-03</v>
      </c>
      <c r="B63" s="35" t="s">
        <v>24</v>
      </c>
      <c r="C63" s="60" t="s">
        <v>8433</v>
      </c>
      <c r="D63" s="58" t="s">
        <v>8432</v>
      </c>
      <c r="E63" s="59" t="s">
        <v>0</v>
      </c>
      <c r="F63" s="117">
        <f ca="1">CHOOSE($K$3,MEDIAN(OFFSET(F64,1,0,ROW(C68)-ROW(C64)-1)),AVERAGE(OFFSET(F64,1,0,ROW(C68)-ROW(C64)-1)))*IF(H63="",1,VLOOKUP(H63,INDICES,8))</f>
        <v>119</v>
      </c>
      <c r="G63" s="117"/>
      <c r="H63" s="118"/>
      <c r="I63" s="118"/>
      <c r="J63" s="3">
        <f>COUNTA($A$1:$A63)-1</f>
        <v>3</v>
      </c>
      <c r="K63" s="3">
        <f>ROW(C68)-ROW(C64)-1</f>
        <v>3</v>
      </c>
      <c r="L63" s="3" t="str">
        <f ca="1">IF(AND(ISNUMBER(F63),M63="Sim"),"F","")</f>
        <v>F</v>
      </c>
      <c r="M63" s="56" t="s">
        <v>64</v>
      </c>
    </row>
    <row r="64" spans="1:13" x14ac:dyDescent="0.2">
      <c r="C64" s="57" t="s">
        <v>26</v>
      </c>
      <c r="D64" s="119" t="s">
        <v>37</v>
      </c>
      <c r="E64" s="120"/>
      <c r="F64" s="121" t="s">
        <v>23</v>
      </c>
      <c r="G64" s="121"/>
      <c r="H64" s="121" t="s">
        <v>25</v>
      </c>
      <c r="I64" s="121"/>
      <c r="J64" s="3" t="s">
        <v>41</v>
      </c>
      <c r="L64" s="3" t="str">
        <f ca="1">IF(AND(ISNUMBER(F63),M63="Sim"),"F","")</f>
        <v>F</v>
      </c>
    </row>
    <row r="65" spans="1:13" x14ac:dyDescent="0.2">
      <c r="C65" s="61" t="s">
        <v>67</v>
      </c>
      <c r="D65" s="122" t="str">
        <f ca="1">IF(C65&lt;&gt;"",VLOOKUP(C65,EMPRESAS,3,FALSE),"")</f>
        <v>YELLOW COMERCIO DE PRODUTOS INFANTIS LTDA</v>
      </c>
      <c r="E65" s="123"/>
      <c r="F65" s="124">
        <v>109.9</v>
      </c>
      <c r="G65" s="124"/>
      <c r="H65" s="125" t="s">
        <v>8596</v>
      </c>
      <c r="I65" s="125"/>
      <c r="J65" s="3" t="s">
        <v>41</v>
      </c>
      <c r="L65" s="3" t="str">
        <f ca="1">IF(AND(ISNUMBER(OFFSET($F$1,MATCH(MAX($J$1:$J65),$J$1:$J65,0)-1,0)),ISNUMBER(F65),INDEX($M$1:$M65,MATCH("ZZZZ",$M$1:$M65))="Sim"),"F","")</f>
        <v>F</v>
      </c>
    </row>
    <row r="66" spans="1:13" x14ac:dyDescent="0.2">
      <c r="C66" s="61" t="s">
        <v>68</v>
      </c>
      <c r="D66" s="122" t="str">
        <f ca="1">IF(C66&lt;&gt;"",VLOOKUP(C66,EMPRESAS,3,FALSE),"")</f>
        <v>ALVES BABY COMERCIO DE PRODUTOS INFANTIS LTDA</v>
      </c>
      <c r="E66" s="123"/>
      <c r="F66" s="124">
        <v>126.81</v>
      </c>
      <c r="G66" s="124"/>
      <c r="H66" s="125" t="s">
        <v>8608</v>
      </c>
      <c r="I66" s="125"/>
      <c r="J66" s="3" t="s">
        <v>41</v>
      </c>
      <c r="L66" s="3" t="str">
        <f ca="1">IF(AND(ISNUMBER(OFFSET($F$1,MATCH(MAX($J$1:$J66),$J$1:$J66,0)-1,0)),ISNUMBER(F66),INDEX($M$1:$M66,MATCH("ZZZZ",$M$1:$M66))="Sim"),"F","")</f>
        <v>F</v>
      </c>
    </row>
    <row r="67" spans="1:13" x14ac:dyDescent="0.2">
      <c r="C67" s="61" t="s">
        <v>69</v>
      </c>
      <c r="D67" s="122" t="str">
        <f ca="1">IF(C67&lt;&gt;"",VLOOKUP(C67,EMPRESAS,3,FALSE),"")</f>
        <v>PITUCHINHUS INDUSTRIA E COMERCIO DE CONFECCOES LTDA</v>
      </c>
      <c r="E67" s="123"/>
      <c r="F67" s="124">
        <v>119</v>
      </c>
      <c r="G67" s="124"/>
      <c r="H67" s="125" t="s">
        <v>8609</v>
      </c>
      <c r="I67" s="125"/>
      <c r="J67" s="3" t="s">
        <v>41</v>
      </c>
      <c r="L67" s="3" t="str">
        <f ca="1">IF(AND(ISNUMBER(OFFSET($F$1,MATCH(MAX($J$1:$J67),$J$1:$J67,0)-1,0)),ISNUMBER(F67),INDEX($M$1:$M67,MATCH("ZZZZ",$M$1:$M67))="Sim"),"F","")</f>
        <v>F</v>
      </c>
    </row>
    <row r="68" spans="1:13" x14ac:dyDescent="0.2">
      <c r="C68" s="34" t="s">
        <v>36</v>
      </c>
      <c r="D68" s="126"/>
      <c r="E68" s="126"/>
      <c r="F68" s="126"/>
      <c r="G68" s="126"/>
      <c r="H68" s="126"/>
      <c r="I68" s="126"/>
      <c r="L68" s="3" t="str">
        <f ca="1">IF(AND(ISNUMBER(F63),M63="Sim"),"F","")</f>
        <v>F</v>
      </c>
    </row>
    <row r="69" spans="1:13" x14ac:dyDescent="0.2">
      <c r="C69" s="1"/>
      <c r="D69" s="1"/>
      <c r="E69" s="1"/>
      <c r="F69" s="1"/>
      <c r="G69" s="1"/>
      <c r="H69" s="1"/>
      <c r="J69" s="1"/>
      <c r="K69" s="1"/>
      <c r="L69" s="3" t="str">
        <f ca="1">IF(AND(ISNUMBER(F63),M63="Sim"),"F","")</f>
        <v>F</v>
      </c>
    </row>
    <row r="70" spans="1:13" x14ac:dyDescent="0.2">
      <c r="B70" s="35" t="s">
        <v>18</v>
      </c>
      <c r="C70" s="35" t="s">
        <v>3</v>
      </c>
      <c r="D70" s="32" t="s">
        <v>4</v>
      </c>
      <c r="E70" s="35" t="s">
        <v>0</v>
      </c>
      <c r="F70" s="127" t="str">
        <f>CHOOSE($K$3,"MEDIANA","MÉDIA")&amp;IF(H71="",""," RETROAGIDA")</f>
        <v>MEDIANA</v>
      </c>
      <c r="G70" s="127"/>
      <c r="H70" s="127" t="s">
        <v>53</v>
      </c>
      <c r="I70" s="127"/>
      <c r="L70" s="3" t="str">
        <f ca="1">IF(AND(ISNUMBER(F71),M71="Sim"),"F","")</f>
        <v>F</v>
      </c>
    </row>
    <row r="71" spans="1:13" ht="56.25" x14ac:dyDescent="0.2">
      <c r="A71" s="27" t="str">
        <f>CONCATENAR</f>
        <v>COTAÇÃO COT-04</v>
      </c>
      <c r="B71" s="35" t="s">
        <v>24</v>
      </c>
      <c r="C71" s="60" t="s">
        <v>8435</v>
      </c>
      <c r="D71" s="58" t="s">
        <v>8434</v>
      </c>
      <c r="E71" s="59" t="s">
        <v>0</v>
      </c>
      <c r="F71" s="117">
        <f ca="1">CHOOSE($K$3,MEDIAN(OFFSET(F72,1,0,ROW(C76)-ROW(C72)-1)),AVERAGE(OFFSET(F72,1,0,ROW(C76)-ROW(C72)-1)))*IF(H71="",1,VLOOKUP(H71,INDICES,8))</f>
        <v>181.99</v>
      </c>
      <c r="G71" s="117"/>
      <c r="H71" s="118"/>
      <c r="I71" s="118"/>
      <c r="J71" s="3">
        <f>COUNTA($A$1:$A71)-1</f>
        <v>4</v>
      </c>
      <c r="K71" s="3">
        <f>ROW(C76)-ROW(C72)-1</f>
        <v>3</v>
      </c>
      <c r="L71" s="3" t="str">
        <f ca="1">IF(AND(ISNUMBER(F71),M71="Sim"),"F","")</f>
        <v>F</v>
      </c>
      <c r="M71" s="56" t="s">
        <v>64</v>
      </c>
    </row>
    <row r="72" spans="1:13" x14ac:dyDescent="0.2">
      <c r="C72" s="57" t="s">
        <v>26</v>
      </c>
      <c r="D72" s="119" t="s">
        <v>37</v>
      </c>
      <c r="E72" s="120"/>
      <c r="F72" s="121" t="s">
        <v>23</v>
      </c>
      <c r="G72" s="121"/>
      <c r="H72" s="121" t="s">
        <v>25</v>
      </c>
      <c r="I72" s="121"/>
      <c r="J72" s="3" t="s">
        <v>41</v>
      </c>
      <c r="L72" s="3" t="str">
        <f ca="1">IF(AND(ISNUMBER(F71),M71="Sim"),"F","")</f>
        <v>F</v>
      </c>
    </row>
    <row r="73" spans="1:13" x14ac:dyDescent="0.2">
      <c r="C73" s="61" t="s">
        <v>8621</v>
      </c>
      <c r="D73" s="122" t="str">
        <f ca="1">IF(C73&lt;&gt;"",VLOOKUP(C73,EMPRESAS,3,FALSE),"")</f>
        <v>SILVA GOMES COMERCIAL LTDA EPP</v>
      </c>
      <c r="E73" s="123"/>
      <c r="F73" s="124">
        <v>181.99</v>
      </c>
      <c r="G73" s="124"/>
      <c r="H73" s="125" t="s">
        <v>8608</v>
      </c>
      <c r="I73" s="125"/>
      <c r="J73" s="3" t="s">
        <v>41</v>
      </c>
      <c r="L73" s="3" t="str">
        <f ca="1">IF(AND(ISNUMBER(OFFSET($F$1,MATCH(MAX($J$1:$J73),$J$1:$J73,0)-1,0)),ISNUMBER(F73),INDEX($M$1:$M73,MATCH("ZZZZ",$M$1:$M73))="Sim"),"F","")</f>
        <v>F</v>
      </c>
    </row>
    <row r="74" spans="1:13" x14ac:dyDescent="0.2">
      <c r="C74" s="61" t="s">
        <v>70</v>
      </c>
      <c r="D74" s="122" t="str">
        <f ca="1">IF(C74&lt;&gt;"",VLOOKUP(C74,EMPRESAS,3,FALSE),"")</f>
        <v>Zig Ferramentas</v>
      </c>
      <c r="E74" s="123"/>
      <c r="F74" s="124">
        <v>192.2</v>
      </c>
      <c r="G74" s="124"/>
      <c r="H74" s="125" t="s">
        <v>8609</v>
      </c>
      <c r="I74" s="125"/>
      <c r="J74" s="3" t="s">
        <v>41</v>
      </c>
      <c r="L74" s="3" t="str">
        <f ca="1">IF(AND(ISNUMBER(OFFSET($F$1,MATCH(MAX($J$1:$J74),$J$1:$J74,0)-1,0)),ISNUMBER(F74),INDEX($M$1:$M74,MATCH("ZZZZ",$M$1:$M74))="Sim"),"F","")</f>
        <v>F</v>
      </c>
    </row>
    <row r="75" spans="1:13" x14ac:dyDescent="0.2">
      <c r="C75" s="61" t="s">
        <v>71</v>
      </c>
      <c r="D75" s="122" t="str">
        <f ca="1">IF(C75&lt;&gt;"",VLOOKUP(C75,EMPRESAS,3,FALSE),"")</f>
        <v>TEM NA TRENA LTDA</v>
      </c>
      <c r="E75" s="123"/>
      <c r="F75" s="124">
        <v>114.9</v>
      </c>
      <c r="G75" s="124"/>
      <c r="H75" s="125" t="s">
        <v>8622</v>
      </c>
      <c r="I75" s="125"/>
      <c r="J75" s="3" t="s">
        <v>41</v>
      </c>
      <c r="L75" s="3" t="str">
        <f ca="1">IF(AND(ISNUMBER(OFFSET($F$1,MATCH(MAX($J$1:$J75),$J$1:$J75,0)-1,0)),ISNUMBER(F75),INDEX($M$1:$M75,MATCH("ZZZZ",$M$1:$M75))="Sim"),"F","")</f>
        <v>F</v>
      </c>
    </row>
    <row r="76" spans="1:13" x14ac:dyDescent="0.2">
      <c r="C76" s="34" t="s">
        <v>36</v>
      </c>
      <c r="D76" s="126"/>
      <c r="E76" s="126"/>
      <c r="F76" s="126"/>
      <c r="G76" s="126"/>
      <c r="H76" s="126"/>
      <c r="I76" s="126"/>
      <c r="L76" s="3" t="str">
        <f ca="1">IF(AND(ISNUMBER(F71),M71="Sim"),"F","")</f>
        <v>F</v>
      </c>
    </row>
    <row r="77" spans="1:13" x14ac:dyDescent="0.2">
      <c r="C77" s="1"/>
      <c r="D77" s="1"/>
      <c r="E77" s="1"/>
      <c r="F77" s="1"/>
      <c r="G77" s="1"/>
      <c r="H77" s="1"/>
      <c r="J77" s="1"/>
      <c r="K77" s="1"/>
      <c r="L77" s="3" t="str">
        <f ca="1">IF(AND(ISNUMBER(F71),M71="Sim"),"F","")</f>
        <v>F</v>
      </c>
    </row>
    <row r="78" spans="1:13" x14ac:dyDescent="0.2">
      <c r="B78" s="35" t="s">
        <v>18</v>
      </c>
      <c r="C78" s="35" t="s">
        <v>3</v>
      </c>
      <c r="D78" s="32" t="s">
        <v>4</v>
      </c>
      <c r="E78" s="35" t="s">
        <v>0</v>
      </c>
      <c r="F78" s="127" t="str">
        <f>CHOOSE($K$3,"MEDIANA","MÉDIA")&amp;IF(H79="",""," RETROAGIDA")</f>
        <v>MEDIANA</v>
      </c>
      <c r="G78" s="127"/>
      <c r="H78" s="127" t="s">
        <v>53</v>
      </c>
      <c r="I78" s="127"/>
      <c r="L78" s="3" t="str">
        <f ca="1">IF(AND(ISNUMBER(F79),M79="Sim"),"F","")</f>
        <v>F</v>
      </c>
    </row>
    <row r="79" spans="1:13" x14ac:dyDescent="0.2">
      <c r="A79" s="27" t="str">
        <f>CONCATENAR</f>
        <v>COTAÇÃO COT-05</v>
      </c>
      <c r="B79" s="35" t="s">
        <v>24</v>
      </c>
      <c r="C79" s="60" t="s">
        <v>8591</v>
      </c>
      <c r="D79" s="58" t="s">
        <v>8590</v>
      </c>
      <c r="E79" s="59" t="s">
        <v>0</v>
      </c>
      <c r="F79" s="117">
        <f ca="1">CHOOSE($K$3,MEDIAN(OFFSET(F80,1,0,ROW(C84)-ROW(C80)-1)),AVERAGE(OFFSET(F80,1,0,ROW(C84)-ROW(C80)-1)))*IF(H79="",1,VLOOKUP(H79,INDICES,8))</f>
        <v>1.03</v>
      </c>
      <c r="G79" s="117"/>
      <c r="H79" s="118"/>
      <c r="I79" s="118"/>
      <c r="J79" s="3">
        <f>COUNTA($A$1:$A79)-1</f>
        <v>5</v>
      </c>
      <c r="K79" s="3">
        <f>ROW(C84)-ROW(C80)-1</f>
        <v>3</v>
      </c>
      <c r="L79" s="3" t="str">
        <f ca="1">IF(AND(ISNUMBER(F79),M79="Sim"),"F","")</f>
        <v>F</v>
      </c>
      <c r="M79" s="56" t="s">
        <v>64</v>
      </c>
    </row>
    <row r="80" spans="1:13" x14ac:dyDescent="0.2">
      <c r="C80" s="57" t="s">
        <v>26</v>
      </c>
      <c r="D80" s="119" t="s">
        <v>37</v>
      </c>
      <c r="E80" s="120"/>
      <c r="F80" s="121" t="s">
        <v>23</v>
      </c>
      <c r="G80" s="121"/>
      <c r="H80" s="121" t="s">
        <v>25</v>
      </c>
      <c r="I80" s="121"/>
      <c r="J80" s="3" t="s">
        <v>41</v>
      </c>
      <c r="L80" s="3" t="str">
        <f ca="1">IF(AND(ISNUMBER(F79),M79="Sim"),"F","")</f>
        <v>F</v>
      </c>
    </row>
    <row r="81" spans="1:13" x14ac:dyDescent="0.2">
      <c r="C81" s="61" t="s">
        <v>8553</v>
      </c>
      <c r="D81" s="122" t="str">
        <f ca="1">IF(C81&lt;&gt;"",VLOOKUP(C81,EMPRESAS,3,FALSE),"")</f>
        <v>Solar Comércio e Agroindústria Ltda</v>
      </c>
      <c r="E81" s="123"/>
      <c r="F81" s="124">
        <v>1.03</v>
      </c>
      <c r="G81" s="124"/>
      <c r="H81" s="125" t="s">
        <v>8595</v>
      </c>
      <c r="I81" s="125"/>
      <c r="J81" s="3" t="s">
        <v>41</v>
      </c>
      <c r="L81" s="3" t="str">
        <f ca="1">IF(AND(ISNUMBER(OFFSET($F$1,MATCH(MAX($J$1:$J81),$J$1:$J81,0)-1,0)),ISNUMBER(F81),INDEX($M$1:$M81,MATCH("ZZZZ",$M$1:$M81))="Sim"),"F","")</f>
        <v>F</v>
      </c>
    </row>
    <row r="82" spans="1:13" x14ac:dyDescent="0.2">
      <c r="C82" s="61" t="s">
        <v>8554</v>
      </c>
      <c r="D82" s="122" t="str">
        <f ca="1">IF(C82&lt;&gt;"",VLOOKUP(C82,EMPRESAS,3,FALSE),"")</f>
        <v>Construmaia S/A</v>
      </c>
      <c r="E82" s="123"/>
      <c r="F82" s="124">
        <v>0.95</v>
      </c>
      <c r="G82" s="124"/>
      <c r="H82" s="125" t="s">
        <v>8595</v>
      </c>
      <c r="I82" s="125"/>
      <c r="J82" s="3" t="s">
        <v>41</v>
      </c>
      <c r="L82" s="3" t="str">
        <f ca="1">IF(AND(ISNUMBER(OFFSET($F$1,MATCH(MAX($J$1:$J82),$J$1:$J82,0)-1,0)),ISNUMBER(F82),INDEX($M$1:$M82,MATCH("ZZZZ",$M$1:$M82))="Sim"),"F","")</f>
        <v>F</v>
      </c>
    </row>
    <row r="83" spans="1:13" x14ac:dyDescent="0.2">
      <c r="C83" s="61" t="s">
        <v>8555</v>
      </c>
      <c r="D83" s="122" t="str">
        <f ca="1">IF(C83&lt;&gt;"",VLOOKUP(C83,EMPRESAS,3,FALSE),"")</f>
        <v>Loja Elétrica LTAD</v>
      </c>
      <c r="E83" s="123"/>
      <c r="F83" s="124">
        <v>1.04</v>
      </c>
      <c r="G83" s="124"/>
      <c r="H83" s="125" t="s">
        <v>8595</v>
      </c>
      <c r="I83" s="125"/>
      <c r="J83" s="3" t="s">
        <v>41</v>
      </c>
      <c r="L83" s="3" t="str">
        <f ca="1">IF(AND(ISNUMBER(OFFSET($F$1,MATCH(MAX($J$1:$J83),$J$1:$J83,0)-1,0)),ISNUMBER(F83),INDEX($M$1:$M83,MATCH("ZZZZ",$M$1:$M83))="Sim"),"F","")</f>
        <v>F</v>
      </c>
    </row>
    <row r="84" spans="1:13" x14ac:dyDescent="0.2">
      <c r="C84" s="34" t="s">
        <v>36</v>
      </c>
      <c r="D84" s="126"/>
      <c r="E84" s="126"/>
      <c r="F84" s="126"/>
      <c r="G84" s="126"/>
      <c r="H84" s="126"/>
      <c r="I84" s="126"/>
      <c r="L84" s="3" t="str">
        <f ca="1">IF(AND(ISNUMBER(F79),M79="Sim"),"F","")</f>
        <v>F</v>
      </c>
    </row>
    <row r="85" spans="1:13" x14ac:dyDescent="0.2">
      <c r="C85" s="1"/>
      <c r="D85" s="1"/>
      <c r="E85" s="1"/>
      <c r="F85" s="1"/>
      <c r="G85" s="1"/>
      <c r="H85" s="1"/>
      <c r="J85" s="1"/>
      <c r="K85" s="1"/>
      <c r="L85" s="3" t="str">
        <f ca="1">IF(AND(ISNUMBER(F79),M79="Sim"),"F","")</f>
        <v>F</v>
      </c>
    </row>
    <row r="86" spans="1:13" x14ac:dyDescent="0.2">
      <c r="B86" s="35" t="s">
        <v>18</v>
      </c>
      <c r="C86" s="35" t="s">
        <v>3</v>
      </c>
      <c r="D86" s="32" t="s">
        <v>4</v>
      </c>
      <c r="E86" s="35" t="s">
        <v>0</v>
      </c>
      <c r="F86" s="127" t="str">
        <f>CHOOSE($K$3,"MEDIANA","MÉDIA")&amp;IF(H87="",""," RETROAGIDA")</f>
        <v>MEDIANA</v>
      </c>
      <c r="G86" s="127"/>
      <c r="H86" s="127" t="s">
        <v>53</v>
      </c>
      <c r="I86" s="127"/>
      <c r="L86" s="3" t="str">
        <f ca="1">IF(AND(ISNUMBER(F87),M87="Sim"),"F","")</f>
        <v>F</v>
      </c>
    </row>
    <row r="87" spans="1:13" x14ac:dyDescent="0.2">
      <c r="A87" s="27" t="str">
        <f>CONCATENAR</f>
        <v>COTAÇÃO COT-06</v>
      </c>
      <c r="B87" s="35" t="s">
        <v>24</v>
      </c>
      <c r="C87" s="60" t="s">
        <v>8592</v>
      </c>
      <c r="D87" s="58" t="s">
        <v>8594</v>
      </c>
      <c r="E87" s="59" t="s">
        <v>0</v>
      </c>
      <c r="F87" s="117">
        <f ca="1">CHOOSE($K$3,MEDIAN(OFFSET(F88,1,0,ROW(C92)-ROW(C88)-1)),AVERAGE(OFFSET(F88,1,0,ROW(C92)-ROW(C88)-1)))*IF(H87="",1,VLOOKUP(H87,INDICES,8))</f>
        <v>835</v>
      </c>
      <c r="G87" s="117"/>
      <c r="H87" s="118"/>
      <c r="I87" s="118"/>
      <c r="J87" s="3">
        <f>COUNTA($A$1:$A87)-1</f>
        <v>6</v>
      </c>
      <c r="K87" s="3">
        <f>ROW(C92)-ROW(C88)-1</f>
        <v>3</v>
      </c>
      <c r="L87" s="3" t="str">
        <f ca="1">IF(AND(ISNUMBER(F87),M87="Sim"),"F","")</f>
        <v>F</v>
      </c>
      <c r="M87" s="56" t="s">
        <v>64</v>
      </c>
    </row>
    <row r="88" spans="1:13" x14ac:dyDescent="0.2">
      <c r="C88" s="57" t="s">
        <v>26</v>
      </c>
      <c r="D88" s="119" t="s">
        <v>37</v>
      </c>
      <c r="E88" s="120"/>
      <c r="F88" s="121" t="s">
        <v>23</v>
      </c>
      <c r="G88" s="121"/>
      <c r="H88" s="121" t="s">
        <v>25</v>
      </c>
      <c r="I88" s="121"/>
      <c r="J88" s="3" t="s">
        <v>41</v>
      </c>
      <c r="L88" s="3" t="str">
        <f ca="1">IF(AND(ISNUMBER(F87),M87="Sim"),"F","")</f>
        <v>F</v>
      </c>
    </row>
    <row r="89" spans="1:13" x14ac:dyDescent="0.2">
      <c r="C89" s="61" t="s">
        <v>8556</v>
      </c>
      <c r="D89" s="122" t="str">
        <f ca="1">IF(C89&lt;&gt;"",VLOOKUP(C89,EMPRESAS,3,FALSE),"")</f>
        <v>BOMBA SHOPPING</v>
      </c>
      <c r="E89" s="123"/>
      <c r="F89" s="124">
        <v>835</v>
      </c>
      <c r="G89" s="124"/>
      <c r="H89" s="125" t="s">
        <v>8595</v>
      </c>
      <c r="I89" s="125"/>
      <c r="J89" s="3" t="s">
        <v>41</v>
      </c>
      <c r="L89" s="3" t="str">
        <f ca="1">IF(AND(ISNUMBER(OFFSET($F$1,MATCH(MAX($J$1:$J89),$J$1:$J89,0)-1,0)),ISNUMBER(F89),INDEX($M$1:$M89,MATCH("ZZZZ",$M$1:$M89))="Sim"),"F","")</f>
        <v>F</v>
      </c>
    </row>
    <row r="90" spans="1:13" x14ac:dyDescent="0.2">
      <c r="C90" s="61" t="s">
        <v>8557</v>
      </c>
      <c r="D90" s="122" t="str">
        <f ca="1">IF(C90&lt;&gt;"",VLOOKUP(C90,EMPRESAS,3,FALSE),"")</f>
        <v>COMERCIAL DE BOMBAS E MOTORES LTDA</v>
      </c>
      <c r="E90" s="123"/>
      <c r="F90" s="124">
        <v>880</v>
      </c>
      <c r="G90" s="124"/>
      <c r="H90" s="125" t="s">
        <v>8597</v>
      </c>
      <c r="I90" s="125"/>
      <c r="J90" s="3" t="s">
        <v>41</v>
      </c>
      <c r="L90" s="3" t="str">
        <f ca="1">IF(AND(ISNUMBER(OFFSET($F$1,MATCH(MAX($J$1:$J90),$J$1:$J90,0)-1,0)),ISNUMBER(F90),INDEX($M$1:$M90,MATCH("ZZZZ",$M$1:$M90))="Sim"),"F","")</f>
        <v>F</v>
      </c>
    </row>
    <row r="91" spans="1:13" x14ac:dyDescent="0.2">
      <c r="C91" s="61" t="s">
        <v>8558</v>
      </c>
      <c r="D91" s="122" t="str">
        <f ca="1">IF(C91&lt;&gt;"",VLOOKUP(C91,EMPRESAS,3,FALSE),"")</f>
        <v>MERITO COMERCIO DE EQUIPAMENTOS LIMITADA LTDA</v>
      </c>
      <c r="E91" s="123"/>
      <c r="F91" s="124">
        <v>393.59</v>
      </c>
      <c r="G91" s="124"/>
      <c r="H91" s="125" t="s">
        <v>8595</v>
      </c>
      <c r="I91" s="125"/>
      <c r="J91" s="3" t="s">
        <v>41</v>
      </c>
      <c r="L91" s="3" t="str">
        <f ca="1">IF(AND(ISNUMBER(OFFSET($F$1,MATCH(MAX($J$1:$J91),$J$1:$J91,0)-1,0)),ISNUMBER(F91),INDEX($M$1:$M91,MATCH("ZZZZ",$M$1:$M91))="Sim"),"F","")</f>
        <v>F</v>
      </c>
    </row>
    <row r="92" spans="1:13" x14ac:dyDescent="0.2">
      <c r="C92" s="34" t="s">
        <v>36</v>
      </c>
      <c r="D92" s="126"/>
      <c r="E92" s="126"/>
      <c r="F92" s="126"/>
      <c r="G92" s="126"/>
      <c r="H92" s="126"/>
      <c r="I92" s="126"/>
      <c r="L92" s="3" t="str">
        <f ca="1">IF(AND(ISNUMBER(F87),M87="Sim"),"F","")</f>
        <v>F</v>
      </c>
    </row>
    <row r="93" spans="1:13" x14ac:dyDescent="0.2">
      <c r="C93" s="1"/>
      <c r="D93" s="1"/>
      <c r="E93" s="1"/>
      <c r="F93" s="1"/>
      <c r="G93" s="1"/>
      <c r="H93" s="1"/>
      <c r="J93" s="1"/>
      <c r="K93" s="1"/>
      <c r="L93" s="3" t="str">
        <f ca="1">IF(AND(ISNUMBER(F87),M87="Sim"),"F","")</f>
        <v>F</v>
      </c>
    </row>
    <row r="94" spans="1:13" x14ac:dyDescent="0.2">
      <c r="B94" s="35" t="s">
        <v>18</v>
      </c>
      <c r="C94" s="35" t="s">
        <v>3</v>
      </c>
      <c r="D94" s="32" t="s">
        <v>4</v>
      </c>
      <c r="E94" s="35" t="s">
        <v>0</v>
      </c>
      <c r="F94" s="127" t="str">
        <f>CHOOSE($K$3,"MEDIANA","MÉDIA")&amp;IF(H95="",""," RETROAGIDA")</f>
        <v>MEDIANA</v>
      </c>
      <c r="G94" s="127"/>
      <c r="H94" s="127" t="s">
        <v>53</v>
      </c>
      <c r="I94" s="127"/>
      <c r="L94" s="3" t="str">
        <f ca="1">IF(AND(ISNUMBER(F95),M95="Sim"),"F","")</f>
        <v>F</v>
      </c>
    </row>
    <row r="95" spans="1:13" x14ac:dyDescent="0.2">
      <c r="A95" s="27" t="str">
        <f>CONCATENAR</f>
        <v>COTAÇÃO COT-07</v>
      </c>
      <c r="B95" s="35" t="s">
        <v>24</v>
      </c>
      <c r="C95" s="60" t="s">
        <v>8593</v>
      </c>
      <c r="D95" s="58" t="s">
        <v>8589</v>
      </c>
      <c r="E95" s="59" t="s">
        <v>0</v>
      </c>
      <c r="F95" s="117">
        <f ca="1">CHOOSE($K$3,MEDIAN(OFFSET(F96,1,0,ROW(C100)-ROW(C96)-1)),AVERAGE(OFFSET(F96,1,0,ROW(C100)-ROW(C96)-1)))*IF(H95="",1,VLOOKUP(H95,INDICES,8))</f>
        <v>42800</v>
      </c>
      <c r="G95" s="117"/>
      <c r="H95" s="118"/>
      <c r="I95" s="118"/>
      <c r="J95" s="3">
        <f>COUNTA($A$1:$A95)-1</f>
        <v>7</v>
      </c>
      <c r="K95" s="3">
        <f>ROW(C100)-ROW(C96)-1</f>
        <v>3</v>
      </c>
      <c r="L95" s="3" t="str">
        <f ca="1">IF(AND(ISNUMBER(F95),M95="Sim"),"F","")</f>
        <v>F</v>
      </c>
      <c r="M95" s="56" t="s">
        <v>64</v>
      </c>
    </row>
    <row r="96" spans="1:13" x14ac:dyDescent="0.2">
      <c r="C96" s="57" t="s">
        <v>26</v>
      </c>
      <c r="D96" s="119" t="s">
        <v>37</v>
      </c>
      <c r="E96" s="120"/>
      <c r="F96" s="121" t="s">
        <v>23</v>
      </c>
      <c r="G96" s="121"/>
      <c r="H96" s="121" t="s">
        <v>25</v>
      </c>
      <c r="I96" s="121"/>
      <c r="J96" s="3" t="s">
        <v>41</v>
      </c>
      <c r="L96" s="3" t="str">
        <f ca="1">IF(AND(ISNUMBER(F95),M95="Sim"),"F","")</f>
        <v>F</v>
      </c>
    </row>
    <row r="97" spans="1:13" x14ac:dyDescent="0.2">
      <c r="C97" s="61" t="s">
        <v>8559</v>
      </c>
      <c r="D97" s="122" t="str">
        <f ca="1">IF(C97&lt;&gt;"",VLOOKUP(C97,EMPRESAS,3,FALSE),"")</f>
        <v>DUCTIL CONSTRUÇÕES EM AÇO LTDA</v>
      </c>
      <c r="E97" s="123"/>
      <c r="F97" s="124">
        <v>44898</v>
      </c>
      <c r="G97" s="124"/>
      <c r="H97" s="125" t="s">
        <v>8598</v>
      </c>
      <c r="I97" s="125"/>
      <c r="J97" s="3" t="s">
        <v>41</v>
      </c>
      <c r="L97" s="3" t="str">
        <f ca="1">IF(AND(ISNUMBER(OFFSET($F$1,MATCH(MAX($J$1:$J97),$J$1:$J97,0)-1,0)),ISNUMBER(F97),INDEX($M$1:$M97,MATCH("ZZZZ",$M$1:$M97))="Sim"),"F","")</f>
        <v>F</v>
      </c>
    </row>
    <row r="98" spans="1:13" x14ac:dyDescent="0.2">
      <c r="C98" s="61" t="s">
        <v>8560</v>
      </c>
      <c r="D98" s="122" t="str">
        <f ca="1">IF(C98&lt;&gt;"",VLOOKUP(C98,EMPRESAS,3,FALSE),"")</f>
        <v>G5 Reservatorios Metalicos Ltda</v>
      </c>
      <c r="E98" s="123"/>
      <c r="F98" s="124">
        <v>42800</v>
      </c>
      <c r="G98" s="124"/>
      <c r="H98" s="125" t="s">
        <v>8598</v>
      </c>
      <c r="I98" s="125"/>
      <c r="J98" s="3" t="s">
        <v>41</v>
      </c>
      <c r="L98" s="3" t="str">
        <f ca="1">IF(AND(ISNUMBER(OFFSET($F$1,MATCH(MAX($J$1:$J98),$J$1:$J98,0)-1,0)),ISNUMBER(F98),INDEX($M$1:$M98,MATCH("ZZZZ",$M$1:$M98))="Sim"),"F","")</f>
        <v>F</v>
      </c>
    </row>
    <row r="99" spans="1:13" x14ac:dyDescent="0.2">
      <c r="C99" s="61" t="s">
        <v>8561</v>
      </c>
      <c r="D99" s="122" t="str">
        <f ca="1">IF(C99&lt;&gt;"",VLOOKUP(C99,EMPRESAS,3,FALSE),"")</f>
        <v>Metalurgica Faz Forte Ltda</v>
      </c>
      <c r="E99" s="123"/>
      <c r="F99" s="124">
        <v>33900</v>
      </c>
      <c r="G99" s="124"/>
      <c r="H99" s="125" t="s">
        <v>8596</v>
      </c>
      <c r="I99" s="125"/>
      <c r="J99" s="3" t="s">
        <v>41</v>
      </c>
      <c r="L99" s="3" t="str">
        <f ca="1">IF(AND(ISNUMBER(OFFSET($F$1,MATCH(MAX($J$1:$J99),$J$1:$J99,0)-1,0)),ISNUMBER(F99),INDEX($M$1:$M99,MATCH("ZZZZ",$M$1:$M99))="Sim"),"F","")</f>
        <v>F</v>
      </c>
    </row>
    <row r="100" spans="1:13" x14ac:dyDescent="0.2">
      <c r="C100" s="34" t="s">
        <v>36</v>
      </c>
      <c r="D100" s="126"/>
      <c r="E100" s="126"/>
      <c r="F100" s="126"/>
      <c r="G100" s="126"/>
      <c r="H100" s="126"/>
      <c r="I100" s="126"/>
      <c r="L100" s="3" t="str">
        <f ca="1">IF(AND(ISNUMBER(F95),M95="Sim"),"F","")</f>
        <v>F</v>
      </c>
    </row>
    <row r="101" spans="1:13" x14ac:dyDescent="0.2">
      <c r="C101" s="1"/>
      <c r="D101" s="1"/>
      <c r="E101" s="1"/>
      <c r="F101" s="1"/>
      <c r="G101" s="1"/>
      <c r="H101" s="1"/>
      <c r="J101" s="1"/>
      <c r="K101" s="1"/>
      <c r="L101" s="3" t="str">
        <f ca="1">IF(AND(ISNUMBER(F95),M95="Sim"),"F","")</f>
        <v>F</v>
      </c>
    </row>
    <row r="102" spans="1:13" x14ac:dyDescent="0.2">
      <c r="B102" s="105" t="s">
        <v>18</v>
      </c>
      <c r="C102" s="105" t="s">
        <v>3</v>
      </c>
      <c r="D102" s="32" t="s">
        <v>4</v>
      </c>
      <c r="E102" s="105" t="s">
        <v>0</v>
      </c>
      <c r="F102" s="127" t="str">
        <f>CHOOSE($K$3,"MEDIANA","MÉDIA")&amp;IF(H103="",""," RETROAGIDA")</f>
        <v>MEDIANA</v>
      </c>
      <c r="G102" s="127"/>
      <c r="H102" s="127" t="s">
        <v>53</v>
      </c>
      <c r="I102" s="127"/>
      <c r="L102" s="3" t="str">
        <f ca="1">IF(AND(ISNUMBER(F103),M103="Sim"),"F","")</f>
        <v>F</v>
      </c>
    </row>
    <row r="103" spans="1:13" x14ac:dyDescent="0.2">
      <c r="A103" s="27" t="str">
        <f>CONCATENAR</f>
        <v>COTAÇÃO COT-08</v>
      </c>
      <c r="B103" s="105" t="s">
        <v>24</v>
      </c>
      <c r="C103" s="60" t="s">
        <v>15582</v>
      </c>
      <c r="D103" s="58" t="s">
        <v>15581</v>
      </c>
      <c r="E103" s="59" t="s">
        <v>0</v>
      </c>
      <c r="F103" s="117">
        <f ca="1">CHOOSE($K$3,MEDIAN(OFFSET(F104,1,0,ROW(C108)-ROW(C104)-1)),AVERAGE(OFFSET(F104,1,0,ROW(C108)-ROW(C104)-1)))*IF(H103="",1,VLOOKUP(H103,INDICES,8))</f>
        <v>27.02</v>
      </c>
      <c r="G103" s="117"/>
      <c r="H103" s="118"/>
      <c r="I103" s="118"/>
      <c r="J103" s="3">
        <f>COUNTA($A$1:$A103)-1</f>
        <v>8</v>
      </c>
      <c r="K103" s="3">
        <f>ROW(C108)-ROW(C104)-1</f>
        <v>3</v>
      </c>
      <c r="L103" s="3" t="str">
        <f ca="1">IF(AND(ISNUMBER(F103),M103="Sim"),"F","")</f>
        <v>F</v>
      </c>
      <c r="M103" s="56" t="s">
        <v>64</v>
      </c>
    </row>
    <row r="104" spans="1:13" x14ac:dyDescent="0.2">
      <c r="C104" s="106" t="s">
        <v>26</v>
      </c>
      <c r="D104" s="119" t="s">
        <v>37</v>
      </c>
      <c r="E104" s="120"/>
      <c r="F104" s="121" t="s">
        <v>23</v>
      </c>
      <c r="G104" s="121"/>
      <c r="H104" s="121" t="s">
        <v>25</v>
      </c>
      <c r="I104" s="121"/>
      <c r="J104" s="3" t="s">
        <v>41</v>
      </c>
      <c r="L104" s="3" t="str">
        <f ca="1">IF(AND(ISNUMBER(F103),M103="Sim"),"F","")</f>
        <v>F</v>
      </c>
    </row>
    <row r="105" spans="1:13" x14ac:dyDescent="0.2">
      <c r="C105" s="61" t="s">
        <v>15585</v>
      </c>
      <c r="D105" s="122" t="str">
        <f ca="1">IF(C105&lt;&gt;"",VLOOKUP(C105,EMPRESAS,3,FALSE),"")</f>
        <v>ELETRICA BICHUETTE LTDA</v>
      </c>
      <c r="E105" s="123"/>
      <c r="F105" s="124">
        <v>7.24</v>
      </c>
      <c r="G105" s="124"/>
      <c r="H105" s="125" t="s">
        <v>15591</v>
      </c>
      <c r="I105" s="125"/>
      <c r="J105" s="3" t="s">
        <v>41</v>
      </c>
      <c r="L105" s="3" t="str">
        <f ca="1">IF(AND(ISNUMBER(OFFSET($F$1,MATCH(MAX($J$1:$J105),$J$1:$J105,0)-1,0)),ISNUMBER(F105),INDEX($M$1:$M105,MATCH("ZZZZ",$M$1:$M105))="Sim"),"F","")</f>
        <v>F</v>
      </c>
    </row>
    <row r="106" spans="1:13" x14ac:dyDescent="0.2">
      <c r="C106" s="61" t="s">
        <v>15586</v>
      </c>
      <c r="D106" s="122" t="str">
        <f ca="1">IF(C106&lt;&gt;"",VLOOKUP(C106,EMPRESAS,3,FALSE),"")</f>
        <v>Cel Central Eletrica LTDA</v>
      </c>
      <c r="E106" s="123"/>
      <c r="F106" s="124">
        <v>41.5</v>
      </c>
      <c r="G106" s="124"/>
      <c r="H106" s="125" t="s">
        <v>15591</v>
      </c>
      <c r="I106" s="125"/>
      <c r="J106" s="3" t="s">
        <v>41</v>
      </c>
      <c r="L106" s="3" t="str">
        <f ca="1">IF(AND(ISNUMBER(OFFSET($F$1,MATCH(MAX($J$1:$J106),$J$1:$J106,0)-1,0)),ISNUMBER(F106),INDEX($M$1:$M106,MATCH("ZZZZ",$M$1:$M106))="Sim"),"F","")</f>
        <v>F</v>
      </c>
    </row>
    <row r="107" spans="1:13" x14ac:dyDescent="0.2">
      <c r="C107" s="61" t="s">
        <v>15587</v>
      </c>
      <c r="D107" s="122" t="str">
        <f ca="1">IF(C107&lt;&gt;"",VLOOKUP(C107,EMPRESAS,3,FALSE),"")</f>
        <v>TERMOTECNICA INDUSTRIA E COMERCIO LTDA</v>
      </c>
      <c r="E107" s="123"/>
      <c r="F107" s="124">
        <v>27.02</v>
      </c>
      <c r="G107" s="124"/>
      <c r="H107" s="125" t="s">
        <v>15598</v>
      </c>
      <c r="I107" s="125"/>
      <c r="J107" s="3" t="s">
        <v>41</v>
      </c>
      <c r="L107" s="3" t="str">
        <f ca="1">IF(AND(ISNUMBER(OFFSET($F$1,MATCH(MAX($J$1:$J107),$J$1:$J107,0)-1,0)),ISNUMBER(F107),INDEX($M$1:$M107,MATCH("ZZZZ",$M$1:$M107))="Sim"),"F","")</f>
        <v>F</v>
      </c>
    </row>
    <row r="108" spans="1:13" x14ac:dyDescent="0.2">
      <c r="C108" s="34" t="s">
        <v>36</v>
      </c>
      <c r="D108" s="126"/>
      <c r="E108" s="126"/>
      <c r="F108" s="126"/>
      <c r="G108" s="126"/>
      <c r="H108" s="126"/>
      <c r="I108" s="126"/>
      <c r="L108" s="3" t="str">
        <f ca="1">IF(AND(ISNUMBER(F103),M103="Sim"),"F","")</f>
        <v>F</v>
      </c>
    </row>
    <row r="109" spans="1:13" x14ac:dyDescent="0.2">
      <c r="C109" s="1"/>
      <c r="D109" s="1"/>
      <c r="E109" s="1"/>
      <c r="F109" s="1"/>
      <c r="G109" s="1"/>
      <c r="H109" s="1"/>
      <c r="J109" s="1"/>
      <c r="K109" s="1"/>
      <c r="L109" s="3" t="str">
        <f ca="1">IF(AND(ISNUMBER(F103),M103="Sim"),"F","")</f>
        <v>F</v>
      </c>
    </row>
    <row r="110" spans="1:13" x14ac:dyDescent="0.2">
      <c r="B110" s="105" t="s">
        <v>18</v>
      </c>
      <c r="C110" s="105" t="s">
        <v>3</v>
      </c>
      <c r="D110" s="32" t="s">
        <v>4</v>
      </c>
      <c r="E110" s="105" t="s">
        <v>0</v>
      </c>
      <c r="F110" s="127" t="str">
        <f>CHOOSE($K$3,"MEDIANA","MÉDIA")&amp;IF(H111="",""," RETROAGIDA")</f>
        <v>MEDIANA</v>
      </c>
      <c r="G110" s="127"/>
      <c r="H110" s="127" t="s">
        <v>53</v>
      </c>
      <c r="I110" s="127"/>
      <c r="L110" s="3" t="str">
        <f ca="1">IF(AND(ISNUMBER(F111),M111="Sim"),"F","")</f>
        <v>F</v>
      </c>
    </row>
    <row r="111" spans="1:13" x14ac:dyDescent="0.2">
      <c r="A111" s="27" t="str">
        <f>CONCATENAR</f>
        <v>COTAÇÃO COT-09</v>
      </c>
      <c r="B111" s="105" t="s">
        <v>24</v>
      </c>
      <c r="C111" s="60" t="s">
        <v>15584</v>
      </c>
      <c r="D111" s="58" t="s">
        <v>15583</v>
      </c>
      <c r="E111" s="59" t="s">
        <v>0</v>
      </c>
      <c r="F111" s="117">
        <f ca="1">CHOOSE($K$3,MEDIAN(OFFSET(F112,1,0,ROW(C116)-ROW(C112)-1)),AVERAGE(OFFSET(F112,1,0,ROW(C116)-ROW(C112)-1)))*IF(H111="",1,VLOOKUP(H111,INDICES,8))</f>
        <v>46</v>
      </c>
      <c r="G111" s="117"/>
      <c r="H111" s="118"/>
      <c r="I111" s="118"/>
      <c r="J111" s="3">
        <f>COUNTA($A$1:$A111)-1</f>
        <v>9</v>
      </c>
      <c r="K111" s="3">
        <f>ROW(C116)-ROW(C112)-1</f>
        <v>3</v>
      </c>
      <c r="L111" s="3" t="str">
        <f ca="1">IF(AND(ISNUMBER(F111),M111="Sim"),"F","")</f>
        <v>F</v>
      </c>
      <c r="M111" s="56" t="s">
        <v>64</v>
      </c>
    </row>
    <row r="112" spans="1:13" x14ac:dyDescent="0.2">
      <c r="C112" s="106" t="s">
        <v>26</v>
      </c>
      <c r="D112" s="119" t="s">
        <v>37</v>
      </c>
      <c r="E112" s="120"/>
      <c r="F112" s="121" t="s">
        <v>23</v>
      </c>
      <c r="G112" s="121"/>
      <c r="H112" s="121" t="s">
        <v>25</v>
      </c>
      <c r="I112" s="121"/>
      <c r="J112" s="3" t="s">
        <v>41</v>
      </c>
      <c r="L112" s="3" t="str">
        <f ca="1">IF(AND(ISNUMBER(F111),M111="Sim"),"F","")</f>
        <v>F</v>
      </c>
    </row>
    <row r="113" spans="1:12" x14ac:dyDescent="0.2">
      <c r="C113" s="61" t="s">
        <v>15585</v>
      </c>
      <c r="D113" s="122" t="str">
        <f ca="1">IF(C113&lt;&gt;"",VLOOKUP(C113,EMPRESAS,3,FALSE),"")</f>
        <v>ELETRICA BICHUETTE LTDA</v>
      </c>
      <c r="E113" s="123"/>
      <c r="F113" s="124">
        <v>18.670000000000002</v>
      </c>
      <c r="G113" s="124"/>
      <c r="H113" s="125" t="s">
        <v>15591</v>
      </c>
      <c r="I113" s="125"/>
      <c r="J113" s="3" t="s">
        <v>41</v>
      </c>
      <c r="L113" s="3" t="str">
        <f ca="1">IF(AND(ISNUMBER(OFFSET($F$1,MATCH(MAX($J$1:$J113),$J$1:$J113,0)-1,0)),ISNUMBER(F113),INDEX($M$1:$M113,MATCH("ZZZZ",$M$1:$M113))="Sim"),"F","")</f>
        <v>F</v>
      </c>
    </row>
    <row r="114" spans="1:12" x14ac:dyDescent="0.2">
      <c r="C114" s="61" t="s">
        <v>15586</v>
      </c>
      <c r="D114" s="122" t="str">
        <f ca="1">IF(C114&lt;&gt;"",VLOOKUP(C114,EMPRESAS,3,FALSE),"")</f>
        <v>Cel Central Eletrica LTDA</v>
      </c>
      <c r="E114" s="123"/>
      <c r="F114" s="124">
        <v>46</v>
      </c>
      <c r="G114" s="124"/>
      <c r="H114" s="125" t="s">
        <v>15591</v>
      </c>
      <c r="I114" s="125"/>
      <c r="J114" s="3" t="s">
        <v>41</v>
      </c>
      <c r="L114" s="3" t="str">
        <f ca="1">IF(AND(ISNUMBER(OFFSET($F$1,MATCH(MAX($J$1:$J114),$J$1:$J114,0)-1,0)),ISNUMBER(F114),INDEX($M$1:$M114,MATCH("ZZZZ",$M$1:$M114))="Sim"),"F","")</f>
        <v>F</v>
      </c>
    </row>
    <row r="115" spans="1:12" x14ac:dyDescent="0.2">
      <c r="C115" s="61" t="s">
        <v>15587</v>
      </c>
      <c r="D115" s="122" t="str">
        <f ca="1">IF(C115&lt;&gt;"",VLOOKUP(C115,EMPRESAS,3,FALSE),"")</f>
        <v>TERMOTECNICA INDUSTRIA E COMERCIO LTDA</v>
      </c>
      <c r="E115" s="123"/>
      <c r="F115" s="124">
        <v>54.09</v>
      </c>
      <c r="G115" s="124"/>
      <c r="H115" s="125" t="s">
        <v>15598</v>
      </c>
      <c r="I115" s="125"/>
      <c r="J115" s="3" t="s">
        <v>41</v>
      </c>
      <c r="L115" s="3" t="str">
        <f ca="1">IF(AND(ISNUMBER(OFFSET($F$1,MATCH(MAX($J$1:$J115),$J$1:$J115,0)-1,0)),ISNUMBER(F115),INDEX($M$1:$M115,MATCH("ZZZZ",$M$1:$M115))="Sim"),"F","")</f>
        <v>F</v>
      </c>
    </row>
    <row r="116" spans="1:12" x14ac:dyDescent="0.2">
      <c r="C116" s="34" t="s">
        <v>36</v>
      </c>
      <c r="D116" s="126"/>
      <c r="E116" s="126"/>
      <c r="F116" s="126"/>
      <c r="G116" s="126"/>
      <c r="H116" s="126"/>
      <c r="I116" s="126"/>
      <c r="L116" s="3" t="str">
        <f ca="1">IF(AND(ISNUMBER(F111),M111="Sim"),"F","")</f>
        <v>F</v>
      </c>
    </row>
    <row r="117" spans="1:12" x14ac:dyDescent="0.2">
      <c r="C117" s="1"/>
      <c r="D117" s="1"/>
      <c r="E117" s="1"/>
      <c r="F117" s="1"/>
      <c r="G117" s="1"/>
      <c r="H117" s="1"/>
      <c r="J117" s="1"/>
      <c r="K117" s="1"/>
      <c r="L117" s="3" t="str">
        <f ca="1">IF(AND(ISNUMBER(F111),M111="Sim"),"F","")</f>
        <v>F</v>
      </c>
    </row>
    <row r="118" spans="1:12" ht="27" customHeight="1" x14ac:dyDescent="0.2">
      <c r="A118" s="42" t="s">
        <v>47</v>
      </c>
      <c r="B118" s="115">
        <f ca="1">TODAY()</f>
        <v>45922</v>
      </c>
      <c r="C118" s="116"/>
      <c r="D118" s="1"/>
      <c r="E118" s="43"/>
      <c r="F118" s="43"/>
      <c r="G118" s="43"/>
      <c r="H118" s="43"/>
      <c r="I118" s="43"/>
      <c r="L118" s="3" t="s">
        <v>46</v>
      </c>
    </row>
    <row r="119" spans="1:12" x14ac:dyDescent="0.2">
      <c r="B119" s="3" t="s">
        <v>49</v>
      </c>
      <c r="C119" s="1"/>
      <c r="D119" s="1"/>
      <c r="E119" s="113" t="s">
        <v>56</v>
      </c>
      <c r="F119" s="113"/>
      <c r="G119" s="131" t="s">
        <v>8452</v>
      </c>
      <c r="H119" s="131"/>
      <c r="I119" s="131"/>
      <c r="L119" s="3" t="s">
        <v>46</v>
      </c>
    </row>
    <row r="120" spans="1:12" x14ac:dyDescent="0.2">
      <c r="C120" s="1"/>
      <c r="D120" s="1"/>
      <c r="E120" s="1"/>
      <c r="F120" s="1"/>
      <c r="G120" s="1"/>
      <c r="H120" s="1"/>
    </row>
    <row r="121" spans="1:12" x14ac:dyDescent="0.2">
      <c r="C121" s="1"/>
      <c r="D121" s="1"/>
      <c r="E121" s="1"/>
      <c r="F121" s="1"/>
      <c r="G121" s="1"/>
      <c r="H121" s="1"/>
    </row>
    <row r="122" spans="1:12" x14ac:dyDescent="0.2">
      <c r="C122" s="1"/>
      <c r="D122" s="1"/>
      <c r="E122" s="1"/>
      <c r="F122" s="1"/>
      <c r="G122" s="1"/>
      <c r="H122" s="1"/>
    </row>
    <row r="123" spans="1:12" x14ac:dyDescent="0.2">
      <c r="C123" s="1"/>
      <c r="D123" s="1"/>
      <c r="E123" s="1"/>
      <c r="F123" s="1"/>
      <c r="G123" s="1"/>
      <c r="H123" s="1"/>
    </row>
    <row r="124" spans="1:12" x14ac:dyDescent="0.2">
      <c r="C124" s="1"/>
      <c r="D124" s="1"/>
      <c r="E124" s="1"/>
      <c r="F124" s="1"/>
      <c r="G124" s="1"/>
      <c r="H124" s="1"/>
    </row>
    <row r="125" spans="1:12" x14ac:dyDescent="0.2">
      <c r="C125" s="1"/>
      <c r="D125" s="1"/>
      <c r="E125" s="1"/>
      <c r="F125" s="1"/>
      <c r="G125" s="1"/>
      <c r="H125" s="1"/>
    </row>
    <row r="126" spans="1:12" x14ac:dyDescent="0.2">
      <c r="C126" s="1"/>
      <c r="D126" s="1"/>
      <c r="E126" s="1"/>
      <c r="F126" s="1"/>
      <c r="G126" s="1"/>
      <c r="H126" s="1"/>
    </row>
    <row r="127" spans="1:12" x14ac:dyDescent="0.2">
      <c r="C127" s="1"/>
      <c r="D127" s="1"/>
      <c r="E127" s="1"/>
      <c r="F127" s="1"/>
      <c r="G127" s="1"/>
      <c r="H127" s="1"/>
    </row>
    <row r="128" spans="1:12" x14ac:dyDescent="0.2">
      <c r="C128" s="1"/>
      <c r="D128" s="1"/>
      <c r="E128" s="1"/>
      <c r="F128" s="1"/>
      <c r="G128" s="1"/>
      <c r="H128" s="1"/>
    </row>
    <row r="129" spans="3:8" x14ac:dyDescent="0.2">
      <c r="C129" s="1"/>
      <c r="D129" s="1"/>
      <c r="E129" s="1"/>
      <c r="F129" s="1"/>
      <c r="G129" s="1"/>
      <c r="H129" s="1"/>
    </row>
    <row r="130" spans="3:8" x14ac:dyDescent="0.2">
      <c r="C130" s="1"/>
      <c r="D130" s="1"/>
      <c r="E130" s="1"/>
      <c r="F130" s="1"/>
      <c r="G130" s="1"/>
      <c r="H130" s="1"/>
    </row>
    <row r="131" spans="3:8" x14ac:dyDescent="0.2">
      <c r="C131" s="1"/>
      <c r="D131" s="1"/>
      <c r="E131" s="1"/>
      <c r="F131" s="1"/>
      <c r="G131" s="1"/>
      <c r="H131" s="1"/>
    </row>
    <row r="132" spans="3:8" x14ac:dyDescent="0.2">
      <c r="C132" s="1"/>
      <c r="D132" s="1"/>
      <c r="E132" s="1"/>
      <c r="F132" s="1"/>
      <c r="G132" s="1"/>
      <c r="H132" s="1"/>
    </row>
    <row r="133" spans="3:8" x14ac:dyDescent="0.2">
      <c r="C133" s="1"/>
      <c r="D133" s="1"/>
      <c r="E133" s="1"/>
      <c r="F133" s="1"/>
      <c r="G133" s="1"/>
      <c r="H133" s="1"/>
    </row>
    <row r="134" spans="3:8" x14ac:dyDescent="0.2">
      <c r="C134" s="1"/>
      <c r="D134" s="1"/>
      <c r="E134" s="1"/>
      <c r="F134" s="1"/>
      <c r="G134" s="1"/>
      <c r="H134" s="1"/>
    </row>
    <row r="135" spans="3:8" x14ac:dyDescent="0.2">
      <c r="C135" s="1"/>
      <c r="D135" s="1"/>
      <c r="E135" s="1"/>
      <c r="F135" s="1"/>
      <c r="G135" s="1"/>
      <c r="H135" s="1"/>
    </row>
    <row r="136" spans="3:8" x14ac:dyDescent="0.2">
      <c r="C136" s="1"/>
      <c r="D136" s="1"/>
      <c r="E136" s="1"/>
      <c r="F136" s="1"/>
      <c r="G136" s="1"/>
      <c r="H136" s="1"/>
    </row>
    <row r="137" spans="3:8" x14ac:dyDescent="0.2">
      <c r="C137" s="1"/>
      <c r="D137" s="1"/>
      <c r="E137" s="1"/>
      <c r="F137" s="1"/>
      <c r="G137" s="1"/>
      <c r="H137" s="1"/>
    </row>
    <row r="138" spans="3:8" x14ac:dyDescent="0.2">
      <c r="C138" s="1"/>
      <c r="D138" s="1"/>
      <c r="E138" s="1"/>
      <c r="F138" s="1"/>
      <c r="G138" s="1"/>
      <c r="H138" s="1"/>
    </row>
    <row r="139" spans="3:8" x14ac:dyDescent="0.2">
      <c r="C139" s="1"/>
      <c r="D139" s="1"/>
      <c r="E139" s="1"/>
      <c r="F139" s="1"/>
      <c r="G139" s="1"/>
      <c r="H139" s="1"/>
    </row>
    <row r="140" spans="3:8" x14ac:dyDescent="0.2">
      <c r="C140" s="1"/>
      <c r="D140" s="1"/>
      <c r="E140" s="1"/>
      <c r="F140" s="1"/>
      <c r="G140" s="1"/>
      <c r="H140" s="1"/>
    </row>
    <row r="141" spans="3:8" x14ac:dyDescent="0.2">
      <c r="C141" s="1"/>
      <c r="D141" s="1"/>
      <c r="E141" s="1"/>
      <c r="F141" s="1"/>
      <c r="G141" s="1"/>
      <c r="H141" s="1"/>
    </row>
    <row r="142" spans="3:8" x14ac:dyDescent="0.2">
      <c r="C142" s="1"/>
      <c r="D142" s="1"/>
      <c r="E142" s="1"/>
      <c r="F142" s="1"/>
      <c r="G142" s="1"/>
      <c r="H142" s="1"/>
    </row>
    <row r="143" spans="3:8" x14ac:dyDescent="0.2">
      <c r="C143" s="1"/>
      <c r="D143" s="1"/>
      <c r="E143" s="1"/>
      <c r="F143" s="1"/>
      <c r="G143" s="1"/>
      <c r="H143" s="1"/>
    </row>
    <row r="144" spans="3:8" x14ac:dyDescent="0.2">
      <c r="C144" s="1"/>
      <c r="D144" s="1"/>
      <c r="E144" s="1"/>
      <c r="F144" s="1"/>
      <c r="G144" s="1"/>
      <c r="H144" s="1"/>
    </row>
    <row r="145" spans="3:8" x14ac:dyDescent="0.2">
      <c r="C145" s="1"/>
      <c r="D145" s="1"/>
      <c r="E145" s="1"/>
      <c r="F145" s="1"/>
      <c r="G145" s="1"/>
      <c r="H145" s="1"/>
    </row>
    <row r="146" spans="3:8" x14ac:dyDescent="0.2">
      <c r="C146" s="1"/>
      <c r="D146" s="1"/>
      <c r="E146" s="1"/>
      <c r="F146" s="1"/>
      <c r="G146" s="1"/>
      <c r="H146" s="1"/>
    </row>
    <row r="147" spans="3:8" x14ac:dyDescent="0.2">
      <c r="C147" s="1"/>
      <c r="D147" s="1"/>
      <c r="E147" s="1"/>
      <c r="F147" s="1"/>
      <c r="G147" s="1"/>
      <c r="H147" s="1"/>
    </row>
    <row r="148" spans="3:8" x14ac:dyDescent="0.2">
      <c r="C148" s="1"/>
      <c r="D148" s="1"/>
      <c r="E148" s="1"/>
      <c r="F148" s="1"/>
      <c r="G148" s="1"/>
      <c r="H148" s="1"/>
    </row>
    <row r="149" spans="3:8" x14ac:dyDescent="0.2">
      <c r="C149" s="1"/>
      <c r="D149" s="1"/>
      <c r="E149" s="1"/>
      <c r="F149" s="1"/>
      <c r="G149" s="1"/>
      <c r="H149" s="1"/>
    </row>
    <row r="150" spans="3:8" x14ac:dyDescent="0.2">
      <c r="C150" s="1"/>
      <c r="D150" s="1"/>
      <c r="E150" s="1"/>
      <c r="F150" s="1"/>
      <c r="G150" s="1"/>
      <c r="H150" s="1"/>
    </row>
    <row r="151" spans="3:8" x14ac:dyDescent="0.2">
      <c r="C151" s="1"/>
      <c r="D151" s="1"/>
      <c r="E151" s="1"/>
      <c r="F151" s="1"/>
      <c r="G151" s="1"/>
      <c r="H151" s="1"/>
    </row>
    <row r="152" spans="3:8" x14ac:dyDescent="0.2">
      <c r="C152" s="1"/>
      <c r="D152" s="1"/>
      <c r="E152" s="1"/>
      <c r="F152" s="1"/>
      <c r="G152" s="1"/>
      <c r="H152" s="1"/>
    </row>
    <row r="153" spans="3:8" x14ac:dyDescent="0.2">
      <c r="C153" s="1"/>
      <c r="D153" s="1"/>
      <c r="E153" s="1"/>
      <c r="F153" s="1"/>
      <c r="G153" s="1"/>
      <c r="H153" s="1"/>
    </row>
    <row r="154" spans="3:8" x14ac:dyDescent="0.2">
      <c r="C154" s="1"/>
      <c r="D154" s="1"/>
      <c r="E154" s="1"/>
      <c r="F154" s="1"/>
      <c r="G154" s="1"/>
      <c r="H154" s="1"/>
    </row>
    <row r="155" spans="3:8" x14ac:dyDescent="0.2">
      <c r="C155" s="1"/>
      <c r="D155" s="1"/>
      <c r="E155" s="1"/>
      <c r="F155" s="1"/>
      <c r="G155" s="1"/>
      <c r="H155" s="1"/>
    </row>
    <row r="156" spans="3:8" x14ac:dyDescent="0.2">
      <c r="C156" s="1"/>
      <c r="D156" s="1"/>
      <c r="E156" s="1"/>
      <c r="F156" s="1"/>
      <c r="G156" s="1"/>
      <c r="H156" s="1"/>
    </row>
    <row r="157" spans="3:8" x14ac:dyDescent="0.2">
      <c r="C157" s="1"/>
      <c r="D157" s="1"/>
      <c r="E157" s="1"/>
      <c r="F157" s="1"/>
      <c r="G157" s="1"/>
      <c r="H157" s="1"/>
    </row>
    <row r="158" spans="3:8" x14ac:dyDescent="0.2">
      <c r="C158" s="1"/>
      <c r="D158" s="1"/>
      <c r="E158" s="1"/>
      <c r="F158" s="1"/>
      <c r="G158" s="1"/>
      <c r="H158" s="1"/>
    </row>
    <row r="159" spans="3:8" x14ac:dyDescent="0.2">
      <c r="C159" s="1"/>
      <c r="D159" s="1"/>
      <c r="E159" s="1"/>
      <c r="F159" s="1"/>
      <c r="G159" s="1"/>
      <c r="H159" s="1"/>
    </row>
    <row r="160" spans="3:8" x14ac:dyDescent="0.2">
      <c r="C160" s="1"/>
      <c r="D160" s="1"/>
      <c r="E160" s="1"/>
      <c r="F160" s="1"/>
      <c r="G160" s="1"/>
      <c r="H160" s="1"/>
    </row>
    <row r="161" spans="3:8" x14ac:dyDescent="0.2">
      <c r="C161" s="1"/>
      <c r="D161" s="1"/>
      <c r="E161" s="1"/>
      <c r="F161" s="1"/>
      <c r="G161" s="1"/>
      <c r="H161" s="1"/>
    </row>
    <row r="162" spans="3:8" x14ac:dyDescent="0.2">
      <c r="C162" s="1"/>
      <c r="D162" s="1"/>
      <c r="E162" s="1"/>
      <c r="F162" s="1"/>
      <c r="G162" s="1"/>
      <c r="H162" s="1"/>
    </row>
    <row r="163" spans="3:8" x14ac:dyDescent="0.2">
      <c r="C163" s="1"/>
      <c r="D163" s="1"/>
      <c r="E163" s="1"/>
      <c r="F163" s="1"/>
      <c r="G163" s="1"/>
      <c r="H163" s="1"/>
    </row>
    <row r="164" spans="3:8" x14ac:dyDescent="0.2">
      <c r="C164" s="1"/>
      <c r="D164" s="1"/>
      <c r="E164" s="1"/>
      <c r="F164" s="1"/>
      <c r="G164" s="1"/>
      <c r="H164" s="1"/>
    </row>
    <row r="165" spans="3:8" x14ac:dyDescent="0.2">
      <c r="C165" s="1"/>
      <c r="D165" s="1"/>
      <c r="E165" s="1"/>
      <c r="F165" s="1"/>
      <c r="G165" s="1"/>
      <c r="H165" s="1"/>
    </row>
    <row r="166" spans="3:8" x14ac:dyDescent="0.2">
      <c r="C166" s="1"/>
      <c r="D166" s="1"/>
      <c r="E166" s="1"/>
      <c r="F166" s="1"/>
      <c r="G166" s="1"/>
      <c r="H166" s="1"/>
    </row>
    <row r="167" spans="3:8" x14ac:dyDescent="0.2">
      <c r="C167" s="1"/>
      <c r="D167" s="1"/>
      <c r="E167" s="1"/>
      <c r="F167" s="1"/>
      <c r="G167" s="1"/>
      <c r="H167" s="1"/>
    </row>
    <row r="168" spans="3:8" x14ac:dyDescent="0.2">
      <c r="C168" s="1"/>
      <c r="D168" s="1"/>
      <c r="E168" s="1"/>
      <c r="F168" s="1"/>
      <c r="G168" s="1"/>
      <c r="H168" s="1"/>
    </row>
    <row r="169" spans="3:8" x14ac:dyDescent="0.2">
      <c r="C169" s="1"/>
      <c r="D169" s="1"/>
      <c r="E169" s="1"/>
      <c r="F169" s="1"/>
      <c r="G169" s="1"/>
      <c r="H169" s="1"/>
    </row>
    <row r="170" spans="3:8" x14ac:dyDescent="0.2">
      <c r="C170" s="1"/>
      <c r="D170" s="1"/>
      <c r="E170" s="1"/>
      <c r="F170" s="1"/>
      <c r="G170" s="1"/>
      <c r="H170" s="1"/>
    </row>
    <row r="171" spans="3:8" x14ac:dyDescent="0.2">
      <c r="C171" s="1"/>
      <c r="D171" s="1"/>
      <c r="E171" s="1"/>
      <c r="F171" s="1"/>
      <c r="G171" s="1"/>
      <c r="H171" s="1"/>
    </row>
    <row r="172" spans="3:8" x14ac:dyDescent="0.2">
      <c r="C172" s="1"/>
      <c r="D172" s="1"/>
      <c r="E172" s="1"/>
      <c r="F172" s="1"/>
      <c r="G172" s="1"/>
      <c r="H172" s="1"/>
    </row>
    <row r="173" spans="3:8" x14ac:dyDescent="0.2">
      <c r="C173" s="1"/>
      <c r="D173" s="1"/>
      <c r="E173" s="1"/>
      <c r="F173" s="1"/>
      <c r="G173" s="1"/>
      <c r="H173" s="1"/>
    </row>
    <row r="174" spans="3:8" x14ac:dyDescent="0.2">
      <c r="C174" s="1"/>
      <c r="D174" s="1"/>
      <c r="E174" s="1"/>
      <c r="F174" s="1"/>
      <c r="G174" s="1"/>
      <c r="H174" s="1"/>
    </row>
    <row r="175" spans="3:8" x14ac:dyDescent="0.2">
      <c r="C175" s="1"/>
      <c r="D175" s="1"/>
      <c r="E175" s="1"/>
      <c r="F175" s="1"/>
      <c r="G175" s="1"/>
      <c r="H175" s="1"/>
    </row>
    <row r="176" spans="3:8" x14ac:dyDescent="0.2">
      <c r="C176" s="1"/>
      <c r="D176" s="1"/>
      <c r="E176" s="1"/>
      <c r="F176" s="1"/>
      <c r="G176" s="1"/>
      <c r="H176" s="1"/>
    </row>
    <row r="177" spans="3:8" x14ac:dyDescent="0.2">
      <c r="C177" s="1"/>
      <c r="D177" s="1"/>
      <c r="E177" s="1"/>
      <c r="F177" s="1"/>
      <c r="G177" s="1"/>
      <c r="H177" s="1"/>
    </row>
    <row r="178" spans="3:8" x14ac:dyDescent="0.2">
      <c r="C178" s="1"/>
      <c r="D178" s="1"/>
      <c r="E178" s="1"/>
      <c r="F178" s="1"/>
      <c r="G178" s="1"/>
      <c r="H178" s="1"/>
    </row>
    <row r="179" spans="3:8" x14ac:dyDescent="0.2">
      <c r="C179" s="1"/>
      <c r="D179" s="1"/>
      <c r="E179" s="1"/>
      <c r="F179" s="1"/>
      <c r="G179" s="1"/>
      <c r="H179" s="1"/>
    </row>
    <row r="180" spans="3:8" x14ac:dyDescent="0.2">
      <c r="C180" s="1"/>
      <c r="D180" s="1"/>
      <c r="E180" s="1"/>
      <c r="F180" s="1"/>
      <c r="G180" s="1"/>
      <c r="H180" s="1"/>
    </row>
    <row r="181" spans="3:8" x14ac:dyDescent="0.2">
      <c r="C181" s="1"/>
      <c r="D181" s="1"/>
      <c r="E181" s="1"/>
      <c r="F181" s="1"/>
      <c r="G181" s="1"/>
      <c r="H181" s="1"/>
    </row>
    <row r="182" spans="3:8" x14ac:dyDescent="0.2">
      <c r="C182" s="1"/>
      <c r="D182" s="1"/>
      <c r="E182" s="1"/>
      <c r="F182" s="1"/>
      <c r="G182" s="1"/>
      <c r="H182" s="1"/>
    </row>
    <row r="183" spans="3:8" x14ac:dyDescent="0.2">
      <c r="C183" s="1"/>
      <c r="D183" s="1"/>
      <c r="E183" s="1"/>
      <c r="F183" s="1"/>
      <c r="G183" s="1"/>
      <c r="H183" s="1"/>
    </row>
    <row r="184" spans="3:8" x14ac:dyDescent="0.2">
      <c r="C184" s="1"/>
      <c r="D184" s="1"/>
      <c r="E184" s="1"/>
      <c r="F184" s="1"/>
      <c r="G184" s="1"/>
      <c r="H184" s="1"/>
    </row>
    <row r="185" spans="3:8" x14ac:dyDescent="0.2">
      <c r="C185" s="1"/>
      <c r="D185" s="1"/>
      <c r="E185" s="1"/>
      <c r="F185" s="1"/>
      <c r="G185" s="1"/>
      <c r="H185" s="1"/>
    </row>
    <row r="186" spans="3:8" x14ac:dyDescent="0.2">
      <c r="C186" s="1"/>
      <c r="D186" s="1"/>
      <c r="E186" s="1"/>
      <c r="F186" s="1"/>
      <c r="G186" s="1"/>
      <c r="H186" s="1"/>
    </row>
    <row r="187" spans="3:8" x14ac:dyDescent="0.2">
      <c r="C187" s="1"/>
      <c r="D187" s="1"/>
      <c r="E187" s="1"/>
      <c r="F187" s="1"/>
      <c r="G187" s="1"/>
      <c r="H187" s="1"/>
    </row>
    <row r="188" spans="3:8" x14ac:dyDescent="0.2">
      <c r="C188" s="1"/>
      <c r="D188" s="1"/>
      <c r="E188" s="1"/>
      <c r="F188" s="1"/>
      <c r="G188" s="1"/>
      <c r="H188" s="1"/>
    </row>
    <row r="189" spans="3:8" x14ac:dyDescent="0.2">
      <c r="C189" s="1"/>
      <c r="D189" s="1"/>
      <c r="E189" s="1"/>
      <c r="F189" s="1"/>
      <c r="G189" s="1"/>
      <c r="H189" s="1"/>
    </row>
    <row r="190" spans="3:8" x14ac:dyDescent="0.2">
      <c r="C190" s="1"/>
      <c r="D190" s="1"/>
      <c r="E190" s="1"/>
      <c r="F190" s="1"/>
      <c r="G190" s="1"/>
      <c r="H190" s="1"/>
    </row>
    <row r="191" spans="3:8" x14ac:dyDescent="0.2">
      <c r="C191" s="1"/>
      <c r="D191" s="1"/>
      <c r="E191" s="1"/>
      <c r="F191" s="1"/>
      <c r="G191" s="1"/>
      <c r="H191" s="1"/>
    </row>
    <row r="192" spans="3:8" x14ac:dyDescent="0.2">
      <c r="C192" s="1"/>
      <c r="D192" s="1"/>
      <c r="E192" s="1"/>
      <c r="F192" s="1"/>
      <c r="G192" s="1"/>
      <c r="H192" s="1"/>
    </row>
    <row r="193" spans="3:8" x14ac:dyDescent="0.2">
      <c r="C193" s="1"/>
      <c r="D193" s="1"/>
      <c r="E193" s="1"/>
      <c r="F193" s="1"/>
      <c r="G193" s="1"/>
      <c r="H193" s="1"/>
    </row>
    <row r="194" spans="3:8" x14ac:dyDescent="0.2">
      <c r="C194" s="1"/>
      <c r="D194" s="1"/>
      <c r="E194" s="1"/>
      <c r="F194" s="1"/>
      <c r="G194" s="1"/>
      <c r="H194" s="1"/>
    </row>
    <row r="195" spans="3:8" x14ac:dyDescent="0.2">
      <c r="C195" s="1"/>
      <c r="D195" s="1"/>
      <c r="E195" s="1"/>
      <c r="F195" s="1"/>
      <c r="G195" s="1"/>
      <c r="H195" s="1"/>
    </row>
    <row r="196" spans="3:8" x14ac:dyDescent="0.2">
      <c r="C196" s="1"/>
      <c r="D196" s="1"/>
      <c r="E196" s="1"/>
      <c r="F196" s="1"/>
      <c r="G196" s="1"/>
      <c r="H196" s="1"/>
    </row>
    <row r="197" spans="3:8" x14ac:dyDescent="0.2">
      <c r="C197" s="1"/>
      <c r="D197" s="1"/>
      <c r="E197" s="1"/>
      <c r="F197" s="1"/>
      <c r="G197" s="1"/>
      <c r="H197" s="1"/>
    </row>
    <row r="198" spans="3:8" x14ac:dyDescent="0.2">
      <c r="C198" s="1"/>
      <c r="D198" s="1"/>
      <c r="E198" s="1"/>
      <c r="F198" s="1"/>
      <c r="G198" s="1"/>
      <c r="H198" s="1"/>
    </row>
    <row r="199" spans="3:8" x14ac:dyDescent="0.2">
      <c r="C199" s="1"/>
      <c r="D199" s="1"/>
      <c r="E199" s="1"/>
      <c r="F199" s="1"/>
      <c r="G199" s="1"/>
      <c r="H199" s="1"/>
    </row>
    <row r="200" spans="3:8" x14ac:dyDescent="0.2">
      <c r="C200" s="1"/>
      <c r="D200" s="1"/>
      <c r="E200" s="1"/>
      <c r="F200" s="1"/>
      <c r="G200" s="1"/>
      <c r="H200" s="1"/>
    </row>
    <row r="201" spans="3:8" x14ac:dyDescent="0.2">
      <c r="C201" s="1"/>
      <c r="D201" s="1"/>
      <c r="E201" s="1"/>
      <c r="F201" s="1"/>
      <c r="G201" s="1"/>
      <c r="H201" s="1"/>
    </row>
    <row r="202" spans="3:8" x14ac:dyDescent="0.2">
      <c r="C202" s="1"/>
      <c r="D202" s="1"/>
      <c r="E202" s="1"/>
      <c r="F202" s="1"/>
      <c r="G202" s="1"/>
      <c r="H202" s="1"/>
    </row>
    <row r="203" spans="3:8" x14ac:dyDescent="0.2">
      <c r="C203" s="1"/>
      <c r="D203" s="1"/>
      <c r="E203" s="1"/>
      <c r="F203" s="1"/>
      <c r="G203" s="1"/>
      <c r="H203" s="1"/>
    </row>
    <row r="204" spans="3:8" x14ac:dyDescent="0.2">
      <c r="C204" s="1"/>
      <c r="D204" s="1"/>
      <c r="E204" s="1"/>
      <c r="F204" s="1"/>
      <c r="G204" s="1"/>
      <c r="H204" s="1"/>
    </row>
    <row r="205" spans="3:8" x14ac:dyDescent="0.2">
      <c r="C205" s="1"/>
      <c r="D205" s="1"/>
      <c r="E205" s="1"/>
      <c r="F205" s="1"/>
      <c r="G205" s="1"/>
      <c r="H205" s="1"/>
    </row>
    <row r="206" spans="3:8" x14ac:dyDescent="0.2">
      <c r="C206" s="1"/>
      <c r="D206" s="1"/>
      <c r="E206" s="1"/>
      <c r="F206" s="1"/>
      <c r="G206" s="1"/>
      <c r="H206" s="1"/>
    </row>
    <row r="207" spans="3:8" x14ac:dyDescent="0.2">
      <c r="C207" s="1"/>
      <c r="D207" s="1"/>
      <c r="E207" s="1"/>
      <c r="F207" s="1"/>
      <c r="G207" s="1"/>
      <c r="H207" s="1"/>
    </row>
    <row r="208" spans="3:8" x14ac:dyDescent="0.2">
      <c r="C208" s="1"/>
      <c r="D208" s="1"/>
      <c r="E208" s="1"/>
      <c r="F208" s="1"/>
      <c r="G208" s="1"/>
      <c r="H208" s="1"/>
    </row>
    <row r="209" spans="3:8" x14ac:dyDescent="0.2">
      <c r="C209" s="1"/>
      <c r="D209" s="1"/>
      <c r="E209" s="1"/>
      <c r="F209" s="1"/>
      <c r="G209" s="1"/>
      <c r="H209" s="1"/>
    </row>
    <row r="210" spans="3:8" x14ac:dyDescent="0.2">
      <c r="C210" s="1"/>
      <c r="D210" s="1"/>
      <c r="E210" s="1"/>
      <c r="F210" s="1"/>
      <c r="G210" s="1"/>
      <c r="H210" s="1"/>
    </row>
    <row r="211" spans="3:8" x14ac:dyDescent="0.2">
      <c r="C211" s="1"/>
      <c r="D211" s="1"/>
      <c r="E211" s="1"/>
      <c r="F211" s="1"/>
      <c r="G211" s="1"/>
      <c r="H211" s="1"/>
    </row>
    <row r="212" spans="3:8" x14ac:dyDescent="0.2">
      <c r="C212" s="1"/>
      <c r="D212" s="1"/>
      <c r="E212" s="1"/>
      <c r="F212" s="1"/>
      <c r="G212" s="1"/>
      <c r="H212" s="1"/>
    </row>
    <row r="213" spans="3:8" x14ac:dyDescent="0.2">
      <c r="C213" s="1"/>
      <c r="D213" s="1"/>
      <c r="E213" s="1"/>
      <c r="F213" s="1"/>
      <c r="G213" s="1"/>
      <c r="H213" s="1"/>
    </row>
    <row r="214" spans="3:8" x14ac:dyDescent="0.2">
      <c r="C214" s="1"/>
      <c r="D214" s="1"/>
      <c r="E214" s="1"/>
      <c r="F214" s="1"/>
      <c r="G214" s="1"/>
      <c r="H214" s="1"/>
    </row>
    <row r="215" spans="3:8" x14ac:dyDescent="0.2">
      <c r="C215" s="1"/>
      <c r="D215" s="1"/>
      <c r="E215" s="1"/>
      <c r="F215" s="1"/>
      <c r="G215" s="1"/>
      <c r="H215" s="1"/>
    </row>
    <row r="216" spans="3:8" x14ac:dyDescent="0.2">
      <c r="C216" s="1"/>
      <c r="D216" s="1"/>
      <c r="E216" s="1"/>
      <c r="F216" s="1"/>
      <c r="G216" s="1"/>
      <c r="H216" s="1"/>
    </row>
    <row r="217" spans="3:8" x14ac:dyDescent="0.2">
      <c r="C217" s="1"/>
      <c r="D217" s="1"/>
      <c r="E217" s="1"/>
      <c r="F217" s="1"/>
      <c r="G217" s="1"/>
      <c r="H217" s="1"/>
    </row>
    <row r="218" spans="3:8" x14ac:dyDescent="0.2">
      <c r="C218" s="1"/>
      <c r="D218" s="1"/>
      <c r="E218" s="1"/>
      <c r="F218" s="1"/>
      <c r="G218" s="1"/>
      <c r="H218" s="1"/>
    </row>
    <row r="219" spans="3:8" x14ac:dyDescent="0.2">
      <c r="C219" s="1"/>
      <c r="D219" s="1"/>
      <c r="E219" s="1"/>
      <c r="F219" s="1"/>
      <c r="G219" s="1"/>
      <c r="H219" s="1"/>
    </row>
    <row r="220" spans="3:8" x14ac:dyDescent="0.2">
      <c r="C220" s="1"/>
      <c r="D220" s="1"/>
      <c r="E220" s="1"/>
      <c r="F220" s="1"/>
      <c r="G220" s="1"/>
      <c r="H220" s="1"/>
    </row>
    <row r="221" spans="3:8" x14ac:dyDescent="0.2">
      <c r="C221" s="1"/>
      <c r="D221" s="1"/>
      <c r="E221" s="1"/>
      <c r="F221" s="1"/>
      <c r="G221" s="1"/>
      <c r="H221" s="1"/>
    </row>
    <row r="222" spans="3:8" x14ac:dyDescent="0.2">
      <c r="C222" s="1"/>
      <c r="D222" s="1"/>
      <c r="E222" s="1"/>
      <c r="F222" s="1"/>
      <c r="G222" s="1"/>
      <c r="H222" s="1"/>
    </row>
    <row r="223" spans="3:8" x14ac:dyDescent="0.2">
      <c r="C223" s="1"/>
      <c r="D223" s="1"/>
      <c r="E223" s="1"/>
      <c r="F223" s="1"/>
      <c r="G223" s="1"/>
      <c r="H223" s="1"/>
    </row>
    <row r="224" spans="3:8" x14ac:dyDescent="0.2">
      <c r="C224" s="1"/>
      <c r="D224" s="1"/>
      <c r="E224" s="1"/>
      <c r="F224" s="1"/>
      <c r="G224" s="1"/>
      <c r="H224" s="1"/>
    </row>
    <row r="225" spans="3:8" x14ac:dyDescent="0.2">
      <c r="C225" s="1"/>
      <c r="D225" s="1"/>
      <c r="E225" s="1"/>
      <c r="F225" s="1"/>
      <c r="G225" s="1"/>
      <c r="H225" s="1"/>
    </row>
    <row r="226" spans="3:8" x14ac:dyDescent="0.2">
      <c r="C226" s="1"/>
      <c r="D226" s="1"/>
      <c r="E226" s="1"/>
      <c r="F226" s="1"/>
      <c r="G226" s="1"/>
      <c r="H226" s="1"/>
    </row>
    <row r="227" spans="3:8" x14ac:dyDescent="0.2">
      <c r="C227" s="1"/>
      <c r="D227" s="1"/>
      <c r="E227" s="1"/>
      <c r="F227" s="1"/>
      <c r="G227" s="1"/>
      <c r="H227" s="1"/>
    </row>
    <row r="228" spans="3:8" x14ac:dyDescent="0.2">
      <c r="C228" s="1"/>
      <c r="D228" s="1"/>
      <c r="E228" s="1"/>
      <c r="F228" s="1"/>
      <c r="G228" s="1"/>
      <c r="H228" s="1"/>
    </row>
    <row r="229" spans="3:8" x14ac:dyDescent="0.2">
      <c r="C229" s="1"/>
      <c r="D229" s="1"/>
      <c r="E229" s="1"/>
      <c r="F229" s="1"/>
      <c r="G229" s="1"/>
      <c r="H229" s="1"/>
    </row>
    <row r="230" spans="3:8" x14ac:dyDescent="0.2">
      <c r="C230" s="1"/>
      <c r="D230" s="1"/>
      <c r="E230" s="1"/>
      <c r="F230" s="1"/>
      <c r="G230" s="1"/>
      <c r="H230" s="1"/>
    </row>
    <row r="231" spans="3:8" x14ac:dyDescent="0.2">
      <c r="C231" s="1"/>
      <c r="D231" s="1"/>
      <c r="E231" s="1"/>
      <c r="F231" s="1"/>
      <c r="G231" s="1"/>
      <c r="H231" s="1"/>
    </row>
    <row r="232" spans="3:8" x14ac:dyDescent="0.2">
      <c r="C232" s="1"/>
      <c r="D232" s="1"/>
      <c r="E232" s="1"/>
      <c r="F232" s="1"/>
      <c r="G232" s="1"/>
      <c r="H232" s="1"/>
    </row>
    <row r="233" spans="3:8" x14ac:dyDescent="0.2">
      <c r="C233" s="1"/>
      <c r="D233" s="1"/>
      <c r="E233" s="1"/>
      <c r="F233" s="1"/>
      <c r="G233" s="1"/>
      <c r="H233" s="1"/>
    </row>
    <row r="234" spans="3:8" x14ac:dyDescent="0.2">
      <c r="C234" s="1"/>
      <c r="D234" s="1"/>
      <c r="E234" s="1"/>
      <c r="F234" s="1"/>
      <c r="G234" s="1"/>
      <c r="H234" s="1"/>
    </row>
    <row r="235" spans="3:8" x14ac:dyDescent="0.2">
      <c r="C235" s="1"/>
      <c r="D235" s="1"/>
      <c r="E235" s="1"/>
      <c r="F235" s="1"/>
      <c r="G235" s="1"/>
      <c r="H235" s="1"/>
    </row>
    <row r="236" spans="3:8" x14ac:dyDescent="0.2">
      <c r="C236" s="1"/>
      <c r="D236" s="1"/>
      <c r="E236" s="1"/>
      <c r="F236" s="1"/>
      <c r="G236" s="1"/>
      <c r="H236" s="1"/>
    </row>
    <row r="237" spans="3:8" x14ac:dyDescent="0.2">
      <c r="C237" s="1"/>
      <c r="D237" s="1"/>
      <c r="E237" s="1"/>
      <c r="F237" s="1"/>
      <c r="G237" s="1"/>
      <c r="H237" s="1"/>
    </row>
    <row r="238" spans="3:8" x14ac:dyDescent="0.2">
      <c r="C238" s="1"/>
      <c r="D238" s="1"/>
      <c r="E238" s="1"/>
      <c r="F238" s="1"/>
      <c r="G238" s="1"/>
      <c r="H238" s="1"/>
    </row>
    <row r="239" spans="3:8" x14ac:dyDescent="0.2">
      <c r="C239" s="1"/>
      <c r="D239" s="1"/>
      <c r="E239" s="1"/>
      <c r="F239" s="1"/>
      <c r="G239" s="1"/>
      <c r="H239" s="1"/>
    </row>
    <row r="240" spans="3:8" x14ac:dyDescent="0.2">
      <c r="C240" s="1"/>
      <c r="D240" s="1"/>
      <c r="E240" s="1"/>
      <c r="F240" s="1"/>
      <c r="G240" s="1"/>
      <c r="H240" s="1"/>
    </row>
    <row r="241" spans="3:8" x14ac:dyDescent="0.2">
      <c r="C241" s="1"/>
      <c r="D241" s="1"/>
      <c r="E241" s="1"/>
      <c r="F241" s="1"/>
      <c r="G241" s="1"/>
      <c r="H241" s="1"/>
    </row>
    <row r="242" spans="3:8" x14ac:dyDescent="0.2">
      <c r="C242" s="1"/>
      <c r="D242" s="1"/>
      <c r="E242" s="1"/>
      <c r="F242" s="1"/>
      <c r="G242" s="1"/>
      <c r="H242" s="1"/>
    </row>
    <row r="243" spans="3:8" x14ac:dyDescent="0.2">
      <c r="C243" s="1"/>
      <c r="D243" s="1"/>
      <c r="E243" s="1"/>
      <c r="F243" s="1"/>
      <c r="G243" s="1"/>
      <c r="H243" s="1"/>
    </row>
    <row r="244" spans="3:8" x14ac:dyDescent="0.2">
      <c r="C244" s="1"/>
      <c r="D244" s="1"/>
      <c r="E244" s="1"/>
      <c r="F244" s="1"/>
      <c r="G244" s="1"/>
      <c r="H244" s="1"/>
    </row>
    <row r="245" spans="3:8" x14ac:dyDescent="0.2">
      <c r="C245" s="1"/>
      <c r="D245" s="1"/>
      <c r="E245" s="1"/>
      <c r="F245" s="1"/>
      <c r="G245" s="1"/>
      <c r="H245" s="1"/>
    </row>
    <row r="246" spans="3:8" x14ac:dyDescent="0.2">
      <c r="C246" s="1"/>
      <c r="D246" s="1"/>
      <c r="E246" s="1"/>
      <c r="F246" s="1"/>
      <c r="G246" s="1"/>
      <c r="H246" s="1"/>
    </row>
    <row r="247" spans="3:8" x14ac:dyDescent="0.2">
      <c r="C247" s="1"/>
      <c r="D247" s="1"/>
      <c r="E247" s="1"/>
      <c r="F247" s="1"/>
      <c r="G247" s="1"/>
      <c r="H247" s="1"/>
    </row>
    <row r="248" spans="3:8" x14ac:dyDescent="0.2">
      <c r="C248" s="1"/>
      <c r="D248" s="1"/>
      <c r="E248" s="1"/>
      <c r="F248" s="1"/>
      <c r="G248" s="1"/>
      <c r="H248" s="1"/>
    </row>
    <row r="249" spans="3:8" x14ac:dyDescent="0.2">
      <c r="C249" s="1"/>
      <c r="D249" s="1"/>
      <c r="E249" s="1"/>
      <c r="F249" s="1"/>
      <c r="G249" s="1"/>
      <c r="H249" s="1"/>
    </row>
    <row r="250" spans="3:8" x14ac:dyDescent="0.2">
      <c r="C250" s="1"/>
      <c r="D250" s="1"/>
      <c r="E250" s="1"/>
      <c r="F250" s="1"/>
      <c r="G250" s="1"/>
      <c r="H250" s="1"/>
    </row>
    <row r="251" spans="3:8" x14ac:dyDescent="0.2">
      <c r="C251" s="1"/>
      <c r="D251" s="1"/>
      <c r="E251" s="1"/>
      <c r="F251" s="1"/>
      <c r="G251" s="1"/>
      <c r="H251" s="1"/>
    </row>
    <row r="252" spans="3:8" x14ac:dyDescent="0.2">
      <c r="C252" s="1"/>
      <c r="D252" s="1"/>
      <c r="E252" s="1"/>
      <c r="F252" s="1"/>
      <c r="G252" s="1"/>
      <c r="H252" s="1"/>
    </row>
    <row r="253" spans="3:8" x14ac:dyDescent="0.2">
      <c r="C253" s="1"/>
      <c r="D253" s="1"/>
      <c r="E253" s="1"/>
      <c r="F253" s="1"/>
      <c r="G253" s="1"/>
      <c r="H253" s="1"/>
    </row>
    <row r="254" spans="3:8" x14ac:dyDescent="0.2">
      <c r="C254" s="1"/>
      <c r="D254" s="1"/>
      <c r="E254" s="1"/>
      <c r="F254" s="1"/>
      <c r="G254" s="1"/>
      <c r="H254" s="1"/>
    </row>
    <row r="255" spans="3:8" x14ac:dyDescent="0.2">
      <c r="C255" s="1"/>
      <c r="D255" s="1"/>
      <c r="E255" s="1"/>
      <c r="F255" s="1"/>
      <c r="G255" s="1"/>
      <c r="H255" s="1"/>
    </row>
    <row r="256" spans="3:8" x14ac:dyDescent="0.2">
      <c r="C256" s="1"/>
      <c r="D256" s="1"/>
      <c r="E256" s="1"/>
      <c r="F256" s="1"/>
      <c r="G256" s="1"/>
      <c r="H256" s="1"/>
    </row>
    <row r="257" spans="3:8" x14ac:dyDescent="0.2">
      <c r="C257" s="1"/>
      <c r="D257" s="1"/>
      <c r="E257" s="1"/>
      <c r="F257" s="1"/>
      <c r="G257" s="1"/>
      <c r="H257" s="1"/>
    </row>
    <row r="258" spans="3:8" x14ac:dyDescent="0.2">
      <c r="C258" s="1"/>
      <c r="D258" s="1"/>
      <c r="E258" s="1"/>
      <c r="F258" s="1"/>
      <c r="G258" s="1"/>
      <c r="H258" s="1"/>
    </row>
    <row r="259" spans="3:8" x14ac:dyDescent="0.2">
      <c r="C259" s="1"/>
      <c r="D259" s="1"/>
      <c r="E259" s="1"/>
      <c r="F259" s="1"/>
      <c r="G259" s="1"/>
      <c r="H259" s="1"/>
    </row>
    <row r="260" spans="3:8" x14ac:dyDescent="0.2">
      <c r="C260" s="1"/>
      <c r="D260" s="1"/>
      <c r="E260" s="1"/>
      <c r="F260" s="1"/>
      <c r="G260" s="1"/>
      <c r="H260" s="1"/>
    </row>
    <row r="261" spans="3:8" x14ac:dyDescent="0.2">
      <c r="C261" s="1"/>
      <c r="D261" s="1"/>
      <c r="E261" s="1"/>
      <c r="F261" s="1"/>
      <c r="G261" s="1"/>
      <c r="H261" s="1"/>
    </row>
    <row r="262" spans="3:8" x14ac:dyDescent="0.2">
      <c r="C262" s="1"/>
      <c r="D262" s="1"/>
      <c r="E262" s="1"/>
      <c r="F262" s="1"/>
      <c r="G262" s="1"/>
      <c r="H262" s="1"/>
    </row>
    <row r="263" spans="3:8" x14ac:dyDescent="0.2">
      <c r="C263" s="1"/>
      <c r="D263" s="1"/>
      <c r="E263" s="1"/>
      <c r="F263" s="1"/>
      <c r="G263" s="1"/>
      <c r="H263" s="1"/>
    </row>
    <row r="264" spans="3:8" x14ac:dyDescent="0.2">
      <c r="C264" s="1"/>
      <c r="D264" s="1"/>
      <c r="E264" s="1"/>
      <c r="F264" s="1"/>
      <c r="G264" s="1"/>
      <c r="H264" s="1"/>
    </row>
    <row r="265" spans="3:8" x14ac:dyDescent="0.2">
      <c r="C265" s="1"/>
      <c r="D265" s="1"/>
      <c r="E265" s="1"/>
      <c r="F265" s="1"/>
      <c r="G265" s="1"/>
      <c r="H265" s="1"/>
    </row>
    <row r="266" spans="3:8" x14ac:dyDescent="0.2">
      <c r="C266" s="1"/>
      <c r="D266" s="1"/>
      <c r="E266" s="1"/>
      <c r="F266" s="1"/>
      <c r="G266" s="1"/>
      <c r="H266" s="1"/>
    </row>
    <row r="267" spans="3:8" x14ac:dyDescent="0.2">
      <c r="C267" s="1"/>
      <c r="D267" s="1"/>
      <c r="E267" s="1"/>
      <c r="F267" s="1"/>
      <c r="G267" s="1"/>
      <c r="H267" s="1"/>
    </row>
    <row r="268" spans="3:8" x14ac:dyDescent="0.2">
      <c r="C268" s="1"/>
      <c r="D268" s="1"/>
      <c r="E268" s="1"/>
      <c r="F268" s="1"/>
      <c r="G268" s="1"/>
      <c r="H268" s="1"/>
    </row>
    <row r="269" spans="3:8" x14ac:dyDescent="0.2">
      <c r="C269" s="1"/>
      <c r="D269" s="1"/>
      <c r="E269" s="1"/>
      <c r="F269" s="1"/>
      <c r="G269" s="1"/>
      <c r="H269" s="1"/>
    </row>
    <row r="270" spans="3:8" x14ac:dyDescent="0.2">
      <c r="C270" s="1"/>
      <c r="D270" s="1"/>
      <c r="E270" s="1"/>
      <c r="F270" s="1"/>
      <c r="G270" s="1"/>
      <c r="H270" s="1"/>
    </row>
    <row r="271" spans="3:8" x14ac:dyDescent="0.2">
      <c r="C271" s="1"/>
      <c r="D271" s="1"/>
      <c r="E271" s="1"/>
      <c r="F271" s="1"/>
      <c r="G271" s="1"/>
      <c r="H271" s="1"/>
    </row>
    <row r="272" spans="3:8" x14ac:dyDescent="0.2">
      <c r="C272" s="1"/>
      <c r="D272" s="1"/>
      <c r="E272" s="1"/>
      <c r="F272" s="1"/>
      <c r="G272" s="1"/>
      <c r="H272" s="1"/>
    </row>
    <row r="273" spans="3:8" x14ac:dyDescent="0.2">
      <c r="C273" s="1"/>
      <c r="D273" s="1"/>
      <c r="E273" s="1"/>
      <c r="F273" s="1"/>
      <c r="G273" s="1"/>
      <c r="H273" s="1"/>
    </row>
    <row r="274" spans="3:8" x14ac:dyDescent="0.2">
      <c r="C274" s="1"/>
      <c r="D274" s="1"/>
      <c r="E274" s="1"/>
      <c r="F274" s="1"/>
      <c r="G274" s="1"/>
      <c r="H274" s="1"/>
    </row>
    <row r="275" spans="3:8" x14ac:dyDescent="0.2">
      <c r="C275" s="1"/>
      <c r="D275" s="1"/>
      <c r="E275" s="1"/>
      <c r="F275" s="1"/>
      <c r="G275" s="1"/>
      <c r="H275" s="1"/>
    </row>
    <row r="276" spans="3:8" x14ac:dyDescent="0.2">
      <c r="C276" s="1"/>
      <c r="D276" s="1"/>
      <c r="E276" s="1"/>
      <c r="F276" s="1"/>
      <c r="G276" s="1"/>
      <c r="H276" s="1"/>
    </row>
    <row r="277" spans="3:8" x14ac:dyDescent="0.2">
      <c r="C277" s="1"/>
      <c r="D277" s="1"/>
      <c r="E277" s="1"/>
      <c r="F277" s="1"/>
      <c r="G277" s="1"/>
      <c r="H277" s="1"/>
    </row>
    <row r="278" spans="3:8" x14ac:dyDescent="0.2">
      <c r="C278" s="1"/>
      <c r="D278" s="1"/>
      <c r="E278" s="1"/>
      <c r="F278" s="1"/>
      <c r="G278" s="1"/>
      <c r="H278" s="1"/>
    </row>
    <row r="279" spans="3:8" x14ac:dyDescent="0.2">
      <c r="C279" s="1"/>
      <c r="D279" s="1"/>
      <c r="E279" s="1"/>
      <c r="F279" s="1"/>
      <c r="G279" s="1"/>
      <c r="H279" s="1"/>
    </row>
    <row r="280" spans="3:8" x14ac:dyDescent="0.2">
      <c r="C280" s="1"/>
      <c r="D280" s="1"/>
      <c r="E280" s="1"/>
      <c r="F280" s="1"/>
      <c r="G280" s="1"/>
      <c r="H280" s="1"/>
    </row>
    <row r="281" spans="3:8" x14ac:dyDescent="0.2">
      <c r="C281" s="1"/>
      <c r="D281" s="1"/>
      <c r="E281" s="1"/>
      <c r="F281" s="1"/>
      <c r="G281" s="1"/>
      <c r="H281" s="1"/>
    </row>
    <row r="282" spans="3:8" x14ac:dyDescent="0.2">
      <c r="C282" s="1"/>
      <c r="D282" s="1"/>
      <c r="E282" s="1"/>
      <c r="F282" s="1"/>
      <c r="G282" s="1"/>
      <c r="H282" s="1"/>
    </row>
    <row r="283" spans="3:8" x14ac:dyDescent="0.2">
      <c r="C283" s="1"/>
      <c r="D283" s="1"/>
      <c r="E283" s="1"/>
      <c r="F283" s="1"/>
      <c r="G283" s="1"/>
      <c r="H283" s="1"/>
    </row>
    <row r="284" spans="3:8" x14ac:dyDescent="0.2">
      <c r="C284" s="1"/>
      <c r="D284" s="1"/>
      <c r="E284" s="1"/>
      <c r="F284" s="1"/>
      <c r="G284" s="1"/>
      <c r="H284" s="1"/>
    </row>
    <row r="285" spans="3:8" x14ac:dyDescent="0.2">
      <c r="C285" s="1"/>
      <c r="D285" s="1"/>
      <c r="E285" s="1"/>
      <c r="F285" s="1"/>
      <c r="G285" s="1"/>
      <c r="H285" s="1"/>
    </row>
    <row r="286" spans="3:8" x14ac:dyDescent="0.2">
      <c r="C286" s="1"/>
      <c r="D286" s="1"/>
      <c r="E286" s="1"/>
      <c r="F286" s="1"/>
      <c r="G286" s="1"/>
      <c r="H286" s="1"/>
    </row>
    <row r="287" spans="3:8" x14ac:dyDescent="0.2">
      <c r="C287" s="1"/>
      <c r="D287" s="1"/>
      <c r="E287" s="1"/>
      <c r="F287" s="1"/>
      <c r="G287" s="1"/>
      <c r="H287" s="1"/>
    </row>
    <row r="288" spans="3:8" x14ac:dyDescent="0.2">
      <c r="C288" s="1"/>
      <c r="D288" s="1"/>
      <c r="E288" s="1"/>
      <c r="F288" s="1"/>
      <c r="G288" s="1"/>
      <c r="H288" s="1"/>
    </row>
    <row r="289" spans="3:8" x14ac:dyDescent="0.2">
      <c r="C289" s="1"/>
      <c r="D289" s="1"/>
      <c r="E289" s="1"/>
      <c r="F289" s="1"/>
      <c r="G289" s="1"/>
      <c r="H289" s="1"/>
    </row>
    <row r="290" spans="3:8" x14ac:dyDescent="0.2">
      <c r="C290" s="1"/>
      <c r="D290" s="1"/>
      <c r="E290" s="1"/>
      <c r="F290" s="1"/>
      <c r="G290" s="1"/>
      <c r="H290" s="1"/>
    </row>
    <row r="291" spans="3:8" x14ac:dyDescent="0.2">
      <c r="C291" s="1"/>
      <c r="D291" s="1"/>
      <c r="E291" s="1"/>
      <c r="F291" s="1"/>
      <c r="G291" s="1"/>
      <c r="H291" s="1"/>
    </row>
    <row r="292" spans="3:8" x14ac:dyDescent="0.2">
      <c r="C292" s="1"/>
      <c r="D292" s="1"/>
      <c r="E292" s="1"/>
      <c r="F292" s="1"/>
      <c r="G292" s="1"/>
      <c r="H292" s="1"/>
    </row>
    <row r="293" spans="3:8" x14ac:dyDescent="0.2">
      <c r="C293" s="1"/>
      <c r="D293" s="1"/>
      <c r="E293" s="1"/>
      <c r="F293" s="1"/>
      <c r="G293" s="1"/>
      <c r="H293" s="1"/>
    </row>
    <row r="294" spans="3:8" x14ac:dyDescent="0.2">
      <c r="C294" s="1"/>
      <c r="D294" s="1"/>
      <c r="E294" s="1"/>
      <c r="F294" s="1"/>
      <c r="G294" s="1"/>
      <c r="H294" s="1"/>
    </row>
    <row r="295" spans="3:8" x14ac:dyDescent="0.2">
      <c r="C295" s="1"/>
      <c r="D295" s="1"/>
      <c r="E295" s="1"/>
      <c r="F295" s="1"/>
      <c r="G295" s="1"/>
      <c r="H295" s="1"/>
    </row>
    <row r="296" spans="3:8" x14ac:dyDescent="0.2">
      <c r="C296" s="1"/>
      <c r="D296" s="1"/>
      <c r="E296" s="1"/>
      <c r="F296" s="1"/>
      <c r="G296" s="1"/>
      <c r="H296" s="1"/>
    </row>
    <row r="297" spans="3:8" x14ac:dyDescent="0.2">
      <c r="C297" s="1"/>
      <c r="D297" s="1"/>
      <c r="E297" s="1"/>
      <c r="F297" s="1"/>
      <c r="G297" s="1"/>
      <c r="H297" s="1"/>
    </row>
    <row r="298" spans="3:8" x14ac:dyDescent="0.2">
      <c r="C298" s="1"/>
      <c r="D298" s="1"/>
      <c r="E298" s="1"/>
      <c r="F298" s="1"/>
      <c r="G298" s="1"/>
      <c r="H298" s="1"/>
    </row>
    <row r="299" spans="3:8" x14ac:dyDescent="0.2">
      <c r="C299" s="1"/>
      <c r="D299" s="1"/>
      <c r="E299" s="1"/>
      <c r="F299" s="1"/>
      <c r="G299" s="1"/>
      <c r="H299" s="1"/>
    </row>
    <row r="300" spans="3:8" x14ac:dyDescent="0.2">
      <c r="C300" s="1"/>
      <c r="D300" s="1"/>
      <c r="E300" s="1"/>
      <c r="F300" s="1"/>
      <c r="G300" s="1"/>
      <c r="H300" s="1"/>
    </row>
    <row r="301" spans="3:8" x14ac:dyDescent="0.2">
      <c r="C301" s="1"/>
      <c r="D301" s="1"/>
      <c r="E301" s="1"/>
      <c r="F301" s="1"/>
      <c r="G301" s="1"/>
      <c r="H301" s="1"/>
    </row>
    <row r="302" spans="3:8" x14ac:dyDescent="0.2">
      <c r="C302" s="1"/>
      <c r="D302" s="1"/>
      <c r="E302" s="1"/>
      <c r="F302" s="1"/>
      <c r="G302" s="1"/>
      <c r="H302" s="1"/>
    </row>
    <row r="303" spans="3:8" x14ac:dyDescent="0.2">
      <c r="C303" s="1"/>
      <c r="D303" s="1"/>
      <c r="E303" s="1"/>
      <c r="F303" s="1"/>
      <c r="G303" s="1"/>
      <c r="H303" s="1"/>
    </row>
    <row r="304" spans="3:8" x14ac:dyDescent="0.2">
      <c r="C304" s="1"/>
      <c r="D304" s="1"/>
      <c r="E304" s="1"/>
      <c r="F304" s="1"/>
      <c r="G304" s="1"/>
      <c r="H304" s="1"/>
    </row>
    <row r="305" spans="3:8" x14ac:dyDescent="0.2">
      <c r="C305" s="1"/>
      <c r="D305" s="1"/>
      <c r="E305" s="1"/>
      <c r="F305" s="1"/>
      <c r="G305" s="1"/>
      <c r="H305" s="1"/>
    </row>
    <row r="306" spans="3:8" x14ac:dyDescent="0.2">
      <c r="C306" s="1"/>
      <c r="D306" s="1"/>
      <c r="E306" s="1"/>
      <c r="F306" s="1"/>
      <c r="G306" s="1"/>
      <c r="H306" s="1"/>
    </row>
    <row r="307" spans="3:8" x14ac:dyDescent="0.2">
      <c r="C307" s="1"/>
      <c r="D307" s="1"/>
      <c r="E307" s="1"/>
      <c r="F307" s="1"/>
      <c r="G307" s="1"/>
      <c r="H307" s="1"/>
    </row>
    <row r="308" spans="3:8" x14ac:dyDescent="0.2">
      <c r="C308" s="1"/>
      <c r="D308" s="1"/>
      <c r="E308" s="1"/>
      <c r="F308" s="1"/>
      <c r="G308" s="1"/>
      <c r="H308" s="1"/>
    </row>
    <row r="309" spans="3:8" x14ac:dyDescent="0.2">
      <c r="C309" s="1"/>
      <c r="D309" s="1"/>
      <c r="E309" s="1"/>
      <c r="F309" s="1"/>
      <c r="G309" s="1"/>
      <c r="H309" s="1"/>
    </row>
    <row r="310" spans="3:8" x14ac:dyDescent="0.2">
      <c r="C310" s="1"/>
      <c r="D310" s="1"/>
      <c r="E310" s="1"/>
      <c r="F310" s="1"/>
      <c r="G310" s="1"/>
      <c r="H310" s="1"/>
    </row>
    <row r="311" spans="3:8" x14ac:dyDescent="0.2">
      <c r="C311" s="1"/>
      <c r="D311" s="1"/>
      <c r="E311" s="1"/>
      <c r="F311" s="1"/>
      <c r="G311" s="1"/>
      <c r="H311" s="1"/>
    </row>
    <row r="312" spans="3:8" x14ac:dyDescent="0.2">
      <c r="C312" s="1"/>
      <c r="D312" s="1"/>
      <c r="E312" s="1"/>
      <c r="F312" s="1"/>
      <c r="G312" s="1"/>
      <c r="H312" s="1"/>
    </row>
    <row r="313" spans="3:8" x14ac:dyDescent="0.2">
      <c r="C313" s="1"/>
      <c r="D313" s="1"/>
      <c r="E313" s="1"/>
      <c r="F313" s="1"/>
      <c r="G313" s="1"/>
      <c r="H313" s="1"/>
    </row>
    <row r="314" spans="3:8" x14ac:dyDescent="0.2">
      <c r="C314" s="1"/>
      <c r="D314" s="1"/>
      <c r="E314" s="1"/>
      <c r="F314" s="1"/>
      <c r="G314" s="1"/>
      <c r="H314" s="1"/>
    </row>
    <row r="315" spans="3:8" x14ac:dyDescent="0.2">
      <c r="C315" s="1"/>
      <c r="D315" s="1"/>
      <c r="E315" s="1"/>
      <c r="F315" s="1"/>
      <c r="G315" s="1"/>
      <c r="H315" s="1"/>
    </row>
    <row r="316" spans="3:8" x14ac:dyDescent="0.2">
      <c r="C316" s="1"/>
      <c r="D316" s="1"/>
      <c r="E316" s="1"/>
      <c r="F316" s="1"/>
      <c r="G316" s="1"/>
      <c r="H316" s="1"/>
    </row>
    <row r="317" spans="3:8" x14ac:dyDescent="0.2">
      <c r="C317" s="1"/>
      <c r="D317" s="1"/>
      <c r="E317" s="1"/>
      <c r="F317" s="1"/>
      <c r="G317" s="1"/>
      <c r="H317" s="1"/>
    </row>
    <row r="318" spans="3:8" x14ac:dyDescent="0.2">
      <c r="C318" s="1"/>
      <c r="D318" s="1"/>
      <c r="E318" s="1"/>
      <c r="F318" s="1"/>
      <c r="G318" s="1"/>
      <c r="H318" s="1"/>
    </row>
    <row r="319" spans="3:8" x14ac:dyDescent="0.2">
      <c r="C319" s="1"/>
      <c r="D319" s="1"/>
      <c r="E319" s="1"/>
      <c r="F319" s="1"/>
      <c r="G319" s="1"/>
      <c r="H319" s="1"/>
    </row>
    <row r="320" spans="3:8" x14ac:dyDescent="0.2">
      <c r="C320" s="1"/>
      <c r="D320" s="1"/>
      <c r="E320" s="1"/>
      <c r="F320" s="1"/>
      <c r="G320" s="1"/>
      <c r="H320" s="1"/>
    </row>
    <row r="321" spans="3:8" x14ac:dyDescent="0.2">
      <c r="C321" s="1"/>
      <c r="D321" s="1"/>
      <c r="E321" s="1"/>
      <c r="F321" s="1"/>
      <c r="G321" s="1"/>
      <c r="H321" s="1"/>
    </row>
    <row r="322" spans="3:8" x14ac:dyDescent="0.2">
      <c r="C322" s="1"/>
      <c r="D322" s="1"/>
      <c r="E322" s="1"/>
      <c r="F322" s="1"/>
      <c r="G322" s="1"/>
      <c r="H322" s="1"/>
    </row>
    <row r="323" spans="3:8" x14ac:dyDescent="0.2">
      <c r="C323" s="1"/>
      <c r="D323" s="1"/>
      <c r="E323" s="1"/>
      <c r="F323" s="1"/>
      <c r="G323" s="1"/>
      <c r="H323" s="1"/>
    </row>
    <row r="324" spans="3:8" x14ac:dyDescent="0.2">
      <c r="C324" s="1"/>
      <c r="D324" s="1"/>
      <c r="E324" s="1"/>
      <c r="F324" s="1"/>
      <c r="G324" s="1"/>
      <c r="H324" s="1"/>
    </row>
    <row r="325" spans="3:8" x14ac:dyDescent="0.2">
      <c r="C325" s="1"/>
      <c r="D325" s="1"/>
      <c r="E325" s="1"/>
      <c r="F325" s="1"/>
      <c r="G325" s="1"/>
      <c r="H325" s="1"/>
    </row>
    <row r="326" spans="3:8" x14ac:dyDescent="0.2">
      <c r="C326" s="1"/>
      <c r="D326" s="1"/>
      <c r="E326" s="1"/>
      <c r="F326" s="1"/>
      <c r="G326" s="1"/>
      <c r="H326" s="1"/>
    </row>
    <row r="327" spans="3:8" x14ac:dyDescent="0.2">
      <c r="C327" s="1"/>
      <c r="D327" s="1"/>
      <c r="E327" s="1"/>
      <c r="F327" s="1"/>
      <c r="G327" s="1"/>
      <c r="H327" s="1"/>
    </row>
    <row r="328" spans="3:8" x14ac:dyDescent="0.2">
      <c r="C328" s="1"/>
      <c r="D328" s="1"/>
      <c r="E328" s="1"/>
      <c r="F328" s="1"/>
      <c r="G328" s="1"/>
      <c r="H328" s="1"/>
    </row>
    <row r="329" spans="3:8" x14ac:dyDescent="0.2">
      <c r="C329" s="1"/>
      <c r="D329" s="1"/>
      <c r="E329" s="1"/>
      <c r="F329" s="1"/>
      <c r="G329" s="1"/>
      <c r="H329" s="1"/>
    </row>
    <row r="330" spans="3:8" x14ac:dyDescent="0.2">
      <c r="C330" s="1"/>
      <c r="D330" s="1"/>
      <c r="E330" s="1"/>
      <c r="F330" s="1"/>
      <c r="G330" s="1"/>
      <c r="H330" s="1"/>
    </row>
    <row r="331" spans="3:8" x14ac:dyDescent="0.2">
      <c r="C331" s="1"/>
      <c r="D331" s="1"/>
      <c r="E331" s="1"/>
      <c r="F331" s="1"/>
      <c r="G331" s="1"/>
      <c r="H331" s="1"/>
    </row>
    <row r="332" spans="3:8" x14ac:dyDescent="0.2">
      <c r="C332" s="1"/>
      <c r="D332" s="1"/>
      <c r="E332" s="1"/>
      <c r="F332" s="1"/>
      <c r="G332" s="1"/>
      <c r="H332" s="1"/>
    </row>
    <row r="333" spans="3:8" x14ac:dyDescent="0.2">
      <c r="C333" s="1"/>
      <c r="D333" s="1"/>
      <c r="E333" s="1"/>
      <c r="F333" s="1"/>
      <c r="G333" s="1"/>
      <c r="H333" s="1"/>
    </row>
    <row r="334" spans="3:8" x14ac:dyDescent="0.2">
      <c r="C334" s="1"/>
      <c r="D334" s="1"/>
      <c r="E334" s="1"/>
      <c r="F334" s="1"/>
      <c r="G334" s="1"/>
      <c r="H334" s="1"/>
    </row>
    <row r="335" spans="3:8" x14ac:dyDescent="0.2">
      <c r="C335" s="1"/>
      <c r="D335" s="1"/>
      <c r="E335" s="1"/>
      <c r="F335" s="1"/>
      <c r="G335" s="1"/>
      <c r="H335" s="1"/>
    </row>
    <row r="336" spans="3:8" x14ac:dyDescent="0.2">
      <c r="C336" s="1"/>
      <c r="D336" s="1"/>
      <c r="E336" s="1"/>
      <c r="F336" s="1"/>
      <c r="G336" s="1"/>
      <c r="H336" s="1"/>
    </row>
    <row r="337" spans="3:8" x14ac:dyDescent="0.2">
      <c r="C337" s="1"/>
      <c r="D337" s="1"/>
      <c r="E337" s="1"/>
      <c r="F337" s="1"/>
      <c r="G337" s="1"/>
      <c r="H337" s="1"/>
    </row>
    <row r="338" spans="3:8" x14ac:dyDescent="0.2">
      <c r="C338" s="1"/>
      <c r="D338" s="1"/>
      <c r="E338" s="1"/>
      <c r="F338" s="1"/>
      <c r="G338" s="1"/>
      <c r="H338" s="1"/>
    </row>
    <row r="339" spans="3:8" x14ac:dyDescent="0.2">
      <c r="C339" s="1"/>
      <c r="D339" s="1"/>
      <c r="E339" s="1"/>
      <c r="F339" s="1"/>
      <c r="G339" s="1"/>
      <c r="H339" s="1"/>
    </row>
    <row r="340" spans="3:8" x14ac:dyDescent="0.2">
      <c r="C340" s="1"/>
      <c r="D340" s="1"/>
      <c r="E340" s="1"/>
      <c r="F340" s="1"/>
      <c r="G340" s="1"/>
      <c r="H340" s="1"/>
    </row>
    <row r="341" spans="3:8" x14ac:dyDescent="0.2">
      <c r="C341" s="1"/>
      <c r="D341" s="1"/>
      <c r="E341" s="1"/>
      <c r="F341" s="1"/>
      <c r="G341" s="1"/>
      <c r="H341" s="1"/>
    </row>
    <row r="342" spans="3:8" x14ac:dyDescent="0.2">
      <c r="C342" s="1"/>
      <c r="D342" s="1"/>
      <c r="E342" s="1"/>
      <c r="F342" s="1"/>
      <c r="G342" s="1"/>
      <c r="H342" s="1"/>
    </row>
    <row r="343" spans="3:8" x14ac:dyDescent="0.2">
      <c r="C343" s="1"/>
      <c r="D343" s="1"/>
      <c r="E343" s="1"/>
      <c r="F343" s="1"/>
      <c r="G343" s="1"/>
      <c r="H343" s="1"/>
    </row>
    <row r="344" spans="3:8" x14ac:dyDescent="0.2">
      <c r="C344" s="1"/>
      <c r="D344" s="1"/>
      <c r="E344" s="1"/>
      <c r="F344" s="1"/>
      <c r="G344" s="1"/>
      <c r="H344" s="1"/>
    </row>
    <row r="345" spans="3:8" x14ac:dyDescent="0.2">
      <c r="C345" s="1"/>
      <c r="D345" s="1"/>
      <c r="E345" s="1"/>
      <c r="F345" s="1"/>
      <c r="G345" s="1"/>
      <c r="H345" s="1"/>
    </row>
    <row r="346" spans="3:8" x14ac:dyDescent="0.2">
      <c r="C346" s="1"/>
      <c r="D346" s="1"/>
      <c r="E346" s="1"/>
      <c r="F346" s="1"/>
      <c r="G346" s="1"/>
      <c r="H346" s="1"/>
    </row>
    <row r="347" spans="3:8" x14ac:dyDescent="0.2">
      <c r="C347" s="1"/>
      <c r="D347" s="1"/>
      <c r="E347" s="1"/>
      <c r="F347" s="1"/>
      <c r="G347" s="1"/>
      <c r="H347" s="1"/>
    </row>
    <row r="348" spans="3:8" x14ac:dyDescent="0.2">
      <c r="C348" s="1"/>
      <c r="D348" s="1"/>
      <c r="E348" s="1"/>
      <c r="F348" s="1"/>
      <c r="G348" s="1"/>
      <c r="H348" s="1"/>
    </row>
    <row r="349" spans="3:8" x14ac:dyDescent="0.2">
      <c r="C349" s="1"/>
      <c r="D349" s="1"/>
      <c r="E349" s="1"/>
      <c r="F349" s="1"/>
      <c r="G349" s="1"/>
      <c r="H349" s="1"/>
    </row>
    <row r="350" spans="3:8" x14ac:dyDescent="0.2">
      <c r="C350" s="1"/>
      <c r="D350" s="1"/>
      <c r="E350" s="1"/>
      <c r="F350" s="1"/>
      <c r="G350" s="1"/>
      <c r="H350" s="1"/>
    </row>
    <row r="351" spans="3:8" x14ac:dyDescent="0.2">
      <c r="C351" s="1"/>
      <c r="D351" s="1"/>
      <c r="E351" s="1"/>
      <c r="F351" s="1"/>
      <c r="G351" s="1"/>
      <c r="H351" s="1"/>
    </row>
    <row r="352" spans="3:8" x14ac:dyDescent="0.2">
      <c r="C352" s="1"/>
      <c r="D352" s="1"/>
      <c r="E352" s="1"/>
      <c r="F352" s="1"/>
      <c r="G352" s="1"/>
      <c r="H352" s="1"/>
    </row>
    <row r="353" spans="3:8" x14ac:dyDescent="0.2">
      <c r="C353" s="1"/>
      <c r="D353" s="1"/>
      <c r="E353" s="1"/>
      <c r="F353" s="1"/>
      <c r="G353" s="1"/>
      <c r="H353" s="1"/>
    </row>
    <row r="354" spans="3:8" x14ac:dyDescent="0.2">
      <c r="C354" s="1"/>
      <c r="D354" s="1"/>
      <c r="E354" s="1"/>
      <c r="F354" s="1"/>
      <c r="G354" s="1"/>
      <c r="H354" s="1"/>
    </row>
    <row r="355" spans="3:8" x14ac:dyDescent="0.2">
      <c r="C355" s="1"/>
      <c r="D355" s="1"/>
      <c r="E355" s="1"/>
      <c r="F355" s="1"/>
      <c r="G355" s="1"/>
      <c r="H355" s="1"/>
    </row>
    <row r="356" spans="3:8" x14ac:dyDescent="0.2">
      <c r="C356" s="1"/>
      <c r="D356" s="1"/>
      <c r="E356" s="1"/>
      <c r="F356" s="1"/>
      <c r="G356" s="1"/>
      <c r="H356" s="1"/>
    </row>
    <row r="357" spans="3:8" x14ac:dyDescent="0.2">
      <c r="C357" s="1"/>
      <c r="D357" s="1"/>
      <c r="E357" s="1"/>
      <c r="F357" s="1"/>
      <c r="G357" s="1"/>
      <c r="H357" s="1"/>
    </row>
    <row r="358" spans="3:8" x14ac:dyDescent="0.2">
      <c r="C358" s="1"/>
      <c r="D358" s="1"/>
      <c r="E358" s="1"/>
      <c r="F358" s="1"/>
      <c r="G358" s="1"/>
      <c r="H358" s="1"/>
    </row>
    <row r="359" spans="3:8" x14ac:dyDescent="0.2">
      <c r="C359" s="1"/>
      <c r="D359" s="1"/>
      <c r="E359" s="1"/>
      <c r="F359" s="1"/>
      <c r="G359" s="1"/>
      <c r="H359" s="1"/>
    </row>
    <row r="360" spans="3:8" x14ac:dyDescent="0.2">
      <c r="C360" s="1"/>
      <c r="D360" s="1"/>
      <c r="E360" s="1"/>
      <c r="F360" s="1"/>
      <c r="G360" s="1"/>
      <c r="H360" s="1"/>
    </row>
    <row r="361" spans="3:8" x14ac:dyDescent="0.2">
      <c r="C361" s="1"/>
      <c r="D361" s="1"/>
      <c r="E361" s="1"/>
      <c r="F361" s="1"/>
      <c r="G361" s="1"/>
      <c r="H361" s="1"/>
    </row>
    <row r="362" spans="3:8" x14ac:dyDescent="0.2">
      <c r="C362" s="1"/>
      <c r="D362" s="1"/>
      <c r="E362" s="1"/>
      <c r="F362" s="1"/>
      <c r="G362" s="1"/>
      <c r="H362" s="1"/>
    </row>
    <row r="363" spans="3:8" x14ac:dyDescent="0.2">
      <c r="C363" s="1"/>
      <c r="D363" s="1"/>
      <c r="E363" s="1"/>
      <c r="F363" s="1"/>
      <c r="G363" s="1"/>
      <c r="H363" s="1"/>
    </row>
    <row r="364" spans="3:8" x14ac:dyDescent="0.2">
      <c r="C364" s="1"/>
      <c r="D364" s="1"/>
      <c r="E364" s="1"/>
      <c r="F364" s="1"/>
      <c r="G364" s="1"/>
      <c r="H364" s="1"/>
    </row>
    <row r="365" spans="3:8" x14ac:dyDescent="0.2">
      <c r="C365" s="1"/>
      <c r="D365" s="1"/>
      <c r="E365" s="1"/>
      <c r="F365" s="1"/>
      <c r="G365" s="1"/>
      <c r="H365" s="1"/>
    </row>
    <row r="366" spans="3:8" x14ac:dyDescent="0.2">
      <c r="C366" s="1"/>
      <c r="D366" s="1"/>
      <c r="E366" s="1"/>
      <c r="F366" s="1"/>
      <c r="G366" s="1"/>
      <c r="H366" s="1"/>
    </row>
    <row r="367" spans="3:8" x14ac:dyDescent="0.2">
      <c r="C367" s="1"/>
      <c r="D367" s="1"/>
      <c r="E367" s="1"/>
      <c r="F367" s="1"/>
      <c r="G367" s="1"/>
      <c r="H367" s="1"/>
    </row>
    <row r="368" spans="3:8" x14ac:dyDescent="0.2">
      <c r="C368" s="1"/>
      <c r="D368" s="1"/>
      <c r="E368" s="1"/>
      <c r="F368" s="1"/>
      <c r="G368" s="1"/>
      <c r="H368" s="1"/>
    </row>
    <row r="369" spans="3:8" x14ac:dyDescent="0.2">
      <c r="C369" s="1"/>
      <c r="D369" s="1"/>
      <c r="E369" s="1"/>
      <c r="F369" s="1"/>
      <c r="G369" s="1"/>
      <c r="H369" s="1"/>
    </row>
    <row r="370" spans="3:8" x14ac:dyDescent="0.2">
      <c r="C370" s="1"/>
      <c r="D370" s="1"/>
      <c r="E370" s="1"/>
      <c r="F370" s="1"/>
      <c r="G370" s="1"/>
      <c r="H370" s="1"/>
    </row>
    <row r="371" spans="3:8" x14ac:dyDescent="0.2">
      <c r="C371" s="1"/>
      <c r="D371" s="1"/>
      <c r="E371" s="1"/>
      <c r="F371" s="1"/>
      <c r="G371" s="1"/>
      <c r="H371" s="1"/>
    </row>
    <row r="372" spans="3:8" x14ac:dyDescent="0.2">
      <c r="C372" s="1"/>
      <c r="D372" s="1"/>
      <c r="E372" s="1"/>
      <c r="F372" s="1"/>
      <c r="G372" s="1"/>
      <c r="H372" s="1"/>
    </row>
    <row r="373" spans="3:8" x14ac:dyDescent="0.2">
      <c r="C373" s="1"/>
      <c r="D373" s="1"/>
      <c r="E373" s="1"/>
      <c r="F373" s="1"/>
      <c r="G373" s="1"/>
      <c r="H373" s="1"/>
    </row>
    <row r="374" spans="3:8" x14ac:dyDescent="0.2">
      <c r="C374" s="1"/>
      <c r="D374" s="1"/>
      <c r="E374" s="1"/>
      <c r="F374" s="1"/>
      <c r="G374" s="1"/>
      <c r="H374" s="1"/>
    </row>
    <row r="375" spans="3:8" x14ac:dyDescent="0.2">
      <c r="C375" s="1"/>
      <c r="D375" s="1"/>
      <c r="E375" s="1"/>
      <c r="F375" s="1"/>
      <c r="G375" s="1"/>
      <c r="H375" s="1"/>
    </row>
    <row r="376" spans="3:8" x14ac:dyDescent="0.2">
      <c r="C376" s="1"/>
      <c r="D376" s="1"/>
      <c r="E376" s="1"/>
      <c r="F376" s="1"/>
      <c r="G376" s="1"/>
      <c r="H376" s="1"/>
    </row>
    <row r="377" spans="3:8" x14ac:dyDescent="0.2">
      <c r="C377" s="1"/>
      <c r="D377" s="1"/>
      <c r="E377" s="1"/>
      <c r="F377" s="1"/>
      <c r="G377" s="1"/>
      <c r="H377" s="1"/>
    </row>
    <row r="378" spans="3:8" x14ac:dyDescent="0.2">
      <c r="C378" s="1"/>
      <c r="D378" s="1"/>
      <c r="E378" s="1"/>
      <c r="F378" s="1"/>
      <c r="G378" s="1"/>
      <c r="H378" s="1"/>
    </row>
    <row r="379" spans="3:8" x14ac:dyDescent="0.2">
      <c r="C379" s="1"/>
      <c r="D379" s="1"/>
      <c r="E379" s="1"/>
      <c r="F379" s="1"/>
      <c r="G379" s="1"/>
      <c r="H379" s="1"/>
    </row>
    <row r="380" spans="3:8" x14ac:dyDescent="0.2">
      <c r="C380" s="1"/>
      <c r="D380" s="1"/>
      <c r="E380" s="1"/>
      <c r="F380" s="1"/>
      <c r="G380" s="1"/>
      <c r="H380" s="1"/>
    </row>
    <row r="381" spans="3:8" x14ac:dyDescent="0.2">
      <c r="C381" s="1"/>
      <c r="D381" s="1"/>
      <c r="E381" s="1"/>
      <c r="F381" s="1"/>
      <c r="G381" s="1"/>
      <c r="H381" s="1"/>
    </row>
    <row r="382" spans="3:8" x14ac:dyDescent="0.2">
      <c r="C382" s="1"/>
      <c r="D382" s="1"/>
      <c r="E382" s="1"/>
      <c r="F382" s="1"/>
      <c r="G382" s="1"/>
      <c r="H382" s="1"/>
    </row>
    <row r="383" spans="3:8" x14ac:dyDescent="0.2">
      <c r="C383" s="1"/>
      <c r="D383" s="1"/>
      <c r="E383" s="1"/>
      <c r="F383" s="1"/>
      <c r="G383" s="1"/>
      <c r="H383" s="1"/>
    </row>
    <row r="384" spans="3:8" x14ac:dyDescent="0.2">
      <c r="C384" s="1"/>
      <c r="D384" s="1"/>
      <c r="E384" s="1"/>
      <c r="F384" s="1"/>
      <c r="G384" s="1"/>
      <c r="H384" s="1"/>
    </row>
    <row r="385" spans="3:8" x14ac:dyDescent="0.2">
      <c r="C385" s="1"/>
      <c r="D385" s="1"/>
      <c r="E385" s="1"/>
      <c r="F385" s="1"/>
      <c r="G385" s="1"/>
      <c r="H385" s="1"/>
    </row>
    <row r="386" spans="3:8" x14ac:dyDescent="0.2">
      <c r="C386" s="1"/>
      <c r="D386" s="1"/>
      <c r="E386" s="1"/>
      <c r="F386" s="1"/>
      <c r="G386" s="1"/>
      <c r="H386" s="1"/>
    </row>
    <row r="387" spans="3:8" x14ac:dyDescent="0.2">
      <c r="C387" s="1"/>
      <c r="D387" s="1"/>
      <c r="E387" s="1"/>
      <c r="F387" s="1"/>
      <c r="G387" s="1"/>
      <c r="H387" s="1"/>
    </row>
    <row r="388" spans="3:8" x14ac:dyDescent="0.2">
      <c r="C388" s="1"/>
      <c r="D388" s="1"/>
      <c r="E388" s="1"/>
      <c r="F388" s="1"/>
      <c r="G388" s="1"/>
      <c r="H388" s="1"/>
    </row>
    <row r="389" spans="3:8" x14ac:dyDescent="0.2">
      <c r="C389" s="1"/>
      <c r="D389" s="1"/>
      <c r="E389" s="1"/>
      <c r="F389" s="1"/>
      <c r="G389" s="1"/>
      <c r="H389" s="1"/>
    </row>
    <row r="390" spans="3:8" x14ac:dyDescent="0.2">
      <c r="C390" s="1"/>
      <c r="D390" s="1"/>
      <c r="E390" s="1"/>
      <c r="F390" s="1"/>
      <c r="G390" s="1"/>
      <c r="H390" s="1"/>
    </row>
    <row r="391" spans="3:8" x14ac:dyDescent="0.2">
      <c r="C391" s="1"/>
      <c r="D391" s="1"/>
      <c r="E391" s="1"/>
      <c r="F391" s="1"/>
      <c r="G391" s="1"/>
      <c r="H391" s="1"/>
    </row>
    <row r="392" spans="3:8" x14ac:dyDescent="0.2">
      <c r="C392" s="1"/>
      <c r="D392" s="1"/>
      <c r="E392" s="1"/>
      <c r="F392" s="1"/>
      <c r="G392" s="1"/>
      <c r="H392" s="1"/>
    </row>
    <row r="393" spans="3:8" x14ac:dyDescent="0.2">
      <c r="C393" s="1"/>
      <c r="D393" s="1"/>
      <c r="E393" s="1"/>
      <c r="F393" s="1"/>
      <c r="G393" s="1"/>
      <c r="H393" s="1"/>
    </row>
    <row r="394" spans="3:8" x14ac:dyDescent="0.2">
      <c r="C394" s="1"/>
      <c r="D394" s="1"/>
      <c r="E394" s="1"/>
      <c r="F394" s="1"/>
      <c r="G394" s="1"/>
      <c r="H394" s="1"/>
    </row>
    <row r="395" spans="3:8" x14ac:dyDescent="0.2">
      <c r="C395" s="1"/>
      <c r="D395" s="1"/>
      <c r="E395" s="1"/>
      <c r="F395" s="1"/>
      <c r="G395" s="1"/>
      <c r="H395" s="1"/>
    </row>
    <row r="396" spans="3:8" x14ac:dyDescent="0.2">
      <c r="C396" s="1"/>
      <c r="D396" s="1"/>
      <c r="E396" s="1"/>
      <c r="F396" s="1"/>
      <c r="G396" s="1"/>
      <c r="H396" s="1"/>
    </row>
    <row r="397" spans="3:8" x14ac:dyDescent="0.2">
      <c r="C397" s="1"/>
      <c r="D397" s="1"/>
      <c r="E397" s="1"/>
      <c r="F397" s="1"/>
      <c r="G397" s="1"/>
      <c r="H397" s="1"/>
    </row>
    <row r="398" spans="3:8" x14ac:dyDescent="0.2">
      <c r="C398" s="1"/>
      <c r="D398" s="1"/>
      <c r="E398" s="1"/>
      <c r="F398" s="1"/>
      <c r="G398" s="1"/>
      <c r="H398" s="1"/>
    </row>
    <row r="399" spans="3:8" x14ac:dyDescent="0.2">
      <c r="C399" s="1"/>
      <c r="D399" s="1"/>
      <c r="E399" s="1"/>
      <c r="F399" s="1"/>
      <c r="G399" s="1"/>
      <c r="H399" s="1"/>
    </row>
    <row r="400" spans="3:8" x14ac:dyDescent="0.2">
      <c r="C400" s="1"/>
      <c r="D400" s="1"/>
      <c r="E400" s="1"/>
      <c r="F400" s="1"/>
      <c r="G400" s="1"/>
      <c r="H400" s="1"/>
    </row>
    <row r="401" spans="3:8" x14ac:dyDescent="0.2">
      <c r="C401" s="1"/>
      <c r="D401" s="1"/>
      <c r="E401" s="1"/>
      <c r="F401" s="1"/>
      <c r="G401" s="1"/>
      <c r="H401" s="1"/>
    </row>
    <row r="402" spans="3:8" x14ac:dyDescent="0.2">
      <c r="C402" s="1"/>
      <c r="D402" s="1"/>
      <c r="E402" s="1"/>
      <c r="F402" s="1"/>
      <c r="G402" s="1"/>
      <c r="H402" s="1"/>
    </row>
    <row r="403" spans="3:8" x14ac:dyDescent="0.2">
      <c r="C403" s="1"/>
      <c r="D403" s="1"/>
      <c r="E403" s="1"/>
      <c r="F403" s="1"/>
      <c r="G403" s="1"/>
      <c r="H403" s="1"/>
    </row>
    <row r="404" spans="3:8" x14ac:dyDescent="0.2">
      <c r="C404" s="1"/>
      <c r="D404" s="1"/>
      <c r="E404" s="1"/>
      <c r="F404" s="1"/>
      <c r="G404" s="1"/>
      <c r="H404" s="1"/>
    </row>
    <row r="405" spans="3:8" x14ac:dyDescent="0.2">
      <c r="C405" s="1"/>
      <c r="D405" s="1"/>
      <c r="E405" s="1"/>
      <c r="F405" s="1"/>
      <c r="G405" s="1"/>
      <c r="H405" s="1"/>
    </row>
    <row r="406" spans="3:8" x14ac:dyDescent="0.2">
      <c r="C406" s="1"/>
      <c r="D406" s="1"/>
      <c r="E406" s="1"/>
      <c r="F406" s="1"/>
      <c r="G406" s="1"/>
      <c r="H406" s="1"/>
    </row>
    <row r="407" spans="3:8" x14ac:dyDescent="0.2">
      <c r="C407" s="1"/>
      <c r="D407" s="1"/>
      <c r="E407" s="1"/>
      <c r="F407" s="1"/>
      <c r="G407" s="1"/>
      <c r="H407" s="1"/>
    </row>
    <row r="408" spans="3:8" x14ac:dyDescent="0.2">
      <c r="C408" s="1"/>
      <c r="D408" s="1"/>
      <c r="E408" s="1"/>
      <c r="F408" s="1"/>
      <c r="G408" s="1"/>
      <c r="H408" s="1"/>
    </row>
    <row r="409" spans="3:8" x14ac:dyDescent="0.2">
      <c r="C409" s="1"/>
      <c r="D409" s="1"/>
      <c r="E409" s="1"/>
      <c r="F409" s="1"/>
      <c r="G409" s="1"/>
      <c r="H409" s="1"/>
    </row>
    <row r="410" spans="3:8" x14ac:dyDescent="0.2">
      <c r="C410" s="1"/>
      <c r="D410" s="1"/>
      <c r="E410" s="1"/>
      <c r="F410" s="1"/>
      <c r="G410" s="1"/>
      <c r="H410" s="1"/>
    </row>
    <row r="411" spans="3:8" x14ac:dyDescent="0.2">
      <c r="C411" s="1"/>
      <c r="D411" s="1"/>
      <c r="E411" s="1"/>
      <c r="F411" s="1"/>
      <c r="G411" s="1"/>
      <c r="H411" s="1"/>
    </row>
    <row r="412" spans="3:8" x14ac:dyDescent="0.2">
      <c r="C412" s="1"/>
      <c r="D412" s="1"/>
      <c r="E412" s="1"/>
      <c r="F412" s="1"/>
      <c r="G412" s="1"/>
      <c r="H412" s="1"/>
    </row>
    <row r="413" spans="3:8" x14ac:dyDescent="0.2">
      <c r="C413" s="1"/>
      <c r="D413" s="1"/>
      <c r="E413" s="1"/>
      <c r="F413" s="1"/>
      <c r="G413" s="1"/>
      <c r="H413" s="1"/>
    </row>
    <row r="414" spans="3:8" x14ac:dyDescent="0.2">
      <c r="C414" s="1"/>
      <c r="D414" s="1"/>
      <c r="E414" s="1"/>
      <c r="F414" s="1"/>
      <c r="G414" s="1"/>
      <c r="H414" s="1"/>
    </row>
    <row r="415" spans="3:8" x14ac:dyDescent="0.2">
      <c r="C415" s="1"/>
      <c r="D415" s="1"/>
      <c r="E415" s="1"/>
      <c r="F415" s="1"/>
      <c r="G415" s="1"/>
      <c r="H415" s="1"/>
    </row>
    <row r="416" spans="3:8" x14ac:dyDescent="0.2">
      <c r="C416" s="1"/>
      <c r="D416" s="1"/>
      <c r="E416" s="1"/>
      <c r="F416" s="1"/>
      <c r="G416" s="1"/>
      <c r="H416" s="1"/>
    </row>
    <row r="417" spans="3:8" x14ac:dyDescent="0.2">
      <c r="C417" s="1"/>
      <c r="D417" s="1"/>
      <c r="E417" s="1"/>
      <c r="F417" s="1"/>
      <c r="G417" s="1"/>
      <c r="H417" s="1"/>
    </row>
    <row r="418" spans="3:8" x14ac:dyDescent="0.2">
      <c r="C418" s="1"/>
      <c r="D418" s="1"/>
      <c r="E418" s="1"/>
      <c r="F418" s="1"/>
      <c r="G418" s="1"/>
      <c r="H418" s="1"/>
    </row>
    <row r="419" spans="3:8" x14ac:dyDescent="0.2">
      <c r="C419" s="1"/>
      <c r="D419" s="1"/>
      <c r="E419" s="1"/>
      <c r="F419" s="1"/>
      <c r="G419" s="1"/>
      <c r="H419" s="1"/>
    </row>
    <row r="420" spans="3:8" x14ac:dyDescent="0.2">
      <c r="C420" s="1"/>
      <c r="D420" s="1"/>
      <c r="E420" s="1"/>
      <c r="F420" s="1"/>
      <c r="G420" s="1"/>
      <c r="H420" s="1"/>
    </row>
    <row r="421" spans="3:8" x14ac:dyDescent="0.2">
      <c r="C421" s="1"/>
      <c r="D421" s="1"/>
      <c r="E421" s="1"/>
      <c r="F421" s="1"/>
      <c r="G421" s="1"/>
      <c r="H421" s="1"/>
    </row>
    <row r="422" spans="3:8" x14ac:dyDescent="0.2">
      <c r="C422" s="1"/>
      <c r="D422" s="1"/>
      <c r="E422" s="1"/>
      <c r="F422" s="1"/>
      <c r="G422" s="1"/>
      <c r="H422" s="1"/>
    </row>
    <row r="423" spans="3:8" x14ac:dyDescent="0.2">
      <c r="C423" s="1"/>
      <c r="D423" s="1"/>
      <c r="E423" s="1"/>
      <c r="F423" s="1"/>
      <c r="G423" s="1"/>
      <c r="H423" s="1"/>
    </row>
    <row r="424" spans="3:8" x14ac:dyDescent="0.2">
      <c r="C424" s="1"/>
      <c r="D424" s="1"/>
      <c r="E424" s="1"/>
      <c r="F424" s="1"/>
      <c r="G424" s="1"/>
      <c r="H424" s="1"/>
    </row>
    <row r="425" spans="3:8" x14ac:dyDescent="0.2">
      <c r="C425" s="1"/>
      <c r="D425" s="1"/>
      <c r="E425" s="1"/>
      <c r="F425" s="1"/>
      <c r="G425" s="1"/>
      <c r="H425" s="1"/>
    </row>
    <row r="426" spans="3:8" x14ac:dyDescent="0.2">
      <c r="C426" s="1"/>
      <c r="D426" s="1"/>
      <c r="E426" s="1"/>
      <c r="F426" s="1"/>
      <c r="G426" s="1"/>
      <c r="H426" s="1"/>
    </row>
    <row r="427" spans="3:8" x14ac:dyDescent="0.2">
      <c r="C427" s="1"/>
      <c r="D427" s="1"/>
      <c r="E427" s="1"/>
      <c r="F427" s="1"/>
      <c r="G427" s="1"/>
      <c r="H427" s="1"/>
    </row>
    <row r="428" spans="3:8" x14ac:dyDescent="0.2">
      <c r="C428" s="1"/>
      <c r="D428" s="1"/>
      <c r="E428" s="1"/>
      <c r="F428" s="1"/>
      <c r="G428" s="1"/>
      <c r="H428" s="1"/>
    </row>
    <row r="429" spans="3:8" x14ac:dyDescent="0.2">
      <c r="C429" s="1"/>
      <c r="D429" s="1"/>
      <c r="E429" s="1"/>
      <c r="F429" s="1"/>
      <c r="G429" s="1"/>
      <c r="H429" s="1"/>
    </row>
    <row r="430" spans="3:8" x14ac:dyDescent="0.2">
      <c r="C430" s="1"/>
      <c r="D430" s="1"/>
      <c r="E430" s="1"/>
      <c r="F430" s="1"/>
      <c r="G430" s="1"/>
      <c r="H430" s="1"/>
    </row>
    <row r="431" spans="3:8" x14ac:dyDescent="0.2">
      <c r="C431" s="1"/>
      <c r="D431" s="1"/>
      <c r="E431" s="1"/>
      <c r="F431" s="1"/>
      <c r="G431" s="1"/>
      <c r="H431" s="1"/>
    </row>
    <row r="432" spans="3:8" x14ac:dyDescent="0.2">
      <c r="C432" s="1"/>
      <c r="D432" s="1"/>
      <c r="E432" s="1"/>
      <c r="F432" s="1"/>
      <c r="G432" s="1"/>
      <c r="H432" s="1"/>
    </row>
    <row r="433" spans="3:8" x14ac:dyDescent="0.2">
      <c r="C433" s="1"/>
      <c r="D433" s="1"/>
      <c r="E433" s="1"/>
      <c r="F433" s="1"/>
      <c r="G433" s="1"/>
      <c r="H433" s="1"/>
    </row>
    <row r="434" spans="3:8" x14ac:dyDescent="0.2">
      <c r="C434" s="1"/>
      <c r="D434" s="1"/>
      <c r="E434" s="1"/>
      <c r="F434" s="1"/>
      <c r="G434" s="1"/>
      <c r="H434" s="1"/>
    </row>
    <row r="435" spans="3:8" x14ac:dyDescent="0.2">
      <c r="C435" s="1"/>
      <c r="D435" s="1"/>
      <c r="E435" s="1"/>
      <c r="F435" s="1"/>
      <c r="G435" s="1"/>
      <c r="H435" s="1"/>
    </row>
    <row r="436" spans="3:8" x14ac:dyDescent="0.2">
      <c r="C436" s="1"/>
      <c r="D436" s="1"/>
      <c r="E436" s="1"/>
      <c r="F436" s="1"/>
      <c r="G436" s="1"/>
      <c r="H436" s="1"/>
    </row>
    <row r="437" spans="3:8" x14ac:dyDescent="0.2">
      <c r="C437" s="1"/>
      <c r="D437" s="1"/>
      <c r="E437" s="1"/>
      <c r="F437" s="1"/>
      <c r="G437" s="1"/>
      <c r="H437" s="1"/>
    </row>
    <row r="438" spans="3:8" x14ac:dyDescent="0.2">
      <c r="C438" s="1"/>
      <c r="D438" s="1"/>
      <c r="E438" s="1"/>
      <c r="F438" s="1"/>
      <c r="G438" s="1"/>
      <c r="H438" s="1"/>
    </row>
    <row r="439" spans="3:8" x14ac:dyDescent="0.2">
      <c r="C439" s="1"/>
      <c r="D439" s="1"/>
      <c r="E439" s="1"/>
      <c r="F439" s="1"/>
      <c r="G439" s="1"/>
      <c r="H439" s="1"/>
    </row>
    <row r="440" spans="3:8" x14ac:dyDescent="0.2">
      <c r="C440" s="1"/>
      <c r="D440" s="1"/>
      <c r="E440" s="1"/>
      <c r="F440" s="1"/>
      <c r="G440" s="1"/>
      <c r="H440" s="1"/>
    </row>
    <row r="441" spans="3:8" x14ac:dyDescent="0.2">
      <c r="C441" s="1"/>
      <c r="D441" s="1"/>
      <c r="E441" s="1"/>
      <c r="F441" s="1"/>
      <c r="G441" s="1"/>
      <c r="H441" s="1"/>
    </row>
    <row r="442" spans="3:8" x14ac:dyDescent="0.2">
      <c r="C442" s="1"/>
      <c r="D442" s="1"/>
      <c r="E442" s="1"/>
      <c r="F442" s="1"/>
      <c r="G442" s="1"/>
      <c r="H442" s="1"/>
    </row>
    <row r="443" spans="3:8" x14ac:dyDescent="0.2">
      <c r="C443" s="1"/>
      <c r="D443" s="1"/>
      <c r="E443" s="1"/>
      <c r="F443" s="1"/>
      <c r="G443" s="1"/>
      <c r="H443" s="1"/>
    </row>
    <row r="444" spans="3:8" x14ac:dyDescent="0.2">
      <c r="C444" s="1"/>
      <c r="D444" s="1"/>
      <c r="E444" s="1"/>
      <c r="F444" s="1"/>
      <c r="G444" s="1"/>
      <c r="H444" s="1"/>
    </row>
    <row r="445" spans="3:8" x14ac:dyDescent="0.2">
      <c r="C445" s="1"/>
      <c r="D445" s="1"/>
      <c r="E445" s="1"/>
      <c r="F445" s="1"/>
      <c r="G445" s="1"/>
      <c r="H445" s="1"/>
    </row>
    <row r="446" spans="3:8" x14ac:dyDescent="0.2">
      <c r="C446" s="1"/>
      <c r="D446" s="1"/>
      <c r="E446" s="1"/>
      <c r="F446" s="1"/>
      <c r="G446" s="1"/>
      <c r="H446" s="1"/>
    </row>
    <row r="447" spans="3:8" x14ac:dyDescent="0.2">
      <c r="C447" s="1"/>
      <c r="D447" s="1"/>
      <c r="E447" s="1"/>
      <c r="F447" s="1"/>
      <c r="G447" s="1"/>
      <c r="H447" s="1"/>
    </row>
    <row r="448" spans="3:8" x14ac:dyDescent="0.2">
      <c r="C448" s="1"/>
      <c r="D448" s="1"/>
      <c r="E448" s="1"/>
      <c r="F448" s="1"/>
      <c r="G448" s="1"/>
      <c r="H448" s="1"/>
    </row>
    <row r="449" spans="3:8" x14ac:dyDescent="0.2">
      <c r="C449" s="1"/>
      <c r="D449" s="1"/>
      <c r="E449" s="1"/>
      <c r="F449" s="1"/>
      <c r="G449" s="1"/>
      <c r="H449" s="1"/>
    </row>
    <row r="450" spans="3:8" x14ac:dyDescent="0.2">
      <c r="C450" s="1"/>
      <c r="D450" s="1"/>
      <c r="E450" s="1"/>
      <c r="F450" s="1"/>
      <c r="G450" s="1"/>
      <c r="H450" s="1"/>
    </row>
    <row r="451" spans="3:8" x14ac:dyDescent="0.2">
      <c r="C451" s="1"/>
      <c r="D451" s="1"/>
      <c r="E451" s="1"/>
      <c r="F451" s="1"/>
      <c r="G451" s="1"/>
      <c r="H451" s="1"/>
    </row>
    <row r="452" spans="3:8" x14ac:dyDescent="0.2">
      <c r="C452" s="1"/>
      <c r="D452" s="1"/>
      <c r="E452" s="1"/>
      <c r="F452" s="1"/>
      <c r="G452" s="1"/>
      <c r="H452" s="1"/>
    </row>
    <row r="453" spans="3:8" x14ac:dyDescent="0.2">
      <c r="C453" s="1"/>
      <c r="D453" s="1"/>
      <c r="E453" s="1"/>
      <c r="F453" s="1"/>
      <c r="G453" s="1"/>
      <c r="H453" s="1"/>
    </row>
    <row r="454" spans="3:8" x14ac:dyDescent="0.2">
      <c r="C454" s="1"/>
      <c r="D454" s="1"/>
      <c r="E454" s="1"/>
      <c r="F454" s="1"/>
      <c r="G454" s="1"/>
      <c r="H454" s="1"/>
    </row>
    <row r="455" spans="3:8" x14ac:dyDescent="0.2">
      <c r="C455" s="1"/>
      <c r="D455" s="1"/>
      <c r="E455" s="1"/>
      <c r="F455" s="1"/>
      <c r="G455" s="1"/>
      <c r="H455" s="1"/>
    </row>
    <row r="456" spans="3:8" x14ac:dyDescent="0.2">
      <c r="C456" s="1"/>
      <c r="D456" s="1"/>
      <c r="E456" s="1"/>
      <c r="F456" s="1"/>
      <c r="G456" s="1"/>
      <c r="H456" s="1"/>
    </row>
    <row r="457" spans="3:8" x14ac:dyDescent="0.2">
      <c r="C457" s="1"/>
      <c r="D457" s="1"/>
      <c r="E457" s="1"/>
      <c r="F457" s="1"/>
      <c r="G457" s="1"/>
      <c r="H457" s="1"/>
    </row>
    <row r="458" spans="3:8" x14ac:dyDescent="0.2">
      <c r="C458" s="1"/>
      <c r="D458" s="1"/>
      <c r="E458" s="1"/>
      <c r="F458" s="1"/>
      <c r="G458" s="1"/>
      <c r="H458" s="1"/>
    </row>
    <row r="459" spans="3:8" x14ac:dyDescent="0.2">
      <c r="C459" s="1"/>
      <c r="D459" s="1"/>
      <c r="E459" s="1"/>
      <c r="F459" s="1"/>
      <c r="G459" s="1"/>
      <c r="H459" s="1"/>
    </row>
    <row r="460" spans="3:8" x14ac:dyDescent="0.2">
      <c r="C460" s="1"/>
      <c r="D460" s="1"/>
      <c r="E460" s="1"/>
      <c r="F460" s="1"/>
      <c r="G460" s="1"/>
      <c r="H460" s="1"/>
    </row>
    <row r="461" spans="3:8" x14ac:dyDescent="0.2">
      <c r="C461" s="1"/>
      <c r="D461" s="1"/>
      <c r="E461" s="1"/>
      <c r="F461" s="1"/>
      <c r="G461" s="1"/>
      <c r="H461" s="1"/>
    </row>
    <row r="462" spans="3:8" x14ac:dyDescent="0.2">
      <c r="C462" s="1"/>
      <c r="D462" s="1"/>
      <c r="E462" s="1"/>
      <c r="F462" s="1"/>
      <c r="G462" s="1"/>
      <c r="H462" s="1"/>
    </row>
    <row r="463" spans="3:8" x14ac:dyDescent="0.2">
      <c r="C463" s="1"/>
      <c r="D463" s="1"/>
      <c r="E463" s="1"/>
      <c r="F463" s="1"/>
      <c r="G463" s="1"/>
      <c r="H463" s="1"/>
    </row>
    <row r="464" spans="3:8" x14ac:dyDescent="0.2">
      <c r="C464" s="1"/>
      <c r="D464" s="1"/>
      <c r="E464" s="1"/>
      <c r="F464" s="1"/>
      <c r="G464" s="1"/>
      <c r="H464" s="1"/>
    </row>
    <row r="465" spans="3:8" x14ac:dyDescent="0.2">
      <c r="C465" s="1"/>
      <c r="D465" s="1"/>
      <c r="E465" s="1"/>
      <c r="F465" s="1"/>
      <c r="G465" s="1"/>
      <c r="H465" s="1"/>
    </row>
    <row r="466" spans="3:8" x14ac:dyDescent="0.2">
      <c r="C466" s="1"/>
      <c r="D466" s="1"/>
      <c r="E466" s="1"/>
      <c r="F466" s="1"/>
      <c r="G466" s="1"/>
      <c r="H466" s="1"/>
    </row>
    <row r="467" spans="3:8" x14ac:dyDescent="0.2">
      <c r="C467" s="1"/>
      <c r="D467" s="1"/>
      <c r="E467" s="1"/>
      <c r="F467" s="1"/>
      <c r="G467" s="1"/>
      <c r="H467" s="1"/>
    </row>
    <row r="468" spans="3:8" x14ac:dyDescent="0.2">
      <c r="C468" s="1"/>
      <c r="D468" s="1"/>
      <c r="E468" s="1"/>
      <c r="F468" s="1"/>
      <c r="G468" s="1"/>
      <c r="H468" s="1"/>
    </row>
    <row r="469" spans="3:8" x14ac:dyDescent="0.2">
      <c r="C469" s="1"/>
      <c r="D469" s="1"/>
      <c r="E469" s="1"/>
      <c r="F469" s="1"/>
      <c r="G469" s="1"/>
      <c r="H469" s="1"/>
    </row>
    <row r="470" spans="3:8" x14ac:dyDescent="0.2">
      <c r="C470" s="1"/>
      <c r="D470" s="1"/>
      <c r="E470" s="1"/>
      <c r="F470" s="1"/>
      <c r="G470" s="1"/>
      <c r="H470" s="1"/>
    </row>
    <row r="471" spans="3:8" x14ac:dyDescent="0.2">
      <c r="C471" s="1"/>
      <c r="D471" s="1"/>
      <c r="E471" s="1"/>
      <c r="F471" s="1"/>
      <c r="G471" s="1"/>
      <c r="H471" s="1"/>
    </row>
    <row r="472" spans="3:8" x14ac:dyDescent="0.2">
      <c r="C472" s="1"/>
      <c r="D472" s="1"/>
      <c r="E472" s="1"/>
      <c r="F472" s="1"/>
      <c r="G472" s="1"/>
      <c r="H472" s="1"/>
    </row>
    <row r="473" spans="3:8" x14ac:dyDescent="0.2">
      <c r="C473" s="1"/>
      <c r="D473" s="1"/>
      <c r="E473" s="1"/>
      <c r="F473" s="1"/>
      <c r="G473" s="1"/>
      <c r="H473" s="1"/>
    </row>
    <row r="474" spans="3:8" x14ac:dyDescent="0.2">
      <c r="C474" s="1"/>
      <c r="D474" s="1"/>
      <c r="E474" s="1"/>
      <c r="F474" s="1"/>
      <c r="G474" s="1"/>
      <c r="H474" s="1"/>
    </row>
    <row r="475" spans="3:8" x14ac:dyDescent="0.2">
      <c r="C475" s="1"/>
      <c r="D475" s="1"/>
      <c r="E475" s="1"/>
      <c r="F475" s="1"/>
      <c r="G475" s="1"/>
      <c r="H475" s="1"/>
    </row>
    <row r="476" spans="3:8" x14ac:dyDescent="0.2">
      <c r="C476" s="1"/>
      <c r="D476" s="1"/>
      <c r="E476" s="1"/>
      <c r="F476" s="1"/>
      <c r="G476" s="1"/>
      <c r="H476" s="1"/>
    </row>
    <row r="477" spans="3:8" x14ac:dyDescent="0.2">
      <c r="C477" s="1"/>
      <c r="D477" s="1"/>
      <c r="E477" s="1"/>
      <c r="F477" s="1"/>
      <c r="G477" s="1"/>
      <c r="H477" s="1"/>
    </row>
    <row r="478" spans="3:8" x14ac:dyDescent="0.2">
      <c r="C478" s="1"/>
      <c r="D478" s="1"/>
      <c r="E478" s="1"/>
      <c r="F478" s="1"/>
      <c r="G478" s="1"/>
      <c r="H478" s="1"/>
    </row>
    <row r="479" spans="3:8" x14ac:dyDescent="0.2">
      <c r="C479" s="1"/>
      <c r="D479" s="1"/>
      <c r="E479" s="1"/>
      <c r="F479" s="1"/>
      <c r="G479" s="1"/>
      <c r="H479" s="1"/>
    </row>
    <row r="480" spans="3:8" x14ac:dyDescent="0.2">
      <c r="C480" s="1"/>
      <c r="D480" s="1"/>
      <c r="E480" s="1"/>
      <c r="F480" s="1"/>
      <c r="G480" s="1"/>
      <c r="H480" s="1"/>
    </row>
    <row r="481" spans="3:8" x14ac:dyDescent="0.2">
      <c r="C481" s="1"/>
      <c r="D481" s="1"/>
      <c r="E481" s="1"/>
      <c r="F481" s="1"/>
      <c r="G481" s="1"/>
      <c r="H481" s="1"/>
    </row>
    <row r="482" spans="3:8" x14ac:dyDescent="0.2">
      <c r="C482" s="1"/>
      <c r="D482" s="1"/>
      <c r="E482" s="1"/>
      <c r="F482" s="1"/>
      <c r="G482" s="1"/>
      <c r="H482" s="1"/>
    </row>
    <row r="483" spans="3:8" x14ac:dyDescent="0.2">
      <c r="C483" s="1"/>
      <c r="D483" s="1"/>
      <c r="E483" s="1"/>
      <c r="F483" s="1"/>
      <c r="G483" s="1"/>
      <c r="H483" s="1"/>
    </row>
    <row r="484" spans="3:8" x14ac:dyDescent="0.2">
      <c r="C484" s="1"/>
      <c r="D484" s="1"/>
      <c r="E484" s="1"/>
      <c r="F484" s="1"/>
      <c r="G484" s="1"/>
      <c r="H484" s="1"/>
    </row>
    <row r="485" spans="3:8" x14ac:dyDescent="0.2">
      <c r="C485" s="1"/>
      <c r="D485" s="1"/>
      <c r="E485" s="1"/>
      <c r="F485" s="1"/>
      <c r="G485" s="1"/>
      <c r="H485" s="1"/>
    </row>
    <row r="486" spans="3:8" x14ac:dyDescent="0.2">
      <c r="C486" s="1"/>
      <c r="D486" s="1"/>
      <c r="E486" s="1"/>
      <c r="F486" s="1"/>
      <c r="G486" s="1"/>
      <c r="H486" s="1"/>
    </row>
    <row r="487" spans="3:8" x14ac:dyDescent="0.2">
      <c r="C487" s="1"/>
      <c r="D487" s="1"/>
      <c r="E487" s="1"/>
      <c r="F487" s="1"/>
      <c r="G487" s="1"/>
      <c r="H487" s="1"/>
    </row>
    <row r="488" spans="3:8" x14ac:dyDescent="0.2">
      <c r="C488" s="1"/>
      <c r="D488" s="1"/>
      <c r="E488" s="1"/>
      <c r="F488" s="1"/>
      <c r="G488" s="1"/>
      <c r="H488" s="1"/>
    </row>
    <row r="489" spans="3:8" x14ac:dyDescent="0.2">
      <c r="C489" s="1"/>
      <c r="D489" s="1"/>
      <c r="E489" s="1"/>
      <c r="F489" s="1"/>
      <c r="G489" s="1"/>
      <c r="H489" s="1"/>
    </row>
    <row r="490" spans="3:8" x14ac:dyDescent="0.2">
      <c r="C490" s="1"/>
      <c r="D490" s="1"/>
      <c r="E490" s="1"/>
      <c r="F490" s="1"/>
      <c r="G490" s="1"/>
      <c r="H490" s="1"/>
    </row>
    <row r="491" spans="3:8" x14ac:dyDescent="0.2">
      <c r="C491" s="1"/>
      <c r="D491" s="1"/>
      <c r="E491" s="1"/>
      <c r="F491" s="1"/>
      <c r="G491" s="1"/>
      <c r="H491" s="1"/>
    </row>
    <row r="492" spans="3:8" x14ac:dyDescent="0.2">
      <c r="C492" s="1"/>
      <c r="D492" s="1"/>
      <c r="E492" s="1"/>
      <c r="F492" s="1"/>
      <c r="G492" s="1"/>
      <c r="H492" s="1"/>
    </row>
    <row r="493" spans="3:8" x14ac:dyDescent="0.2">
      <c r="C493" s="1"/>
      <c r="D493" s="1"/>
      <c r="E493" s="1"/>
      <c r="F493" s="1"/>
      <c r="G493" s="1"/>
      <c r="H493" s="1"/>
    </row>
    <row r="494" spans="3:8" x14ac:dyDescent="0.2">
      <c r="C494" s="1"/>
      <c r="D494" s="1"/>
      <c r="E494" s="1"/>
      <c r="F494" s="1"/>
      <c r="G494" s="1"/>
      <c r="H494" s="1"/>
    </row>
    <row r="495" spans="3:8" x14ac:dyDescent="0.2">
      <c r="C495" s="1"/>
      <c r="D495" s="1"/>
      <c r="E495" s="1"/>
      <c r="F495" s="1"/>
      <c r="G495" s="1"/>
      <c r="H495" s="1"/>
    </row>
    <row r="496" spans="3:8" x14ac:dyDescent="0.2">
      <c r="C496" s="1"/>
      <c r="D496" s="1"/>
      <c r="E496" s="1"/>
      <c r="F496" s="1"/>
      <c r="G496" s="1"/>
      <c r="H496" s="1"/>
    </row>
    <row r="497" spans="3:8" x14ac:dyDescent="0.2">
      <c r="C497" s="1"/>
      <c r="D497" s="1"/>
      <c r="E497" s="1"/>
      <c r="F497" s="1"/>
      <c r="G497" s="1"/>
      <c r="H497" s="1"/>
    </row>
    <row r="498" spans="3:8" x14ac:dyDescent="0.2">
      <c r="C498" s="1"/>
      <c r="D498" s="1"/>
      <c r="E498" s="1"/>
      <c r="F498" s="1"/>
      <c r="G498" s="1"/>
      <c r="H498" s="1"/>
    </row>
    <row r="499" spans="3:8" x14ac:dyDescent="0.2">
      <c r="C499" s="1"/>
      <c r="D499" s="1"/>
      <c r="E499" s="1"/>
      <c r="F499" s="1"/>
      <c r="G499" s="1"/>
      <c r="H499" s="1"/>
    </row>
    <row r="500" spans="3:8" x14ac:dyDescent="0.2">
      <c r="C500" s="1"/>
      <c r="D500" s="1"/>
      <c r="E500" s="1"/>
      <c r="F500" s="1"/>
      <c r="G500" s="1"/>
      <c r="H500" s="1"/>
    </row>
    <row r="501" spans="3:8" x14ac:dyDescent="0.2">
      <c r="C501" s="1"/>
      <c r="D501" s="1"/>
      <c r="E501" s="1"/>
      <c r="F501" s="1"/>
      <c r="G501" s="1"/>
      <c r="H501" s="1"/>
    </row>
    <row r="502" spans="3:8" x14ac:dyDescent="0.2">
      <c r="C502" s="1"/>
      <c r="D502" s="1"/>
      <c r="E502" s="1"/>
      <c r="F502" s="1"/>
      <c r="G502" s="1"/>
      <c r="H502" s="1"/>
    </row>
    <row r="503" spans="3:8" x14ac:dyDescent="0.2">
      <c r="C503" s="1"/>
      <c r="D503" s="1"/>
      <c r="E503" s="1"/>
      <c r="F503" s="1"/>
      <c r="G503" s="1"/>
      <c r="H503" s="1"/>
    </row>
    <row r="504" spans="3:8" x14ac:dyDescent="0.2">
      <c r="C504" s="1"/>
      <c r="D504" s="1"/>
      <c r="E504" s="1"/>
      <c r="F504" s="1"/>
      <c r="G504" s="1"/>
      <c r="H504" s="1"/>
    </row>
    <row r="505" spans="3:8" x14ac:dyDescent="0.2">
      <c r="C505" s="1"/>
      <c r="D505" s="1"/>
      <c r="E505" s="1"/>
      <c r="F505" s="1"/>
      <c r="G505" s="1"/>
      <c r="H505" s="1"/>
    </row>
    <row r="506" spans="3:8" x14ac:dyDescent="0.2">
      <c r="C506" s="1"/>
      <c r="D506" s="1"/>
      <c r="E506" s="1"/>
      <c r="F506" s="1"/>
      <c r="G506" s="1"/>
      <c r="H506" s="1"/>
    </row>
    <row r="507" spans="3:8" x14ac:dyDescent="0.2">
      <c r="C507" s="1"/>
      <c r="D507" s="1"/>
      <c r="E507" s="1"/>
      <c r="F507" s="1"/>
      <c r="G507" s="1"/>
      <c r="H507" s="1"/>
    </row>
    <row r="508" spans="3:8" x14ac:dyDescent="0.2">
      <c r="C508" s="1"/>
      <c r="D508" s="1"/>
      <c r="E508" s="1"/>
      <c r="F508" s="1"/>
      <c r="G508" s="1"/>
      <c r="H508" s="1"/>
    </row>
    <row r="509" spans="3:8" x14ac:dyDescent="0.2">
      <c r="C509" s="1"/>
      <c r="D509" s="1"/>
      <c r="E509" s="1"/>
      <c r="F509" s="1"/>
      <c r="G509" s="1"/>
      <c r="H509" s="1"/>
    </row>
    <row r="510" spans="3:8" x14ac:dyDescent="0.2">
      <c r="C510" s="1"/>
      <c r="D510" s="1"/>
      <c r="E510" s="1"/>
      <c r="F510" s="1"/>
      <c r="G510" s="1"/>
      <c r="H510" s="1"/>
    </row>
    <row r="511" spans="3:8" x14ac:dyDescent="0.2">
      <c r="C511" s="1"/>
      <c r="D511" s="1"/>
      <c r="E511" s="1"/>
      <c r="F511" s="1"/>
      <c r="G511" s="1"/>
      <c r="H511" s="1"/>
    </row>
    <row r="512" spans="3:8" x14ac:dyDescent="0.2">
      <c r="C512" s="1"/>
      <c r="D512" s="1"/>
      <c r="E512" s="1"/>
      <c r="F512" s="1"/>
      <c r="G512" s="1"/>
      <c r="H512" s="1"/>
    </row>
    <row r="513" spans="3:8" x14ac:dyDescent="0.2">
      <c r="C513" s="1"/>
      <c r="D513" s="1"/>
      <c r="E513" s="1"/>
      <c r="F513" s="1"/>
      <c r="G513" s="1"/>
      <c r="H513" s="1"/>
    </row>
    <row r="514" spans="3:8" x14ac:dyDescent="0.2">
      <c r="C514" s="1"/>
      <c r="D514" s="1"/>
      <c r="E514" s="1"/>
      <c r="F514" s="1"/>
      <c r="G514" s="1"/>
      <c r="H514" s="1"/>
    </row>
    <row r="515" spans="3:8" x14ac:dyDescent="0.2">
      <c r="C515" s="1"/>
      <c r="D515" s="1"/>
      <c r="E515" s="1"/>
      <c r="F515" s="1"/>
      <c r="G515" s="1"/>
      <c r="H515" s="1"/>
    </row>
    <row r="516" spans="3:8" x14ac:dyDescent="0.2">
      <c r="C516" s="1"/>
      <c r="D516" s="1"/>
      <c r="E516" s="1"/>
      <c r="F516" s="1"/>
      <c r="G516" s="1"/>
      <c r="H516" s="1"/>
    </row>
    <row r="517" spans="3:8" x14ac:dyDescent="0.2">
      <c r="C517" s="1"/>
      <c r="D517" s="1"/>
      <c r="E517" s="1"/>
      <c r="F517" s="1"/>
      <c r="G517" s="1"/>
      <c r="H517" s="1"/>
    </row>
    <row r="518" spans="3:8" x14ac:dyDescent="0.2">
      <c r="C518" s="1"/>
      <c r="D518" s="1"/>
      <c r="E518" s="1"/>
      <c r="F518" s="1"/>
      <c r="G518" s="1"/>
      <c r="H518" s="1"/>
    </row>
    <row r="519" spans="3:8" x14ac:dyDescent="0.2">
      <c r="C519" s="1"/>
      <c r="D519" s="1"/>
      <c r="E519" s="1"/>
      <c r="F519" s="1"/>
      <c r="G519" s="1"/>
      <c r="H519" s="1"/>
    </row>
    <row r="520" spans="3:8" x14ac:dyDescent="0.2">
      <c r="C520" s="1"/>
      <c r="D520" s="1"/>
      <c r="E520" s="1"/>
      <c r="F520" s="1"/>
      <c r="G520" s="1"/>
      <c r="H520" s="1"/>
    </row>
    <row r="521" spans="3:8" x14ac:dyDescent="0.2">
      <c r="C521" s="1"/>
      <c r="D521" s="1"/>
      <c r="E521" s="1"/>
      <c r="F521" s="1"/>
      <c r="G521" s="1"/>
      <c r="H521" s="1"/>
    </row>
    <row r="522" spans="3:8" x14ac:dyDescent="0.2">
      <c r="C522" s="1"/>
      <c r="D522" s="1"/>
      <c r="E522" s="1"/>
      <c r="F522" s="1"/>
      <c r="G522" s="1"/>
      <c r="H522" s="1"/>
    </row>
    <row r="523" spans="3:8" x14ac:dyDescent="0.2">
      <c r="C523" s="1"/>
      <c r="D523" s="1"/>
      <c r="E523" s="1"/>
      <c r="F523" s="1"/>
      <c r="G523" s="1"/>
      <c r="H523" s="1"/>
    </row>
    <row r="524" spans="3:8" x14ac:dyDescent="0.2">
      <c r="C524" s="1"/>
      <c r="D524" s="1"/>
      <c r="E524" s="1"/>
      <c r="F524" s="1"/>
      <c r="G524" s="1"/>
      <c r="H524" s="1"/>
    </row>
    <row r="525" spans="3:8" x14ac:dyDescent="0.2">
      <c r="C525" s="1"/>
      <c r="D525" s="1"/>
      <c r="E525" s="1"/>
      <c r="F525" s="1"/>
      <c r="G525" s="1"/>
      <c r="H525" s="1"/>
    </row>
    <row r="526" spans="3:8" x14ac:dyDescent="0.2">
      <c r="C526" s="1"/>
      <c r="D526" s="1"/>
      <c r="E526" s="1"/>
      <c r="F526" s="1"/>
      <c r="G526" s="1"/>
      <c r="H526" s="1"/>
    </row>
    <row r="527" spans="3:8" x14ac:dyDescent="0.2">
      <c r="C527" s="1"/>
      <c r="D527" s="1"/>
      <c r="E527" s="1"/>
      <c r="F527" s="1"/>
      <c r="G527" s="1"/>
      <c r="H527" s="1"/>
    </row>
    <row r="528" spans="3:8" x14ac:dyDescent="0.2">
      <c r="C528" s="1"/>
      <c r="D528" s="1"/>
      <c r="E528" s="1"/>
      <c r="F528" s="1"/>
      <c r="G528" s="1"/>
      <c r="H528" s="1"/>
    </row>
    <row r="529" spans="3:8" x14ac:dyDescent="0.2">
      <c r="C529" s="1"/>
      <c r="D529" s="1"/>
      <c r="E529" s="1"/>
      <c r="F529" s="1"/>
      <c r="G529" s="1"/>
      <c r="H529" s="1"/>
    </row>
    <row r="530" spans="3:8" x14ac:dyDescent="0.2">
      <c r="C530" s="1"/>
      <c r="D530" s="1"/>
      <c r="E530" s="1"/>
      <c r="F530" s="1"/>
      <c r="G530" s="1"/>
      <c r="H530" s="1"/>
    </row>
    <row r="531" spans="3:8" x14ac:dyDescent="0.2">
      <c r="C531" s="1"/>
      <c r="D531" s="1"/>
      <c r="E531" s="1"/>
      <c r="F531" s="1"/>
      <c r="G531" s="1"/>
      <c r="H531" s="1"/>
    </row>
    <row r="532" spans="3:8" x14ac:dyDescent="0.2">
      <c r="C532" s="1"/>
      <c r="D532" s="1"/>
      <c r="E532" s="1"/>
      <c r="F532" s="1"/>
      <c r="G532" s="1"/>
      <c r="H532" s="1"/>
    </row>
    <row r="533" spans="3:8" x14ac:dyDescent="0.2">
      <c r="C533" s="1"/>
      <c r="D533" s="1"/>
      <c r="E533" s="1"/>
      <c r="F533" s="1"/>
      <c r="G533" s="1"/>
      <c r="H533" s="1"/>
    </row>
    <row r="534" spans="3:8" x14ac:dyDescent="0.2">
      <c r="C534" s="1"/>
      <c r="D534" s="1"/>
      <c r="E534" s="1"/>
      <c r="F534" s="1"/>
      <c r="G534" s="1"/>
      <c r="H534" s="1"/>
    </row>
    <row r="535" spans="3:8" x14ac:dyDescent="0.2">
      <c r="C535" s="1"/>
      <c r="D535" s="1"/>
      <c r="E535" s="1"/>
      <c r="F535" s="1"/>
      <c r="G535" s="1"/>
      <c r="H535" s="1"/>
    </row>
    <row r="536" spans="3:8" x14ac:dyDescent="0.2">
      <c r="C536" s="1"/>
      <c r="D536" s="1"/>
      <c r="E536" s="1"/>
      <c r="F536" s="1"/>
      <c r="G536" s="1"/>
      <c r="H536" s="1"/>
    </row>
    <row r="537" spans="3:8" x14ac:dyDescent="0.2">
      <c r="C537" s="1"/>
      <c r="D537" s="1"/>
      <c r="E537" s="1"/>
      <c r="F537" s="1"/>
      <c r="G537" s="1"/>
      <c r="H537" s="1"/>
    </row>
    <row r="538" spans="3:8" x14ac:dyDescent="0.2">
      <c r="C538" s="1"/>
      <c r="D538" s="1"/>
      <c r="E538" s="1"/>
      <c r="F538" s="1"/>
      <c r="G538" s="1"/>
      <c r="H538" s="1"/>
    </row>
    <row r="539" spans="3:8" x14ac:dyDescent="0.2">
      <c r="C539" s="1"/>
      <c r="D539" s="1"/>
      <c r="E539" s="1"/>
      <c r="F539" s="1"/>
      <c r="G539" s="1"/>
      <c r="H539" s="1"/>
    </row>
    <row r="540" spans="3:8" x14ac:dyDescent="0.2">
      <c r="C540" s="1"/>
      <c r="D540" s="1"/>
      <c r="E540" s="1"/>
      <c r="F540" s="1"/>
      <c r="G540" s="1"/>
      <c r="H540" s="1"/>
    </row>
    <row r="541" spans="3:8" x14ac:dyDescent="0.2">
      <c r="C541" s="1"/>
      <c r="D541" s="1"/>
      <c r="E541" s="1"/>
      <c r="F541" s="1"/>
      <c r="G541" s="1"/>
      <c r="H541" s="1"/>
    </row>
    <row r="542" spans="3:8" x14ac:dyDescent="0.2">
      <c r="C542" s="1"/>
      <c r="D542" s="1"/>
      <c r="E542" s="1"/>
      <c r="F542" s="1"/>
      <c r="G542" s="1"/>
      <c r="H542" s="1"/>
    </row>
    <row r="543" spans="3:8" x14ac:dyDescent="0.2">
      <c r="C543" s="1"/>
      <c r="D543" s="1"/>
      <c r="E543" s="1"/>
      <c r="F543" s="1"/>
      <c r="G543" s="1"/>
      <c r="H543" s="1"/>
    </row>
    <row r="544" spans="3:8" x14ac:dyDescent="0.2">
      <c r="C544" s="1"/>
      <c r="D544" s="1"/>
      <c r="E544" s="1"/>
      <c r="F544" s="1"/>
      <c r="G544" s="1"/>
      <c r="H544" s="1"/>
    </row>
    <row r="545" spans="3:8" x14ac:dyDescent="0.2">
      <c r="C545" s="1"/>
      <c r="D545" s="1"/>
      <c r="E545" s="1"/>
      <c r="F545" s="1"/>
      <c r="G545" s="1"/>
      <c r="H545" s="1"/>
    </row>
    <row r="546" spans="3:8" x14ac:dyDescent="0.2">
      <c r="C546" s="1"/>
      <c r="D546" s="1"/>
      <c r="E546" s="1"/>
      <c r="F546" s="1"/>
      <c r="G546" s="1"/>
      <c r="H546" s="1"/>
    </row>
    <row r="547" spans="3:8" x14ac:dyDescent="0.2">
      <c r="C547" s="1"/>
      <c r="D547" s="1"/>
      <c r="E547" s="1"/>
      <c r="F547" s="1"/>
      <c r="G547" s="1"/>
      <c r="H547" s="1"/>
    </row>
    <row r="548" spans="3:8" x14ac:dyDescent="0.2">
      <c r="C548" s="1"/>
      <c r="D548" s="1"/>
      <c r="E548" s="1"/>
      <c r="F548" s="1"/>
      <c r="G548" s="1"/>
      <c r="H548" s="1"/>
    </row>
    <row r="549" spans="3:8" x14ac:dyDescent="0.2">
      <c r="C549" s="1"/>
      <c r="D549" s="1"/>
      <c r="E549" s="1"/>
      <c r="F549" s="1"/>
      <c r="G549" s="1"/>
      <c r="H549" s="1"/>
    </row>
    <row r="550" spans="3:8" x14ac:dyDescent="0.2">
      <c r="C550" s="1"/>
      <c r="D550" s="1"/>
      <c r="E550" s="1"/>
      <c r="F550" s="1"/>
      <c r="G550" s="1"/>
      <c r="H550" s="1"/>
    </row>
    <row r="551" spans="3:8" x14ac:dyDescent="0.2">
      <c r="C551" s="1"/>
      <c r="D551" s="1"/>
      <c r="E551" s="1"/>
      <c r="F551" s="1"/>
      <c r="G551" s="1"/>
      <c r="H551" s="1"/>
    </row>
    <row r="552" spans="3:8" x14ac:dyDescent="0.2">
      <c r="C552" s="1"/>
      <c r="D552" s="1"/>
      <c r="E552" s="1"/>
      <c r="F552" s="1"/>
      <c r="G552" s="1"/>
      <c r="H552" s="1"/>
    </row>
    <row r="553" spans="3:8" x14ac:dyDescent="0.2">
      <c r="C553" s="1"/>
      <c r="D553" s="1"/>
      <c r="E553" s="1"/>
      <c r="F553" s="1"/>
      <c r="G553" s="1"/>
      <c r="H553" s="1"/>
    </row>
    <row r="554" spans="3:8" x14ac:dyDescent="0.2">
      <c r="C554" s="1"/>
      <c r="D554" s="1"/>
      <c r="E554" s="1"/>
      <c r="F554" s="1"/>
      <c r="G554" s="1"/>
      <c r="H554" s="1"/>
    </row>
    <row r="555" spans="3:8" x14ac:dyDescent="0.2">
      <c r="C555" s="1"/>
      <c r="D555" s="1"/>
      <c r="E555" s="1"/>
      <c r="F555" s="1"/>
      <c r="G555" s="1"/>
      <c r="H555" s="1"/>
    </row>
    <row r="556" spans="3:8" x14ac:dyDescent="0.2">
      <c r="C556" s="1"/>
      <c r="D556" s="1"/>
      <c r="E556" s="1"/>
      <c r="F556" s="1"/>
      <c r="G556" s="1"/>
      <c r="H556" s="1"/>
    </row>
    <row r="557" spans="3:8" x14ac:dyDescent="0.2">
      <c r="C557" s="1"/>
      <c r="D557" s="1"/>
      <c r="E557" s="1"/>
      <c r="F557" s="1"/>
      <c r="G557" s="1"/>
      <c r="H557" s="1"/>
    </row>
    <row r="558" spans="3:8" x14ac:dyDescent="0.2">
      <c r="C558" s="1"/>
      <c r="D558" s="1"/>
      <c r="E558" s="1"/>
      <c r="F558" s="1"/>
      <c r="G558" s="1"/>
      <c r="H558" s="1"/>
    </row>
    <row r="559" spans="3:8" x14ac:dyDescent="0.2">
      <c r="C559" s="1"/>
      <c r="D559" s="1"/>
      <c r="E559" s="1"/>
      <c r="F559" s="1"/>
      <c r="G559" s="1"/>
      <c r="H559" s="1"/>
    </row>
    <row r="560" spans="3:8" x14ac:dyDescent="0.2">
      <c r="C560" s="1"/>
      <c r="D560" s="1"/>
      <c r="E560" s="1"/>
      <c r="F560" s="1"/>
      <c r="G560" s="1"/>
      <c r="H560" s="1"/>
    </row>
    <row r="561" spans="3:8" x14ac:dyDescent="0.2">
      <c r="C561" s="1"/>
      <c r="D561" s="1"/>
      <c r="E561" s="1"/>
      <c r="F561" s="1"/>
      <c r="G561" s="1"/>
      <c r="H561" s="1"/>
    </row>
    <row r="562" spans="3:8" x14ac:dyDescent="0.2">
      <c r="C562" s="1"/>
      <c r="D562" s="1"/>
      <c r="E562" s="1"/>
      <c r="F562" s="1"/>
      <c r="G562" s="1"/>
      <c r="H562" s="1"/>
    </row>
    <row r="563" spans="3:8" x14ac:dyDescent="0.2">
      <c r="C563" s="1"/>
      <c r="D563" s="1"/>
      <c r="E563" s="1"/>
      <c r="F563" s="1"/>
      <c r="G563" s="1"/>
      <c r="H563" s="1"/>
    </row>
    <row r="564" spans="3:8" x14ac:dyDescent="0.2">
      <c r="C564" s="1"/>
      <c r="D564" s="1"/>
      <c r="E564" s="1"/>
      <c r="F564" s="1"/>
      <c r="G564" s="1"/>
      <c r="H564" s="1"/>
    </row>
    <row r="565" spans="3:8" x14ac:dyDescent="0.2">
      <c r="C565" s="1"/>
      <c r="D565" s="1"/>
      <c r="E565" s="1"/>
      <c r="F565" s="1"/>
      <c r="G565" s="1"/>
      <c r="H565" s="1"/>
    </row>
    <row r="566" spans="3:8" x14ac:dyDescent="0.2">
      <c r="C566" s="1"/>
      <c r="D566" s="1"/>
      <c r="E566" s="1"/>
      <c r="F566" s="1"/>
      <c r="G566" s="1"/>
      <c r="H566" s="1"/>
    </row>
    <row r="567" spans="3:8" x14ac:dyDescent="0.2">
      <c r="C567" s="1"/>
      <c r="D567" s="1"/>
      <c r="E567" s="1"/>
      <c r="F567" s="1"/>
      <c r="G567" s="1"/>
      <c r="H567" s="1"/>
    </row>
    <row r="568" spans="3:8" x14ac:dyDescent="0.2">
      <c r="C568" s="1"/>
      <c r="D568" s="1"/>
      <c r="E568" s="1"/>
      <c r="F568" s="1"/>
      <c r="G568" s="1"/>
      <c r="H568" s="1"/>
    </row>
    <row r="569" spans="3:8" x14ac:dyDescent="0.2">
      <c r="C569" s="1"/>
      <c r="D569" s="1"/>
      <c r="E569" s="1"/>
      <c r="F569" s="1"/>
      <c r="G569" s="1"/>
      <c r="H569" s="1"/>
    </row>
    <row r="570" spans="3:8" x14ac:dyDescent="0.2">
      <c r="C570" s="1"/>
      <c r="D570" s="1"/>
      <c r="E570" s="1"/>
      <c r="F570" s="1"/>
      <c r="G570" s="1"/>
      <c r="H570" s="1"/>
    </row>
    <row r="571" spans="3:8" x14ac:dyDescent="0.2">
      <c r="C571" s="1"/>
      <c r="D571" s="1"/>
      <c r="E571" s="1"/>
      <c r="F571" s="1"/>
      <c r="G571" s="1"/>
      <c r="H571" s="1"/>
    </row>
    <row r="572" spans="3:8" x14ac:dyDescent="0.2">
      <c r="C572" s="1"/>
      <c r="D572" s="1"/>
      <c r="E572" s="1"/>
      <c r="F572" s="1"/>
      <c r="G572" s="1"/>
      <c r="H572" s="1"/>
    </row>
    <row r="573" spans="3:8" x14ac:dyDescent="0.2">
      <c r="C573" s="1"/>
      <c r="D573" s="1"/>
      <c r="E573" s="1"/>
      <c r="F573" s="1"/>
      <c r="G573" s="1"/>
      <c r="H573" s="1"/>
    </row>
    <row r="574" spans="3:8" x14ac:dyDescent="0.2">
      <c r="C574" s="1"/>
      <c r="D574" s="1"/>
      <c r="E574" s="1"/>
      <c r="F574" s="1"/>
      <c r="G574" s="1"/>
      <c r="H574" s="1"/>
    </row>
    <row r="575" spans="3:8" x14ac:dyDescent="0.2">
      <c r="C575" s="1"/>
      <c r="D575" s="1"/>
      <c r="E575" s="1"/>
      <c r="F575" s="1"/>
      <c r="G575" s="1"/>
      <c r="H575" s="1"/>
    </row>
    <row r="576" spans="3:8" x14ac:dyDescent="0.2">
      <c r="C576" s="1"/>
      <c r="D576" s="1"/>
      <c r="E576" s="1"/>
      <c r="F576" s="1"/>
      <c r="G576" s="1"/>
      <c r="H576" s="1"/>
    </row>
    <row r="577" spans="3:8" x14ac:dyDescent="0.2">
      <c r="C577" s="1"/>
      <c r="D577" s="1"/>
      <c r="E577" s="1"/>
      <c r="F577" s="1"/>
      <c r="G577" s="1"/>
      <c r="H577" s="1"/>
    </row>
    <row r="578" spans="3:8" x14ac:dyDescent="0.2">
      <c r="C578" s="1"/>
      <c r="D578" s="1"/>
      <c r="E578" s="1"/>
      <c r="F578" s="1"/>
      <c r="G578" s="1"/>
      <c r="H578" s="1"/>
    </row>
    <row r="579" spans="3:8" x14ac:dyDescent="0.2">
      <c r="C579" s="1"/>
      <c r="D579" s="1"/>
      <c r="E579" s="1"/>
      <c r="F579" s="1"/>
      <c r="G579" s="1"/>
      <c r="H579" s="1"/>
    </row>
    <row r="580" spans="3:8" x14ac:dyDescent="0.2">
      <c r="C580" s="1"/>
      <c r="D580" s="1"/>
      <c r="E580" s="1"/>
      <c r="F580" s="1"/>
      <c r="G580" s="1"/>
      <c r="H580" s="1"/>
    </row>
    <row r="581" spans="3:8" x14ac:dyDescent="0.2">
      <c r="C581" s="1"/>
      <c r="D581" s="1"/>
      <c r="E581" s="1"/>
      <c r="F581" s="1"/>
      <c r="G581" s="1"/>
      <c r="H581" s="1"/>
    </row>
    <row r="582" spans="3:8" x14ac:dyDescent="0.2">
      <c r="C582" s="1"/>
      <c r="D582" s="1"/>
      <c r="E582" s="1"/>
      <c r="F582" s="1"/>
      <c r="G582" s="1"/>
      <c r="H582" s="1"/>
    </row>
    <row r="583" spans="3:8" x14ac:dyDescent="0.2">
      <c r="C583" s="1"/>
      <c r="D583" s="1"/>
      <c r="E583" s="1"/>
      <c r="F583" s="1"/>
      <c r="G583" s="1"/>
      <c r="H583" s="1"/>
    </row>
    <row r="584" spans="3:8" x14ac:dyDescent="0.2">
      <c r="C584" s="1"/>
      <c r="D584" s="1"/>
      <c r="E584" s="1"/>
      <c r="F584" s="1"/>
      <c r="G584" s="1"/>
      <c r="H584" s="1"/>
    </row>
    <row r="585" spans="3:8" x14ac:dyDescent="0.2">
      <c r="C585" s="1"/>
      <c r="D585" s="1"/>
      <c r="E585" s="1"/>
      <c r="F585" s="1"/>
      <c r="G585" s="1"/>
      <c r="H585" s="1"/>
    </row>
    <row r="586" spans="3:8" x14ac:dyDescent="0.2">
      <c r="C586" s="1"/>
      <c r="D586" s="1"/>
      <c r="E586" s="1"/>
      <c r="F586" s="1"/>
      <c r="G586" s="1"/>
      <c r="H586" s="1"/>
    </row>
    <row r="587" spans="3:8" x14ac:dyDescent="0.2">
      <c r="C587" s="1"/>
      <c r="D587" s="1"/>
      <c r="E587" s="1"/>
      <c r="F587" s="1"/>
      <c r="G587" s="1"/>
      <c r="H587" s="1"/>
    </row>
    <row r="588" spans="3:8" x14ac:dyDescent="0.2">
      <c r="C588" s="1"/>
      <c r="D588" s="1"/>
      <c r="E588" s="1"/>
      <c r="F588" s="1"/>
      <c r="G588" s="1"/>
      <c r="H588" s="1"/>
    </row>
    <row r="589" spans="3:8" x14ac:dyDescent="0.2">
      <c r="C589" s="1"/>
      <c r="D589" s="1"/>
      <c r="E589" s="1"/>
      <c r="F589" s="1"/>
      <c r="G589" s="1"/>
      <c r="H589" s="1"/>
    </row>
    <row r="590" spans="3:8" x14ac:dyDescent="0.2">
      <c r="C590" s="1"/>
      <c r="D590" s="1"/>
      <c r="E590" s="1"/>
      <c r="F590" s="1"/>
      <c r="G590" s="1"/>
      <c r="H590" s="1"/>
    </row>
    <row r="591" spans="3:8" x14ac:dyDescent="0.2">
      <c r="C591" s="1"/>
      <c r="D591" s="1"/>
      <c r="E591" s="1"/>
      <c r="F591" s="1"/>
      <c r="G591" s="1"/>
      <c r="H591" s="1"/>
    </row>
    <row r="592" spans="3:8" x14ac:dyDescent="0.2">
      <c r="C592" s="1"/>
      <c r="D592" s="1"/>
      <c r="E592" s="1"/>
      <c r="F592" s="1"/>
      <c r="G592" s="1"/>
      <c r="H592" s="1"/>
    </row>
    <row r="593" spans="3:8" x14ac:dyDescent="0.2">
      <c r="C593" s="1"/>
      <c r="D593" s="1"/>
      <c r="E593" s="1"/>
      <c r="F593" s="1"/>
      <c r="G593" s="1"/>
      <c r="H593" s="1"/>
    </row>
    <row r="594" spans="3:8" x14ac:dyDescent="0.2">
      <c r="C594" s="1"/>
      <c r="D594" s="1"/>
      <c r="E594" s="1"/>
      <c r="F594" s="1"/>
      <c r="G594" s="1"/>
      <c r="H594" s="1"/>
    </row>
    <row r="595" spans="3:8" x14ac:dyDescent="0.2">
      <c r="C595" s="1"/>
      <c r="D595" s="1"/>
      <c r="E595" s="1"/>
      <c r="F595" s="1"/>
      <c r="G595" s="1"/>
      <c r="H595" s="1"/>
    </row>
    <row r="596" spans="3:8" x14ac:dyDescent="0.2">
      <c r="C596" s="1"/>
      <c r="D596" s="1"/>
      <c r="E596" s="1"/>
      <c r="F596" s="1"/>
      <c r="G596" s="1"/>
      <c r="H596" s="1"/>
    </row>
    <row r="597" spans="3:8" x14ac:dyDescent="0.2">
      <c r="C597" s="1"/>
      <c r="D597" s="1"/>
      <c r="E597" s="1"/>
      <c r="F597" s="1"/>
      <c r="G597" s="1"/>
      <c r="H597" s="1"/>
    </row>
    <row r="598" spans="3:8" x14ac:dyDescent="0.2">
      <c r="C598" s="1"/>
      <c r="D598" s="1"/>
      <c r="E598" s="1"/>
      <c r="F598" s="1"/>
      <c r="G598" s="1"/>
      <c r="H598" s="1"/>
    </row>
    <row r="599" spans="3:8" x14ac:dyDescent="0.2">
      <c r="C599" s="1"/>
      <c r="D599" s="1"/>
      <c r="E599" s="1"/>
      <c r="F599" s="1"/>
      <c r="G599" s="1"/>
      <c r="H599" s="1"/>
    </row>
    <row r="600" spans="3:8" x14ac:dyDescent="0.2">
      <c r="C600" s="1"/>
      <c r="D600" s="1"/>
      <c r="E600" s="1"/>
      <c r="F600" s="1"/>
      <c r="G600" s="1"/>
      <c r="H600" s="1"/>
    </row>
    <row r="601" spans="3:8" x14ac:dyDescent="0.2">
      <c r="C601" s="1"/>
      <c r="D601" s="1"/>
      <c r="E601" s="1"/>
      <c r="F601" s="1"/>
      <c r="G601" s="1"/>
      <c r="H601" s="1"/>
    </row>
    <row r="602" spans="3:8" x14ac:dyDescent="0.2">
      <c r="C602" s="1"/>
      <c r="D602" s="1"/>
      <c r="E602" s="1"/>
      <c r="F602" s="1"/>
      <c r="G602" s="1"/>
      <c r="H602" s="1"/>
    </row>
    <row r="603" spans="3:8" x14ac:dyDescent="0.2">
      <c r="C603" s="1"/>
      <c r="D603" s="1"/>
      <c r="E603" s="1"/>
      <c r="F603" s="1"/>
      <c r="G603" s="1"/>
      <c r="H603" s="1"/>
    </row>
    <row r="604" spans="3:8" x14ac:dyDescent="0.2">
      <c r="C604" s="1"/>
      <c r="D604" s="1"/>
      <c r="E604" s="1"/>
      <c r="F604" s="1"/>
      <c r="G604" s="1"/>
      <c r="H604" s="1"/>
    </row>
    <row r="605" spans="3:8" x14ac:dyDescent="0.2">
      <c r="C605" s="1"/>
      <c r="D605" s="1"/>
      <c r="E605" s="1"/>
      <c r="F605" s="1"/>
      <c r="G605" s="1"/>
      <c r="H605" s="1"/>
    </row>
    <row r="606" spans="3:8" x14ac:dyDescent="0.2">
      <c r="C606" s="1"/>
      <c r="D606" s="1"/>
      <c r="E606" s="1"/>
      <c r="F606" s="1"/>
      <c r="G606" s="1"/>
      <c r="H606" s="1"/>
    </row>
    <row r="607" spans="3:8" x14ac:dyDescent="0.2">
      <c r="C607" s="1"/>
      <c r="D607" s="1"/>
      <c r="E607" s="1"/>
      <c r="F607" s="1"/>
      <c r="G607" s="1"/>
      <c r="H607" s="1"/>
    </row>
    <row r="608" spans="3:8" x14ac:dyDescent="0.2">
      <c r="C608" s="1"/>
      <c r="D608" s="1"/>
      <c r="E608" s="1"/>
      <c r="F608" s="1"/>
      <c r="G608" s="1"/>
      <c r="H608" s="1"/>
    </row>
    <row r="609" spans="3:8" x14ac:dyDescent="0.2">
      <c r="C609" s="1"/>
      <c r="D609" s="1"/>
      <c r="E609" s="1"/>
      <c r="F609" s="1"/>
      <c r="G609" s="1"/>
      <c r="H609" s="1"/>
    </row>
    <row r="610" spans="3:8" x14ac:dyDescent="0.2">
      <c r="C610" s="1"/>
      <c r="D610" s="1"/>
      <c r="E610" s="1"/>
      <c r="F610" s="1"/>
      <c r="G610" s="1"/>
      <c r="H610" s="1"/>
    </row>
    <row r="611" spans="3:8" x14ac:dyDescent="0.2">
      <c r="C611" s="1"/>
      <c r="D611" s="1"/>
      <c r="E611" s="1"/>
      <c r="F611" s="1"/>
      <c r="G611" s="1"/>
      <c r="H611" s="1"/>
    </row>
    <row r="612" spans="3:8" x14ac:dyDescent="0.2">
      <c r="C612" s="1"/>
      <c r="D612" s="1"/>
      <c r="E612" s="1"/>
      <c r="F612" s="1"/>
      <c r="G612" s="1"/>
      <c r="H612" s="1"/>
    </row>
    <row r="613" spans="3:8" x14ac:dyDescent="0.2">
      <c r="C613" s="1"/>
      <c r="D613" s="1"/>
      <c r="E613" s="1"/>
      <c r="F613" s="1"/>
      <c r="G613" s="1"/>
      <c r="H613" s="1"/>
    </row>
    <row r="614" spans="3:8" x14ac:dyDescent="0.2">
      <c r="C614" s="1"/>
      <c r="D614" s="1"/>
      <c r="E614" s="1"/>
      <c r="F614" s="1"/>
      <c r="G614" s="1"/>
      <c r="H614" s="1"/>
    </row>
    <row r="615" spans="3:8" x14ac:dyDescent="0.2">
      <c r="C615" s="1"/>
      <c r="D615" s="1"/>
      <c r="E615" s="1"/>
      <c r="F615" s="1"/>
      <c r="G615" s="1"/>
      <c r="H615" s="1"/>
    </row>
    <row r="616" spans="3:8" x14ac:dyDescent="0.2">
      <c r="C616" s="1"/>
      <c r="D616" s="1"/>
      <c r="E616" s="1"/>
      <c r="F616" s="1"/>
      <c r="G616" s="1"/>
      <c r="H616" s="1"/>
    </row>
    <row r="617" spans="3:8" x14ac:dyDescent="0.2">
      <c r="C617" s="1"/>
      <c r="D617" s="1"/>
      <c r="E617" s="1"/>
      <c r="F617" s="1"/>
      <c r="G617" s="1"/>
      <c r="H617" s="1"/>
    </row>
    <row r="618" spans="3:8" x14ac:dyDescent="0.2">
      <c r="C618" s="1"/>
      <c r="D618" s="1"/>
      <c r="E618" s="1"/>
      <c r="F618" s="1"/>
      <c r="G618" s="1"/>
      <c r="H618" s="1"/>
    </row>
    <row r="619" spans="3:8" x14ac:dyDescent="0.2">
      <c r="C619" s="1"/>
      <c r="D619" s="1"/>
      <c r="E619" s="1"/>
      <c r="F619" s="1"/>
      <c r="G619" s="1"/>
      <c r="H619" s="1"/>
    </row>
    <row r="620" spans="3:8" x14ac:dyDescent="0.2">
      <c r="C620" s="1"/>
      <c r="D620" s="1"/>
      <c r="E620" s="1"/>
      <c r="F620" s="1"/>
      <c r="G620" s="1"/>
      <c r="H620" s="1"/>
    </row>
    <row r="621" spans="3:8" x14ac:dyDescent="0.2">
      <c r="C621" s="1"/>
      <c r="D621" s="1"/>
      <c r="E621" s="1"/>
      <c r="F621" s="1"/>
      <c r="G621" s="1"/>
      <c r="H621" s="1"/>
    </row>
    <row r="622" spans="3:8" x14ac:dyDescent="0.2">
      <c r="C622" s="1"/>
      <c r="D622" s="1"/>
      <c r="E622" s="1"/>
      <c r="F622" s="1"/>
      <c r="G622" s="1"/>
      <c r="H622" s="1"/>
    </row>
    <row r="623" spans="3:8" x14ac:dyDescent="0.2">
      <c r="C623" s="1"/>
      <c r="D623" s="1"/>
      <c r="E623" s="1"/>
      <c r="F623" s="1"/>
      <c r="G623" s="1"/>
      <c r="H623" s="1"/>
    </row>
    <row r="624" spans="3:8" x14ac:dyDescent="0.2">
      <c r="C624" s="1"/>
      <c r="D624" s="1"/>
      <c r="E624" s="1"/>
      <c r="F624" s="1"/>
      <c r="G624" s="1"/>
      <c r="H624" s="1"/>
    </row>
    <row r="625" spans="3:8" x14ac:dyDescent="0.2">
      <c r="C625" s="1"/>
      <c r="D625" s="1"/>
      <c r="E625" s="1"/>
      <c r="F625" s="1"/>
      <c r="G625" s="1"/>
      <c r="H625" s="1"/>
    </row>
    <row r="626" spans="3:8" x14ac:dyDescent="0.2">
      <c r="C626" s="1"/>
      <c r="D626" s="1"/>
      <c r="E626" s="1"/>
      <c r="F626" s="1"/>
      <c r="G626" s="1"/>
      <c r="H626" s="1"/>
    </row>
    <row r="627" spans="3:8" x14ac:dyDescent="0.2">
      <c r="C627" s="1"/>
      <c r="D627" s="1"/>
      <c r="E627" s="1"/>
      <c r="F627" s="1"/>
      <c r="G627" s="1"/>
      <c r="H627" s="1"/>
    </row>
    <row r="628" spans="3:8" x14ac:dyDescent="0.2">
      <c r="C628" s="1"/>
      <c r="D628" s="1"/>
      <c r="E628" s="1"/>
      <c r="F628" s="1"/>
      <c r="G628" s="1"/>
      <c r="H628" s="1"/>
    </row>
    <row r="629" spans="3:8" x14ac:dyDescent="0.2">
      <c r="C629" s="1"/>
      <c r="D629" s="1"/>
      <c r="E629" s="1"/>
      <c r="F629" s="1"/>
      <c r="G629" s="1"/>
      <c r="H629" s="1"/>
    </row>
    <row r="630" spans="3:8" x14ac:dyDescent="0.2">
      <c r="C630" s="1"/>
      <c r="D630" s="1"/>
      <c r="E630" s="1"/>
      <c r="F630" s="1"/>
      <c r="G630" s="1"/>
      <c r="H630" s="1"/>
    </row>
    <row r="631" spans="3:8" x14ac:dyDescent="0.2">
      <c r="C631" s="1"/>
      <c r="D631" s="1"/>
      <c r="E631" s="1"/>
      <c r="F631" s="1"/>
      <c r="G631" s="1"/>
      <c r="H631" s="1"/>
    </row>
    <row r="632" spans="3:8" x14ac:dyDescent="0.2">
      <c r="C632" s="1"/>
      <c r="D632" s="1"/>
      <c r="E632" s="1"/>
      <c r="F632" s="1"/>
      <c r="G632" s="1"/>
      <c r="H632" s="1"/>
    </row>
    <row r="633" spans="3:8" x14ac:dyDescent="0.2">
      <c r="C633" s="1"/>
      <c r="D633" s="1"/>
      <c r="E633" s="1"/>
      <c r="F633" s="1"/>
      <c r="G633" s="1"/>
      <c r="H633" s="1"/>
    </row>
    <row r="634" spans="3:8" x14ac:dyDescent="0.2">
      <c r="C634" s="1"/>
      <c r="D634" s="1"/>
      <c r="E634" s="1"/>
      <c r="F634" s="1"/>
      <c r="G634" s="1"/>
      <c r="H634" s="1"/>
    </row>
    <row r="635" spans="3:8" x14ac:dyDescent="0.2">
      <c r="C635" s="1"/>
      <c r="D635" s="1"/>
      <c r="E635" s="1"/>
      <c r="F635" s="1"/>
      <c r="G635" s="1"/>
      <c r="H635" s="1"/>
    </row>
    <row r="636" spans="3:8" x14ac:dyDescent="0.2">
      <c r="C636" s="1"/>
      <c r="D636" s="1"/>
      <c r="E636" s="1"/>
      <c r="F636" s="1"/>
      <c r="G636" s="1"/>
      <c r="H636" s="1"/>
    </row>
    <row r="637" spans="3:8" x14ac:dyDescent="0.2">
      <c r="C637" s="1"/>
      <c r="D637" s="1"/>
      <c r="E637" s="1"/>
      <c r="F637" s="1"/>
      <c r="G637" s="1"/>
      <c r="H637" s="1"/>
    </row>
    <row r="638" spans="3:8" x14ac:dyDescent="0.2">
      <c r="C638" s="1"/>
      <c r="D638" s="1"/>
      <c r="E638" s="1"/>
      <c r="F638" s="1"/>
      <c r="G638" s="1"/>
      <c r="H638" s="1"/>
    </row>
    <row r="639" spans="3:8" x14ac:dyDescent="0.2">
      <c r="C639" s="1"/>
      <c r="D639" s="1"/>
      <c r="E639" s="1"/>
      <c r="F639" s="1"/>
      <c r="G639" s="1"/>
      <c r="H639" s="1"/>
    </row>
    <row r="640" spans="3:8" x14ac:dyDescent="0.2">
      <c r="C640" s="1"/>
      <c r="D640" s="1"/>
      <c r="E640" s="1"/>
      <c r="F640" s="1"/>
      <c r="G640" s="1"/>
      <c r="H640" s="1"/>
    </row>
    <row r="641" spans="3:8" x14ac:dyDescent="0.2">
      <c r="C641" s="1"/>
      <c r="D641" s="1"/>
      <c r="E641" s="1"/>
      <c r="F641" s="1"/>
      <c r="G641" s="1"/>
      <c r="H641" s="1"/>
    </row>
    <row r="642" spans="3:8" x14ac:dyDescent="0.2">
      <c r="C642" s="1"/>
      <c r="D642" s="1"/>
      <c r="E642" s="1"/>
      <c r="F642" s="1"/>
      <c r="G642" s="1"/>
      <c r="H642" s="1"/>
    </row>
    <row r="643" spans="3:8" x14ac:dyDescent="0.2">
      <c r="C643" s="1"/>
      <c r="D643" s="1"/>
      <c r="E643" s="1"/>
      <c r="F643" s="1"/>
      <c r="G643" s="1"/>
      <c r="H643" s="1"/>
    </row>
    <row r="644" spans="3:8" x14ac:dyDescent="0.2">
      <c r="C644" s="1"/>
      <c r="D644" s="1"/>
      <c r="E644" s="1"/>
      <c r="F644" s="1"/>
      <c r="G644" s="1"/>
      <c r="H644" s="1"/>
    </row>
    <row r="645" spans="3:8" x14ac:dyDescent="0.2">
      <c r="C645" s="1"/>
      <c r="D645" s="1"/>
      <c r="E645" s="1"/>
      <c r="F645" s="1"/>
      <c r="G645" s="1"/>
      <c r="H645" s="1"/>
    </row>
    <row r="646" spans="3:8" x14ac:dyDescent="0.2">
      <c r="C646" s="1"/>
      <c r="D646" s="1"/>
      <c r="E646" s="1"/>
      <c r="F646" s="1"/>
      <c r="G646" s="1"/>
      <c r="H646" s="1"/>
    </row>
    <row r="647" spans="3:8" x14ac:dyDescent="0.2">
      <c r="C647" s="1"/>
      <c r="D647" s="1"/>
      <c r="E647" s="1"/>
      <c r="F647" s="1"/>
      <c r="G647" s="1"/>
      <c r="H647" s="1"/>
    </row>
    <row r="648" spans="3:8" x14ac:dyDescent="0.2">
      <c r="C648" s="1"/>
      <c r="D648" s="1"/>
      <c r="E648" s="1"/>
      <c r="F648" s="1"/>
      <c r="G648" s="1"/>
      <c r="H648" s="1"/>
    </row>
    <row r="649" spans="3:8" x14ac:dyDescent="0.2">
      <c r="C649" s="1"/>
      <c r="D649" s="1"/>
      <c r="E649" s="1"/>
      <c r="F649" s="1"/>
      <c r="G649" s="1"/>
      <c r="H649" s="1"/>
    </row>
    <row r="650" spans="3:8" x14ac:dyDescent="0.2">
      <c r="C650" s="1"/>
      <c r="D650" s="1"/>
      <c r="E650" s="1"/>
      <c r="F650" s="1"/>
      <c r="G650" s="1"/>
      <c r="H650" s="1"/>
    </row>
    <row r="651" spans="3:8" x14ac:dyDescent="0.2">
      <c r="C651" s="1"/>
      <c r="D651" s="1"/>
      <c r="E651" s="1"/>
      <c r="F651" s="1"/>
      <c r="G651" s="1"/>
      <c r="H651" s="1"/>
    </row>
    <row r="652" spans="3:8" x14ac:dyDescent="0.2">
      <c r="C652" s="1"/>
      <c r="D652" s="1"/>
      <c r="E652" s="1"/>
      <c r="F652" s="1"/>
      <c r="G652" s="1"/>
      <c r="H652" s="1"/>
    </row>
    <row r="653" spans="3:8" x14ac:dyDescent="0.2">
      <c r="C653" s="1"/>
      <c r="D653" s="1"/>
      <c r="E653" s="1"/>
      <c r="F653" s="1"/>
      <c r="G653" s="1"/>
      <c r="H653" s="1"/>
    </row>
    <row r="654" spans="3:8" x14ac:dyDescent="0.2">
      <c r="C654" s="1"/>
      <c r="D654" s="1"/>
      <c r="E654" s="1"/>
      <c r="F654" s="1"/>
      <c r="G654" s="1"/>
      <c r="H654" s="1"/>
    </row>
    <row r="655" spans="3:8" x14ac:dyDescent="0.2">
      <c r="C655" s="1"/>
      <c r="D655" s="1"/>
      <c r="E655" s="1"/>
      <c r="F655" s="1"/>
      <c r="G655" s="1"/>
      <c r="H655" s="1"/>
    </row>
    <row r="656" spans="3:8" x14ac:dyDescent="0.2">
      <c r="C656" s="1"/>
      <c r="D656" s="1"/>
      <c r="E656" s="1"/>
      <c r="F656" s="1"/>
      <c r="G656" s="1"/>
      <c r="H656" s="1"/>
    </row>
    <row r="657" spans="3:8" x14ac:dyDescent="0.2">
      <c r="C657" s="1"/>
      <c r="D657" s="1"/>
      <c r="E657" s="1"/>
      <c r="F657" s="1"/>
      <c r="G657" s="1"/>
      <c r="H657" s="1"/>
    </row>
    <row r="658" spans="3:8" x14ac:dyDescent="0.2">
      <c r="C658" s="1"/>
      <c r="D658" s="1"/>
      <c r="E658" s="1"/>
      <c r="F658" s="1"/>
      <c r="G658" s="1"/>
      <c r="H658" s="1"/>
    </row>
    <row r="659" spans="3:8" x14ac:dyDescent="0.2">
      <c r="C659" s="1"/>
      <c r="D659" s="1"/>
      <c r="E659" s="1"/>
      <c r="F659" s="1"/>
      <c r="G659" s="1"/>
      <c r="H659" s="1"/>
    </row>
    <row r="660" spans="3:8" x14ac:dyDescent="0.2">
      <c r="C660" s="1"/>
      <c r="D660" s="1"/>
      <c r="E660" s="1"/>
      <c r="F660" s="1"/>
      <c r="G660" s="1"/>
      <c r="H660" s="1"/>
    </row>
    <row r="661" spans="3:8" x14ac:dyDescent="0.2">
      <c r="C661" s="1"/>
      <c r="D661" s="1"/>
      <c r="E661" s="1"/>
      <c r="F661" s="1"/>
      <c r="G661" s="1"/>
      <c r="H661" s="1"/>
    </row>
    <row r="662" spans="3:8" x14ac:dyDescent="0.2">
      <c r="C662" s="1"/>
      <c r="D662" s="1"/>
      <c r="E662" s="1"/>
      <c r="F662" s="1"/>
      <c r="G662" s="1"/>
      <c r="H662" s="1"/>
    </row>
    <row r="663" spans="3:8" x14ac:dyDescent="0.2">
      <c r="C663" s="1"/>
      <c r="D663" s="1"/>
      <c r="E663" s="1"/>
      <c r="F663" s="1"/>
      <c r="G663" s="1"/>
      <c r="H663" s="1"/>
    </row>
    <row r="664" spans="3:8" x14ac:dyDescent="0.2">
      <c r="C664" s="1"/>
      <c r="D664" s="1"/>
      <c r="E664" s="1"/>
      <c r="F664" s="1"/>
      <c r="G664" s="1"/>
      <c r="H664" s="1"/>
    </row>
    <row r="665" spans="3:8" x14ac:dyDescent="0.2">
      <c r="C665" s="1"/>
      <c r="D665" s="1"/>
      <c r="E665" s="1"/>
      <c r="F665" s="1"/>
      <c r="G665" s="1"/>
      <c r="H665" s="1"/>
    </row>
    <row r="666" spans="3:8" x14ac:dyDescent="0.2">
      <c r="C666" s="1"/>
      <c r="D666" s="1"/>
      <c r="E666" s="1"/>
      <c r="F666" s="1"/>
      <c r="G666" s="1"/>
      <c r="H666" s="1"/>
    </row>
    <row r="667" spans="3:8" x14ac:dyDescent="0.2">
      <c r="C667" s="1"/>
      <c r="D667" s="1"/>
      <c r="E667" s="1"/>
      <c r="F667" s="1"/>
      <c r="G667" s="1"/>
      <c r="H667" s="1"/>
    </row>
    <row r="668" spans="3:8" x14ac:dyDescent="0.2">
      <c r="C668" s="1"/>
      <c r="D668" s="1"/>
      <c r="E668" s="1"/>
      <c r="F668" s="1"/>
      <c r="G668" s="1"/>
      <c r="H668" s="1"/>
    </row>
    <row r="669" spans="3:8" x14ac:dyDescent="0.2">
      <c r="C669" s="1"/>
      <c r="D669" s="1"/>
      <c r="E669" s="1"/>
      <c r="F669" s="1"/>
      <c r="G669" s="1"/>
      <c r="H669" s="1"/>
    </row>
    <row r="670" spans="3:8" x14ac:dyDescent="0.2">
      <c r="C670" s="1"/>
      <c r="D670" s="1"/>
      <c r="E670" s="1"/>
      <c r="F670" s="1"/>
      <c r="G670" s="1"/>
      <c r="H670" s="1"/>
    </row>
    <row r="671" spans="3:8" x14ac:dyDescent="0.2">
      <c r="C671" s="1"/>
      <c r="D671" s="1"/>
      <c r="E671" s="1"/>
      <c r="F671" s="1"/>
      <c r="G671" s="1"/>
      <c r="H671" s="1"/>
    </row>
    <row r="672" spans="3:8" x14ac:dyDescent="0.2">
      <c r="C672" s="1"/>
      <c r="D672" s="1"/>
      <c r="E672" s="1"/>
      <c r="F672" s="1"/>
      <c r="G672" s="1"/>
      <c r="H672" s="1"/>
    </row>
    <row r="673" spans="3:8" x14ac:dyDescent="0.2">
      <c r="C673" s="1"/>
      <c r="D673" s="1"/>
      <c r="E673" s="1"/>
      <c r="F673" s="1"/>
      <c r="G673" s="1"/>
      <c r="H673" s="1"/>
    </row>
    <row r="674" spans="3:8" x14ac:dyDescent="0.2">
      <c r="C674" s="1"/>
      <c r="D674" s="1"/>
      <c r="E674" s="1"/>
      <c r="F674" s="1"/>
      <c r="G674" s="1"/>
      <c r="H674" s="1"/>
    </row>
    <row r="675" spans="3:8" x14ac:dyDescent="0.2">
      <c r="C675" s="1"/>
      <c r="D675" s="1"/>
      <c r="E675" s="1"/>
      <c r="F675" s="1"/>
      <c r="G675" s="1"/>
      <c r="H675" s="1"/>
    </row>
    <row r="676" spans="3:8" x14ac:dyDescent="0.2">
      <c r="C676" s="1"/>
      <c r="D676" s="1"/>
      <c r="E676" s="1"/>
      <c r="F676" s="1"/>
      <c r="G676" s="1"/>
      <c r="H676" s="1"/>
    </row>
    <row r="677" spans="3:8" x14ac:dyDescent="0.2">
      <c r="C677" s="1"/>
      <c r="D677" s="1"/>
      <c r="E677" s="1"/>
      <c r="F677" s="1"/>
      <c r="G677" s="1"/>
      <c r="H677" s="1"/>
    </row>
    <row r="678" spans="3:8" x14ac:dyDescent="0.2">
      <c r="C678" s="1"/>
      <c r="D678" s="1"/>
      <c r="E678" s="1"/>
      <c r="F678" s="1"/>
      <c r="G678" s="1"/>
      <c r="H678" s="1"/>
    </row>
    <row r="679" spans="3:8" x14ac:dyDescent="0.2">
      <c r="C679" s="1"/>
      <c r="D679" s="1"/>
      <c r="E679" s="1"/>
      <c r="F679" s="1"/>
      <c r="G679" s="1"/>
      <c r="H679" s="1"/>
    </row>
    <row r="680" spans="3:8" x14ac:dyDescent="0.2">
      <c r="C680" s="1"/>
      <c r="D680" s="1"/>
      <c r="E680" s="1"/>
      <c r="F680" s="1"/>
      <c r="G680" s="1"/>
      <c r="H680" s="1"/>
    </row>
    <row r="681" spans="3:8" x14ac:dyDescent="0.2">
      <c r="C681" s="1"/>
      <c r="D681" s="1"/>
      <c r="E681" s="1"/>
      <c r="F681" s="1"/>
      <c r="G681" s="1"/>
      <c r="H681" s="1"/>
    </row>
    <row r="682" spans="3:8" x14ac:dyDescent="0.2">
      <c r="C682" s="1"/>
      <c r="D682" s="1"/>
      <c r="E682" s="1"/>
      <c r="F682" s="1"/>
      <c r="G682" s="1"/>
      <c r="H682" s="1"/>
    </row>
    <row r="683" spans="3:8" x14ac:dyDescent="0.2">
      <c r="C683" s="1"/>
      <c r="D683" s="1"/>
      <c r="E683" s="1"/>
      <c r="F683" s="1"/>
      <c r="G683" s="1"/>
      <c r="H683" s="1"/>
    </row>
    <row r="684" spans="3:8" x14ac:dyDescent="0.2">
      <c r="C684" s="1"/>
      <c r="D684" s="1"/>
      <c r="E684" s="1"/>
      <c r="F684" s="1"/>
      <c r="G684" s="1"/>
      <c r="H684" s="1"/>
    </row>
    <row r="685" spans="3:8" x14ac:dyDescent="0.2">
      <c r="C685" s="1"/>
      <c r="D685" s="1"/>
      <c r="E685" s="1"/>
      <c r="F685" s="1"/>
      <c r="G685" s="1"/>
      <c r="H685" s="1"/>
    </row>
    <row r="686" spans="3:8" x14ac:dyDescent="0.2">
      <c r="C686" s="1"/>
      <c r="D686" s="1"/>
      <c r="E686" s="1"/>
      <c r="F686" s="1"/>
      <c r="G686" s="1"/>
      <c r="H686" s="1"/>
    </row>
    <row r="687" spans="3:8" x14ac:dyDescent="0.2">
      <c r="C687" s="1"/>
      <c r="D687" s="1"/>
      <c r="E687" s="1"/>
      <c r="F687" s="1"/>
      <c r="G687" s="1"/>
      <c r="H687" s="1"/>
    </row>
    <row r="688" spans="3:8" x14ac:dyDescent="0.2">
      <c r="C688" s="1"/>
      <c r="D688" s="1"/>
      <c r="E688" s="1"/>
      <c r="F688" s="1"/>
      <c r="G688" s="1"/>
      <c r="H688" s="1"/>
    </row>
    <row r="689" spans="3:8" x14ac:dyDescent="0.2">
      <c r="C689" s="1"/>
      <c r="D689" s="1"/>
      <c r="E689" s="1"/>
      <c r="F689" s="1"/>
      <c r="G689" s="1"/>
      <c r="H689" s="1"/>
    </row>
    <row r="690" spans="3:8" x14ac:dyDescent="0.2">
      <c r="C690" s="1"/>
      <c r="D690" s="1"/>
      <c r="E690" s="1"/>
      <c r="F690" s="1"/>
      <c r="G690" s="1"/>
      <c r="H690" s="1"/>
    </row>
    <row r="691" spans="3:8" x14ac:dyDescent="0.2">
      <c r="C691" s="1"/>
      <c r="D691" s="1"/>
      <c r="E691" s="1"/>
      <c r="F691" s="1"/>
      <c r="G691" s="1"/>
      <c r="H691" s="1"/>
    </row>
    <row r="692" spans="3:8" x14ac:dyDescent="0.2">
      <c r="C692" s="1"/>
      <c r="D692" s="1"/>
      <c r="E692" s="1"/>
      <c r="F692" s="1"/>
      <c r="G692" s="1"/>
      <c r="H692" s="1"/>
    </row>
    <row r="693" spans="3:8" x14ac:dyDescent="0.2">
      <c r="C693" s="1"/>
      <c r="D693" s="1"/>
      <c r="E693" s="1"/>
      <c r="F693" s="1"/>
      <c r="G693" s="1"/>
      <c r="H693" s="1"/>
    </row>
    <row r="694" spans="3:8" x14ac:dyDescent="0.2">
      <c r="C694" s="1"/>
      <c r="D694" s="1"/>
      <c r="E694" s="1"/>
      <c r="F694" s="1"/>
      <c r="G694" s="1"/>
      <c r="H694" s="1"/>
    </row>
    <row r="695" spans="3:8" x14ac:dyDescent="0.2">
      <c r="C695" s="1"/>
      <c r="D695" s="1"/>
      <c r="E695" s="1"/>
      <c r="F695" s="1"/>
      <c r="G695" s="1"/>
      <c r="H695" s="1"/>
    </row>
    <row r="696" spans="3:8" x14ac:dyDescent="0.2">
      <c r="C696" s="1"/>
      <c r="D696" s="1"/>
      <c r="E696" s="1"/>
      <c r="F696" s="1"/>
      <c r="G696" s="1"/>
      <c r="H696" s="1"/>
    </row>
    <row r="697" spans="3:8" x14ac:dyDescent="0.2">
      <c r="C697" s="1"/>
      <c r="D697" s="1"/>
      <c r="E697" s="1"/>
      <c r="F697" s="1"/>
      <c r="G697" s="1"/>
      <c r="H697" s="1"/>
    </row>
    <row r="698" spans="3:8" x14ac:dyDescent="0.2">
      <c r="C698" s="1"/>
      <c r="D698" s="1"/>
      <c r="E698" s="1"/>
      <c r="F698" s="1"/>
      <c r="G698" s="1"/>
      <c r="H698" s="1"/>
    </row>
    <row r="699" spans="3:8" x14ac:dyDescent="0.2">
      <c r="C699" s="1"/>
      <c r="D699" s="1"/>
      <c r="E699" s="1"/>
      <c r="F699" s="1"/>
      <c r="G699" s="1"/>
      <c r="H699" s="1"/>
    </row>
    <row r="700" spans="3:8" x14ac:dyDescent="0.2">
      <c r="C700" s="1"/>
      <c r="D700" s="1"/>
      <c r="E700" s="1"/>
      <c r="F700" s="1"/>
      <c r="G700" s="1"/>
      <c r="H700" s="1"/>
    </row>
    <row r="701" spans="3:8" x14ac:dyDescent="0.2">
      <c r="C701" s="1"/>
      <c r="D701" s="1"/>
      <c r="E701" s="1"/>
      <c r="F701" s="1"/>
      <c r="G701" s="1"/>
      <c r="H701" s="1"/>
    </row>
    <row r="702" spans="3:8" x14ac:dyDescent="0.2">
      <c r="C702" s="1"/>
      <c r="D702" s="1"/>
      <c r="E702" s="1"/>
      <c r="F702" s="1"/>
      <c r="G702" s="1"/>
      <c r="H702" s="1"/>
    </row>
    <row r="703" spans="3:8" x14ac:dyDescent="0.2">
      <c r="C703" s="1"/>
      <c r="D703" s="1"/>
      <c r="E703" s="1"/>
      <c r="F703" s="1"/>
      <c r="G703" s="1"/>
      <c r="H703" s="1"/>
    </row>
    <row r="704" spans="3:8" x14ac:dyDescent="0.2">
      <c r="C704" s="1"/>
      <c r="D704" s="1"/>
      <c r="E704" s="1"/>
      <c r="F704" s="1"/>
      <c r="G704" s="1"/>
      <c r="H704" s="1"/>
    </row>
    <row r="705" spans="3:8" x14ac:dyDescent="0.2">
      <c r="C705" s="1"/>
      <c r="D705" s="1"/>
      <c r="E705" s="1"/>
      <c r="F705" s="1"/>
      <c r="G705" s="1"/>
      <c r="H705" s="1"/>
    </row>
    <row r="706" spans="3:8" x14ac:dyDescent="0.2">
      <c r="C706" s="1"/>
      <c r="D706" s="1"/>
      <c r="E706" s="1"/>
      <c r="F706" s="1"/>
      <c r="G706" s="1"/>
      <c r="H706" s="1"/>
    </row>
    <row r="707" spans="3:8" x14ac:dyDescent="0.2">
      <c r="C707" s="1"/>
      <c r="D707" s="1"/>
      <c r="E707" s="1"/>
      <c r="F707" s="1"/>
      <c r="G707" s="1"/>
      <c r="H707" s="1"/>
    </row>
    <row r="708" spans="3:8" x14ac:dyDescent="0.2">
      <c r="C708" s="1"/>
      <c r="D708" s="1"/>
      <c r="E708" s="1"/>
      <c r="F708" s="1"/>
      <c r="G708" s="1"/>
      <c r="H708" s="1"/>
    </row>
    <row r="709" spans="3:8" x14ac:dyDescent="0.2">
      <c r="C709" s="1"/>
      <c r="D709" s="1"/>
      <c r="E709" s="1"/>
      <c r="F709" s="1"/>
      <c r="G709" s="1"/>
      <c r="H709" s="1"/>
    </row>
    <row r="710" spans="3:8" x14ac:dyDescent="0.2">
      <c r="C710" s="1"/>
      <c r="D710" s="1"/>
      <c r="E710" s="1"/>
      <c r="F710" s="1"/>
      <c r="G710" s="1"/>
      <c r="H710" s="1"/>
    </row>
    <row r="711" spans="3:8" x14ac:dyDescent="0.2">
      <c r="C711" s="1"/>
      <c r="D711" s="1"/>
      <c r="E711" s="1"/>
      <c r="F711" s="1"/>
      <c r="G711" s="1"/>
      <c r="H711" s="1"/>
    </row>
    <row r="712" spans="3:8" x14ac:dyDescent="0.2">
      <c r="C712" s="1"/>
      <c r="D712" s="1"/>
      <c r="E712" s="1"/>
      <c r="F712" s="1"/>
      <c r="G712" s="1"/>
      <c r="H712" s="1"/>
    </row>
    <row r="713" spans="3:8" x14ac:dyDescent="0.2">
      <c r="C713" s="1"/>
      <c r="D713" s="1"/>
      <c r="E713" s="1"/>
      <c r="F713" s="1"/>
      <c r="G713" s="1"/>
      <c r="H713" s="1"/>
    </row>
    <row r="714" spans="3:8" x14ac:dyDescent="0.2">
      <c r="C714" s="1"/>
      <c r="D714" s="1"/>
      <c r="E714" s="1"/>
      <c r="F714" s="1"/>
      <c r="G714" s="1"/>
      <c r="H714" s="1"/>
    </row>
    <row r="715" spans="3:8" x14ac:dyDescent="0.2">
      <c r="C715" s="1"/>
      <c r="D715" s="1"/>
      <c r="E715" s="1"/>
      <c r="F715" s="1"/>
      <c r="G715" s="1"/>
      <c r="H715" s="1"/>
    </row>
    <row r="716" spans="3:8" x14ac:dyDescent="0.2">
      <c r="C716" s="1"/>
      <c r="D716" s="1"/>
      <c r="E716" s="1"/>
      <c r="F716" s="1"/>
      <c r="G716" s="1"/>
      <c r="H716" s="1"/>
    </row>
    <row r="717" spans="3:8" x14ac:dyDescent="0.2">
      <c r="C717" s="1"/>
      <c r="D717" s="1"/>
      <c r="E717" s="1"/>
      <c r="F717" s="1"/>
      <c r="G717" s="1"/>
      <c r="H717" s="1"/>
    </row>
    <row r="718" spans="3:8" x14ac:dyDescent="0.2">
      <c r="C718" s="1"/>
      <c r="D718" s="1"/>
      <c r="E718" s="1"/>
      <c r="F718" s="1"/>
      <c r="G718" s="1"/>
      <c r="H718" s="1"/>
    </row>
    <row r="719" spans="3:8" x14ac:dyDescent="0.2">
      <c r="C719" s="1"/>
      <c r="D719" s="1"/>
      <c r="E719" s="1"/>
      <c r="F719" s="1"/>
      <c r="G719" s="1"/>
      <c r="H719" s="1"/>
    </row>
    <row r="720" spans="3:8" x14ac:dyDescent="0.2">
      <c r="C720" s="1"/>
      <c r="D720" s="1"/>
      <c r="E720" s="1"/>
      <c r="F720" s="1"/>
      <c r="G720" s="1"/>
      <c r="H720" s="1"/>
    </row>
    <row r="721" spans="3:8" x14ac:dyDescent="0.2">
      <c r="C721" s="1"/>
      <c r="D721" s="1"/>
      <c r="E721" s="1"/>
      <c r="F721" s="1"/>
      <c r="G721" s="1"/>
      <c r="H721" s="1"/>
    </row>
    <row r="722" spans="3:8" x14ac:dyDescent="0.2">
      <c r="C722" s="1"/>
      <c r="D722" s="1"/>
      <c r="E722" s="1"/>
      <c r="F722" s="1"/>
      <c r="G722" s="1"/>
      <c r="H722" s="1"/>
    </row>
    <row r="723" spans="3:8" x14ac:dyDescent="0.2">
      <c r="C723" s="1"/>
      <c r="D723" s="1"/>
      <c r="E723" s="1"/>
      <c r="F723" s="1"/>
      <c r="G723" s="1"/>
      <c r="H723" s="1"/>
    </row>
    <row r="724" spans="3:8" x14ac:dyDescent="0.2">
      <c r="C724" s="1"/>
      <c r="D724" s="1"/>
      <c r="E724" s="1"/>
      <c r="F724" s="1"/>
      <c r="G724" s="1"/>
      <c r="H724" s="1"/>
    </row>
    <row r="725" spans="3:8" x14ac:dyDescent="0.2">
      <c r="C725" s="1"/>
      <c r="D725" s="1"/>
      <c r="E725" s="1"/>
      <c r="F725" s="1"/>
      <c r="G725" s="1"/>
      <c r="H725" s="1"/>
    </row>
    <row r="726" spans="3:8" x14ac:dyDescent="0.2">
      <c r="C726" s="1"/>
      <c r="D726" s="1"/>
      <c r="E726" s="1"/>
      <c r="F726" s="1"/>
      <c r="G726" s="1"/>
      <c r="H726" s="1"/>
    </row>
    <row r="727" spans="3:8" x14ac:dyDescent="0.2">
      <c r="C727" s="1"/>
      <c r="D727" s="1"/>
      <c r="E727" s="1"/>
      <c r="F727" s="1"/>
      <c r="G727" s="1"/>
      <c r="H727" s="1"/>
    </row>
    <row r="728" spans="3:8" x14ac:dyDescent="0.2">
      <c r="C728" s="1"/>
      <c r="D728" s="1"/>
      <c r="E728" s="1"/>
      <c r="F728" s="1"/>
      <c r="G728" s="1"/>
      <c r="H728" s="1"/>
    </row>
    <row r="729" spans="3:8" x14ac:dyDescent="0.2">
      <c r="C729" s="1"/>
      <c r="D729" s="1"/>
      <c r="E729" s="1"/>
      <c r="F729" s="1"/>
      <c r="G729" s="1"/>
      <c r="H729" s="1"/>
    </row>
    <row r="730" spans="3:8" x14ac:dyDescent="0.2">
      <c r="C730" s="1"/>
      <c r="D730" s="1"/>
      <c r="E730" s="1"/>
      <c r="F730" s="1"/>
      <c r="G730" s="1"/>
      <c r="H730" s="1"/>
    </row>
    <row r="731" spans="3:8" x14ac:dyDescent="0.2">
      <c r="C731" s="1"/>
      <c r="D731" s="1"/>
      <c r="E731" s="1"/>
      <c r="F731" s="1"/>
      <c r="G731" s="1"/>
      <c r="H731" s="1"/>
    </row>
    <row r="732" spans="3:8" x14ac:dyDescent="0.2">
      <c r="C732" s="1"/>
      <c r="D732" s="1"/>
      <c r="E732" s="1"/>
      <c r="F732" s="1"/>
      <c r="G732" s="1"/>
      <c r="H732" s="1"/>
    </row>
    <row r="733" spans="3:8" x14ac:dyDescent="0.2">
      <c r="C733" s="1"/>
      <c r="D733" s="1"/>
      <c r="E733" s="1"/>
      <c r="F733" s="1"/>
      <c r="G733" s="1"/>
      <c r="H733" s="1"/>
    </row>
    <row r="734" spans="3:8" x14ac:dyDescent="0.2">
      <c r="C734" s="1"/>
      <c r="D734" s="1"/>
      <c r="E734" s="1"/>
      <c r="F734" s="1"/>
      <c r="G734" s="1"/>
      <c r="H734" s="1"/>
    </row>
    <row r="735" spans="3:8" x14ac:dyDescent="0.2">
      <c r="C735" s="1"/>
      <c r="D735" s="1"/>
      <c r="E735" s="1"/>
      <c r="F735" s="1"/>
      <c r="G735" s="1"/>
      <c r="H735" s="1"/>
    </row>
    <row r="736" spans="3:8" x14ac:dyDescent="0.2">
      <c r="C736" s="1"/>
      <c r="D736" s="1"/>
      <c r="E736" s="1"/>
      <c r="F736" s="1"/>
      <c r="G736" s="1"/>
      <c r="H736" s="1"/>
    </row>
    <row r="737" spans="3:8" x14ac:dyDescent="0.2">
      <c r="C737" s="1"/>
      <c r="D737" s="1"/>
      <c r="E737" s="1"/>
      <c r="F737" s="1"/>
      <c r="G737" s="1"/>
      <c r="H737" s="1"/>
    </row>
    <row r="738" spans="3:8" x14ac:dyDescent="0.2">
      <c r="C738" s="1"/>
      <c r="D738" s="1"/>
      <c r="E738" s="1"/>
      <c r="F738" s="1"/>
      <c r="G738" s="1"/>
      <c r="H738" s="1"/>
    </row>
    <row r="739" spans="3:8" x14ac:dyDescent="0.2">
      <c r="C739" s="1"/>
      <c r="D739" s="1"/>
      <c r="E739" s="1"/>
      <c r="F739" s="1"/>
      <c r="G739" s="1"/>
      <c r="H739" s="1"/>
    </row>
    <row r="740" spans="3:8" x14ac:dyDescent="0.2">
      <c r="C740" s="1"/>
      <c r="D740" s="1"/>
      <c r="E740" s="1"/>
      <c r="F740" s="1"/>
      <c r="G740" s="1"/>
      <c r="H740" s="1"/>
    </row>
    <row r="741" spans="3:8" x14ac:dyDescent="0.2">
      <c r="C741" s="1"/>
      <c r="D741" s="1"/>
      <c r="E741" s="1"/>
      <c r="F741" s="1"/>
      <c r="G741" s="1"/>
      <c r="H741" s="1"/>
    </row>
    <row r="742" spans="3:8" x14ac:dyDescent="0.2">
      <c r="C742" s="1"/>
      <c r="D742" s="1"/>
      <c r="E742" s="1"/>
      <c r="F742" s="1"/>
      <c r="G742" s="1"/>
      <c r="H742" s="1"/>
    </row>
    <row r="743" spans="3:8" x14ac:dyDescent="0.2">
      <c r="C743" s="1"/>
      <c r="D743" s="1"/>
      <c r="E743" s="1"/>
      <c r="F743" s="1"/>
      <c r="G743" s="1"/>
      <c r="H743" s="1"/>
    </row>
    <row r="744" spans="3:8" x14ac:dyDescent="0.2">
      <c r="C744" s="1"/>
      <c r="D744" s="1"/>
      <c r="E744" s="1"/>
      <c r="F744" s="1"/>
      <c r="G744" s="1"/>
      <c r="H744" s="1"/>
    </row>
    <row r="745" spans="3:8" x14ac:dyDescent="0.2">
      <c r="C745" s="1"/>
      <c r="D745" s="1"/>
      <c r="E745" s="1"/>
      <c r="F745" s="1"/>
      <c r="G745" s="1"/>
      <c r="H745" s="1"/>
    </row>
    <row r="746" spans="3:8" x14ac:dyDescent="0.2">
      <c r="C746" s="1"/>
      <c r="D746" s="1"/>
      <c r="E746" s="1"/>
      <c r="F746" s="1"/>
      <c r="G746" s="1"/>
      <c r="H746" s="1"/>
    </row>
    <row r="747" spans="3:8" x14ac:dyDescent="0.2">
      <c r="C747" s="1"/>
      <c r="D747" s="1"/>
      <c r="E747" s="1"/>
      <c r="F747" s="1"/>
      <c r="G747" s="1"/>
      <c r="H747" s="1"/>
    </row>
    <row r="748" spans="3:8" x14ac:dyDescent="0.2">
      <c r="C748" s="1"/>
      <c r="D748" s="1"/>
      <c r="E748" s="1"/>
      <c r="F748" s="1"/>
      <c r="G748" s="1"/>
      <c r="H748" s="1"/>
    </row>
    <row r="749" spans="3:8" x14ac:dyDescent="0.2">
      <c r="C749" s="1"/>
      <c r="D749" s="1"/>
      <c r="E749" s="1"/>
      <c r="F749" s="1"/>
      <c r="G749" s="1"/>
      <c r="H749" s="1"/>
    </row>
    <row r="750" spans="3:8" x14ac:dyDescent="0.2">
      <c r="C750" s="1"/>
      <c r="D750" s="1"/>
      <c r="E750" s="1"/>
      <c r="F750" s="1"/>
      <c r="G750" s="1"/>
      <c r="H750" s="1"/>
    </row>
    <row r="751" spans="3:8" x14ac:dyDescent="0.2">
      <c r="C751" s="1"/>
      <c r="D751" s="1"/>
      <c r="E751" s="1"/>
      <c r="F751" s="1"/>
      <c r="G751" s="1"/>
      <c r="H751" s="1"/>
    </row>
    <row r="752" spans="3:8" x14ac:dyDescent="0.2">
      <c r="C752" s="1"/>
      <c r="D752" s="1"/>
      <c r="E752" s="1"/>
      <c r="F752" s="1"/>
      <c r="G752" s="1"/>
      <c r="H752" s="1"/>
    </row>
    <row r="753" spans="3:8" x14ac:dyDescent="0.2">
      <c r="C753" s="1"/>
      <c r="D753" s="1"/>
      <c r="E753" s="1"/>
      <c r="F753" s="1"/>
      <c r="G753" s="1"/>
      <c r="H753" s="1"/>
    </row>
    <row r="754" spans="3:8" x14ac:dyDescent="0.2">
      <c r="C754" s="1"/>
      <c r="D754" s="1"/>
      <c r="E754" s="1"/>
      <c r="F754" s="1"/>
      <c r="G754" s="1"/>
      <c r="H754" s="1"/>
    </row>
    <row r="755" spans="3:8" x14ac:dyDescent="0.2">
      <c r="C755" s="1"/>
      <c r="D755" s="1"/>
      <c r="E755" s="1"/>
      <c r="F755" s="1"/>
      <c r="G755" s="1"/>
      <c r="H755" s="1"/>
    </row>
    <row r="756" spans="3:8" x14ac:dyDescent="0.2">
      <c r="C756" s="1"/>
      <c r="D756" s="1"/>
      <c r="E756" s="1"/>
      <c r="F756" s="1"/>
      <c r="G756" s="1"/>
      <c r="H756" s="1"/>
    </row>
    <row r="757" spans="3:8" x14ac:dyDescent="0.2">
      <c r="C757" s="1"/>
      <c r="D757" s="1"/>
      <c r="E757" s="1"/>
      <c r="F757" s="1"/>
      <c r="G757" s="1"/>
      <c r="H757" s="1"/>
    </row>
    <row r="758" spans="3:8" x14ac:dyDescent="0.2">
      <c r="C758" s="1"/>
      <c r="D758" s="1"/>
      <c r="E758" s="1"/>
      <c r="F758" s="1"/>
      <c r="G758" s="1"/>
      <c r="H758" s="1"/>
    </row>
    <row r="759" spans="3:8" x14ac:dyDescent="0.2">
      <c r="C759" s="1"/>
      <c r="D759" s="1"/>
      <c r="E759" s="1"/>
      <c r="F759" s="1"/>
      <c r="G759" s="1"/>
      <c r="H759" s="1"/>
    </row>
    <row r="760" spans="3:8" x14ac:dyDescent="0.2">
      <c r="C760" s="1"/>
      <c r="D760" s="1"/>
      <c r="E760" s="1"/>
      <c r="F760" s="1"/>
      <c r="G760" s="1"/>
      <c r="H760" s="1"/>
    </row>
    <row r="761" spans="3:8" x14ac:dyDescent="0.2">
      <c r="C761" s="1"/>
      <c r="D761" s="1"/>
      <c r="E761" s="1"/>
      <c r="F761" s="1"/>
      <c r="G761" s="1"/>
      <c r="H761" s="1"/>
    </row>
    <row r="762" spans="3:8" x14ac:dyDescent="0.2">
      <c r="C762" s="1"/>
      <c r="D762" s="1"/>
      <c r="E762" s="1"/>
      <c r="F762" s="1"/>
      <c r="G762" s="1"/>
      <c r="H762" s="1"/>
    </row>
    <row r="763" spans="3:8" x14ac:dyDescent="0.2">
      <c r="C763" s="1"/>
      <c r="D763" s="1"/>
      <c r="E763" s="1"/>
      <c r="F763" s="1"/>
      <c r="G763" s="1"/>
      <c r="H763" s="1"/>
    </row>
    <row r="764" spans="3:8" x14ac:dyDescent="0.2">
      <c r="C764" s="1"/>
      <c r="D764" s="1"/>
      <c r="E764" s="1"/>
      <c r="F764" s="1"/>
      <c r="G764" s="1"/>
      <c r="H764" s="1"/>
    </row>
    <row r="765" spans="3:8" x14ac:dyDescent="0.2">
      <c r="C765" s="1"/>
      <c r="D765" s="1"/>
      <c r="E765" s="1"/>
      <c r="F765" s="1"/>
      <c r="G765" s="1"/>
      <c r="H765" s="1"/>
    </row>
    <row r="766" spans="3:8" x14ac:dyDescent="0.2">
      <c r="C766" s="1"/>
      <c r="D766" s="1"/>
      <c r="E766" s="1"/>
      <c r="F766" s="1"/>
      <c r="G766" s="1"/>
      <c r="H766" s="1"/>
    </row>
    <row r="767" spans="3:8" x14ac:dyDescent="0.2">
      <c r="C767" s="1"/>
      <c r="D767" s="1"/>
      <c r="E767" s="1"/>
      <c r="F767" s="1"/>
      <c r="G767" s="1"/>
      <c r="H767" s="1"/>
    </row>
    <row r="768" spans="3:8" x14ac:dyDescent="0.2">
      <c r="C768" s="1"/>
      <c r="D768" s="1"/>
      <c r="E768" s="1"/>
      <c r="F768" s="1"/>
      <c r="G768" s="1"/>
      <c r="H768" s="1"/>
    </row>
    <row r="769" spans="3:8" x14ac:dyDescent="0.2">
      <c r="C769" s="1"/>
      <c r="D769" s="1"/>
      <c r="E769" s="1"/>
      <c r="F769" s="1"/>
      <c r="G769" s="1"/>
      <c r="H769" s="1"/>
    </row>
    <row r="770" spans="3:8" x14ac:dyDescent="0.2">
      <c r="C770" s="1"/>
      <c r="D770" s="1"/>
      <c r="E770" s="1"/>
      <c r="F770" s="1"/>
      <c r="G770" s="1"/>
      <c r="H770" s="1"/>
    </row>
    <row r="771" spans="3:8" x14ac:dyDescent="0.2">
      <c r="C771" s="1"/>
      <c r="D771" s="1"/>
      <c r="E771" s="1"/>
      <c r="F771" s="1"/>
      <c r="G771" s="1"/>
      <c r="H771" s="1"/>
    </row>
    <row r="772" spans="3:8" x14ac:dyDescent="0.2">
      <c r="C772" s="1"/>
      <c r="D772" s="1"/>
      <c r="E772" s="1"/>
      <c r="F772" s="1"/>
      <c r="G772" s="1"/>
      <c r="H772" s="1"/>
    </row>
    <row r="773" spans="3:8" x14ac:dyDescent="0.2">
      <c r="C773" s="1"/>
      <c r="D773" s="1"/>
      <c r="E773" s="1"/>
      <c r="F773" s="1"/>
      <c r="G773" s="1"/>
      <c r="H773" s="1"/>
    </row>
    <row r="774" spans="3:8" x14ac:dyDescent="0.2">
      <c r="C774" s="1"/>
      <c r="D774" s="1"/>
      <c r="E774" s="1"/>
      <c r="F774" s="1"/>
      <c r="G774" s="1"/>
      <c r="H774" s="1"/>
    </row>
    <row r="775" spans="3:8" x14ac:dyDescent="0.2">
      <c r="C775" s="1"/>
      <c r="D775" s="1"/>
      <c r="E775" s="1"/>
      <c r="F775" s="1"/>
      <c r="G775" s="1"/>
      <c r="H775" s="1"/>
    </row>
    <row r="776" spans="3:8" x14ac:dyDescent="0.2">
      <c r="C776" s="1"/>
      <c r="D776" s="1"/>
      <c r="E776" s="1"/>
      <c r="F776" s="1"/>
      <c r="G776" s="1"/>
      <c r="H776" s="1"/>
    </row>
    <row r="777" spans="3:8" x14ac:dyDescent="0.2">
      <c r="C777" s="1"/>
      <c r="D777" s="1"/>
      <c r="E777" s="1"/>
      <c r="F777" s="1"/>
      <c r="G777" s="1"/>
      <c r="H777" s="1"/>
    </row>
    <row r="778" spans="3:8" x14ac:dyDescent="0.2">
      <c r="C778" s="1"/>
      <c r="D778" s="1"/>
      <c r="E778" s="1"/>
      <c r="F778" s="1"/>
      <c r="G778" s="1"/>
      <c r="H778" s="1"/>
    </row>
    <row r="779" spans="3:8" x14ac:dyDescent="0.2">
      <c r="C779" s="1"/>
      <c r="D779" s="1"/>
      <c r="E779" s="1"/>
      <c r="F779" s="1"/>
      <c r="G779" s="1"/>
      <c r="H779" s="1"/>
    </row>
    <row r="780" spans="3:8" x14ac:dyDescent="0.2">
      <c r="C780" s="1"/>
      <c r="D780" s="1"/>
      <c r="E780" s="1"/>
      <c r="F780" s="1"/>
      <c r="G780" s="1"/>
      <c r="H780" s="1"/>
    </row>
    <row r="781" spans="3:8" x14ac:dyDescent="0.2">
      <c r="C781" s="1"/>
      <c r="D781" s="1"/>
      <c r="E781" s="1"/>
      <c r="F781" s="1"/>
      <c r="G781" s="1"/>
      <c r="H781" s="1"/>
    </row>
    <row r="782" spans="3:8" x14ac:dyDescent="0.2">
      <c r="C782" s="1"/>
      <c r="D782" s="1"/>
      <c r="E782" s="1"/>
      <c r="F782" s="1"/>
      <c r="G782" s="1"/>
      <c r="H782" s="1"/>
    </row>
    <row r="783" spans="3:8" x14ac:dyDescent="0.2">
      <c r="C783" s="1"/>
      <c r="D783" s="1"/>
      <c r="E783" s="1"/>
      <c r="F783" s="1"/>
      <c r="G783" s="1"/>
      <c r="H783" s="1"/>
    </row>
    <row r="784" spans="3:8" x14ac:dyDescent="0.2">
      <c r="C784" s="1"/>
      <c r="D784" s="1"/>
      <c r="E784" s="1"/>
      <c r="F784" s="1"/>
      <c r="G784" s="1"/>
      <c r="H784" s="1"/>
    </row>
    <row r="785" spans="3:8" x14ac:dyDescent="0.2">
      <c r="C785" s="1"/>
      <c r="D785" s="1"/>
      <c r="E785" s="1"/>
      <c r="F785" s="1"/>
      <c r="G785" s="1"/>
      <c r="H785" s="1"/>
    </row>
    <row r="786" spans="3:8" x14ac:dyDescent="0.2">
      <c r="C786" s="1"/>
      <c r="D786" s="1"/>
      <c r="E786" s="1"/>
      <c r="F786" s="1"/>
      <c r="G786" s="1"/>
      <c r="H786" s="1"/>
    </row>
    <row r="787" spans="3:8" x14ac:dyDescent="0.2">
      <c r="C787" s="1"/>
      <c r="D787" s="1"/>
      <c r="E787" s="1"/>
      <c r="F787" s="1"/>
      <c r="G787" s="1"/>
      <c r="H787" s="1"/>
    </row>
    <row r="788" spans="3:8" x14ac:dyDescent="0.2">
      <c r="C788" s="1"/>
      <c r="D788" s="1"/>
      <c r="E788" s="1"/>
      <c r="F788" s="1"/>
      <c r="G788" s="1"/>
      <c r="H788" s="1"/>
    </row>
    <row r="789" spans="3:8" x14ac:dyDescent="0.2">
      <c r="C789" s="1"/>
      <c r="D789" s="1"/>
      <c r="E789" s="1"/>
      <c r="F789" s="1"/>
      <c r="G789" s="1"/>
      <c r="H789" s="1"/>
    </row>
    <row r="790" spans="3:8" x14ac:dyDescent="0.2">
      <c r="C790" s="1"/>
      <c r="D790" s="1"/>
      <c r="E790" s="1"/>
      <c r="F790" s="1"/>
      <c r="G790" s="1"/>
      <c r="H790" s="1"/>
    </row>
    <row r="791" spans="3:8" x14ac:dyDescent="0.2">
      <c r="C791" s="1"/>
      <c r="D791" s="1"/>
      <c r="E791" s="1"/>
      <c r="F791" s="1"/>
      <c r="G791" s="1"/>
      <c r="H791" s="1"/>
    </row>
    <row r="792" spans="3:8" x14ac:dyDescent="0.2">
      <c r="C792" s="1"/>
      <c r="D792" s="1"/>
      <c r="E792" s="1"/>
      <c r="F792" s="1"/>
      <c r="G792" s="1"/>
      <c r="H792" s="1"/>
    </row>
    <row r="793" spans="3:8" x14ac:dyDescent="0.2">
      <c r="C793" s="1"/>
      <c r="D793" s="1"/>
      <c r="E793" s="1"/>
      <c r="F793" s="1"/>
      <c r="G793" s="1"/>
      <c r="H793" s="1"/>
    </row>
    <row r="794" spans="3:8" x14ac:dyDescent="0.2">
      <c r="C794" s="1"/>
      <c r="D794" s="1"/>
      <c r="E794" s="1"/>
      <c r="F794" s="1"/>
      <c r="G794" s="1"/>
      <c r="H794" s="1"/>
    </row>
    <row r="795" spans="3:8" x14ac:dyDescent="0.2">
      <c r="C795" s="1"/>
      <c r="D795" s="1"/>
      <c r="E795" s="1"/>
      <c r="F795" s="1"/>
      <c r="G795" s="1"/>
      <c r="H795" s="1"/>
    </row>
    <row r="796" spans="3:8" x14ac:dyDescent="0.2">
      <c r="C796" s="1"/>
      <c r="D796" s="1"/>
      <c r="E796" s="1"/>
      <c r="F796" s="1"/>
      <c r="G796" s="1"/>
      <c r="H796" s="1"/>
    </row>
    <row r="797" spans="3:8" x14ac:dyDescent="0.2">
      <c r="C797" s="1"/>
      <c r="D797" s="1"/>
      <c r="E797" s="1"/>
      <c r="F797" s="1"/>
      <c r="G797" s="1"/>
      <c r="H797" s="1"/>
    </row>
    <row r="798" spans="3:8" x14ac:dyDescent="0.2">
      <c r="C798" s="1"/>
      <c r="D798" s="1"/>
      <c r="E798" s="1"/>
      <c r="F798" s="1"/>
      <c r="G798" s="1"/>
      <c r="H798" s="1"/>
    </row>
    <row r="799" spans="3:8" x14ac:dyDescent="0.2">
      <c r="C799" s="1"/>
      <c r="D799" s="1"/>
      <c r="E799" s="1"/>
      <c r="F799" s="1"/>
      <c r="G799" s="1"/>
      <c r="H799" s="1"/>
    </row>
    <row r="800" spans="3:8" x14ac:dyDescent="0.2">
      <c r="C800" s="1"/>
      <c r="D800" s="1"/>
      <c r="E800" s="1"/>
      <c r="F800" s="1"/>
      <c r="G800" s="1"/>
      <c r="H800" s="1"/>
    </row>
    <row r="801" spans="3:8" x14ac:dyDescent="0.2">
      <c r="C801" s="1"/>
      <c r="D801" s="1"/>
      <c r="E801" s="1"/>
      <c r="F801" s="1"/>
      <c r="G801" s="1"/>
      <c r="H801" s="1"/>
    </row>
    <row r="802" spans="3:8" x14ac:dyDescent="0.2">
      <c r="C802" s="1"/>
      <c r="D802" s="1"/>
      <c r="E802" s="1"/>
      <c r="F802" s="1"/>
      <c r="G802" s="1"/>
      <c r="H802" s="1"/>
    </row>
    <row r="803" spans="3:8" x14ac:dyDescent="0.2">
      <c r="C803" s="1"/>
      <c r="D803" s="1"/>
      <c r="E803" s="1"/>
      <c r="F803" s="1"/>
      <c r="G803" s="1"/>
      <c r="H803" s="1"/>
    </row>
    <row r="804" spans="3:8" x14ac:dyDescent="0.2">
      <c r="C804" s="1"/>
      <c r="D804" s="1"/>
      <c r="E804" s="1"/>
      <c r="F804" s="1"/>
      <c r="G804" s="1"/>
      <c r="H804" s="1"/>
    </row>
    <row r="805" spans="3:8" x14ac:dyDescent="0.2">
      <c r="C805" s="1"/>
      <c r="D805" s="1"/>
      <c r="E805" s="1"/>
      <c r="F805" s="1"/>
      <c r="G805" s="1"/>
      <c r="H805" s="1"/>
    </row>
    <row r="806" spans="3:8" x14ac:dyDescent="0.2">
      <c r="C806" s="1"/>
      <c r="D806" s="1"/>
      <c r="E806" s="1"/>
      <c r="F806" s="1"/>
      <c r="G806" s="1"/>
      <c r="H806" s="1"/>
    </row>
    <row r="807" spans="3:8" x14ac:dyDescent="0.2">
      <c r="C807" s="1"/>
      <c r="D807" s="1"/>
      <c r="E807" s="1"/>
      <c r="F807" s="1"/>
      <c r="G807" s="1"/>
      <c r="H807" s="1"/>
    </row>
    <row r="808" spans="3:8" x14ac:dyDescent="0.2">
      <c r="C808" s="1"/>
      <c r="D808" s="1"/>
      <c r="E808" s="1"/>
      <c r="F808" s="1"/>
      <c r="G808" s="1"/>
      <c r="H808" s="1"/>
    </row>
    <row r="809" spans="3:8" x14ac:dyDescent="0.2">
      <c r="C809" s="1"/>
      <c r="D809" s="1"/>
      <c r="E809" s="1"/>
      <c r="F809" s="1"/>
      <c r="G809" s="1"/>
      <c r="H809" s="1"/>
    </row>
    <row r="810" spans="3:8" x14ac:dyDescent="0.2">
      <c r="C810" s="1"/>
      <c r="D810" s="1"/>
      <c r="E810" s="1"/>
      <c r="F810" s="1"/>
      <c r="G810" s="1"/>
      <c r="H810" s="1"/>
    </row>
    <row r="811" spans="3:8" x14ac:dyDescent="0.2">
      <c r="C811" s="1"/>
      <c r="D811" s="1"/>
      <c r="E811" s="1"/>
      <c r="F811" s="1"/>
      <c r="G811" s="1"/>
      <c r="H811" s="1"/>
    </row>
    <row r="812" spans="3:8" x14ac:dyDescent="0.2">
      <c r="C812" s="1"/>
      <c r="D812" s="1"/>
      <c r="E812" s="1"/>
      <c r="F812" s="1"/>
      <c r="G812" s="1"/>
      <c r="H812" s="1"/>
    </row>
    <row r="813" spans="3:8" x14ac:dyDescent="0.2">
      <c r="C813" s="1"/>
      <c r="D813" s="1"/>
      <c r="E813" s="1"/>
      <c r="F813" s="1"/>
      <c r="G813" s="1"/>
      <c r="H813" s="1"/>
    </row>
    <row r="814" spans="3:8" x14ac:dyDescent="0.2">
      <c r="C814" s="1"/>
      <c r="D814" s="1"/>
      <c r="E814" s="1"/>
      <c r="F814" s="1"/>
      <c r="G814" s="1"/>
      <c r="H814" s="1"/>
    </row>
    <row r="815" spans="3:8" x14ac:dyDescent="0.2">
      <c r="C815" s="1"/>
      <c r="D815" s="1"/>
      <c r="E815" s="1"/>
      <c r="F815" s="1"/>
      <c r="G815" s="1"/>
      <c r="H815" s="1"/>
    </row>
    <row r="816" spans="3:8" x14ac:dyDescent="0.2">
      <c r="C816" s="1"/>
      <c r="D816" s="1"/>
      <c r="E816" s="1"/>
      <c r="F816" s="1"/>
      <c r="G816" s="1"/>
      <c r="H816" s="1"/>
    </row>
    <row r="817" spans="3:8" x14ac:dyDescent="0.2">
      <c r="C817" s="1"/>
      <c r="D817" s="1"/>
      <c r="E817" s="1"/>
      <c r="F817" s="1"/>
      <c r="G817" s="1"/>
      <c r="H817" s="1"/>
    </row>
    <row r="818" spans="3:8" x14ac:dyDescent="0.2">
      <c r="C818" s="1"/>
      <c r="D818" s="1"/>
      <c r="E818" s="1"/>
      <c r="F818" s="1"/>
      <c r="G818" s="1"/>
      <c r="H818" s="1"/>
    </row>
    <row r="819" spans="3:8" x14ac:dyDescent="0.2">
      <c r="C819" s="1"/>
      <c r="D819" s="1"/>
      <c r="E819" s="1"/>
      <c r="F819" s="1"/>
      <c r="G819" s="1"/>
      <c r="H819" s="1"/>
    </row>
    <row r="820" spans="3:8" x14ac:dyDescent="0.2">
      <c r="C820" s="1"/>
      <c r="D820" s="1"/>
      <c r="E820" s="1"/>
      <c r="F820" s="1"/>
      <c r="G820" s="1"/>
      <c r="H820" s="1"/>
    </row>
    <row r="821" spans="3:8" x14ac:dyDescent="0.2">
      <c r="C821" s="1"/>
      <c r="D821" s="1"/>
      <c r="E821" s="1"/>
      <c r="F821" s="1"/>
      <c r="G821" s="1"/>
      <c r="H821" s="1"/>
    </row>
    <row r="822" spans="3:8" x14ac:dyDescent="0.2">
      <c r="C822" s="1"/>
      <c r="D822" s="1"/>
      <c r="E822" s="1"/>
      <c r="F822" s="1"/>
      <c r="G822" s="1"/>
      <c r="H822" s="1"/>
    </row>
    <row r="823" spans="3:8" x14ac:dyDescent="0.2">
      <c r="C823" s="1"/>
      <c r="D823" s="1"/>
      <c r="E823" s="1"/>
      <c r="F823" s="1"/>
      <c r="G823" s="1"/>
      <c r="H823" s="1"/>
    </row>
    <row r="824" spans="3:8" x14ac:dyDescent="0.2">
      <c r="C824" s="1"/>
      <c r="D824" s="1"/>
      <c r="E824" s="1"/>
      <c r="F824" s="1"/>
      <c r="G824" s="1"/>
      <c r="H824" s="1"/>
    </row>
    <row r="825" spans="3:8" x14ac:dyDescent="0.2">
      <c r="C825" s="1"/>
      <c r="D825" s="1"/>
      <c r="E825" s="1"/>
      <c r="F825" s="1"/>
      <c r="G825" s="1"/>
      <c r="H825" s="1"/>
    </row>
    <row r="826" spans="3:8" x14ac:dyDescent="0.2">
      <c r="C826" s="1"/>
      <c r="D826" s="1"/>
      <c r="E826" s="1"/>
      <c r="F826" s="1"/>
      <c r="G826" s="1"/>
      <c r="H826" s="1"/>
    </row>
    <row r="827" spans="3:8" x14ac:dyDescent="0.2">
      <c r="C827" s="1"/>
      <c r="D827" s="1"/>
      <c r="E827" s="1"/>
      <c r="F827" s="1"/>
      <c r="G827" s="1"/>
      <c r="H827" s="1"/>
    </row>
    <row r="828" spans="3:8" x14ac:dyDescent="0.2">
      <c r="C828" s="1"/>
      <c r="D828" s="1"/>
      <c r="E828" s="1"/>
      <c r="F828" s="1"/>
      <c r="G828" s="1"/>
      <c r="H828" s="1"/>
    </row>
    <row r="829" spans="3:8" x14ac:dyDescent="0.2">
      <c r="C829" s="1"/>
      <c r="D829" s="1"/>
      <c r="E829" s="1"/>
      <c r="F829" s="1"/>
      <c r="G829" s="1"/>
      <c r="H829" s="1"/>
    </row>
    <row r="830" spans="3:8" x14ac:dyDescent="0.2">
      <c r="C830" s="1"/>
      <c r="D830" s="1"/>
      <c r="E830" s="1"/>
      <c r="F830" s="1"/>
      <c r="G830" s="1"/>
      <c r="H830" s="1"/>
    </row>
    <row r="831" spans="3:8" x14ac:dyDescent="0.2">
      <c r="C831" s="1"/>
      <c r="D831" s="1"/>
      <c r="E831" s="1"/>
      <c r="F831" s="1"/>
      <c r="G831" s="1"/>
      <c r="H831" s="1"/>
    </row>
    <row r="832" spans="3:8" x14ac:dyDescent="0.2">
      <c r="C832" s="1"/>
      <c r="D832" s="1"/>
      <c r="E832" s="1"/>
      <c r="F832" s="1"/>
      <c r="G832" s="1"/>
      <c r="H832" s="1"/>
    </row>
    <row r="833" spans="3:8" x14ac:dyDescent="0.2">
      <c r="C833" s="1"/>
      <c r="D833" s="1"/>
      <c r="E833" s="1"/>
      <c r="F833" s="1"/>
      <c r="G833" s="1"/>
      <c r="H833" s="1"/>
    </row>
    <row r="834" spans="3:8" x14ac:dyDescent="0.2">
      <c r="C834" s="1"/>
      <c r="D834" s="1"/>
      <c r="E834" s="1"/>
      <c r="F834" s="1"/>
      <c r="G834" s="1"/>
      <c r="H834" s="1"/>
    </row>
    <row r="835" spans="3:8" x14ac:dyDescent="0.2">
      <c r="C835" s="1"/>
      <c r="D835" s="1"/>
      <c r="E835" s="1"/>
      <c r="F835" s="1"/>
      <c r="G835" s="1"/>
      <c r="H835" s="1"/>
    </row>
    <row r="836" spans="3:8" x14ac:dyDescent="0.2">
      <c r="C836" s="1"/>
      <c r="D836" s="1"/>
      <c r="E836" s="1"/>
      <c r="F836" s="1"/>
      <c r="G836" s="1"/>
      <c r="H836" s="1"/>
    </row>
    <row r="837" spans="3:8" x14ac:dyDescent="0.2">
      <c r="C837" s="1"/>
      <c r="D837" s="1"/>
      <c r="E837" s="1"/>
      <c r="F837" s="1"/>
      <c r="G837" s="1"/>
      <c r="H837" s="1"/>
    </row>
    <row r="838" spans="3:8" x14ac:dyDescent="0.2">
      <c r="C838" s="1"/>
      <c r="D838" s="1"/>
      <c r="E838" s="1"/>
      <c r="F838" s="1"/>
      <c r="G838" s="1"/>
      <c r="H838" s="1"/>
    </row>
    <row r="839" spans="3:8" x14ac:dyDescent="0.2">
      <c r="C839" s="1"/>
      <c r="D839" s="1"/>
      <c r="E839" s="1"/>
      <c r="F839" s="1"/>
      <c r="G839" s="1"/>
      <c r="H839" s="1"/>
    </row>
    <row r="840" spans="3:8" x14ac:dyDescent="0.2">
      <c r="C840" s="1"/>
      <c r="D840" s="1"/>
      <c r="E840" s="1"/>
      <c r="F840" s="1"/>
      <c r="G840" s="1"/>
      <c r="H840" s="1"/>
    </row>
    <row r="841" spans="3:8" x14ac:dyDescent="0.2">
      <c r="C841" s="1"/>
      <c r="D841" s="1"/>
      <c r="E841" s="1"/>
      <c r="F841" s="1"/>
      <c r="G841" s="1"/>
      <c r="H841" s="1"/>
    </row>
    <row r="842" spans="3:8" x14ac:dyDescent="0.2">
      <c r="C842" s="1"/>
      <c r="D842" s="1"/>
      <c r="E842" s="1"/>
      <c r="F842" s="1"/>
      <c r="G842" s="1"/>
      <c r="H842" s="1"/>
    </row>
    <row r="843" spans="3:8" x14ac:dyDescent="0.2">
      <c r="C843" s="1"/>
      <c r="D843" s="1"/>
      <c r="E843" s="1"/>
      <c r="F843" s="1"/>
      <c r="G843" s="1"/>
      <c r="H843" s="1"/>
    </row>
    <row r="844" spans="3:8" x14ac:dyDescent="0.2">
      <c r="C844" s="1"/>
      <c r="D844" s="1"/>
      <c r="E844" s="1"/>
      <c r="F844" s="1"/>
      <c r="G844" s="1"/>
      <c r="H844" s="1"/>
    </row>
    <row r="845" spans="3:8" x14ac:dyDescent="0.2">
      <c r="C845" s="1"/>
      <c r="D845" s="1"/>
      <c r="E845" s="1"/>
      <c r="F845" s="1"/>
      <c r="G845" s="1"/>
      <c r="H845" s="1"/>
    </row>
    <row r="846" spans="3:8" x14ac:dyDescent="0.2">
      <c r="C846" s="1"/>
      <c r="D846" s="1"/>
      <c r="E846" s="1"/>
      <c r="F846" s="1"/>
      <c r="G846" s="1"/>
      <c r="H846" s="1"/>
    </row>
    <row r="847" spans="3:8" x14ac:dyDescent="0.2">
      <c r="C847" s="1"/>
      <c r="D847" s="1"/>
      <c r="E847" s="1"/>
      <c r="F847" s="1"/>
      <c r="G847" s="1"/>
      <c r="H847" s="1"/>
    </row>
    <row r="848" spans="3:8" x14ac:dyDescent="0.2">
      <c r="C848" s="1"/>
      <c r="D848" s="1"/>
      <c r="E848" s="1"/>
      <c r="F848" s="1"/>
      <c r="G848" s="1"/>
      <c r="H848" s="1"/>
    </row>
    <row r="849" spans="3:8" x14ac:dyDescent="0.2">
      <c r="C849" s="1"/>
      <c r="D849" s="1"/>
      <c r="E849" s="1"/>
      <c r="F849" s="1"/>
      <c r="G849" s="1"/>
      <c r="H849" s="1"/>
    </row>
    <row r="850" spans="3:8" x14ac:dyDescent="0.2">
      <c r="C850" s="1"/>
      <c r="D850" s="1"/>
      <c r="E850" s="1"/>
      <c r="F850" s="1"/>
      <c r="G850" s="1"/>
      <c r="H850" s="1"/>
    </row>
    <row r="851" spans="3:8" x14ac:dyDescent="0.2">
      <c r="C851" s="1"/>
      <c r="D851" s="1"/>
      <c r="E851" s="1"/>
      <c r="F851" s="1"/>
      <c r="G851" s="1"/>
      <c r="H851" s="1"/>
    </row>
    <row r="852" spans="3:8" x14ac:dyDescent="0.2">
      <c r="C852" s="1"/>
      <c r="D852" s="1"/>
      <c r="E852" s="1"/>
      <c r="F852" s="1"/>
      <c r="G852" s="1"/>
      <c r="H852" s="1"/>
    </row>
    <row r="853" spans="3:8" x14ac:dyDescent="0.2">
      <c r="C853" s="1"/>
      <c r="D853" s="1"/>
      <c r="E853" s="1"/>
      <c r="F853" s="1"/>
      <c r="G853" s="1"/>
      <c r="H853" s="1"/>
    </row>
    <row r="854" spans="3:8" x14ac:dyDescent="0.2">
      <c r="C854" s="1"/>
      <c r="D854" s="1"/>
      <c r="E854" s="1"/>
      <c r="F854" s="1"/>
      <c r="G854" s="1"/>
      <c r="H854" s="1"/>
    </row>
    <row r="855" spans="3:8" x14ac:dyDescent="0.2">
      <c r="C855" s="1"/>
      <c r="D855" s="1"/>
      <c r="E855" s="1"/>
      <c r="F855" s="1"/>
      <c r="G855" s="1"/>
      <c r="H855" s="1"/>
    </row>
    <row r="856" spans="3:8" x14ac:dyDescent="0.2">
      <c r="C856" s="1"/>
      <c r="D856" s="1"/>
      <c r="E856" s="1"/>
      <c r="F856" s="1"/>
      <c r="G856" s="1"/>
      <c r="H856" s="1"/>
    </row>
    <row r="857" spans="3:8" x14ac:dyDescent="0.2">
      <c r="C857" s="1"/>
      <c r="D857" s="1"/>
      <c r="E857" s="1"/>
      <c r="F857" s="1"/>
      <c r="G857" s="1"/>
      <c r="H857" s="1"/>
    </row>
    <row r="858" spans="3:8" x14ac:dyDescent="0.2">
      <c r="C858" s="1"/>
      <c r="D858" s="1"/>
      <c r="E858" s="1"/>
      <c r="F858" s="1"/>
      <c r="G858" s="1"/>
      <c r="H858" s="1"/>
    </row>
    <row r="859" spans="3:8" x14ac:dyDescent="0.2">
      <c r="C859" s="1"/>
      <c r="D859" s="1"/>
      <c r="E859" s="1"/>
      <c r="F859" s="1"/>
      <c r="G859" s="1"/>
      <c r="H859" s="1"/>
    </row>
    <row r="860" spans="3:8" x14ac:dyDescent="0.2">
      <c r="C860" s="1"/>
      <c r="D860" s="1"/>
      <c r="E860" s="1"/>
      <c r="F860" s="1"/>
      <c r="G860" s="1"/>
      <c r="H860" s="1"/>
    </row>
    <row r="861" spans="3:8" x14ac:dyDescent="0.2">
      <c r="C861" s="1"/>
      <c r="D861" s="1"/>
      <c r="E861" s="1"/>
      <c r="F861" s="1"/>
      <c r="G861" s="1"/>
      <c r="H861" s="1"/>
    </row>
    <row r="862" spans="3:8" x14ac:dyDescent="0.2">
      <c r="C862" s="1"/>
      <c r="D862" s="1"/>
      <c r="E862" s="1"/>
      <c r="F862" s="1"/>
      <c r="G862" s="1"/>
      <c r="H862" s="1"/>
    </row>
    <row r="863" spans="3:8" x14ac:dyDescent="0.2">
      <c r="C863" s="1"/>
      <c r="D863" s="1"/>
      <c r="E863" s="1"/>
      <c r="F863" s="1"/>
      <c r="G863" s="1"/>
      <c r="H863" s="1"/>
    </row>
    <row r="864" spans="3:8" x14ac:dyDescent="0.2">
      <c r="C864" s="1"/>
      <c r="D864" s="1"/>
      <c r="E864" s="1"/>
      <c r="F864" s="1"/>
      <c r="G864" s="1"/>
      <c r="H864" s="1"/>
    </row>
    <row r="865" spans="3:8" x14ac:dyDescent="0.2">
      <c r="C865" s="1"/>
      <c r="D865" s="1"/>
      <c r="E865" s="1"/>
      <c r="F865" s="1"/>
      <c r="G865" s="1"/>
      <c r="H865" s="1"/>
    </row>
    <row r="866" spans="3:8" x14ac:dyDescent="0.2">
      <c r="C866" s="1"/>
      <c r="D866" s="1"/>
      <c r="E866" s="1"/>
      <c r="F866" s="1"/>
      <c r="G866" s="1"/>
      <c r="H866" s="1"/>
    </row>
    <row r="867" spans="3:8" x14ac:dyDescent="0.2">
      <c r="C867" s="1"/>
      <c r="D867" s="1"/>
      <c r="E867" s="1"/>
      <c r="F867" s="1"/>
      <c r="G867" s="1"/>
      <c r="H867" s="1"/>
    </row>
    <row r="868" spans="3:8" x14ac:dyDescent="0.2">
      <c r="C868" s="1"/>
      <c r="D868" s="1"/>
      <c r="E868" s="1"/>
      <c r="F868" s="1"/>
      <c r="G868" s="1"/>
      <c r="H868" s="1"/>
    </row>
    <row r="869" spans="3:8" x14ac:dyDescent="0.2">
      <c r="C869" s="1"/>
      <c r="D869" s="1"/>
      <c r="E869" s="1"/>
      <c r="F869" s="1"/>
      <c r="G869" s="1"/>
      <c r="H869" s="1"/>
    </row>
    <row r="870" spans="3:8" x14ac:dyDescent="0.2">
      <c r="C870" s="1"/>
      <c r="D870" s="1"/>
      <c r="E870" s="1"/>
      <c r="F870" s="1"/>
      <c r="G870" s="1"/>
      <c r="H870" s="1"/>
    </row>
    <row r="871" spans="3:8" x14ac:dyDescent="0.2">
      <c r="C871" s="1"/>
      <c r="D871" s="1"/>
      <c r="E871" s="1"/>
      <c r="F871" s="1"/>
      <c r="G871" s="1"/>
      <c r="H871" s="1"/>
    </row>
    <row r="872" spans="3:8" x14ac:dyDescent="0.2">
      <c r="C872" s="1"/>
      <c r="D872" s="1"/>
      <c r="E872" s="1"/>
      <c r="F872" s="1"/>
      <c r="G872" s="1"/>
      <c r="H872" s="1"/>
    </row>
    <row r="873" spans="3:8" x14ac:dyDescent="0.2">
      <c r="C873" s="1"/>
      <c r="D873" s="1"/>
      <c r="E873" s="1"/>
      <c r="F873" s="1"/>
      <c r="G873" s="1"/>
      <c r="H873" s="1"/>
    </row>
    <row r="874" spans="3:8" x14ac:dyDescent="0.2">
      <c r="C874" s="1"/>
      <c r="D874" s="1"/>
      <c r="E874" s="1"/>
      <c r="F874" s="1"/>
      <c r="G874" s="1"/>
      <c r="H874" s="1"/>
    </row>
    <row r="875" spans="3:8" x14ac:dyDescent="0.2">
      <c r="C875" s="1"/>
      <c r="D875" s="1"/>
      <c r="E875" s="1"/>
      <c r="F875" s="1"/>
      <c r="G875" s="1"/>
      <c r="H875" s="1"/>
    </row>
    <row r="876" spans="3:8" x14ac:dyDescent="0.2">
      <c r="C876" s="1"/>
      <c r="D876" s="1"/>
      <c r="E876" s="1"/>
      <c r="F876" s="1"/>
      <c r="G876" s="1"/>
      <c r="H876" s="1"/>
    </row>
    <row r="877" spans="3:8" x14ac:dyDescent="0.2">
      <c r="C877" s="1"/>
      <c r="D877" s="1"/>
      <c r="E877" s="1"/>
      <c r="F877" s="1"/>
      <c r="G877" s="1"/>
      <c r="H877" s="1"/>
    </row>
    <row r="878" spans="3:8" x14ac:dyDescent="0.2">
      <c r="C878" s="1"/>
      <c r="D878" s="1"/>
      <c r="E878" s="1"/>
      <c r="F878" s="1"/>
      <c r="G878" s="1"/>
      <c r="H878" s="1"/>
    </row>
    <row r="879" spans="3:8" x14ac:dyDescent="0.2">
      <c r="C879" s="1"/>
      <c r="D879" s="1"/>
      <c r="E879" s="1"/>
      <c r="F879" s="1"/>
      <c r="G879" s="1"/>
      <c r="H879" s="1"/>
    </row>
    <row r="880" spans="3:8" x14ac:dyDescent="0.2">
      <c r="C880" s="1"/>
      <c r="D880" s="1"/>
      <c r="E880" s="1"/>
      <c r="F880" s="1"/>
      <c r="G880" s="1"/>
      <c r="H880" s="1"/>
    </row>
    <row r="881" spans="3:8" x14ac:dyDescent="0.2">
      <c r="C881" s="1"/>
      <c r="D881" s="1"/>
      <c r="E881" s="1"/>
      <c r="F881" s="1"/>
      <c r="G881" s="1"/>
      <c r="H881" s="1"/>
    </row>
    <row r="882" spans="3:8" x14ac:dyDescent="0.2">
      <c r="C882" s="1"/>
      <c r="D882" s="1"/>
      <c r="E882" s="1"/>
      <c r="F882" s="1"/>
      <c r="G882" s="1"/>
      <c r="H882" s="1"/>
    </row>
    <row r="883" spans="3:8" x14ac:dyDescent="0.2">
      <c r="C883" s="1"/>
      <c r="D883" s="1"/>
      <c r="E883" s="1"/>
      <c r="F883" s="1"/>
      <c r="G883" s="1"/>
      <c r="H883" s="1"/>
    </row>
    <row r="884" spans="3:8" x14ac:dyDescent="0.2">
      <c r="C884" s="1"/>
      <c r="D884" s="1"/>
      <c r="E884" s="1"/>
      <c r="F884" s="1"/>
      <c r="G884" s="1"/>
      <c r="H884" s="1"/>
    </row>
    <row r="885" spans="3:8" x14ac:dyDescent="0.2">
      <c r="C885" s="1"/>
      <c r="D885" s="1"/>
      <c r="E885" s="1"/>
      <c r="F885" s="1"/>
      <c r="G885" s="1"/>
      <c r="H885" s="1"/>
    </row>
    <row r="886" spans="3:8" x14ac:dyDescent="0.2">
      <c r="C886" s="1"/>
      <c r="D886" s="1"/>
      <c r="E886" s="1"/>
      <c r="F886" s="1"/>
      <c r="G886" s="1"/>
      <c r="H886" s="1"/>
    </row>
    <row r="887" spans="3:8" x14ac:dyDescent="0.2">
      <c r="C887" s="1"/>
      <c r="D887" s="1"/>
      <c r="E887" s="1"/>
      <c r="F887" s="1"/>
      <c r="G887" s="1"/>
      <c r="H887" s="1"/>
    </row>
    <row r="888" spans="3:8" x14ac:dyDescent="0.2">
      <c r="C888" s="1"/>
      <c r="D888" s="1"/>
      <c r="E888" s="1"/>
      <c r="F888" s="1"/>
      <c r="G888" s="1"/>
      <c r="H888" s="1"/>
    </row>
    <row r="889" spans="3:8" x14ac:dyDescent="0.2">
      <c r="C889" s="1"/>
      <c r="D889" s="1"/>
      <c r="E889" s="1"/>
      <c r="F889" s="1"/>
      <c r="G889" s="1"/>
      <c r="H889" s="1"/>
    </row>
    <row r="890" spans="3:8" x14ac:dyDescent="0.2">
      <c r="C890" s="1"/>
      <c r="D890" s="1"/>
      <c r="E890" s="1"/>
      <c r="F890" s="1"/>
      <c r="G890" s="1"/>
      <c r="H890" s="1"/>
    </row>
    <row r="891" spans="3:8" x14ac:dyDescent="0.2">
      <c r="C891" s="1"/>
      <c r="D891" s="1"/>
      <c r="E891" s="1"/>
      <c r="F891" s="1"/>
      <c r="G891" s="1"/>
      <c r="H891" s="1"/>
    </row>
    <row r="892" spans="3:8" x14ac:dyDescent="0.2">
      <c r="C892" s="1"/>
      <c r="D892" s="1"/>
      <c r="E892" s="1"/>
      <c r="F892" s="1"/>
      <c r="G892" s="1"/>
      <c r="H892" s="1"/>
    </row>
    <row r="893" spans="3:8" x14ac:dyDescent="0.2">
      <c r="C893" s="1"/>
      <c r="D893" s="1"/>
      <c r="E893" s="1"/>
      <c r="F893" s="1"/>
      <c r="G893" s="1"/>
      <c r="H893" s="1"/>
    </row>
    <row r="894" spans="3:8" x14ac:dyDescent="0.2">
      <c r="C894" s="1"/>
      <c r="D894" s="1"/>
      <c r="E894" s="1"/>
      <c r="F894" s="1"/>
      <c r="G894" s="1"/>
      <c r="H894" s="1"/>
    </row>
    <row r="895" spans="3:8" x14ac:dyDescent="0.2">
      <c r="C895" s="1"/>
      <c r="D895" s="1"/>
      <c r="E895" s="1"/>
      <c r="F895" s="1"/>
      <c r="G895" s="1"/>
      <c r="H895" s="1"/>
    </row>
    <row r="896" spans="3:8" x14ac:dyDescent="0.2">
      <c r="C896" s="1"/>
      <c r="D896" s="1"/>
      <c r="E896" s="1"/>
      <c r="F896" s="1"/>
      <c r="G896" s="1"/>
      <c r="H896" s="1"/>
    </row>
    <row r="897" spans="3:8" x14ac:dyDescent="0.2">
      <c r="C897" s="1"/>
      <c r="D897" s="1"/>
      <c r="E897" s="1"/>
      <c r="F897" s="1"/>
      <c r="G897" s="1"/>
      <c r="H897" s="1"/>
    </row>
    <row r="898" spans="3:8" x14ac:dyDescent="0.2">
      <c r="C898" s="1"/>
      <c r="D898" s="1"/>
      <c r="E898" s="1"/>
      <c r="F898" s="1"/>
      <c r="G898" s="1"/>
      <c r="H898" s="1"/>
    </row>
    <row r="899" spans="3:8" x14ac:dyDescent="0.2">
      <c r="C899" s="1"/>
      <c r="D899" s="1"/>
      <c r="E899" s="1"/>
      <c r="F899" s="1"/>
      <c r="G899" s="1"/>
      <c r="H899" s="1"/>
    </row>
    <row r="900" spans="3:8" x14ac:dyDescent="0.2">
      <c r="C900" s="1"/>
      <c r="D900" s="1"/>
      <c r="E900" s="1"/>
      <c r="F900" s="1"/>
      <c r="G900" s="1"/>
      <c r="H900" s="1"/>
    </row>
    <row r="901" spans="3:8" x14ac:dyDescent="0.2">
      <c r="C901" s="1"/>
      <c r="D901" s="1"/>
      <c r="E901" s="1"/>
      <c r="F901" s="1"/>
      <c r="G901" s="1"/>
      <c r="H901" s="1"/>
    </row>
    <row r="902" spans="3:8" x14ac:dyDescent="0.2">
      <c r="C902" s="1"/>
      <c r="D902" s="1"/>
      <c r="E902" s="1"/>
      <c r="F902" s="1"/>
      <c r="G902" s="1"/>
      <c r="H902" s="1"/>
    </row>
    <row r="903" spans="3:8" x14ac:dyDescent="0.2">
      <c r="C903" s="1"/>
      <c r="D903" s="1"/>
      <c r="E903" s="1"/>
      <c r="F903" s="1"/>
      <c r="G903" s="1"/>
      <c r="H903" s="1"/>
    </row>
    <row r="904" spans="3:8" x14ac:dyDescent="0.2">
      <c r="C904" s="1"/>
      <c r="D904" s="1"/>
      <c r="E904" s="1"/>
      <c r="F904" s="1"/>
      <c r="G904" s="1"/>
      <c r="H904" s="1"/>
    </row>
    <row r="905" spans="3:8" x14ac:dyDescent="0.2">
      <c r="C905" s="1"/>
      <c r="D905" s="1"/>
      <c r="E905" s="1"/>
      <c r="F905" s="1"/>
      <c r="G905" s="1"/>
      <c r="H905" s="1"/>
    </row>
    <row r="906" spans="3:8" x14ac:dyDescent="0.2">
      <c r="C906" s="1"/>
      <c r="D906" s="1"/>
      <c r="E906" s="1"/>
      <c r="F906" s="1"/>
      <c r="G906" s="1"/>
      <c r="H906" s="1"/>
    </row>
    <row r="907" spans="3:8" x14ac:dyDescent="0.2">
      <c r="C907" s="1"/>
      <c r="D907" s="1"/>
      <c r="E907" s="1"/>
      <c r="F907" s="1"/>
      <c r="G907" s="1"/>
      <c r="H907" s="1"/>
    </row>
    <row r="908" spans="3:8" x14ac:dyDescent="0.2">
      <c r="C908" s="1"/>
      <c r="D908" s="1"/>
      <c r="E908" s="1"/>
      <c r="F908" s="1"/>
      <c r="G908" s="1"/>
      <c r="H908" s="1"/>
    </row>
    <row r="909" spans="3:8" x14ac:dyDescent="0.2">
      <c r="C909" s="1"/>
      <c r="D909" s="1"/>
      <c r="E909" s="1"/>
      <c r="F909" s="1"/>
      <c r="G909" s="1"/>
      <c r="H909" s="1"/>
    </row>
    <row r="910" spans="3:8" x14ac:dyDescent="0.2">
      <c r="C910" s="1"/>
      <c r="D910" s="1"/>
      <c r="E910" s="1"/>
      <c r="F910" s="1"/>
      <c r="G910" s="1"/>
      <c r="H910" s="1"/>
    </row>
    <row r="911" spans="3:8" x14ac:dyDescent="0.2">
      <c r="C911" s="1"/>
      <c r="D911" s="1"/>
      <c r="E911" s="1"/>
      <c r="F911" s="1"/>
      <c r="G911" s="1"/>
      <c r="H911" s="1"/>
    </row>
    <row r="912" spans="3:8" x14ac:dyDescent="0.2">
      <c r="C912" s="1"/>
      <c r="D912" s="1"/>
      <c r="E912" s="1"/>
      <c r="F912" s="1"/>
      <c r="G912" s="1"/>
      <c r="H912" s="1"/>
    </row>
    <row r="913" spans="3:8" x14ac:dyDescent="0.2">
      <c r="C913" s="1"/>
      <c r="D913" s="1"/>
      <c r="E913" s="1"/>
      <c r="F913" s="1"/>
      <c r="G913" s="1"/>
      <c r="H913" s="1"/>
    </row>
    <row r="914" spans="3:8" x14ac:dyDescent="0.2">
      <c r="C914" s="1"/>
      <c r="D914" s="1"/>
      <c r="E914" s="1"/>
      <c r="F914" s="1"/>
      <c r="G914" s="1"/>
      <c r="H914" s="1"/>
    </row>
    <row r="915" spans="3:8" x14ac:dyDescent="0.2">
      <c r="C915" s="1"/>
      <c r="D915" s="1"/>
      <c r="E915" s="1"/>
      <c r="F915" s="1"/>
      <c r="G915" s="1"/>
      <c r="H915" s="1"/>
    </row>
    <row r="916" spans="3:8" x14ac:dyDescent="0.2">
      <c r="C916" s="1"/>
      <c r="D916" s="1"/>
      <c r="E916" s="1"/>
      <c r="F916" s="1"/>
      <c r="G916" s="1"/>
      <c r="H916" s="1"/>
    </row>
    <row r="917" spans="3:8" x14ac:dyDescent="0.2">
      <c r="C917" s="1"/>
      <c r="D917" s="1"/>
      <c r="E917" s="1"/>
      <c r="F917" s="1"/>
      <c r="G917" s="1"/>
      <c r="H917" s="1"/>
    </row>
    <row r="918" spans="3:8" x14ac:dyDescent="0.2">
      <c r="C918" s="1"/>
      <c r="D918" s="1"/>
      <c r="E918" s="1"/>
      <c r="F918" s="1"/>
      <c r="G918" s="1"/>
      <c r="H918" s="1"/>
    </row>
    <row r="919" spans="3:8" x14ac:dyDescent="0.2">
      <c r="C919" s="1"/>
      <c r="D919" s="1"/>
      <c r="E919" s="1"/>
      <c r="F919" s="1"/>
      <c r="G919" s="1"/>
      <c r="H919" s="1"/>
    </row>
    <row r="920" spans="3:8" x14ac:dyDescent="0.2">
      <c r="C920" s="1"/>
      <c r="D920" s="1"/>
      <c r="E920" s="1"/>
      <c r="F920" s="1"/>
      <c r="G920" s="1"/>
      <c r="H920" s="1"/>
    </row>
    <row r="921" spans="3:8" x14ac:dyDescent="0.2">
      <c r="C921" s="1"/>
      <c r="D921" s="1"/>
      <c r="E921" s="1"/>
      <c r="F921" s="1"/>
      <c r="G921" s="1"/>
      <c r="H921" s="1"/>
    </row>
    <row r="922" spans="3:8" x14ac:dyDescent="0.2">
      <c r="C922" s="1"/>
      <c r="D922" s="1"/>
      <c r="E922" s="1"/>
      <c r="F922" s="1"/>
      <c r="G922" s="1"/>
      <c r="H922" s="1"/>
    </row>
    <row r="923" spans="3:8" x14ac:dyDescent="0.2">
      <c r="C923" s="1"/>
      <c r="D923" s="1"/>
      <c r="E923" s="1"/>
      <c r="F923" s="1"/>
      <c r="G923" s="1"/>
      <c r="H923" s="1"/>
    </row>
    <row r="924" spans="3:8" x14ac:dyDescent="0.2">
      <c r="C924" s="1"/>
      <c r="D924" s="1"/>
      <c r="E924" s="1"/>
      <c r="F924" s="1"/>
      <c r="G924" s="1"/>
      <c r="H924" s="1"/>
    </row>
    <row r="925" spans="3:8" x14ac:dyDescent="0.2">
      <c r="C925" s="1"/>
      <c r="D925" s="1"/>
      <c r="E925" s="1"/>
      <c r="F925" s="1"/>
      <c r="G925" s="1"/>
      <c r="H925" s="1"/>
    </row>
    <row r="926" spans="3:8" x14ac:dyDescent="0.2">
      <c r="C926" s="1"/>
      <c r="D926" s="1"/>
      <c r="E926" s="1"/>
      <c r="F926" s="1"/>
      <c r="G926" s="1"/>
      <c r="H926" s="1"/>
    </row>
    <row r="927" spans="3:8" x14ac:dyDescent="0.2">
      <c r="C927" s="1"/>
      <c r="D927" s="1"/>
      <c r="E927" s="1"/>
      <c r="F927" s="1"/>
      <c r="G927" s="1"/>
      <c r="H927" s="1"/>
    </row>
    <row r="928" spans="3:8" x14ac:dyDescent="0.2">
      <c r="C928" s="1"/>
      <c r="D928" s="1"/>
      <c r="E928" s="1"/>
      <c r="F928" s="1"/>
      <c r="G928" s="1"/>
      <c r="H928" s="1"/>
    </row>
    <row r="929" spans="3:8" x14ac:dyDescent="0.2">
      <c r="C929" s="1"/>
      <c r="D929" s="1"/>
      <c r="E929" s="1"/>
      <c r="F929" s="1"/>
      <c r="G929" s="1"/>
      <c r="H929" s="1"/>
    </row>
    <row r="930" spans="3:8" x14ac:dyDescent="0.2">
      <c r="C930" s="1"/>
      <c r="D930" s="1"/>
      <c r="E930" s="1"/>
      <c r="F930" s="1"/>
      <c r="G930" s="1"/>
      <c r="H930" s="1"/>
    </row>
    <row r="931" spans="3:8" x14ac:dyDescent="0.2">
      <c r="C931" s="1"/>
      <c r="D931" s="1"/>
      <c r="E931" s="1"/>
      <c r="F931" s="1"/>
      <c r="G931" s="1"/>
      <c r="H931" s="1"/>
    </row>
    <row r="932" spans="3:8" x14ac:dyDescent="0.2">
      <c r="C932" s="1"/>
      <c r="D932" s="1"/>
      <c r="E932" s="1"/>
      <c r="F932" s="1"/>
      <c r="G932" s="1"/>
      <c r="H932" s="1"/>
    </row>
    <row r="933" spans="3:8" x14ac:dyDescent="0.2">
      <c r="C933" s="1"/>
      <c r="D933" s="1"/>
      <c r="E933" s="1"/>
      <c r="F933" s="1"/>
      <c r="G933" s="1"/>
      <c r="H933" s="1"/>
    </row>
    <row r="934" spans="3:8" x14ac:dyDescent="0.2">
      <c r="C934" s="1"/>
      <c r="D934" s="1"/>
      <c r="E934" s="1"/>
      <c r="F934" s="1"/>
      <c r="G934" s="1"/>
      <c r="H934" s="1"/>
    </row>
    <row r="935" spans="3:8" x14ac:dyDescent="0.2">
      <c r="C935" s="1"/>
      <c r="D935" s="1"/>
      <c r="E935" s="1"/>
      <c r="F935" s="1"/>
      <c r="G935" s="1"/>
      <c r="H935" s="1"/>
    </row>
    <row r="936" spans="3:8" x14ac:dyDescent="0.2">
      <c r="C936" s="1"/>
      <c r="D936" s="1"/>
      <c r="E936" s="1"/>
      <c r="F936" s="1"/>
      <c r="G936" s="1"/>
      <c r="H936" s="1"/>
    </row>
    <row r="937" spans="3:8" x14ac:dyDescent="0.2">
      <c r="C937" s="1"/>
      <c r="D937" s="1"/>
      <c r="E937" s="1"/>
      <c r="F937" s="1"/>
      <c r="G937" s="1"/>
      <c r="H937" s="1"/>
    </row>
    <row r="938" spans="3:8" x14ac:dyDescent="0.2">
      <c r="C938" s="1"/>
      <c r="D938" s="1"/>
      <c r="E938" s="1"/>
      <c r="F938" s="1"/>
      <c r="G938" s="1"/>
      <c r="H938" s="1"/>
    </row>
    <row r="939" spans="3:8" x14ac:dyDescent="0.2">
      <c r="C939" s="1"/>
      <c r="D939" s="1"/>
      <c r="E939" s="1"/>
      <c r="F939" s="1"/>
      <c r="G939" s="1"/>
      <c r="H939" s="1"/>
    </row>
    <row r="940" spans="3:8" x14ac:dyDescent="0.2">
      <c r="C940" s="1"/>
      <c r="D940" s="1"/>
      <c r="E940" s="1"/>
      <c r="F940" s="1"/>
      <c r="G940" s="1"/>
      <c r="H940" s="1"/>
    </row>
    <row r="941" spans="3:8" x14ac:dyDescent="0.2">
      <c r="C941" s="1"/>
      <c r="D941" s="1"/>
      <c r="E941" s="1"/>
      <c r="F941" s="1"/>
      <c r="G941" s="1"/>
      <c r="H941" s="1"/>
    </row>
    <row r="942" spans="3:8" x14ac:dyDescent="0.2">
      <c r="C942" s="1"/>
      <c r="D942" s="1"/>
      <c r="E942" s="1"/>
      <c r="F942" s="1"/>
      <c r="G942" s="1"/>
      <c r="H942" s="1"/>
    </row>
    <row r="943" spans="3:8" x14ac:dyDescent="0.2">
      <c r="C943" s="1"/>
      <c r="D943" s="1"/>
      <c r="E943" s="1"/>
      <c r="F943" s="1"/>
      <c r="G943" s="1"/>
      <c r="H943" s="1"/>
    </row>
    <row r="944" spans="3:8" x14ac:dyDescent="0.2">
      <c r="C944" s="1"/>
      <c r="D944" s="1"/>
      <c r="E944" s="1"/>
      <c r="F944" s="1"/>
      <c r="G944" s="1"/>
      <c r="H944" s="1"/>
    </row>
    <row r="945" spans="3:8" x14ac:dyDescent="0.2">
      <c r="C945" s="1"/>
      <c r="D945" s="1"/>
      <c r="E945" s="1"/>
      <c r="F945" s="1"/>
      <c r="G945" s="1"/>
      <c r="H945" s="1"/>
    </row>
    <row r="946" spans="3:8" x14ac:dyDescent="0.2">
      <c r="C946" s="1"/>
      <c r="D946" s="1"/>
      <c r="E946" s="1"/>
      <c r="F946" s="1"/>
      <c r="G946" s="1"/>
      <c r="H946" s="1"/>
    </row>
    <row r="947" spans="3:8" x14ac:dyDescent="0.2">
      <c r="C947" s="1"/>
      <c r="D947" s="1"/>
      <c r="E947" s="1"/>
      <c r="F947" s="1"/>
      <c r="G947" s="1"/>
      <c r="H947" s="1"/>
    </row>
    <row r="948" spans="3:8" x14ac:dyDescent="0.2">
      <c r="C948" s="1"/>
      <c r="D948" s="1"/>
      <c r="E948" s="1"/>
      <c r="F948" s="1"/>
      <c r="G948" s="1"/>
      <c r="H948" s="1"/>
    </row>
    <row r="949" spans="3:8" x14ac:dyDescent="0.2">
      <c r="C949" s="1"/>
      <c r="D949" s="1"/>
      <c r="E949" s="1"/>
      <c r="F949" s="1"/>
      <c r="G949" s="1"/>
      <c r="H949" s="1"/>
    </row>
    <row r="950" spans="3:8" x14ac:dyDescent="0.2">
      <c r="C950" s="1"/>
      <c r="D950" s="1"/>
      <c r="E950" s="1"/>
      <c r="F950" s="1"/>
      <c r="G950" s="1"/>
      <c r="H950" s="1"/>
    </row>
    <row r="951" spans="3:8" x14ac:dyDescent="0.2">
      <c r="C951" s="1"/>
      <c r="D951" s="1"/>
      <c r="E951" s="1"/>
      <c r="F951" s="1"/>
      <c r="G951" s="1"/>
      <c r="H951" s="1"/>
    </row>
    <row r="952" spans="3:8" x14ac:dyDescent="0.2">
      <c r="C952" s="1"/>
      <c r="D952" s="1"/>
      <c r="E952" s="1"/>
      <c r="F952" s="1"/>
      <c r="G952" s="1"/>
      <c r="H952" s="1"/>
    </row>
    <row r="953" spans="3:8" x14ac:dyDescent="0.2">
      <c r="C953" s="1"/>
      <c r="D953" s="1"/>
      <c r="E953" s="1"/>
      <c r="F953" s="1"/>
      <c r="G953" s="1"/>
      <c r="H953" s="1"/>
    </row>
    <row r="954" spans="3:8" x14ac:dyDescent="0.2">
      <c r="C954" s="1"/>
      <c r="D954" s="1"/>
      <c r="E954" s="1"/>
      <c r="F954" s="1"/>
      <c r="G954" s="1"/>
      <c r="H954" s="1"/>
    </row>
    <row r="955" spans="3:8" x14ac:dyDescent="0.2">
      <c r="C955" s="1"/>
      <c r="D955" s="1"/>
      <c r="E955" s="1"/>
      <c r="F955" s="1"/>
      <c r="G955" s="1"/>
      <c r="H955" s="1"/>
    </row>
    <row r="956" spans="3:8" x14ac:dyDescent="0.2">
      <c r="C956" s="1"/>
      <c r="D956" s="1"/>
      <c r="E956" s="1"/>
      <c r="F956" s="1"/>
      <c r="G956" s="1"/>
      <c r="H956" s="1"/>
    </row>
    <row r="957" spans="3:8" x14ac:dyDescent="0.2">
      <c r="C957" s="1"/>
      <c r="D957" s="1"/>
      <c r="E957" s="1"/>
      <c r="F957" s="1"/>
      <c r="G957" s="1"/>
      <c r="H957" s="1"/>
    </row>
    <row r="958" spans="3:8" x14ac:dyDescent="0.2">
      <c r="C958" s="1"/>
      <c r="D958" s="1"/>
      <c r="E958" s="1"/>
      <c r="F958" s="1"/>
      <c r="G958" s="1"/>
      <c r="H958" s="1"/>
    </row>
    <row r="959" spans="3:8" x14ac:dyDescent="0.2">
      <c r="C959" s="1"/>
      <c r="D959" s="1"/>
      <c r="E959" s="1"/>
      <c r="F959" s="1"/>
      <c r="G959" s="1"/>
      <c r="H959" s="1"/>
    </row>
    <row r="960" spans="3:8" x14ac:dyDescent="0.2">
      <c r="C960" s="1"/>
      <c r="D960" s="1"/>
      <c r="E960" s="1"/>
      <c r="F960" s="1"/>
      <c r="G960" s="1"/>
      <c r="H960" s="1"/>
    </row>
    <row r="961" spans="3:8" x14ac:dyDescent="0.2">
      <c r="C961" s="1"/>
      <c r="D961" s="1"/>
      <c r="E961" s="1"/>
      <c r="F961" s="1"/>
      <c r="G961" s="1"/>
      <c r="H961" s="1"/>
    </row>
    <row r="962" spans="3:8" x14ac:dyDescent="0.2">
      <c r="C962" s="1"/>
      <c r="D962" s="1"/>
      <c r="E962" s="1"/>
      <c r="F962" s="1"/>
      <c r="G962" s="1"/>
      <c r="H962" s="1"/>
    </row>
    <row r="963" spans="3:8" x14ac:dyDescent="0.2">
      <c r="C963" s="1"/>
      <c r="D963" s="1"/>
      <c r="E963" s="1"/>
      <c r="F963" s="1"/>
      <c r="G963" s="1"/>
      <c r="H963" s="1"/>
    </row>
    <row r="964" spans="3:8" x14ac:dyDescent="0.2">
      <c r="C964" s="1"/>
      <c r="D964" s="1"/>
      <c r="E964" s="1"/>
      <c r="F964" s="1"/>
      <c r="G964" s="1"/>
      <c r="H964" s="1"/>
    </row>
    <row r="965" spans="3:8" x14ac:dyDescent="0.2">
      <c r="C965" s="1"/>
      <c r="D965" s="1"/>
      <c r="E965" s="1"/>
      <c r="F965" s="1"/>
      <c r="G965" s="1"/>
      <c r="H965" s="1"/>
    </row>
    <row r="966" spans="3:8" x14ac:dyDescent="0.2">
      <c r="C966" s="1"/>
      <c r="D966" s="1"/>
      <c r="E966" s="1"/>
      <c r="F966" s="1"/>
      <c r="G966" s="1"/>
      <c r="H966" s="1"/>
    </row>
    <row r="967" spans="3:8" x14ac:dyDescent="0.2">
      <c r="C967" s="1"/>
      <c r="D967" s="1"/>
      <c r="E967" s="1"/>
      <c r="F967" s="1"/>
      <c r="G967" s="1"/>
      <c r="H967" s="1"/>
    </row>
    <row r="968" spans="3:8" x14ac:dyDescent="0.2">
      <c r="C968" s="1"/>
      <c r="D968" s="1"/>
      <c r="E968" s="1"/>
      <c r="F968" s="1"/>
      <c r="G968" s="1"/>
      <c r="H968" s="1"/>
    </row>
    <row r="969" spans="3:8" x14ac:dyDescent="0.2">
      <c r="C969" s="1"/>
      <c r="D969" s="1"/>
      <c r="E969" s="1"/>
      <c r="F969" s="1"/>
      <c r="G969" s="1"/>
      <c r="H969" s="1"/>
    </row>
    <row r="970" spans="3:8" x14ac:dyDescent="0.2">
      <c r="C970" s="1"/>
      <c r="D970" s="1"/>
      <c r="E970" s="1"/>
      <c r="F970" s="1"/>
      <c r="G970" s="1"/>
      <c r="H970" s="1"/>
    </row>
    <row r="971" spans="3:8" x14ac:dyDescent="0.2">
      <c r="C971" s="1"/>
      <c r="D971" s="1"/>
      <c r="E971" s="1"/>
      <c r="F971" s="1"/>
      <c r="G971" s="1"/>
      <c r="H971" s="1"/>
    </row>
    <row r="972" spans="3:8" x14ac:dyDescent="0.2">
      <c r="C972" s="1"/>
      <c r="D972" s="1"/>
      <c r="E972" s="1"/>
      <c r="F972" s="1"/>
      <c r="G972" s="1"/>
      <c r="H972" s="1"/>
    </row>
    <row r="973" spans="3:8" x14ac:dyDescent="0.2">
      <c r="C973" s="1"/>
      <c r="D973" s="1"/>
      <c r="E973" s="1"/>
      <c r="F973" s="1"/>
      <c r="G973" s="1"/>
      <c r="H973" s="1"/>
    </row>
    <row r="974" spans="3:8" x14ac:dyDescent="0.2">
      <c r="C974" s="1"/>
      <c r="D974" s="1"/>
      <c r="E974" s="1"/>
      <c r="F974" s="1"/>
      <c r="G974" s="1"/>
      <c r="H974" s="1"/>
    </row>
    <row r="975" spans="3:8" x14ac:dyDescent="0.2">
      <c r="C975" s="1"/>
      <c r="D975" s="1"/>
      <c r="E975" s="1"/>
      <c r="F975" s="1"/>
      <c r="G975" s="1"/>
      <c r="H975" s="1"/>
    </row>
    <row r="976" spans="3:8" x14ac:dyDescent="0.2">
      <c r="C976" s="1"/>
      <c r="D976" s="1"/>
      <c r="E976" s="1"/>
      <c r="F976" s="1"/>
      <c r="G976" s="1"/>
      <c r="H976" s="1"/>
    </row>
    <row r="977" spans="3:8" x14ac:dyDescent="0.2">
      <c r="C977" s="1"/>
      <c r="D977" s="1"/>
      <c r="E977" s="1"/>
      <c r="F977" s="1"/>
      <c r="G977" s="1"/>
      <c r="H977" s="1"/>
    </row>
    <row r="978" spans="3:8" x14ac:dyDescent="0.2">
      <c r="C978" s="1"/>
      <c r="D978" s="1"/>
      <c r="E978" s="1"/>
      <c r="F978" s="1"/>
      <c r="G978" s="1"/>
      <c r="H978" s="1"/>
    </row>
    <row r="979" spans="3:8" x14ac:dyDescent="0.2">
      <c r="C979" s="1"/>
      <c r="D979" s="1"/>
      <c r="E979" s="1"/>
      <c r="F979" s="1"/>
      <c r="G979" s="1"/>
      <c r="H979" s="1"/>
    </row>
    <row r="980" spans="3:8" x14ac:dyDescent="0.2">
      <c r="C980" s="1"/>
      <c r="D980" s="1"/>
      <c r="E980" s="1"/>
      <c r="F980" s="1"/>
      <c r="G980" s="1"/>
      <c r="H980" s="1"/>
    </row>
    <row r="981" spans="3:8" x14ac:dyDescent="0.2">
      <c r="C981" s="1"/>
      <c r="D981" s="1"/>
      <c r="E981" s="1"/>
      <c r="F981" s="1"/>
      <c r="G981" s="1"/>
      <c r="H981" s="1"/>
    </row>
    <row r="982" spans="3:8" x14ac:dyDescent="0.2">
      <c r="C982" s="1"/>
      <c r="D982" s="1"/>
      <c r="E982" s="1"/>
      <c r="F982" s="1"/>
      <c r="G982" s="1"/>
      <c r="H982" s="1"/>
    </row>
    <row r="983" spans="3:8" x14ac:dyDescent="0.2">
      <c r="C983" s="1"/>
      <c r="D983" s="1"/>
      <c r="E983" s="1"/>
      <c r="F983" s="1"/>
      <c r="G983" s="1"/>
      <c r="H983" s="1"/>
    </row>
    <row r="984" spans="3:8" x14ac:dyDescent="0.2">
      <c r="C984" s="1"/>
      <c r="D984" s="1"/>
      <c r="E984" s="1"/>
      <c r="F984" s="1"/>
      <c r="G984" s="1"/>
      <c r="H984" s="1"/>
    </row>
    <row r="985" spans="3:8" x14ac:dyDescent="0.2">
      <c r="C985" s="1"/>
      <c r="D985" s="1"/>
      <c r="E985" s="1"/>
      <c r="F985" s="1"/>
      <c r="G985" s="1"/>
      <c r="H985" s="1"/>
    </row>
    <row r="986" spans="3:8" x14ac:dyDescent="0.2">
      <c r="C986" s="1"/>
      <c r="D986" s="1"/>
      <c r="E986" s="1"/>
      <c r="F986" s="1"/>
      <c r="G986" s="1"/>
      <c r="H986" s="1"/>
    </row>
    <row r="987" spans="3:8" x14ac:dyDescent="0.2">
      <c r="C987" s="1"/>
      <c r="D987" s="1"/>
      <c r="E987" s="1"/>
      <c r="F987" s="1"/>
      <c r="G987" s="1"/>
      <c r="H987" s="1"/>
    </row>
    <row r="988" spans="3:8" x14ac:dyDescent="0.2">
      <c r="C988" s="1"/>
      <c r="D988" s="1"/>
      <c r="E988" s="1"/>
      <c r="F988" s="1"/>
      <c r="G988" s="1"/>
      <c r="H988" s="1"/>
    </row>
    <row r="989" spans="3:8" x14ac:dyDescent="0.2">
      <c r="C989" s="1"/>
      <c r="D989" s="1"/>
      <c r="E989" s="1"/>
      <c r="F989" s="1"/>
      <c r="G989" s="1"/>
      <c r="H989" s="1"/>
    </row>
    <row r="990" spans="3:8" x14ac:dyDescent="0.2">
      <c r="C990" s="1"/>
      <c r="D990" s="1"/>
      <c r="E990" s="1"/>
      <c r="F990" s="1"/>
      <c r="G990" s="1"/>
      <c r="H990" s="1"/>
    </row>
    <row r="991" spans="3:8" x14ac:dyDescent="0.2">
      <c r="C991" s="1"/>
      <c r="D991" s="1"/>
      <c r="E991" s="1"/>
      <c r="F991" s="1"/>
      <c r="G991" s="1"/>
      <c r="H991" s="1"/>
    </row>
    <row r="992" spans="3:8" x14ac:dyDescent="0.2">
      <c r="C992" s="1"/>
      <c r="D992" s="1"/>
      <c r="E992" s="1"/>
      <c r="F992" s="1"/>
      <c r="G992" s="1"/>
      <c r="H992" s="1"/>
    </row>
    <row r="993" spans="3:8" x14ac:dyDescent="0.2">
      <c r="C993" s="1"/>
      <c r="D993" s="1"/>
      <c r="E993" s="1"/>
      <c r="F993" s="1"/>
      <c r="G993" s="1"/>
      <c r="H993" s="1"/>
    </row>
    <row r="994" spans="3:8" x14ac:dyDescent="0.2">
      <c r="C994" s="1"/>
      <c r="D994" s="1"/>
      <c r="E994" s="1"/>
      <c r="F994" s="1"/>
      <c r="G994" s="1"/>
      <c r="H994" s="1"/>
    </row>
    <row r="995" spans="3:8" x14ac:dyDescent="0.2">
      <c r="C995" s="1"/>
      <c r="D995" s="1"/>
      <c r="E995" s="1"/>
      <c r="F995" s="1"/>
      <c r="G995" s="1"/>
      <c r="H995" s="1"/>
    </row>
    <row r="996" spans="3:8" x14ac:dyDescent="0.2">
      <c r="C996" s="1"/>
      <c r="D996" s="1"/>
      <c r="E996" s="1"/>
      <c r="F996" s="1"/>
      <c r="G996" s="1"/>
      <c r="H996" s="1"/>
    </row>
    <row r="997" spans="3:8" x14ac:dyDescent="0.2">
      <c r="C997" s="1"/>
      <c r="D997" s="1"/>
      <c r="E997" s="1"/>
      <c r="F997" s="1"/>
      <c r="G997" s="1"/>
      <c r="H997" s="1"/>
    </row>
    <row r="998" spans="3:8" x14ac:dyDescent="0.2">
      <c r="C998" s="1"/>
      <c r="D998" s="1"/>
      <c r="E998" s="1"/>
      <c r="F998" s="1"/>
      <c r="G998" s="1"/>
      <c r="H998" s="1"/>
    </row>
    <row r="999" spans="3:8" x14ac:dyDescent="0.2">
      <c r="C999" s="1"/>
      <c r="D999" s="1"/>
      <c r="E999" s="1"/>
      <c r="F999" s="1"/>
      <c r="G999" s="1"/>
      <c r="H999" s="1"/>
    </row>
    <row r="1000" spans="3:8" x14ac:dyDescent="0.2">
      <c r="C1000" s="1"/>
      <c r="D1000" s="1"/>
      <c r="E1000" s="1"/>
      <c r="F1000" s="1"/>
      <c r="G1000" s="1"/>
      <c r="H1000" s="1"/>
    </row>
    <row r="1001" spans="3:8" x14ac:dyDescent="0.2">
      <c r="C1001" s="1"/>
      <c r="D1001" s="1"/>
      <c r="E1001" s="1"/>
      <c r="F1001" s="1"/>
      <c r="G1001" s="1"/>
      <c r="H1001" s="1"/>
    </row>
    <row r="1002" spans="3:8" x14ac:dyDescent="0.2">
      <c r="C1002" s="1"/>
      <c r="D1002" s="1"/>
      <c r="E1002" s="1"/>
      <c r="F1002" s="1"/>
      <c r="G1002" s="1"/>
      <c r="H1002" s="1"/>
    </row>
    <row r="1003" spans="3:8" x14ac:dyDescent="0.2">
      <c r="C1003" s="1"/>
      <c r="D1003" s="1"/>
      <c r="E1003" s="1"/>
      <c r="F1003" s="1"/>
      <c r="G1003" s="1"/>
      <c r="H1003" s="1"/>
    </row>
    <row r="1004" spans="3:8" x14ac:dyDescent="0.2">
      <c r="C1004" s="1"/>
      <c r="D1004" s="1"/>
      <c r="E1004" s="1"/>
      <c r="F1004" s="1"/>
      <c r="G1004" s="1"/>
      <c r="H1004" s="1"/>
    </row>
    <row r="1005" spans="3:8" x14ac:dyDescent="0.2">
      <c r="C1005" s="1"/>
      <c r="D1005" s="1"/>
      <c r="E1005" s="1"/>
      <c r="F1005" s="1"/>
      <c r="G1005" s="1"/>
      <c r="H1005" s="1"/>
    </row>
    <row r="1006" spans="3:8" x14ac:dyDescent="0.2">
      <c r="C1006" s="1"/>
      <c r="D1006" s="1"/>
      <c r="E1006" s="1"/>
      <c r="F1006" s="1"/>
      <c r="G1006" s="1"/>
      <c r="H1006" s="1"/>
    </row>
    <row r="1007" spans="3:8" x14ac:dyDescent="0.2">
      <c r="C1007" s="1"/>
      <c r="D1007" s="1"/>
      <c r="E1007" s="1"/>
      <c r="F1007" s="1"/>
      <c r="G1007" s="1"/>
      <c r="H1007" s="1"/>
    </row>
    <row r="1008" spans="3:8" x14ac:dyDescent="0.2">
      <c r="C1008" s="1"/>
      <c r="D1008" s="1"/>
      <c r="E1008" s="1"/>
      <c r="F1008" s="1"/>
      <c r="G1008" s="1"/>
      <c r="H1008" s="1"/>
    </row>
    <row r="1009" spans="3:8" x14ac:dyDescent="0.2">
      <c r="C1009" s="1"/>
      <c r="D1009" s="1"/>
      <c r="E1009" s="1"/>
      <c r="F1009" s="1"/>
      <c r="G1009" s="1"/>
      <c r="H1009" s="1"/>
    </row>
    <row r="1010" spans="3:8" x14ac:dyDescent="0.2">
      <c r="C1010" s="1"/>
      <c r="D1010" s="1"/>
      <c r="E1010" s="1"/>
      <c r="F1010" s="1"/>
      <c r="G1010" s="1"/>
      <c r="H1010" s="1"/>
    </row>
    <row r="1011" spans="3:8" x14ac:dyDescent="0.2">
      <c r="C1011" s="1"/>
      <c r="D1011" s="1"/>
      <c r="E1011" s="1"/>
      <c r="F1011" s="1"/>
      <c r="G1011" s="1"/>
      <c r="H1011" s="1"/>
    </row>
    <row r="1012" spans="3:8" x14ac:dyDescent="0.2">
      <c r="C1012" s="1"/>
      <c r="D1012" s="1"/>
      <c r="E1012" s="1"/>
      <c r="F1012" s="1"/>
      <c r="G1012" s="1"/>
      <c r="H1012" s="1"/>
    </row>
    <row r="1013" spans="3:8" x14ac:dyDescent="0.2">
      <c r="C1013" s="1"/>
      <c r="D1013" s="1"/>
      <c r="E1013" s="1"/>
      <c r="F1013" s="1"/>
      <c r="G1013" s="1"/>
      <c r="H1013" s="1"/>
    </row>
    <row r="1014" spans="3:8" x14ac:dyDescent="0.2">
      <c r="C1014" s="1"/>
      <c r="D1014" s="1"/>
      <c r="E1014" s="1"/>
      <c r="F1014" s="1"/>
      <c r="G1014" s="1"/>
      <c r="H1014" s="1"/>
    </row>
    <row r="1015" spans="3:8" x14ac:dyDescent="0.2">
      <c r="C1015" s="1"/>
      <c r="D1015" s="1"/>
      <c r="E1015" s="1"/>
      <c r="F1015" s="1"/>
      <c r="G1015" s="1"/>
      <c r="H1015" s="1"/>
    </row>
    <row r="1016" spans="3:8" x14ac:dyDescent="0.2">
      <c r="C1016" s="1"/>
      <c r="D1016" s="1"/>
      <c r="E1016" s="1"/>
      <c r="F1016" s="1"/>
      <c r="G1016" s="1"/>
      <c r="H1016" s="1"/>
    </row>
    <row r="1017" spans="3:8" x14ac:dyDescent="0.2">
      <c r="C1017" s="1"/>
      <c r="D1017" s="1"/>
      <c r="E1017" s="1"/>
      <c r="F1017" s="1"/>
      <c r="G1017" s="1"/>
      <c r="H1017" s="1"/>
    </row>
    <row r="1018" spans="3:8" x14ac:dyDescent="0.2">
      <c r="C1018" s="1"/>
      <c r="D1018" s="1"/>
      <c r="E1018" s="1"/>
      <c r="F1018" s="1"/>
      <c r="G1018" s="1"/>
      <c r="H1018" s="1"/>
    </row>
    <row r="1019" spans="3:8" x14ac:dyDescent="0.2">
      <c r="C1019" s="1"/>
      <c r="D1019" s="1"/>
      <c r="E1019" s="1"/>
      <c r="F1019" s="1"/>
      <c r="G1019" s="1"/>
      <c r="H1019" s="1"/>
    </row>
    <row r="1020" spans="3:8" x14ac:dyDescent="0.2">
      <c r="C1020" s="1"/>
      <c r="D1020" s="1"/>
      <c r="E1020" s="1"/>
      <c r="F1020" s="1"/>
      <c r="G1020" s="1"/>
      <c r="H1020" s="1"/>
    </row>
    <row r="1021" spans="3:8" x14ac:dyDescent="0.2">
      <c r="C1021" s="1"/>
      <c r="D1021" s="1"/>
      <c r="E1021" s="1"/>
      <c r="F1021" s="1"/>
      <c r="G1021" s="1"/>
      <c r="H1021" s="1"/>
    </row>
    <row r="1022" spans="3:8" x14ac:dyDescent="0.2">
      <c r="C1022" s="1"/>
      <c r="D1022" s="1"/>
      <c r="E1022" s="1"/>
      <c r="F1022" s="1"/>
      <c r="G1022" s="1"/>
      <c r="H1022" s="1"/>
    </row>
    <row r="1023" spans="3:8" x14ac:dyDescent="0.2">
      <c r="C1023" s="1"/>
      <c r="D1023" s="1"/>
      <c r="E1023" s="1"/>
      <c r="F1023" s="1"/>
      <c r="G1023" s="1"/>
      <c r="H1023" s="1"/>
    </row>
    <row r="1024" spans="3:8" x14ac:dyDescent="0.2">
      <c r="C1024" s="1"/>
      <c r="D1024" s="1"/>
      <c r="E1024" s="1"/>
      <c r="F1024" s="1"/>
      <c r="G1024" s="1"/>
      <c r="H1024" s="1"/>
    </row>
    <row r="1025" spans="3:8" x14ac:dyDescent="0.2">
      <c r="C1025" s="1"/>
      <c r="D1025" s="1"/>
      <c r="E1025" s="1"/>
      <c r="F1025" s="1"/>
      <c r="G1025" s="1"/>
      <c r="H1025" s="1"/>
    </row>
    <row r="1026" spans="3:8" x14ac:dyDescent="0.2">
      <c r="C1026" s="1"/>
      <c r="D1026" s="1"/>
      <c r="E1026" s="1"/>
      <c r="F1026" s="1"/>
      <c r="G1026" s="1"/>
      <c r="H1026" s="1"/>
    </row>
    <row r="1027" spans="3:8" x14ac:dyDescent="0.2">
      <c r="C1027" s="1"/>
      <c r="D1027" s="1"/>
      <c r="E1027" s="1"/>
      <c r="F1027" s="1"/>
      <c r="G1027" s="1"/>
      <c r="H1027" s="1"/>
    </row>
    <row r="1028" spans="3:8" x14ac:dyDescent="0.2">
      <c r="C1028" s="1"/>
      <c r="D1028" s="1"/>
      <c r="E1028" s="1"/>
      <c r="F1028" s="1"/>
      <c r="G1028" s="1"/>
      <c r="H1028" s="1"/>
    </row>
    <row r="1029" spans="3:8" x14ac:dyDescent="0.2">
      <c r="C1029" s="1"/>
      <c r="D1029" s="1"/>
      <c r="E1029" s="1"/>
      <c r="F1029" s="1"/>
      <c r="G1029" s="1"/>
      <c r="H1029" s="1"/>
    </row>
    <row r="1030" spans="3:8" x14ac:dyDescent="0.2">
      <c r="C1030" s="1"/>
      <c r="D1030" s="1"/>
      <c r="E1030" s="1"/>
      <c r="F1030" s="1"/>
      <c r="G1030" s="1"/>
      <c r="H1030" s="1"/>
    </row>
    <row r="1031" spans="3:8" x14ac:dyDescent="0.2">
      <c r="C1031" s="1"/>
      <c r="D1031" s="1"/>
      <c r="E1031" s="1"/>
      <c r="F1031" s="1"/>
      <c r="G1031" s="1"/>
      <c r="H1031" s="1"/>
    </row>
    <row r="1032" spans="3:8" x14ac:dyDescent="0.2">
      <c r="C1032" s="1"/>
      <c r="D1032" s="1"/>
      <c r="E1032" s="1"/>
      <c r="F1032" s="1"/>
      <c r="G1032" s="1"/>
      <c r="H1032" s="1"/>
    </row>
    <row r="1033" spans="3:8" x14ac:dyDescent="0.2">
      <c r="C1033" s="1"/>
      <c r="D1033" s="1"/>
      <c r="E1033" s="1"/>
      <c r="F1033" s="1"/>
      <c r="G1033" s="1"/>
      <c r="H1033" s="1"/>
    </row>
    <row r="1034" spans="3:8" x14ac:dyDescent="0.2">
      <c r="C1034" s="1"/>
      <c r="D1034" s="1"/>
      <c r="E1034" s="1"/>
      <c r="F1034" s="1"/>
      <c r="G1034" s="1"/>
      <c r="H1034" s="1"/>
    </row>
    <row r="1035" spans="3:8" x14ac:dyDescent="0.2">
      <c r="C1035" s="1"/>
      <c r="D1035" s="1"/>
      <c r="E1035" s="1"/>
      <c r="F1035" s="1"/>
      <c r="G1035" s="1"/>
      <c r="H1035" s="1"/>
    </row>
    <row r="1036" spans="3:8" x14ac:dyDescent="0.2">
      <c r="C1036" s="1"/>
      <c r="D1036" s="1"/>
      <c r="E1036" s="1"/>
      <c r="F1036" s="1"/>
      <c r="G1036" s="1"/>
      <c r="H1036" s="1"/>
    </row>
    <row r="1037" spans="3:8" x14ac:dyDescent="0.2">
      <c r="C1037" s="1"/>
      <c r="D1037" s="1"/>
      <c r="E1037" s="1"/>
      <c r="F1037" s="1"/>
      <c r="G1037" s="1"/>
      <c r="H1037" s="1"/>
    </row>
    <row r="1038" spans="3:8" x14ac:dyDescent="0.2">
      <c r="C1038" s="1"/>
      <c r="D1038" s="1"/>
      <c r="E1038" s="1"/>
      <c r="F1038" s="1"/>
      <c r="G1038" s="1"/>
      <c r="H1038" s="1"/>
    </row>
    <row r="1039" spans="3:8" x14ac:dyDescent="0.2">
      <c r="C1039" s="1"/>
      <c r="D1039" s="1"/>
      <c r="E1039" s="1"/>
      <c r="F1039" s="1"/>
      <c r="G1039" s="1"/>
      <c r="H1039" s="1"/>
    </row>
    <row r="1040" spans="3:8" x14ac:dyDescent="0.2">
      <c r="C1040" s="1"/>
      <c r="D1040" s="1"/>
      <c r="E1040" s="1"/>
      <c r="F1040" s="1"/>
      <c r="G1040" s="1"/>
      <c r="H1040" s="1"/>
    </row>
    <row r="1041" spans="3:8" x14ac:dyDescent="0.2">
      <c r="C1041" s="1"/>
      <c r="D1041" s="1"/>
      <c r="E1041" s="1"/>
      <c r="F1041" s="1"/>
      <c r="G1041" s="1"/>
      <c r="H1041" s="1"/>
    </row>
    <row r="1042" spans="3:8" x14ac:dyDescent="0.2">
      <c r="C1042" s="1"/>
      <c r="D1042" s="1"/>
      <c r="E1042" s="1"/>
      <c r="F1042" s="1"/>
      <c r="G1042" s="1"/>
      <c r="H1042" s="1"/>
    </row>
    <row r="1043" spans="3:8" x14ac:dyDescent="0.2">
      <c r="C1043" s="1"/>
      <c r="D1043" s="1"/>
      <c r="E1043" s="1"/>
      <c r="F1043" s="1"/>
      <c r="G1043" s="1"/>
      <c r="H1043" s="1"/>
    </row>
    <row r="1044" spans="3:8" x14ac:dyDescent="0.2">
      <c r="C1044" s="1"/>
      <c r="D1044" s="1"/>
      <c r="E1044" s="1"/>
      <c r="F1044" s="1"/>
      <c r="G1044" s="1"/>
      <c r="H1044" s="1"/>
    </row>
    <row r="1045" spans="3:8" x14ac:dyDescent="0.2">
      <c r="C1045" s="1"/>
      <c r="D1045" s="1"/>
      <c r="E1045" s="1"/>
      <c r="F1045" s="1"/>
      <c r="G1045" s="1"/>
      <c r="H1045" s="1"/>
    </row>
    <row r="1046" spans="3:8" x14ac:dyDescent="0.2">
      <c r="C1046" s="1"/>
      <c r="D1046" s="1"/>
      <c r="E1046" s="1"/>
      <c r="F1046" s="1"/>
      <c r="G1046" s="1"/>
      <c r="H1046" s="1"/>
    </row>
    <row r="1047" spans="3:8" x14ac:dyDescent="0.2">
      <c r="C1047" s="1"/>
      <c r="D1047" s="1"/>
      <c r="E1047" s="1"/>
      <c r="F1047" s="1"/>
      <c r="G1047" s="1"/>
      <c r="H1047" s="1"/>
    </row>
    <row r="1048" spans="3:8" x14ac:dyDescent="0.2">
      <c r="C1048" s="1"/>
      <c r="D1048" s="1"/>
      <c r="E1048" s="1"/>
      <c r="F1048" s="1"/>
      <c r="G1048" s="1"/>
      <c r="H1048" s="1"/>
    </row>
    <row r="1049" spans="3:8" x14ac:dyDescent="0.2">
      <c r="C1049" s="1"/>
      <c r="D1049" s="1"/>
      <c r="E1049" s="1"/>
      <c r="F1049" s="1"/>
      <c r="G1049" s="1"/>
      <c r="H1049" s="1"/>
    </row>
    <row r="1050" spans="3:8" x14ac:dyDescent="0.2">
      <c r="C1050" s="1"/>
      <c r="D1050" s="1"/>
      <c r="E1050" s="1"/>
      <c r="F1050" s="1"/>
      <c r="G1050" s="1"/>
      <c r="H1050" s="1"/>
    </row>
    <row r="1051" spans="3:8" x14ac:dyDescent="0.2">
      <c r="C1051" s="1"/>
      <c r="D1051" s="1"/>
      <c r="E1051" s="1"/>
      <c r="F1051" s="1"/>
      <c r="G1051" s="1"/>
      <c r="H1051" s="1"/>
    </row>
    <row r="1052" spans="3:8" x14ac:dyDescent="0.2">
      <c r="C1052" s="1"/>
      <c r="D1052" s="1"/>
      <c r="E1052" s="1"/>
      <c r="F1052" s="1"/>
      <c r="G1052" s="1"/>
      <c r="H1052" s="1"/>
    </row>
    <row r="1053" spans="3:8" x14ac:dyDescent="0.2">
      <c r="C1053" s="1"/>
      <c r="D1053" s="1"/>
      <c r="E1053" s="1"/>
      <c r="F1053" s="1"/>
      <c r="G1053" s="1"/>
      <c r="H1053" s="1"/>
    </row>
    <row r="1054" spans="3:8" x14ac:dyDescent="0.2">
      <c r="C1054" s="1"/>
      <c r="D1054" s="1"/>
      <c r="E1054" s="1"/>
      <c r="F1054" s="1"/>
      <c r="G1054" s="1"/>
      <c r="H1054" s="1"/>
    </row>
    <row r="1055" spans="3:8" x14ac:dyDescent="0.2">
      <c r="C1055" s="1"/>
      <c r="D1055" s="1"/>
      <c r="E1055" s="1"/>
      <c r="F1055" s="1"/>
      <c r="G1055" s="1"/>
      <c r="H1055" s="1"/>
    </row>
    <row r="1056" spans="3:8" x14ac:dyDescent="0.2">
      <c r="C1056" s="1"/>
      <c r="D1056" s="1"/>
      <c r="E1056" s="1"/>
      <c r="F1056" s="1"/>
      <c r="G1056" s="1"/>
      <c r="H1056" s="1"/>
    </row>
    <row r="1057" spans="3:8" x14ac:dyDescent="0.2">
      <c r="C1057" s="1"/>
      <c r="D1057" s="1"/>
      <c r="E1057" s="1"/>
      <c r="F1057" s="1"/>
      <c r="G1057" s="1"/>
      <c r="H1057" s="1"/>
    </row>
    <row r="1058" spans="3:8" x14ac:dyDescent="0.2">
      <c r="C1058" s="1"/>
      <c r="D1058" s="1"/>
      <c r="E1058" s="1"/>
      <c r="F1058" s="1"/>
      <c r="G1058" s="1"/>
      <c r="H1058" s="1"/>
    </row>
    <row r="1059" spans="3:8" x14ac:dyDescent="0.2">
      <c r="C1059" s="1"/>
      <c r="D1059" s="1"/>
      <c r="E1059" s="1"/>
      <c r="F1059" s="1"/>
      <c r="G1059" s="1"/>
      <c r="H1059" s="1"/>
    </row>
    <row r="1060" spans="3:8" x14ac:dyDescent="0.2">
      <c r="C1060" s="1"/>
      <c r="D1060" s="1"/>
      <c r="E1060" s="1"/>
      <c r="F1060" s="1"/>
      <c r="G1060" s="1"/>
      <c r="H1060" s="1"/>
    </row>
    <row r="1061" spans="3:8" x14ac:dyDescent="0.2">
      <c r="C1061" s="1"/>
      <c r="D1061" s="1"/>
      <c r="E1061" s="1"/>
      <c r="F1061" s="1"/>
      <c r="G1061" s="1"/>
      <c r="H1061" s="1"/>
    </row>
    <row r="1062" spans="3:8" x14ac:dyDescent="0.2">
      <c r="C1062" s="1"/>
      <c r="D1062" s="1"/>
      <c r="E1062" s="1"/>
      <c r="F1062" s="1"/>
      <c r="G1062" s="1"/>
      <c r="H1062" s="1"/>
    </row>
    <row r="1063" spans="3:8" x14ac:dyDescent="0.2">
      <c r="C1063" s="1"/>
      <c r="D1063" s="1"/>
      <c r="E1063" s="1"/>
      <c r="F1063" s="1"/>
      <c r="G1063" s="1"/>
      <c r="H1063" s="1"/>
    </row>
    <row r="1064" spans="3:8" x14ac:dyDescent="0.2">
      <c r="C1064" s="1"/>
      <c r="D1064" s="1"/>
      <c r="E1064" s="1"/>
      <c r="F1064" s="1"/>
      <c r="G1064" s="1"/>
      <c r="H1064" s="1"/>
    </row>
    <row r="1065" spans="3:8" x14ac:dyDescent="0.2">
      <c r="C1065" s="1"/>
      <c r="D1065" s="1"/>
      <c r="E1065" s="1"/>
      <c r="F1065" s="1"/>
      <c r="G1065" s="1"/>
      <c r="H1065" s="1"/>
    </row>
    <row r="1066" spans="3:8" x14ac:dyDescent="0.2">
      <c r="C1066" s="1"/>
      <c r="D1066" s="1"/>
      <c r="E1066" s="1"/>
      <c r="F1066" s="1"/>
      <c r="G1066" s="1"/>
      <c r="H1066" s="1"/>
    </row>
    <row r="1067" spans="3:8" x14ac:dyDescent="0.2">
      <c r="C1067" s="1"/>
      <c r="D1067" s="1"/>
      <c r="E1067" s="1"/>
      <c r="F1067" s="1"/>
      <c r="G1067" s="1"/>
      <c r="H1067" s="1"/>
    </row>
    <row r="1068" spans="3:8" x14ac:dyDescent="0.2">
      <c r="C1068" s="1"/>
      <c r="D1068" s="1"/>
      <c r="E1068" s="1"/>
      <c r="F1068" s="1"/>
      <c r="G1068" s="1"/>
      <c r="H1068" s="1"/>
    </row>
    <row r="1069" spans="3:8" x14ac:dyDescent="0.2">
      <c r="C1069" s="1"/>
      <c r="D1069" s="1"/>
      <c r="E1069" s="1"/>
      <c r="F1069" s="1"/>
      <c r="G1069" s="1"/>
      <c r="H1069" s="1"/>
    </row>
    <row r="1070" spans="3:8" x14ac:dyDescent="0.2">
      <c r="C1070" s="1"/>
      <c r="D1070" s="1"/>
      <c r="E1070" s="1"/>
      <c r="F1070" s="1"/>
      <c r="G1070" s="1"/>
      <c r="H1070" s="1"/>
    </row>
    <row r="1071" spans="3:8" x14ac:dyDescent="0.2">
      <c r="C1071" s="1"/>
      <c r="D1071" s="1"/>
      <c r="E1071" s="1"/>
      <c r="F1071" s="1"/>
      <c r="G1071" s="1"/>
      <c r="H1071" s="1"/>
    </row>
    <row r="1072" spans="3:8" x14ac:dyDescent="0.2">
      <c r="C1072" s="1"/>
      <c r="D1072" s="1"/>
      <c r="E1072" s="1"/>
      <c r="F1072" s="1"/>
      <c r="G1072" s="1"/>
      <c r="H1072" s="1"/>
    </row>
    <row r="1073" spans="3:8" x14ac:dyDescent="0.2">
      <c r="C1073" s="1"/>
      <c r="D1073" s="1"/>
      <c r="E1073" s="1"/>
      <c r="F1073" s="1"/>
      <c r="G1073" s="1"/>
      <c r="H1073" s="1"/>
    </row>
    <row r="1074" spans="3:8" x14ac:dyDescent="0.2">
      <c r="C1074" s="1"/>
      <c r="D1074" s="1"/>
      <c r="E1074" s="1"/>
      <c r="F1074" s="1"/>
      <c r="G1074" s="1"/>
      <c r="H1074" s="1"/>
    </row>
    <row r="1075" spans="3:8" x14ac:dyDescent="0.2">
      <c r="C1075" s="1"/>
      <c r="D1075" s="1"/>
      <c r="E1075" s="1"/>
      <c r="F1075" s="1"/>
      <c r="G1075" s="1"/>
      <c r="H1075" s="1"/>
    </row>
    <row r="1076" spans="3:8" x14ac:dyDescent="0.2">
      <c r="C1076" s="1"/>
      <c r="D1076" s="1"/>
      <c r="E1076" s="1"/>
      <c r="F1076" s="1"/>
      <c r="G1076" s="1"/>
      <c r="H1076" s="1"/>
    </row>
    <row r="1077" spans="3:8" x14ac:dyDescent="0.2">
      <c r="C1077" s="1"/>
      <c r="D1077" s="1"/>
      <c r="E1077" s="1"/>
      <c r="F1077" s="1"/>
      <c r="G1077" s="1"/>
      <c r="H1077" s="1"/>
    </row>
    <row r="1078" spans="3:8" x14ac:dyDescent="0.2">
      <c r="C1078" s="1"/>
      <c r="D1078" s="1"/>
      <c r="E1078" s="1"/>
      <c r="F1078" s="1"/>
      <c r="G1078" s="1"/>
      <c r="H1078" s="1"/>
    </row>
    <row r="1079" spans="3:8" x14ac:dyDescent="0.2">
      <c r="C1079" s="1"/>
      <c r="D1079" s="1"/>
      <c r="E1079" s="1"/>
      <c r="F1079" s="1"/>
      <c r="G1079" s="1"/>
      <c r="H1079" s="1"/>
    </row>
    <row r="1080" spans="3:8" x14ac:dyDescent="0.2">
      <c r="C1080" s="1"/>
      <c r="D1080" s="1"/>
      <c r="E1080" s="1"/>
      <c r="F1080" s="1"/>
      <c r="G1080" s="1"/>
      <c r="H1080" s="1"/>
    </row>
    <row r="1081" spans="3:8" x14ac:dyDescent="0.2">
      <c r="C1081" s="1"/>
      <c r="D1081" s="1"/>
      <c r="E1081" s="1"/>
      <c r="F1081" s="1"/>
      <c r="G1081" s="1"/>
      <c r="H1081" s="1"/>
    </row>
    <row r="1082" spans="3:8" x14ac:dyDescent="0.2">
      <c r="C1082" s="1"/>
      <c r="D1082" s="1"/>
      <c r="E1082" s="1"/>
      <c r="F1082" s="1"/>
      <c r="G1082" s="1"/>
      <c r="H1082" s="1"/>
    </row>
    <row r="1083" spans="3:8" x14ac:dyDescent="0.2">
      <c r="C1083" s="1"/>
      <c r="D1083" s="1"/>
      <c r="E1083" s="1"/>
      <c r="F1083" s="1"/>
      <c r="G1083" s="1"/>
      <c r="H1083" s="1"/>
    </row>
    <row r="1084" spans="3:8" x14ac:dyDescent="0.2">
      <c r="C1084" s="1"/>
      <c r="D1084" s="1"/>
      <c r="E1084" s="1"/>
      <c r="F1084" s="1"/>
      <c r="G1084" s="1"/>
      <c r="H1084" s="1"/>
    </row>
    <row r="1085" spans="3:8" x14ac:dyDescent="0.2">
      <c r="C1085" s="1"/>
      <c r="D1085" s="1"/>
      <c r="E1085" s="1"/>
      <c r="F1085" s="1"/>
      <c r="G1085" s="1"/>
      <c r="H1085" s="1"/>
    </row>
    <row r="1086" spans="3:8" x14ac:dyDescent="0.2">
      <c r="C1086" s="1"/>
      <c r="D1086" s="1"/>
      <c r="E1086" s="1"/>
      <c r="F1086" s="1"/>
      <c r="G1086" s="1"/>
      <c r="H1086" s="1"/>
    </row>
    <row r="1087" spans="3:8" x14ac:dyDescent="0.2">
      <c r="C1087" s="1"/>
      <c r="D1087" s="1"/>
      <c r="E1087" s="1"/>
      <c r="F1087" s="1"/>
      <c r="G1087" s="1"/>
      <c r="H1087" s="1"/>
    </row>
    <row r="1088" spans="3:8" x14ac:dyDescent="0.2">
      <c r="C1088" s="1"/>
      <c r="D1088" s="1"/>
      <c r="E1088" s="1"/>
      <c r="F1088" s="1"/>
      <c r="G1088" s="1"/>
      <c r="H1088" s="1"/>
    </row>
    <row r="1089" spans="3:8" x14ac:dyDescent="0.2">
      <c r="C1089" s="1"/>
      <c r="D1089" s="1"/>
      <c r="E1089" s="1"/>
      <c r="F1089" s="1"/>
      <c r="G1089" s="1"/>
      <c r="H1089" s="1"/>
    </row>
    <row r="1090" spans="3:8" x14ac:dyDescent="0.2">
      <c r="C1090" s="1"/>
      <c r="D1090" s="1"/>
      <c r="E1090" s="1"/>
      <c r="F1090" s="1"/>
      <c r="G1090" s="1"/>
      <c r="H1090" s="1"/>
    </row>
    <row r="1091" spans="3:8" x14ac:dyDescent="0.2">
      <c r="C1091" s="1"/>
      <c r="D1091" s="1"/>
      <c r="E1091" s="1"/>
      <c r="F1091" s="1"/>
      <c r="G1091" s="1"/>
      <c r="H1091" s="1"/>
    </row>
    <row r="1092" spans="3:8" x14ac:dyDescent="0.2">
      <c r="C1092" s="1"/>
      <c r="D1092" s="1"/>
      <c r="E1092" s="1"/>
      <c r="F1092" s="1"/>
      <c r="G1092" s="1"/>
      <c r="H1092" s="1"/>
    </row>
    <row r="1093" spans="3:8" x14ac:dyDescent="0.2">
      <c r="C1093" s="1"/>
      <c r="D1093" s="1"/>
      <c r="E1093" s="1"/>
      <c r="F1093" s="1"/>
      <c r="G1093" s="1"/>
      <c r="H1093" s="1"/>
    </row>
    <row r="1094" spans="3:8" x14ac:dyDescent="0.2">
      <c r="C1094" s="1"/>
      <c r="D1094" s="1"/>
      <c r="E1094" s="1"/>
      <c r="F1094" s="1"/>
      <c r="G1094" s="1"/>
      <c r="H1094" s="1"/>
    </row>
    <row r="1095" spans="3:8" x14ac:dyDescent="0.2">
      <c r="C1095" s="1"/>
      <c r="D1095" s="1"/>
      <c r="E1095" s="1"/>
      <c r="F1095" s="1"/>
      <c r="G1095" s="1"/>
      <c r="H1095" s="1"/>
    </row>
    <row r="1096" spans="3:8" x14ac:dyDescent="0.2">
      <c r="C1096" s="1"/>
      <c r="D1096" s="1"/>
      <c r="E1096" s="1"/>
      <c r="F1096" s="1"/>
      <c r="G1096" s="1"/>
      <c r="H1096" s="1"/>
    </row>
    <row r="1097" spans="3:8" x14ac:dyDescent="0.2">
      <c r="C1097" s="1"/>
      <c r="D1097" s="1"/>
      <c r="E1097" s="1"/>
      <c r="F1097" s="1"/>
      <c r="G1097" s="1"/>
      <c r="H1097" s="1"/>
    </row>
    <row r="1098" spans="3:8" x14ac:dyDescent="0.2">
      <c r="C1098" s="1"/>
      <c r="D1098" s="1"/>
      <c r="E1098" s="1"/>
      <c r="F1098" s="1"/>
      <c r="G1098" s="1"/>
      <c r="H1098" s="1"/>
    </row>
    <row r="1099" spans="3:8" x14ac:dyDescent="0.2">
      <c r="C1099" s="1"/>
      <c r="D1099" s="1"/>
      <c r="E1099" s="1"/>
      <c r="F1099" s="1"/>
      <c r="G1099" s="1"/>
      <c r="H1099" s="1"/>
    </row>
    <row r="1100" spans="3:8" x14ac:dyDescent="0.2">
      <c r="C1100" s="1"/>
      <c r="D1100" s="1"/>
      <c r="E1100" s="1"/>
      <c r="F1100" s="1"/>
      <c r="G1100" s="1"/>
      <c r="H1100" s="1"/>
    </row>
    <row r="1101" spans="3:8" x14ac:dyDescent="0.2">
      <c r="C1101" s="1"/>
      <c r="D1101" s="1"/>
      <c r="E1101" s="1"/>
      <c r="F1101" s="1"/>
      <c r="G1101" s="1"/>
      <c r="H1101" s="1"/>
    </row>
    <row r="1102" spans="3:8" x14ac:dyDescent="0.2">
      <c r="C1102" s="1"/>
      <c r="D1102" s="1"/>
      <c r="E1102" s="1"/>
      <c r="F1102" s="1"/>
      <c r="G1102" s="1"/>
      <c r="H1102" s="1"/>
    </row>
    <row r="1103" spans="3:8" x14ac:dyDescent="0.2">
      <c r="C1103" s="1"/>
      <c r="D1103" s="1"/>
      <c r="E1103" s="1"/>
      <c r="F1103" s="1"/>
      <c r="G1103" s="1"/>
      <c r="H1103" s="1"/>
    </row>
    <row r="1104" spans="3:8" x14ac:dyDescent="0.2">
      <c r="C1104" s="1"/>
      <c r="D1104" s="1"/>
      <c r="E1104" s="1"/>
      <c r="F1104" s="1"/>
      <c r="G1104" s="1"/>
      <c r="H1104" s="1"/>
    </row>
    <row r="1105" spans="3:8" x14ac:dyDescent="0.2">
      <c r="C1105" s="1"/>
      <c r="D1105" s="1"/>
      <c r="E1105" s="1"/>
      <c r="F1105" s="1"/>
      <c r="G1105" s="1"/>
      <c r="H1105" s="1"/>
    </row>
    <row r="1106" spans="3:8" x14ac:dyDescent="0.2">
      <c r="C1106" s="1"/>
      <c r="D1106" s="1"/>
      <c r="E1106" s="1"/>
      <c r="F1106" s="1"/>
      <c r="G1106" s="1"/>
      <c r="H1106" s="1"/>
    </row>
    <row r="1107" spans="3:8" x14ac:dyDescent="0.2">
      <c r="C1107" s="1"/>
      <c r="D1107" s="1"/>
      <c r="E1107" s="1"/>
      <c r="F1107" s="1"/>
      <c r="G1107" s="1"/>
      <c r="H1107" s="1"/>
    </row>
    <row r="1108" spans="3:8" x14ac:dyDescent="0.2">
      <c r="C1108" s="1"/>
      <c r="D1108" s="1"/>
      <c r="E1108" s="1"/>
      <c r="F1108" s="1"/>
      <c r="G1108" s="1"/>
      <c r="H1108" s="1"/>
    </row>
    <row r="1109" spans="3:8" x14ac:dyDescent="0.2">
      <c r="C1109" s="1"/>
      <c r="D1109" s="1"/>
      <c r="E1109" s="1"/>
      <c r="F1109" s="1"/>
      <c r="G1109" s="1"/>
      <c r="H1109" s="1"/>
    </row>
    <row r="1110" spans="3:8" x14ac:dyDescent="0.2">
      <c r="C1110" s="1"/>
      <c r="D1110" s="1"/>
      <c r="E1110" s="1"/>
      <c r="F1110" s="1"/>
      <c r="G1110" s="1"/>
      <c r="H1110" s="1"/>
    </row>
    <row r="1111" spans="3:8" x14ac:dyDescent="0.2">
      <c r="C1111" s="1"/>
      <c r="D1111" s="1"/>
      <c r="E1111" s="1"/>
      <c r="F1111" s="1"/>
      <c r="G1111" s="1"/>
      <c r="H1111" s="1"/>
    </row>
    <row r="1112" spans="3:8" x14ac:dyDescent="0.2">
      <c r="C1112" s="1"/>
      <c r="D1112" s="1"/>
      <c r="E1112" s="1"/>
      <c r="F1112" s="1"/>
      <c r="G1112" s="1"/>
      <c r="H1112" s="1"/>
    </row>
    <row r="1113" spans="3:8" x14ac:dyDescent="0.2">
      <c r="C1113" s="1"/>
      <c r="D1113" s="1"/>
      <c r="E1113" s="1"/>
      <c r="F1113" s="1"/>
      <c r="G1113" s="1"/>
      <c r="H1113" s="1"/>
    </row>
    <row r="1114" spans="3:8" x14ac:dyDescent="0.2">
      <c r="C1114" s="1"/>
      <c r="D1114" s="1"/>
      <c r="E1114" s="1"/>
      <c r="F1114" s="1"/>
      <c r="G1114" s="1"/>
      <c r="H1114" s="1"/>
    </row>
    <row r="1115" spans="3:8" x14ac:dyDescent="0.2">
      <c r="C1115" s="1"/>
      <c r="D1115" s="1"/>
      <c r="E1115" s="1"/>
      <c r="F1115" s="1"/>
      <c r="G1115" s="1"/>
      <c r="H1115" s="1"/>
    </row>
    <row r="1116" spans="3:8" x14ac:dyDescent="0.2">
      <c r="C1116" s="1"/>
      <c r="D1116" s="1"/>
      <c r="E1116" s="1"/>
      <c r="F1116" s="1"/>
      <c r="G1116" s="1"/>
      <c r="H1116" s="1"/>
    </row>
    <row r="1117" spans="3:8" x14ac:dyDescent="0.2">
      <c r="C1117" s="1"/>
      <c r="D1117" s="1"/>
      <c r="E1117" s="1"/>
      <c r="F1117" s="1"/>
      <c r="G1117" s="1"/>
      <c r="H1117" s="1"/>
    </row>
    <row r="1118" spans="3:8" x14ac:dyDescent="0.2">
      <c r="C1118" s="1"/>
      <c r="D1118" s="1"/>
      <c r="E1118" s="1"/>
      <c r="F1118" s="1"/>
      <c r="G1118" s="1"/>
      <c r="H1118" s="1"/>
    </row>
    <row r="1119" spans="3:8" x14ac:dyDescent="0.2">
      <c r="C1119" s="1"/>
      <c r="D1119" s="1"/>
      <c r="E1119" s="1"/>
      <c r="F1119" s="1"/>
      <c r="G1119" s="1"/>
      <c r="H1119" s="1"/>
    </row>
    <row r="1120" spans="3:8" x14ac:dyDescent="0.2">
      <c r="C1120" s="1"/>
      <c r="D1120" s="1"/>
      <c r="E1120" s="1"/>
      <c r="F1120" s="1"/>
      <c r="G1120" s="1"/>
      <c r="H1120" s="1"/>
    </row>
    <row r="1121" spans="3:8" x14ac:dyDescent="0.2">
      <c r="C1121" s="1"/>
      <c r="D1121" s="1"/>
      <c r="E1121" s="1"/>
      <c r="F1121" s="1"/>
      <c r="G1121" s="1"/>
      <c r="H1121" s="1"/>
    </row>
    <row r="1122" spans="3:8" x14ac:dyDescent="0.2">
      <c r="C1122" s="1"/>
      <c r="D1122" s="1"/>
      <c r="E1122" s="1"/>
      <c r="F1122" s="1"/>
      <c r="G1122" s="1"/>
      <c r="H1122" s="1"/>
    </row>
    <row r="1123" spans="3:8" x14ac:dyDescent="0.2">
      <c r="C1123" s="1"/>
      <c r="D1123" s="1"/>
      <c r="E1123" s="1"/>
      <c r="F1123" s="1"/>
      <c r="G1123" s="1"/>
      <c r="H1123" s="1"/>
    </row>
    <row r="1124" spans="3:8" x14ac:dyDescent="0.2">
      <c r="C1124" s="1"/>
      <c r="D1124" s="1"/>
      <c r="E1124" s="1"/>
      <c r="F1124" s="1"/>
      <c r="G1124" s="1"/>
      <c r="H1124" s="1"/>
    </row>
    <row r="1125" spans="3:8" x14ac:dyDescent="0.2">
      <c r="C1125" s="1"/>
      <c r="D1125" s="1"/>
      <c r="E1125" s="1"/>
      <c r="F1125" s="1"/>
      <c r="G1125" s="1"/>
      <c r="H1125" s="1"/>
    </row>
    <row r="1126" spans="3:8" x14ac:dyDescent="0.2">
      <c r="C1126" s="1"/>
      <c r="D1126" s="1"/>
      <c r="E1126" s="1"/>
      <c r="F1126" s="1"/>
      <c r="G1126" s="1"/>
      <c r="H1126" s="1"/>
    </row>
    <row r="1127" spans="3:8" x14ac:dyDescent="0.2">
      <c r="C1127" s="1"/>
      <c r="D1127" s="1"/>
      <c r="E1127" s="1"/>
      <c r="F1127" s="1"/>
      <c r="G1127" s="1"/>
      <c r="H1127" s="1"/>
    </row>
    <row r="1128" spans="3:8" x14ac:dyDescent="0.2">
      <c r="C1128" s="1"/>
      <c r="D1128" s="1"/>
      <c r="E1128" s="1"/>
      <c r="F1128" s="1"/>
      <c r="G1128" s="1"/>
      <c r="H1128" s="1"/>
    </row>
    <row r="1129" spans="3:8" x14ac:dyDescent="0.2">
      <c r="C1129" s="1"/>
      <c r="D1129" s="1"/>
      <c r="E1129" s="1"/>
      <c r="F1129" s="1"/>
      <c r="G1129" s="1"/>
      <c r="H1129" s="1"/>
    </row>
    <row r="1130" spans="3:8" x14ac:dyDescent="0.2">
      <c r="C1130" s="1"/>
      <c r="D1130" s="1"/>
      <c r="E1130" s="1"/>
      <c r="F1130" s="1"/>
      <c r="G1130" s="1"/>
      <c r="H1130" s="1"/>
    </row>
    <row r="1131" spans="3:8" x14ac:dyDescent="0.2">
      <c r="C1131" s="1"/>
      <c r="D1131" s="1"/>
      <c r="E1131" s="1"/>
      <c r="F1131" s="1"/>
      <c r="G1131" s="1"/>
      <c r="H1131" s="1"/>
    </row>
    <row r="1132" spans="3:8" x14ac:dyDescent="0.2">
      <c r="C1132" s="1"/>
      <c r="D1132" s="1"/>
      <c r="E1132" s="1"/>
      <c r="F1132" s="1"/>
      <c r="G1132" s="1"/>
      <c r="H1132" s="1"/>
    </row>
    <row r="1133" spans="3:8" x14ac:dyDescent="0.2">
      <c r="C1133" s="1"/>
      <c r="D1133" s="1"/>
      <c r="E1133" s="1"/>
      <c r="F1133" s="1"/>
      <c r="G1133" s="1"/>
      <c r="H1133" s="1"/>
    </row>
    <row r="1134" spans="3:8" x14ac:dyDescent="0.2">
      <c r="C1134" s="1"/>
      <c r="D1134" s="1"/>
      <c r="E1134" s="1"/>
      <c r="F1134" s="1"/>
      <c r="G1134" s="1"/>
      <c r="H1134" s="1"/>
    </row>
    <row r="1135" spans="3:8" x14ac:dyDescent="0.2">
      <c r="C1135" s="1"/>
      <c r="D1135" s="1"/>
      <c r="E1135" s="1"/>
      <c r="F1135" s="1"/>
      <c r="G1135" s="1"/>
      <c r="H1135" s="1"/>
    </row>
    <row r="1136" spans="3:8" x14ac:dyDescent="0.2">
      <c r="C1136" s="1"/>
      <c r="D1136" s="1"/>
      <c r="E1136" s="1"/>
      <c r="F1136" s="1"/>
      <c r="G1136" s="1"/>
      <c r="H1136" s="1"/>
    </row>
    <row r="1137" spans="3:8" x14ac:dyDescent="0.2">
      <c r="C1137" s="1"/>
      <c r="D1137" s="1"/>
      <c r="E1137" s="1"/>
      <c r="F1137" s="1"/>
      <c r="G1137" s="1"/>
      <c r="H1137" s="1"/>
    </row>
    <row r="1138" spans="3:8" x14ac:dyDescent="0.2">
      <c r="C1138" s="1"/>
      <c r="D1138" s="1"/>
      <c r="E1138" s="1"/>
      <c r="F1138" s="1"/>
      <c r="G1138" s="1"/>
      <c r="H1138" s="1"/>
    </row>
    <row r="1139" spans="3:8" x14ac:dyDescent="0.2">
      <c r="C1139" s="1"/>
      <c r="D1139" s="1"/>
      <c r="E1139" s="1"/>
      <c r="F1139" s="1"/>
      <c r="G1139" s="1"/>
      <c r="H1139" s="1"/>
    </row>
    <row r="1140" spans="3:8" x14ac:dyDescent="0.2">
      <c r="C1140" s="1"/>
      <c r="D1140" s="1"/>
      <c r="E1140" s="1"/>
      <c r="F1140" s="1"/>
      <c r="G1140" s="1"/>
      <c r="H1140" s="1"/>
    </row>
    <row r="1141" spans="3:8" x14ac:dyDescent="0.2">
      <c r="C1141" s="1"/>
      <c r="D1141" s="1"/>
      <c r="E1141" s="1"/>
      <c r="F1141" s="1"/>
      <c r="G1141" s="1"/>
      <c r="H1141" s="1"/>
    </row>
    <row r="1142" spans="3:8" x14ac:dyDescent="0.2">
      <c r="C1142" s="1"/>
      <c r="D1142" s="1"/>
      <c r="E1142" s="1"/>
      <c r="F1142" s="1"/>
      <c r="G1142" s="1"/>
      <c r="H1142" s="1"/>
    </row>
    <row r="1143" spans="3:8" x14ac:dyDescent="0.2">
      <c r="C1143" s="1"/>
      <c r="D1143" s="1"/>
      <c r="E1143" s="1"/>
      <c r="F1143" s="1"/>
      <c r="G1143" s="1"/>
      <c r="H1143" s="1"/>
    </row>
    <row r="1144" spans="3:8" x14ac:dyDescent="0.2">
      <c r="C1144" s="1"/>
      <c r="D1144" s="1"/>
      <c r="E1144" s="1"/>
      <c r="F1144" s="1"/>
      <c r="G1144" s="1"/>
      <c r="H1144" s="1"/>
    </row>
    <row r="1145" spans="3:8" x14ac:dyDescent="0.2">
      <c r="C1145" s="1"/>
      <c r="D1145" s="1"/>
      <c r="E1145" s="1"/>
      <c r="F1145" s="1"/>
      <c r="G1145" s="1"/>
      <c r="H1145" s="1"/>
    </row>
    <row r="1146" spans="3:8" x14ac:dyDescent="0.2">
      <c r="C1146" s="1"/>
      <c r="D1146" s="1"/>
      <c r="E1146" s="1"/>
      <c r="F1146" s="1"/>
      <c r="G1146" s="1"/>
      <c r="H1146" s="1"/>
    </row>
    <row r="1147" spans="3:8" x14ac:dyDescent="0.2">
      <c r="C1147" s="1"/>
      <c r="D1147" s="1"/>
      <c r="E1147" s="1"/>
      <c r="F1147" s="1"/>
      <c r="G1147" s="1"/>
      <c r="H1147" s="1"/>
    </row>
    <row r="1148" spans="3:8" x14ac:dyDescent="0.2">
      <c r="C1148" s="1"/>
      <c r="D1148" s="1"/>
      <c r="E1148" s="1"/>
      <c r="F1148" s="1"/>
      <c r="G1148" s="1"/>
      <c r="H1148" s="1"/>
    </row>
    <row r="1149" spans="3:8" x14ac:dyDescent="0.2">
      <c r="C1149" s="1"/>
      <c r="D1149" s="1"/>
      <c r="E1149" s="1"/>
      <c r="F1149" s="1"/>
      <c r="G1149" s="1"/>
      <c r="H1149" s="1"/>
    </row>
    <row r="1150" spans="3:8" x14ac:dyDescent="0.2">
      <c r="C1150" s="1"/>
      <c r="D1150" s="1"/>
      <c r="E1150" s="1"/>
      <c r="F1150" s="1"/>
      <c r="G1150" s="1"/>
      <c r="H1150" s="1"/>
    </row>
    <row r="1151" spans="3:8" x14ac:dyDescent="0.2">
      <c r="C1151" s="1"/>
      <c r="D1151" s="1"/>
      <c r="E1151" s="1"/>
      <c r="F1151" s="1"/>
      <c r="G1151" s="1"/>
      <c r="H1151" s="1"/>
    </row>
    <row r="1152" spans="3:8" x14ac:dyDescent="0.2">
      <c r="C1152" s="1"/>
      <c r="D1152" s="1"/>
      <c r="E1152" s="1"/>
      <c r="F1152" s="1"/>
      <c r="G1152" s="1"/>
      <c r="H1152" s="1"/>
    </row>
    <row r="1153" spans="3:8" x14ac:dyDescent="0.2">
      <c r="C1153" s="1"/>
      <c r="D1153" s="1"/>
      <c r="E1153" s="1"/>
      <c r="F1153" s="1"/>
      <c r="G1153" s="1"/>
      <c r="H1153" s="1"/>
    </row>
    <row r="1154" spans="3:8" x14ac:dyDescent="0.2">
      <c r="C1154" s="1"/>
      <c r="D1154" s="1"/>
      <c r="E1154" s="1"/>
      <c r="F1154" s="1"/>
      <c r="G1154" s="1"/>
      <c r="H1154" s="1"/>
    </row>
    <row r="1155" spans="3:8" x14ac:dyDescent="0.2">
      <c r="C1155" s="1"/>
      <c r="D1155" s="1"/>
      <c r="E1155" s="1"/>
      <c r="F1155" s="1"/>
      <c r="G1155" s="1"/>
      <c r="H1155" s="1"/>
    </row>
    <row r="1156" spans="3:8" x14ac:dyDescent="0.2">
      <c r="C1156" s="1"/>
      <c r="D1156" s="1"/>
      <c r="E1156" s="1"/>
      <c r="F1156" s="1"/>
      <c r="G1156" s="1"/>
      <c r="H1156" s="1"/>
    </row>
    <row r="1157" spans="3:8" x14ac:dyDescent="0.2">
      <c r="C1157" s="1"/>
      <c r="D1157" s="1"/>
      <c r="E1157" s="1"/>
      <c r="F1157" s="1"/>
      <c r="G1157" s="1"/>
      <c r="H1157" s="1"/>
    </row>
    <row r="1158" spans="3:8" x14ac:dyDescent="0.2">
      <c r="C1158" s="1"/>
      <c r="D1158" s="1"/>
      <c r="E1158" s="1"/>
      <c r="F1158" s="1"/>
      <c r="G1158" s="1"/>
      <c r="H1158" s="1"/>
    </row>
    <row r="1159" spans="3:8" x14ac:dyDescent="0.2">
      <c r="C1159" s="1"/>
      <c r="D1159" s="1"/>
      <c r="E1159" s="1"/>
      <c r="F1159" s="1"/>
      <c r="G1159" s="1"/>
      <c r="H1159" s="1"/>
    </row>
    <row r="1160" spans="3:8" x14ac:dyDescent="0.2">
      <c r="C1160" s="1"/>
      <c r="D1160" s="1"/>
      <c r="E1160" s="1"/>
      <c r="F1160" s="1"/>
      <c r="G1160" s="1"/>
      <c r="H1160" s="1"/>
    </row>
    <row r="1161" spans="3:8" x14ac:dyDescent="0.2">
      <c r="C1161" s="1"/>
      <c r="D1161" s="1"/>
      <c r="E1161" s="1"/>
      <c r="F1161" s="1"/>
      <c r="G1161" s="1"/>
      <c r="H1161" s="1"/>
    </row>
    <row r="1162" spans="3:8" x14ac:dyDescent="0.2">
      <c r="C1162" s="1"/>
      <c r="D1162" s="1"/>
      <c r="E1162" s="1"/>
      <c r="F1162" s="1"/>
      <c r="G1162" s="1"/>
      <c r="H1162" s="1"/>
    </row>
    <row r="1163" spans="3:8" x14ac:dyDescent="0.2">
      <c r="C1163" s="1"/>
      <c r="D1163" s="1"/>
      <c r="E1163" s="1"/>
      <c r="F1163" s="1"/>
      <c r="G1163" s="1"/>
      <c r="H1163" s="1"/>
    </row>
    <row r="1164" spans="3:8" x14ac:dyDescent="0.2">
      <c r="C1164" s="1"/>
      <c r="D1164" s="1"/>
      <c r="E1164" s="1"/>
      <c r="F1164" s="1"/>
      <c r="G1164" s="1"/>
      <c r="H1164" s="1"/>
    </row>
    <row r="1165" spans="3:8" x14ac:dyDescent="0.2">
      <c r="C1165" s="1"/>
      <c r="D1165" s="1"/>
      <c r="E1165" s="1"/>
      <c r="F1165" s="1"/>
      <c r="G1165" s="1"/>
      <c r="H1165" s="1"/>
    </row>
    <row r="1166" spans="3:8" x14ac:dyDescent="0.2">
      <c r="C1166" s="1"/>
      <c r="D1166" s="1"/>
      <c r="E1166" s="1"/>
      <c r="F1166" s="1"/>
      <c r="G1166" s="1"/>
      <c r="H1166" s="1"/>
    </row>
    <row r="1167" spans="3:8" x14ac:dyDescent="0.2">
      <c r="C1167" s="1"/>
      <c r="D1167" s="1"/>
      <c r="E1167" s="1"/>
      <c r="F1167" s="1"/>
      <c r="G1167" s="1"/>
      <c r="H1167" s="1"/>
    </row>
    <row r="1168" spans="3:8" x14ac:dyDescent="0.2">
      <c r="C1168" s="1"/>
      <c r="D1168" s="1"/>
      <c r="E1168" s="1"/>
      <c r="F1168" s="1"/>
      <c r="G1168" s="1"/>
      <c r="H1168" s="1"/>
    </row>
    <row r="1169" spans="3:8" x14ac:dyDescent="0.2">
      <c r="C1169" s="1"/>
      <c r="D1169" s="1"/>
      <c r="E1169" s="1"/>
      <c r="F1169" s="1"/>
      <c r="G1169" s="1"/>
      <c r="H1169" s="1"/>
    </row>
    <row r="1170" spans="3:8" x14ac:dyDescent="0.2">
      <c r="C1170" s="1"/>
      <c r="D1170" s="1"/>
      <c r="E1170" s="1"/>
      <c r="F1170" s="1"/>
      <c r="G1170" s="1"/>
      <c r="H1170" s="1"/>
    </row>
    <row r="1171" spans="3:8" x14ac:dyDescent="0.2">
      <c r="C1171" s="1"/>
      <c r="D1171" s="1"/>
      <c r="E1171" s="1"/>
      <c r="F1171" s="1"/>
      <c r="G1171" s="1"/>
      <c r="H1171" s="1"/>
    </row>
    <row r="1172" spans="3:8" x14ac:dyDescent="0.2">
      <c r="C1172" s="1"/>
      <c r="D1172" s="1"/>
      <c r="E1172" s="1"/>
      <c r="F1172" s="1"/>
      <c r="G1172" s="1"/>
      <c r="H1172" s="1"/>
    </row>
    <row r="1173" spans="3:8" x14ac:dyDescent="0.2">
      <c r="C1173" s="1"/>
      <c r="D1173" s="1"/>
      <c r="E1173" s="1"/>
      <c r="F1173" s="1"/>
      <c r="G1173" s="1"/>
      <c r="H1173" s="1"/>
    </row>
    <row r="1174" spans="3:8" x14ac:dyDescent="0.2">
      <c r="C1174" s="1"/>
      <c r="D1174" s="1"/>
      <c r="E1174" s="1"/>
      <c r="F1174" s="1"/>
      <c r="G1174" s="1"/>
      <c r="H1174" s="1"/>
    </row>
    <row r="1175" spans="3:8" x14ac:dyDescent="0.2">
      <c r="C1175" s="1"/>
      <c r="D1175" s="1"/>
      <c r="E1175" s="1"/>
      <c r="F1175" s="1"/>
      <c r="G1175" s="1"/>
      <c r="H1175" s="1"/>
    </row>
    <row r="1176" spans="3:8" x14ac:dyDescent="0.2">
      <c r="C1176" s="1"/>
      <c r="D1176" s="1"/>
      <c r="E1176" s="1"/>
      <c r="F1176" s="1"/>
      <c r="G1176" s="1"/>
      <c r="H1176" s="1"/>
    </row>
    <row r="1177" spans="3:8" x14ac:dyDescent="0.2">
      <c r="C1177" s="1"/>
      <c r="D1177" s="1"/>
      <c r="E1177" s="1"/>
      <c r="F1177" s="1"/>
      <c r="G1177" s="1"/>
      <c r="H1177" s="1"/>
    </row>
    <row r="1178" spans="3:8" x14ac:dyDescent="0.2">
      <c r="C1178" s="1"/>
      <c r="D1178" s="1"/>
      <c r="E1178" s="1"/>
      <c r="F1178" s="1"/>
      <c r="G1178" s="1"/>
      <c r="H1178" s="1"/>
    </row>
    <row r="1179" spans="3:8" x14ac:dyDescent="0.2">
      <c r="C1179" s="1"/>
      <c r="D1179" s="1"/>
      <c r="E1179" s="1"/>
      <c r="F1179" s="1"/>
      <c r="G1179" s="1"/>
      <c r="H1179" s="1"/>
    </row>
    <row r="1180" spans="3:8" x14ac:dyDescent="0.2">
      <c r="C1180" s="1"/>
      <c r="D1180" s="1"/>
      <c r="E1180" s="1"/>
      <c r="F1180" s="1"/>
      <c r="G1180" s="1"/>
      <c r="H1180" s="1"/>
    </row>
    <row r="1181" spans="3:8" x14ac:dyDescent="0.2">
      <c r="C1181" s="1"/>
      <c r="D1181" s="1"/>
      <c r="E1181" s="1"/>
      <c r="F1181" s="1"/>
      <c r="G1181" s="1"/>
      <c r="H1181" s="1"/>
    </row>
    <row r="1182" spans="3:8" x14ac:dyDescent="0.2">
      <c r="C1182" s="1"/>
      <c r="D1182" s="1"/>
      <c r="E1182" s="1"/>
      <c r="F1182" s="1"/>
      <c r="G1182" s="1"/>
      <c r="H1182" s="1"/>
    </row>
    <row r="1183" spans="3:8" x14ac:dyDescent="0.2">
      <c r="C1183" s="1"/>
      <c r="D1183" s="1"/>
      <c r="E1183" s="1"/>
      <c r="F1183" s="1"/>
      <c r="G1183" s="1"/>
      <c r="H1183" s="1"/>
    </row>
    <row r="1184" spans="3:8" x14ac:dyDescent="0.2">
      <c r="C1184" s="1"/>
      <c r="D1184" s="1"/>
      <c r="E1184" s="1"/>
      <c r="F1184" s="1"/>
      <c r="G1184" s="1"/>
      <c r="H1184" s="1"/>
    </row>
    <row r="1185" spans="3:8" x14ac:dyDescent="0.2">
      <c r="C1185" s="1"/>
      <c r="D1185" s="1"/>
      <c r="E1185" s="1"/>
      <c r="F1185" s="1"/>
      <c r="G1185" s="1"/>
      <c r="H1185" s="1"/>
    </row>
    <row r="1186" spans="3:8" x14ac:dyDescent="0.2">
      <c r="C1186" s="1"/>
      <c r="D1186" s="1"/>
      <c r="E1186" s="1"/>
      <c r="F1186" s="1"/>
      <c r="G1186" s="1"/>
      <c r="H1186" s="1"/>
    </row>
    <row r="1187" spans="3:8" x14ac:dyDescent="0.2">
      <c r="C1187" s="1"/>
      <c r="D1187" s="1"/>
      <c r="E1187" s="1"/>
      <c r="F1187" s="1"/>
      <c r="G1187" s="1"/>
      <c r="H1187" s="1"/>
    </row>
    <row r="1188" spans="3:8" x14ac:dyDescent="0.2">
      <c r="C1188" s="1"/>
      <c r="D1188" s="1"/>
      <c r="E1188" s="1"/>
      <c r="F1188" s="1"/>
      <c r="G1188" s="1"/>
      <c r="H1188" s="1"/>
    </row>
    <row r="1189" spans="3:8" x14ac:dyDescent="0.2">
      <c r="C1189" s="1"/>
      <c r="D1189" s="1"/>
      <c r="E1189" s="1"/>
      <c r="F1189" s="1"/>
      <c r="G1189" s="1"/>
      <c r="H1189" s="1"/>
    </row>
    <row r="1190" spans="3:8" x14ac:dyDescent="0.2">
      <c r="C1190" s="1"/>
      <c r="D1190" s="1"/>
      <c r="E1190" s="1"/>
      <c r="F1190" s="1"/>
      <c r="G1190" s="1"/>
      <c r="H1190" s="1"/>
    </row>
    <row r="1191" spans="3:8" x14ac:dyDescent="0.2">
      <c r="C1191" s="1"/>
      <c r="D1191" s="1"/>
      <c r="E1191" s="1"/>
      <c r="F1191" s="1"/>
      <c r="G1191" s="1"/>
      <c r="H1191" s="1"/>
    </row>
    <row r="1192" spans="3:8" x14ac:dyDescent="0.2">
      <c r="C1192" s="1"/>
      <c r="D1192" s="1"/>
      <c r="E1192" s="1"/>
      <c r="F1192" s="1"/>
      <c r="G1192" s="1"/>
      <c r="H1192" s="1"/>
    </row>
    <row r="1193" spans="3:8" x14ac:dyDescent="0.2">
      <c r="C1193" s="1"/>
      <c r="D1193" s="1"/>
      <c r="E1193" s="1"/>
      <c r="F1193" s="1"/>
      <c r="G1193" s="1"/>
      <c r="H1193" s="1"/>
    </row>
    <row r="1194" spans="3:8" x14ac:dyDescent="0.2">
      <c r="C1194" s="1"/>
      <c r="D1194" s="1"/>
      <c r="E1194" s="1"/>
      <c r="F1194" s="1"/>
      <c r="G1194" s="1"/>
      <c r="H1194" s="1"/>
    </row>
    <row r="1195" spans="3:8" x14ac:dyDescent="0.2">
      <c r="C1195" s="1"/>
      <c r="D1195" s="1"/>
      <c r="E1195" s="1"/>
      <c r="F1195" s="1"/>
      <c r="G1195" s="1"/>
      <c r="H1195" s="1"/>
    </row>
    <row r="1196" spans="3:8" x14ac:dyDescent="0.2">
      <c r="C1196" s="1"/>
      <c r="D1196" s="1"/>
      <c r="E1196" s="1"/>
      <c r="F1196" s="1"/>
      <c r="G1196" s="1"/>
      <c r="H1196" s="1"/>
    </row>
    <row r="1197" spans="3:8" x14ac:dyDescent="0.2">
      <c r="C1197" s="1"/>
      <c r="D1197" s="1"/>
      <c r="E1197" s="1"/>
      <c r="F1197" s="1"/>
      <c r="G1197" s="1"/>
      <c r="H1197" s="1"/>
    </row>
    <row r="1198" spans="3:8" x14ac:dyDescent="0.2">
      <c r="C1198" s="1"/>
      <c r="D1198" s="1"/>
      <c r="E1198" s="1"/>
      <c r="F1198" s="1"/>
      <c r="G1198" s="1"/>
      <c r="H1198" s="1"/>
    </row>
    <row r="1199" spans="3:8" x14ac:dyDescent="0.2">
      <c r="C1199" s="1"/>
      <c r="D1199" s="1"/>
      <c r="E1199" s="1"/>
      <c r="F1199" s="1"/>
      <c r="G1199" s="1"/>
      <c r="H1199" s="1"/>
    </row>
    <row r="1200" spans="3:8" x14ac:dyDescent="0.2">
      <c r="C1200" s="1"/>
      <c r="D1200" s="1"/>
      <c r="E1200" s="1"/>
      <c r="F1200" s="1"/>
      <c r="G1200" s="1"/>
      <c r="H1200" s="1"/>
    </row>
    <row r="1201" spans="3:8" x14ac:dyDescent="0.2">
      <c r="C1201" s="1"/>
      <c r="D1201" s="1"/>
      <c r="E1201" s="1"/>
      <c r="F1201" s="1"/>
      <c r="G1201" s="1"/>
      <c r="H1201" s="1"/>
    </row>
    <row r="1202" spans="3:8" x14ac:dyDescent="0.2">
      <c r="C1202" s="1"/>
      <c r="D1202" s="1"/>
      <c r="E1202" s="1"/>
      <c r="F1202" s="1"/>
      <c r="G1202" s="1"/>
      <c r="H1202" s="1"/>
    </row>
    <row r="1203" spans="3:8" x14ac:dyDescent="0.2">
      <c r="C1203" s="1"/>
      <c r="D1203" s="1"/>
      <c r="E1203" s="1"/>
      <c r="F1203" s="1"/>
      <c r="G1203" s="1"/>
      <c r="H1203" s="1"/>
    </row>
    <row r="1204" spans="3:8" x14ac:dyDescent="0.2">
      <c r="C1204" s="1"/>
      <c r="D1204" s="1"/>
      <c r="E1204" s="1"/>
      <c r="F1204" s="1"/>
      <c r="G1204" s="1"/>
      <c r="H1204" s="1"/>
    </row>
    <row r="1205" spans="3:8" x14ac:dyDescent="0.2">
      <c r="C1205" s="1"/>
      <c r="D1205" s="1"/>
      <c r="E1205" s="1"/>
      <c r="F1205" s="1"/>
      <c r="G1205" s="1"/>
      <c r="H1205" s="1"/>
    </row>
    <row r="1206" spans="3:8" x14ac:dyDescent="0.2">
      <c r="C1206" s="1"/>
      <c r="D1206" s="1"/>
      <c r="E1206" s="1"/>
      <c r="F1206" s="1"/>
      <c r="G1206" s="1"/>
      <c r="H1206" s="1"/>
    </row>
    <row r="1207" spans="3:8" x14ac:dyDescent="0.2">
      <c r="C1207" s="1"/>
      <c r="D1207" s="1"/>
      <c r="E1207" s="1"/>
      <c r="F1207" s="1"/>
      <c r="G1207" s="1"/>
      <c r="H1207" s="1"/>
    </row>
    <row r="1208" spans="3:8" x14ac:dyDescent="0.2">
      <c r="C1208" s="1"/>
      <c r="D1208" s="1"/>
      <c r="E1208" s="1"/>
      <c r="F1208" s="1"/>
      <c r="G1208" s="1"/>
      <c r="H1208" s="1"/>
    </row>
    <row r="1209" spans="3:8" x14ac:dyDescent="0.2">
      <c r="C1209" s="1"/>
      <c r="D1209" s="1"/>
      <c r="E1209" s="1"/>
      <c r="F1209" s="1"/>
      <c r="G1209" s="1"/>
      <c r="H1209" s="1"/>
    </row>
    <row r="1210" spans="3:8" x14ac:dyDescent="0.2">
      <c r="C1210" s="1"/>
      <c r="D1210" s="1"/>
      <c r="E1210" s="1"/>
      <c r="F1210" s="1"/>
      <c r="G1210" s="1"/>
      <c r="H1210" s="1"/>
    </row>
    <row r="1211" spans="3:8" x14ac:dyDescent="0.2">
      <c r="C1211" s="1"/>
      <c r="D1211" s="1"/>
      <c r="E1211" s="1"/>
      <c r="F1211" s="1"/>
      <c r="G1211" s="1"/>
      <c r="H1211" s="1"/>
    </row>
    <row r="1212" spans="3:8" x14ac:dyDescent="0.2">
      <c r="C1212" s="1"/>
      <c r="D1212" s="1"/>
      <c r="E1212" s="1"/>
      <c r="F1212" s="1"/>
      <c r="G1212" s="1"/>
      <c r="H1212" s="1"/>
    </row>
    <row r="1213" spans="3:8" x14ac:dyDescent="0.2">
      <c r="C1213" s="1"/>
      <c r="D1213" s="1"/>
      <c r="E1213" s="1"/>
      <c r="F1213" s="1"/>
      <c r="G1213" s="1"/>
      <c r="H1213" s="1"/>
    </row>
    <row r="1214" spans="3:8" x14ac:dyDescent="0.2">
      <c r="C1214" s="1"/>
      <c r="D1214" s="1"/>
      <c r="E1214" s="1"/>
      <c r="F1214" s="1"/>
      <c r="G1214" s="1"/>
      <c r="H1214" s="1"/>
    </row>
    <row r="1215" spans="3:8" x14ac:dyDescent="0.2">
      <c r="C1215" s="1"/>
      <c r="D1215" s="1"/>
      <c r="E1215" s="1"/>
      <c r="F1215" s="1"/>
      <c r="G1215" s="1"/>
      <c r="H1215" s="1"/>
    </row>
    <row r="1216" spans="3:8" x14ac:dyDescent="0.2">
      <c r="C1216" s="1"/>
      <c r="D1216" s="1"/>
      <c r="E1216" s="1"/>
      <c r="F1216" s="1"/>
      <c r="G1216" s="1"/>
      <c r="H1216" s="1"/>
    </row>
    <row r="1217" spans="3:8" x14ac:dyDescent="0.2">
      <c r="C1217" s="1"/>
      <c r="D1217" s="1"/>
      <c r="E1217" s="1"/>
      <c r="F1217" s="1"/>
      <c r="G1217" s="1"/>
      <c r="H1217" s="1"/>
    </row>
    <row r="1218" spans="3:8" x14ac:dyDescent="0.2">
      <c r="C1218" s="1"/>
      <c r="D1218" s="1"/>
      <c r="E1218" s="1"/>
      <c r="F1218" s="1"/>
      <c r="G1218" s="1"/>
      <c r="H1218" s="1"/>
    </row>
    <row r="1219" spans="3:8" x14ac:dyDescent="0.2">
      <c r="C1219" s="1"/>
      <c r="D1219" s="1"/>
      <c r="E1219" s="1"/>
      <c r="F1219" s="1"/>
      <c r="G1219" s="1"/>
      <c r="H1219" s="1"/>
    </row>
    <row r="1220" spans="3:8" x14ac:dyDescent="0.2">
      <c r="C1220" s="1"/>
      <c r="D1220" s="1"/>
      <c r="E1220" s="1"/>
      <c r="F1220" s="1"/>
      <c r="G1220" s="1"/>
      <c r="H1220" s="1"/>
    </row>
    <row r="1221" spans="3:8" x14ac:dyDescent="0.2">
      <c r="C1221" s="1"/>
      <c r="D1221" s="1"/>
      <c r="E1221" s="1"/>
      <c r="F1221" s="1"/>
      <c r="G1221" s="1"/>
      <c r="H1221" s="1"/>
    </row>
    <row r="1222" spans="3:8" x14ac:dyDescent="0.2">
      <c r="C1222" s="1"/>
      <c r="D1222" s="1"/>
      <c r="E1222" s="1"/>
      <c r="F1222" s="1"/>
      <c r="G1222" s="1"/>
      <c r="H1222" s="1"/>
    </row>
    <row r="1223" spans="3:8" x14ac:dyDescent="0.2">
      <c r="C1223" s="1"/>
      <c r="D1223" s="1"/>
      <c r="E1223" s="1"/>
      <c r="F1223" s="1"/>
      <c r="G1223" s="1"/>
      <c r="H1223" s="1"/>
    </row>
    <row r="1224" spans="3:8" x14ac:dyDescent="0.2">
      <c r="C1224" s="1"/>
      <c r="D1224" s="1"/>
      <c r="E1224" s="1"/>
      <c r="F1224" s="1"/>
      <c r="G1224" s="1"/>
      <c r="H1224" s="1"/>
    </row>
    <row r="1225" spans="3:8" x14ac:dyDescent="0.2">
      <c r="C1225" s="1"/>
      <c r="D1225" s="1"/>
      <c r="E1225" s="1"/>
      <c r="F1225" s="1"/>
      <c r="G1225" s="1"/>
      <c r="H1225" s="1"/>
    </row>
    <row r="1226" spans="3:8" x14ac:dyDescent="0.2">
      <c r="C1226" s="1"/>
      <c r="D1226" s="1"/>
      <c r="E1226" s="1"/>
      <c r="F1226" s="1"/>
      <c r="G1226" s="1"/>
      <c r="H1226" s="1"/>
    </row>
    <row r="1227" spans="3:8" x14ac:dyDescent="0.2">
      <c r="C1227" s="1"/>
      <c r="D1227" s="1"/>
      <c r="E1227" s="1"/>
      <c r="F1227" s="1"/>
      <c r="G1227" s="1"/>
      <c r="H1227" s="1"/>
    </row>
    <row r="1228" spans="3:8" x14ac:dyDescent="0.2">
      <c r="C1228" s="1"/>
      <c r="D1228" s="1"/>
      <c r="E1228" s="1"/>
      <c r="F1228" s="1"/>
      <c r="G1228" s="1"/>
      <c r="H1228" s="1"/>
    </row>
    <row r="1229" spans="3:8" x14ac:dyDescent="0.2">
      <c r="C1229" s="1"/>
      <c r="D1229" s="1"/>
      <c r="E1229" s="1"/>
      <c r="F1229" s="1"/>
      <c r="G1229" s="1"/>
      <c r="H1229" s="1"/>
    </row>
    <row r="1230" spans="3:8" x14ac:dyDescent="0.2">
      <c r="C1230" s="1"/>
      <c r="D1230" s="1"/>
      <c r="E1230" s="1"/>
      <c r="F1230" s="1"/>
      <c r="G1230" s="1"/>
      <c r="H1230" s="1"/>
    </row>
    <row r="1231" spans="3:8" x14ac:dyDescent="0.2">
      <c r="C1231" s="1"/>
      <c r="D1231" s="1"/>
      <c r="E1231" s="1"/>
      <c r="F1231" s="1"/>
      <c r="G1231" s="1"/>
      <c r="H1231" s="1"/>
    </row>
    <row r="1232" spans="3:8" x14ac:dyDescent="0.2">
      <c r="C1232" s="1"/>
      <c r="D1232" s="1"/>
      <c r="E1232" s="1"/>
      <c r="F1232" s="1"/>
      <c r="G1232" s="1"/>
      <c r="H1232" s="1"/>
    </row>
    <row r="1233" spans="3:8" x14ac:dyDescent="0.2">
      <c r="C1233" s="1"/>
      <c r="D1233" s="1"/>
      <c r="E1233" s="1"/>
      <c r="F1233" s="1"/>
      <c r="G1233" s="1"/>
      <c r="H1233" s="1"/>
    </row>
    <row r="1234" spans="3:8" x14ac:dyDescent="0.2">
      <c r="C1234" s="1"/>
      <c r="D1234" s="1"/>
      <c r="E1234" s="1"/>
      <c r="F1234" s="1"/>
      <c r="G1234" s="1"/>
      <c r="H1234" s="1"/>
    </row>
    <row r="1235" spans="3:8" x14ac:dyDescent="0.2">
      <c r="C1235" s="1"/>
      <c r="D1235" s="1"/>
      <c r="E1235" s="1"/>
      <c r="F1235" s="1"/>
      <c r="G1235" s="1"/>
      <c r="H1235" s="1"/>
    </row>
    <row r="1236" spans="3:8" x14ac:dyDescent="0.2">
      <c r="C1236" s="1"/>
      <c r="D1236" s="1"/>
      <c r="E1236" s="1"/>
      <c r="F1236" s="1"/>
      <c r="G1236" s="1"/>
      <c r="H1236" s="1"/>
    </row>
    <row r="1237" spans="3:8" x14ac:dyDescent="0.2">
      <c r="C1237" s="1"/>
      <c r="D1237" s="1"/>
      <c r="E1237" s="1"/>
      <c r="F1237" s="1"/>
      <c r="G1237" s="1"/>
      <c r="H1237" s="1"/>
    </row>
    <row r="1238" spans="3:8" x14ac:dyDescent="0.2">
      <c r="C1238" s="1"/>
      <c r="D1238" s="1"/>
      <c r="E1238" s="1"/>
      <c r="F1238" s="1"/>
      <c r="G1238" s="1"/>
      <c r="H1238" s="1"/>
    </row>
    <row r="1239" spans="3:8" x14ac:dyDescent="0.2">
      <c r="C1239" s="1"/>
      <c r="D1239" s="1"/>
      <c r="E1239" s="1"/>
      <c r="F1239" s="1"/>
      <c r="G1239" s="1"/>
      <c r="H1239" s="1"/>
    </row>
    <row r="1240" spans="3:8" x14ac:dyDescent="0.2">
      <c r="C1240" s="1"/>
      <c r="D1240" s="1"/>
      <c r="E1240" s="1"/>
      <c r="F1240" s="1"/>
      <c r="G1240" s="1"/>
      <c r="H1240" s="1"/>
    </row>
    <row r="1241" spans="3:8" x14ac:dyDescent="0.2">
      <c r="C1241" s="1"/>
      <c r="D1241" s="1"/>
      <c r="E1241" s="1"/>
      <c r="F1241" s="1"/>
      <c r="G1241" s="1"/>
      <c r="H1241" s="1"/>
    </row>
    <row r="1242" spans="3:8" x14ac:dyDescent="0.2">
      <c r="C1242" s="1"/>
      <c r="D1242" s="1"/>
      <c r="E1242" s="1"/>
      <c r="F1242" s="1"/>
      <c r="G1242" s="1"/>
      <c r="H1242" s="1"/>
    </row>
    <row r="1243" spans="3:8" x14ac:dyDescent="0.2">
      <c r="C1243" s="1"/>
      <c r="D1243" s="1"/>
      <c r="E1243" s="1"/>
      <c r="F1243" s="1"/>
      <c r="G1243" s="1"/>
      <c r="H1243" s="1"/>
    </row>
    <row r="1244" spans="3:8" x14ac:dyDescent="0.2">
      <c r="C1244" s="1"/>
      <c r="D1244" s="1"/>
      <c r="E1244" s="1"/>
      <c r="F1244" s="1"/>
      <c r="G1244" s="1"/>
      <c r="H1244" s="1"/>
    </row>
    <row r="1245" spans="3:8" x14ac:dyDescent="0.2">
      <c r="C1245" s="1"/>
      <c r="D1245" s="1"/>
      <c r="E1245" s="1"/>
      <c r="F1245" s="1"/>
      <c r="G1245" s="1"/>
      <c r="H1245" s="1"/>
    </row>
    <row r="1246" spans="3:8" x14ac:dyDescent="0.2">
      <c r="C1246" s="1"/>
      <c r="D1246" s="1"/>
      <c r="E1246" s="1"/>
      <c r="F1246" s="1"/>
      <c r="G1246" s="1"/>
      <c r="H1246" s="1"/>
    </row>
    <row r="1247" spans="3:8" x14ac:dyDescent="0.2">
      <c r="C1247" s="1"/>
      <c r="D1247" s="1"/>
      <c r="E1247" s="1"/>
      <c r="F1247" s="1"/>
      <c r="G1247" s="1"/>
      <c r="H1247" s="1"/>
    </row>
    <row r="1248" spans="3:8" x14ac:dyDescent="0.2">
      <c r="C1248" s="1"/>
      <c r="D1248" s="1"/>
      <c r="E1248" s="1"/>
      <c r="F1248" s="1"/>
      <c r="G1248" s="1"/>
      <c r="H1248" s="1"/>
    </row>
    <row r="1249" spans="3:8" x14ac:dyDescent="0.2">
      <c r="C1249" s="1"/>
      <c r="D1249" s="1"/>
      <c r="E1249" s="1"/>
      <c r="F1249" s="1"/>
      <c r="G1249" s="1"/>
      <c r="H1249" s="1"/>
    </row>
    <row r="1250" spans="3:8" x14ac:dyDescent="0.2">
      <c r="C1250" s="1"/>
      <c r="D1250" s="1"/>
      <c r="E1250" s="1"/>
      <c r="F1250" s="1"/>
      <c r="G1250" s="1"/>
      <c r="H1250" s="1"/>
    </row>
    <row r="1251" spans="3:8" x14ac:dyDescent="0.2">
      <c r="C1251" s="1"/>
      <c r="D1251" s="1"/>
      <c r="E1251" s="1"/>
      <c r="F1251" s="1"/>
      <c r="G1251" s="1"/>
      <c r="H1251" s="1"/>
    </row>
    <row r="1252" spans="3:8" x14ac:dyDescent="0.2">
      <c r="C1252" s="1"/>
      <c r="D1252" s="1"/>
      <c r="E1252" s="1"/>
      <c r="F1252" s="1"/>
      <c r="G1252" s="1"/>
      <c r="H1252" s="1"/>
    </row>
    <row r="1253" spans="3:8" x14ac:dyDescent="0.2">
      <c r="C1253" s="1"/>
      <c r="D1253" s="1"/>
      <c r="E1253" s="1"/>
      <c r="F1253" s="1"/>
      <c r="G1253" s="1"/>
      <c r="H1253" s="1"/>
    </row>
    <row r="1254" spans="3:8" x14ac:dyDescent="0.2">
      <c r="C1254" s="1"/>
      <c r="D1254" s="1"/>
      <c r="E1254" s="1"/>
      <c r="F1254" s="1"/>
      <c r="G1254" s="1"/>
      <c r="H1254" s="1"/>
    </row>
    <row r="1255" spans="3:8" x14ac:dyDescent="0.2">
      <c r="C1255" s="1"/>
      <c r="D1255" s="1"/>
      <c r="E1255" s="1"/>
      <c r="F1255" s="1"/>
      <c r="G1255" s="1"/>
      <c r="H1255" s="1"/>
    </row>
    <row r="1256" spans="3:8" x14ac:dyDescent="0.2">
      <c r="C1256" s="1"/>
      <c r="D1256" s="1"/>
      <c r="E1256" s="1"/>
      <c r="F1256" s="1"/>
      <c r="G1256" s="1"/>
      <c r="H1256" s="1"/>
    </row>
    <row r="1257" spans="3:8" x14ac:dyDescent="0.2">
      <c r="C1257" s="1"/>
      <c r="D1257" s="1"/>
      <c r="E1257" s="1"/>
      <c r="F1257" s="1"/>
      <c r="G1257" s="1"/>
      <c r="H1257" s="1"/>
    </row>
    <row r="1258" spans="3:8" x14ac:dyDescent="0.2">
      <c r="C1258" s="1"/>
      <c r="D1258" s="1"/>
      <c r="E1258" s="1"/>
      <c r="F1258" s="1"/>
      <c r="G1258" s="1"/>
      <c r="H1258" s="1"/>
    </row>
    <row r="1259" spans="3:8" x14ac:dyDescent="0.2">
      <c r="C1259" s="1"/>
      <c r="D1259" s="1"/>
      <c r="E1259" s="1"/>
      <c r="F1259" s="1"/>
      <c r="G1259" s="1"/>
      <c r="H1259" s="1"/>
    </row>
    <row r="1260" spans="3:8" x14ac:dyDescent="0.2">
      <c r="C1260" s="1"/>
      <c r="D1260" s="1"/>
      <c r="E1260" s="1"/>
      <c r="F1260" s="1"/>
      <c r="G1260" s="1"/>
      <c r="H1260" s="1"/>
    </row>
    <row r="1261" spans="3:8" x14ac:dyDescent="0.2">
      <c r="C1261" s="1"/>
      <c r="D1261" s="1"/>
      <c r="E1261" s="1"/>
      <c r="F1261" s="1"/>
      <c r="G1261" s="1"/>
      <c r="H1261" s="1"/>
    </row>
    <row r="1262" spans="3:8" x14ac:dyDescent="0.2">
      <c r="C1262" s="1"/>
      <c r="D1262" s="1"/>
      <c r="E1262" s="1"/>
      <c r="F1262" s="1"/>
      <c r="G1262" s="1"/>
      <c r="H1262" s="1"/>
    </row>
    <row r="1263" spans="3:8" x14ac:dyDescent="0.2">
      <c r="C1263" s="1"/>
      <c r="D1263" s="1"/>
      <c r="E1263" s="1"/>
      <c r="F1263" s="1"/>
      <c r="G1263" s="1"/>
      <c r="H1263" s="1"/>
    </row>
    <row r="1264" spans="3:8" x14ac:dyDescent="0.2">
      <c r="C1264" s="1"/>
      <c r="D1264" s="1"/>
      <c r="E1264" s="1"/>
      <c r="F1264" s="1"/>
      <c r="G1264" s="1"/>
      <c r="H1264" s="1"/>
    </row>
    <row r="1265" spans="3:8" x14ac:dyDescent="0.2">
      <c r="C1265" s="1"/>
      <c r="D1265" s="1"/>
      <c r="E1265" s="1"/>
      <c r="F1265" s="1"/>
      <c r="G1265" s="1"/>
      <c r="H1265" s="1"/>
    </row>
    <row r="1266" spans="3:8" x14ac:dyDescent="0.2">
      <c r="C1266" s="1"/>
      <c r="D1266" s="1"/>
      <c r="E1266" s="1"/>
      <c r="F1266" s="1"/>
      <c r="G1266" s="1"/>
      <c r="H1266" s="1"/>
    </row>
    <row r="1267" spans="3:8" x14ac:dyDescent="0.2">
      <c r="C1267" s="1"/>
      <c r="D1267" s="1"/>
      <c r="E1267" s="1"/>
      <c r="F1267" s="1"/>
      <c r="G1267" s="1"/>
      <c r="H1267" s="1"/>
    </row>
    <row r="1268" spans="3:8" x14ac:dyDescent="0.2">
      <c r="C1268" s="1"/>
      <c r="D1268" s="1"/>
      <c r="E1268" s="1"/>
      <c r="F1268" s="1"/>
      <c r="G1268" s="1"/>
      <c r="H1268" s="1"/>
    </row>
    <row r="1269" spans="3:8" x14ac:dyDescent="0.2">
      <c r="C1269" s="1"/>
      <c r="D1269" s="1"/>
      <c r="E1269" s="1"/>
      <c r="F1269" s="1"/>
      <c r="G1269" s="1"/>
      <c r="H1269" s="1"/>
    </row>
    <row r="1270" spans="3:8" x14ac:dyDescent="0.2">
      <c r="C1270" s="1"/>
      <c r="D1270" s="1"/>
      <c r="E1270" s="1"/>
      <c r="F1270" s="1"/>
      <c r="G1270" s="1"/>
      <c r="H1270" s="1"/>
    </row>
    <row r="1271" spans="3:8" x14ac:dyDescent="0.2">
      <c r="C1271" s="1"/>
      <c r="D1271" s="1"/>
      <c r="E1271" s="1"/>
      <c r="F1271" s="1"/>
      <c r="G1271" s="1"/>
      <c r="H1271" s="1"/>
    </row>
    <row r="1272" spans="3:8" x14ac:dyDescent="0.2">
      <c r="C1272" s="1"/>
      <c r="D1272" s="1"/>
      <c r="E1272" s="1"/>
      <c r="F1272" s="1"/>
      <c r="G1272" s="1"/>
      <c r="H1272" s="1"/>
    </row>
    <row r="1273" spans="3:8" x14ac:dyDescent="0.2">
      <c r="C1273" s="1"/>
      <c r="D1273" s="1"/>
      <c r="E1273" s="1"/>
      <c r="F1273" s="1"/>
      <c r="G1273" s="1"/>
      <c r="H1273" s="1"/>
    </row>
    <row r="1274" spans="3:8" x14ac:dyDescent="0.2">
      <c r="C1274" s="1"/>
      <c r="D1274" s="1"/>
      <c r="E1274" s="1"/>
      <c r="F1274" s="1"/>
      <c r="G1274" s="1"/>
      <c r="H1274" s="1"/>
    </row>
    <row r="1275" spans="3:8" x14ac:dyDescent="0.2">
      <c r="C1275" s="1"/>
      <c r="D1275" s="1"/>
      <c r="E1275" s="1"/>
      <c r="F1275" s="1"/>
      <c r="G1275" s="1"/>
      <c r="H1275" s="1"/>
    </row>
    <row r="1276" spans="3:8" x14ac:dyDescent="0.2">
      <c r="C1276" s="1"/>
      <c r="D1276" s="1"/>
      <c r="E1276" s="1"/>
      <c r="F1276" s="1"/>
      <c r="G1276" s="1"/>
      <c r="H1276" s="1"/>
    </row>
    <row r="1277" spans="3:8" x14ac:dyDescent="0.2">
      <c r="C1277" s="1"/>
      <c r="D1277" s="1"/>
      <c r="E1277" s="1"/>
      <c r="F1277" s="1"/>
      <c r="G1277" s="1"/>
      <c r="H1277" s="1"/>
    </row>
    <row r="1278" spans="3:8" x14ac:dyDescent="0.2">
      <c r="C1278" s="1"/>
      <c r="D1278" s="1"/>
      <c r="E1278" s="1"/>
      <c r="F1278" s="1"/>
      <c r="G1278" s="1"/>
      <c r="H1278" s="1"/>
    </row>
    <row r="1279" spans="3:8" x14ac:dyDescent="0.2">
      <c r="C1279" s="1"/>
      <c r="D1279" s="1"/>
      <c r="E1279" s="1"/>
      <c r="F1279" s="1"/>
      <c r="G1279" s="1"/>
      <c r="H1279" s="1"/>
    </row>
    <row r="1280" spans="3:8" x14ac:dyDescent="0.2">
      <c r="C1280" s="1"/>
      <c r="D1280" s="1"/>
      <c r="E1280" s="1"/>
      <c r="F1280" s="1"/>
      <c r="G1280" s="1"/>
      <c r="H1280" s="1"/>
    </row>
    <row r="1281" spans="3:8" x14ac:dyDescent="0.2">
      <c r="C1281" s="1"/>
      <c r="D1281" s="1"/>
      <c r="E1281" s="1"/>
      <c r="F1281" s="1"/>
      <c r="G1281" s="1"/>
      <c r="H1281" s="1"/>
    </row>
    <row r="1282" spans="3:8" x14ac:dyDescent="0.2">
      <c r="C1282" s="1"/>
      <c r="D1282" s="1"/>
      <c r="E1282" s="1"/>
      <c r="F1282" s="1"/>
      <c r="G1282" s="1"/>
      <c r="H1282" s="1"/>
    </row>
    <row r="1283" spans="3:8" x14ac:dyDescent="0.2">
      <c r="C1283" s="1"/>
      <c r="D1283" s="1"/>
      <c r="E1283" s="1"/>
      <c r="F1283" s="1"/>
      <c r="G1283" s="1"/>
      <c r="H1283" s="1"/>
    </row>
    <row r="1284" spans="3:8" x14ac:dyDescent="0.2">
      <c r="C1284" s="1"/>
      <c r="D1284" s="1"/>
      <c r="E1284" s="1"/>
      <c r="F1284" s="1"/>
      <c r="G1284" s="1"/>
      <c r="H1284" s="1"/>
    </row>
    <row r="1285" spans="3:8" x14ac:dyDescent="0.2">
      <c r="C1285" s="1"/>
      <c r="D1285" s="1"/>
      <c r="E1285" s="1"/>
      <c r="F1285" s="1"/>
      <c r="G1285" s="1"/>
      <c r="H1285" s="1"/>
    </row>
    <row r="1286" spans="3:8" x14ac:dyDescent="0.2">
      <c r="C1286" s="1"/>
      <c r="D1286" s="1"/>
      <c r="E1286" s="1"/>
      <c r="F1286" s="1"/>
      <c r="G1286" s="1"/>
      <c r="H1286" s="1"/>
    </row>
    <row r="1287" spans="3:8" x14ac:dyDescent="0.2">
      <c r="C1287" s="1"/>
      <c r="D1287" s="1"/>
      <c r="E1287" s="1"/>
      <c r="F1287" s="1"/>
      <c r="G1287" s="1"/>
      <c r="H1287" s="1"/>
    </row>
    <row r="1288" spans="3:8" x14ac:dyDescent="0.2">
      <c r="C1288" s="1"/>
      <c r="D1288" s="1"/>
      <c r="E1288" s="1"/>
      <c r="F1288" s="1"/>
      <c r="G1288" s="1"/>
      <c r="H1288" s="1"/>
    </row>
    <row r="1289" spans="3:8" x14ac:dyDescent="0.2">
      <c r="C1289" s="1"/>
      <c r="D1289" s="1"/>
      <c r="E1289" s="1"/>
      <c r="F1289" s="1"/>
      <c r="G1289" s="1"/>
      <c r="H1289" s="1"/>
    </row>
    <row r="1290" spans="3:8" x14ac:dyDescent="0.2">
      <c r="C1290" s="1"/>
      <c r="D1290" s="1"/>
      <c r="E1290" s="1"/>
      <c r="F1290" s="1"/>
      <c r="G1290" s="1"/>
      <c r="H1290" s="1"/>
    </row>
    <row r="1291" spans="3:8" x14ac:dyDescent="0.2">
      <c r="C1291" s="1"/>
      <c r="D1291" s="1"/>
      <c r="E1291" s="1"/>
      <c r="F1291" s="1"/>
      <c r="G1291" s="1"/>
      <c r="H1291" s="1"/>
    </row>
    <row r="1292" spans="3:8" x14ac:dyDescent="0.2">
      <c r="C1292" s="1"/>
      <c r="D1292" s="1"/>
      <c r="E1292" s="1"/>
      <c r="F1292" s="1"/>
      <c r="G1292" s="1"/>
      <c r="H1292" s="1"/>
    </row>
    <row r="1293" spans="3:8" x14ac:dyDescent="0.2">
      <c r="C1293" s="1"/>
      <c r="D1293" s="1"/>
      <c r="E1293" s="1"/>
      <c r="F1293" s="1"/>
      <c r="G1293" s="1"/>
      <c r="H1293" s="1"/>
    </row>
    <row r="1294" spans="3:8" x14ac:dyDescent="0.2">
      <c r="C1294" s="1"/>
      <c r="D1294" s="1"/>
      <c r="E1294" s="1"/>
      <c r="F1294" s="1"/>
      <c r="G1294" s="1"/>
      <c r="H1294" s="1"/>
    </row>
    <row r="1295" spans="3:8" x14ac:dyDescent="0.2">
      <c r="C1295" s="1"/>
      <c r="D1295" s="1"/>
      <c r="E1295" s="1"/>
      <c r="F1295" s="1"/>
      <c r="G1295" s="1"/>
      <c r="H1295" s="1"/>
    </row>
    <row r="1296" spans="3:8" x14ac:dyDescent="0.2">
      <c r="C1296" s="1"/>
      <c r="D1296" s="1"/>
      <c r="E1296" s="1"/>
      <c r="F1296" s="1"/>
      <c r="G1296" s="1"/>
      <c r="H1296" s="1"/>
    </row>
    <row r="1297" spans="3:8" x14ac:dyDescent="0.2">
      <c r="C1297" s="1"/>
      <c r="D1297" s="1"/>
      <c r="E1297" s="1"/>
      <c r="F1297" s="1"/>
      <c r="G1297" s="1"/>
      <c r="H1297" s="1"/>
    </row>
    <row r="1298" spans="3:8" x14ac:dyDescent="0.2">
      <c r="C1298" s="1"/>
      <c r="D1298" s="1"/>
      <c r="E1298" s="1"/>
      <c r="F1298" s="1"/>
      <c r="G1298" s="1"/>
      <c r="H1298" s="1"/>
    </row>
    <row r="1299" spans="3:8" x14ac:dyDescent="0.2">
      <c r="C1299" s="1"/>
      <c r="D1299" s="1"/>
      <c r="E1299" s="1"/>
      <c r="F1299" s="1"/>
      <c r="G1299" s="1"/>
      <c r="H1299" s="1"/>
    </row>
    <row r="1300" spans="3:8" x14ac:dyDescent="0.2">
      <c r="C1300" s="1"/>
      <c r="D1300" s="1"/>
      <c r="E1300" s="1"/>
      <c r="F1300" s="1"/>
      <c r="G1300" s="1"/>
      <c r="H1300" s="1"/>
    </row>
    <row r="1301" spans="3:8" x14ac:dyDescent="0.2">
      <c r="C1301" s="1"/>
      <c r="D1301" s="1"/>
      <c r="E1301" s="1"/>
      <c r="F1301" s="1"/>
      <c r="G1301" s="1"/>
      <c r="H1301" s="1"/>
    </row>
    <row r="1302" spans="3:8" x14ac:dyDescent="0.2">
      <c r="C1302" s="1"/>
      <c r="D1302" s="1"/>
      <c r="E1302" s="1"/>
      <c r="F1302" s="1"/>
      <c r="G1302" s="1"/>
      <c r="H1302" s="1"/>
    </row>
    <row r="1303" spans="3:8" x14ac:dyDescent="0.2">
      <c r="C1303" s="1"/>
      <c r="D1303" s="1"/>
      <c r="E1303" s="1"/>
      <c r="F1303" s="1"/>
      <c r="G1303" s="1"/>
      <c r="H1303" s="1"/>
    </row>
    <row r="1304" spans="3:8" x14ac:dyDescent="0.2">
      <c r="C1304" s="1"/>
      <c r="D1304" s="1"/>
      <c r="E1304" s="1"/>
      <c r="F1304" s="1"/>
      <c r="G1304" s="1"/>
      <c r="H1304" s="1"/>
    </row>
    <row r="1305" spans="3:8" x14ac:dyDescent="0.2">
      <c r="C1305" s="1"/>
      <c r="D1305" s="1"/>
      <c r="E1305" s="1"/>
      <c r="F1305" s="1"/>
      <c r="G1305" s="1"/>
      <c r="H1305" s="1"/>
    </row>
    <row r="1306" spans="3:8" x14ac:dyDescent="0.2">
      <c r="C1306" s="1"/>
      <c r="D1306" s="1"/>
      <c r="E1306" s="1"/>
      <c r="F1306" s="1"/>
      <c r="G1306" s="1"/>
      <c r="H1306" s="1"/>
    </row>
    <row r="1307" spans="3:8" x14ac:dyDescent="0.2">
      <c r="C1307" s="1"/>
      <c r="D1307" s="1"/>
      <c r="E1307" s="1"/>
      <c r="F1307" s="1"/>
      <c r="G1307" s="1"/>
      <c r="H1307" s="1"/>
    </row>
    <row r="1308" spans="3:8" x14ac:dyDescent="0.2">
      <c r="C1308" s="1"/>
      <c r="D1308" s="1"/>
      <c r="E1308" s="1"/>
      <c r="F1308" s="1"/>
      <c r="G1308" s="1"/>
      <c r="H1308" s="1"/>
    </row>
    <row r="1309" spans="3:8" x14ac:dyDescent="0.2">
      <c r="C1309" s="1"/>
      <c r="D1309" s="1"/>
      <c r="E1309" s="1"/>
      <c r="F1309" s="1"/>
      <c r="G1309" s="1"/>
      <c r="H1309" s="1"/>
    </row>
    <row r="1310" spans="3:8" x14ac:dyDescent="0.2">
      <c r="C1310" s="1"/>
      <c r="D1310" s="1"/>
      <c r="E1310" s="1"/>
      <c r="F1310" s="1"/>
      <c r="G1310" s="1"/>
      <c r="H1310" s="1"/>
    </row>
    <row r="1311" spans="3:8" x14ac:dyDescent="0.2">
      <c r="C1311" s="1"/>
      <c r="D1311" s="1"/>
      <c r="E1311" s="1"/>
      <c r="F1311" s="1"/>
      <c r="G1311" s="1"/>
      <c r="H1311" s="1"/>
    </row>
    <row r="1312" spans="3:8" x14ac:dyDescent="0.2">
      <c r="C1312" s="1"/>
      <c r="D1312" s="1"/>
      <c r="E1312" s="1"/>
      <c r="F1312" s="1"/>
      <c r="G1312" s="1"/>
      <c r="H1312" s="1"/>
    </row>
    <row r="1313" spans="3:8" x14ac:dyDescent="0.2">
      <c r="C1313" s="1"/>
      <c r="D1313" s="1"/>
      <c r="E1313" s="1"/>
      <c r="F1313" s="1"/>
      <c r="G1313" s="1"/>
      <c r="H1313" s="1"/>
    </row>
    <row r="1314" spans="3:8" x14ac:dyDescent="0.2">
      <c r="C1314" s="1"/>
      <c r="D1314" s="1"/>
      <c r="E1314" s="1"/>
      <c r="F1314" s="1"/>
      <c r="G1314" s="1"/>
      <c r="H1314" s="1"/>
    </row>
    <row r="1315" spans="3:8" x14ac:dyDescent="0.2">
      <c r="C1315" s="1"/>
      <c r="D1315" s="1"/>
      <c r="E1315" s="1"/>
      <c r="F1315" s="1"/>
      <c r="G1315" s="1"/>
      <c r="H1315" s="1"/>
    </row>
    <row r="1316" spans="3:8" x14ac:dyDescent="0.2">
      <c r="C1316" s="1"/>
      <c r="D1316" s="1"/>
      <c r="E1316" s="1"/>
      <c r="F1316" s="1"/>
      <c r="G1316" s="1"/>
      <c r="H1316" s="1"/>
    </row>
    <row r="1317" spans="3:8" x14ac:dyDescent="0.2">
      <c r="C1317" s="1"/>
      <c r="D1317" s="1"/>
      <c r="E1317" s="1"/>
      <c r="F1317" s="1"/>
      <c r="G1317" s="1"/>
      <c r="H1317" s="1"/>
    </row>
    <row r="1318" spans="3:8" x14ac:dyDescent="0.2">
      <c r="C1318" s="1"/>
      <c r="D1318" s="1"/>
      <c r="E1318" s="1"/>
      <c r="F1318" s="1"/>
      <c r="G1318" s="1"/>
      <c r="H1318" s="1"/>
    </row>
    <row r="1319" spans="3:8" x14ac:dyDescent="0.2">
      <c r="C1319" s="1"/>
      <c r="D1319" s="1"/>
      <c r="E1319" s="1"/>
      <c r="F1319" s="1"/>
      <c r="G1319" s="1"/>
      <c r="H1319" s="1"/>
    </row>
    <row r="1320" spans="3:8" x14ac:dyDescent="0.2">
      <c r="C1320" s="1"/>
      <c r="D1320" s="1"/>
      <c r="E1320" s="1"/>
      <c r="F1320" s="1"/>
      <c r="G1320" s="1"/>
      <c r="H1320" s="1"/>
    </row>
    <row r="1321" spans="3:8" x14ac:dyDescent="0.2">
      <c r="C1321" s="1"/>
      <c r="D1321" s="1"/>
      <c r="E1321" s="1"/>
      <c r="F1321" s="1"/>
      <c r="G1321" s="1"/>
      <c r="H1321" s="1"/>
    </row>
    <row r="1322" spans="3:8" x14ac:dyDescent="0.2">
      <c r="C1322" s="1"/>
      <c r="D1322" s="1"/>
      <c r="E1322" s="1"/>
      <c r="F1322" s="1"/>
      <c r="G1322" s="1"/>
      <c r="H1322" s="1"/>
    </row>
    <row r="1323" spans="3:8" x14ac:dyDescent="0.2">
      <c r="C1323" s="1"/>
      <c r="D1323" s="1"/>
      <c r="E1323" s="1"/>
      <c r="F1323" s="1"/>
      <c r="G1323" s="1"/>
      <c r="H1323" s="1"/>
    </row>
    <row r="1324" spans="3:8" x14ac:dyDescent="0.2">
      <c r="C1324" s="1"/>
      <c r="D1324" s="1"/>
      <c r="E1324" s="1"/>
      <c r="F1324" s="1"/>
      <c r="G1324" s="1"/>
      <c r="H1324" s="1"/>
    </row>
    <row r="1325" spans="3:8" x14ac:dyDescent="0.2">
      <c r="C1325" s="1"/>
      <c r="D1325" s="1"/>
      <c r="E1325" s="1"/>
      <c r="F1325" s="1"/>
      <c r="G1325" s="1"/>
      <c r="H1325" s="1"/>
    </row>
    <row r="1326" spans="3:8" x14ac:dyDescent="0.2">
      <c r="C1326" s="1"/>
      <c r="D1326" s="1"/>
      <c r="E1326" s="1"/>
      <c r="F1326" s="1"/>
      <c r="G1326" s="1"/>
      <c r="H1326" s="1"/>
    </row>
    <row r="1327" spans="3:8" x14ac:dyDescent="0.2">
      <c r="C1327" s="1"/>
      <c r="D1327" s="1"/>
      <c r="E1327" s="1"/>
      <c r="F1327" s="1"/>
      <c r="G1327" s="1"/>
      <c r="H1327" s="1"/>
    </row>
    <row r="1328" spans="3:8" x14ac:dyDescent="0.2">
      <c r="C1328" s="1"/>
      <c r="D1328" s="1"/>
      <c r="E1328" s="1"/>
      <c r="F1328" s="1"/>
      <c r="G1328" s="1"/>
      <c r="H1328" s="1"/>
    </row>
    <row r="1329" spans="3:8" x14ac:dyDescent="0.2">
      <c r="C1329" s="1"/>
      <c r="D1329" s="1"/>
      <c r="E1329" s="1"/>
      <c r="F1329" s="1"/>
      <c r="G1329" s="1"/>
      <c r="H1329" s="1"/>
    </row>
    <row r="1330" spans="3:8" x14ac:dyDescent="0.2">
      <c r="C1330" s="1"/>
      <c r="D1330" s="1"/>
      <c r="E1330" s="1"/>
      <c r="F1330" s="1"/>
      <c r="G1330" s="1"/>
      <c r="H1330" s="1"/>
    </row>
    <row r="1331" spans="3:8" x14ac:dyDescent="0.2">
      <c r="C1331" s="1"/>
      <c r="D1331" s="1"/>
      <c r="E1331" s="1"/>
      <c r="F1331" s="1"/>
      <c r="G1331" s="1"/>
      <c r="H1331" s="1"/>
    </row>
    <row r="1332" spans="3:8" x14ac:dyDescent="0.2">
      <c r="C1332" s="1"/>
      <c r="D1332" s="1"/>
      <c r="E1332" s="1"/>
      <c r="F1332" s="1"/>
      <c r="G1332" s="1"/>
      <c r="H1332" s="1"/>
    </row>
    <row r="1333" spans="3:8" x14ac:dyDescent="0.2">
      <c r="C1333" s="1"/>
      <c r="D1333" s="1"/>
      <c r="E1333" s="1"/>
      <c r="F1333" s="1"/>
      <c r="G1333" s="1"/>
      <c r="H1333" s="1"/>
    </row>
    <row r="1334" spans="3:8" x14ac:dyDescent="0.2">
      <c r="C1334" s="1"/>
      <c r="D1334" s="1"/>
      <c r="E1334" s="1"/>
      <c r="F1334" s="1"/>
      <c r="G1334" s="1"/>
      <c r="H1334" s="1"/>
    </row>
    <row r="1335" spans="3:8" x14ac:dyDescent="0.2">
      <c r="C1335" s="1"/>
      <c r="D1335" s="1"/>
      <c r="E1335" s="1"/>
      <c r="F1335" s="1"/>
      <c r="G1335" s="1"/>
      <c r="H1335" s="1"/>
    </row>
    <row r="1336" spans="3:8" x14ac:dyDescent="0.2">
      <c r="C1336" s="1"/>
      <c r="D1336" s="1"/>
      <c r="E1336" s="1"/>
      <c r="F1336" s="1"/>
      <c r="G1336" s="1"/>
      <c r="H1336" s="1"/>
    </row>
    <row r="1337" spans="3:8" x14ac:dyDescent="0.2">
      <c r="C1337" s="1"/>
      <c r="D1337" s="1"/>
      <c r="E1337" s="1"/>
      <c r="F1337" s="1"/>
      <c r="G1337" s="1"/>
      <c r="H1337" s="1"/>
    </row>
    <row r="1338" spans="3:8" x14ac:dyDescent="0.2">
      <c r="C1338" s="1"/>
      <c r="D1338" s="1"/>
      <c r="E1338" s="1"/>
      <c r="F1338" s="1"/>
      <c r="G1338" s="1"/>
      <c r="H1338" s="1"/>
    </row>
    <row r="1339" spans="3:8" x14ac:dyDescent="0.2">
      <c r="C1339" s="1"/>
      <c r="D1339" s="1"/>
      <c r="E1339" s="1"/>
      <c r="F1339" s="1"/>
      <c r="G1339" s="1"/>
      <c r="H1339" s="1"/>
    </row>
    <row r="1340" spans="3:8" x14ac:dyDescent="0.2">
      <c r="C1340" s="1"/>
      <c r="D1340" s="1"/>
      <c r="E1340" s="1"/>
      <c r="F1340" s="1"/>
      <c r="G1340" s="1"/>
      <c r="H1340" s="1"/>
    </row>
    <row r="1341" spans="3:8" x14ac:dyDescent="0.2">
      <c r="C1341" s="1"/>
      <c r="D1341" s="1"/>
      <c r="E1341" s="1"/>
      <c r="F1341" s="1"/>
      <c r="G1341" s="1"/>
      <c r="H1341" s="1"/>
    </row>
    <row r="1342" spans="3:8" x14ac:dyDescent="0.2">
      <c r="C1342" s="1"/>
      <c r="D1342" s="1"/>
      <c r="E1342" s="1"/>
      <c r="F1342" s="1"/>
      <c r="G1342" s="1"/>
      <c r="H1342" s="1"/>
    </row>
    <row r="1343" spans="3:8" x14ac:dyDescent="0.2">
      <c r="C1343" s="1"/>
      <c r="D1343" s="1"/>
      <c r="E1343" s="1"/>
      <c r="F1343" s="1"/>
      <c r="G1343" s="1"/>
      <c r="H1343" s="1"/>
    </row>
    <row r="1344" spans="3:8" x14ac:dyDescent="0.2">
      <c r="C1344" s="1"/>
      <c r="D1344" s="1"/>
      <c r="E1344" s="1"/>
      <c r="F1344" s="1"/>
      <c r="G1344" s="1"/>
      <c r="H1344" s="1"/>
    </row>
    <row r="1345" spans="3:8" x14ac:dyDescent="0.2">
      <c r="C1345" s="1"/>
      <c r="D1345" s="1"/>
      <c r="E1345" s="1"/>
      <c r="F1345" s="1"/>
      <c r="G1345" s="1"/>
      <c r="H1345" s="1"/>
    </row>
    <row r="1346" spans="3:8" x14ac:dyDescent="0.2">
      <c r="C1346" s="1"/>
      <c r="D1346" s="1"/>
      <c r="E1346" s="1"/>
      <c r="F1346" s="1"/>
      <c r="G1346" s="1"/>
      <c r="H1346" s="1"/>
    </row>
    <row r="1347" spans="3:8" x14ac:dyDescent="0.2">
      <c r="C1347" s="1"/>
      <c r="D1347" s="1"/>
      <c r="E1347" s="1"/>
      <c r="F1347" s="1"/>
      <c r="G1347" s="1"/>
      <c r="H1347" s="1"/>
    </row>
    <row r="1348" spans="3:8" x14ac:dyDescent="0.2">
      <c r="C1348" s="1"/>
      <c r="D1348" s="1"/>
      <c r="E1348" s="1"/>
      <c r="F1348" s="1"/>
      <c r="G1348" s="1"/>
      <c r="H1348" s="1"/>
    </row>
    <row r="1349" spans="3:8" x14ac:dyDescent="0.2">
      <c r="C1349" s="1"/>
      <c r="D1349" s="1"/>
      <c r="E1349" s="1"/>
      <c r="F1349" s="1"/>
      <c r="G1349" s="1"/>
      <c r="H1349" s="1"/>
    </row>
    <row r="1350" spans="3:8" x14ac:dyDescent="0.2">
      <c r="C1350" s="1"/>
      <c r="D1350" s="1"/>
      <c r="E1350" s="1"/>
      <c r="F1350" s="1"/>
      <c r="G1350" s="1"/>
      <c r="H1350" s="1"/>
    </row>
    <row r="1351" spans="3:8" x14ac:dyDescent="0.2">
      <c r="C1351" s="1"/>
      <c r="D1351" s="1"/>
      <c r="E1351" s="1"/>
      <c r="F1351" s="1"/>
      <c r="G1351" s="1"/>
      <c r="H1351" s="1"/>
    </row>
    <row r="1352" spans="3:8" x14ac:dyDescent="0.2">
      <c r="C1352" s="1"/>
      <c r="D1352" s="1"/>
      <c r="E1352" s="1"/>
      <c r="F1352" s="1"/>
      <c r="G1352" s="1"/>
      <c r="H1352" s="1"/>
    </row>
    <row r="1353" spans="3:8" x14ac:dyDescent="0.2">
      <c r="C1353" s="1"/>
      <c r="D1353" s="1"/>
      <c r="E1353" s="1"/>
      <c r="F1353" s="1"/>
      <c r="G1353" s="1"/>
      <c r="H1353" s="1"/>
    </row>
    <row r="1354" spans="3:8" x14ac:dyDescent="0.2">
      <c r="C1354" s="1"/>
      <c r="D1354" s="1"/>
      <c r="E1354" s="1"/>
      <c r="F1354" s="1"/>
      <c r="G1354" s="1"/>
      <c r="H1354" s="1"/>
    </row>
    <row r="1355" spans="3:8" x14ac:dyDescent="0.2">
      <c r="C1355" s="1"/>
      <c r="D1355" s="1"/>
      <c r="E1355" s="1"/>
      <c r="F1355" s="1"/>
      <c r="G1355" s="1"/>
      <c r="H1355" s="1"/>
    </row>
    <row r="1356" spans="3:8" x14ac:dyDescent="0.2">
      <c r="C1356" s="1"/>
      <c r="D1356" s="1"/>
      <c r="E1356" s="1"/>
      <c r="F1356" s="1"/>
      <c r="G1356" s="1"/>
      <c r="H1356" s="1"/>
    </row>
    <row r="1357" spans="3:8" x14ac:dyDescent="0.2">
      <c r="C1357" s="1"/>
      <c r="D1357" s="1"/>
      <c r="E1357" s="1"/>
      <c r="F1357" s="1"/>
      <c r="G1357" s="1"/>
      <c r="H1357" s="1"/>
    </row>
    <row r="1358" spans="3:8" x14ac:dyDescent="0.2">
      <c r="C1358" s="1"/>
      <c r="D1358" s="1"/>
      <c r="E1358" s="1"/>
      <c r="F1358" s="1"/>
      <c r="G1358" s="1"/>
      <c r="H1358" s="1"/>
    </row>
    <row r="1359" spans="3:8" x14ac:dyDescent="0.2">
      <c r="C1359" s="1"/>
      <c r="D1359" s="1"/>
      <c r="E1359" s="1"/>
      <c r="F1359" s="1"/>
      <c r="G1359" s="1"/>
      <c r="H1359" s="1"/>
    </row>
    <row r="1360" spans="3:8" x14ac:dyDescent="0.2">
      <c r="C1360" s="1"/>
      <c r="D1360" s="1"/>
      <c r="E1360" s="1"/>
      <c r="F1360" s="1"/>
      <c r="G1360" s="1"/>
      <c r="H1360" s="1"/>
    </row>
    <row r="1361" spans="3:8" x14ac:dyDescent="0.2">
      <c r="C1361" s="1"/>
      <c r="D1361" s="1"/>
      <c r="E1361" s="1"/>
      <c r="F1361" s="1"/>
      <c r="G1361" s="1"/>
      <c r="H1361" s="1"/>
    </row>
    <row r="1362" spans="3:8" x14ac:dyDescent="0.2">
      <c r="C1362" s="1"/>
      <c r="D1362" s="1"/>
      <c r="E1362" s="1"/>
      <c r="F1362" s="1"/>
      <c r="G1362" s="1"/>
      <c r="H1362" s="1"/>
    </row>
    <row r="1363" spans="3:8" x14ac:dyDescent="0.2">
      <c r="C1363" s="1"/>
      <c r="D1363" s="1"/>
      <c r="E1363" s="1"/>
      <c r="F1363" s="1"/>
      <c r="G1363" s="1"/>
      <c r="H1363" s="1"/>
    </row>
    <row r="1364" spans="3:8" x14ac:dyDescent="0.2">
      <c r="C1364" s="1"/>
      <c r="D1364" s="1"/>
      <c r="E1364" s="1"/>
      <c r="F1364" s="1"/>
      <c r="G1364" s="1"/>
      <c r="H1364" s="1"/>
    </row>
    <row r="1365" spans="3:8" x14ac:dyDescent="0.2">
      <c r="C1365" s="1"/>
      <c r="D1365" s="1"/>
      <c r="E1365" s="1"/>
      <c r="F1365" s="1"/>
      <c r="G1365" s="1"/>
      <c r="H1365" s="1"/>
    </row>
    <row r="1366" spans="3:8" x14ac:dyDescent="0.2">
      <c r="C1366" s="1"/>
      <c r="D1366" s="1"/>
      <c r="E1366" s="1"/>
      <c r="F1366" s="1"/>
      <c r="G1366" s="1"/>
      <c r="H1366" s="1"/>
    </row>
    <row r="1367" spans="3:8" x14ac:dyDescent="0.2">
      <c r="C1367" s="1"/>
      <c r="D1367" s="1"/>
      <c r="E1367" s="1"/>
      <c r="F1367" s="1"/>
      <c r="G1367" s="1"/>
      <c r="H1367" s="1"/>
    </row>
    <row r="1368" spans="3:8" x14ac:dyDescent="0.2">
      <c r="C1368" s="1"/>
      <c r="D1368" s="1"/>
      <c r="E1368" s="1"/>
      <c r="F1368" s="1"/>
      <c r="G1368" s="1"/>
      <c r="H1368" s="1"/>
    </row>
    <row r="1369" spans="3:8" x14ac:dyDescent="0.2">
      <c r="C1369" s="1"/>
      <c r="D1369" s="1"/>
      <c r="E1369" s="1"/>
      <c r="F1369" s="1"/>
      <c r="G1369" s="1"/>
      <c r="H1369" s="1"/>
    </row>
    <row r="1370" spans="3:8" x14ac:dyDescent="0.2">
      <c r="C1370" s="1"/>
      <c r="D1370" s="1"/>
      <c r="E1370" s="1"/>
      <c r="F1370" s="1"/>
      <c r="G1370" s="1"/>
      <c r="H1370" s="1"/>
    </row>
    <row r="1371" spans="3:8" x14ac:dyDescent="0.2">
      <c r="C1371" s="1"/>
      <c r="D1371" s="1"/>
      <c r="E1371" s="1"/>
      <c r="F1371" s="1"/>
      <c r="G1371" s="1"/>
      <c r="H1371" s="1"/>
    </row>
    <row r="1372" spans="3:8" x14ac:dyDescent="0.2">
      <c r="C1372" s="1"/>
      <c r="D1372" s="1"/>
      <c r="E1372" s="1"/>
      <c r="F1372" s="1"/>
      <c r="G1372" s="1"/>
      <c r="H1372" s="1"/>
    </row>
    <row r="1373" spans="3:8" x14ac:dyDescent="0.2">
      <c r="C1373" s="1"/>
      <c r="D1373" s="1"/>
      <c r="E1373" s="1"/>
      <c r="F1373" s="1"/>
      <c r="G1373" s="1"/>
      <c r="H1373" s="1"/>
    </row>
    <row r="1374" spans="3:8" x14ac:dyDescent="0.2">
      <c r="C1374" s="1"/>
      <c r="D1374" s="1"/>
      <c r="E1374" s="1"/>
      <c r="F1374" s="1"/>
      <c r="G1374" s="1"/>
      <c r="H1374" s="1"/>
    </row>
    <row r="1375" spans="3:8" x14ac:dyDescent="0.2">
      <c r="C1375" s="1"/>
      <c r="D1375" s="1"/>
      <c r="E1375" s="1"/>
      <c r="F1375" s="1"/>
      <c r="G1375" s="1"/>
      <c r="H1375" s="1"/>
    </row>
    <row r="1376" spans="3:8" x14ac:dyDescent="0.2">
      <c r="C1376" s="1"/>
      <c r="D1376" s="1"/>
      <c r="E1376" s="1"/>
      <c r="F1376" s="1"/>
      <c r="G1376" s="1"/>
      <c r="H1376" s="1"/>
    </row>
    <row r="1377" spans="3:8" x14ac:dyDescent="0.2">
      <c r="C1377" s="1"/>
      <c r="D1377" s="1"/>
      <c r="E1377" s="1"/>
      <c r="F1377" s="1"/>
      <c r="G1377" s="1"/>
      <c r="H1377" s="1"/>
    </row>
    <row r="1378" spans="3:8" x14ac:dyDescent="0.2">
      <c r="C1378" s="1"/>
      <c r="D1378" s="1"/>
      <c r="E1378" s="1"/>
      <c r="F1378" s="1"/>
      <c r="G1378" s="1"/>
      <c r="H1378" s="1"/>
    </row>
    <row r="1379" spans="3:8" x14ac:dyDescent="0.2">
      <c r="C1379" s="1"/>
      <c r="D1379" s="1"/>
      <c r="E1379" s="1"/>
      <c r="F1379" s="1"/>
      <c r="G1379" s="1"/>
      <c r="H1379" s="1"/>
    </row>
    <row r="1380" spans="3:8" x14ac:dyDescent="0.2">
      <c r="C1380" s="1"/>
      <c r="D1380" s="1"/>
      <c r="E1380" s="1"/>
      <c r="F1380" s="1"/>
      <c r="G1380" s="1"/>
      <c r="H1380" s="1"/>
    </row>
    <row r="1381" spans="3:8" x14ac:dyDescent="0.2">
      <c r="C1381" s="1"/>
      <c r="D1381" s="1"/>
      <c r="E1381" s="1"/>
      <c r="F1381" s="1"/>
      <c r="G1381" s="1"/>
      <c r="H1381" s="1"/>
    </row>
    <row r="1382" spans="3:8" x14ac:dyDescent="0.2">
      <c r="C1382" s="1"/>
      <c r="D1382" s="1"/>
      <c r="E1382" s="1"/>
      <c r="F1382" s="1"/>
      <c r="G1382" s="1"/>
      <c r="H1382" s="1"/>
    </row>
    <row r="1383" spans="3:8" x14ac:dyDescent="0.2">
      <c r="C1383" s="1"/>
      <c r="D1383" s="1"/>
      <c r="E1383" s="1"/>
      <c r="F1383" s="1"/>
      <c r="G1383" s="1"/>
      <c r="H1383" s="1"/>
    </row>
    <row r="1384" spans="3:8" x14ac:dyDescent="0.2">
      <c r="C1384" s="1"/>
      <c r="D1384" s="1"/>
      <c r="E1384" s="1"/>
      <c r="F1384" s="1"/>
      <c r="G1384" s="1"/>
      <c r="H1384" s="1"/>
    </row>
    <row r="1385" spans="3:8" x14ac:dyDescent="0.2">
      <c r="C1385" s="1"/>
      <c r="D1385" s="1"/>
      <c r="E1385" s="1"/>
      <c r="F1385" s="1"/>
      <c r="G1385" s="1"/>
      <c r="H1385" s="1"/>
    </row>
    <row r="1386" spans="3:8" x14ac:dyDescent="0.2">
      <c r="C1386" s="1"/>
      <c r="D1386" s="1"/>
      <c r="E1386" s="1"/>
      <c r="F1386" s="1"/>
      <c r="G1386" s="1"/>
      <c r="H1386" s="1"/>
    </row>
    <row r="1387" spans="3:8" x14ac:dyDescent="0.2">
      <c r="C1387" s="1"/>
      <c r="D1387" s="1"/>
      <c r="E1387" s="1"/>
      <c r="F1387" s="1"/>
      <c r="G1387" s="1"/>
      <c r="H1387" s="1"/>
    </row>
    <row r="1388" spans="3:8" x14ac:dyDescent="0.2">
      <c r="C1388" s="1"/>
      <c r="D1388" s="1"/>
      <c r="E1388" s="1"/>
      <c r="F1388" s="1"/>
      <c r="G1388" s="1"/>
      <c r="H1388" s="1"/>
    </row>
    <row r="1389" spans="3:8" x14ac:dyDescent="0.2">
      <c r="C1389" s="1"/>
      <c r="D1389" s="1"/>
      <c r="E1389" s="1"/>
      <c r="F1389" s="1"/>
      <c r="G1389" s="1"/>
      <c r="H1389" s="1"/>
    </row>
    <row r="1390" spans="3:8" x14ac:dyDescent="0.2">
      <c r="C1390" s="1"/>
      <c r="D1390" s="1"/>
      <c r="E1390" s="1"/>
      <c r="F1390" s="1"/>
      <c r="G1390" s="1"/>
      <c r="H1390" s="1"/>
    </row>
    <row r="1391" spans="3:8" x14ac:dyDescent="0.2">
      <c r="C1391" s="1"/>
      <c r="D1391" s="1"/>
      <c r="E1391" s="1"/>
      <c r="F1391" s="1"/>
      <c r="G1391" s="1"/>
      <c r="H1391" s="1"/>
    </row>
    <row r="1392" spans="3:8" x14ac:dyDescent="0.2">
      <c r="C1392" s="1"/>
      <c r="D1392" s="1"/>
      <c r="E1392" s="1"/>
      <c r="F1392" s="1"/>
      <c r="G1392" s="1"/>
      <c r="H1392" s="1"/>
    </row>
    <row r="1393" spans="3:8" x14ac:dyDescent="0.2">
      <c r="C1393" s="1"/>
      <c r="D1393" s="1"/>
      <c r="E1393" s="1"/>
      <c r="F1393" s="1"/>
      <c r="G1393" s="1"/>
      <c r="H1393" s="1"/>
    </row>
    <row r="1394" spans="3:8" x14ac:dyDescent="0.2">
      <c r="C1394" s="1"/>
      <c r="D1394" s="1"/>
      <c r="E1394" s="1"/>
      <c r="F1394" s="1"/>
      <c r="G1394" s="1"/>
      <c r="H1394" s="1"/>
    </row>
    <row r="1395" spans="3:8" x14ac:dyDescent="0.2">
      <c r="C1395" s="1"/>
      <c r="D1395" s="1"/>
      <c r="E1395" s="1"/>
      <c r="F1395" s="1"/>
      <c r="G1395" s="1"/>
      <c r="H1395" s="1"/>
    </row>
    <row r="1396" spans="3:8" x14ac:dyDescent="0.2">
      <c r="C1396" s="1"/>
      <c r="D1396" s="1"/>
      <c r="E1396" s="1"/>
      <c r="F1396" s="1"/>
      <c r="G1396" s="1"/>
      <c r="H1396" s="1"/>
    </row>
    <row r="1397" spans="3:8" x14ac:dyDescent="0.2">
      <c r="C1397" s="1"/>
      <c r="D1397" s="1"/>
      <c r="E1397" s="1"/>
      <c r="F1397" s="1"/>
      <c r="G1397" s="1"/>
      <c r="H1397" s="1"/>
    </row>
    <row r="1398" spans="3:8" x14ac:dyDescent="0.2">
      <c r="C1398" s="1"/>
      <c r="D1398" s="1"/>
      <c r="E1398" s="1"/>
      <c r="F1398" s="1"/>
      <c r="G1398" s="1"/>
      <c r="H1398" s="1"/>
    </row>
    <row r="1399" spans="3:8" x14ac:dyDescent="0.2">
      <c r="C1399" s="1"/>
      <c r="D1399" s="1"/>
      <c r="E1399" s="1"/>
      <c r="F1399" s="1"/>
      <c r="G1399" s="1"/>
      <c r="H1399" s="1"/>
    </row>
    <row r="1400" spans="3:8" x14ac:dyDescent="0.2">
      <c r="C1400" s="1"/>
      <c r="D1400" s="1"/>
      <c r="E1400" s="1"/>
      <c r="F1400" s="1"/>
      <c r="G1400" s="1"/>
      <c r="H1400" s="1"/>
    </row>
    <row r="1401" spans="3:8" x14ac:dyDescent="0.2">
      <c r="C1401" s="1"/>
      <c r="D1401" s="1"/>
      <c r="E1401" s="1"/>
      <c r="F1401" s="1"/>
      <c r="G1401" s="1"/>
      <c r="H1401" s="1"/>
    </row>
    <row r="1402" spans="3:8" x14ac:dyDescent="0.2">
      <c r="C1402" s="1"/>
      <c r="D1402" s="1"/>
      <c r="E1402" s="1"/>
      <c r="F1402" s="1"/>
      <c r="G1402" s="1"/>
      <c r="H1402" s="1"/>
    </row>
    <row r="1403" spans="3:8" x14ac:dyDescent="0.2">
      <c r="C1403" s="1"/>
      <c r="D1403" s="1"/>
      <c r="E1403" s="1"/>
      <c r="F1403" s="1"/>
      <c r="G1403" s="1"/>
      <c r="H1403" s="1"/>
    </row>
    <row r="1404" spans="3:8" x14ac:dyDescent="0.2">
      <c r="C1404" s="1"/>
      <c r="D1404" s="1"/>
      <c r="E1404" s="1"/>
      <c r="F1404" s="1"/>
      <c r="G1404" s="1"/>
      <c r="H1404" s="1"/>
    </row>
    <row r="1405" spans="3:8" x14ac:dyDescent="0.2">
      <c r="C1405" s="1"/>
      <c r="D1405" s="1"/>
      <c r="E1405" s="1"/>
      <c r="F1405" s="1"/>
      <c r="G1405" s="1"/>
      <c r="H1405" s="1"/>
    </row>
    <row r="1406" spans="3:8" x14ac:dyDescent="0.2">
      <c r="C1406" s="1"/>
      <c r="D1406" s="1"/>
      <c r="E1406" s="1"/>
      <c r="F1406" s="1"/>
      <c r="G1406" s="1"/>
      <c r="H1406" s="1"/>
    </row>
    <row r="1407" spans="3:8" x14ac:dyDescent="0.2">
      <c r="C1407" s="1"/>
      <c r="D1407" s="1"/>
      <c r="E1407" s="1"/>
      <c r="F1407" s="1"/>
      <c r="G1407" s="1"/>
      <c r="H1407" s="1"/>
    </row>
    <row r="1408" spans="3:8" x14ac:dyDescent="0.2">
      <c r="C1408" s="1"/>
      <c r="D1408" s="1"/>
      <c r="E1408" s="1"/>
      <c r="F1408" s="1"/>
      <c r="G1408" s="1"/>
      <c r="H1408" s="1"/>
    </row>
    <row r="1409" spans="3:8" x14ac:dyDescent="0.2">
      <c r="C1409" s="1"/>
      <c r="D1409" s="1"/>
      <c r="E1409" s="1"/>
      <c r="F1409" s="1"/>
      <c r="G1409" s="1"/>
      <c r="H1409" s="1"/>
    </row>
    <row r="1410" spans="3:8" x14ac:dyDescent="0.2">
      <c r="C1410" s="1"/>
      <c r="D1410" s="1"/>
      <c r="E1410" s="1"/>
      <c r="F1410" s="1"/>
      <c r="G1410" s="1"/>
      <c r="H1410" s="1"/>
    </row>
    <row r="1411" spans="3:8" x14ac:dyDescent="0.2">
      <c r="C1411" s="1"/>
      <c r="D1411" s="1"/>
      <c r="E1411" s="1"/>
      <c r="F1411" s="1"/>
      <c r="G1411" s="1"/>
      <c r="H1411" s="1"/>
    </row>
    <row r="1412" spans="3:8" x14ac:dyDescent="0.2">
      <c r="C1412" s="1"/>
      <c r="D1412" s="1"/>
      <c r="E1412" s="1"/>
      <c r="F1412" s="1"/>
      <c r="G1412" s="1"/>
      <c r="H1412" s="1"/>
    </row>
    <row r="1413" spans="3:8" x14ac:dyDescent="0.2">
      <c r="C1413" s="1"/>
      <c r="D1413" s="1"/>
      <c r="E1413" s="1"/>
      <c r="F1413" s="1"/>
      <c r="G1413" s="1"/>
      <c r="H1413" s="1"/>
    </row>
    <row r="1414" spans="3:8" x14ac:dyDescent="0.2">
      <c r="C1414" s="1"/>
      <c r="D1414" s="1"/>
      <c r="E1414" s="1"/>
      <c r="F1414" s="1"/>
      <c r="G1414" s="1"/>
      <c r="H1414" s="1"/>
    </row>
    <row r="1415" spans="3:8" x14ac:dyDescent="0.2">
      <c r="C1415" s="1"/>
      <c r="D1415" s="1"/>
      <c r="E1415" s="1"/>
      <c r="F1415" s="1"/>
      <c r="G1415" s="1"/>
      <c r="H1415" s="1"/>
    </row>
    <row r="1416" spans="3:8" x14ac:dyDescent="0.2">
      <c r="C1416" s="1"/>
      <c r="D1416" s="1"/>
      <c r="E1416" s="1"/>
      <c r="F1416" s="1"/>
      <c r="G1416" s="1"/>
      <c r="H1416" s="1"/>
    </row>
    <row r="1417" spans="3:8" x14ac:dyDescent="0.2">
      <c r="C1417" s="1"/>
      <c r="D1417" s="1"/>
      <c r="E1417" s="1"/>
      <c r="F1417" s="1"/>
      <c r="G1417" s="1"/>
      <c r="H1417" s="1"/>
    </row>
    <row r="1418" spans="3:8" x14ac:dyDescent="0.2">
      <c r="C1418" s="1"/>
      <c r="D1418" s="1"/>
      <c r="E1418" s="1"/>
      <c r="F1418" s="1"/>
      <c r="G1418" s="1"/>
      <c r="H1418" s="1"/>
    </row>
    <row r="1419" spans="3:8" x14ac:dyDescent="0.2">
      <c r="C1419" s="1"/>
      <c r="D1419" s="1"/>
      <c r="E1419" s="1"/>
      <c r="F1419" s="1"/>
      <c r="G1419" s="1"/>
      <c r="H1419" s="1"/>
    </row>
    <row r="1420" spans="3:8" x14ac:dyDescent="0.2">
      <c r="C1420" s="1"/>
      <c r="D1420" s="1"/>
      <c r="E1420" s="1"/>
      <c r="F1420" s="1"/>
      <c r="G1420" s="1"/>
      <c r="H1420" s="1"/>
    </row>
    <row r="1421" spans="3:8" x14ac:dyDescent="0.2">
      <c r="C1421" s="1"/>
      <c r="D1421" s="1"/>
      <c r="E1421" s="1"/>
      <c r="F1421" s="1"/>
      <c r="G1421" s="1"/>
      <c r="H1421" s="1"/>
    </row>
    <row r="1422" spans="3:8" x14ac:dyDescent="0.2">
      <c r="C1422" s="1"/>
      <c r="D1422" s="1"/>
      <c r="E1422" s="1"/>
      <c r="F1422" s="1"/>
      <c r="G1422" s="1"/>
      <c r="H1422" s="1"/>
    </row>
    <row r="1423" spans="3:8" x14ac:dyDescent="0.2">
      <c r="C1423" s="1"/>
      <c r="D1423" s="1"/>
      <c r="E1423" s="1"/>
      <c r="F1423" s="1"/>
      <c r="G1423" s="1"/>
      <c r="H1423" s="1"/>
    </row>
    <row r="1424" spans="3:8" x14ac:dyDescent="0.2">
      <c r="C1424" s="1"/>
      <c r="D1424" s="1"/>
      <c r="E1424" s="1"/>
      <c r="F1424" s="1"/>
      <c r="G1424" s="1"/>
      <c r="H1424" s="1"/>
    </row>
    <row r="1425" spans="3:8" x14ac:dyDescent="0.2">
      <c r="C1425" s="1"/>
      <c r="D1425" s="1"/>
      <c r="E1425" s="1"/>
      <c r="F1425" s="1"/>
      <c r="G1425" s="1"/>
      <c r="H1425" s="1"/>
    </row>
    <row r="1426" spans="3:8" x14ac:dyDescent="0.2">
      <c r="C1426" s="1"/>
      <c r="D1426" s="1"/>
      <c r="E1426" s="1"/>
      <c r="F1426" s="1"/>
      <c r="G1426" s="1"/>
      <c r="H1426" s="1"/>
    </row>
    <row r="1427" spans="3:8" x14ac:dyDescent="0.2">
      <c r="C1427" s="1"/>
      <c r="D1427" s="1"/>
      <c r="E1427" s="1"/>
      <c r="F1427" s="1"/>
      <c r="G1427" s="1"/>
      <c r="H1427" s="1"/>
    </row>
    <row r="1428" spans="3:8" x14ac:dyDescent="0.2">
      <c r="C1428" s="1"/>
      <c r="D1428" s="1"/>
      <c r="E1428" s="1"/>
      <c r="F1428" s="1"/>
      <c r="G1428" s="1"/>
      <c r="H1428" s="1"/>
    </row>
    <row r="1429" spans="3:8" x14ac:dyDescent="0.2">
      <c r="C1429" s="1"/>
      <c r="D1429" s="1"/>
      <c r="E1429" s="1"/>
      <c r="F1429" s="1"/>
      <c r="G1429" s="1"/>
      <c r="H1429" s="1"/>
    </row>
    <row r="1430" spans="3:8" x14ac:dyDescent="0.2">
      <c r="C1430" s="1"/>
      <c r="D1430" s="1"/>
      <c r="E1430" s="1"/>
      <c r="F1430" s="1"/>
      <c r="G1430" s="1"/>
      <c r="H1430" s="1"/>
    </row>
    <row r="1431" spans="3:8" x14ac:dyDescent="0.2">
      <c r="C1431" s="1"/>
      <c r="D1431" s="1"/>
      <c r="E1431" s="1"/>
      <c r="F1431" s="1"/>
      <c r="G1431" s="1"/>
      <c r="H1431" s="1"/>
    </row>
    <row r="1432" spans="3:8" x14ac:dyDescent="0.2">
      <c r="C1432" s="1"/>
      <c r="D1432" s="1"/>
      <c r="E1432" s="1"/>
      <c r="F1432" s="1"/>
      <c r="G1432" s="1"/>
      <c r="H1432" s="1"/>
    </row>
    <row r="1433" spans="3:8" x14ac:dyDescent="0.2">
      <c r="C1433" s="1"/>
      <c r="D1433" s="1"/>
      <c r="E1433" s="1"/>
      <c r="F1433" s="1"/>
      <c r="G1433" s="1"/>
      <c r="H1433" s="1"/>
    </row>
    <row r="1434" spans="3:8" x14ac:dyDescent="0.2">
      <c r="C1434" s="1"/>
      <c r="D1434" s="1"/>
      <c r="E1434" s="1"/>
      <c r="F1434" s="1"/>
      <c r="G1434" s="1"/>
      <c r="H1434" s="1"/>
    </row>
    <row r="1435" spans="3:8" x14ac:dyDescent="0.2">
      <c r="C1435" s="1"/>
      <c r="D1435" s="1"/>
      <c r="E1435" s="1"/>
      <c r="F1435" s="1"/>
      <c r="G1435" s="1"/>
      <c r="H1435" s="1"/>
    </row>
    <row r="1436" spans="3:8" x14ac:dyDescent="0.2">
      <c r="C1436" s="1"/>
      <c r="D1436" s="1"/>
      <c r="E1436" s="1"/>
      <c r="F1436" s="1"/>
      <c r="G1436" s="1"/>
      <c r="H1436" s="1"/>
    </row>
    <row r="1437" spans="3:8" x14ac:dyDescent="0.2">
      <c r="C1437" s="1"/>
      <c r="D1437" s="1"/>
      <c r="E1437" s="1"/>
      <c r="F1437" s="1"/>
      <c r="G1437" s="1"/>
      <c r="H1437" s="1"/>
    </row>
    <row r="1438" spans="3:8" x14ac:dyDescent="0.2">
      <c r="C1438" s="1"/>
      <c r="D1438" s="1"/>
      <c r="E1438" s="1"/>
      <c r="F1438" s="1"/>
      <c r="G1438" s="1"/>
      <c r="H1438" s="1"/>
    </row>
    <row r="1439" spans="3:8" x14ac:dyDescent="0.2">
      <c r="C1439" s="1"/>
      <c r="D1439" s="1"/>
      <c r="E1439" s="1"/>
      <c r="F1439" s="1"/>
      <c r="G1439" s="1"/>
      <c r="H1439" s="1"/>
    </row>
    <row r="1440" spans="3:8" x14ac:dyDescent="0.2">
      <c r="C1440" s="1"/>
      <c r="D1440" s="1"/>
      <c r="E1440" s="1"/>
      <c r="F1440" s="1"/>
      <c r="G1440" s="1"/>
      <c r="H1440" s="1"/>
    </row>
    <row r="1441" spans="3:8" x14ac:dyDescent="0.2">
      <c r="C1441" s="1"/>
      <c r="D1441" s="1"/>
      <c r="E1441" s="1"/>
      <c r="F1441" s="1"/>
      <c r="G1441" s="1"/>
      <c r="H1441" s="1"/>
    </row>
    <row r="1442" spans="3:8" x14ac:dyDescent="0.2">
      <c r="C1442" s="1"/>
      <c r="D1442" s="1"/>
      <c r="E1442" s="1"/>
      <c r="F1442" s="1"/>
      <c r="G1442" s="1"/>
      <c r="H1442" s="1"/>
    </row>
    <row r="1443" spans="3:8" x14ac:dyDescent="0.2">
      <c r="C1443" s="1"/>
      <c r="D1443" s="1"/>
      <c r="E1443" s="1"/>
      <c r="F1443" s="1"/>
      <c r="G1443" s="1"/>
      <c r="H1443" s="1"/>
    </row>
    <row r="1444" spans="3:8" x14ac:dyDescent="0.2">
      <c r="C1444" s="1"/>
      <c r="D1444" s="1"/>
      <c r="E1444" s="1"/>
      <c r="F1444" s="1"/>
      <c r="G1444" s="1"/>
      <c r="H1444" s="1"/>
    </row>
    <row r="1445" spans="3:8" x14ac:dyDescent="0.2">
      <c r="C1445" s="1"/>
      <c r="D1445" s="1"/>
      <c r="E1445" s="1"/>
      <c r="F1445" s="1"/>
      <c r="G1445" s="1"/>
      <c r="H1445" s="1"/>
    </row>
    <row r="1446" spans="3:8" x14ac:dyDescent="0.2">
      <c r="C1446" s="1"/>
      <c r="D1446" s="1"/>
      <c r="E1446" s="1"/>
      <c r="F1446" s="1"/>
      <c r="G1446" s="1"/>
      <c r="H1446" s="1"/>
    </row>
    <row r="1447" spans="3:8" x14ac:dyDescent="0.2">
      <c r="C1447" s="1"/>
      <c r="D1447" s="1"/>
      <c r="E1447" s="1"/>
      <c r="F1447" s="1"/>
      <c r="G1447" s="1"/>
      <c r="H1447" s="1"/>
    </row>
    <row r="1448" spans="3:8" x14ac:dyDescent="0.2">
      <c r="C1448" s="1"/>
      <c r="D1448" s="1"/>
      <c r="E1448" s="1"/>
      <c r="F1448" s="1"/>
      <c r="G1448" s="1"/>
      <c r="H1448" s="1"/>
    </row>
    <row r="1449" spans="3:8" x14ac:dyDescent="0.2">
      <c r="C1449" s="1"/>
      <c r="D1449" s="1"/>
      <c r="E1449" s="1"/>
      <c r="F1449" s="1"/>
      <c r="G1449" s="1"/>
      <c r="H1449" s="1"/>
    </row>
    <row r="1450" spans="3:8" x14ac:dyDescent="0.2">
      <c r="C1450" s="1"/>
      <c r="D1450" s="1"/>
      <c r="E1450" s="1"/>
      <c r="F1450" s="1"/>
      <c r="G1450" s="1"/>
      <c r="H1450" s="1"/>
    </row>
    <row r="1451" spans="3:8" x14ac:dyDescent="0.2">
      <c r="C1451" s="1"/>
      <c r="D1451" s="1"/>
      <c r="E1451" s="1"/>
      <c r="F1451" s="1"/>
      <c r="G1451" s="1"/>
      <c r="H1451" s="1"/>
    </row>
    <row r="1452" spans="3:8" x14ac:dyDescent="0.2">
      <c r="C1452" s="1"/>
      <c r="D1452" s="1"/>
      <c r="E1452" s="1"/>
      <c r="F1452" s="1"/>
      <c r="G1452" s="1"/>
      <c r="H1452" s="1"/>
    </row>
    <row r="1453" spans="3:8" x14ac:dyDescent="0.2">
      <c r="C1453" s="1"/>
      <c r="D1453" s="1"/>
      <c r="E1453" s="1"/>
      <c r="F1453" s="1"/>
      <c r="G1453" s="1"/>
      <c r="H1453" s="1"/>
    </row>
    <row r="1454" spans="3:8" x14ac:dyDescent="0.2">
      <c r="C1454" s="1"/>
      <c r="D1454" s="1"/>
      <c r="E1454" s="1"/>
      <c r="F1454" s="1"/>
      <c r="G1454" s="1"/>
      <c r="H1454" s="1"/>
    </row>
    <row r="1455" spans="3:8" x14ac:dyDescent="0.2">
      <c r="C1455" s="1"/>
      <c r="D1455" s="1"/>
      <c r="E1455" s="1"/>
      <c r="F1455" s="1"/>
      <c r="G1455" s="1"/>
      <c r="H1455" s="1"/>
    </row>
    <row r="1456" spans="3:8" x14ac:dyDescent="0.2">
      <c r="C1456" s="1"/>
      <c r="D1456" s="1"/>
      <c r="E1456" s="1"/>
      <c r="F1456" s="1"/>
      <c r="G1456" s="1"/>
      <c r="H1456" s="1"/>
    </row>
    <row r="1457" spans="3:8" x14ac:dyDescent="0.2">
      <c r="C1457" s="1"/>
      <c r="D1457" s="1"/>
      <c r="E1457" s="1"/>
      <c r="F1457" s="1"/>
      <c r="G1457" s="1"/>
      <c r="H1457" s="1"/>
    </row>
    <row r="1458" spans="3:8" x14ac:dyDescent="0.2">
      <c r="C1458" s="1"/>
      <c r="D1458" s="1"/>
      <c r="E1458" s="1"/>
      <c r="F1458" s="1"/>
      <c r="G1458" s="1"/>
      <c r="H1458" s="1"/>
    </row>
    <row r="1459" spans="3:8" x14ac:dyDescent="0.2">
      <c r="C1459" s="1"/>
      <c r="D1459" s="1"/>
      <c r="E1459" s="1"/>
      <c r="F1459" s="1"/>
      <c r="G1459" s="1"/>
      <c r="H1459" s="1"/>
    </row>
    <row r="1460" spans="3:8" x14ac:dyDescent="0.2">
      <c r="C1460" s="1"/>
      <c r="D1460" s="1"/>
      <c r="E1460" s="1"/>
      <c r="F1460" s="1"/>
      <c r="G1460" s="1"/>
      <c r="H1460" s="1"/>
    </row>
    <row r="1461" spans="3:8" x14ac:dyDescent="0.2">
      <c r="C1461" s="1"/>
      <c r="D1461" s="1"/>
      <c r="E1461" s="1"/>
      <c r="F1461" s="1"/>
      <c r="G1461" s="1"/>
      <c r="H1461" s="1"/>
    </row>
    <row r="1462" spans="3:8" x14ac:dyDescent="0.2">
      <c r="C1462" s="1"/>
      <c r="D1462" s="1"/>
      <c r="E1462" s="1"/>
      <c r="F1462" s="1"/>
      <c r="G1462" s="1"/>
      <c r="H1462" s="1"/>
    </row>
    <row r="1463" spans="3:8" x14ac:dyDescent="0.2">
      <c r="C1463" s="1"/>
      <c r="D1463" s="1"/>
      <c r="E1463" s="1"/>
      <c r="F1463" s="1"/>
      <c r="G1463" s="1"/>
      <c r="H1463" s="1"/>
    </row>
    <row r="1464" spans="3:8" x14ac:dyDescent="0.2">
      <c r="C1464" s="1"/>
      <c r="D1464" s="1"/>
      <c r="E1464" s="1"/>
      <c r="F1464" s="1"/>
      <c r="G1464" s="1"/>
      <c r="H1464" s="1"/>
    </row>
    <row r="1465" spans="3:8" x14ac:dyDescent="0.2">
      <c r="C1465" s="1"/>
      <c r="D1465" s="1"/>
      <c r="E1465" s="1"/>
      <c r="F1465" s="1"/>
      <c r="G1465" s="1"/>
      <c r="H1465" s="1"/>
    </row>
    <row r="1466" spans="3:8" x14ac:dyDescent="0.2">
      <c r="C1466" s="1"/>
      <c r="D1466" s="1"/>
      <c r="E1466" s="1"/>
      <c r="F1466" s="1"/>
      <c r="G1466" s="1"/>
      <c r="H1466" s="1"/>
    </row>
    <row r="1467" spans="3:8" x14ac:dyDescent="0.2">
      <c r="C1467" s="1"/>
      <c r="D1467" s="1"/>
      <c r="E1467" s="1"/>
      <c r="F1467" s="1"/>
      <c r="G1467" s="1"/>
      <c r="H1467" s="1"/>
    </row>
    <row r="1468" spans="3:8" x14ac:dyDescent="0.2">
      <c r="C1468" s="1"/>
      <c r="D1468" s="1"/>
      <c r="E1468" s="1"/>
      <c r="F1468" s="1"/>
      <c r="G1468" s="1"/>
      <c r="H1468" s="1"/>
    </row>
    <row r="1469" spans="3:8" x14ac:dyDescent="0.2">
      <c r="C1469" s="1"/>
      <c r="D1469" s="1"/>
      <c r="E1469" s="1"/>
      <c r="F1469" s="1"/>
      <c r="G1469" s="1"/>
      <c r="H1469" s="1"/>
    </row>
    <row r="1470" spans="3:8" x14ac:dyDescent="0.2">
      <c r="C1470" s="1"/>
      <c r="D1470" s="1"/>
      <c r="E1470" s="1"/>
      <c r="F1470" s="1"/>
      <c r="G1470" s="1"/>
      <c r="H1470" s="1"/>
    </row>
    <row r="1471" spans="3:8" x14ac:dyDescent="0.2">
      <c r="C1471" s="1"/>
      <c r="D1471" s="1"/>
      <c r="E1471" s="1"/>
      <c r="F1471" s="1"/>
      <c r="G1471" s="1"/>
      <c r="H1471" s="1"/>
    </row>
    <row r="1472" spans="3:8" x14ac:dyDescent="0.2">
      <c r="C1472" s="1"/>
      <c r="D1472" s="1"/>
      <c r="E1472" s="1"/>
      <c r="F1472" s="1"/>
      <c r="G1472" s="1"/>
      <c r="H1472" s="1"/>
    </row>
    <row r="1473" spans="3:8" x14ac:dyDescent="0.2">
      <c r="C1473" s="1"/>
      <c r="D1473" s="1"/>
      <c r="E1473" s="1"/>
      <c r="F1473" s="1"/>
      <c r="G1473" s="1"/>
      <c r="H1473" s="1"/>
    </row>
    <row r="1474" spans="3:8" x14ac:dyDescent="0.2">
      <c r="C1474" s="1"/>
      <c r="D1474" s="1"/>
      <c r="E1474" s="1"/>
      <c r="F1474" s="1"/>
      <c r="G1474" s="1"/>
      <c r="H1474" s="1"/>
    </row>
    <row r="1475" spans="3:8" x14ac:dyDescent="0.2">
      <c r="C1475" s="1"/>
      <c r="D1475" s="1"/>
      <c r="E1475" s="1"/>
      <c r="F1475" s="1"/>
      <c r="G1475" s="1"/>
      <c r="H1475" s="1"/>
    </row>
    <row r="1476" spans="3:8" x14ac:dyDescent="0.2">
      <c r="C1476" s="1"/>
      <c r="D1476" s="1"/>
      <c r="E1476" s="1"/>
      <c r="F1476" s="1"/>
      <c r="G1476" s="1"/>
      <c r="H1476" s="1"/>
    </row>
    <row r="1477" spans="3:8" x14ac:dyDescent="0.2">
      <c r="C1477" s="1"/>
      <c r="D1477" s="1"/>
      <c r="E1477" s="1"/>
      <c r="F1477" s="1"/>
      <c r="G1477" s="1"/>
      <c r="H1477" s="1"/>
    </row>
    <row r="1478" spans="3:8" x14ac:dyDescent="0.2">
      <c r="C1478" s="1"/>
      <c r="D1478" s="1"/>
      <c r="E1478" s="1"/>
      <c r="F1478" s="1"/>
      <c r="G1478" s="1"/>
      <c r="H1478" s="1"/>
    </row>
    <row r="1479" spans="3:8" x14ac:dyDescent="0.2">
      <c r="C1479" s="1"/>
      <c r="D1479" s="1"/>
      <c r="E1479" s="1"/>
      <c r="F1479" s="1"/>
      <c r="G1479" s="1"/>
      <c r="H1479" s="1"/>
    </row>
    <row r="1480" spans="3:8" x14ac:dyDescent="0.2">
      <c r="C1480" s="1"/>
      <c r="D1480" s="1"/>
      <c r="E1480" s="1"/>
      <c r="F1480" s="1"/>
      <c r="G1480" s="1"/>
      <c r="H1480" s="1"/>
    </row>
    <row r="1481" spans="3:8" x14ac:dyDescent="0.2">
      <c r="C1481" s="1"/>
      <c r="D1481" s="1"/>
      <c r="E1481" s="1"/>
      <c r="F1481" s="1"/>
      <c r="G1481" s="1"/>
      <c r="H1481" s="1"/>
    </row>
    <row r="1482" spans="3:8" x14ac:dyDescent="0.2">
      <c r="C1482" s="1"/>
      <c r="D1482" s="1"/>
      <c r="E1482" s="1"/>
      <c r="F1482" s="1"/>
      <c r="G1482" s="1"/>
      <c r="H1482" s="1"/>
    </row>
    <row r="1483" spans="3:8" x14ac:dyDescent="0.2">
      <c r="C1483" s="1"/>
      <c r="D1483" s="1"/>
      <c r="E1483" s="1"/>
      <c r="F1483" s="1"/>
      <c r="G1483" s="1"/>
      <c r="H1483" s="1"/>
    </row>
    <row r="1484" spans="3:8" x14ac:dyDescent="0.2">
      <c r="C1484" s="1"/>
      <c r="D1484" s="1"/>
      <c r="E1484" s="1"/>
      <c r="F1484" s="1"/>
      <c r="G1484" s="1"/>
      <c r="H1484" s="1"/>
    </row>
    <row r="1485" spans="3:8" x14ac:dyDescent="0.2">
      <c r="C1485" s="1"/>
      <c r="D1485" s="1"/>
      <c r="E1485" s="1"/>
      <c r="F1485" s="1"/>
      <c r="G1485" s="1"/>
      <c r="H1485" s="1"/>
    </row>
    <row r="1486" spans="3:8" x14ac:dyDescent="0.2">
      <c r="C1486" s="1"/>
      <c r="D1486" s="1"/>
      <c r="E1486" s="1"/>
      <c r="F1486" s="1"/>
      <c r="G1486" s="1"/>
      <c r="H1486" s="1"/>
    </row>
    <row r="1487" spans="3:8" x14ac:dyDescent="0.2">
      <c r="C1487" s="1"/>
      <c r="D1487" s="1"/>
      <c r="E1487" s="1"/>
      <c r="F1487" s="1"/>
      <c r="G1487" s="1"/>
      <c r="H1487" s="1"/>
    </row>
    <row r="1488" spans="3:8" x14ac:dyDescent="0.2">
      <c r="C1488" s="1"/>
      <c r="D1488" s="1"/>
      <c r="E1488" s="1"/>
      <c r="F1488" s="1"/>
      <c r="G1488" s="1"/>
      <c r="H1488" s="1"/>
    </row>
    <row r="1489" spans="3:8" x14ac:dyDescent="0.2">
      <c r="C1489" s="1"/>
      <c r="D1489" s="1"/>
      <c r="E1489" s="1"/>
      <c r="F1489" s="1"/>
      <c r="G1489" s="1"/>
      <c r="H1489" s="1"/>
    </row>
    <row r="1490" spans="3:8" x14ac:dyDescent="0.2">
      <c r="C1490" s="1"/>
      <c r="D1490" s="1"/>
      <c r="E1490" s="1"/>
      <c r="F1490" s="1"/>
      <c r="G1490" s="1"/>
      <c r="H1490" s="1"/>
    </row>
    <row r="1491" spans="3:8" x14ac:dyDescent="0.2">
      <c r="C1491" s="1"/>
      <c r="D1491" s="1"/>
      <c r="E1491" s="1"/>
      <c r="F1491" s="1"/>
      <c r="G1491" s="1"/>
      <c r="H1491" s="1"/>
    </row>
    <row r="1492" spans="3:8" x14ac:dyDescent="0.2">
      <c r="C1492" s="1"/>
      <c r="D1492" s="1"/>
      <c r="E1492" s="1"/>
      <c r="F1492" s="1"/>
      <c r="G1492" s="1"/>
      <c r="H1492" s="1"/>
    </row>
    <row r="1493" spans="3:8" x14ac:dyDescent="0.2">
      <c r="C1493" s="1"/>
      <c r="D1493" s="1"/>
      <c r="E1493" s="1"/>
      <c r="F1493" s="1"/>
      <c r="G1493" s="1"/>
      <c r="H1493" s="1"/>
    </row>
    <row r="1494" spans="3:8" x14ac:dyDescent="0.2">
      <c r="C1494" s="1"/>
      <c r="D1494" s="1"/>
      <c r="E1494" s="1"/>
      <c r="F1494" s="1"/>
      <c r="G1494" s="1"/>
      <c r="H1494" s="1"/>
    </row>
    <row r="1495" spans="3:8" x14ac:dyDescent="0.2">
      <c r="C1495" s="1"/>
      <c r="D1495" s="1"/>
      <c r="E1495" s="1"/>
      <c r="F1495" s="1"/>
      <c r="G1495" s="1"/>
      <c r="H1495" s="1"/>
    </row>
    <row r="1496" spans="3:8" x14ac:dyDescent="0.2">
      <c r="C1496" s="1"/>
      <c r="D1496" s="1"/>
      <c r="E1496" s="1"/>
      <c r="F1496" s="1"/>
      <c r="G1496" s="1"/>
      <c r="H1496" s="1"/>
    </row>
    <row r="1497" spans="3:8" x14ac:dyDescent="0.2">
      <c r="C1497" s="1"/>
      <c r="D1497" s="1"/>
      <c r="E1497" s="1"/>
      <c r="F1497" s="1"/>
      <c r="G1497" s="1"/>
      <c r="H1497" s="1"/>
    </row>
    <row r="1498" spans="3:8" x14ac:dyDescent="0.2">
      <c r="C1498" s="1"/>
      <c r="D1498" s="1"/>
      <c r="E1498" s="1"/>
      <c r="F1498" s="1"/>
      <c r="G1498" s="1"/>
      <c r="H1498" s="1"/>
    </row>
    <row r="1499" spans="3:8" x14ac:dyDescent="0.2">
      <c r="C1499" s="1"/>
      <c r="D1499" s="1"/>
      <c r="E1499" s="1"/>
      <c r="F1499" s="1"/>
      <c r="G1499" s="1"/>
      <c r="H1499" s="1"/>
    </row>
    <row r="1500" spans="3:8" x14ac:dyDescent="0.2">
      <c r="C1500" s="1"/>
      <c r="D1500" s="1"/>
      <c r="E1500" s="1"/>
      <c r="F1500" s="1"/>
      <c r="G1500" s="1"/>
      <c r="H1500" s="1"/>
    </row>
    <row r="1501" spans="3:8" x14ac:dyDescent="0.2">
      <c r="C1501" s="1"/>
      <c r="D1501" s="1"/>
      <c r="E1501" s="1"/>
      <c r="F1501" s="1"/>
      <c r="G1501" s="1"/>
      <c r="H1501" s="1"/>
    </row>
    <row r="1502" spans="3:8" x14ac:dyDescent="0.2">
      <c r="C1502" s="1"/>
      <c r="D1502" s="1"/>
      <c r="E1502" s="1"/>
      <c r="F1502" s="1"/>
      <c r="G1502" s="1"/>
      <c r="H1502" s="1"/>
    </row>
    <row r="1503" spans="3:8" x14ac:dyDescent="0.2">
      <c r="C1503" s="1"/>
      <c r="D1503" s="1"/>
      <c r="E1503" s="1"/>
      <c r="F1503" s="1"/>
      <c r="G1503" s="1"/>
      <c r="H1503" s="1"/>
    </row>
    <row r="1504" spans="3:8" x14ac:dyDescent="0.2">
      <c r="C1504" s="1"/>
      <c r="D1504" s="1"/>
      <c r="E1504" s="1"/>
      <c r="F1504" s="1"/>
      <c r="G1504" s="1"/>
      <c r="H1504" s="1"/>
    </row>
    <row r="1505" spans="3:8" x14ac:dyDescent="0.2">
      <c r="C1505" s="1"/>
      <c r="D1505" s="1"/>
      <c r="E1505" s="1"/>
      <c r="F1505" s="1"/>
      <c r="G1505" s="1"/>
      <c r="H1505" s="1"/>
    </row>
    <row r="1506" spans="3:8" x14ac:dyDescent="0.2">
      <c r="C1506" s="1"/>
      <c r="D1506" s="1"/>
      <c r="E1506" s="1"/>
      <c r="F1506" s="1"/>
      <c r="G1506" s="1"/>
      <c r="H1506" s="1"/>
    </row>
    <row r="1507" spans="3:8" x14ac:dyDescent="0.2">
      <c r="C1507" s="1"/>
      <c r="D1507" s="1"/>
      <c r="E1507" s="1"/>
      <c r="F1507" s="1"/>
      <c r="G1507" s="1"/>
      <c r="H1507" s="1"/>
    </row>
    <row r="1508" spans="3:8" x14ac:dyDescent="0.2">
      <c r="C1508" s="1"/>
      <c r="D1508" s="1"/>
      <c r="E1508" s="1"/>
      <c r="F1508" s="1"/>
      <c r="G1508" s="1"/>
      <c r="H1508" s="1"/>
    </row>
    <row r="1509" spans="3:8" x14ac:dyDescent="0.2">
      <c r="C1509" s="1"/>
      <c r="D1509" s="1"/>
      <c r="E1509" s="1"/>
      <c r="F1509" s="1"/>
      <c r="G1509" s="1"/>
      <c r="H1509" s="1"/>
    </row>
    <row r="1510" spans="3:8" x14ac:dyDescent="0.2">
      <c r="C1510" s="1"/>
      <c r="D1510" s="1"/>
      <c r="E1510" s="1"/>
      <c r="F1510" s="1"/>
      <c r="G1510" s="1"/>
      <c r="H1510" s="1"/>
    </row>
    <row r="1511" spans="3:8" x14ac:dyDescent="0.2">
      <c r="C1511" s="1"/>
      <c r="D1511" s="1"/>
      <c r="E1511" s="1"/>
      <c r="F1511" s="1"/>
      <c r="G1511" s="1"/>
      <c r="H1511" s="1"/>
    </row>
    <row r="1512" spans="3:8" x14ac:dyDescent="0.2">
      <c r="C1512" s="1"/>
      <c r="D1512" s="1"/>
      <c r="E1512" s="1"/>
      <c r="F1512" s="1"/>
      <c r="G1512" s="1"/>
      <c r="H1512" s="1"/>
    </row>
    <row r="1513" spans="3:8" x14ac:dyDescent="0.2">
      <c r="C1513" s="1"/>
      <c r="D1513" s="1"/>
      <c r="E1513" s="1"/>
      <c r="F1513" s="1"/>
      <c r="G1513" s="1"/>
      <c r="H1513" s="1"/>
    </row>
    <row r="1514" spans="3:8" x14ac:dyDescent="0.2">
      <c r="C1514" s="1"/>
      <c r="D1514" s="1"/>
      <c r="E1514" s="1"/>
      <c r="F1514" s="1"/>
      <c r="G1514" s="1"/>
      <c r="H1514" s="1"/>
    </row>
    <row r="1515" spans="3:8" x14ac:dyDescent="0.2">
      <c r="C1515" s="1"/>
      <c r="D1515" s="1"/>
      <c r="E1515" s="1"/>
      <c r="F1515" s="1"/>
      <c r="G1515" s="1"/>
      <c r="H1515" s="1"/>
    </row>
    <row r="1516" spans="3:8" x14ac:dyDescent="0.2">
      <c r="C1516" s="1"/>
      <c r="D1516" s="1"/>
      <c r="E1516" s="1"/>
      <c r="F1516" s="1"/>
      <c r="G1516" s="1"/>
      <c r="H1516" s="1"/>
    </row>
    <row r="1517" spans="3:8" x14ac:dyDescent="0.2">
      <c r="C1517" s="1"/>
      <c r="D1517" s="1"/>
      <c r="E1517" s="1"/>
      <c r="F1517" s="1"/>
      <c r="G1517" s="1"/>
      <c r="H1517" s="1"/>
    </row>
    <row r="1518" spans="3:8" x14ac:dyDescent="0.2">
      <c r="C1518" s="1"/>
      <c r="D1518" s="1"/>
      <c r="E1518" s="1"/>
      <c r="F1518" s="1"/>
      <c r="G1518" s="1"/>
      <c r="H1518" s="1"/>
    </row>
    <row r="1519" spans="3:8" x14ac:dyDescent="0.2">
      <c r="C1519" s="1"/>
      <c r="D1519" s="1"/>
      <c r="E1519" s="1"/>
      <c r="F1519" s="1"/>
      <c r="G1519" s="1"/>
      <c r="H1519" s="1"/>
    </row>
    <row r="1520" spans="3:8" x14ac:dyDescent="0.2">
      <c r="C1520" s="1"/>
      <c r="D1520" s="1"/>
      <c r="E1520" s="1"/>
      <c r="F1520" s="1"/>
      <c r="G1520" s="1"/>
      <c r="H1520" s="1"/>
    </row>
    <row r="1521" spans="3:8" x14ac:dyDescent="0.2">
      <c r="C1521" s="1"/>
      <c r="D1521" s="1"/>
      <c r="E1521" s="1"/>
      <c r="F1521" s="1"/>
      <c r="G1521" s="1"/>
      <c r="H1521" s="1"/>
    </row>
    <row r="1522" spans="3:8" x14ac:dyDescent="0.2">
      <c r="C1522" s="1"/>
      <c r="D1522" s="1"/>
      <c r="E1522" s="1"/>
      <c r="F1522" s="1"/>
      <c r="G1522" s="1"/>
      <c r="H1522" s="1"/>
    </row>
    <row r="1523" spans="3:8" x14ac:dyDescent="0.2">
      <c r="C1523" s="1"/>
      <c r="D1523" s="1"/>
      <c r="E1523" s="1"/>
      <c r="F1523" s="1"/>
      <c r="G1523" s="1"/>
      <c r="H1523" s="1"/>
    </row>
    <row r="1524" spans="3:8" x14ac:dyDescent="0.2">
      <c r="C1524" s="1"/>
      <c r="D1524" s="1"/>
      <c r="E1524" s="1"/>
      <c r="F1524" s="1"/>
      <c r="G1524" s="1"/>
      <c r="H1524" s="1"/>
    </row>
    <row r="1525" spans="3:8" x14ac:dyDescent="0.2">
      <c r="C1525" s="1"/>
      <c r="D1525" s="1"/>
      <c r="E1525" s="1"/>
      <c r="F1525" s="1"/>
      <c r="G1525" s="1"/>
      <c r="H1525" s="1"/>
    </row>
    <row r="1526" spans="3:8" x14ac:dyDescent="0.2">
      <c r="C1526" s="1"/>
      <c r="D1526" s="1"/>
      <c r="E1526" s="1"/>
      <c r="F1526" s="1"/>
      <c r="G1526" s="1"/>
      <c r="H1526" s="1"/>
    </row>
    <row r="1527" spans="3:8" x14ac:dyDescent="0.2">
      <c r="C1527" s="1"/>
      <c r="D1527" s="1"/>
      <c r="E1527" s="1"/>
      <c r="F1527" s="1"/>
      <c r="G1527" s="1"/>
      <c r="H1527" s="1"/>
    </row>
    <row r="1528" spans="3:8" x14ac:dyDescent="0.2">
      <c r="C1528" s="1"/>
      <c r="D1528" s="1"/>
      <c r="E1528" s="1"/>
      <c r="F1528" s="1"/>
      <c r="G1528" s="1"/>
      <c r="H1528" s="1"/>
    </row>
    <row r="1529" spans="3:8" x14ac:dyDescent="0.2">
      <c r="C1529" s="1"/>
      <c r="D1529" s="1"/>
      <c r="E1529" s="1"/>
      <c r="F1529" s="1"/>
      <c r="G1529" s="1"/>
      <c r="H1529" s="1"/>
    </row>
    <row r="1530" spans="3:8" x14ac:dyDescent="0.2">
      <c r="C1530" s="1"/>
      <c r="D1530" s="1"/>
      <c r="E1530" s="1"/>
      <c r="F1530" s="1"/>
      <c r="G1530" s="1"/>
      <c r="H1530" s="1"/>
    </row>
    <row r="1531" spans="3:8" x14ac:dyDescent="0.2">
      <c r="C1531" s="1"/>
      <c r="D1531" s="1"/>
      <c r="E1531" s="1"/>
      <c r="F1531" s="1"/>
      <c r="G1531" s="1"/>
      <c r="H1531" s="1"/>
    </row>
    <row r="1532" spans="3:8" x14ac:dyDescent="0.2">
      <c r="C1532" s="1"/>
      <c r="D1532" s="1"/>
      <c r="E1532" s="1"/>
      <c r="F1532" s="1"/>
      <c r="G1532" s="1"/>
      <c r="H1532" s="1"/>
    </row>
    <row r="1533" spans="3:8" x14ac:dyDescent="0.2">
      <c r="C1533" s="1"/>
      <c r="D1533" s="1"/>
      <c r="E1533" s="1"/>
      <c r="F1533" s="1"/>
      <c r="G1533" s="1"/>
      <c r="H1533" s="1"/>
    </row>
    <row r="1534" spans="3:8" x14ac:dyDescent="0.2">
      <c r="C1534" s="1"/>
      <c r="D1534" s="1"/>
      <c r="E1534" s="1"/>
      <c r="F1534" s="1"/>
      <c r="G1534" s="1"/>
      <c r="H1534" s="1"/>
    </row>
    <row r="1535" spans="3:8" x14ac:dyDescent="0.2">
      <c r="C1535" s="1"/>
      <c r="D1535" s="1"/>
      <c r="E1535" s="1"/>
      <c r="F1535" s="1"/>
      <c r="G1535" s="1"/>
      <c r="H1535" s="1"/>
    </row>
    <row r="1536" spans="3:8" x14ac:dyDescent="0.2">
      <c r="C1536" s="1"/>
      <c r="D1536" s="1"/>
      <c r="E1536" s="1"/>
      <c r="F1536" s="1"/>
      <c r="G1536" s="1"/>
      <c r="H1536" s="1"/>
    </row>
    <row r="1537" spans="3:8" x14ac:dyDescent="0.2">
      <c r="C1537" s="1"/>
      <c r="D1537" s="1"/>
      <c r="E1537" s="1"/>
      <c r="F1537" s="1"/>
      <c r="G1537" s="1"/>
      <c r="H1537" s="1"/>
    </row>
    <row r="1538" spans="3:8" x14ac:dyDescent="0.2">
      <c r="C1538" s="1"/>
      <c r="D1538" s="1"/>
      <c r="E1538" s="1"/>
      <c r="F1538" s="1"/>
      <c r="G1538" s="1"/>
      <c r="H1538" s="1"/>
    </row>
    <row r="1539" spans="3:8" x14ac:dyDescent="0.2">
      <c r="C1539" s="1"/>
      <c r="D1539" s="1"/>
      <c r="E1539" s="1"/>
      <c r="F1539" s="1"/>
      <c r="G1539" s="1"/>
      <c r="H1539" s="1"/>
    </row>
    <row r="1540" spans="3:8" x14ac:dyDescent="0.2">
      <c r="C1540" s="1"/>
      <c r="D1540" s="1"/>
      <c r="E1540" s="1"/>
      <c r="F1540" s="1"/>
      <c r="G1540" s="1"/>
      <c r="H1540" s="1"/>
    </row>
    <row r="1541" spans="3:8" x14ac:dyDescent="0.2">
      <c r="C1541" s="1"/>
      <c r="D1541" s="1"/>
      <c r="E1541" s="1"/>
      <c r="F1541" s="1"/>
      <c r="G1541" s="1"/>
      <c r="H1541" s="1"/>
    </row>
    <row r="1542" spans="3:8" x14ac:dyDescent="0.2">
      <c r="C1542" s="1"/>
      <c r="D1542" s="1"/>
      <c r="E1542" s="1"/>
      <c r="F1542" s="1"/>
      <c r="G1542" s="1"/>
      <c r="H1542" s="1"/>
    </row>
    <row r="1543" spans="3:8" x14ac:dyDescent="0.2">
      <c r="C1543" s="1"/>
      <c r="D1543" s="1"/>
      <c r="E1543" s="1"/>
      <c r="F1543" s="1"/>
      <c r="G1543" s="1"/>
      <c r="H1543" s="1"/>
    </row>
    <row r="1544" spans="3:8" x14ac:dyDescent="0.2">
      <c r="C1544" s="1"/>
      <c r="D1544" s="1"/>
      <c r="E1544" s="1"/>
      <c r="F1544" s="1"/>
      <c r="G1544" s="1"/>
      <c r="H1544" s="1"/>
    </row>
    <row r="1545" spans="3:8" x14ac:dyDescent="0.2">
      <c r="C1545" s="1"/>
      <c r="D1545" s="1"/>
      <c r="E1545" s="1"/>
      <c r="F1545" s="1"/>
      <c r="G1545" s="1"/>
      <c r="H1545" s="1"/>
    </row>
    <row r="1546" spans="3:8" x14ac:dyDescent="0.2">
      <c r="C1546" s="1"/>
      <c r="D1546" s="1"/>
      <c r="E1546" s="1"/>
      <c r="F1546" s="1"/>
      <c r="G1546" s="1"/>
      <c r="H1546" s="1"/>
    </row>
    <row r="1547" spans="3:8" x14ac:dyDescent="0.2">
      <c r="C1547" s="1"/>
      <c r="D1547" s="1"/>
      <c r="E1547" s="1"/>
      <c r="F1547" s="1"/>
      <c r="G1547" s="1"/>
      <c r="H1547" s="1"/>
    </row>
    <row r="1548" spans="3:8" x14ac:dyDescent="0.2">
      <c r="C1548" s="1"/>
      <c r="D1548" s="1"/>
      <c r="E1548" s="1"/>
      <c r="F1548" s="1"/>
      <c r="G1548" s="1"/>
      <c r="H1548" s="1"/>
    </row>
    <row r="1549" spans="3:8" x14ac:dyDescent="0.2">
      <c r="C1549" s="1"/>
      <c r="D1549" s="1"/>
      <c r="E1549" s="1"/>
      <c r="F1549" s="1"/>
      <c r="G1549" s="1"/>
      <c r="H1549" s="1"/>
    </row>
    <row r="1550" spans="3:8" x14ac:dyDescent="0.2">
      <c r="C1550" s="1"/>
      <c r="D1550" s="1"/>
      <c r="E1550" s="1"/>
      <c r="F1550" s="1"/>
      <c r="G1550" s="1"/>
      <c r="H1550" s="1"/>
    </row>
    <row r="1551" spans="3:8" x14ac:dyDescent="0.2">
      <c r="C1551" s="1"/>
      <c r="D1551" s="1"/>
      <c r="E1551" s="1"/>
      <c r="F1551" s="1"/>
      <c r="G1551" s="1"/>
      <c r="H1551" s="1"/>
    </row>
    <row r="1552" spans="3:8" x14ac:dyDescent="0.2">
      <c r="C1552" s="1"/>
      <c r="D1552" s="1"/>
      <c r="E1552" s="1"/>
      <c r="F1552" s="1"/>
      <c r="G1552" s="1"/>
      <c r="H1552" s="1"/>
    </row>
    <row r="1553" spans="3:8" x14ac:dyDescent="0.2">
      <c r="C1553" s="1"/>
      <c r="D1553" s="1"/>
      <c r="E1553" s="1"/>
      <c r="F1553" s="1"/>
      <c r="G1553" s="1"/>
      <c r="H1553" s="1"/>
    </row>
    <row r="1554" spans="3:8" x14ac:dyDescent="0.2">
      <c r="C1554" s="1"/>
      <c r="D1554" s="1"/>
      <c r="E1554" s="1"/>
      <c r="F1554" s="1"/>
      <c r="G1554" s="1"/>
      <c r="H1554" s="1"/>
    </row>
    <row r="1555" spans="3:8" x14ac:dyDescent="0.2">
      <c r="C1555" s="1"/>
      <c r="D1555" s="1"/>
      <c r="E1555" s="1"/>
      <c r="F1555" s="1"/>
      <c r="G1555" s="1"/>
      <c r="H1555" s="1"/>
    </row>
    <row r="1556" spans="3:8" x14ac:dyDescent="0.2">
      <c r="C1556" s="1"/>
      <c r="D1556" s="1"/>
      <c r="E1556" s="1"/>
      <c r="F1556" s="1"/>
      <c r="G1556" s="1"/>
      <c r="H1556" s="1"/>
    </row>
    <row r="1557" spans="3:8" x14ac:dyDescent="0.2">
      <c r="C1557" s="1"/>
      <c r="D1557" s="1"/>
      <c r="E1557" s="1"/>
      <c r="F1557" s="1"/>
      <c r="G1557" s="1"/>
      <c r="H1557" s="1"/>
    </row>
    <row r="1558" spans="3:8" x14ac:dyDescent="0.2">
      <c r="C1558" s="1"/>
      <c r="D1558" s="1"/>
      <c r="E1558" s="1"/>
      <c r="F1558" s="1"/>
      <c r="G1558" s="1"/>
      <c r="H1558" s="1"/>
    </row>
    <row r="1559" spans="3:8" x14ac:dyDescent="0.2">
      <c r="C1559" s="1"/>
      <c r="D1559" s="1"/>
      <c r="E1559" s="1"/>
      <c r="F1559" s="1"/>
      <c r="G1559" s="1"/>
      <c r="H1559" s="1"/>
    </row>
    <row r="1560" spans="3:8" x14ac:dyDescent="0.2">
      <c r="C1560" s="1"/>
      <c r="D1560" s="1"/>
      <c r="E1560" s="1"/>
      <c r="F1560" s="1"/>
      <c r="G1560" s="1"/>
      <c r="H1560" s="1"/>
    </row>
    <row r="1561" spans="3:8" x14ac:dyDescent="0.2">
      <c r="C1561" s="1"/>
      <c r="D1561" s="1"/>
      <c r="E1561" s="1"/>
      <c r="F1561" s="1"/>
      <c r="G1561" s="1"/>
      <c r="H1561" s="1"/>
    </row>
    <row r="1562" spans="3:8" x14ac:dyDescent="0.2">
      <c r="C1562" s="1"/>
      <c r="D1562" s="1"/>
      <c r="E1562" s="1"/>
      <c r="F1562" s="1"/>
      <c r="G1562" s="1"/>
      <c r="H1562" s="1"/>
    </row>
    <row r="1563" spans="3:8" x14ac:dyDescent="0.2">
      <c r="C1563" s="1"/>
      <c r="D1563" s="1"/>
      <c r="E1563" s="1"/>
      <c r="F1563" s="1"/>
      <c r="G1563" s="1"/>
      <c r="H1563" s="1"/>
    </row>
    <row r="1564" spans="3:8" x14ac:dyDescent="0.2">
      <c r="C1564" s="1"/>
      <c r="D1564" s="1"/>
      <c r="E1564" s="1"/>
      <c r="F1564" s="1"/>
      <c r="G1564" s="1"/>
      <c r="H1564" s="1"/>
    </row>
    <row r="1565" spans="3:8" x14ac:dyDescent="0.2">
      <c r="C1565" s="1"/>
      <c r="D1565" s="1"/>
      <c r="E1565" s="1"/>
      <c r="F1565" s="1"/>
      <c r="G1565" s="1"/>
      <c r="H1565" s="1"/>
    </row>
    <row r="1566" spans="3:8" x14ac:dyDescent="0.2">
      <c r="C1566" s="1"/>
      <c r="D1566" s="1"/>
      <c r="E1566" s="1"/>
      <c r="F1566" s="1"/>
      <c r="G1566" s="1"/>
      <c r="H1566" s="1"/>
    </row>
    <row r="1567" spans="3:8" x14ac:dyDescent="0.2">
      <c r="C1567" s="1"/>
      <c r="D1567" s="1"/>
      <c r="E1567" s="1"/>
      <c r="F1567" s="1"/>
      <c r="G1567" s="1"/>
      <c r="H1567" s="1"/>
    </row>
    <row r="1568" spans="3:8" x14ac:dyDescent="0.2">
      <c r="C1568" s="1"/>
      <c r="D1568" s="1"/>
      <c r="E1568" s="1"/>
      <c r="F1568" s="1"/>
      <c r="G1568" s="1"/>
      <c r="H1568" s="1"/>
    </row>
    <row r="1569" spans="3:8" x14ac:dyDescent="0.2">
      <c r="C1569" s="1"/>
      <c r="D1569" s="1"/>
      <c r="E1569" s="1"/>
      <c r="F1569" s="1"/>
      <c r="G1569" s="1"/>
      <c r="H1569" s="1"/>
    </row>
    <row r="1570" spans="3:8" x14ac:dyDescent="0.2">
      <c r="C1570" s="1"/>
      <c r="D1570" s="1"/>
      <c r="E1570" s="1"/>
      <c r="F1570" s="1"/>
      <c r="G1570" s="1"/>
      <c r="H1570" s="1"/>
    </row>
    <row r="1571" spans="3:8" x14ac:dyDescent="0.2">
      <c r="C1571" s="1"/>
      <c r="D1571" s="1"/>
      <c r="E1571" s="1"/>
      <c r="F1571" s="1"/>
      <c r="G1571" s="1"/>
      <c r="H1571" s="1"/>
    </row>
    <row r="1572" spans="3:8" x14ac:dyDescent="0.2">
      <c r="C1572" s="1"/>
      <c r="D1572" s="1"/>
      <c r="E1572" s="1"/>
      <c r="F1572" s="1"/>
      <c r="G1572" s="1"/>
      <c r="H1572" s="1"/>
    </row>
    <row r="1573" spans="3:8" x14ac:dyDescent="0.2">
      <c r="C1573" s="1"/>
      <c r="D1573" s="1"/>
      <c r="E1573" s="1"/>
      <c r="F1573" s="1"/>
      <c r="G1573" s="1"/>
      <c r="H1573" s="1"/>
    </row>
    <row r="1574" spans="3:8" x14ac:dyDescent="0.2">
      <c r="C1574" s="1"/>
      <c r="D1574" s="1"/>
      <c r="E1574" s="1"/>
      <c r="F1574" s="1"/>
      <c r="G1574" s="1"/>
      <c r="H1574" s="1"/>
    </row>
    <row r="1575" spans="3:8" x14ac:dyDescent="0.2">
      <c r="C1575" s="1"/>
      <c r="D1575" s="1"/>
      <c r="E1575" s="1"/>
      <c r="F1575" s="1"/>
      <c r="G1575" s="1"/>
      <c r="H1575" s="1"/>
    </row>
    <row r="1576" spans="3:8" x14ac:dyDescent="0.2">
      <c r="C1576" s="1"/>
      <c r="D1576" s="1"/>
      <c r="E1576" s="1"/>
      <c r="F1576" s="1"/>
      <c r="G1576" s="1"/>
      <c r="H1576" s="1"/>
    </row>
    <row r="1577" spans="3:8" x14ac:dyDescent="0.2">
      <c r="C1577" s="1"/>
      <c r="D1577" s="1"/>
      <c r="E1577" s="1"/>
      <c r="F1577" s="1"/>
      <c r="G1577" s="1"/>
      <c r="H1577" s="1"/>
    </row>
    <row r="1578" spans="3:8" x14ac:dyDescent="0.2">
      <c r="C1578" s="1"/>
      <c r="D1578" s="1"/>
      <c r="E1578" s="1"/>
      <c r="F1578" s="1"/>
      <c r="G1578" s="1"/>
      <c r="H1578" s="1"/>
    </row>
    <row r="1579" spans="3:8" x14ac:dyDescent="0.2">
      <c r="C1579" s="1"/>
      <c r="D1579" s="1"/>
      <c r="E1579" s="1"/>
      <c r="F1579" s="1"/>
      <c r="G1579" s="1"/>
      <c r="H1579" s="1"/>
    </row>
    <row r="1580" spans="3:8" x14ac:dyDescent="0.2">
      <c r="C1580" s="1"/>
      <c r="D1580" s="1"/>
      <c r="E1580" s="1"/>
      <c r="F1580" s="1"/>
      <c r="G1580" s="1"/>
      <c r="H1580" s="1"/>
    </row>
    <row r="1581" spans="3:8" x14ac:dyDescent="0.2">
      <c r="C1581" s="1"/>
      <c r="D1581" s="1"/>
      <c r="E1581" s="1"/>
      <c r="F1581" s="1"/>
      <c r="G1581" s="1"/>
      <c r="H1581" s="1"/>
    </row>
    <row r="1582" spans="3:8" x14ac:dyDescent="0.2">
      <c r="C1582" s="1"/>
      <c r="D1582" s="1"/>
      <c r="E1582" s="1"/>
      <c r="F1582" s="1"/>
      <c r="G1582" s="1"/>
      <c r="H1582" s="1"/>
    </row>
    <row r="1583" spans="3:8" x14ac:dyDescent="0.2">
      <c r="C1583" s="1"/>
      <c r="D1583" s="1"/>
      <c r="E1583" s="1"/>
      <c r="F1583" s="1"/>
      <c r="G1583" s="1"/>
      <c r="H1583" s="1"/>
    </row>
    <row r="1584" spans="3:8" x14ac:dyDescent="0.2">
      <c r="C1584" s="1"/>
      <c r="D1584" s="1"/>
      <c r="E1584" s="1"/>
      <c r="F1584" s="1"/>
      <c r="G1584" s="1"/>
      <c r="H1584" s="1"/>
    </row>
    <row r="1585" spans="3:8" x14ac:dyDescent="0.2">
      <c r="C1585" s="1"/>
      <c r="D1585" s="1"/>
      <c r="E1585" s="1"/>
      <c r="F1585" s="1"/>
      <c r="G1585" s="1"/>
      <c r="H1585" s="1"/>
    </row>
    <row r="1586" spans="3:8" x14ac:dyDescent="0.2">
      <c r="C1586" s="1"/>
      <c r="D1586" s="1"/>
      <c r="E1586" s="1"/>
      <c r="F1586" s="1"/>
      <c r="G1586" s="1"/>
      <c r="H1586" s="1"/>
    </row>
    <row r="1587" spans="3:8" x14ac:dyDescent="0.2">
      <c r="C1587" s="1"/>
      <c r="D1587" s="1"/>
      <c r="E1587" s="1"/>
      <c r="F1587" s="1"/>
      <c r="G1587" s="1"/>
      <c r="H1587" s="1"/>
    </row>
    <row r="1588" spans="3:8" x14ac:dyDescent="0.2">
      <c r="C1588" s="1"/>
      <c r="D1588" s="1"/>
      <c r="E1588" s="1"/>
      <c r="F1588" s="1"/>
      <c r="G1588" s="1"/>
      <c r="H1588" s="1"/>
    </row>
    <row r="1589" spans="3:8" x14ac:dyDescent="0.2">
      <c r="C1589" s="1"/>
      <c r="D1589" s="1"/>
      <c r="E1589" s="1"/>
      <c r="F1589" s="1"/>
      <c r="G1589" s="1"/>
      <c r="H1589" s="1"/>
    </row>
    <row r="1590" spans="3:8" x14ac:dyDescent="0.2">
      <c r="C1590" s="1"/>
      <c r="D1590" s="1"/>
      <c r="E1590" s="1"/>
      <c r="F1590" s="1"/>
      <c r="G1590" s="1"/>
      <c r="H1590" s="1"/>
    </row>
    <row r="1591" spans="3:8" x14ac:dyDescent="0.2">
      <c r="C1591" s="1"/>
      <c r="D1591" s="1"/>
      <c r="E1591" s="1"/>
      <c r="F1591" s="1"/>
      <c r="G1591" s="1"/>
      <c r="H1591" s="1"/>
    </row>
    <row r="1592" spans="3:8" x14ac:dyDescent="0.2">
      <c r="C1592" s="1"/>
      <c r="D1592" s="1"/>
      <c r="E1592" s="1"/>
      <c r="F1592" s="1"/>
      <c r="G1592" s="1"/>
      <c r="H1592" s="1"/>
    </row>
    <row r="1593" spans="3:8" x14ac:dyDescent="0.2">
      <c r="C1593" s="1"/>
      <c r="D1593" s="1"/>
      <c r="E1593" s="1"/>
      <c r="F1593" s="1"/>
      <c r="G1593" s="1"/>
      <c r="H1593" s="1"/>
    </row>
    <row r="1594" spans="3:8" x14ac:dyDescent="0.2">
      <c r="C1594" s="1"/>
      <c r="D1594" s="1"/>
      <c r="E1594" s="1"/>
      <c r="F1594" s="1"/>
      <c r="G1594" s="1"/>
      <c r="H1594" s="1"/>
    </row>
    <row r="1595" spans="3:8" x14ac:dyDescent="0.2">
      <c r="C1595" s="1"/>
      <c r="D1595" s="1"/>
      <c r="E1595" s="1"/>
      <c r="F1595" s="1"/>
      <c r="G1595" s="1"/>
      <c r="H1595" s="1"/>
    </row>
    <row r="1596" spans="3:8" x14ac:dyDescent="0.2">
      <c r="C1596" s="1"/>
      <c r="D1596" s="1"/>
      <c r="E1596" s="1"/>
      <c r="F1596" s="1"/>
      <c r="G1596" s="1"/>
      <c r="H1596" s="1"/>
    </row>
    <row r="1597" spans="3:8" x14ac:dyDescent="0.2">
      <c r="C1597" s="1"/>
      <c r="D1597" s="1"/>
      <c r="E1597" s="1"/>
      <c r="F1597" s="1"/>
      <c r="G1597" s="1"/>
      <c r="H1597" s="1"/>
    </row>
    <row r="1598" spans="3:8" x14ac:dyDescent="0.2">
      <c r="C1598" s="1"/>
      <c r="D1598" s="1"/>
      <c r="E1598" s="1"/>
      <c r="F1598" s="1"/>
      <c r="G1598" s="1"/>
      <c r="H1598" s="1"/>
    </row>
    <row r="1599" spans="3:8" x14ac:dyDescent="0.2">
      <c r="C1599" s="1"/>
      <c r="D1599" s="1"/>
      <c r="E1599" s="1"/>
      <c r="F1599" s="1"/>
      <c r="G1599" s="1"/>
      <c r="H1599" s="1"/>
    </row>
    <row r="1600" spans="3:8" x14ac:dyDescent="0.2">
      <c r="C1600" s="1"/>
      <c r="D1600" s="1"/>
      <c r="E1600" s="1"/>
      <c r="F1600" s="1"/>
      <c r="G1600" s="1"/>
      <c r="H1600" s="1"/>
    </row>
    <row r="1601" spans="3:8" x14ac:dyDescent="0.2">
      <c r="C1601" s="1"/>
      <c r="D1601" s="1"/>
      <c r="E1601" s="1"/>
      <c r="F1601" s="1"/>
      <c r="G1601" s="1"/>
      <c r="H1601" s="1"/>
    </row>
    <row r="1602" spans="3:8" x14ac:dyDescent="0.2">
      <c r="C1602" s="1"/>
      <c r="D1602" s="1"/>
      <c r="E1602" s="1"/>
      <c r="F1602" s="1"/>
      <c r="G1602" s="1"/>
      <c r="H1602" s="1"/>
    </row>
    <row r="1603" spans="3:8" x14ac:dyDescent="0.2">
      <c r="C1603" s="1"/>
      <c r="D1603" s="1"/>
      <c r="E1603" s="1"/>
      <c r="F1603" s="1"/>
      <c r="G1603" s="1"/>
      <c r="H1603" s="1"/>
    </row>
    <row r="1604" spans="3:8" x14ac:dyDescent="0.2">
      <c r="C1604" s="1"/>
      <c r="D1604" s="1"/>
      <c r="E1604" s="1"/>
      <c r="F1604" s="1"/>
      <c r="G1604" s="1"/>
      <c r="H1604" s="1"/>
    </row>
    <row r="1605" spans="3:8" x14ac:dyDescent="0.2">
      <c r="C1605" s="1"/>
      <c r="D1605" s="1"/>
      <c r="E1605" s="1"/>
      <c r="F1605" s="1"/>
      <c r="G1605" s="1"/>
      <c r="H1605" s="1"/>
    </row>
    <row r="1606" spans="3:8" x14ac:dyDescent="0.2">
      <c r="C1606" s="1"/>
      <c r="D1606" s="1"/>
      <c r="E1606" s="1"/>
      <c r="F1606" s="1"/>
      <c r="G1606" s="1"/>
      <c r="H1606" s="1"/>
    </row>
    <row r="1607" spans="3:8" x14ac:dyDescent="0.2">
      <c r="C1607" s="1"/>
      <c r="D1607" s="1"/>
      <c r="E1607" s="1"/>
      <c r="F1607" s="1"/>
      <c r="G1607" s="1"/>
      <c r="H1607" s="1"/>
    </row>
    <row r="1608" spans="3:8" x14ac:dyDescent="0.2">
      <c r="C1608" s="1"/>
      <c r="D1608" s="1"/>
      <c r="E1608" s="1"/>
      <c r="F1608" s="1"/>
      <c r="G1608" s="1"/>
      <c r="H1608" s="1"/>
    </row>
    <row r="1609" spans="3:8" x14ac:dyDescent="0.2">
      <c r="C1609" s="1"/>
      <c r="D1609" s="1"/>
      <c r="E1609" s="1"/>
      <c r="F1609" s="1"/>
      <c r="G1609" s="1"/>
      <c r="H1609" s="1"/>
    </row>
    <row r="1610" spans="3:8" x14ac:dyDescent="0.2">
      <c r="C1610" s="1"/>
      <c r="D1610" s="1"/>
      <c r="E1610" s="1"/>
      <c r="F1610" s="1"/>
      <c r="G1610" s="1"/>
      <c r="H1610" s="1"/>
    </row>
    <row r="1611" spans="3:8" x14ac:dyDescent="0.2">
      <c r="C1611" s="1"/>
      <c r="D1611" s="1"/>
      <c r="E1611" s="1"/>
      <c r="F1611" s="1"/>
      <c r="G1611" s="1"/>
      <c r="H1611" s="1"/>
    </row>
    <row r="1612" spans="3:8" x14ac:dyDescent="0.2">
      <c r="C1612" s="1"/>
      <c r="D1612" s="1"/>
      <c r="E1612" s="1"/>
      <c r="F1612" s="1"/>
      <c r="G1612" s="1"/>
      <c r="H1612" s="1"/>
    </row>
    <row r="1613" spans="3:8" x14ac:dyDescent="0.2">
      <c r="C1613" s="1"/>
      <c r="D1613" s="1"/>
      <c r="E1613" s="1"/>
      <c r="F1613" s="1"/>
      <c r="G1613" s="1"/>
      <c r="H1613" s="1"/>
    </row>
    <row r="1614" spans="3:8" x14ac:dyDescent="0.2">
      <c r="C1614" s="1"/>
      <c r="D1614" s="1"/>
      <c r="E1614" s="1"/>
      <c r="F1614" s="1"/>
      <c r="G1614" s="1"/>
      <c r="H1614" s="1"/>
    </row>
    <row r="1615" spans="3:8" x14ac:dyDescent="0.2">
      <c r="C1615" s="1"/>
      <c r="D1615" s="1"/>
      <c r="E1615" s="1"/>
      <c r="F1615" s="1"/>
      <c r="G1615" s="1"/>
      <c r="H1615" s="1"/>
    </row>
    <row r="1616" spans="3:8" x14ac:dyDescent="0.2">
      <c r="C1616" s="1"/>
      <c r="D1616" s="1"/>
      <c r="E1616" s="1"/>
      <c r="F1616" s="1"/>
      <c r="G1616" s="1"/>
      <c r="H1616" s="1"/>
    </row>
    <row r="1617" spans="3:8" x14ac:dyDescent="0.2">
      <c r="C1617" s="1"/>
      <c r="D1617" s="1"/>
      <c r="E1617" s="1"/>
      <c r="F1617" s="1"/>
      <c r="G1617" s="1"/>
      <c r="H1617" s="1"/>
    </row>
    <row r="1618" spans="3:8" x14ac:dyDescent="0.2">
      <c r="C1618" s="1"/>
      <c r="D1618" s="1"/>
      <c r="E1618" s="1"/>
      <c r="F1618" s="1"/>
      <c r="G1618" s="1"/>
      <c r="H1618" s="1"/>
    </row>
    <row r="1619" spans="3:8" x14ac:dyDescent="0.2">
      <c r="C1619" s="1"/>
      <c r="D1619" s="1"/>
      <c r="E1619" s="1"/>
      <c r="F1619" s="1"/>
      <c r="G1619" s="1"/>
      <c r="H1619" s="1"/>
    </row>
    <row r="1620" spans="3:8" x14ac:dyDescent="0.2">
      <c r="C1620" s="1"/>
      <c r="D1620" s="1"/>
      <c r="E1620" s="1"/>
      <c r="F1620" s="1"/>
      <c r="G1620" s="1"/>
      <c r="H1620" s="1"/>
    </row>
    <row r="1621" spans="3:8" x14ac:dyDescent="0.2">
      <c r="C1621" s="1"/>
      <c r="D1621" s="1"/>
      <c r="E1621" s="1"/>
      <c r="F1621" s="1"/>
      <c r="G1621" s="1"/>
      <c r="H1621" s="1"/>
    </row>
    <row r="1622" spans="3:8" x14ac:dyDescent="0.2">
      <c r="C1622" s="1"/>
      <c r="D1622" s="1"/>
      <c r="E1622" s="1"/>
      <c r="F1622" s="1"/>
      <c r="G1622" s="1"/>
      <c r="H1622" s="1"/>
    </row>
    <row r="1623" spans="3:8" x14ac:dyDescent="0.2">
      <c r="C1623" s="1"/>
      <c r="D1623" s="1"/>
      <c r="E1623" s="1"/>
      <c r="F1623" s="1"/>
      <c r="G1623" s="1"/>
      <c r="H1623" s="1"/>
    </row>
    <row r="1624" spans="3:8" x14ac:dyDescent="0.2">
      <c r="C1624" s="1"/>
      <c r="D1624" s="1"/>
      <c r="E1624" s="1"/>
      <c r="F1624" s="1"/>
      <c r="G1624" s="1"/>
      <c r="H1624" s="1"/>
    </row>
    <row r="1625" spans="3:8" x14ac:dyDescent="0.2">
      <c r="C1625" s="1"/>
      <c r="D1625" s="1"/>
      <c r="E1625" s="1"/>
      <c r="F1625" s="1"/>
      <c r="G1625" s="1"/>
      <c r="H1625" s="1"/>
    </row>
    <row r="1626" spans="3:8" x14ac:dyDescent="0.2">
      <c r="C1626" s="1"/>
      <c r="D1626" s="1"/>
      <c r="E1626" s="1"/>
      <c r="F1626" s="1"/>
      <c r="G1626" s="1"/>
      <c r="H1626" s="1"/>
    </row>
    <row r="1627" spans="3:8" x14ac:dyDescent="0.2">
      <c r="C1627" s="1"/>
      <c r="D1627" s="1"/>
      <c r="E1627" s="1"/>
      <c r="F1627" s="1"/>
      <c r="G1627" s="1"/>
      <c r="H1627" s="1"/>
    </row>
    <row r="1628" spans="3:8" x14ac:dyDescent="0.2">
      <c r="C1628" s="1"/>
      <c r="D1628" s="1"/>
      <c r="E1628" s="1"/>
      <c r="F1628" s="1"/>
      <c r="G1628" s="1"/>
      <c r="H1628" s="1"/>
    </row>
    <row r="1629" spans="3:8" x14ac:dyDescent="0.2">
      <c r="C1629" s="1"/>
      <c r="D1629" s="1"/>
      <c r="E1629" s="1"/>
      <c r="F1629" s="1"/>
      <c r="G1629" s="1"/>
      <c r="H1629" s="1"/>
    </row>
    <row r="1630" spans="3:8" x14ac:dyDescent="0.2">
      <c r="C1630" s="1"/>
      <c r="D1630" s="1"/>
      <c r="E1630" s="1"/>
      <c r="F1630" s="1"/>
      <c r="G1630" s="1"/>
      <c r="H1630" s="1"/>
    </row>
    <row r="1631" spans="3:8" x14ac:dyDescent="0.2">
      <c r="C1631" s="1"/>
      <c r="D1631" s="1"/>
      <c r="E1631" s="1"/>
      <c r="F1631" s="1"/>
      <c r="G1631" s="1"/>
      <c r="H1631" s="1"/>
    </row>
    <row r="1632" spans="3:8" x14ac:dyDescent="0.2">
      <c r="C1632" s="1"/>
      <c r="D1632" s="1"/>
      <c r="E1632" s="1"/>
      <c r="F1632" s="1"/>
      <c r="G1632" s="1"/>
      <c r="H1632" s="1"/>
    </row>
    <row r="1633" spans="3:8" x14ac:dyDescent="0.2">
      <c r="C1633" s="1"/>
      <c r="D1633" s="1"/>
      <c r="E1633" s="1"/>
      <c r="F1633" s="1"/>
      <c r="G1633" s="1"/>
      <c r="H1633" s="1"/>
    </row>
    <row r="1634" spans="3:8" x14ac:dyDescent="0.2">
      <c r="C1634" s="1"/>
      <c r="D1634" s="1"/>
      <c r="E1634" s="1"/>
      <c r="F1634" s="1"/>
      <c r="G1634" s="1"/>
      <c r="H1634" s="1"/>
    </row>
    <row r="1635" spans="3:8" x14ac:dyDescent="0.2">
      <c r="C1635" s="1"/>
      <c r="D1635" s="1"/>
      <c r="E1635" s="1"/>
      <c r="F1635" s="1"/>
      <c r="G1635" s="1"/>
      <c r="H1635" s="1"/>
    </row>
    <row r="1636" spans="3:8" x14ac:dyDescent="0.2">
      <c r="C1636" s="1"/>
      <c r="D1636" s="1"/>
      <c r="E1636" s="1"/>
      <c r="F1636" s="1"/>
      <c r="G1636" s="1"/>
      <c r="H1636" s="1"/>
    </row>
    <row r="1637" spans="3:8" x14ac:dyDescent="0.2">
      <c r="C1637" s="1"/>
      <c r="D1637" s="1"/>
      <c r="E1637" s="1"/>
      <c r="F1637" s="1"/>
      <c r="G1637" s="1"/>
      <c r="H1637" s="1"/>
    </row>
    <row r="1638" spans="3:8" x14ac:dyDescent="0.2">
      <c r="C1638" s="1"/>
      <c r="D1638" s="1"/>
      <c r="E1638" s="1"/>
      <c r="F1638" s="1"/>
      <c r="G1638" s="1"/>
      <c r="H1638" s="1"/>
    </row>
    <row r="1639" spans="3:8" x14ac:dyDescent="0.2">
      <c r="C1639" s="1"/>
      <c r="D1639" s="1"/>
      <c r="E1639" s="1"/>
      <c r="F1639" s="1"/>
      <c r="G1639" s="1"/>
      <c r="H1639" s="1"/>
    </row>
    <row r="1640" spans="3:8" x14ac:dyDescent="0.2">
      <c r="C1640" s="1"/>
      <c r="D1640" s="1"/>
      <c r="E1640" s="1"/>
      <c r="F1640" s="1"/>
      <c r="G1640" s="1"/>
      <c r="H1640" s="1"/>
    </row>
    <row r="1641" spans="3:8" x14ac:dyDescent="0.2">
      <c r="C1641" s="1"/>
      <c r="D1641" s="1"/>
      <c r="E1641" s="1"/>
      <c r="F1641" s="1"/>
      <c r="G1641" s="1"/>
      <c r="H1641" s="1"/>
    </row>
    <row r="1642" spans="3:8" x14ac:dyDescent="0.2">
      <c r="C1642" s="1"/>
      <c r="D1642" s="1"/>
      <c r="E1642" s="1"/>
      <c r="F1642" s="1"/>
      <c r="G1642" s="1"/>
      <c r="H1642" s="1"/>
    </row>
    <row r="1643" spans="3:8" x14ac:dyDescent="0.2">
      <c r="C1643" s="1"/>
      <c r="D1643" s="1"/>
      <c r="E1643" s="1"/>
      <c r="F1643" s="1"/>
      <c r="G1643" s="1"/>
      <c r="H1643" s="1"/>
    </row>
    <row r="1644" spans="3:8" x14ac:dyDescent="0.2">
      <c r="C1644" s="1"/>
      <c r="D1644" s="1"/>
      <c r="E1644" s="1"/>
      <c r="F1644" s="1"/>
      <c r="G1644" s="1"/>
      <c r="H1644" s="1"/>
    </row>
    <row r="1645" spans="3:8" x14ac:dyDescent="0.2">
      <c r="C1645" s="1"/>
      <c r="D1645" s="1"/>
      <c r="E1645" s="1"/>
      <c r="F1645" s="1"/>
      <c r="G1645" s="1"/>
      <c r="H1645" s="1"/>
    </row>
    <row r="1646" spans="3:8" x14ac:dyDescent="0.2">
      <c r="C1646" s="1"/>
      <c r="D1646" s="1"/>
      <c r="E1646" s="1"/>
      <c r="F1646" s="1"/>
      <c r="G1646" s="1"/>
      <c r="H1646" s="1"/>
    </row>
    <row r="1647" spans="3:8" x14ac:dyDescent="0.2">
      <c r="C1647" s="1"/>
      <c r="D1647" s="1"/>
      <c r="E1647" s="1"/>
      <c r="F1647" s="1"/>
      <c r="G1647" s="1"/>
      <c r="H1647" s="1"/>
    </row>
    <row r="1648" spans="3:8" x14ac:dyDescent="0.2">
      <c r="C1648" s="1"/>
      <c r="D1648" s="1"/>
      <c r="E1648" s="1"/>
      <c r="F1648" s="1"/>
      <c r="G1648" s="1"/>
      <c r="H1648" s="1"/>
    </row>
    <row r="1649" spans="3:8" x14ac:dyDescent="0.2">
      <c r="C1649" s="1"/>
      <c r="D1649" s="1"/>
      <c r="E1649" s="1"/>
      <c r="F1649" s="1"/>
      <c r="G1649" s="1"/>
      <c r="H1649" s="1"/>
    </row>
    <row r="1650" spans="3:8" x14ac:dyDescent="0.2">
      <c r="C1650" s="1"/>
      <c r="D1650" s="1"/>
      <c r="E1650" s="1"/>
      <c r="F1650" s="1"/>
      <c r="G1650" s="1"/>
      <c r="H1650" s="1"/>
    </row>
    <row r="1651" spans="3:8" x14ac:dyDescent="0.2">
      <c r="C1651" s="1"/>
      <c r="D1651" s="1"/>
      <c r="E1651" s="1"/>
      <c r="F1651" s="1"/>
      <c r="G1651" s="1"/>
      <c r="H1651" s="1"/>
    </row>
    <row r="1652" spans="3:8" x14ac:dyDescent="0.2">
      <c r="C1652" s="1"/>
      <c r="D1652" s="1"/>
      <c r="E1652" s="1"/>
      <c r="F1652" s="1"/>
      <c r="G1652" s="1"/>
      <c r="H1652" s="1"/>
    </row>
    <row r="1653" spans="3:8" x14ac:dyDescent="0.2">
      <c r="C1653" s="1"/>
      <c r="D1653" s="1"/>
      <c r="E1653" s="1"/>
      <c r="F1653" s="1"/>
      <c r="G1653" s="1"/>
      <c r="H1653" s="1"/>
    </row>
    <row r="1654" spans="3:8" x14ac:dyDescent="0.2">
      <c r="C1654" s="1"/>
      <c r="D1654" s="1"/>
      <c r="E1654" s="1"/>
      <c r="F1654" s="1"/>
      <c r="G1654" s="1"/>
      <c r="H1654" s="1"/>
    </row>
    <row r="1655" spans="3:8" x14ac:dyDescent="0.2">
      <c r="C1655" s="1"/>
      <c r="D1655" s="1"/>
      <c r="E1655" s="1"/>
      <c r="F1655" s="1"/>
      <c r="G1655" s="1"/>
      <c r="H1655" s="1"/>
    </row>
    <row r="1656" spans="3:8" x14ac:dyDescent="0.2">
      <c r="C1656" s="1"/>
      <c r="D1656" s="1"/>
      <c r="E1656" s="1"/>
      <c r="F1656" s="1"/>
      <c r="G1656" s="1"/>
      <c r="H1656" s="1"/>
    </row>
    <row r="1657" spans="3:8" x14ac:dyDescent="0.2">
      <c r="C1657" s="1"/>
      <c r="D1657" s="1"/>
      <c r="E1657" s="1"/>
      <c r="F1657" s="1"/>
      <c r="G1657" s="1"/>
      <c r="H1657" s="1"/>
    </row>
    <row r="1658" spans="3:8" x14ac:dyDescent="0.2">
      <c r="C1658" s="1"/>
      <c r="D1658" s="1"/>
      <c r="E1658" s="1"/>
      <c r="F1658" s="1"/>
      <c r="G1658" s="1"/>
      <c r="H1658" s="1"/>
    </row>
    <row r="1659" spans="3:8" x14ac:dyDescent="0.2">
      <c r="C1659" s="1"/>
      <c r="D1659" s="1"/>
      <c r="E1659" s="1"/>
      <c r="F1659" s="1"/>
      <c r="G1659" s="1"/>
      <c r="H1659" s="1"/>
    </row>
    <row r="1660" spans="3:8" x14ac:dyDescent="0.2">
      <c r="C1660" s="1"/>
      <c r="D1660" s="1"/>
      <c r="E1660" s="1"/>
      <c r="F1660" s="1"/>
      <c r="G1660" s="1"/>
      <c r="H1660" s="1"/>
    </row>
    <row r="1661" spans="3:8" x14ac:dyDescent="0.2">
      <c r="C1661" s="1"/>
      <c r="D1661" s="1"/>
      <c r="E1661" s="1"/>
      <c r="F1661" s="1"/>
      <c r="G1661" s="1"/>
      <c r="H1661" s="1"/>
    </row>
    <row r="1662" spans="3:8" x14ac:dyDescent="0.2">
      <c r="C1662" s="1"/>
      <c r="D1662" s="1"/>
      <c r="E1662" s="1"/>
      <c r="F1662" s="1"/>
      <c r="G1662" s="1"/>
      <c r="H1662" s="1"/>
    </row>
    <row r="1663" spans="3:8" x14ac:dyDescent="0.2">
      <c r="C1663" s="1"/>
      <c r="D1663" s="1"/>
      <c r="E1663" s="1"/>
      <c r="F1663" s="1"/>
      <c r="G1663" s="1"/>
      <c r="H1663" s="1"/>
    </row>
    <row r="1664" spans="3:8" x14ac:dyDescent="0.2">
      <c r="C1664" s="1"/>
      <c r="D1664" s="1"/>
      <c r="E1664" s="1"/>
      <c r="F1664" s="1"/>
      <c r="G1664" s="1"/>
      <c r="H1664" s="1"/>
    </row>
    <row r="1665" spans="3:8" x14ac:dyDescent="0.2">
      <c r="C1665" s="1"/>
      <c r="D1665" s="1"/>
      <c r="E1665" s="1"/>
      <c r="F1665" s="1"/>
      <c r="G1665" s="1"/>
      <c r="H1665" s="1"/>
    </row>
    <row r="1666" spans="3:8" x14ac:dyDescent="0.2">
      <c r="C1666" s="1"/>
      <c r="D1666" s="1"/>
      <c r="E1666" s="1"/>
      <c r="F1666" s="1"/>
      <c r="G1666" s="1"/>
      <c r="H1666" s="1"/>
    </row>
    <row r="1667" spans="3:8" x14ac:dyDescent="0.2">
      <c r="C1667" s="1"/>
      <c r="D1667" s="1"/>
      <c r="E1667" s="1"/>
      <c r="F1667" s="1"/>
      <c r="G1667" s="1"/>
      <c r="H1667" s="1"/>
    </row>
    <row r="1668" spans="3:8" x14ac:dyDescent="0.2">
      <c r="C1668" s="1"/>
      <c r="D1668" s="1"/>
      <c r="E1668" s="1"/>
      <c r="F1668" s="1"/>
      <c r="G1668" s="1"/>
      <c r="H1668" s="1"/>
    </row>
    <row r="1669" spans="3:8" x14ac:dyDescent="0.2">
      <c r="C1669" s="1"/>
      <c r="D1669" s="1"/>
      <c r="E1669" s="1"/>
      <c r="F1669" s="1"/>
      <c r="G1669" s="1"/>
      <c r="H1669" s="1"/>
    </row>
    <row r="1670" spans="3:8" x14ac:dyDescent="0.2">
      <c r="C1670" s="1"/>
      <c r="D1670" s="1"/>
      <c r="E1670" s="1"/>
      <c r="F1670" s="1"/>
      <c r="G1670" s="1"/>
      <c r="H1670" s="1"/>
    </row>
    <row r="1671" spans="3:8" x14ac:dyDescent="0.2">
      <c r="C1671" s="1"/>
      <c r="D1671" s="1"/>
      <c r="E1671" s="1"/>
      <c r="F1671" s="1"/>
      <c r="G1671" s="1"/>
      <c r="H1671" s="1"/>
    </row>
    <row r="1672" spans="3:8" x14ac:dyDescent="0.2">
      <c r="C1672" s="1"/>
      <c r="D1672" s="1"/>
      <c r="E1672" s="1"/>
      <c r="F1672" s="1"/>
      <c r="G1672" s="1"/>
      <c r="H1672" s="1"/>
    </row>
    <row r="1673" spans="3:8" x14ac:dyDescent="0.2">
      <c r="C1673" s="1"/>
      <c r="D1673" s="1"/>
      <c r="E1673" s="1"/>
      <c r="F1673" s="1"/>
      <c r="G1673" s="1"/>
      <c r="H1673" s="1"/>
    </row>
    <row r="1674" spans="3:8" x14ac:dyDescent="0.2">
      <c r="C1674" s="1"/>
      <c r="D1674" s="1"/>
      <c r="E1674" s="1"/>
      <c r="F1674" s="1"/>
      <c r="G1674" s="1"/>
      <c r="H1674" s="1"/>
    </row>
    <row r="1675" spans="3:8" x14ac:dyDescent="0.2">
      <c r="C1675" s="1"/>
      <c r="D1675" s="1"/>
      <c r="E1675" s="1"/>
      <c r="F1675" s="1"/>
      <c r="G1675" s="1"/>
      <c r="H1675" s="1"/>
    </row>
    <row r="1676" spans="3:8" x14ac:dyDescent="0.2">
      <c r="C1676" s="1"/>
      <c r="D1676" s="1"/>
      <c r="E1676" s="1"/>
      <c r="F1676" s="1"/>
      <c r="G1676" s="1"/>
      <c r="H1676" s="1"/>
    </row>
    <row r="1677" spans="3:8" x14ac:dyDescent="0.2">
      <c r="C1677" s="1"/>
      <c r="D1677" s="1"/>
      <c r="E1677" s="1"/>
      <c r="F1677" s="1"/>
      <c r="G1677" s="1"/>
      <c r="H1677" s="1"/>
    </row>
    <row r="1678" spans="3:8" x14ac:dyDescent="0.2">
      <c r="C1678" s="1"/>
      <c r="D1678" s="1"/>
      <c r="E1678" s="1"/>
      <c r="F1678" s="1"/>
      <c r="G1678" s="1"/>
      <c r="H1678" s="1"/>
    </row>
    <row r="1679" spans="3:8" x14ac:dyDescent="0.2">
      <c r="C1679" s="1"/>
      <c r="D1679" s="1"/>
      <c r="E1679" s="1"/>
      <c r="F1679" s="1"/>
      <c r="G1679" s="1"/>
      <c r="H1679" s="1"/>
    </row>
    <row r="1680" spans="3:8" x14ac:dyDescent="0.2">
      <c r="C1680" s="1"/>
      <c r="D1680" s="1"/>
      <c r="E1680" s="1"/>
      <c r="F1680" s="1"/>
      <c r="G1680" s="1"/>
      <c r="H1680" s="1"/>
    </row>
    <row r="1681" spans="3:8" x14ac:dyDescent="0.2">
      <c r="C1681" s="1"/>
      <c r="D1681" s="1"/>
      <c r="E1681" s="1"/>
      <c r="F1681" s="1"/>
      <c r="G1681" s="1"/>
      <c r="H1681" s="1"/>
    </row>
    <row r="1682" spans="3:8" x14ac:dyDescent="0.2">
      <c r="C1682" s="1"/>
      <c r="D1682" s="1"/>
      <c r="E1682" s="1"/>
      <c r="F1682" s="1"/>
      <c r="G1682" s="1"/>
      <c r="H1682" s="1"/>
    </row>
    <row r="1683" spans="3:8" x14ac:dyDescent="0.2">
      <c r="C1683" s="1"/>
      <c r="D1683" s="1"/>
      <c r="E1683" s="1"/>
      <c r="F1683" s="1"/>
      <c r="G1683" s="1"/>
      <c r="H1683" s="1"/>
    </row>
    <row r="1684" spans="3:8" x14ac:dyDescent="0.2">
      <c r="C1684" s="1"/>
      <c r="D1684" s="1"/>
      <c r="E1684" s="1"/>
      <c r="F1684" s="1"/>
      <c r="G1684" s="1"/>
      <c r="H1684" s="1"/>
    </row>
    <row r="1685" spans="3:8" x14ac:dyDescent="0.2">
      <c r="C1685" s="1"/>
      <c r="D1685" s="1"/>
      <c r="E1685" s="1"/>
      <c r="F1685" s="1"/>
      <c r="G1685" s="1"/>
      <c r="H1685" s="1"/>
    </row>
    <row r="1686" spans="3:8" x14ac:dyDescent="0.2">
      <c r="C1686" s="1"/>
      <c r="D1686" s="1"/>
      <c r="E1686" s="1"/>
      <c r="F1686" s="1"/>
      <c r="G1686" s="1"/>
      <c r="H1686" s="1"/>
    </row>
    <row r="1687" spans="3:8" x14ac:dyDescent="0.2">
      <c r="C1687" s="1"/>
      <c r="D1687" s="1"/>
      <c r="E1687" s="1"/>
      <c r="F1687" s="1"/>
      <c r="G1687" s="1"/>
      <c r="H1687" s="1"/>
    </row>
    <row r="1688" spans="3:8" x14ac:dyDescent="0.2">
      <c r="C1688" s="1"/>
      <c r="D1688" s="1"/>
      <c r="E1688" s="1"/>
      <c r="F1688" s="1"/>
      <c r="G1688" s="1"/>
      <c r="H1688" s="1"/>
    </row>
    <row r="1689" spans="3:8" x14ac:dyDescent="0.2">
      <c r="C1689" s="1"/>
      <c r="D1689" s="1"/>
      <c r="E1689" s="1"/>
      <c r="F1689" s="1"/>
      <c r="G1689" s="1"/>
      <c r="H1689" s="1"/>
    </row>
    <row r="1690" spans="3:8" x14ac:dyDescent="0.2">
      <c r="C1690" s="1"/>
      <c r="D1690" s="1"/>
      <c r="E1690" s="1"/>
      <c r="F1690" s="1"/>
      <c r="G1690" s="1"/>
      <c r="H1690" s="1"/>
    </row>
    <row r="1691" spans="3:8" x14ac:dyDescent="0.2">
      <c r="C1691" s="1"/>
      <c r="D1691" s="1"/>
      <c r="E1691" s="1"/>
      <c r="F1691" s="1"/>
      <c r="G1691" s="1"/>
      <c r="H1691" s="1"/>
    </row>
    <row r="1692" spans="3:8" x14ac:dyDescent="0.2">
      <c r="C1692" s="1"/>
      <c r="D1692" s="1"/>
      <c r="E1692" s="1"/>
      <c r="F1692" s="1"/>
      <c r="G1692" s="1"/>
      <c r="H1692" s="1"/>
    </row>
    <row r="1693" spans="3:8" x14ac:dyDescent="0.2">
      <c r="C1693" s="1"/>
      <c r="D1693" s="1"/>
      <c r="E1693" s="1"/>
      <c r="F1693" s="1"/>
      <c r="G1693" s="1"/>
      <c r="H1693" s="1"/>
    </row>
    <row r="1694" spans="3:8" x14ac:dyDescent="0.2">
      <c r="C1694" s="1"/>
      <c r="D1694" s="1"/>
      <c r="E1694" s="1"/>
      <c r="F1694" s="1"/>
      <c r="G1694" s="1"/>
      <c r="H1694" s="1"/>
    </row>
    <row r="1695" spans="3:8" x14ac:dyDescent="0.2">
      <c r="C1695" s="1"/>
      <c r="D1695" s="1"/>
      <c r="E1695" s="1"/>
      <c r="F1695" s="1"/>
      <c r="G1695" s="1"/>
      <c r="H1695" s="1"/>
    </row>
    <row r="1696" spans="3:8" x14ac:dyDescent="0.2">
      <c r="C1696" s="1"/>
      <c r="D1696" s="1"/>
      <c r="E1696" s="1"/>
      <c r="F1696" s="1"/>
      <c r="G1696" s="1"/>
      <c r="H1696" s="1"/>
    </row>
    <row r="1697" spans="3:8" x14ac:dyDescent="0.2">
      <c r="C1697" s="1"/>
      <c r="D1697" s="1"/>
      <c r="E1697" s="1"/>
      <c r="F1697" s="1"/>
      <c r="G1697" s="1"/>
      <c r="H1697" s="1"/>
    </row>
    <row r="1698" spans="3:8" x14ac:dyDescent="0.2">
      <c r="C1698" s="1"/>
      <c r="D1698" s="1"/>
      <c r="E1698" s="1"/>
      <c r="F1698" s="1"/>
      <c r="G1698" s="1"/>
      <c r="H1698" s="1"/>
    </row>
    <row r="1699" spans="3:8" x14ac:dyDescent="0.2">
      <c r="C1699" s="1"/>
      <c r="D1699" s="1"/>
      <c r="E1699" s="1"/>
      <c r="F1699" s="1"/>
      <c r="G1699" s="1"/>
      <c r="H1699" s="1"/>
    </row>
    <row r="1700" spans="3:8" x14ac:dyDescent="0.2">
      <c r="C1700" s="1"/>
      <c r="D1700" s="1"/>
      <c r="E1700" s="1"/>
      <c r="F1700" s="1"/>
      <c r="G1700" s="1"/>
      <c r="H1700" s="1"/>
    </row>
    <row r="1701" spans="3:8" x14ac:dyDescent="0.2">
      <c r="C1701" s="1"/>
      <c r="D1701" s="1"/>
      <c r="E1701" s="1"/>
      <c r="F1701" s="1"/>
      <c r="G1701" s="1"/>
      <c r="H1701" s="1"/>
    </row>
    <row r="1702" spans="3:8" x14ac:dyDescent="0.2">
      <c r="C1702" s="1"/>
      <c r="D1702" s="1"/>
      <c r="E1702" s="1"/>
      <c r="F1702" s="1"/>
      <c r="G1702" s="1"/>
      <c r="H1702" s="1"/>
    </row>
    <row r="1703" spans="3:8" x14ac:dyDescent="0.2">
      <c r="C1703" s="1"/>
      <c r="D1703" s="1"/>
      <c r="E1703" s="1"/>
      <c r="F1703" s="1"/>
      <c r="G1703" s="1"/>
      <c r="H1703" s="1"/>
    </row>
    <row r="1704" spans="3:8" x14ac:dyDescent="0.2">
      <c r="C1704" s="1"/>
      <c r="D1704" s="1"/>
      <c r="E1704" s="1"/>
      <c r="F1704" s="1"/>
      <c r="G1704" s="1"/>
      <c r="H1704" s="1"/>
    </row>
    <row r="1705" spans="3:8" x14ac:dyDescent="0.2">
      <c r="C1705" s="1"/>
      <c r="D1705" s="1"/>
      <c r="E1705" s="1"/>
      <c r="F1705" s="1"/>
      <c r="G1705" s="1"/>
      <c r="H1705" s="1"/>
    </row>
    <row r="1706" spans="3:8" x14ac:dyDescent="0.2">
      <c r="C1706" s="1"/>
      <c r="D1706" s="1"/>
      <c r="E1706" s="1"/>
      <c r="F1706" s="1"/>
      <c r="G1706" s="1"/>
      <c r="H1706" s="1"/>
    </row>
    <row r="1707" spans="3:8" x14ac:dyDescent="0.2">
      <c r="C1707" s="1"/>
      <c r="D1707" s="1"/>
      <c r="E1707" s="1"/>
      <c r="F1707" s="1"/>
      <c r="G1707" s="1"/>
      <c r="H1707" s="1"/>
    </row>
    <row r="1708" spans="3:8" x14ac:dyDescent="0.2">
      <c r="C1708" s="1"/>
      <c r="D1708" s="1"/>
      <c r="E1708" s="1"/>
      <c r="F1708" s="1"/>
      <c r="G1708" s="1"/>
      <c r="H1708" s="1"/>
    </row>
    <row r="1709" spans="3:8" x14ac:dyDescent="0.2">
      <c r="C1709" s="1"/>
      <c r="D1709" s="1"/>
      <c r="E1709" s="1"/>
      <c r="F1709" s="1"/>
      <c r="G1709" s="1"/>
      <c r="H1709" s="1"/>
    </row>
    <row r="1710" spans="3:8" x14ac:dyDescent="0.2">
      <c r="C1710" s="1"/>
      <c r="D1710" s="1"/>
      <c r="E1710" s="1"/>
      <c r="F1710" s="1"/>
      <c r="G1710" s="1"/>
      <c r="H1710" s="1"/>
    </row>
    <row r="1711" spans="3:8" x14ac:dyDescent="0.2">
      <c r="C1711" s="1"/>
      <c r="D1711" s="1"/>
      <c r="E1711" s="1"/>
      <c r="F1711" s="1"/>
      <c r="G1711" s="1"/>
      <c r="H1711" s="1"/>
    </row>
    <row r="1712" spans="3:8" x14ac:dyDescent="0.2">
      <c r="C1712" s="1"/>
      <c r="D1712" s="1"/>
      <c r="E1712" s="1"/>
      <c r="F1712" s="1"/>
      <c r="G1712" s="1"/>
      <c r="H1712" s="1"/>
    </row>
    <row r="1713" spans="3:8" x14ac:dyDescent="0.2">
      <c r="C1713" s="1"/>
      <c r="D1713" s="1"/>
      <c r="E1713" s="1"/>
      <c r="F1713" s="1"/>
      <c r="G1713" s="1"/>
      <c r="H1713" s="1"/>
    </row>
    <row r="1714" spans="3:8" x14ac:dyDescent="0.2">
      <c r="C1714" s="1"/>
      <c r="D1714" s="1"/>
      <c r="E1714" s="1"/>
      <c r="F1714" s="1"/>
      <c r="G1714" s="1"/>
      <c r="H1714" s="1"/>
    </row>
    <row r="1715" spans="3:8" x14ac:dyDescent="0.2">
      <c r="C1715" s="1"/>
      <c r="D1715" s="1"/>
      <c r="E1715" s="1"/>
      <c r="F1715" s="1"/>
      <c r="G1715" s="1"/>
      <c r="H1715" s="1"/>
    </row>
    <row r="1716" spans="3:8" x14ac:dyDescent="0.2">
      <c r="C1716" s="1"/>
      <c r="D1716" s="1"/>
      <c r="E1716" s="1"/>
      <c r="F1716" s="1"/>
      <c r="G1716" s="1"/>
      <c r="H1716" s="1"/>
    </row>
    <row r="1717" spans="3:8" x14ac:dyDescent="0.2">
      <c r="C1717" s="1"/>
      <c r="D1717" s="1"/>
      <c r="E1717" s="1"/>
      <c r="F1717" s="1"/>
      <c r="G1717" s="1"/>
      <c r="H1717" s="1"/>
    </row>
    <row r="1718" spans="3:8" x14ac:dyDescent="0.2">
      <c r="C1718" s="1"/>
      <c r="D1718" s="1"/>
      <c r="E1718" s="1"/>
      <c r="F1718" s="1"/>
      <c r="G1718" s="1"/>
      <c r="H1718" s="1"/>
    </row>
    <row r="1719" spans="3:8" x14ac:dyDescent="0.2">
      <c r="C1719" s="1"/>
      <c r="D1719" s="1"/>
      <c r="E1719" s="1"/>
      <c r="F1719" s="1"/>
      <c r="G1719" s="1"/>
      <c r="H1719" s="1"/>
    </row>
    <row r="1720" spans="3:8" x14ac:dyDescent="0.2">
      <c r="C1720" s="1"/>
      <c r="D1720" s="1"/>
      <c r="E1720" s="1"/>
      <c r="F1720" s="1"/>
      <c r="G1720" s="1"/>
      <c r="H1720" s="1"/>
    </row>
    <row r="1721" spans="3:8" x14ac:dyDescent="0.2">
      <c r="C1721" s="1"/>
      <c r="D1721" s="1"/>
      <c r="E1721" s="1"/>
      <c r="F1721" s="1"/>
      <c r="G1721" s="1"/>
      <c r="H1721" s="1"/>
    </row>
    <row r="1722" spans="3:8" x14ac:dyDescent="0.2">
      <c r="C1722" s="1"/>
      <c r="D1722" s="1"/>
      <c r="E1722" s="1"/>
      <c r="F1722" s="1"/>
      <c r="G1722" s="1"/>
      <c r="H1722" s="1"/>
    </row>
    <row r="1723" spans="3:8" x14ac:dyDescent="0.2">
      <c r="C1723" s="1"/>
      <c r="D1723" s="1"/>
      <c r="E1723" s="1"/>
      <c r="F1723" s="1"/>
      <c r="G1723" s="1"/>
      <c r="H1723" s="1"/>
    </row>
    <row r="1724" spans="3:8" x14ac:dyDescent="0.2">
      <c r="C1724" s="1"/>
      <c r="D1724" s="1"/>
      <c r="E1724" s="1"/>
      <c r="F1724" s="1"/>
      <c r="G1724" s="1"/>
      <c r="H1724" s="1"/>
    </row>
    <row r="1725" spans="3:8" x14ac:dyDescent="0.2">
      <c r="C1725" s="1"/>
      <c r="D1725" s="1"/>
      <c r="E1725" s="1"/>
      <c r="F1725" s="1"/>
      <c r="G1725" s="1"/>
      <c r="H1725" s="1"/>
    </row>
    <row r="1726" spans="3:8" x14ac:dyDescent="0.2">
      <c r="C1726" s="1"/>
      <c r="D1726" s="1"/>
      <c r="E1726" s="1"/>
      <c r="F1726" s="1"/>
      <c r="G1726" s="1"/>
      <c r="H1726" s="1"/>
    </row>
    <row r="1727" spans="3:8" x14ac:dyDescent="0.2">
      <c r="C1727" s="1"/>
      <c r="D1727" s="1"/>
      <c r="E1727" s="1"/>
      <c r="F1727" s="1"/>
      <c r="G1727" s="1"/>
      <c r="H1727" s="1"/>
    </row>
    <row r="1728" spans="3:8" x14ac:dyDescent="0.2">
      <c r="C1728" s="1"/>
      <c r="D1728" s="1"/>
      <c r="E1728" s="1"/>
      <c r="F1728" s="1"/>
      <c r="G1728" s="1"/>
      <c r="H1728" s="1"/>
    </row>
    <row r="1729" spans="3:8" x14ac:dyDescent="0.2">
      <c r="C1729" s="1"/>
      <c r="D1729" s="1"/>
      <c r="E1729" s="1"/>
      <c r="F1729" s="1"/>
      <c r="G1729" s="1"/>
      <c r="H1729" s="1"/>
    </row>
    <row r="1730" spans="3:8" x14ac:dyDescent="0.2">
      <c r="C1730" s="1"/>
      <c r="D1730" s="1"/>
      <c r="E1730" s="1"/>
      <c r="F1730" s="1"/>
      <c r="G1730" s="1"/>
      <c r="H1730" s="1"/>
    </row>
    <row r="1731" spans="3:8" x14ac:dyDescent="0.2">
      <c r="C1731" s="1"/>
      <c r="D1731" s="1"/>
      <c r="E1731" s="1"/>
      <c r="F1731" s="1"/>
      <c r="G1731" s="1"/>
      <c r="H1731" s="1"/>
    </row>
    <row r="1732" spans="3:8" x14ac:dyDescent="0.2">
      <c r="C1732" s="1"/>
      <c r="D1732" s="1"/>
      <c r="E1732" s="1"/>
      <c r="F1732" s="1"/>
      <c r="G1732" s="1"/>
      <c r="H1732" s="1"/>
    </row>
    <row r="1733" spans="3:8" x14ac:dyDescent="0.2">
      <c r="C1733" s="1"/>
      <c r="D1733" s="1"/>
      <c r="E1733" s="1"/>
      <c r="F1733" s="1"/>
      <c r="G1733" s="1"/>
      <c r="H1733" s="1"/>
    </row>
    <row r="1734" spans="3:8" x14ac:dyDescent="0.2">
      <c r="C1734" s="1"/>
      <c r="D1734" s="1"/>
      <c r="E1734" s="1"/>
      <c r="F1734" s="1"/>
      <c r="G1734" s="1"/>
      <c r="H1734" s="1"/>
    </row>
    <row r="1735" spans="3:8" x14ac:dyDescent="0.2">
      <c r="C1735" s="1"/>
      <c r="D1735" s="1"/>
      <c r="E1735" s="1"/>
      <c r="F1735" s="1"/>
      <c r="G1735" s="1"/>
      <c r="H1735" s="1"/>
    </row>
    <row r="1736" spans="3:8" x14ac:dyDescent="0.2">
      <c r="C1736" s="1"/>
      <c r="D1736" s="1"/>
      <c r="E1736" s="1"/>
      <c r="F1736" s="1"/>
      <c r="G1736" s="1"/>
      <c r="H1736" s="1"/>
    </row>
    <row r="1737" spans="3:8" x14ac:dyDescent="0.2">
      <c r="C1737" s="1"/>
      <c r="D1737" s="1"/>
      <c r="E1737" s="1"/>
      <c r="F1737" s="1"/>
      <c r="G1737" s="1"/>
      <c r="H1737" s="1"/>
    </row>
    <row r="1738" spans="3:8" x14ac:dyDescent="0.2">
      <c r="C1738" s="1"/>
      <c r="D1738" s="1"/>
      <c r="E1738" s="1"/>
      <c r="F1738" s="1"/>
      <c r="G1738" s="1"/>
      <c r="H1738" s="1"/>
    </row>
    <row r="1739" spans="3:8" x14ac:dyDescent="0.2">
      <c r="C1739" s="1"/>
      <c r="D1739" s="1"/>
      <c r="E1739" s="1"/>
      <c r="F1739" s="1"/>
      <c r="G1739" s="1"/>
      <c r="H1739" s="1"/>
    </row>
    <row r="1740" spans="3:8" x14ac:dyDescent="0.2">
      <c r="C1740" s="1"/>
      <c r="D1740" s="1"/>
      <c r="E1740" s="1"/>
      <c r="F1740" s="1"/>
      <c r="G1740" s="1"/>
      <c r="H1740" s="1"/>
    </row>
    <row r="1741" spans="3:8" x14ac:dyDescent="0.2">
      <c r="C1741" s="1"/>
      <c r="D1741" s="1"/>
      <c r="E1741" s="1"/>
      <c r="F1741" s="1"/>
      <c r="G1741" s="1"/>
      <c r="H1741" s="1"/>
    </row>
    <row r="1742" spans="3:8" x14ac:dyDescent="0.2">
      <c r="C1742" s="1"/>
      <c r="D1742" s="1"/>
      <c r="E1742" s="1"/>
      <c r="F1742" s="1"/>
      <c r="G1742" s="1"/>
      <c r="H1742" s="1"/>
    </row>
    <row r="1743" spans="3:8" x14ac:dyDescent="0.2">
      <c r="C1743" s="1"/>
      <c r="D1743" s="1"/>
      <c r="E1743" s="1"/>
      <c r="F1743" s="1"/>
      <c r="G1743" s="1"/>
      <c r="H1743" s="1"/>
    </row>
    <row r="1744" spans="3:8" x14ac:dyDescent="0.2">
      <c r="C1744" s="1"/>
      <c r="D1744" s="1"/>
      <c r="E1744" s="1"/>
      <c r="F1744" s="1"/>
      <c r="G1744" s="1"/>
      <c r="H1744" s="1"/>
    </row>
    <row r="1745" spans="3:8" x14ac:dyDescent="0.2">
      <c r="C1745" s="1"/>
      <c r="D1745" s="1"/>
      <c r="E1745" s="1"/>
      <c r="F1745" s="1"/>
      <c r="G1745" s="1"/>
      <c r="H1745" s="1"/>
    </row>
    <row r="1746" spans="3:8" x14ac:dyDescent="0.2">
      <c r="C1746" s="1"/>
      <c r="D1746" s="1"/>
      <c r="E1746" s="1"/>
      <c r="F1746" s="1"/>
      <c r="G1746" s="1"/>
      <c r="H1746" s="1"/>
    </row>
    <row r="1747" spans="3:8" x14ac:dyDescent="0.2">
      <c r="C1747" s="1"/>
      <c r="D1747" s="1"/>
      <c r="E1747" s="1"/>
      <c r="F1747" s="1"/>
      <c r="G1747" s="1"/>
      <c r="H1747" s="1"/>
    </row>
    <row r="1748" spans="3:8" x14ac:dyDescent="0.2">
      <c r="C1748" s="1"/>
      <c r="D1748" s="1"/>
      <c r="E1748" s="1"/>
      <c r="F1748" s="1"/>
      <c r="G1748" s="1"/>
      <c r="H1748" s="1"/>
    </row>
    <row r="1749" spans="3:8" x14ac:dyDescent="0.2">
      <c r="C1749" s="1"/>
      <c r="D1749" s="1"/>
      <c r="E1749" s="1"/>
      <c r="F1749" s="1"/>
      <c r="G1749" s="1"/>
      <c r="H1749" s="1"/>
    </row>
    <row r="1750" spans="3:8" x14ac:dyDescent="0.2">
      <c r="C1750" s="1"/>
      <c r="D1750" s="1"/>
      <c r="E1750" s="1"/>
      <c r="F1750" s="1"/>
      <c r="G1750" s="1"/>
      <c r="H1750" s="1"/>
    </row>
    <row r="1751" spans="3:8" x14ac:dyDescent="0.2">
      <c r="C1751" s="1"/>
      <c r="D1751" s="1"/>
      <c r="E1751" s="1"/>
      <c r="F1751" s="1"/>
      <c r="G1751" s="1"/>
      <c r="H1751" s="1"/>
    </row>
    <row r="1752" spans="3:8" x14ac:dyDescent="0.2">
      <c r="C1752" s="1"/>
      <c r="D1752" s="1"/>
      <c r="E1752" s="1"/>
      <c r="F1752" s="1"/>
      <c r="G1752" s="1"/>
      <c r="H1752" s="1"/>
    </row>
    <row r="1753" spans="3:8" x14ac:dyDescent="0.2">
      <c r="C1753" s="1"/>
      <c r="D1753" s="1"/>
      <c r="E1753" s="1"/>
      <c r="F1753" s="1"/>
      <c r="G1753" s="1"/>
      <c r="H1753" s="1"/>
    </row>
    <row r="1754" spans="3:8" x14ac:dyDescent="0.2">
      <c r="C1754" s="1"/>
      <c r="D1754" s="1"/>
      <c r="E1754" s="1"/>
      <c r="F1754" s="1"/>
      <c r="G1754" s="1"/>
      <c r="H1754" s="1"/>
    </row>
    <row r="1755" spans="3:8" x14ac:dyDescent="0.2">
      <c r="C1755" s="1"/>
      <c r="D1755" s="1"/>
      <c r="E1755" s="1"/>
      <c r="F1755" s="1"/>
      <c r="G1755" s="1"/>
      <c r="H1755" s="1"/>
    </row>
    <row r="1756" spans="3:8" x14ac:dyDescent="0.2">
      <c r="C1756" s="1"/>
      <c r="D1756" s="1"/>
      <c r="E1756" s="1"/>
      <c r="F1756" s="1"/>
      <c r="G1756" s="1"/>
      <c r="H1756" s="1"/>
    </row>
    <row r="1757" spans="3:8" x14ac:dyDescent="0.2">
      <c r="C1757" s="1"/>
      <c r="D1757" s="1"/>
      <c r="E1757" s="1"/>
      <c r="F1757" s="1"/>
      <c r="G1757" s="1"/>
      <c r="H1757" s="1"/>
    </row>
    <row r="1758" spans="3:8" x14ac:dyDescent="0.2">
      <c r="C1758" s="1"/>
      <c r="D1758" s="1"/>
      <c r="E1758" s="1"/>
      <c r="F1758" s="1"/>
      <c r="G1758" s="1"/>
      <c r="H1758" s="1"/>
    </row>
    <row r="1759" spans="3:8" x14ac:dyDescent="0.2">
      <c r="C1759" s="1"/>
      <c r="D1759" s="1"/>
      <c r="E1759" s="1"/>
      <c r="F1759" s="1"/>
      <c r="G1759" s="1"/>
      <c r="H1759" s="1"/>
    </row>
    <row r="1760" spans="3:8" x14ac:dyDescent="0.2">
      <c r="C1760" s="1"/>
      <c r="D1760" s="1"/>
      <c r="E1760" s="1"/>
      <c r="F1760" s="1"/>
      <c r="G1760" s="1"/>
      <c r="H1760" s="1"/>
    </row>
    <row r="1761" spans="3:8" x14ac:dyDescent="0.2">
      <c r="C1761" s="1"/>
      <c r="D1761" s="1"/>
      <c r="E1761" s="1"/>
      <c r="F1761" s="1"/>
      <c r="G1761" s="1"/>
      <c r="H1761" s="1"/>
    </row>
    <row r="1762" spans="3:8" x14ac:dyDescent="0.2">
      <c r="C1762" s="1"/>
      <c r="D1762" s="1"/>
      <c r="E1762" s="1"/>
      <c r="F1762" s="1"/>
      <c r="G1762" s="1"/>
      <c r="H1762" s="1"/>
    </row>
    <row r="1763" spans="3:8" x14ac:dyDescent="0.2">
      <c r="C1763" s="1"/>
      <c r="D1763" s="1"/>
      <c r="E1763" s="1"/>
      <c r="F1763" s="1"/>
      <c r="G1763" s="1"/>
      <c r="H1763" s="1"/>
    </row>
    <row r="1764" spans="3:8" x14ac:dyDescent="0.2">
      <c r="C1764" s="1"/>
      <c r="D1764" s="1"/>
      <c r="E1764" s="1"/>
      <c r="F1764" s="1"/>
      <c r="G1764" s="1"/>
      <c r="H1764" s="1"/>
    </row>
    <row r="1765" spans="3:8" x14ac:dyDescent="0.2">
      <c r="C1765" s="1"/>
      <c r="D1765" s="1"/>
      <c r="E1765" s="1"/>
      <c r="F1765" s="1"/>
      <c r="G1765" s="1"/>
      <c r="H1765" s="1"/>
    </row>
    <row r="1766" spans="3:8" x14ac:dyDescent="0.2">
      <c r="C1766" s="1"/>
      <c r="D1766" s="1"/>
      <c r="E1766" s="1"/>
      <c r="F1766" s="1"/>
      <c r="G1766" s="1"/>
      <c r="H1766" s="1"/>
    </row>
    <row r="1767" spans="3:8" x14ac:dyDescent="0.2">
      <c r="C1767" s="1"/>
      <c r="D1767" s="1"/>
      <c r="E1767" s="1"/>
      <c r="F1767" s="1"/>
      <c r="G1767" s="1"/>
      <c r="H1767" s="1"/>
    </row>
    <row r="1768" spans="3:8" x14ac:dyDescent="0.2">
      <c r="C1768" s="1"/>
      <c r="D1768" s="1"/>
      <c r="E1768" s="1"/>
      <c r="F1768" s="1"/>
      <c r="G1768" s="1"/>
      <c r="H1768" s="1"/>
    </row>
    <row r="1769" spans="3:8" x14ac:dyDescent="0.2">
      <c r="C1769" s="1"/>
      <c r="D1769" s="1"/>
      <c r="E1769" s="1"/>
      <c r="F1769" s="1"/>
      <c r="G1769" s="1"/>
      <c r="H1769" s="1"/>
    </row>
    <row r="1770" spans="3:8" x14ac:dyDescent="0.2">
      <c r="C1770" s="1"/>
      <c r="D1770" s="1"/>
      <c r="E1770" s="1"/>
      <c r="F1770" s="1"/>
      <c r="G1770" s="1"/>
      <c r="H1770" s="1"/>
    </row>
    <row r="1771" spans="3:8" x14ac:dyDescent="0.2">
      <c r="C1771" s="1"/>
      <c r="D1771" s="1"/>
      <c r="E1771" s="1"/>
      <c r="F1771" s="1"/>
      <c r="G1771" s="1"/>
      <c r="H1771" s="1"/>
    </row>
    <row r="1772" spans="3:8" x14ac:dyDescent="0.2">
      <c r="C1772" s="1"/>
      <c r="D1772" s="1"/>
      <c r="E1772" s="1"/>
      <c r="F1772" s="1"/>
      <c r="G1772" s="1"/>
      <c r="H1772" s="1"/>
    </row>
    <row r="1773" spans="3:8" x14ac:dyDescent="0.2">
      <c r="C1773" s="1"/>
      <c r="D1773" s="1"/>
      <c r="E1773" s="1"/>
      <c r="F1773" s="1"/>
      <c r="G1773" s="1"/>
      <c r="H1773" s="1"/>
    </row>
    <row r="1774" spans="3:8" x14ac:dyDescent="0.2">
      <c r="C1774" s="1"/>
      <c r="D1774" s="1"/>
      <c r="E1774" s="1"/>
      <c r="F1774" s="1"/>
      <c r="G1774" s="1"/>
      <c r="H1774" s="1"/>
    </row>
    <row r="1775" spans="3:8" x14ac:dyDescent="0.2">
      <c r="C1775" s="1"/>
      <c r="D1775" s="1"/>
      <c r="E1775" s="1"/>
      <c r="F1775" s="1"/>
      <c r="G1775" s="1"/>
      <c r="H1775" s="1"/>
    </row>
    <row r="1776" spans="3:8" x14ac:dyDescent="0.2">
      <c r="C1776" s="1"/>
      <c r="D1776" s="1"/>
      <c r="E1776" s="1"/>
      <c r="F1776" s="1"/>
      <c r="G1776" s="1"/>
      <c r="H1776" s="1"/>
    </row>
    <row r="1777" spans="3:8" x14ac:dyDescent="0.2">
      <c r="C1777" s="1"/>
      <c r="D1777" s="1"/>
      <c r="E1777" s="1"/>
      <c r="F1777" s="1"/>
      <c r="G1777" s="1"/>
      <c r="H1777" s="1"/>
    </row>
    <row r="1778" spans="3:8" x14ac:dyDescent="0.2">
      <c r="C1778" s="1"/>
      <c r="D1778" s="1"/>
      <c r="E1778" s="1"/>
      <c r="F1778" s="1"/>
      <c r="G1778" s="1"/>
      <c r="H1778" s="1"/>
    </row>
    <row r="1779" spans="3:8" x14ac:dyDescent="0.2">
      <c r="C1779" s="1"/>
      <c r="D1779" s="1"/>
      <c r="E1779" s="1"/>
      <c r="F1779" s="1"/>
      <c r="G1779" s="1"/>
      <c r="H1779" s="1"/>
    </row>
    <row r="1780" spans="3:8" x14ac:dyDescent="0.2">
      <c r="C1780" s="1"/>
      <c r="D1780" s="1"/>
      <c r="E1780" s="1"/>
      <c r="F1780" s="1"/>
      <c r="G1780" s="1"/>
      <c r="H1780" s="1"/>
    </row>
    <row r="1781" spans="3:8" x14ac:dyDescent="0.2">
      <c r="C1781" s="1"/>
      <c r="D1781" s="1"/>
      <c r="E1781" s="1"/>
      <c r="F1781" s="1"/>
      <c r="G1781" s="1"/>
      <c r="H1781" s="1"/>
    </row>
    <row r="1782" spans="3:8" x14ac:dyDescent="0.2">
      <c r="C1782" s="1"/>
      <c r="D1782" s="1"/>
      <c r="E1782" s="1"/>
      <c r="F1782" s="1"/>
      <c r="G1782" s="1"/>
      <c r="H1782" s="1"/>
    </row>
    <row r="1783" spans="3:8" x14ac:dyDescent="0.2">
      <c r="C1783" s="1"/>
      <c r="D1783" s="1"/>
      <c r="E1783" s="1"/>
      <c r="F1783" s="1"/>
      <c r="G1783" s="1"/>
      <c r="H1783" s="1"/>
    </row>
    <row r="1784" spans="3:8" x14ac:dyDescent="0.2">
      <c r="C1784" s="1"/>
      <c r="D1784" s="1"/>
      <c r="E1784" s="1"/>
      <c r="F1784" s="1"/>
      <c r="G1784" s="1"/>
      <c r="H1784" s="1"/>
    </row>
    <row r="1785" spans="3:8" x14ac:dyDescent="0.2">
      <c r="C1785" s="1"/>
      <c r="D1785" s="1"/>
      <c r="E1785" s="1"/>
      <c r="F1785" s="1"/>
      <c r="G1785" s="1"/>
      <c r="H1785" s="1"/>
    </row>
    <row r="1786" spans="3:8" x14ac:dyDescent="0.2">
      <c r="C1786" s="1"/>
      <c r="D1786" s="1"/>
      <c r="E1786" s="1"/>
      <c r="F1786" s="1"/>
      <c r="G1786" s="1"/>
      <c r="H1786" s="1"/>
    </row>
    <row r="1787" spans="3:8" x14ac:dyDescent="0.2">
      <c r="C1787" s="1"/>
      <c r="D1787" s="1"/>
      <c r="E1787" s="1"/>
      <c r="F1787" s="1"/>
      <c r="G1787" s="1"/>
      <c r="H1787" s="1"/>
    </row>
    <row r="1788" spans="3:8" x14ac:dyDescent="0.2">
      <c r="C1788" s="1"/>
      <c r="D1788" s="1"/>
      <c r="E1788" s="1"/>
      <c r="F1788" s="1"/>
      <c r="G1788" s="1"/>
      <c r="H1788" s="1"/>
    </row>
    <row r="1789" spans="3:8" x14ac:dyDescent="0.2">
      <c r="C1789" s="1"/>
      <c r="D1789" s="1"/>
      <c r="E1789" s="1"/>
      <c r="F1789" s="1"/>
      <c r="G1789" s="1"/>
      <c r="H1789" s="1"/>
    </row>
    <row r="1790" spans="3:8" x14ac:dyDescent="0.2">
      <c r="C1790" s="1"/>
      <c r="D1790" s="1"/>
      <c r="E1790" s="1"/>
      <c r="F1790" s="1"/>
      <c r="G1790" s="1"/>
      <c r="H1790" s="1"/>
    </row>
    <row r="1791" spans="3:8" x14ac:dyDescent="0.2">
      <c r="C1791" s="1"/>
      <c r="D1791" s="1"/>
      <c r="E1791" s="1"/>
      <c r="F1791" s="1"/>
      <c r="G1791" s="1"/>
      <c r="H1791" s="1"/>
    </row>
    <row r="1792" spans="3:8" x14ac:dyDescent="0.2">
      <c r="C1792" s="1"/>
      <c r="D1792" s="1"/>
      <c r="E1792" s="1"/>
      <c r="F1792" s="1"/>
      <c r="G1792" s="1"/>
      <c r="H1792" s="1"/>
    </row>
    <row r="1793" spans="3:8" x14ac:dyDescent="0.2">
      <c r="C1793" s="1"/>
      <c r="D1793" s="1"/>
      <c r="E1793" s="1"/>
      <c r="F1793" s="1"/>
      <c r="G1793" s="1"/>
      <c r="H1793" s="1"/>
    </row>
    <row r="1794" spans="3:8" x14ac:dyDescent="0.2">
      <c r="C1794" s="1"/>
      <c r="D1794" s="1"/>
      <c r="E1794" s="1"/>
      <c r="F1794" s="1"/>
      <c r="G1794" s="1"/>
      <c r="H1794" s="1"/>
    </row>
    <row r="1795" spans="3:8" x14ac:dyDescent="0.2">
      <c r="C1795" s="1"/>
      <c r="D1795" s="1"/>
      <c r="E1795" s="1"/>
      <c r="F1795" s="1"/>
      <c r="G1795" s="1"/>
      <c r="H1795" s="1"/>
    </row>
    <row r="1796" spans="3:8" x14ac:dyDescent="0.2">
      <c r="C1796" s="1"/>
      <c r="D1796" s="1"/>
      <c r="E1796" s="1"/>
      <c r="F1796" s="1"/>
      <c r="G1796" s="1"/>
      <c r="H1796" s="1"/>
    </row>
    <row r="1797" spans="3:8" x14ac:dyDescent="0.2">
      <c r="C1797" s="1"/>
      <c r="D1797" s="1"/>
      <c r="E1797" s="1"/>
      <c r="F1797" s="1"/>
      <c r="G1797" s="1"/>
      <c r="H1797" s="1"/>
    </row>
    <row r="1798" spans="3:8" x14ac:dyDescent="0.2">
      <c r="C1798" s="1"/>
      <c r="D1798" s="1"/>
      <c r="E1798" s="1"/>
      <c r="F1798" s="1"/>
      <c r="G1798" s="1"/>
      <c r="H1798" s="1"/>
    </row>
    <row r="1799" spans="3:8" x14ac:dyDescent="0.2">
      <c r="C1799" s="1"/>
      <c r="D1799" s="1"/>
      <c r="E1799" s="1"/>
      <c r="F1799" s="1"/>
      <c r="G1799" s="1"/>
      <c r="H1799" s="1"/>
    </row>
    <row r="1800" spans="3:8" x14ac:dyDescent="0.2">
      <c r="C1800" s="1"/>
      <c r="D1800" s="1"/>
      <c r="E1800" s="1"/>
      <c r="F1800" s="1"/>
      <c r="G1800" s="1"/>
      <c r="H1800" s="1"/>
    </row>
    <row r="1801" spans="3:8" x14ac:dyDescent="0.2">
      <c r="C1801" s="1"/>
      <c r="D1801" s="1"/>
      <c r="E1801" s="1"/>
      <c r="F1801" s="1"/>
      <c r="G1801" s="1"/>
      <c r="H1801" s="1"/>
    </row>
    <row r="1802" spans="3:8" x14ac:dyDescent="0.2">
      <c r="C1802" s="1"/>
      <c r="D1802" s="1"/>
      <c r="E1802" s="1"/>
      <c r="F1802" s="1"/>
      <c r="G1802" s="1"/>
      <c r="H1802" s="1"/>
    </row>
    <row r="1803" spans="3:8" x14ac:dyDescent="0.2">
      <c r="C1803" s="1"/>
      <c r="D1803" s="1"/>
      <c r="E1803" s="1"/>
      <c r="F1803" s="1"/>
      <c r="G1803" s="1"/>
      <c r="H1803" s="1"/>
    </row>
    <row r="1804" spans="3:8" x14ac:dyDescent="0.2">
      <c r="C1804" s="1"/>
      <c r="D1804" s="1"/>
      <c r="E1804" s="1"/>
      <c r="F1804" s="1"/>
      <c r="G1804" s="1"/>
      <c r="H1804" s="1"/>
    </row>
    <row r="1805" spans="3:8" x14ac:dyDescent="0.2">
      <c r="C1805" s="1"/>
      <c r="D1805" s="1"/>
      <c r="E1805" s="1"/>
      <c r="F1805" s="1"/>
      <c r="G1805" s="1"/>
      <c r="H1805" s="1"/>
    </row>
    <row r="1806" spans="3:8" x14ac:dyDescent="0.2">
      <c r="C1806" s="1"/>
      <c r="D1806" s="1"/>
      <c r="E1806" s="1"/>
      <c r="F1806" s="1"/>
      <c r="G1806" s="1"/>
      <c r="H1806" s="1"/>
    </row>
    <row r="1807" spans="3:8" x14ac:dyDescent="0.2">
      <c r="C1807" s="1"/>
      <c r="D1807" s="1"/>
      <c r="E1807" s="1"/>
      <c r="F1807" s="1"/>
      <c r="G1807" s="1"/>
      <c r="H1807" s="1"/>
    </row>
    <row r="1808" spans="3:8" x14ac:dyDescent="0.2">
      <c r="C1808" s="1"/>
      <c r="D1808" s="1"/>
      <c r="E1808" s="1"/>
      <c r="F1808" s="1"/>
      <c r="G1808" s="1"/>
      <c r="H1808" s="1"/>
    </row>
    <row r="1809" spans="3:8" x14ac:dyDescent="0.2">
      <c r="C1809" s="1"/>
      <c r="D1809" s="1"/>
      <c r="E1809" s="1"/>
      <c r="F1809" s="1"/>
      <c r="G1809" s="1"/>
      <c r="H1809" s="1"/>
    </row>
    <row r="1810" spans="3:8" x14ac:dyDescent="0.2">
      <c r="C1810" s="1"/>
      <c r="D1810" s="1"/>
      <c r="E1810" s="1"/>
      <c r="F1810" s="1"/>
      <c r="G1810" s="1"/>
      <c r="H1810" s="1"/>
    </row>
    <row r="1811" spans="3:8" x14ac:dyDescent="0.2">
      <c r="C1811" s="1"/>
      <c r="D1811" s="1"/>
      <c r="E1811" s="1"/>
      <c r="F1811" s="1"/>
      <c r="G1811" s="1"/>
      <c r="H1811" s="1"/>
    </row>
    <row r="1812" spans="3:8" x14ac:dyDescent="0.2">
      <c r="C1812" s="1"/>
      <c r="D1812" s="1"/>
      <c r="E1812" s="1"/>
      <c r="F1812" s="1"/>
      <c r="G1812" s="1"/>
      <c r="H1812" s="1"/>
    </row>
    <row r="1813" spans="3:8" x14ac:dyDescent="0.2">
      <c r="C1813" s="1"/>
      <c r="D1813" s="1"/>
      <c r="E1813" s="1"/>
      <c r="F1813" s="1"/>
      <c r="G1813" s="1"/>
      <c r="H1813" s="1"/>
    </row>
    <row r="1814" spans="3:8" x14ac:dyDescent="0.2">
      <c r="C1814" s="1"/>
      <c r="D1814" s="1"/>
      <c r="E1814" s="1"/>
      <c r="F1814" s="1"/>
      <c r="G1814" s="1"/>
      <c r="H1814" s="1"/>
    </row>
    <row r="1815" spans="3:8" x14ac:dyDescent="0.2">
      <c r="C1815" s="1"/>
      <c r="D1815" s="1"/>
      <c r="E1815" s="1"/>
      <c r="F1815" s="1"/>
      <c r="G1815" s="1"/>
      <c r="H1815" s="1"/>
    </row>
    <row r="1816" spans="3:8" x14ac:dyDescent="0.2">
      <c r="C1816" s="1"/>
      <c r="D1816" s="1"/>
      <c r="E1816" s="1"/>
      <c r="F1816" s="1"/>
      <c r="G1816" s="1"/>
      <c r="H1816" s="1"/>
    </row>
    <row r="1817" spans="3:8" x14ac:dyDescent="0.2">
      <c r="C1817" s="1"/>
      <c r="D1817" s="1"/>
      <c r="E1817" s="1"/>
      <c r="F1817" s="1"/>
      <c r="G1817" s="1"/>
      <c r="H1817" s="1"/>
    </row>
    <row r="1818" spans="3:8" x14ac:dyDescent="0.2">
      <c r="C1818" s="1"/>
      <c r="D1818" s="1"/>
      <c r="E1818" s="1"/>
      <c r="F1818" s="1"/>
      <c r="G1818" s="1"/>
      <c r="H1818" s="1"/>
    </row>
    <row r="1819" spans="3:8" x14ac:dyDescent="0.2">
      <c r="C1819" s="1"/>
      <c r="D1819" s="1"/>
      <c r="E1819" s="1"/>
      <c r="F1819" s="1"/>
      <c r="G1819" s="1"/>
      <c r="H1819" s="1"/>
    </row>
    <row r="1820" spans="3:8" x14ac:dyDescent="0.2">
      <c r="C1820" s="1"/>
      <c r="D1820" s="1"/>
      <c r="E1820" s="1"/>
      <c r="F1820" s="1"/>
      <c r="G1820" s="1"/>
      <c r="H1820" s="1"/>
    </row>
    <row r="1821" spans="3:8" x14ac:dyDescent="0.2">
      <c r="C1821" s="1"/>
      <c r="D1821" s="1"/>
      <c r="E1821" s="1"/>
      <c r="F1821" s="1"/>
      <c r="G1821" s="1"/>
      <c r="H1821" s="1"/>
    </row>
    <row r="1822" spans="3:8" x14ac:dyDescent="0.2">
      <c r="C1822" s="1"/>
      <c r="D1822" s="1"/>
      <c r="E1822" s="1"/>
      <c r="F1822" s="1"/>
      <c r="G1822" s="1"/>
      <c r="H1822" s="1"/>
    </row>
    <row r="1823" spans="3:8" x14ac:dyDescent="0.2">
      <c r="C1823" s="1"/>
      <c r="D1823" s="1"/>
      <c r="E1823" s="1"/>
      <c r="F1823" s="1"/>
      <c r="G1823" s="1"/>
      <c r="H1823" s="1"/>
    </row>
    <row r="1824" spans="3:8" x14ac:dyDescent="0.2">
      <c r="C1824" s="1"/>
      <c r="D1824" s="1"/>
      <c r="E1824" s="1"/>
      <c r="F1824" s="1"/>
      <c r="G1824" s="1"/>
      <c r="H1824" s="1"/>
    </row>
    <row r="1825" spans="3:8" x14ac:dyDescent="0.2">
      <c r="C1825" s="1"/>
      <c r="D1825" s="1"/>
      <c r="E1825" s="1"/>
      <c r="F1825" s="1"/>
      <c r="G1825" s="1"/>
      <c r="H1825" s="1"/>
    </row>
    <row r="1826" spans="3:8" x14ac:dyDescent="0.2">
      <c r="C1826" s="1"/>
      <c r="D1826" s="1"/>
      <c r="E1826" s="1"/>
      <c r="F1826" s="1"/>
      <c r="G1826" s="1"/>
      <c r="H1826" s="1"/>
    </row>
    <row r="1827" spans="3:8" x14ac:dyDescent="0.2">
      <c r="C1827" s="1"/>
      <c r="D1827" s="1"/>
      <c r="E1827" s="1"/>
      <c r="F1827" s="1"/>
      <c r="G1827" s="1"/>
      <c r="H1827" s="1"/>
    </row>
    <row r="1828" spans="3:8" x14ac:dyDescent="0.2">
      <c r="C1828" s="1"/>
      <c r="D1828" s="1"/>
      <c r="E1828" s="1"/>
      <c r="F1828" s="1"/>
      <c r="G1828" s="1"/>
      <c r="H1828" s="1"/>
    </row>
    <row r="1829" spans="3:8" x14ac:dyDescent="0.2">
      <c r="C1829" s="1"/>
      <c r="D1829" s="1"/>
      <c r="E1829" s="1"/>
      <c r="F1829" s="1"/>
      <c r="G1829" s="1"/>
      <c r="H1829" s="1"/>
    </row>
    <row r="1830" spans="3:8" x14ac:dyDescent="0.2">
      <c r="C1830" s="1"/>
      <c r="D1830" s="1"/>
      <c r="E1830" s="1"/>
      <c r="F1830" s="1"/>
      <c r="G1830" s="1"/>
      <c r="H1830" s="1"/>
    </row>
    <row r="1831" spans="3:8" x14ac:dyDescent="0.2">
      <c r="C1831" s="1"/>
      <c r="D1831" s="1"/>
      <c r="E1831" s="1"/>
      <c r="F1831" s="1"/>
      <c r="G1831" s="1"/>
      <c r="H1831" s="1"/>
    </row>
    <row r="1832" spans="3:8" x14ac:dyDescent="0.2">
      <c r="C1832" s="1"/>
      <c r="D1832" s="1"/>
      <c r="E1832" s="1"/>
      <c r="F1832" s="1"/>
      <c r="G1832" s="1"/>
      <c r="H1832" s="1"/>
    </row>
    <row r="1833" spans="3:8" x14ac:dyDescent="0.2">
      <c r="C1833" s="1"/>
      <c r="D1833" s="1"/>
      <c r="E1833" s="1"/>
      <c r="F1833" s="1"/>
      <c r="G1833" s="1"/>
      <c r="H1833" s="1"/>
    </row>
    <row r="1834" spans="3:8" x14ac:dyDescent="0.2">
      <c r="C1834" s="1"/>
      <c r="D1834" s="1"/>
      <c r="E1834" s="1"/>
      <c r="F1834" s="1"/>
      <c r="G1834" s="1"/>
      <c r="H1834" s="1"/>
    </row>
    <row r="1835" spans="3:8" x14ac:dyDescent="0.2">
      <c r="C1835" s="1"/>
      <c r="D1835" s="1"/>
      <c r="E1835" s="1"/>
      <c r="F1835" s="1"/>
      <c r="G1835" s="1"/>
      <c r="H1835" s="1"/>
    </row>
    <row r="1836" spans="3:8" x14ac:dyDescent="0.2">
      <c r="C1836" s="1"/>
      <c r="D1836" s="1"/>
      <c r="E1836" s="1"/>
      <c r="F1836" s="1"/>
      <c r="G1836" s="1"/>
      <c r="H1836" s="1"/>
    </row>
    <row r="1837" spans="3:8" x14ac:dyDescent="0.2">
      <c r="C1837" s="1"/>
      <c r="D1837" s="1"/>
      <c r="E1837" s="1"/>
      <c r="F1837" s="1"/>
      <c r="G1837" s="1"/>
      <c r="H1837" s="1"/>
    </row>
    <row r="1838" spans="3:8" x14ac:dyDescent="0.2">
      <c r="C1838" s="1"/>
      <c r="D1838" s="1"/>
      <c r="E1838" s="1"/>
      <c r="F1838" s="1"/>
      <c r="G1838" s="1"/>
      <c r="H1838" s="1"/>
    </row>
    <row r="1839" spans="3:8" x14ac:dyDescent="0.2">
      <c r="C1839" s="1"/>
      <c r="D1839" s="1"/>
      <c r="E1839" s="1"/>
      <c r="F1839" s="1"/>
      <c r="G1839" s="1"/>
      <c r="H1839" s="1"/>
    </row>
    <row r="1840" spans="3:8" x14ac:dyDescent="0.2">
      <c r="C1840" s="1"/>
      <c r="D1840" s="1"/>
      <c r="E1840" s="1"/>
      <c r="F1840" s="1"/>
      <c r="G1840" s="1"/>
      <c r="H1840" s="1"/>
    </row>
    <row r="1841" spans="3:8" x14ac:dyDescent="0.2">
      <c r="C1841" s="1"/>
      <c r="D1841" s="1"/>
      <c r="E1841" s="1"/>
      <c r="F1841" s="1"/>
      <c r="G1841" s="1"/>
      <c r="H1841" s="1"/>
    </row>
    <row r="1842" spans="3:8" x14ac:dyDescent="0.2">
      <c r="C1842" s="1"/>
      <c r="D1842" s="1"/>
      <c r="E1842" s="1"/>
      <c r="F1842" s="1"/>
      <c r="G1842" s="1"/>
      <c r="H1842" s="1"/>
    </row>
    <row r="1843" spans="3:8" x14ac:dyDescent="0.2">
      <c r="C1843" s="1"/>
      <c r="D1843" s="1"/>
      <c r="E1843" s="1"/>
      <c r="F1843" s="1"/>
      <c r="G1843" s="1"/>
      <c r="H1843" s="1"/>
    </row>
    <row r="1844" spans="3:8" x14ac:dyDescent="0.2">
      <c r="C1844" s="1"/>
      <c r="D1844" s="1"/>
      <c r="E1844" s="1"/>
      <c r="F1844" s="1"/>
      <c r="G1844" s="1"/>
      <c r="H1844" s="1"/>
    </row>
    <row r="1845" spans="3:8" x14ac:dyDescent="0.2">
      <c r="C1845" s="1"/>
      <c r="D1845" s="1"/>
      <c r="E1845" s="1"/>
      <c r="F1845" s="1"/>
      <c r="G1845" s="1"/>
      <c r="H1845" s="1"/>
    </row>
    <row r="1846" spans="3:8" x14ac:dyDescent="0.2">
      <c r="C1846" s="1"/>
      <c r="D1846" s="1"/>
      <c r="E1846" s="1"/>
      <c r="F1846" s="1"/>
      <c r="G1846" s="1"/>
      <c r="H1846" s="1"/>
    </row>
    <row r="1847" spans="3:8" x14ac:dyDescent="0.2">
      <c r="C1847" s="1"/>
      <c r="D1847" s="1"/>
      <c r="E1847" s="1"/>
      <c r="F1847" s="1"/>
      <c r="G1847" s="1"/>
      <c r="H1847" s="1"/>
    </row>
    <row r="1848" spans="3:8" x14ac:dyDescent="0.2">
      <c r="C1848" s="1"/>
      <c r="D1848" s="1"/>
      <c r="E1848" s="1"/>
      <c r="F1848" s="1"/>
      <c r="G1848" s="1"/>
      <c r="H1848" s="1"/>
    </row>
    <row r="1849" spans="3:8" x14ac:dyDescent="0.2">
      <c r="C1849" s="1"/>
      <c r="D1849" s="1"/>
      <c r="E1849" s="1"/>
      <c r="F1849" s="1"/>
      <c r="G1849" s="1"/>
      <c r="H1849" s="1"/>
    </row>
    <row r="1850" spans="3:8" x14ac:dyDescent="0.2">
      <c r="C1850" s="1"/>
      <c r="D1850" s="1"/>
      <c r="E1850" s="1"/>
      <c r="F1850" s="1"/>
      <c r="G1850" s="1"/>
      <c r="H1850" s="1"/>
    </row>
    <row r="1851" spans="3:8" x14ac:dyDescent="0.2">
      <c r="C1851" s="1"/>
      <c r="D1851" s="1"/>
      <c r="E1851" s="1"/>
      <c r="F1851" s="1"/>
      <c r="G1851" s="1"/>
      <c r="H1851" s="1"/>
    </row>
    <row r="1852" spans="3:8" x14ac:dyDescent="0.2">
      <c r="C1852" s="1"/>
      <c r="D1852" s="1"/>
      <c r="E1852" s="1"/>
      <c r="F1852" s="1"/>
      <c r="G1852" s="1"/>
      <c r="H1852" s="1"/>
    </row>
    <row r="1853" spans="3:8" x14ac:dyDescent="0.2">
      <c r="C1853" s="1"/>
      <c r="D1853" s="1"/>
      <c r="E1853" s="1"/>
      <c r="F1853" s="1"/>
      <c r="G1853" s="1"/>
      <c r="H1853" s="1"/>
    </row>
    <row r="1854" spans="3:8" x14ac:dyDescent="0.2">
      <c r="C1854" s="1"/>
      <c r="D1854" s="1"/>
      <c r="E1854" s="1"/>
      <c r="F1854" s="1"/>
      <c r="G1854" s="1"/>
      <c r="H1854" s="1"/>
    </row>
    <row r="1855" spans="3:8" x14ac:dyDescent="0.2">
      <c r="C1855" s="1"/>
      <c r="D1855" s="1"/>
      <c r="E1855" s="1"/>
      <c r="F1855" s="1"/>
      <c r="G1855" s="1"/>
      <c r="H1855" s="1"/>
    </row>
    <row r="1856" spans="3:8" x14ac:dyDescent="0.2">
      <c r="C1856" s="1"/>
      <c r="D1856" s="1"/>
      <c r="E1856" s="1"/>
      <c r="F1856" s="1"/>
      <c r="G1856" s="1"/>
      <c r="H1856" s="1"/>
    </row>
    <row r="1857" spans="3:8" x14ac:dyDescent="0.2">
      <c r="C1857" s="1"/>
      <c r="D1857" s="1"/>
      <c r="E1857" s="1"/>
      <c r="F1857" s="1"/>
      <c r="G1857" s="1"/>
      <c r="H1857" s="1"/>
    </row>
    <row r="1858" spans="3:8" x14ac:dyDescent="0.2">
      <c r="C1858" s="1"/>
      <c r="D1858" s="1"/>
      <c r="E1858" s="1"/>
      <c r="F1858" s="1"/>
      <c r="G1858" s="1"/>
      <c r="H1858" s="1"/>
    </row>
    <row r="1859" spans="3:8" x14ac:dyDescent="0.2">
      <c r="C1859" s="1"/>
      <c r="D1859" s="1"/>
      <c r="E1859" s="1"/>
      <c r="F1859" s="1"/>
      <c r="G1859" s="1"/>
      <c r="H1859" s="1"/>
    </row>
    <row r="1860" spans="3:8" x14ac:dyDescent="0.2">
      <c r="C1860" s="1"/>
      <c r="D1860" s="1"/>
      <c r="E1860" s="1"/>
      <c r="F1860" s="1"/>
      <c r="G1860" s="1"/>
      <c r="H1860" s="1"/>
    </row>
    <row r="1861" spans="3:8" x14ac:dyDescent="0.2">
      <c r="C1861" s="1"/>
      <c r="D1861" s="1"/>
      <c r="E1861" s="1"/>
      <c r="F1861" s="1"/>
      <c r="G1861" s="1"/>
      <c r="H1861" s="1"/>
    </row>
    <row r="1862" spans="3:8" x14ac:dyDescent="0.2">
      <c r="C1862" s="1"/>
      <c r="D1862" s="1"/>
      <c r="E1862" s="1"/>
      <c r="F1862" s="1"/>
      <c r="G1862" s="1"/>
      <c r="H1862" s="1"/>
    </row>
    <row r="1863" spans="3:8" x14ac:dyDescent="0.2">
      <c r="C1863" s="1"/>
      <c r="D1863" s="1"/>
      <c r="E1863" s="1"/>
      <c r="F1863" s="1"/>
      <c r="G1863" s="1"/>
      <c r="H1863" s="1"/>
    </row>
    <row r="1864" spans="3:8" x14ac:dyDescent="0.2">
      <c r="C1864" s="1"/>
      <c r="D1864" s="1"/>
      <c r="E1864" s="1"/>
      <c r="F1864" s="1"/>
      <c r="G1864" s="1"/>
      <c r="H1864" s="1"/>
    </row>
    <row r="1865" spans="3:8" x14ac:dyDescent="0.2">
      <c r="C1865" s="1"/>
      <c r="D1865" s="1"/>
      <c r="E1865" s="1"/>
      <c r="F1865" s="1"/>
      <c r="G1865" s="1"/>
      <c r="H1865" s="1"/>
    </row>
    <row r="1866" spans="3:8" x14ac:dyDescent="0.2">
      <c r="C1866" s="1"/>
      <c r="D1866" s="1"/>
      <c r="E1866" s="1"/>
      <c r="F1866" s="1"/>
      <c r="G1866" s="1"/>
      <c r="H1866" s="1"/>
    </row>
    <row r="1867" spans="3:8" x14ac:dyDescent="0.2">
      <c r="C1867" s="1"/>
      <c r="D1867" s="1"/>
      <c r="E1867" s="1"/>
      <c r="F1867" s="1"/>
      <c r="G1867" s="1"/>
      <c r="H1867" s="1"/>
    </row>
    <row r="1868" spans="3:8" x14ac:dyDescent="0.2">
      <c r="C1868" s="1"/>
      <c r="D1868" s="1"/>
      <c r="E1868" s="1"/>
      <c r="F1868" s="1"/>
      <c r="G1868" s="1"/>
      <c r="H1868" s="1"/>
    </row>
    <row r="1869" spans="3:8" x14ac:dyDescent="0.2">
      <c r="C1869" s="1"/>
      <c r="D1869" s="1"/>
      <c r="E1869" s="1"/>
      <c r="F1869" s="1"/>
      <c r="G1869" s="1"/>
      <c r="H1869" s="1"/>
    </row>
    <row r="1870" spans="3:8" x14ac:dyDescent="0.2">
      <c r="C1870" s="1"/>
      <c r="D1870" s="1"/>
      <c r="E1870" s="1"/>
      <c r="F1870" s="1"/>
      <c r="G1870" s="1"/>
      <c r="H1870" s="1"/>
    </row>
    <row r="1871" spans="3:8" x14ac:dyDescent="0.2">
      <c r="C1871" s="1"/>
      <c r="D1871" s="1"/>
      <c r="E1871" s="1"/>
      <c r="F1871" s="1"/>
      <c r="G1871" s="1"/>
      <c r="H1871" s="1"/>
    </row>
    <row r="1872" spans="3:8" x14ac:dyDescent="0.2">
      <c r="C1872" s="1"/>
      <c r="D1872" s="1"/>
      <c r="E1872" s="1"/>
      <c r="F1872" s="1"/>
      <c r="G1872" s="1"/>
      <c r="H1872" s="1"/>
    </row>
    <row r="1873" spans="3:8" x14ac:dyDescent="0.2">
      <c r="C1873" s="1"/>
      <c r="D1873" s="1"/>
      <c r="E1873" s="1"/>
      <c r="F1873" s="1"/>
      <c r="G1873" s="1"/>
      <c r="H1873" s="1"/>
    </row>
    <row r="1874" spans="3:8" x14ac:dyDescent="0.2">
      <c r="C1874" s="1"/>
      <c r="D1874" s="1"/>
      <c r="E1874" s="1"/>
      <c r="F1874" s="1"/>
      <c r="G1874" s="1"/>
      <c r="H1874" s="1"/>
    </row>
    <row r="1875" spans="3:8" x14ac:dyDescent="0.2">
      <c r="C1875" s="1"/>
      <c r="D1875" s="1"/>
      <c r="E1875" s="1"/>
      <c r="F1875" s="1"/>
      <c r="G1875" s="1"/>
      <c r="H1875" s="1"/>
    </row>
    <row r="1876" spans="3:8" x14ac:dyDescent="0.2">
      <c r="C1876" s="1"/>
      <c r="D1876" s="1"/>
      <c r="E1876" s="1"/>
      <c r="F1876" s="1"/>
      <c r="G1876" s="1"/>
      <c r="H1876" s="1"/>
    </row>
    <row r="1877" spans="3:8" x14ac:dyDescent="0.2">
      <c r="C1877" s="1"/>
      <c r="D1877" s="1"/>
      <c r="E1877" s="1"/>
      <c r="F1877" s="1"/>
      <c r="G1877" s="1"/>
      <c r="H1877" s="1"/>
    </row>
    <row r="1878" spans="3:8" x14ac:dyDescent="0.2">
      <c r="C1878" s="1"/>
      <c r="D1878" s="1"/>
      <c r="E1878" s="1"/>
      <c r="F1878" s="1"/>
      <c r="G1878" s="1"/>
      <c r="H1878" s="1"/>
    </row>
    <row r="1879" spans="3:8" x14ac:dyDescent="0.2">
      <c r="C1879" s="1"/>
      <c r="D1879" s="1"/>
      <c r="E1879" s="1"/>
      <c r="F1879" s="1"/>
      <c r="G1879" s="1"/>
      <c r="H1879" s="1"/>
    </row>
    <row r="1880" spans="3:8" x14ac:dyDescent="0.2">
      <c r="C1880" s="1"/>
      <c r="D1880" s="1"/>
      <c r="E1880" s="1"/>
      <c r="F1880" s="1"/>
      <c r="G1880" s="1"/>
      <c r="H1880" s="1"/>
    </row>
    <row r="1881" spans="3:8" x14ac:dyDescent="0.2">
      <c r="C1881" s="1"/>
      <c r="D1881" s="1"/>
      <c r="E1881" s="1"/>
      <c r="F1881" s="1"/>
      <c r="G1881" s="1"/>
      <c r="H1881" s="1"/>
    </row>
    <row r="1882" spans="3:8" x14ac:dyDescent="0.2">
      <c r="C1882" s="1"/>
      <c r="D1882" s="1"/>
      <c r="E1882" s="1"/>
      <c r="F1882" s="1"/>
      <c r="G1882" s="1"/>
      <c r="H1882" s="1"/>
    </row>
    <row r="1883" spans="3:8" x14ac:dyDescent="0.2">
      <c r="C1883" s="1"/>
      <c r="D1883" s="1"/>
      <c r="E1883" s="1"/>
      <c r="F1883" s="1"/>
      <c r="G1883" s="1"/>
      <c r="H1883" s="1"/>
    </row>
    <row r="1884" spans="3:8" x14ac:dyDescent="0.2">
      <c r="C1884" s="1"/>
      <c r="D1884" s="1"/>
      <c r="E1884" s="1"/>
      <c r="F1884" s="1"/>
      <c r="G1884" s="1"/>
      <c r="H1884" s="1"/>
    </row>
    <row r="1885" spans="3:8" x14ac:dyDescent="0.2">
      <c r="C1885" s="1"/>
      <c r="D1885" s="1"/>
      <c r="E1885" s="1"/>
      <c r="F1885" s="1"/>
      <c r="G1885" s="1"/>
      <c r="H1885" s="1"/>
    </row>
    <row r="1886" spans="3:8" x14ac:dyDescent="0.2">
      <c r="C1886" s="1"/>
      <c r="D1886" s="1"/>
      <c r="E1886" s="1"/>
      <c r="F1886" s="1"/>
      <c r="G1886" s="1"/>
      <c r="H1886" s="1"/>
    </row>
    <row r="1887" spans="3:8" x14ac:dyDescent="0.2">
      <c r="C1887" s="1"/>
      <c r="D1887" s="1"/>
      <c r="E1887" s="1"/>
      <c r="F1887" s="1"/>
      <c r="G1887" s="1"/>
      <c r="H1887" s="1"/>
    </row>
    <row r="1888" spans="3:8" x14ac:dyDescent="0.2">
      <c r="C1888" s="1"/>
      <c r="D1888" s="1"/>
      <c r="E1888" s="1"/>
      <c r="F1888" s="1"/>
      <c r="G1888" s="1"/>
      <c r="H1888" s="1"/>
    </row>
    <row r="1889" spans="3:8" x14ac:dyDescent="0.2">
      <c r="C1889" s="1"/>
      <c r="D1889" s="1"/>
      <c r="E1889" s="1"/>
      <c r="F1889" s="1"/>
      <c r="G1889" s="1"/>
      <c r="H1889" s="1"/>
    </row>
    <row r="1890" spans="3:8" x14ac:dyDescent="0.2">
      <c r="C1890" s="1"/>
      <c r="D1890" s="1"/>
      <c r="E1890" s="1"/>
      <c r="F1890" s="1"/>
      <c r="G1890" s="1"/>
      <c r="H1890" s="1"/>
    </row>
    <row r="1891" spans="3:8" x14ac:dyDescent="0.2">
      <c r="C1891" s="1"/>
      <c r="D1891" s="1"/>
      <c r="E1891" s="1"/>
      <c r="F1891" s="1"/>
      <c r="G1891" s="1"/>
      <c r="H1891" s="1"/>
    </row>
    <row r="1892" spans="3:8" x14ac:dyDescent="0.2">
      <c r="C1892" s="1"/>
      <c r="D1892" s="1"/>
      <c r="E1892" s="1"/>
      <c r="F1892" s="1"/>
      <c r="G1892" s="1"/>
      <c r="H1892" s="1"/>
    </row>
    <row r="1893" spans="3:8" x14ac:dyDescent="0.2">
      <c r="C1893" s="1"/>
      <c r="D1893" s="1"/>
      <c r="E1893" s="1"/>
      <c r="F1893" s="1"/>
      <c r="G1893" s="1"/>
      <c r="H1893" s="1"/>
    </row>
    <row r="1894" spans="3:8" x14ac:dyDescent="0.2">
      <c r="C1894" s="1"/>
      <c r="D1894" s="1"/>
      <c r="E1894" s="1"/>
      <c r="F1894" s="1"/>
      <c r="G1894" s="1"/>
      <c r="H1894" s="1"/>
    </row>
    <row r="1895" spans="3:8" x14ac:dyDescent="0.2">
      <c r="C1895" s="1"/>
      <c r="D1895" s="1"/>
      <c r="E1895" s="1"/>
      <c r="F1895" s="1"/>
      <c r="G1895" s="1"/>
      <c r="H1895" s="1"/>
    </row>
    <row r="1896" spans="3:8" x14ac:dyDescent="0.2">
      <c r="C1896" s="1"/>
      <c r="D1896" s="1"/>
      <c r="E1896" s="1"/>
      <c r="F1896" s="1"/>
      <c r="G1896" s="1"/>
      <c r="H1896" s="1"/>
    </row>
    <row r="1897" spans="3:8" x14ac:dyDescent="0.2">
      <c r="C1897" s="1"/>
      <c r="D1897" s="1"/>
      <c r="E1897" s="1"/>
      <c r="F1897" s="1"/>
      <c r="G1897" s="1"/>
      <c r="H1897" s="1"/>
    </row>
    <row r="1898" spans="3:8" x14ac:dyDescent="0.2">
      <c r="C1898" s="1"/>
      <c r="D1898" s="1"/>
      <c r="E1898" s="1"/>
      <c r="F1898" s="1"/>
      <c r="G1898" s="1"/>
      <c r="H1898" s="1"/>
    </row>
    <row r="1899" spans="3:8" x14ac:dyDescent="0.2">
      <c r="C1899" s="1"/>
      <c r="D1899" s="1"/>
      <c r="E1899" s="1"/>
      <c r="F1899" s="1"/>
      <c r="G1899" s="1"/>
      <c r="H1899" s="1"/>
    </row>
    <row r="1900" spans="3:8" x14ac:dyDescent="0.2">
      <c r="C1900" s="1"/>
      <c r="D1900" s="1"/>
      <c r="E1900" s="1"/>
      <c r="F1900" s="1"/>
      <c r="G1900" s="1"/>
      <c r="H1900" s="1"/>
    </row>
    <row r="1901" spans="3:8" x14ac:dyDescent="0.2">
      <c r="C1901" s="1"/>
      <c r="D1901" s="1"/>
      <c r="E1901" s="1"/>
      <c r="F1901" s="1"/>
      <c r="G1901" s="1"/>
      <c r="H1901" s="1"/>
    </row>
    <row r="1902" spans="3:8" x14ac:dyDescent="0.2">
      <c r="C1902" s="1"/>
      <c r="D1902" s="1"/>
      <c r="E1902" s="1"/>
      <c r="F1902" s="1"/>
      <c r="G1902" s="1"/>
      <c r="H1902" s="1"/>
    </row>
    <row r="1903" spans="3:8" x14ac:dyDescent="0.2">
      <c r="C1903" s="1"/>
      <c r="D1903" s="1"/>
      <c r="E1903" s="1"/>
      <c r="F1903" s="1"/>
      <c r="G1903" s="1"/>
      <c r="H1903" s="1"/>
    </row>
    <row r="1904" spans="3:8" x14ac:dyDescent="0.2">
      <c r="C1904" s="1"/>
      <c r="D1904" s="1"/>
      <c r="E1904" s="1"/>
      <c r="F1904" s="1"/>
      <c r="G1904" s="1"/>
      <c r="H1904" s="1"/>
    </row>
    <row r="1905" spans="3:8" x14ac:dyDescent="0.2">
      <c r="C1905" s="1"/>
      <c r="D1905" s="1"/>
      <c r="E1905" s="1"/>
      <c r="F1905" s="1"/>
      <c r="G1905" s="1"/>
      <c r="H1905" s="1"/>
    </row>
    <row r="1906" spans="3:8" x14ac:dyDescent="0.2">
      <c r="C1906" s="1"/>
      <c r="D1906" s="1"/>
      <c r="E1906" s="1"/>
      <c r="F1906" s="1"/>
      <c r="G1906" s="1"/>
      <c r="H1906" s="1"/>
    </row>
    <row r="1907" spans="3:8" x14ac:dyDescent="0.2">
      <c r="C1907" s="1"/>
      <c r="D1907" s="1"/>
      <c r="E1907" s="1"/>
      <c r="F1907" s="1"/>
      <c r="G1907" s="1"/>
      <c r="H1907" s="1"/>
    </row>
    <row r="1908" spans="3:8" x14ac:dyDescent="0.2">
      <c r="C1908" s="1"/>
      <c r="D1908" s="1"/>
      <c r="E1908" s="1"/>
      <c r="F1908" s="1"/>
      <c r="G1908" s="1"/>
      <c r="H1908" s="1"/>
    </row>
    <row r="1909" spans="3:8" x14ac:dyDescent="0.2">
      <c r="C1909" s="1"/>
      <c r="D1909" s="1"/>
      <c r="E1909" s="1"/>
      <c r="F1909" s="1"/>
      <c r="G1909" s="1"/>
      <c r="H1909" s="1"/>
    </row>
    <row r="1910" spans="3:8" x14ac:dyDescent="0.2">
      <c r="C1910" s="1"/>
      <c r="D1910" s="1"/>
      <c r="E1910" s="1"/>
      <c r="F1910" s="1"/>
      <c r="G1910" s="1"/>
      <c r="H1910" s="1"/>
    </row>
    <row r="1911" spans="3:8" x14ac:dyDescent="0.2">
      <c r="C1911" s="1"/>
      <c r="D1911" s="1"/>
      <c r="E1911" s="1"/>
      <c r="F1911" s="1"/>
      <c r="G1911" s="1"/>
      <c r="H1911" s="1"/>
    </row>
    <row r="1912" spans="3:8" x14ac:dyDescent="0.2">
      <c r="C1912" s="1"/>
      <c r="D1912" s="1"/>
      <c r="E1912" s="1"/>
      <c r="F1912" s="1"/>
      <c r="G1912" s="1"/>
      <c r="H1912" s="1"/>
    </row>
    <row r="1913" spans="3:8" x14ac:dyDescent="0.2">
      <c r="C1913" s="1"/>
      <c r="D1913" s="1"/>
      <c r="E1913" s="1"/>
      <c r="F1913" s="1"/>
      <c r="G1913" s="1"/>
      <c r="H1913" s="1"/>
    </row>
    <row r="1914" spans="3:8" x14ac:dyDescent="0.2">
      <c r="C1914" s="1"/>
      <c r="D1914" s="1"/>
      <c r="E1914" s="1"/>
      <c r="F1914" s="1"/>
      <c r="G1914" s="1"/>
      <c r="H1914" s="1"/>
    </row>
    <row r="1915" spans="3:8" x14ac:dyDescent="0.2">
      <c r="C1915" s="1"/>
      <c r="D1915" s="1"/>
      <c r="E1915" s="1"/>
      <c r="F1915" s="1"/>
      <c r="G1915" s="1"/>
      <c r="H1915" s="1"/>
    </row>
    <row r="1916" spans="3:8" x14ac:dyDescent="0.2">
      <c r="C1916" s="1"/>
      <c r="D1916" s="1"/>
      <c r="E1916" s="1"/>
      <c r="F1916" s="1"/>
      <c r="G1916" s="1"/>
      <c r="H1916" s="1"/>
    </row>
    <row r="1917" spans="3:8" x14ac:dyDescent="0.2">
      <c r="C1917" s="1"/>
      <c r="D1917" s="1"/>
      <c r="E1917" s="1"/>
      <c r="F1917" s="1"/>
      <c r="G1917" s="1"/>
      <c r="H1917" s="1"/>
    </row>
    <row r="1918" spans="3:8" x14ac:dyDescent="0.2">
      <c r="C1918" s="1"/>
      <c r="D1918" s="1"/>
      <c r="E1918" s="1"/>
      <c r="F1918" s="1"/>
      <c r="G1918" s="1"/>
      <c r="H1918" s="1"/>
    </row>
    <row r="1919" spans="3:8" x14ac:dyDescent="0.2">
      <c r="C1919" s="1"/>
      <c r="D1919" s="1"/>
      <c r="E1919" s="1"/>
      <c r="F1919" s="1"/>
      <c r="G1919" s="1"/>
      <c r="H1919" s="1"/>
    </row>
    <row r="1920" spans="3:8" x14ac:dyDescent="0.2">
      <c r="C1920" s="1"/>
      <c r="D1920" s="1"/>
      <c r="E1920" s="1"/>
      <c r="F1920" s="1"/>
      <c r="G1920" s="1"/>
      <c r="H1920" s="1"/>
    </row>
    <row r="1921" spans="3:8" x14ac:dyDescent="0.2">
      <c r="C1921" s="1"/>
      <c r="D1921" s="1"/>
      <c r="E1921" s="1"/>
      <c r="F1921" s="1"/>
      <c r="G1921" s="1"/>
      <c r="H1921" s="1"/>
    </row>
    <row r="1922" spans="3:8" x14ac:dyDescent="0.2">
      <c r="C1922" s="1"/>
      <c r="D1922" s="1"/>
      <c r="E1922" s="1"/>
      <c r="F1922" s="1"/>
      <c r="G1922" s="1"/>
      <c r="H1922" s="1"/>
    </row>
    <row r="1923" spans="3:8" x14ac:dyDescent="0.2">
      <c r="C1923" s="1"/>
      <c r="D1923" s="1"/>
      <c r="E1923" s="1"/>
      <c r="F1923" s="1"/>
      <c r="G1923" s="1"/>
      <c r="H1923" s="1"/>
    </row>
    <row r="1924" spans="3:8" x14ac:dyDescent="0.2">
      <c r="C1924" s="1"/>
      <c r="D1924" s="1"/>
      <c r="E1924" s="1"/>
      <c r="F1924" s="1"/>
      <c r="G1924" s="1"/>
      <c r="H1924" s="1"/>
    </row>
    <row r="1925" spans="3:8" x14ac:dyDescent="0.2">
      <c r="C1925" s="1"/>
      <c r="D1925" s="1"/>
      <c r="E1925" s="1"/>
      <c r="F1925" s="1"/>
      <c r="G1925" s="1"/>
      <c r="H1925" s="1"/>
    </row>
    <row r="1926" spans="3:8" x14ac:dyDescent="0.2">
      <c r="C1926" s="1"/>
      <c r="D1926" s="1"/>
      <c r="E1926" s="1"/>
      <c r="F1926" s="1"/>
      <c r="G1926" s="1"/>
      <c r="H1926" s="1"/>
    </row>
    <row r="1927" spans="3:8" x14ac:dyDescent="0.2">
      <c r="C1927" s="1"/>
      <c r="D1927" s="1"/>
      <c r="E1927" s="1"/>
      <c r="F1927" s="1"/>
      <c r="G1927" s="1"/>
      <c r="H1927" s="1"/>
    </row>
    <row r="1928" spans="3:8" x14ac:dyDescent="0.2">
      <c r="C1928" s="1"/>
      <c r="D1928" s="1"/>
      <c r="E1928" s="1"/>
      <c r="F1928" s="1"/>
      <c r="G1928" s="1"/>
      <c r="H1928" s="1"/>
    </row>
    <row r="1929" spans="3:8" x14ac:dyDescent="0.2">
      <c r="C1929" s="1"/>
      <c r="D1929" s="1"/>
      <c r="E1929" s="1"/>
      <c r="F1929" s="1"/>
      <c r="G1929" s="1"/>
      <c r="H1929" s="1"/>
    </row>
    <row r="1930" spans="3:8" x14ac:dyDescent="0.2">
      <c r="C1930" s="1"/>
      <c r="D1930" s="1"/>
      <c r="E1930" s="1"/>
      <c r="F1930" s="1"/>
      <c r="G1930" s="1"/>
      <c r="H1930" s="1"/>
    </row>
    <row r="1931" spans="3:8" x14ac:dyDescent="0.2">
      <c r="C1931" s="1"/>
      <c r="D1931" s="1"/>
      <c r="E1931" s="1"/>
      <c r="F1931" s="1"/>
      <c r="G1931" s="1"/>
      <c r="H1931" s="1"/>
    </row>
    <row r="1932" spans="3:8" x14ac:dyDescent="0.2">
      <c r="C1932" s="1"/>
      <c r="D1932" s="1"/>
      <c r="E1932" s="1"/>
      <c r="F1932" s="1"/>
      <c r="G1932" s="1"/>
      <c r="H1932" s="1"/>
    </row>
    <row r="1933" spans="3:8" x14ac:dyDescent="0.2">
      <c r="C1933" s="1"/>
      <c r="D1933" s="1"/>
      <c r="E1933" s="1"/>
      <c r="F1933" s="1"/>
      <c r="G1933" s="1"/>
      <c r="H1933" s="1"/>
    </row>
    <row r="1934" spans="3:8" x14ac:dyDescent="0.2">
      <c r="C1934" s="1"/>
      <c r="D1934" s="1"/>
      <c r="E1934" s="1"/>
      <c r="F1934" s="1"/>
      <c r="G1934" s="1"/>
      <c r="H1934" s="1"/>
    </row>
    <row r="1935" spans="3:8" x14ac:dyDescent="0.2">
      <c r="C1935" s="1"/>
      <c r="D1935" s="1"/>
      <c r="E1935" s="1"/>
      <c r="F1935" s="1"/>
      <c r="G1935" s="1"/>
      <c r="H1935" s="1"/>
    </row>
    <row r="1936" spans="3:8" x14ac:dyDescent="0.2">
      <c r="C1936" s="1"/>
      <c r="D1936" s="1"/>
      <c r="E1936" s="1"/>
      <c r="F1936" s="1"/>
      <c r="G1936" s="1"/>
      <c r="H1936" s="1"/>
    </row>
    <row r="1937" spans="3:8" x14ac:dyDescent="0.2">
      <c r="C1937" s="1"/>
      <c r="D1937" s="1"/>
      <c r="E1937" s="1"/>
      <c r="F1937" s="1"/>
      <c r="G1937" s="1"/>
      <c r="H1937" s="1"/>
    </row>
    <row r="1938" spans="3:8" x14ac:dyDescent="0.2">
      <c r="C1938" s="1"/>
      <c r="D1938" s="1"/>
      <c r="E1938" s="1"/>
      <c r="F1938" s="1"/>
      <c r="G1938" s="1"/>
      <c r="H1938" s="1"/>
    </row>
    <row r="1939" spans="3:8" x14ac:dyDescent="0.2">
      <c r="C1939" s="1"/>
      <c r="D1939" s="1"/>
      <c r="E1939" s="1"/>
      <c r="F1939" s="1"/>
      <c r="G1939" s="1"/>
      <c r="H1939" s="1"/>
    </row>
    <row r="1940" spans="3:8" x14ac:dyDescent="0.2">
      <c r="C1940" s="1"/>
      <c r="D1940" s="1"/>
      <c r="E1940" s="1"/>
      <c r="F1940" s="1"/>
      <c r="G1940" s="1"/>
      <c r="H1940" s="1"/>
    </row>
    <row r="1941" spans="3:8" x14ac:dyDescent="0.2">
      <c r="C1941" s="1"/>
      <c r="D1941" s="1"/>
      <c r="E1941" s="1"/>
      <c r="F1941" s="1"/>
      <c r="G1941" s="1"/>
      <c r="H1941" s="1"/>
    </row>
    <row r="1942" spans="3:8" x14ac:dyDescent="0.2">
      <c r="C1942" s="1"/>
      <c r="D1942" s="1"/>
      <c r="E1942" s="1"/>
      <c r="F1942" s="1"/>
      <c r="G1942" s="1"/>
      <c r="H1942" s="1"/>
    </row>
    <row r="1943" spans="3:8" x14ac:dyDescent="0.2">
      <c r="C1943" s="1"/>
      <c r="D1943" s="1"/>
      <c r="E1943" s="1"/>
      <c r="F1943" s="1"/>
      <c r="G1943" s="1"/>
      <c r="H1943" s="1"/>
    </row>
    <row r="1944" spans="3:8" x14ac:dyDescent="0.2">
      <c r="C1944" s="1"/>
      <c r="D1944" s="1"/>
      <c r="E1944" s="1"/>
      <c r="F1944" s="1"/>
      <c r="G1944" s="1"/>
      <c r="H1944" s="1"/>
    </row>
    <row r="1945" spans="3:8" x14ac:dyDescent="0.2">
      <c r="C1945" s="1"/>
      <c r="D1945" s="1"/>
      <c r="E1945" s="1"/>
      <c r="F1945" s="1"/>
      <c r="G1945" s="1"/>
      <c r="H1945" s="1"/>
    </row>
    <row r="1946" spans="3:8" x14ac:dyDescent="0.2">
      <c r="C1946" s="1"/>
      <c r="D1946" s="1"/>
      <c r="E1946" s="1"/>
      <c r="F1946" s="1"/>
      <c r="G1946" s="1"/>
      <c r="H1946" s="1"/>
    </row>
    <row r="1947" spans="3:8" x14ac:dyDescent="0.2">
      <c r="C1947" s="1"/>
      <c r="D1947" s="1"/>
      <c r="E1947" s="1"/>
      <c r="F1947" s="1"/>
      <c r="G1947" s="1"/>
      <c r="H1947" s="1"/>
    </row>
    <row r="1948" spans="3:8" x14ac:dyDescent="0.2">
      <c r="C1948" s="1"/>
      <c r="D1948" s="1"/>
      <c r="E1948" s="1"/>
      <c r="F1948" s="1"/>
      <c r="G1948" s="1"/>
      <c r="H1948" s="1"/>
    </row>
    <row r="1949" spans="3:8" x14ac:dyDescent="0.2">
      <c r="C1949" s="1"/>
      <c r="D1949" s="1"/>
      <c r="E1949" s="1"/>
      <c r="F1949" s="1"/>
      <c r="G1949" s="1"/>
      <c r="H1949" s="1"/>
    </row>
    <row r="1950" spans="3:8" x14ac:dyDescent="0.2">
      <c r="C1950" s="1"/>
      <c r="D1950" s="1"/>
      <c r="E1950" s="1"/>
      <c r="F1950" s="1"/>
      <c r="G1950" s="1"/>
      <c r="H1950" s="1"/>
    </row>
    <row r="1951" spans="3:8" x14ac:dyDescent="0.2">
      <c r="C1951" s="1"/>
      <c r="D1951" s="1"/>
      <c r="E1951" s="1"/>
      <c r="F1951" s="1"/>
      <c r="G1951" s="1"/>
      <c r="H1951" s="1"/>
    </row>
    <row r="1952" spans="3:8" x14ac:dyDescent="0.2">
      <c r="C1952" s="1"/>
      <c r="D1952" s="1"/>
      <c r="E1952" s="1"/>
      <c r="F1952" s="1"/>
      <c r="G1952" s="1"/>
      <c r="H1952" s="1"/>
    </row>
    <row r="1953" spans="3:8" x14ac:dyDescent="0.2">
      <c r="C1953" s="1"/>
      <c r="D1953" s="1"/>
      <c r="E1953" s="1"/>
      <c r="F1953" s="1"/>
      <c r="G1953" s="1"/>
      <c r="H1953" s="1"/>
    </row>
    <row r="1954" spans="3:8" x14ac:dyDescent="0.2">
      <c r="C1954" s="1"/>
      <c r="D1954" s="1"/>
      <c r="E1954" s="1"/>
      <c r="F1954" s="1"/>
      <c r="G1954" s="1"/>
      <c r="H1954" s="1"/>
    </row>
    <row r="1955" spans="3:8" x14ac:dyDescent="0.2">
      <c r="C1955" s="1"/>
      <c r="D1955" s="1"/>
      <c r="E1955" s="1"/>
      <c r="F1955" s="1"/>
      <c r="G1955" s="1"/>
      <c r="H1955" s="1"/>
    </row>
    <row r="1956" spans="3:8" x14ac:dyDescent="0.2">
      <c r="C1956" s="1"/>
      <c r="D1956" s="1"/>
      <c r="E1956" s="1"/>
      <c r="F1956" s="1"/>
      <c r="G1956" s="1"/>
      <c r="H1956" s="1"/>
    </row>
    <row r="1957" spans="3:8" x14ac:dyDescent="0.2">
      <c r="C1957" s="1"/>
      <c r="D1957" s="1"/>
      <c r="E1957" s="1"/>
      <c r="F1957" s="1"/>
      <c r="G1957" s="1"/>
      <c r="H1957" s="1"/>
    </row>
    <row r="1958" spans="3:8" x14ac:dyDescent="0.2">
      <c r="C1958" s="1"/>
      <c r="D1958" s="1"/>
      <c r="E1958" s="1"/>
      <c r="F1958" s="1"/>
      <c r="G1958" s="1"/>
      <c r="H1958" s="1"/>
    </row>
    <row r="1959" spans="3:8" x14ac:dyDescent="0.2">
      <c r="C1959" s="1"/>
      <c r="D1959" s="1"/>
      <c r="E1959" s="1"/>
      <c r="F1959" s="1"/>
      <c r="G1959" s="1"/>
      <c r="H1959" s="1"/>
    </row>
    <row r="1960" spans="3:8" x14ac:dyDescent="0.2">
      <c r="C1960" s="1"/>
      <c r="D1960" s="1"/>
      <c r="E1960" s="1"/>
      <c r="F1960" s="1"/>
      <c r="G1960" s="1"/>
      <c r="H1960" s="1"/>
    </row>
    <row r="1961" spans="3:8" x14ac:dyDescent="0.2">
      <c r="C1961" s="1"/>
      <c r="D1961" s="1"/>
      <c r="E1961" s="1"/>
      <c r="F1961" s="1"/>
      <c r="G1961" s="1"/>
      <c r="H1961" s="1"/>
    </row>
    <row r="1962" spans="3:8" x14ac:dyDescent="0.2">
      <c r="C1962" s="1"/>
      <c r="D1962" s="1"/>
      <c r="E1962" s="1"/>
      <c r="F1962" s="1"/>
      <c r="G1962" s="1"/>
      <c r="H1962" s="1"/>
    </row>
    <row r="1963" spans="3:8" x14ac:dyDescent="0.2">
      <c r="C1963" s="1"/>
      <c r="D1963" s="1"/>
      <c r="E1963" s="1"/>
      <c r="F1963" s="1"/>
      <c r="G1963" s="1"/>
      <c r="H1963" s="1"/>
    </row>
    <row r="1964" spans="3:8" x14ac:dyDescent="0.2">
      <c r="C1964" s="1"/>
      <c r="D1964" s="1"/>
      <c r="E1964" s="1"/>
      <c r="F1964" s="1"/>
      <c r="G1964" s="1"/>
      <c r="H1964" s="1"/>
    </row>
    <row r="1965" spans="3:8" x14ac:dyDescent="0.2">
      <c r="C1965" s="1"/>
      <c r="D1965" s="1"/>
      <c r="E1965" s="1"/>
      <c r="F1965" s="1"/>
      <c r="G1965" s="1"/>
      <c r="H1965" s="1"/>
    </row>
    <row r="1966" spans="3:8" x14ac:dyDescent="0.2">
      <c r="C1966" s="1"/>
      <c r="D1966" s="1"/>
      <c r="E1966" s="1"/>
      <c r="F1966" s="1"/>
      <c r="G1966" s="1"/>
      <c r="H1966" s="1"/>
    </row>
    <row r="1967" spans="3:8" x14ac:dyDescent="0.2">
      <c r="C1967" s="1"/>
      <c r="D1967" s="1"/>
      <c r="E1967" s="1"/>
      <c r="F1967" s="1"/>
      <c r="G1967" s="1"/>
      <c r="H1967" s="1"/>
    </row>
    <row r="1968" spans="3:8" x14ac:dyDescent="0.2">
      <c r="C1968" s="1"/>
      <c r="D1968" s="1"/>
      <c r="E1968" s="1"/>
      <c r="F1968" s="1"/>
      <c r="G1968" s="1"/>
      <c r="H1968" s="1"/>
    </row>
    <row r="1969" spans="3:8" x14ac:dyDescent="0.2">
      <c r="C1969" s="1"/>
      <c r="D1969" s="1"/>
      <c r="E1969" s="1"/>
      <c r="F1969" s="1"/>
      <c r="G1969" s="1"/>
      <c r="H1969" s="1"/>
    </row>
    <row r="1970" spans="3:8" x14ac:dyDescent="0.2">
      <c r="C1970" s="1"/>
      <c r="D1970" s="1"/>
      <c r="E1970" s="1"/>
      <c r="F1970" s="1"/>
      <c r="G1970" s="1"/>
      <c r="H1970" s="1"/>
    </row>
    <row r="1971" spans="3:8" x14ac:dyDescent="0.2">
      <c r="C1971" s="1"/>
      <c r="D1971" s="1"/>
      <c r="E1971" s="1"/>
      <c r="F1971" s="1"/>
      <c r="G1971" s="1"/>
      <c r="H1971" s="1"/>
    </row>
    <row r="1972" spans="3:8" x14ac:dyDescent="0.2">
      <c r="C1972" s="1"/>
      <c r="D1972" s="1"/>
      <c r="E1972" s="1"/>
      <c r="F1972" s="1"/>
      <c r="G1972" s="1"/>
      <c r="H1972" s="1"/>
    </row>
    <row r="1973" spans="3:8" x14ac:dyDescent="0.2">
      <c r="C1973" s="1"/>
      <c r="D1973" s="1"/>
      <c r="E1973" s="1"/>
      <c r="F1973" s="1"/>
      <c r="G1973" s="1"/>
      <c r="H1973" s="1"/>
    </row>
    <row r="1974" spans="3:8" x14ac:dyDescent="0.2">
      <c r="C1974" s="1"/>
      <c r="D1974" s="1"/>
      <c r="E1974" s="1"/>
      <c r="F1974" s="1"/>
      <c r="G1974" s="1"/>
      <c r="H1974" s="1"/>
    </row>
    <row r="1975" spans="3:8" x14ac:dyDescent="0.2">
      <c r="C1975" s="1"/>
      <c r="D1975" s="1"/>
      <c r="E1975" s="1"/>
      <c r="F1975" s="1"/>
      <c r="G1975" s="1"/>
      <c r="H1975" s="1"/>
    </row>
    <row r="1976" spans="3:8" x14ac:dyDescent="0.2">
      <c r="C1976" s="1"/>
      <c r="D1976" s="1"/>
      <c r="E1976" s="1"/>
      <c r="F1976" s="1"/>
      <c r="G1976" s="1"/>
      <c r="H1976" s="1"/>
    </row>
    <row r="1977" spans="3:8" x14ac:dyDescent="0.2">
      <c r="C1977" s="1"/>
      <c r="D1977" s="1"/>
      <c r="E1977" s="1"/>
      <c r="F1977" s="1"/>
      <c r="G1977" s="1"/>
      <c r="H1977" s="1"/>
    </row>
    <row r="1978" spans="3:8" x14ac:dyDescent="0.2">
      <c r="C1978" s="1"/>
      <c r="D1978" s="1"/>
      <c r="E1978" s="1"/>
      <c r="F1978" s="1"/>
      <c r="G1978" s="1"/>
      <c r="H1978" s="1"/>
    </row>
    <row r="1979" spans="3:8" x14ac:dyDescent="0.2">
      <c r="C1979" s="1"/>
      <c r="D1979" s="1"/>
      <c r="E1979" s="1"/>
      <c r="F1979" s="1"/>
      <c r="G1979" s="1"/>
      <c r="H1979" s="1"/>
    </row>
    <row r="1980" spans="3:8" x14ac:dyDescent="0.2">
      <c r="C1980" s="1"/>
      <c r="D1980" s="1"/>
      <c r="E1980" s="1"/>
      <c r="F1980" s="1"/>
      <c r="G1980" s="1"/>
      <c r="H1980" s="1"/>
    </row>
    <row r="1981" spans="3:8" x14ac:dyDescent="0.2">
      <c r="C1981" s="1"/>
      <c r="D1981" s="1"/>
      <c r="E1981" s="1"/>
      <c r="F1981" s="1"/>
      <c r="G1981" s="1"/>
      <c r="H1981" s="1"/>
    </row>
    <row r="1982" spans="3:8" x14ac:dyDescent="0.2">
      <c r="C1982" s="1"/>
      <c r="D1982" s="1"/>
      <c r="E1982" s="1"/>
      <c r="F1982" s="1"/>
      <c r="G1982" s="1"/>
      <c r="H1982" s="1"/>
    </row>
    <row r="1983" spans="3:8" x14ac:dyDescent="0.2">
      <c r="C1983" s="1"/>
      <c r="D1983" s="1"/>
      <c r="E1983" s="1"/>
      <c r="F1983" s="1"/>
      <c r="G1983" s="1"/>
      <c r="H1983" s="1"/>
    </row>
    <row r="1984" spans="3:8" x14ac:dyDescent="0.2">
      <c r="C1984" s="1"/>
      <c r="D1984" s="1"/>
      <c r="E1984" s="1"/>
      <c r="F1984" s="1"/>
      <c r="G1984" s="1"/>
      <c r="H1984" s="1"/>
    </row>
    <row r="1985" spans="3:8" x14ac:dyDescent="0.2">
      <c r="C1985" s="1"/>
      <c r="D1985" s="1"/>
      <c r="E1985" s="1"/>
      <c r="F1985" s="1"/>
      <c r="G1985" s="1"/>
      <c r="H1985" s="1"/>
    </row>
    <row r="1986" spans="3:8" x14ac:dyDescent="0.2">
      <c r="C1986" s="1"/>
      <c r="D1986" s="1"/>
      <c r="E1986" s="1"/>
      <c r="F1986" s="1"/>
      <c r="G1986" s="1"/>
      <c r="H1986" s="1"/>
    </row>
    <row r="1987" spans="3:8" x14ac:dyDescent="0.2">
      <c r="C1987" s="1"/>
      <c r="D1987" s="1"/>
      <c r="E1987" s="1"/>
      <c r="F1987" s="1"/>
      <c r="G1987" s="1"/>
      <c r="H1987" s="1"/>
    </row>
    <row r="1988" spans="3:8" x14ac:dyDescent="0.2">
      <c r="C1988" s="1"/>
      <c r="D1988" s="1"/>
      <c r="E1988" s="1"/>
      <c r="F1988" s="1"/>
      <c r="G1988" s="1"/>
      <c r="H1988" s="1"/>
    </row>
    <row r="1989" spans="3:8" x14ac:dyDescent="0.2">
      <c r="C1989" s="1"/>
      <c r="D1989" s="1"/>
      <c r="E1989" s="1"/>
      <c r="F1989" s="1"/>
      <c r="G1989" s="1"/>
      <c r="H1989" s="1"/>
    </row>
    <row r="1990" spans="3:8" x14ac:dyDescent="0.2">
      <c r="C1990" s="1"/>
      <c r="D1990" s="1"/>
      <c r="E1990" s="1"/>
      <c r="F1990" s="1"/>
      <c r="G1990" s="1"/>
      <c r="H1990" s="1"/>
    </row>
    <row r="1991" spans="3:8" x14ac:dyDescent="0.2">
      <c r="C1991" s="1"/>
      <c r="D1991" s="1"/>
      <c r="E1991" s="1"/>
      <c r="F1991" s="1"/>
      <c r="G1991" s="1"/>
      <c r="H1991" s="1"/>
    </row>
    <row r="1992" spans="3:8" x14ac:dyDescent="0.2">
      <c r="C1992" s="1"/>
      <c r="D1992" s="1"/>
      <c r="E1992" s="1"/>
      <c r="F1992" s="1"/>
      <c r="G1992" s="1"/>
      <c r="H1992" s="1"/>
    </row>
    <row r="1993" spans="3:8" x14ac:dyDescent="0.2">
      <c r="C1993" s="1"/>
      <c r="D1993" s="1"/>
      <c r="E1993" s="1"/>
      <c r="F1993" s="1"/>
      <c r="G1993" s="1"/>
      <c r="H1993" s="1"/>
    </row>
    <row r="1994" spans="3:8" x14ac:dyDescent="0.2">
      <c r="C1994" s="1"/>
      <c r="D1994" s="1"/>
      <c r="E1994" s="1"/>
      <c r="F1994" s="1"/>
      <c r="G1994" s="1"/>
      <c r="H1994" s="1"/>
    </row>
    <row r="1995" spans="3:8" x14ac:dyDescent="0.2">
      <c r="C1995" s="1"/>
      <c r="D1995" s="1"/>
      <c r="E1995" s="1"/>
      <c r="F1995" s="1"/>
      <c r="G1995" s="1"/>
      <c r="H1995" s="1"/>
    </row>
    <row r="1996" spans="3:8" x14ac:dyDescent="0.2">
      <c r="C1996" s="1"/>
      <c r="D1996" s="1"/>
      <c r="E1996" s="1"/>
      <c r="F1996" s="1"/>
      <c r="G1996" s="1"/>
      <c r="H1996" s="1"/>
    </row>
    <row r="1997" spans="3:8" x14ac:dyDescent="0.2">
      <c r="C1997" s="1"/>
      <c r="D1997" s="1"/>
      <c r="E1997" s="1"/>
      <c r="F1997" s="1"/>
      <c r="G1997" s="1"/>
      <c r="H1997" s="1"/>
    </row>
    <row r="1998" spans="3:8" x14ac:dyDescent="0.2">
      <c r="C1998" s="1"/>
      <c r="D1998" s="1"/>
      <c r="E1998" s="1"/>
      <c r="F1998" s="1"/>
      <c r="G1998" s="1"/>
      <c r="H1998" s="1"/>
    </row>
    <row r="1999" spans="3:8" x14ac:dyDescent="0.2">
      <c r="C1999" s="1"/>
      <c r="D1999" s="1"/>
      <c r="E1999" s="1"/>
      <c r="F1999" s="1"/>
      <c r="G1999" s="1"/>
      <c r="H1999" s="1"/>
    </row>
    <row r="2000" spans="3:8" x14ac:dyDescent="0.2">
      <c r="C2000" s="1"/>
      <c r="D2000" s="1"/>
      <c r="E2000" s="1"/>
      <c r="F2000" s="1"/>
      <c r="G2000" s="1"/>
      <c r="H2000" s="1"/>
    </row>
    <row r="2001" spans="3:8" x14ac:dyDescent="0.2">
      <c r="C2001" s="1"/>
      <c r="D2001" s="1"/>
      <c r="E2001" s="1"/>
      <c r="F2001" s="1"/>
      <c r="G2001" s="1"/>
      <c r="H2001" s="1"/>
    </row>
    <row r="2002" spans="3:8" x14ac:dyDescent="0.2">
      <c r="C2002" s="1"/>
      <c r="D2002" s="1"/>
      <c r="E2002" s="1"/>
      <c r="F2002" s="1"/>
      <c r="G2002" s="1"/>
      <c r="H2002" s="1"/>
    </row>
    <row r="2003" spans="3:8" x14ac:dyDescent="0.2">
      <c r="C2003" s="1"/>
      <c r="D2003" s="1"/>
      <c r="E2003" s="1"/>
      <c r="F2003" s="1"/>
      <c r="G2003" s="1"/>
      <c r="H2003" s="1"/>
    </row>
    <row r="2004" spans="3:8" x14ac:dyDescent="0.2">
      <c r="C2004" s="1"/>
      <c r="D2004" s="1"/>
      <c r="E2004" s="1"/>
      <c r="F2004" s="1"/>
      <c r="G2004" s="1"/>
      <c r="H2004" s="1"/>
    </row>
    <row r="2005" spans="3:8" x14ac:dyDescent="0.2">
      <c r="C2005" s="1"/>
      <c r="D2005" s="1"/>
      <c r="E2005" s="1"/>
      <c r="F2005" s="1"/>
      <c r="G2005" s="1"/>
      <c r="H2005" s="1"/>
    </row>
    <row r="2006" spans="3:8" x14ac:dyDescent="0.2">
      <c r="C2006" s="1"/>
      <c r="D2006" s="1"/>
      <c r="E2006" s="1"/>
      <c r="F2006" s="1"/>
      <c r="G2006" s="1"/>
      <c r="H2006" s="1"/>
    </row>
    <row r="2007" spans="3:8" x14ac:dyDescent="0.2">
      <c r="C2007" s="1"/>
      <c r="D2007" s="1"/>
      <c r="E2007" s="1"/>
      <c r="F2007" s="1"/>
      <c r="G2007" s="1"/>
      <c r="H2007" s="1"/>
    </row>
    <row r="2008" spans="3:8" x14ac:dyDescent="0.2">
      <c r="C2008" s="1"/>
      <c r="D2008" s="1"/>
      <c r="E2008" s="1"/>
      <c r="F2008" s="1"/>
      <c r="G2008" s="1"/>
      <c r="H2008" s="1"/>
    </row>
    <row r="2009" spans="3:8" x14ac:dyDescent="0.2">
      <c r="C2009" s="1"/>
      <c r="D2009" s="1"/>
      <c r="E2009" s="1"/>
      <c r="F2009" s="1"/>
      <c r="G2009" s="1"/>
      <c r="H2009" s="1"/>
    </row>
    <row r="2010" spans="3:8" x14ac:dyDescent="0.2">
      <c r="C2010" s="1"/>
      <c r="D2010" s="1"/>
      <c r="E2010" s="1"/>
      <c r="F2010" s="1"/>
      <c r="G2010" s="1"/>
      <c r="H2010" s="1"/>
    </row>
    <row r="2011" spans="3:8" x14ac:dyDescent="0.2">
      <c r="C2011" s="1"/>
      <c r="D2011" s="1"/>
      <c r="E2011" s="1"/>
      <c r="F2011" s="1"/>
      <c r="G2011" s="1"/>
      <c r="H2011" s="1"/>
    </row>
    <row r="2012" spans="3:8" x14ac:dyDescent="0.2">
      <c r="C2012" s="1"/>
      <c r="D2012" s="1"/>
      <c r="E2012" s="1"/>
      <c r="F2012" s="1"/>
      <c r="G2012" s="1"/>
      <c r="H2012" s="1"/>
    </row>
    <row r="2013" spans="3:8" x14ac:dyDescent="0.2">
      <c r="C2013" s="1"/>
      <c r="D2013" s="1"/>
      <c r="E2013" s="1"/>
      <c r="F2013" s="1"/>
      <c r="G2013" s="1"/>
      <c r="H2013" s="1"/>
    </row>
    <row r="2014" spans="3:8" x14ac:dyDescent="0.2">
      <c r="C2014" s="1"/>
      <c r="D2014" s="1"/>
      <c r="E2014" s="1"/>
      <c r="F2014" s="1"/>
      <c r="G2014" s="1"/>
      <c r="H2014" s="1"/>
    </row>
    <row r="2015" spans="3:8" x14ac:dyDescent="0.2">
      <c r="C2015" s="1"/>
      <c r="D2015" s="1"/>
      <c r="E2015" s="1"/>
      <c r="F2015" s="1"/>
      <c r="G2015" s="1"/>
      <c r="H2015" s="1"/>
    </row>
    <row r="2016" spans="3:8" x14ac:dyDescent="0.2">
      <c r="C2016" s="1"/>
      <c r="D2016" s="1"/>
      <c r="E2016" s="1"/>
      <c r="F2016" s="1"/>
      <c r="G2016" s="1"/>
      <c r="H2016" s="1"/>
    </row>
    <row r="2017" spans="3:8" x14ac:dyDescent="0.2">
      <c r="C2017" s="1"/>
      <c r="D2017" s="1"/>
      <c r="E2017" s="1"/>
      <c r="F2017" s="1"/>
      <c r="G2017" s="1"/>
      <c r="H2017" s="1"/>
    </row>
    <row r="2018" spans="3:8" x14ac:dyDescent="0.2">
      <c r="C2018" s="1"/>
      <c r="D2018" s="1"/>
      <c r="E2018" s="1"/>
      <c r="F2018" s="1"/>
      <c r="G2018" s="1"/>
      <c r="H2018" s="1"/>
    </row>
    <row r="2019" spans="3:8" x14ac:dyDescent="0.2">
      <c r="C2019" s="1"/>
      <c r="D2019" s="1"/>
      <c r="E2019" s="1"/>
      <c r="F2019" s="1"/>
      <c r="G2019" s="1"/>
      <c r="H2019" s="1"/>
    </row>
    <row r="2020" spans="3:8" x14ac:dyDescent="0.2">
      <c r="C2020" s="1"/>
      <c r="D2020" s="1"/>
      <c r="E2020" s="1"/>
      <c r="F2020" s="1"/>
      <c r="G2020" s="1"/>
      <c r="H2020" s="1"/>
    </row>
    <row r="2021" spans="3:8" x14ac:dyDescent="0.2">
      <c r="C2021" s="1"/>
      <c r="D2021" s="1"/>
      <c r="E2021" s="1"/>
      <c r="F2021" s="1"/>
      <c r="G2021" s="1"/>
      <c r="H2021" s="1"/>
    </row>
    <row r="2022" spans="3:8" x14ac:dyDescent="0.2">
      <c r="C2022" s="1"/>
      <c r="D2022" s="1"/>
      <c r="E2022" s="1"/>
      <c r="F2022" s="1"/>
      <c r="G2022" s="1"/>
      <c r="H2022" s="1"/>
    </row>
    <row r="2023" spans="3:8" x14ac:dyDescent="0.2">
      <c r="C2023" s="1"/>
      <c r="D2023" s="1"/>
      <c r="E2023" s="1"/>
      <c r="F2023" s="1"/>
      <c r="G2023" s="1"/>
      <c r="H2023" s="1"/>
    </row>
    <row r="2024" spans="3:8" x14ac:dyDescent="0.2">
      <c r="C2024" s="1"/>
      <c r="D2024" s="1"/>
      <c r="E2024" s="1"/>
      <c r="F2024" s="1"/>
      <c r="G2024" s="1"/>
      <c r="H2024" s="1"/>
    </row>
    <row r="2025" spans="3:8" x14ac:dyDescent="0.2">
      <c r="C2025" s="1"/>
      <c r="D2025" s="1"/>
      <c r="E2025" s="1"/>
      <c r="F2025" s="1"/>
      <c r="G2025" s="1"/>
      <c r="H2025" s="1"/>
    </row>
    <row r="2026" spans="3:8" x14ac:dyDescent="0.2">
      <c r="C2026" s="1"/>
      <c r="D2026" s="1"/>
      <c r="E2026" s="1"/>
      <c r="F2026" s="1"/>
      <c r="G2026" s="1"/>
      <c r="H2026" s="1"/>
    </row>
    <row r="2027" spans="3:8" x14ac:dyDescent="0.2">
      <c r="C2027" s="1"/>
      <c r="D2027" s="1"/>
      <c r="E2027" s="1"/>
      <c r="F2027" s="1"/>
      <c r="G2027" s="1"/>
      <c r="H2027" s="1"/>
    </row>
    <row r="2028" spans="3:8" x14ac:dyDescent="0.2">
      <c r="C2028" s="1"/>
      <c r="D2028" s="1"/>
      <c r="E2028" s="1"/>
      <c r="F2028" s="1"/>
      <c r="G2028" s="1"/>
      <c r="H2028" s="1"/>
    </row>
    <row r="2029" spans="3:8" x14ac:dyDescent="0.2">
      <c r="C2029" s="1"/>
      <c r="D2029" s="1"/>
      <c r="E2029" s="1"/>
      <c r="F2029" s="1"/>
      <c r="G2029" s="1"/>
      <c r="H2029" s="1"/>
    </row>
    <row r="2030" spans="3:8" x14ac:dyDescent="0.2">
      <c r="C2030" s="1"/>
      <c r="D2030" s="1"/>
      <c r="E2030" s="1"/>
      <c r="F2030" s="1"/>
      <c r="G2030" s="1"/>
      <c r="H2030" s="1"/>
    </row>
    <row r="2031" spans="3:8" x14ac:dyDescent="0.2">
      <c r="C2031" s="1"/>
      <c r="D2031" s="1"/>
      <c r="E2031" s="1"/>
      <c r="F2031" s="1"/>
      <c r="G2031" s="1"/>
      <c r="H2031" s="1"/>
    </row>
    <row r="2032" spans="3:8" x14ac:dyDescent="0.2">
      <c r="C2032" s="1"/>
      <c r="D2032" s="1"/>
      <c r="E2032" s="1"/>
      <c r="F2032" s="1"/>
      <c r="G2032" s="1"/>
      <c r="H2032" s="1"/>
    </row>
    <row r="2033" spans="3:8" x14ac:dyDescent="0.2">
      <c r="C2033" s="1"/>
      <c r="D2033" s="1"/>
      <c r="E2033" s="1"/>
      <c r="F2033" s="1"/>
      <c r="G2033" s="1"/>
      <c r="H2033" s="1"/>
    </row>
    <row r="2034" spans="3:8" x14ac:dyDescent="0.2">
      <c r="C2034" s="1"/>
      <c r="D2034" s="1"/>
      <c r="E2034" s="1"/>
      <c r="F2034" s="1"/>
      <c r="G2034" s="1"/>
      <c r="H2034" s="1"/>
    </row>
    <row r="2035" spans="3:8" x14ac:dyDescent="0.2">
      <c r="C2035" s="1"/>
      <c r="D2035" s="1"/>
      <c r="E2035" s="1"/>
      <c r="F2035" s="1"/>
      <c r="G2035" s="1"/>
      <c r="H2035" s="1"/>
    </row>
    <row r="2036" spans="3:8" x14ac:dyDescent="0.2">
      <c r="C2036" s="1"/>
      <c r="D2036" s="1"/>
      <c r="E2036" s="1"/>
      <c r="F2036" s="1"/>
      <c r="G2036" s="1"/>
      <c r="H2036" s="1"/>
    </row>
    <row r="2037" spans="3:8" x14ac:dyDescent="0.2">
      <c r="C2037" s="1"/>
      <c r="D2037" s="1"/>
      <c r="E2037" s="1"/>
      <c r="F2037" s="1"/>
      <c r="G2037" s="1"/>
      <c r="H2037" s="1"/>
    </row>
    <row r="2038" spans="3:8" x14ac:dyDescent="0.2">
      <c r="C2038" s="1"/>
      <c r="D2038" s="1"/>
      <c r="E2038" s="1"/>
      <c r="F2038" s="1"/>
      <c r="G2038" s="1"/>
      <c r="H2038" s="1"/>
    </row>
    <row r="2039" spans="3:8" x14ac:dyDescent="0.2">
      <c r="C2039" s="1"/>
      <c r="D2039" s="1"/>
      <c r="E2039" s="1"/>
      <c r="F2039" s="1"/>
      <c r="G2039" s="1"/>
      <c r="H2039" s="1"/>
    </row>
    <row r="2040" spans="3:8" x14ac:dyDescent="0.2">
      <c r="C2040" s="1"/>
      <c r="D2040" s="1"/>
      <c r="E2040" s="1"/>
      <c r="F2040" s="1"/>
      <c r="G2040" s="1"/>
      <c r="H2040" s="1"/>
    </row>
    <row r="2041" spans="3:8" x14ac:dyDescent="0.2">
      <c r="C2041" s="1"/>
      <c r="D2041" s="1"/>
      <c r="E2041" s="1"/>
      <c r="F2041" s="1"/>
      <c r="G2041" s="1"/>
      <c r="H2041" s="1"/>
    </row>
    <row r="2042" spans="3:8" x14ac:dyDescent="0.2">
      <c r="C2042" s="1"/>
      <c r="D2042" s="1"/>
      <c r="E2042" s="1"/>
      <c r="F2042" s="1"/>
      <c r="G2042" s="1"/>
      <c r="H2042" s="1"/>
    </row>
    <row r="2043" spans="3:8" x14ac:dyDescent="0.2">
      <c r="C2043" s="1"/>
      <c r="D2043" s="1"/>
      <c r="E2043" s="1"/>
      <c r="F2043" s="1"/>
      <c r="G2043" s="1"/>
      <c r="H2043" s="1"/>
    </row>
    <row r="2044" spans="3:8" x14ac:dyDescent="0.2">
      <c r="C2044" s="1"/>
      <c r="D2044" s="1"/>
      <c r="E2044" s="1"/>
      <c r="F2044" s="1"/>
      <c r="G2044" s="1"/>
      <c r="H2044" s="1"/>
    </row>
    <row r="2045" spans="3:8" x14ac:dyDescent="0.2">
      <c r="C2045" s="1"/>
      <c r="D2045" s="1"/>
      <c r="E2045" s="1"/>
      <c r="F2045" s="1"/>
      <c r="G2045" s="1"/>
      <c r="H2045" s="1"/>
    </row>
    <row r="2046" spans="3:8" x14ac:dyDescent="0.2">
      <c r="C2046" s="1"/>
      <c r="D2046" s="1"/>
      <c r="E2046" s="1"/>
      <c r="F2046" s="1"/>
      <c r="G2046" s="1"/>
      <c r="H2046" s="1"/>
    </row>
    <row r="2047" spans="3:8" x14ac:dyDescent="0.2">
      <c r="C2047" s="1"/>
      <c r="D2047" s="1"/>
      <c r="E2047" s="1"/>
      <c r="F2047" s="1"/>
      <c r="G2047" s="1"/>
      <c r="H2047" s="1"/>
    </row>
    <row r="2048" spans="3:8" x14ac:dyDescent="0.2">
      <c r="C2048" s="1"/>
      <c r="D2048" s="1"/>
      <c r="E2048" s="1"/>
      <c r="F2048" s="1"/>
      <c r="G2048" s="1"/>
      <c r="H2048" s="1"/>
    </row>
    <row r="2049" spans="3:8" x14ac:dyDescent="0.2">
      <c r="C2049" s="1"/>
      <c r="D2049" s="1"/>
      <c r="E2049" s="1"/>
      <c r="F2049" s="1"/>
      <c r="G2049" s="1"/>
      <c r="H2049" s="1"/>
    </row>
    <row r="2050" spans="3:8" x14ac:dyDescent="0.2">
      <c r="C2050" s="1"/>
      <c r="D2050" s="1"/>
      <c r="E2050" s="1"/>
      <c r="F2050" s="1"/>
      <c r="G2050" s="1"/>
      <c r="H2050" s="1"/>
    </row>
    <row r="2051" spans="3:8" x14ac:dyDescent="0.2">
      <c r="C2051" s="1"/>
      <c r="D2051" s="1"/>
      <c r="E2051" s="1"/>
      <c r="F2051" s="1"/>
      <c r="G2051" s="1"/>
      <c r="H2051" s="1"/>
    </row>
    <row r="2052" spans="3:8" x14ac:dyDescent="0.2">
      <c r="C2052" s="1"/>
      <c r="D2052" s="1"/>
      <c r="E2052" s="1"/>
      <c r="F2052" s="1"/>
      <c r="G2052" s="1"/>
      <c r="H2052" s="1"/>
    </row>
    <row r="2053" spans="3:8" x14ac:dyDescent="0.2">
      <c r="C2053" s="1"/>
      <c r="D2053" s="1"/>
      <c r="E2053" s="1"/>
      <c r="F2053" s="1"/>
      <c r="G2053" s="1"/>
      <c r="H2053" s="1"/>
    </row>
    <row r="2054" spans="3:8" x14ac:dyDescent="0.2">
      <c r="C2054" s="1"/>
      <c r="D2054" s="1"/>
      <c r="E2054" s="1"/>
      <c r="F2054" s="1"/>
      <c r="G2054" s="1"/>
      <c r="H2054" s="1"/>
    </row>
    <row r="2055" spans="3:8" x14ac:dyDescent="0.2">
      <c r="C2055" s="1"/>
      <c r="D2055" s="1"/>
      <c r="E2055" s="1"/>
      <c r="F2055" s="1"/>
      <c r="G2055" s="1"/>
      <c r="H2055" s="1"/>
    </row>
    <row r="2056" spans="3:8" x14ac:dyDescent="0.2">
      <c r="C2056" s="1"/>
      <c r="D2056" s="1"/>
      <c r="E2056" s="1"/>
      <c r="F2056" s="1"/>
      <c r="G2056" s="1"/>
      <c r="H2056" s="1"/>
    </row>
    <row r="2057" spans="3:8" x14ac:dyDescent="0.2">
      <c r="C2057" s="1"/>
      <c r="D2057" s="1"/>
      <c r="E2057" s="1"/>
      <c r="F2057" s="1"/>
      <c r="G2057" s="1"/>
      <c r="H2057" s="1"/>
    </row>
    <row r="2058" spans="3:8" x14ac:dyDescent="0.2">
      <c r="C2058" s="1"/>
      <c r="D2058" s="1"/>
      <c r="E2058" s="1"/>
      <c r="F2058" s="1"/>
      <c r="G2058" s="1"/>
      <c r="H2058" s="1"/>
    </row>
    <row r="2059" spans="3:8" x14ac:dyDescent="0.2">
      <c r="C2059" s="1"/>
      <c r="D2059" s="1"/>
      <c r="E2059" s="1"/>
      <c r="F2059" s="1"/>
      <c r="G2059" s="1"/>
      <c r="H2059" s="1"/>
    </row>
    <row r="2060" spans="3:8" x14ac:dyDescent="0.2">
      <c r="C2060" s="1"/>
      <c r="D2060" s="1"/>
      <c r="E2060" s="1"/>
      <c r="F2060" s="1"/>
      <c r="G2060" s="1"/>
      <c r="H2060" s="1"/>
    </row>
    <row r="2061" spans="3:8" x14ac:dyDescent="0.2">
      <c r="C2061" s="1"/>
      <c r="D2061" s="1"/>
      <c r="E2061" s="1"/>
      <c r="F2061" s="1"/>
      <c r="G2061" s="1"/>
      <c r="H2061" s="1"/>
    </row>
    <row r="2062" spans="3:8" x14ac:dyDescent="0.2">
      <c r="C2062" s="1"/>
      <c r="D2062" s="1"/>
      <c r="E2062" s="1"/>
      <c r="F2062" s="1"/>
      <c r="G2062" s="1"/>
      <c r="H2062" s="1"/>
    </row>
    <row r="2063" spans="3:8" x14ac:dyDescent="0.2">
      <c r="C2063" s="1"/>
      <c r="D2063" s="1"/>
      <c r="E2063" s="1"/>
      <c r="F2063" s="1"/>
      <c r="G2063" s="1"/>
      <c r="H2063" s="1"/>
    </row>
    <row r="2064" spans="3:8" x14ac:dyDescent="0.2">
      <c r="C2064" s="1"/>
      <c r="D2064" s="1"/>
      <c r="E2064" s="1"/>
      <c r="F2064" s="1"/>
      <c r="G2064" s="1"/>
      <c r="H2064" s="1"/>
    </row>
    <row r="2065" spans="3:8" x14ac:dyDescent="0.2">
      <c r="C2065" s="1"/>
      <c r="D2065" s="1"/>
      <c r="E2065" s="1"/>
      <c r="F2065" s="1"/>
      <c r="G2065" s="1"/>
      <c r="H2065" s="1"/>
    </row>
    <row r="2066" spans="3:8" x14ac:dyDescent="0.2">
      <c r="C2066" s="1"/>
      <c r="D2066" s="1"/>
      <c r="E2066" s="1"/>
      <c r="F2066" s="1"/>
      <c r="G2066" s="1"/>
      <c r="H2066" s="1"/>
    </row>
    <row r="2067" spans="3:8" x14ac:dyDescent="0.2">
      <c r="C2067" s="1"/>
      <c r="D2067" s="1"/>
      <c r="E2067" s="1"/>
      <c r="F2067" s="1"/>
      <c r="G2067" s="1"/>
      <c r="H2067" s="1"/>
    </row>
    <row r="2068" spans="3:8" x14ac:dyDescent="0.2">
      <c r="C2068" s="1"/>
      <c r="D2068" s="1"/>
      <c r="E2068" s="1"/>
      <c r="F2068" s="1"/>
      <c r="G2068" s="1"/>
      <c r="H2068" s="1"/>
    </row>
    <row r="2069" spans="3:8" x14ac:dyDescent="0.2">
      <c r="C2069" s="1"/>
      <c r="D2069" s="1"/>
      <c r="E2069" s="1"/>
      <c r="F2069" s="1"/>
      <c r="G2069" s="1"/>
      <c r="H2069" s="1"/>
    </row>
    <row r="2070" spans="3:8" x14ac:dyDescent="0.2">
      <c r="C2070" s="1"/>
      <c r="D2070" s="1"/>
      <c r="E2070" s="1"/>
      <c r="F2070" s="1"/>
      <c r="G2070" s="1"/>
      <c r="H2070" s="1"/>
    </row>
    <row r="2071" spans="3:8" x14ac:dyDescent="0.2">
      <c r="C2071" s="1"/>
      <c r="D2071" s="1"/>
      <c r="E2071" s="1"/>
      <c r="F2071" s="1"/>
      <c r="G2071" s="1"/>
      <c r="H2071" s="1"/>
    </row>
    <row r="2072" spans="3:8" x14ac:dyDescent="0.2">
      <c r="C2072" s="1"/>
      <c r="D2072" s="1"/>
      <c r="E2072" s="1"/>
      <c r="F2072" s="1"/>
      <c r="G2072" s="1"/>
      <c r="H2072" s="1"/>
    </row>
    <row r="2073" spans="3:8" x14ac:dyDescent="0.2">
      <c r="C2073" s="1"/>
      <c r="D2073" s="1"/>
      <c r="E2073" s="1"/>
      <c r="F2073" s="1"/>
      <c r="G2073" s="1"/>
      <c r="H2073" s="1"/>
    </row>
    <row r="2074" spans="3:8" x14ac:dyDescent="0.2">
      <c r="C2074" s="1"/>
      <c r="D2074" s="1"/>
      <c r="E2074" s="1"/>
      <c r="F2074" s="1"/>
      <c r="G2074" s="1"/>
      <c r="H2074" s="1"/>
    </row>
    <row r="2075" spans="3:8" x14ac:dyDescent="0.2">
      <c r="C2075" s="1"/>
      <c r="D2075" s="1"/>
      <c r="E2075" s="1"/>
      <c r="F2075" s="1"/>
      <c r="G2075" s="1"/>
      <c r="H2075" s="1"/>
    </row>
    <row r="2076" spans="3:8" x14ac:dyDescent="0.2">
      <c r="C2076" s="1"/>
      <c r="D2076" s="1"/>
      <c r="E2076" s="1"/>
      <c r="F2076" s="1"/>
      <c r="G2076" s="1"/>
      <c r="H2076" s="1"/>
    </row>
    <row r="2077" spans="3:8" x14ac:dyDescent="0.2">
      <c r="C2077" s="1"/>
      <c r="D2077" s="1"/>
      <c r="E2077" s="1"/>
      <c r="F2077" s="1"/>
      <c r="G2077" s="1"/>
      <c r="H2077" s="1"/>
    </row>
    <row r="2078" spans="3:8" x14ac:dyDescent="0.2">
      <c r="C2078" s="1"/>
      <c r="D2078" s="1"/>
      <c r="E2078" s="1"/>
      <c r="F2078" s="1"/>
      <c r="G2078" s="1"/>
      <c r="H2078" s="1"/>
    </row>
    <row r="2079" spans="3:8" x14ac:dyDescent="0.2">
      <c r="C2079" s="1"/>
      <c r="D2079" s="1"/>
      <c r="E2079" s="1"/>
      <c r="F2079" s="1"/>
      <c r="G2079" s="1"/>
      <c r="H2079" s="1"/>
    </row>
    <row r="2080" spans="3:8" x14ac:dyDescent="0.2">
      <c r="C2080" s="1"/>
      <c r="D2080" s="1"/>
      <c r="E2080" s="1"/>
      <c r="F2080" s="1"/>
      <c r="G2080" s="1"/>
      <c r="H2080" s="1"/>
    </row>
    <row r="2081" spans="3:8" x14ac:dyDescent="0.2">
      <c r="C2081" s="1"/>
      <c r="D2081" s="1"/>
      <c r="E2081" s="1"/>
      <c r="F2081" s="1"/>
      <c r="G2081" s="1"/>
      <c r="H2081" s="1"/>
    </row>
    <row r="2082" spans="3:8" x14ac:dyDescent="0.2">
      <c r="C2082" s="1"/>
      <c r="D2082" s="1"/>
      <c r="E2082" s="1"/>
      <c r="F2082" s="1"/>
      <c r="G2082" s="1"/>
      <c r="H2082" s="1"/>
    </row>
    <row r="2083" spans="3:8" x14ac:dyDescent="0.2">
      <c r="C2083" s="1"/>
      <c r="D2083" s="1"/>
      <c r="E2083" s="1"/>
      <c r="F2083" s="1"/>
      <c r="G2083" s="1"/>
      <c r="H2083" s="1"/>
    </row>
    <row r="2084" spans="3:8" x14ac:dyDescent="0.2">
      <c r="C2084" s="1"/>
      <c r="D2084" s="1"/>
      <c r="E2084" s="1"/>
      <c r="F2084" s="1"/>
      <c r="G2084" s="1"/>
      <c r="H2084" s="1"/>
    </row>
    <row r="2085" spans="3:8" x14ac:dyDescent="0.2">
      <c r="C2085" s="1"/>
      <c r="D2085" s="1"/>
      <c r="E2085" s="1"/>
      <c r="F2085" s="1"/>
      <c r="G2085" s="1"/>
      <c r="H2085" s="1"/>
    </row>
    <row r="2086" spans="3:8" x14ac:dyDescent="0.2">
      <c r="C2086" s="1"/>
      <c r="D2086" s="1"/>
      <c r="E2086" s="1"/>
      <c r="F2086" s="1"/>
      <c r="G2086" s="1"/>
      <c r="H2086" s="1"/>
    </row>
    <row r="2087" spans="3:8" x14ac:dyDescent="0.2">
      <c r="C2087" s="1"/>
      <c r="D2087" s="1"/>
      <c r="E2087" s="1"/>
      <c r="F2087" s="1"/>
      <c r="G2087" s="1"/>
      <c r="H2087" s="1"/>
    </row>
    <row r="2088" spans="3:8" x14ac:dyDescent="0.2">
      <c r="C2088" s="1"/>
      <c r="D2088" s="1"/>
      <c r="E2088" s="1"/>
      <c r="F2088" s="1"/>
      <c r="G2088" s="1"/>
      <c r="H2088" s="1"/>
    </row>
    <row r="2089" spans="3:8" x14ac:dyDescent="0.2">
      <c r="C2089" s="1"/>
      <c r="D2089" s="1"/>
      <c r="E2089" s="1"/>
      <c r="F2089" s="1"/>
      <c r="G2089" s="1"/>
      <c r="H2089" s="1"/>
    </row>
    <row r="2090" spans="3:8" x14ac:dyDescent="0.2">
      <c r="C2090" s="1"/>
      <c r="D2090" s="1"/>
      <c r="E2090" s="1"/>
      <c r="F2090" s="1"/>
      <c r="G2090" s="1"/>
      <c r="H2090" s="1"/>
    </row>
    <row r="2091" spans="3:8" x14ac:dyDescent="0.2">
      <c r="C2091" s="1"/>
      <c r="D2091" s="1"/>
      <c r="E2091" s="1"/>
      <c r="F2091" s="1"/>
      <c r="G2091" s="1"/>
      <c r="H2091" s="1"/>
    </row>
    <row r="2092" spans="3:8" x14ac:dyDescent="0.2">
      <c r="C2092" s="1"/>
      <c r="D2092" s="1"/>
      <c r="E2092" s="1"/>
      <c r="F2092" s="1"/>
      <c r="G2092" s="1"/>
      <c r="H2092" s="1"/>
    </row>
    <row r="2093" spans="3:8" x14ac:dyDescent="0.2">
      <c r="C2093" s="1"/>
      <c r="D2093" s="1"/>
      <c r="E2093" s="1"/>
      <c r="F2093" s="1"/>
      <c r="G2093" s="1"/>
      <c r="H2093" s="1"/>
    </row>
    <row r="2094" spans="3:8" x14ac:dyDescent="0.2">
      <c r="C2094" s="1"/>
      <c r="D2094" s="1"/>
      <c r="E2094" s="1"/>
      <c r="F2094" s="1"/>
      <c r="G2094" s="1"/>
      <c r="H2094" s="1"/>
    </row>
    <row r="2095" spans="3:8" x14ac:dyDescent="0.2">
      <c r="C2095" s="1"/>
      <c r="D2095" s="1"/>
      <c r="E2095" s="1"/>
      <c r="F2095" s="1"/>
      <c r="G2095" s="1"/>
      <c r="H2095" s="1"/>
    </row>
    <row r="2096" spans="3:8" x14ac:dyDescent="0.2">
      <c r="C2096" s="1"/>
      <c r="D2096" s="1"/>
      <c r="E2096" s="1"/>
      <c r="F2096" s="1"/>
      <c r="G2096" s="1"/>
      <c r="H2096" s="1"/>
    </row>
    <row r="2097" spans="3:8" x14ac:dyDescent="0.2">
      <c r="C2097" s="1"/>
      <c r="D2097" s="1"/>
      <c r="E2097" s="1"/>
      <c r="F2097" s="1"/>
      <c r="G2097" s="1"/>
      <c r="H2097" s="1"/>
    </row>
    <row r="2098" spans="3:8" x14ac:dyDescent="0.2">
      <c r="C2098" s="1"/>
      <c r="D2098" s="1"/>
      <c r="E2098" s="1"/>
      <c r="F2098" s="1"/>
      <c r="G2098" s="1"/>
      <c r="H2098" s="1"/>
    </row>
    <row r="2099" spans="3:8" x14ac:dyDescent="0.2">
      <c r="C2099" s="1"/>
      <c r="D2099" s="1"/>
      <c r="E2099" s="1"/>
      <c r="F2099" s="1"/>
      <c r="G2099" s="1"/>
      <c r="H2099" s="1"/>
    </row>
    <row r="2100" spans="3:8" x14ac:dyDescent="0.2">
      <c r="C2100" s="1"/>
      <c r="D2100" s="1"/>
      <c r="E2100" s="1"/>
      <c r="F2100" s="1"/>
      <c r="G2100" s="1"/>
      <c r="H2100" s="1"/>
    </row>
    <row r="2101" spans="3:8" x14ac:dyDescent="0.2">
      <c r="C2101" s="1"/>
      <c r="D2101" s="1"/>
      <c r="E2101" s="1"/>
      <c r="F2101" s="1"/>
      <c r="G2101" s="1"/>
      <c r="H2101" s="1"/>
    </row>
    <row r="2102" spans="3:8" x14ac:dyDescent="0.2">
      <c r="C2102" s="1"/>
      <c r="D2102" s="1"/>
      <c r="E2102" s="1"/>
      <c r="F2102" s="1"/>
      <c r="G2102" s="1"/>
      <c r="H2102" s="1"/>
    </row>
    <row r="2103" spans="3:8" x14ac:dyDescent="0.2">
      <c r="C2103" s="1"/>
      <c r="D2103" s="1"/>
      <c r="E2103" s="1"/>
      <c r="F2103" s="1"/>
      <c r="G2103" s="1"/>
      <c r="H2103" s="1"/>
    </row>
    <row r="2104" spans="3:8" x14ac:dyDescent="0.2">
      <c r="C2104" s="1"/>
      <c r="D2104" s="1"/>
      <c r="E2104" s="1"/>
      <c r="F2104" s="1"/>
      <c r="G2104" s="1"/>
      <c r="H2104" s="1"/>
    </row>
    <row r="2105" spans="3:8" x14ac:dyDescent="0.2">
      <c r="C2105" s="1"/>
      <c r="D2105" s="1"/>
      <c r="E2105" s="1"/>
      <c r="F2105" s="1"/>
      <c r="G2105" s="1"/>
      <c r="H2105" s="1"/>
    </row>
    <row r="2106" spans="3:8" x14ac:dyDescent="0.2">
      <c r="C2106" s="1"/>
      <c r="D2106" s="1"/>
      <c r="E2106" s="1"/>
      <c r="F2106" s="1"/>
      <c r="G2106" s="1"/>
      <c r="H2106" s="1"/>
    </row>
    <row r="2107" spans="3:8" x14ac:dyDescent="0.2">
      <c r="C2107" s="1"/>
      <c r="D2107" s="1"/>
      <c r="E2107" s="1"/>
      <c r="F2107" s="1"/>
      <c r="G2107" s="1"/>
      <c r="H2107" s="1"/>
    </row>
    <row r="2108" spans="3:8" x14ac:dyDescent="0.2">
      <c r="C2108" s="1"/>
      <c r="D2108" s="1"/>
      <c r="E2108" s="1"/>
      <c r="F2108" s="1"/>
      <c r="G2108" s="1"/>
      <c r="H2108" s="1"/>
    </row>
    <row r="2109" spans="3:8" x14ac:dyDescent="0.2">
      <c r="C2109" s="1"/>
      <c r="D2109" s="1"/>
      <c r="E2109" s="1"/>
      <c r="F2109" s="1"/>
      <c r="G2109" s="1"/>
      <c r="H2109" s="1"/>
    </row>
    <row r="2110" spans="3:8" x14ac:dyDescent="0.2">
      <c r="C2110" s="1"/>
      <c r="D2110" s="1"/>
      <c r="E2110" s="1"/>
      <c r="F2110" s="1"/>
      <c r="G2110" s="1"/>
      <c r="H2110" s="1"/>
    </row>
    <row r="2111" spans="3:8" x14ac:dyDescent="0.2">
      <c r="C2111" s="1"/>
      <c r="D2111" s="1"/>
      <c r="E2111" s="1"/>
      <c r="F2111" s="1"/>
      <c r="G2111" s="1"/>
      <c r="H2111" s="1"/>
    </row>
    <row r="2112" spans="3:8" x14ac:dyDescent="0.2">
      <c r="C2112" s="1"/>
      <c r="D2112" s="1"/>
      <c r="E2112" s="1"/>
      <c r="F2112" s="1"/>
      <c r="G2112" s="1"/>
      <c r="H2112" s="1"/>
    </row>
    <row r="2113" spans="3:8" x14ac:dyDescent="0.2">
      <c r="C2113" s="1"/>
      <c r="D2113" s="1"/>
      <c r="E2113" s="1"/>
      <c r="F2113" s="1"/>
      <c r="G2113" s="1"/>
      <c r="H2113" s="1"/>
    </row>
    <row r="2114" spans="3:8" x14ac:dyDescent="0.2">
      <c r="C2114" s="1"/>
      <c r="D2114" s="1"/>
      <c r="E2114" s="1"/>
      <c r="F2114" s="1"/>
      <c r="G2114" s="1"/>
      <c r="H2114" s="1"/>
    </row>
    <row r="2115" spans="3:8" x14ac:dyDescent="0.2">
      <c r="C2115" s="1"/>
      <c r="D2115" s="1"/>
      <c r="E2115" s="1"/>
      <c r="F2115" s="1"/>
      <c r="G2115" s="1"/>
      <c r="H2115" s="1"/>
    </row>
    <row r="2116" spans="3:8" x14ac:dyDescent="0.2">
      <c r="C2116" s="1"/>
      <c r="D2116" s="1"/>
      <c r="E2116" s="1"/>
      <c r="F2116" s="1"/>
      <c r="G2116" s="1"/>
      <c r="H2116" s="1"/>
    </row>
    <row r="2117" spans="3:8" x14ac:dyDescent="0.2">
      <c r="C2117" s="1"/>
      <c r="D2117" s="1"/>
      <c r="E2117" s="1"/>
      <c r="F2117" s="1"/>
      <c r="G2117" s="1"/>
      <c r="H2117" s="1"/>
    </row>
    <row r="2118" spans="3:8" x14ac:dyDescent="0.2">
      <c r="C2118" s="1"/>
      <c r="D2118" s="1"/>
      <c r="E2118" s="1"/>
      <c r="F2118" s="1"/>
      <c r="G2118" s="1"/>
      <c r="H2118" s="1"/>
    </row>
    <row r="2119" spans="3:8" x14ac:dyDescent="0.2">
      <c r="C2119" s="1"/>
      <c r="D2119" s="1"/>
      <c r="E2119" s="1"/>
      <c r="F2119" s="1"/>
      <c r="G2119" s="1"/>
      <c r="H2119" s="1"/>
    </row>
    <row r="2120" spans="3:8" x14ac:dyDescent="0.2">
      <c r="C2120" s="1"/>
      <c r="D2120" s="1"/>
      <c r="E2120" s="1"/>
      <c r="F2120" s="1"/>
      <c r="G2120" s="1"/>
      <c r="H2120" s="1"/>
    </row>
    <row r="2121" spans="3:8" x14ac:dyDescent="0.2">
      <c r="C2121" s="1"/>
      <c r="D2121" s="1"/>
      <c r="E2121" s="1"/>
      <c r="F2121" s="1"/>
      <c r="G2121" s="1"/>
      <c r="H2121" s="1"/>
    </row>
    <row r="2122" spans="3:8" x14ac:dyDescent="0.2">
      <c r="C2122" s="1"/>
      <c r="D2122" s="1"/>
      <c r="E2122" s="1"/>
      <c r="F2122" s="1"/>
      <c r="G2122" s="1"/>
      <c r="H2122" s="1"/>
    </row>
    <row r="2123" spans="3:8" x14ac:dyDescent="0.2">
      <c r="C2123" s="1"/>
      <c r="D2123" s="1"/>
      <c r="E2123" s="1"/>
      <c r="F2123" s="1"/>
      <c r="G2123" s="1"/>
      <c r="H2123" s="1"/>
    </row>
    <row r="2124" spans="3:8" x14ac:dyDescent="0.2">
      <c r="C2124" s="1"/>
      <c r="D2124" s="1"/>
      <c r="E2124" s="1"/>
      <c r="F2124" s="1"/>
      <c r="G2124" s="1"/>
      <c r="H2124" s="1"/>
    </row>
    <row r="2125" spans="3:8" x14ac:dyDescent="0.2">
      <c r="C2125" s="1"/>
      <c r="D2125" s="1"/>
      <c r="E2125" s="1"/>
      <c r="F2125" s="1"/>
      <c r="G2125" s="1"/>
      <c r="H2125" s="1"/>
    </row>
    <row r="2126" spans="3:8" x14ac:dyDescent="0.2">
      <c r="C2126" s="1"/>
      <c r="D2126" s="1"/>
      <c r="E2126" s="1"/>
      <c r="F2126" s="1"/>
      <c r="G2126" s="1"/>
      <c r="H2126" s="1"/>
    </row>
    <row r="2127" spans="3:8" x14ac:dyDescent="0.2">
      <c r="C2127" s="1"/>
      <c r="D2127" s="1"/>
      <c r="E2127" s="1"/>
      <c r="F2127" s="1"/>
      <c r="G2127" s="1"/>
      <c r="H2127" s="1"/>
    </row>
    <row r="2128" spans="3:8" x14ac:dyDescent="0.2">
      <c r="C2128" s="1"/>
      <c r="D2128" s="1"/>
      <c r="E2128" s="1"/>
      <c r="F2128" s="1"/>
      <c r="G2128" s="1"/>
      <c r="H2128" s="1"/>
    </row>
    <row r="2129" spans="3:8" x14ac:dyDescent="0.2">
      <c r="C2129" s="1"/>
      <c r="D2129" s="1"/>
      <c r="E2129" s="1"/>
      <c r="F2129" s="1"/>
      <c r="G2129" s="1"/>
      <c r="H2129" s="1"/>
    </row>
    <row r="2130" spans="3:8" x14ac:dyDescent="0.2">
      <c r="C2130" s="1"/>
      <c r="D2130" s="1"/>
      <c r="E2130" s="1"/>
      <c r="F2130" s="1"/>
      <c r="G2130" s="1"/>
      <c r="H2130" s="1"/>
    </row>
    <row r="2131" spans="3:8" x14ac:dyDescent="0.2">
      <c r="C2131" s="1"/>
      <c r="D2131" s="1"/>
      <c r="E2131" s="1"/>
      <c r="F2131" s="1"/>
      <c r="G2131" s="1"/>
      <c r="H2131" s="1"/>
    </row>
    <row r="2132" spans="3:8" x14ac:dyDescent="0.2">
      <c r="C2132" s="1"/>
      <c r="D2132" s="1"/>
      <c r="E2132" s="1"/>
      <c r="F2132" s="1"/>
      <c r="G2132" s="1"/>
      <c r="H2132" s="1"/>
    </row>
    <row r="2133" spans="3:8" x14ac:dyDescent="0.2">
      <c r="C2133" s="1"/>
      <c r="D2133" s="1"/>
      <c r="E2133" s="1"/>
      <c r="F2133" s="1"/>
      <c r="G2133" s="1"/>
      <c r="H2133" s="1"/>
    </row>
    <row r="2134" spans="3:8" x14ac:dyDescent="0.2">
      <c r="C2134" s="1"/>
      <c r="D2134" s="1"/>
      <c r="E2134" s="1"/>
      <c r="F2134" s="1"/>
      <c r="G2134" s="1"/>
      <c r="H2134" s="1"/>
    </row>
    <row r="2135" spans="3:8" x14ac:dyDescent="0.2">
      <c r="C2135" s="1"/>
      <c r="D2135" s="1"/>
      <c r="E2135" s="1"/>
      <c r="F2135" s="1"/>
      <c r="G2135" s="1"/>
      <c r="H2135" s="1"/>
    </row>
    <row r="2136" spans="3:8" x14ac:dyDescent="0.2">
      <c r="C2136" s="1"/>
      <c r="D2136" s="1"/>
      <c r="E2136" s="1"/>
      <c r="F2136" s="1"/>
      <c r="G2136" s="1"/>
      <c r="H2136" s="1"/>
    </row>
    <row r="2137" spans="3:8" x14ac:dyDescent="0.2">
      <c r="C2137" s="1"/>
      <c r="D2137" s="1"/>
      <c r="E2137" s="1"/>
      <c r="F2137" s="1"/>
      <c r="G2137" s="1"/>
      <c r="H2137" s="1"/>
    </row>
    <row r="2138" spans="3:8" x14ac:dyDescent="0.2">
      <c r="C2138" s="1"/>
      <c r="D2138" s="1"/>
      <c r="E2138" s="1"/>
      <c r="F2138" s="1"/>
      <c r="G2138" s="1"/>
      <c r="H2138" s="1"/>
    </row>
    <row r="2139" spans="3:8" x14ac:dyDescent="0.2">
      <c r="C2139" s="1"/>
      <c r="D2139" s="1"/>
      <c r="E2139" s="1"/>
      <c r="F2139" s="1"/>
      <c r="G2139" s="1"/>
      <c r="H2139" s="1"/>
    </row>
    <row r="2140" spans="3:8" x14ac:dyDescent="0.2">
      <c r="C2140" s="1"/>
      <c r="D2140" s="1"/>
      <c r="E2140" s="1"/>
      <c r="F2140" s="1"/>
      <c r="G2140" s="1"/>
      <c r="H2140" s="1"/>
    </row>
    <row r="2141" spans="3:8" x14ac:dyDescent="0.2">
      <c r="C2141" s="1"/>
      <c r="D2141" s="1"/>
      <c r="E2141" s="1"/>
      <c r="F2141" s="1"/>
      <c r="G2141" s="1"/>
      <c r="H2141" s="1"/>
    </row>
    <row r="2142" spans="3:8" x14ac:dyDescent="0.2">
      <c r="C2142" s="1"/>
      <c r="D2142" s="1"/>
      <c r="E2142" s="1"/>
      <c r="F2142" s="1"/>
      <c r="G2142" s="1"/>
      <c r="H2142" s="1"/>
    </row>
    <row r="2143" spans="3:8" x14ac:dyDescent="0.2">
      <c r="C2143" s="1"/>
      <c r="D2143" s="1"/>
      <c r="E2143" s="1"/>
      <c r="F2143" s="1"/>
      <c r="G2143" s="1"/>
      <c r="H2143" s="1"/>
    </row>
    <row r="2144" spans="3:8" x14ac:dyDescent="0.2">
      <c r="C2144" s="1"/>
      <c r="D2144" s="1"/>
      <c r="E2144" s="1"/>
      <c r="F2144" s="1"/>
      <c r="G2144" s="1"/>
      <c r="H2144" s="1"/>
    </row>
    <row r="2145" spans="3:8" x14ac:dyDescent="0.2">
      <c r="C2145" s="1"/>
      <c r="D2145" s="1"/>
      <c r="E2145" s="1"/>
      <c r="F2145" s="1"/>
      <c r="G2145" s="1"/>
      <c r="H2145" s="1"/>
    </row>
    <row r="2146" spans="3:8" x14ac:dyDescent="0.2">
      <c r="C2146" s="1"/>
      <c r="D2146" s="1"/>
      <c r="E2146" s="1"/>
      <c r="F2146" s="1"/>
      <c r="G2146" s="1"/>
      <c r="H2146" s="1"/>
    </row>
    <row r="2147" spans="3:8" x14ac:dyDescent="0.2">
      <c r="C2147" s="1"/>
      <c r="D2147" s="1"/>
      <c r="E2147" s="1"/>
      <c r="F2147" s="1"/>
      <c r="G2147" s="1"/>
      <c r="H2147" s="1"/>
    </row>
    <row r="2148" spans="3:8" x14ac:dyDescent="0.2">
      <c r="C2148" s="1"/>
      <c r="D2148" s="1"/>
      <c r="E2148" s="1"/>
      <c r="F2148" s="1"/>
      <c r="G2148" s="1"/>
      <c r="H2148" s="1"/>
    </row>
    <row r="2149" spans="3:8" x14ac:dyDescent="0.2">
      <c r="C2149" s="1"/>
      <c r="D2149" s="1"/>
      <c r="E2149" s="1"/>
      <c r="F2149" s="1"/>
      <c r="G2149" s="1"/>
      <c r="H2149" s="1"/>
    </row>
    <row r="2150" spans="3:8" x14ac:dyDescent="0.2">
      <c r="C2150" s="1"/>
      <c r="D2150" s="1"/>
      <c r="E2150" s="1"/>
      <c r="F2150" s="1"/>
      <c r="G2150" s="1"/>
      <c r="H2150" s="1"/>
    </row>
    <row r="2151" spans="3:8" x14ac:dyDescent="0.2">
      <c r="C2151" s="1"/>
      <c r="D2151" s="1"/>
      <c r="E2151" s="1"/>
      <c r="F2151" s="1"/>
      <c r="G2151" s="1"/>
      <c r="H2151" s="1"/>
    </row>
    <row r="2152" spans="3:8" x14ac:dyDescent="0.2">
      <c r="C2152" s="1"/>
      <c r="D2152" s="1"/>
      <c r="E2152" s="1"/>
      <c r="F2152" s="1"/>
      <c r="G2152" s="1"/>
      <c r="H2152" s="1"/>
    </row>
    <row r="2153" spans="3:8" x14ac:dyDescent="0.2">
      <c r="C2153" s="1"/>
      <c r="D2153" s="1"/>
      <c r="E2153" s="1"/>
      <c r="F2153" s="1"/>
      <c r="G2153" s="1"/>
      <c r="H2153" s="1"/>
    </row>
    <row r="2154" spans="3:8" x14ac:dyDescent="0.2">
      <c r="C2154" s="1"/>
      <c r="D2154" s="1"/>
      <c r="E2154" s="1"/>
      <c r="F2154" s="1"/>
      <c r="G2154" s="1"/>
      <c r="H2154" s="1"/>
    </row>
    <row r="2155" spans="3:8" x14ac:dyDescent="0.2">
      <c r="C2155" s="1"/>
      <c r="D2155" s="1"/>
      <c r="E2155" s="1"/>
      <c r="F2155" s="1"/>
      <c r="G2155" s="1"/>
      <c r="H2155" s="1"/>
    </row>
    <row r="2156" spans="3:8" x14ac:dyDescent="0.2">
      <c r="C2156" s="1"/>
      <c r="D2156" s="1"/>
      <c r="E2156" s="1"/>
      <c r="F2156" s="1"/>
      <c r="G2156" s="1"/>
      <c r="H2156" s="1"/>
    </row>
    <row r="2157" spans="3:8" x14ac:dyDescent="0.2">
      <c r="C2157" s="1"/>
      <c r="D2157" s="1"/>
      <c r="E2157" s="1"/>
      <c r="F2157" s="1"/>
      <c r="G2157" s="1"/>
      <c r="H2157" s="1"/>
    </row>
    <row r="2158" spans="3:8" x14ac:dyDescent="0.2">
      <c r="C2158" s="1"/>
      <c r="D2158" s="1"/>
      <c r="E2158" s="1"/>
      <c r="F2158" s="1"/>
      <c r="G2158" s="1"/>
      <c r="H2158" s="1"/>
    </row>
    <row r="2159" spans="3:8" x14ac:dyDescent="0.2">
      <c r="C2159" s="1"/>
      <c r="D2159" s="1"/>
      <c r="E2159" s="1"/>
      <c r="F2159" s="1"/>
      <c r="G2159" s="1"/>
      <c r="H2159" s="1"/>
    </row>
    <row r="2160" spans="3:8" x14ac:dyDescent="0.2">
      <c r="C2160" s="1"/>
      <c r="D2160" s="1"/>
      <c r="E2160" s="1"/>
      <c r="F2160" s="1"/>
      <c r="G2160" s="1"/>
      <c r="H2160" s="1"/>
    </row>
    <row r="2161" spans="3:8" x14ac:dyDescent="0.2">
      <c r="C2161" s="1"/>
      <c r="D2161" s="1"/>
      <c r="E2161" s="1"/>
      <c r="F2161" s="1"/>
      <c r="G2161" s="1"/>
      <c r="H2161" s="1"/>
    </row>
    <row r="2162" spans="3:8" x14ac:dyDescent="0.2">
      <c r="C2162" s="1"/>
      <c r="D2162" s="1"/>
      <c r="E2162" s="1"/>
      <c r="F2162" s="1"/>
      <c r="G2162" s="1"/>
      <c r="H2162" s="1"/>
    </row>
    <row r="2163" spans="3:8" x14ac:dyDescent="0.2">
      <c r="C2163" s="1"/>
      <c r="D2163" s="1"/>
      <c r="E2163" s="1"/>
      <c r="F2163" s="1"/>
      <c r="G2163" s="1"/>
      <c r="H2163" s="1"/>
    </row>
    <row r="2164" spans="3:8" x14ac:dyDescent="0.2">
      <c r="C2164" s="1"/>
      <c r="D2164" s="1"/>
      <c r="E2164" s="1"/>
      <c r="F2164" s="1"/>
      <c r="G2164" s="1"/>
      <c r="H2164" s="1"/>
    </row>
    <row r="2165" spans="3:8" x14ac:dyDescent="0.2">
      <c r="C2165" s="1"/>
      <c r="D2165" s="1"/>
      <c r="E2165" s="1"/>
      <c r="F2165" s="1"/>
      <c r="G2165" s="1"/>
      <c r="H2165" s="1"/>
    </row>
    <row r="2166" spans="3:8" x14ac:dyDescent="0.2">
      <c r="C2166" s="1"/>
      <c r="D2166" s="1"/>
      <c r="E2166" s="1"/>
      <c r="F2166" s="1"/>
      <c r="G2166" s="1"/>
      <c r="H2166" s="1"/>
    </row>
    <row r="2167" spans="3:8" x14ac:dyDescent="0.2">
      <c r="C2167" s="1"/>
      <c r="D2167" s="1"/>
      <c r="E2167" s="1"/>
      <c r="F2167" s="1"/>
      <c r="G2167" s="1"/>
      <c r="H2167" s="1"/>
    </row>
    <row r="2168" spans="3:8" x14ac:dyDescent="0.2">
      <c r="C2168" s="1"/>
      <c r="D2168" s="1"/>
      <c r="E2168" s="1"/>
      <c r="F2168" s="1"/>
      <c r="G2168" s="1"/>
      <c r="H2168" s="1"/>
    </row>
    <row r="2169" spans="3:8" x14ac:dyDescent="0.2">
      <c r="C2169" s="1"/>
      <c r="D2169" s="1"/>
      <c r="E2169" s="1"/>
      <c r="F2169" s="1"/>
      <c r="G2169" s="1"/>
      <c r="H2169" s="1"/>
    </row>
    <row r="2170" spans="3:8" x14ac:dyDescent="0.2">
      <c r="C2170" s="1"/>
      <c r="D2170" s="1"/>
      <c r="E2170" s="1"/>
      <c r="F2170" s="1"/>
      <c r="G2170" s="1"/>
      <c r="H2170" s="1"/>
    </row>
    <row r="2171" spans="3:8" x14ac:dyDescent="0.2">
      <c r="C2171" s="1"/>
      <c r="D2171" s="1"/>
      <c r="E2171" s="1"/>
      <c r="F2171" s="1"/>
      <c r="G2171" s="1"/>
      <c r="H2171" s="1"/>
    </row>
    <row r="2172" spans="3:8" x14ac:dyDescent="0.2">
      <c r="C2172" s="1"/>
      <c r="D2172" s="1"/>
      <c r="E2172" s="1"/>
      <c r="F2172" s="1"/>
      <c r="G2172" s="1"/>
      <c r="H2172" s="1"/>
    </row>
    <row r="2173" spans="3:8" x14ac:dyDescent="0.2">
      <c r="C2173" s="1"/>
      <c r="D2173" s="1"/>
      <c r="E2173" s="1"/>
      <c r="F2173" s="1"/>
      <c r="G2173" s="1"/>
      <c r="H2173" s="1"/>
    </row>
    <row r="2174" spans="3:8" x14ac:dyDescent="0.2">
      <c r="C2174" s="1"/>
      <c r="D2174" s="1"/>
      <c r="E2174" s="1"/>
      <c r="F2174" s="1"/>
      <c r="G2174" s="1"/>
      <c r="H2174" s="1"/>
    </row>
    <row r="2175" spans="3:8" x14ac:dyDescent="0.2">
      <c r="C2175" s="1"/>
      <c r="D2175" s="1"/>
      <c r="E2175" s="1"/>
      <c r="F2175" s="1"/>
      <c r="G2175" s="1"/>
      <c r="H2175" s="1"/>
    </row>
    <row r="2176" spans="3:8" x14ac:dyDescent="0.2">
      <c r="C2176" s="1"/>
      <c r="D2176" s="1"/>
      <c r="E2176" s="1"/>
      <c r="F2176" s="1"/>
      <c r="G2176" s="1"/>
      <c r="H2176" s="1"/>
    </row>
    <row r="2177" spans="3:8" x14ac:dyDescent="0.2">
      <c r="C2177" s="1"/>
      <c r="D2177" s="1"/>
      <c r="E2177" s="1"/>
      <c r="F2177" s="1"/>
      <c r="G2177" s="1"/>
      <c r="H2177" s="1"/>
    </row>
    <row r="2178" spans="3:8" x14ac:dyDescent="0.2">
      <c r="C2178" s="1"/>
      <c r="D2178" s="1"/>
      <c r="E2178" s="1"/>
      <c r="F2178" s="1"/>
      <c r="G2178" s="1"/>
      <c r="H2178" s="1"/>
    </row>
    <row r="2179" spans="3:8" x14ac:dyDescent="0.2">
      <c r="C2179" s="1"/>
      <c r="D2179" s="1"/>
      <c r="E2179" s="1"/>
      <c r="F2179" s="1"/>
      <c r="G2179" s="1"/>
      <c r="H2179" s="1"/>
    </row>
    <row r="2180" spans="3:8" x14ac:dyDescent="0.2">
      <c r="C2180" s="1"/>
      <c r="D2180" s="1"/>
      <c r="E2180" s="1"/>
      <c r="F2180" s="1"/>
      <c r="G2180" s="1"/>
      <c r="H2180" s="1"/>
    </row>
    <row r="2181" spans="3:8" x14ac:dyDescent="0.2">
      <c r="C2181" s="1"/>
      <c r="D2181" s="1"/>
      <c r="E2181" s="1"/>
      <c r="F2181" s="1"/>
      <c r="G2181" s="1"/>
      <c r="H2181" s="1"/>
    </row>
    <row r="2182" spans="3:8" x14ac:dyDescent="0.2">
      <c r="C2182" s="1"/>
      <c r="D2182" s="1"/>
      <c r="E2182" s="1"/>
      <c r="F2182" s="1"/>
      <c r="G2182" s="1"/>
      <c r="H2182" s="1"/>
    </row>
    <row r="2183" spans="3:8" x14ac:dyDescent="0.2">
      <c r="C2183" s="1"/>
      <c r="D2183" s="1"/>
      <c r="E2183" s="1"/>
      <c r="F2183" s="1"/>
      <c r="G2183" s="1"/>
      <c r="H2183" s="1"/>
    </row>
    <row r="2184" spans="3:8" x14ac:dyDescent="0.2">
      <c r="C2184" s="1"/>
      <c r="D2184" s="1"/>
      <c r="E2184" s="1"/>
      <c r="F2184" s="1"/>
      <c r="G2184" s="1"/>
      <c r="H2184" s="1"/>
    </row>
    <row r="2185" spans="3:8" x14ac:dyDescent="0.2">
      <c r="C2185" s="1"/>
      <c r="D2185" s="1"/>
      <c r="E2185" s="1"/>
      <c r="F2185" s="1"/>
      <c r="G2185" s="1"/>
      <c r="H2185" s="1"/>
    </row>
    <row r="2186" spans="3:8" x14ac:dyDescent="0.2">
      <c r="C2186" s="1"/>
      <c r="D2186" s="1"/>
      <c r="E2186" s="1"/>
      <c r="F2186" s="1"/>
      <c r="G2186" s="1"/>
      <c r="H2186" s="1"/>
    </row>
    <row r="2187" spans="3:8" x14ac:dyDescent="0.2">
      <c r="C2187" s="1"/>
      <c r="D2187" s="1"/>
      <c r="E2187" s="1"/>
      <c r="F2187" s="1"/>
      <c r="G2187" s="1"/>
      <c r="H2187" s="1"/>
    </row>
    <row r="2188" spans="3:8" x14ac:dyDescent="0.2">
      <c r="C2188" s="1"/>
      <c r="D2188" s="1"/>
      <c r="E2188" s="1"/>
      <c r="F2188" s="1"/>
      <c r="G2188" s="1"/>
      <c r="H2188" s="1"/>
    </row>
    <row r="2189" spans="3:8" x14ac:dyDescent="0.2">
      <c r="C2189" s="1"/>
      <c r="D2189" s="1"/>
      <c r="E2189" s="1"/>
      <c r="F2189" s="1"/>
      <c r="G2189" s="1"/>
      <c r="H2189" s="1"/>
    </row>
    <row r="2190" spans="3:8" x14ac:dyDescent="0.2">
      <c r="C2190" s="1"/>
      <c r="D2190" s="1"/>
      <c r="E2190" s="1"/>
      <c r="F2190" s="1"/>
      <c r="G2190" s="1"/>
      <c r="H2190" s="1"/>
    </row>
    <row r="2191" spans="3:8" x14ac:dyDescent="0.2">
      <c r="C2191" s="1"/>
      <c r="D2191" s="1"/>
      <c r="E2191" s="1"/>
      <c r="F2191" s="1"/>
      <c r="G2191" s="1"/>
      <c r="H2191" s="1"/>
    </row>
    <row r="2192" spans="3:8" x14ac:dyDescent="0.2">
      <c r="C2192" s="1"/>
      <c r="D2192" s="1"/>
      <c r="E2192" s="1"/>
      <c r="F2192" s="1"/>
      <c r="G2192" s="1"/>
      <c r="H2192" s="1"/>
    </row>
    <row r="2193" spans="3:8" x14ac:dyDescent="0.2">
      <c r="C2193" s="1"/>
      <c r="D2193" s="1"/>
      <c r="E2193" s="1"/>
      <c r="F2193" s="1"/>
      <c r="G2193" s="1"/>
      <c r="H2193" s="1"/>
    </row>
    <row r="2194" spans="3:8" x14ac:dyDescent="0.2">
      <c r="C2194" s="1"/>
      <c r="D2194" s="1"/>
      <c r="E2194" s="1"/>
      <c r="F2194" s="1"/>
      <c r="G2194" s="1"/>
      <c r="H2194" s="1"/>
    </row>
    <row r="2195" spans="3:8" x14ac:dyDescent="0.2">
      <c r="C2195" s="1"/>
      <c r="D2195" s="1"/>
      <c r="E2195" s="1"/>
      <c r="F2195" s="1"/>
      <c r="G2195" s="1"/>
      <c r="H2195" s="1"/>
    </row>
    <row r="2196" spans="3:8" x14ac:dyDescent="0.2">
      <c r="C2196" s="1"/>
      <c r="D2196" s="1"/>
      <c r="E2196" s="1"/>
      <c r="F2196" s="1"/>
      <c r="G2196" s="1"/>
      <c r="H2196" s="1"/>
    </row>
    <row r="2197" spans="3:8" x14ac:dyDescent="0.2">
      <c r="C2197" s="1"/>
      <c r="D2197" s="1"/>
      <c r="E2197" s="1"/>
      <c r="F2197" s="1"/>
      <c r="G2197" s="1"/>
      <c r="H2197" s="1"/>
    </row>
    <row r="2198" spans="3:8" x14ac:dyDescent="0.2">
      <c r="C2198" s="1"/>
      <c r="D2198" s="1"/>
      <c r="E2198" s="1"/>
      <c r="F2198" s="1"/>
      <c r="G2198" s="1"/>
      <c r="H2198" s="1"/>
    </row>
    <row r="2199" spans="3:8" x14ac:dyDescent="0.2">
      <c r="C2199" s="1"/>
      <c r="D2199" s="1"/>
      <c r="E2199" s="1"/>
      <c r="F2199" s="1"/>
      <c r="G2199" s="1"/>
      <c r="H2199" s="1"/>
    </row>
    <row r="2200" spans="3:8" x14ac:dyDescent="0.2">
      <c r="C2200" s="1"/>
      <c r="D2200" s="1"/>
      <c r="E2200" s="1"/>
      <c r="F2200" s="1"/>
      <c r="G2200" s="1"/>
      <c r="H2200" s="1"/>
    </row>
    <row r="2201" spans="3:8" x14ac:dyDescent="0.2">
      <c r="C2201" s="1"/>
      <c r="D2201" s="1"/>
      <c r="E2201" s="1"/>
      <c r="F2201" s="1"/>
      <c r="G2201" s="1"/>
      <c r="H2201" s="1"/>
    </row>
    <row r="2202" spans="3:8" x14ac:dyDescent="0.2">
      <c r="C2202" s="1"/>
      <c r="D2202" s="1"/>
      <c r="E2202" s="1"/>
      <c r="F2202" s="1"/>
      <c r="G2202" s="1"/>
      <c r="H2202" s="1"/>
    </row>
    <row r="2203" spans="3:8" x14ac:dyDescent="0.2">
      <c r="C2203" s="1"/>
      <c r="D2203" s="1"/>
      <c r="E2203" s="1"/>
      <c r="F2203" s="1"/>
      <c r="G2203" s="1"/>
      <c r="H2203" s="1"/>
    </row>
    <row r="2204" spans="3:8" x14ac:dyDescent="0.2">
      <c r="C2204" s="1"/>
      <c r="D2204" s="1"/>
      <c r="E2204" s="1"/>
      <c r="F2204" s="1"/>
      <c r="G2204" s="1"/>
      <c r="H2204" s="1"/>
    </row>
    <row r="2205" spans="3:8" x14ac:dyDescent="0.2">
      <c r="C2205" s="1"/>
      <c r="D2205" s="1"/>
      <c r="E2205" s="1"/>
      <c r="F2205" s="1"/>
      <c r="G2205" s="1"/>
      <c r="H2205" s="1"/>
    </row>
    <row r="2206" spans="3:8" x14ac:dyDescent="0.2">
      <c r="C2206" s="1"/>
      <c r="D2206" s="1"/>
      <c r="E2206" s="1"/>
      <c r="F2206" s="1"/>
      <c r="G2206" s="1"/>
      <c r="H2206" s="1"/>
    </row>
    <row r="2207" spans="3:8" x14ac:dyDescent="0.2">
      <c r="C2207" s="1"/>
      <c r="D2207" s="1"/>
      <c r="E2207" s="1"/>
      <c r="F2207" s="1"/>
      <c r="G2207" s="1"/>
      <c r="H2207" s="1"/>
    </row>
    <row r="2208" spans="3:8" x14ac:dyDescent="0.2">
      <c r="C2208" s="1"/>
      <c r="D2208" s="1"/>
      <c r="E2208" s="1"/>
      <c r="F2208" s="1"/>
      <c r="G2208" s="1"/>
      <c r="H2208" s="1"/>
    </row>
    <row r="2209" spans="3:8" x14ac:dyDescent="0.2">
      <c r="C2209" s="1"/>
      <c r="D2209" s="1"/>
      <c r="E2209" s="1"/>
      <c r="F2209" s="1"/>
      <c r="G2209" s="1"/>
      <c r="H2209" s="1"/>
    </row>
    <row r="2210" spans="3:8" x14ac:dyDescent="0.2">
      <c r="C2210" s="1"/>
      <c r="D2210" s="1"/>
      <c r="E2210" s="1"/>
      <c r="F2210" s="1"/>
      <c r="G2210" s="1"/>
      <c r="H2210" s="1"/>
    </row>
    <row r="2211" spans="3:8" x14ac:dyDescent="0.2">
      <c r="C2211" s="1"/>
      <c r="D2211" s="1"/>
      <c r="E2211" s="1"/>
      <c r="F2211" s="1"/>
      <c r="G2211" s="1"/>
      <c r="H2211" s="1"/>
    </row>
    <row r="2212" spans="3:8" x14ac:dyDescent="0.2">
      <c r="C2212" s="1"/>
      <c r="D2212" s="1"/>
      <c r="E2212" s="1"/>
      <c r="F2212" s="1"/>
      <c r="G2212" s="1"/>
      <c r="H2212" s="1"/>
    </row>
    <row r="2213" spans="3:8" x14ac:dyDescent="0.2">
      <c r="C2213" s="1"/>
      <c r="D2213" s="1"/>
      <c r="E2213" s="1"/>
      <c r="F2213" s="1"/>
      <c r="G2213" s="1"/>
      <c r="H2213" s="1"/>
    </row>
    <row r="2214" spans="3:8" x14ac:dyDescent="0.2">
      <c r="C2214" s="1"/>
      <c r="D2214" s="1"/>
      <c r="E2214" s="1"/>
      <c r="F2214" s="1"/>
      <c r="G2214" s="1"/>
      <c r="H2214" s="1"/>
    </row>
    <row r="2215" spans="3:8" x14ac:dyDescent="0.2">
      <c r="C2215" s="1"/>
      <c r="D2215" s="1"/>
      <c r="E2215" s="1"/>
      <c r="F2215" s="1"/>
      <c r="G2215" s="1"/>
      <c r="H2215" s="1"/>
    </row>
    <row r="2216" spans="3:8" x14ac:dyDescent="0.2">
      <c r="C2216" s="1"/>
      <c r="D2216" s="1"/>
      <c r="E2216" s="1"/>
      <c r="F2216" s="1"/>
      <c r="G2216" s="1"/>
      <c r="H2216" s="1"/>
    </row>
    <row r="2217" spans="3:8" x14ac:dyDescent="0.2">
      <c r="C2217" s="1"/>
      <c r="D2217" s="1"/>
      <c r="E2217" s="1"/>
      <c r="F2217" s="1"/>
      <c r="G2217" s="1"/>
      <c r="H2217" s="1"/>
    </row>
    <row r="2218" spans="3:8" x14ac:dyDescent="0.2">
      <c r="C2218" s="1"/>
      <c r="D2218" s="1"/>
      <c r="E2218" s="1"/>
      <c r="F2218" s="1"/>
      <c r="G2218" s="1"/>
      <c r="H2218" s="1"/>
    </row>
    <row r="2219" spans="3:8" x14ac:dyDescent="0.2">
      <c r="C2219" s="1"/>
      <c r="D2219" s="1"/>
      <c r="E2219" s="1"/>
      <c r="F2219" s="1"/>
      <c r="G2219" s="1"/>
      <c r="H2219" s="1"/>
    </row>
    <row r="2220" spans="3:8" x14ac:dyDescent="0.2">
      <c r="C2220" s="1"/>
      <c r="D2220" s="1"/>
      <c r="E2220" s="1"/>
      <c r="F2220" s="1"/>
      <c r="G2220" s="1"/>
      <c r="H2220" s="1"/>
    </row>
    <row r="2221" spans="3:8" x14ac:dyDescent="0.2">
      <c r="C2221" s="1"/>
      <c r="D2221" s="1"/>
      <c r="E2221" s="1"/>
      <c r="F2221" s="1"/>
      <c r="G2221" s="1"/>
      <c r="H2221" s="1"/>
    </row>
    <row r="2222" spans="3:8" x14ac:dyDescent="0.2">
      <c r="C2222" s="1"/>
      <c r="D2222" s="1"/>
      <c r="E2222" s="1"/>
      <c r="F2222" s="1"/>
      <c r="G2222" s="1"/>
      <c r="H2222" s="1"/>
    </row>
    <row r="2223" spans="3:8" x14ac:dyDescent="0.2">
      <c r="C2223" s="1"/>
      <c r="D2223" s="1"/>
      <c r="E2223" s="1"/>
      <c r="F2223" s="1"/>
      <c r="G2223" s="1"/>
      <c r="H2223" s="1"/>
    </row>
    <row r="2224" spans="3:8" x14ac:dyDescent="0.2">
      <c r="C2224" s="1"/>
      <c r="D2224" s="1"/>
      <c r="E2224" s="1"/>
      <c r="F2224" s="1"/>
      <c r="G2224" s="1"/>
      <c r="H2224" s="1"/>
    </row>
    <row r="2225" spans="3:8" x14ac:dyDescent="0.2">
      <c r="C2225" s="1"/>
      <c r="D2225" s="1"/>
      <c r="E2225" s="1"/>
      <c r="F2225" s="1"/>
      <c r="G2225" s="1"/>
      <c r="H2225" s="1"/>
    </row>
    <row r="2226" spans="3:8" x14ac:dyDescent="0.2">
      <c r="C2226" s="1"/>
      <c r="D2226" s="1"/>
      <c r="E2226" s="1"/>
      <c r="F2226" s="1"/>
      <c r="G2226" s="1"/>
      <c r="H2226" s="1"/>
    </row>
    <row r="2227" spans="3:8" x14ac:dyDescent="0.2">
      <c r="C2227" s="1"/>
      <c r="D2227" s="1"/>
      <c r="E2227" s="1"/>
      <c r="F2227" s="1"/>
      <c r="G2227" s="1"/>
      <c r="H2227" s="1"/>
    </row>
    <row r="2228" spans="3:8" x14ac:dyDescent="0.2">
      <c r="C2228" s="1"/>
      <c r="D2228" s="1"/>
      <c r="E2228" s="1"/>
      <c r="F2228" s="1"/>
      <c r="G2228" s="1"/>
      <c r="H2228" s="1"/>
    </row>
    <row r="2229" spans="3:8" x14ac:dyDescent="0.2">
      <c r="C2229" s="1"/>
      <c r="D2229" s="1"/>
      <c r="E2229" s="1"/>
      <c r="F2229" s="1"/>
      <c r="G2229" s="1"/>
      <c r="H2229" s="1"/>
    </row>
    <row r="2230" spans="3:8" x14ac:dyDescent="0.2">
      <c r="C2230" s="1"/>
      <c r="D2230" s="1"/>
      <c r="E2230" s="1"/>
      <c r="F2230" s="1"/>
      <c r="G2230" s="1"/>
      <c r="H2230" s="1"/>
    </row>
    <row r="2231" spans="3:8" x14ac:dyDescent="0.2">
      <c r="C2231" s="1"/>
      <c r="D2231" s="1"/>
      <c r="E2231" s="1"/>
      <c r="F2231" s="1"/>
      <c r="G2231" s="1"/>
      <c r="H2231" s="1"/>
    </row>
    <row r="2232" spans="3:8" x14ac:dyDescent="0.2">
      <c r="C2232" s="1"/>
      <c r="D2232" s="1"/>
      <c r="E2232" s="1"/>
      <c r="F2232" s="1"/>
      <c r="G2232" s="1"/>
      <c r="H2232" s="1"/>
    </row>
    <row r="2233" spans="3:8" x14ac:dyDescent="0.2">
      <c r="C2233" s="1"/>
      <c r="D2233" s="1"/>
      <c r="E2233" s="1"/>
      <c r="F2233" s="1"/>
      <c r="G2233" s="1"/>
      <c r="H2233" s="1"/>
    </row>
    <row r="2234" spans="3:8" x14ac:dyDescent="0.2">
      <c r="C2234" s="1"/>
      <c r="D2234" s="1"/>
      <c r="E2234" s="1"/>
      <c r="F2234" s="1"/>
      <c r="G2234" s="1"/>
      <c r="H2234" s="1"/>
    </row>
    <row r="2235" spans="3:8" x14ac:dyDescent="0.2">
      <c r="C2235" s="1"/>
      <c r="D2235" s="1"/>
      <c r="E2235" s="1"/>
      <c r="F2235" s="1"/>
      <c r="G2235" s="1"/>
      <c r="H2235" s="1"/>
    </row>
    <row r="2236" spans="3:8" x14ac:dyDescent="0.2">
      <c r="C2236" s="1"/>
      <c r="D2236" s="1"/>
      <c r="E2236" s="1"/>
      <c r="F2236" s="1"/>
      <c r="G2236" s="1"/>
      <c r="H2236" s="1"/>
    </row>
    <row r="2237" spans="3:8" x14ac:dyDescent="0.2">
      <c r="C2237" s="1"/>
      <c r="D2237" s="1"/>
      <c r="E2237" s="1"/>
      <c r="F2237" s="1"/>
      <c r="G2237" s="1"/>
      <c r="H2237" s="1"/>
    </row>
    <row r="2238" spans="3:8" x14ac:dyDescent="0.2">
      <c r="C2238" s="1"/>
      <c r="D2238" s="1"/>
      <c r="E2238" s="1"/>
      <c r="F2238" s="1"/>
      <c r="G2238" s="1"/>
      <c r="H2238" s="1"/>
    </row>
    <row r="2239" spans="3:8" x14ac:dyDescent="0.2">
      <c r="C2239" s="1"/>
      <c r="D2239" s="1"/>
      <c r="E2239" s="1"/>
      <c r="F2239" s="1"/>
      <c r="G2239" s="1"/>
      <c r="H2239" s="1"/>
    </row>
    <row r="2240" spans="3:8" x14ac:dyDescent="0.2">
      <c r="C2240" s="1"/>
      <c r="D2240" s="1"/>
      <c r="E2240" s="1"/>
      <c r="F2240" s="1"/>
      <c r="G2240" s="1"/>
      <c r="H2240" s="1"/>
    </row>
    <row r="2241" spans="3:8" x14ac:dyDescent="0.2">
      <c r="C2241" s="1"/>
      <c r="D2241" s="1"/>
      <c r="E2241" s="1"/>
      <c r="F2241" s="1"/>
      <c r="G2241" s="1"/>
      <c r="H2241" s="1"/>
    </row>
    <row r="2242" spans="3:8" x14ac:dyDescent="0.2">
      <c r="C2242" s="1"/>
      <c r="D2242" s="1"/>
      <c r="E2242" s="1"/>
      <c r="F2242" s="1"/>
      <c r="G2242" s="1"/>
      <c r="H2242" s="1"/>
    </row>
    <row r="2243" spans="3:8" x14ac:dyDescent="0.2">
      <c r="C2243" s="1"/>
      <c r="D2243" s="1"/>
      <c r="E2243" s="1"/>
      <c r="F2243" s="1"/>
      <c r="G2243" s="1"/>
      <c r="H2243" s="1"/>
    </row>
    <row r="2244" spans="3:8" x14ac:dyDescent="0.2">
      <c r="C2244" s="1"/>
      <c r="D2244" s="1"/>
      <c r="E2244" s="1"/>
      <c r="F2244" s="1"/>
      <c r="G2244" s="1"/>
      <c r="H2244" s="1"/>
    </row>
    <row r="2245" spans="3:8" x14ac:dyDescent="0.2">
      <c r="C2245" s="1"/>
      <c r="D2245" s="1"/>
      <c r="E2245" s="1"/>
      <c r="F2245" s="1"/>
      <c r="G2245" s="1"/>
      <c r="H2245" s="1"/>
    </row>
    <row r="2246" spans="3:8" x14ac:dyDescent="0.2">
      <c r="C2246" s="1"/>
      <c r="D2246" s="1"/>
      <c r="E2246" s="1"/>
      <c r="F2246" s="1"/>
      <c r="G2246" s="1"/>
      <c r="H2246" s="1"/>
    </row>
    <row r="2247" spans="3:8" x14ac:dyDescent="0.2">
      <c r="C2247" s="1"/>
      <c r="D2247" s="1"/>
      <c r="E2247" s="1"/>
      <c r="F2247" s="1"/>
      <c r="G2247" s="1"/>
      <c r="H2247" s="1"/>
    </row>
    <row r="2248" spans="3:8" x14ac:dyDescent="0.2">
      <c r="C2248" s="1"/>
      <c r="D2248" s="1"/>
      <c r="E2248" s="1"/>
      <c r="F2248" s="1"/>
      <c r="G2248" s="1"/>
      <c r="H2248" s="1"/>
    </row>
    <row r="2249" spans="3:8" x14ac:dyDescent="0.2">
      <c r="C2249" s="1"/>
      <c r="D2249" s="1"/>
      <c r="E2249" s="1"/>
      <c r="F2249" s="1"/>
      <c r="G2249" s="1"/>
      <c r="H2249" s="1"/>
    </row>
    <row r="2250" spans="3:8" x14ac:dyDescent="0.2">
      <c r="C2250" s="1"/>
      <c r="D2250" s="1"/>
      <c r="E2250" s="1"/>
      <c r="F2250" s="1"/>
      <c r="G2250" s="1"/>
      <c r="H2250" s="1"/>
    </row>
    <row r="2251" spans="3:8" x14ac:dyDescent="0.2">
      <c r="C2251" s="1"/>
      <c r="D2251" s="1"/>
      <c r="E2251" s="1"/>
      <c r="F2251" s="1"/>
      <c r="G2251" s="1"/>
      <c r="H2251" s="1"/>
    </row>
    <row r="2252" spans="3:8" x14ac:dyDescent="0.2">
      <c r="C2252" s="1"/>
      <c r="D2252" s="1"/>
      <c r="E2252" s="1"/>
      <c r="F2252" s="1"/>
      <c r="G2252" s="1"/>
      <c r="H2252" s="1"/>
    </row>
    <row r="2253" spans="3:8" x14ac:dyDescent="0.2">
      <c r="C2253" s="1"/>
      <c r="D2253" s="1"/>
      <c r="E2253" s="1"/>
      <c r="F2253" s="1"/>
      <c r="G2253" s="1"/>
      <c r="H2253" s="1"/>
    </row>
    <row r="2254" spans="3:8" x14ac:dyDescent="0.2">
      <c r="C2254" s="1"/>
      <c r="D2254" s="1"/>
      <c r="E2254" s="1"/>
      <c r="F2254" s="1"/>
      <c r="G2254" s="1"/>
      <c r="H2254" s="1"/>
    </row>
    <row r="2255" spans="3:8" x14ac:dyDescent="0.2">
      <c r="C2255" s="1"/>
      <c r="D2255" s="1"/>
      <c r="E2255" s="1"/>
      <c r="F2255" s="1"/>
      <c r="G2255" s="1"/>
      <c r="H2255" s="1"/>
    </row>
    <row r="2256" spans="3:8" x14ac:dyDescent="0.2">
      <c r="C2256" s="1"/>
      <c r="D2256" s="1"/>
      <c r="E2256" s="1"/>
      <c r="F2256" s="1"/>
      <c r="G2256" s="1"/>
      <c r="H2256" s="1"/>
    </row>
    <row r="2257" spans="3:8" x14ac:dyDescent="0.2">
      <c r="C2257" s="1"/>
      <c r="D2257" s="1"/>
      <c r="E2257" s="1"/>
      <c r="F2257" s="1"/>
      <c r="G2257" s="1"/>
      <c r="H2257" s="1"/>
    </row>
    <row r="2258" spans="3:8" x14ac:dyDescent="0.2">
      <c r="C2258" s="1"/>
      <c r="D2258" s="1"/>
      <c r="E2258" s="1"/>
      <c r="F2258" s="1"/>
      <c r="G2258" s="1"/>
      <c r="H2258" s="1"/>
    </row>
    <row r="2259" spans="3:8" x14ac:dyDescent="0.2">
      <c r="C2259" s="1"/>
      <c r="D2259" s="1"/>
      <c r="E2259" s="1"/>
      <c r="F2259" s="1"/>
      <c r="G2259" s="1"/>
      <c r="H2259" s="1"/>
    </row>
    <row r="2260" spans="3:8" x14ac:dyDescent="0.2">
      <c r="C2260" s="1"/>
      <c r="D2260" s="1"/>
      <c r="E2260" s="1"/>
      <c r="F2260" s="1"/>
      <c r="G2260" s="1"/>
      <c r="H2260" s="1"/>
    </row>
    <row r="2261" spans="3:8" x14ac:dyDescent="0.2">
      <c r="C2261" s="1"/>
      <c r="D2261" s="1"/>
      <c r="E2261" s="1"/>
      <c r="F2261" s="1"/>
      <c r="G2261" s="1"/>
      <c r="H2261" s="1"/>
    </row>
    <row r="2262" spans="3:8" x14ac:dyDescent="0.2">
      <c r="C2262" s="1"/>
      <c r="D2262" s="1"/>
      <c r="E2262" s="1"/>
      <c r="F2262" s="1"/>
      <c r="G2262" s="1"/>
      <c r="H2262" s="1"/>
    </row>
    <row r="2263" spans="3:8" x14ac:dyDescent="0.2">
      <c r="C2263" s="1"/>
      <c r="D2263" s="1"/>
      <c r="E2263" s="1"/>
      <c r="F2263" s="1"/>
      <c r="G2263" s="1"/>
      <c r="H2263" s="1"/>
    </row>
    <row r="2264" spans="3:8" x14ac:dyDescent="0.2">
      <c r="C2264" s="1"/>
      <c r="D2264" s="1"/>
      <c r="E2264" s="1"/>
      <c r="F2264" s="1"/>
      <c r="G2264" s="1"/>
      <c r="H2264" s="1"/>
    </row>
    <row r="2265" spans="3:8" x14ac:dyDescent="0.2">
      <c r="C2265" s="1"/>
      <c r="D2265" s="1"/>
      <c r="E2265" s="1"/>
      <c r="F2265" s="1"/>
      <c r="G2265" s="1"/>
      <c r="H2265" s="1"/>
    </row>
    <row r="2266" spans="3:8" x14ac:dyDescent="0.2">
      <c r="C2266" s="1"/>
      <c r="D2266" s="1"/>
      <c r="E2266" s="1"/>
      <c r="F2266" s="1"/>
      <c r="G2266" s="1"/>
      <c r="H2266" s="1"/>
    </row>
    <row r="2267" spans="3:8" x14ac:dyDescent="0.2">
      <c r="C2267" s="1"/>
      <c r="D2267" s="1"/>
      <c r="E2267" s="1"/>
      <c r="F2267" s="1"/>
      <c r="G2267" s="1"/>
      <c r="H2267" s="1"/>
    </row>
    <row r="2268" spans="3:8" x14ac:dyDescent="0.2">
      <c r="C2268" s="1"/>
      <c r="D2268" s="1"/>
      <c r="E2268" s="1"/>
      <c r="F2268" s="1"/>
      <c r="G2268" s="1"/>
      <c r="H2268" s="1"/>
    </row>
    <row r="2269" spans="3:8" x14ac:dyDescent="0.2">
      <c r="C2269" s="1"/>
      <c r="D2269" s="1"/>
      <c r="E2269" s="1"/>
      <c r="F2269" s="1"/>
      <c r="G2269" s="1"/>
      <c r="H2269" s="1"/>
    </row>
    <row r="2270" spans="3:8" x14ac:dyDescent="0.2">
      <c r="C2270" s="1"/>
      <c r="D2270" s="1"/>
      <c r="E2270" s="1"/>
      <c r="F2270" s="1"/>
      <c r="G2270" s="1"/>
      <c r="H2270" s="1"/>
    </row>
    <row r="2271" spans="3:8" x14ac:dyDescent="0.2">
      <c r="C2271" s="1"/>
      <c r="D2271" s="1"/>
      <c r="E2271" s="1"/>
      <c r="F2271" s="1"/>
      <c r="G2271" s="1"/>
      <c r="H2271" s="1"/>
    </row>
    <row r="2272" spans="3:8" x14ac:dyDescent="0.2">
      <c r="C2272" s="1"/>
      <c r="D2272" s="1"/>
      <c r="E2272" s="1"/>
      <c r="F2272" s="1"/>
      <c r="G2272" s="1"/>
      <c r="H2272" s="1"/>
    </row>
    <row r="2273" spans="3:8" x14ac:dyDescent="0.2">
      <c r="C2273" s="1"/>
      <c r="D2273" s="1"/>
      <c r="E2273" s="1"/>
      <c r="F2273" s="1"/>
      <c r="G2273" s="1"/>
      <c r="H2273" s="1"/>
    </row>
    <row r="2274" spans="3:8" x14ac:dyDescent="0.2">
      <c r="C2274" s="1"/>
      <c r="D2274" s="1"/>
      <c r="E2274" s="1"/>
      <c r="F2274" s="1"/>
      <c r="G2274" s="1"/>
      <c r="H2274" s="1"/>
    </row>
    <row r="2275" spans="3:8" x14ac:dyDescent="0.2">
      <c r="C2275" s="1"/>
      <c r="D2275" s="1"/>
      <c r="E2275" s="1"/>
      <c r="F2275" s="1"/>
      <c r="G2275" s="1"/>
      <c r="H2275" s="1"/>
    </row>
    <row r="2276" spans="3:8" x14ac:dyDescent="0.2">
      <c r="C2276" s="1"/>
      <c r="D2276" s="1"/>
      <c r="E2276" s="1"/>
      <c r="F2276" s="1"/>
      <c r="G2276" s="1"/>
      <c r="H2276" s="1"/>
    </row>
    <row r="2277" spans="3:8" x14ac:dyDescent="0.2">
      <c r="C2277" s="1"/>
      <c r="D2277" s="1"/>
      <c r="E2277" s="1"/>
      <c r="F2277" s="1"/>
      <c r="G2277" s="1"/>
      <c r="H2277" s="1"/>
    </row>
    <row r="2278" spans="3:8" x14ac:dyDescent="0.2">
      <c r="C2278" s="1"/>
      <c r="D2278" s="1"/>
      <c r="E2278" s="1"/>
      <c r="F2278" s="1"/>
      <c r="G2278" s="1"/>
      <c r="H2278" s="1"/>
    </row>
    <row r="2279" spans="3:8" x14ac:dyDescent="0.2">
      <c r="C2279" s="1"/>
      <c r="D2279" s="1"/>
      <c r="E2279" s="1"/>
      <c r="F2279" s="1"/>
      <c r="G2279" s="1"/>
      <c r="H2279" s="1"/>
    </row>
    <row r="2280" spans="3:8" x14ac:dyDescent="0.2">
      <c r="C2280" s="1"/>
      <c r="D2280" s="1"/>
      <c r="E2280" s="1"/>
      <c r="F2280" s="1"/>
      <c r="G2280" s="1"/>
      <c r="H2280" s="1"/>
    </row>
    <row r="2281" spans="3:8" x14ac:dyDescent="0.2">
      <c r="C2281" s="1"/>
      <c r="D2281" s="1"/>
      <c r="E2281" s="1"/>
      <c r="F2281" s="1"/>
      <c r="G2281" s="1"/>
      <c r="H2281" s="1"/>
    </row>
    <row r="2282" spans="3:8" x14ac:dyDescent="0.2">
      <c r="C2282" s="1"/>
      <c r="D2282" s="1"/>
      <c r="E2282" s="1"/>
      <c r="F2282" s="1"/>
      <c r="G2282" s="1"/>
      <c r="H2282" s="1"/>
    </row>
    <row r="2283" spans="3:8" x14ac:dyDescent="0.2">
      <c r="C2283" s="1"/>
      <c r="D2283" s="1"/>
      <c r="E2283" s="1"/>
      <c r="F2283" s="1"/>
      <c r="G2283" s="1"/>
      <c r="H2283" s="1"/>
    </row>
    <row r="2284" spans="3:8" x14ac:dyDescent="0.2">
      <c r="C2284" s="1"/>
      <c r="D2284" s="1"/>
      <c r="E2284" s="1"/>
      <c r="F2284" s="1"/>
      <c r="G2284" s="1"/>
      <c r="H2284" s="1"/>
    </row>
    <row r="2285" spans="3:8" x14ac:dyDescent="0.2">
      <c r="C2285" s="1"/>
      <c r="D2285" s="1"/>
      <c r="E2285" s="1"/>
      <c r="F2285" s="1"/>
      <c r="G2285" s="1"/>
      <c r="H2285" s="1"/>
    </row>
    <row r="2286" spans="3:8" x14ac:dyDescent="0.2">
      <c r="C2286" s="1"/>
      <c r="D2286" s="1"/>
      <c r="E2286" s="1"/>
      <c r="F2286" s="1"/>
      <c r="G2286" s="1"/>
      <c r="H2286" s="1"/>
    </row>
    <row r="2287" spans="3:8" x14ac:dyDescent="0.2">
      <c r="C2287" s="1"/>
      <c r="D2287" s="1"/>
      <c r="E2287" s="1"/>
      <c r="F2287" s="1"/>
      <c r="G2287" s="1"/>
      <c r="H2287" s="1"/>
    </row>
    <row r="2288" spans="3:8" x14ac:dyDescent="0.2">
      <c r="C2288" s="1"/>
      <c r="D2288" s="1"/>
      <c r="E2288" s="1"/>
      <c r="F2288" s="1"/>
      <c r="G2288" s="1"/>
      <c r="H2288" s="1"/>
    </row>
    <row r="2289" spans="3:8" x14ac:dyDescent="0.2">
      <c r="C2289" s="1"/>
      <c r="D2289" s="1"/>
      <c r="E2289" s="1"/>
      <c r="F2289" s="1"/>
      <c r="G2289" s="1"/>
      <c r="H2289" s="1"/>
    </row>
    <row r="2290" spans="3:8" x14ac:dyDescent="0.2">
      <c r="C2290" s="1"/>
      <c r="D2290" s="1"/>
      <c r="E2290" s="1"/>
      <c r="F2290" s="1"/>
      <c r="G2290" s="1"/>
      <c r="H2290" s="1"/>
    </row>
    <row r="2291" spans="3:8" x14ac:dyDescent="0.2">
      <c r="C2291" s="1"/>
      <c r="D2291" s="1"/>
      <c r="E2291" s="1"/>
      <c r="F2291" s="1"/>
      <c r="G2291" s="1"/>
      <c r="H2291" s="1"/>
    </row>
    <row r="2292" spans="3:8" x14ac:dyDescent="0.2">
      <c r="C2292" s="1"/>
      <c r="D2292" s="1"/>
      <c r="E2292" s="1"/>
      <c r="F2292" s="1"/>
      <c r="G2292" s="1"/>
      <c r="H2292" s="1"/>
    </row>
    <row r="2293" spans="3:8" x14ac:dyDescent="0.2">
      <c r="C2293" s="1"/>
      <c r="D2293" s="1"/>
      <c r="E2293" s="1"/>
      <c r="F2293" s="1"/>
      <c r="G2293" s="1"/>
      <c r="H2293" s="1"/>
    </row>
    <row r="2294" spans="3:8" x14ac:dyDescent="0.2">
      <c r="C2294" s="1"/>
      <c r="D2294" s="1"/>
      <c r="E2294" s="1"/>
      <c r="F2294" s="1"/>
      <c r="G2294" s="1"/>
      <c r="H2294" s="1"/>
    </row>
    <row r="2295" spans="3:8" x14ac:dyDescent="0.2">
      <c r="C2295" s="1"/>
      <c r="D2295" s="1"/>
      <c r="E2295" s="1"/>
      <c r="F2295" s="1"/>
      <c r="G2295" s="1"/>
      <c r="H2295" s="1"/>
    </row>
    <row r="2296" spans="3:8" x14ac:dyDescent="0.2">
      <c r="C2296" s="1"/>
      <c r="D2296" s="1"/>
      <c r="E2296" s="1"/>
      <c r="F2296" s="1"/>
      <c r="G2296" s="1"/>
      <c r="H2296" s="1"/>
    </row>
    <row r="2297" spans="3:8" x14ac:dyDescent="0.2">
      <c r="C2297" s="1"/>
      <c r="D2297" s="1"/>
      <c r="E2297" s="1"/>
      <c r="F2297" s="1"/>
      <c r="G2297" s="1"/>
      <c r="H2297" s="1"/>
    </row>
    <row r="2298" spans="3:8" x14ac:dyDescent="0.2">
      <c r="C2298" s="1"/>
      <c r="D2298" s="1"/>
      <c r="E2298" s="1"/>
      <c r="F2298" s="1"/>
      <c r="G2298" s="1"/>
      <c r="H2298" s="1"/>
    </row>
    <row r="2299" spans="3:8" x14ac:dyDescent="0.2">
      <c r="C2299" s="1"/>
      <c r="D2299" s="1"/>
      <c r="E2299" s="1"/>
      <c r="F2299" s="1"/>
      <c r="G2299" s="1"/>
      <c r="H2299" s="1"/>
    </row>
    <row r="2300" spans="3:8" x14ac:dyDescent="0.2">
      <c r="C2300" s="1"/>
      <c r="D2300" s="1"/>
      <c r="E2300" s="1"/>
      <c r="F2300" s="1"/>
      <c r="G2300" s="1"/>
      <c r="H2300" s="1"/>
    </row>
    <row r="2301" spans="3:8" x14ac:dyDescent="0.2">
      <c r="C2301" s="1"/>
      <c r="D2301" s="1"/>
      <c r="E2301" s="1"/>
      <c r="F2301" s="1"/>
      <c r="G2301" s="1"/>
      <c r="H2301" s="1"/>
    </row>
    <row r="2302" spans="3:8" x14ac:dyDescent="0.2">
      <c r="C2302" s="1"/>
      <c r="D2302" s="1"/>
      <c r="E2302" s="1"/>
      <c r="F2302" s="1"/>
      <c r="G2302" s="1"/>
      <c r="H2302" s="1"/>
    </row>
    <row r="2303" spans="3:8" x14ac:dyDescent="0.2">
      <c r="C2303" s="1"/>
      <c r="D2303" s="1"/>
      <c r="E2303" s="1"/>
      <c r="F2303" s="1"/>
      <c r="G2303" s="1"/>
      <c r="H2303" s="1"/>
    </row>
    <row r="2304" spans="3:8" x14ac:dyDescent="0.2">
      <c r="C2304" s="1"/>
      <c r="D2304" s="1"/>
      <c r="E2304" s="1"/>
      <c r="F2304" s="1"/>
      <c r="G2304" s="1"/>
      <c r="H2304" s="1"/>
    </row>
    <row r="2305" spans="3:8" x14ac:dyDescent="0.2">
      <c r="C2305" s="1"/>
      <c r="D2305" s="1"/>
      <c r="E2305" s="1"/>
      <c r="F2305" s="1"/>
      <c r="G2305" s="1"/>
      <c r="H2305" s="1"/>
    </row>
    <row r="2306" spans="3:8" x14ac:dyDescent="0.2">
      <c r="C2306" s="1"/>
      <c r="D2306" s="1"/>
      <c r="E2306" s="1"/>
      <c r="F2306" s="1"/>
      <c r="G2306" s="1"/>
      <c r="H2306" s="1"/>
    </row>
    <row r="2307" spans="3:8" x14ac:dyDescent="0.2">
      <c r="C2307" s="1"/>
      <c r="D2307" s="1"/>
      <c r="E2307" s="1"/>
      <c r="F2307" s="1"/>
      <c r="G2307" s="1"/>
      <c r="H2307" s="1"/>
    </row>
    <row r="2308" spans="3:8" x14ac:dyDescent="0.2">
      <c r="C2308" s="1"/>
      <c r="D2308" s="1"/>
      <c r="E2308" s="1"/>
      <c r="F2308" s="1"/>
      <c r="G2308" s="1"/>
      <c r="H2308" s="1"/>
    </row>
    <row r="2309" spans="3:8" x14ac:dyDescent="0.2">
      <c r="C2309" s="1"/>
      <c r="D2309" s="1"/>
      <c r="E2309" s="1"/>
      <c r="F2309" s="1"/>
      <c r="G2309" s="1"/>
      <c r="H2309" s="1"/>
    </row>
    <row r="2310" spans="3:8" x14ac:dyDescent="0.2">
      <c r="C2310" s="1"/>
      <c r="D2310" s="1"/>
      <c r="E2310" s="1"/>
      <c r="F2310" s="1"/>
      <c r="G2310" s="1"/>
      <c r="H2310" s="1"/>
    </row>
    <row r="2311" spans="3:8" x14ac:dyDescent="0.2">
      <c r="C2311" s="1"/>
      <c r="D2311" s="1"/>
      <c r="E2311" s="1"/>
      <c r="F2311" s="1"/>
      <c r="G2311" s="1"/>
      <c r="H2311" s="1"/>
    </row>
    <row r="2312" spans="3:8" x14ac:dyDescent="0.2">
      <c r="C2312" s="1"/>
      <c r="D2312" s="1"/>
      <c r="E2312" s="1"/>
      <c r="F2312" s="1"/>
      <c r="G2312" s="1"/>
      <c r="H2312" s="1"/>
    </row>
    <row r="2313" spans="3:8" x14ac:dyDescent="0.2">
      <c r="C2313" s="1"/>
      <c r="D2313" s="1"/>
      <c r="E2313" s="1"/>
      <c r="F2313" s="1"/>
      <c r="G2313" s="1"/>
      <c r="H2313" s="1"/>
    </row>
    <row r="2314" spans="3:8" x14ac:dyDescent="0.2">
      <c r="C2314" s="1"/>
      <c r="D2314" s="1"/>
      <c r="E2314" s="1"/>
      <c r="F2314" s="1"/>
      <c r="G2314" s="1"/>
      <c r="H2314" s="1"/>
    </row>
    <row r="2315" spans="3:8" x14ac:dyDescent="0.2">
      <c r="C2315" s="1"/>
      <c r="D2315" s="1"/>
      <c r="E2315" s="1"/>
      <c r="F2315" s="1"/>
      <c r="G2315" s="1"/>
      <c r="H2315" s="1"/>
    </row>
    <row r="2316" spans="3:8" x14ac:dyDescent="0.2">
      <c r="C2316" s="1"/>
      <c r="D2316" s="1"/>
      <c r="E2316" s="1"/>
      <c r="F2316" s="1"/>
      <c r="G2316" s="1"/>
      <c r="H2316" s="1"/>
    </row>
    <row r="2317" spans="3:8" x14ac:dyDescent="0.2">
      <c r="C2317" s="1"/>
      <c r="D2317" s="1"/>
      <c r="E2317" s="1"/>
      <c r="F2317" s="1"/>
      <c r="G2317" s="1"/>
      <c r="H2317" s="1"/>
    </row>
    <row r="2318" spans="3:8" x14ac:dyDescent="0.2">
      <c r="C2318" s="1"/>
      <c r="D2318" s="1"/>
      <c r="E2318" s="1"/>
      <c r="F2318" s="1"/>
      <c r="G2318" s="1"/>
      <c r="H2318" s="1"/>
    </row>
    <row r="2319" spans="3:8" x14ac:dyDescent="0.2">
      <c r="C2319" s="1"/>
      <c r="D2319" s="1"/>
      <c r="E2319" s="1"/>
      <c r="F2319" s="1"/>
      <c r="G2319" s="1"/>
      <c r="H2319" s="1"/>
    </row>
    <row r="2320" spans="3:8" x14ac:dyDescent="0.2">
      <c r="C2320" s="1"/>
      <c r="D2320" s="1"/>
      <c r="E2320" s="1"/>
      <c r="F2320" s="1"/>
      <c r="G2320" s="1"/>
      <c r="H2320" s="1"/>
    </row>
    <row r="2321" spans="3:8" x14ac:dyDescent="0.2">
      <c r="C2321" s="1"/>
      <c r="D2321" s="1"/>
      <c r="E2321" s="1"/>
      <c r="F2321" s="1"/>
      <c r="G2321" s="1"/>
      <c r="H2321" s="1"/>
    </row>
    <row r="2322" spans="3:8" x14ac:dyDescent="0.2">
      <c r="C2322" s="1"/>
      <c r="D2322" s="1"/>
      <c r="E2322" s="1"/>
      <c r="F2322" s="1"/>
      <c r="G2322" s="1"/>
      <c r="H2322" s="1"/>
    </row>
    <row r="2323" spans="3:8" x14ac:dyDescent="0.2">
      <c r="C2323" s="1"/>
      <c r="D2323" s="1"/>
      <c r="E2323" s="1"/>
      <c r="F2323" s="1"/>
      <c r="G2323" s="1"/>
      <c r="H2323" s="1"/>
    </row>
    <row r="2324" spans="3:8" x14ac:dyDescent="0.2">
      <c r="C2324" s="1"/>
      <c r="D2324" s="1"/>
      <c r="E2324" s="1"/>
      <c r="F2324" s="1"/>
      <c r="G2324" s="1"/>
      <c r="H2324" s="1"/>
    </row>
    <row r="2325" spans="3:8" x14ac:dyDescent="0.2">
      <c r="C2325" s="1"/>
      <c r="D2325" s="1"/>
      <c r="E2325" s="1"/>
      <c r="F2325" s="1"/>
      <c r="G2325" s="1"/>
      <c r="H2325" s="1"/>
    </row>
    <row r="2326" spans="3:8" x14ac:dyDescent="0.2">
      <c r="C2326" s="1"/>
      <c r="D2326" s="1"/>
      <c r="E2326" s="1"/>
      <c r="F2326" s="1"/>
      <c r="G2326" s="1"/>
      <c r="H2326" s="1"/>
    </row>
    <row r="2327" spans="3:8" x14ac:dyDescent="0.2">
      <c r="C2327" s="1"/>
      <c r="D2327" s="1"/>
      <c r="E2327" s="1"/>
      <c r="F2327" s="1"/>
      <c r="G2327" s="1"/>
      <c r="H2327" s="1"/>
    </row>
    <row r="2328" spans="3:8" x14ac:dyDescent="0.2">
      <c r="C2328" s="1"/>
      <c r="D2328" s="1"/>
      <c r="E2328" s="1"/>
      <c r="F2328" s="1"/>
      <c r="G2328" s="1"/>
      <c r="H2328" s="1"/>
    </row>
    <row r="2329" spans="3:8" x14ac:dyDescent="0.2">
      <c r="C2329" s="1"/>
      <c r="D2329" s="1"/>
      <c r="E2329" s="1"/>
      <c r="F2329" s="1"/>
      <c r="G2329" s="1"/>
      <c r="H2329" s="1"/>
    </row>
    <row r="2330" spans="3:8" x14ac:dyDescent="0.2">
      <c r="C2330" s="1"/>
      <c r="D2330" s="1"/>
      <c r="E2330" s="1"/>
      <c r="F2330" s="1"/>
      <c r="G2330" s="1"/>
      <c r="H2330" s="1"/>
    </row>
    <row r="2331" spans="3:8" x14ac:dyDescent="0.2">
      <c r="C2331" s="1"/>
      <c r="D2331" s="1"/>
      <c r="E2331" s="1"/>
      <c r="F2331" s="1"/>
      <c r="G2331" s="1"/>
      <c r="H2331" s="1"/>
    </row>
    <row r="2332" spans="3:8" x14ac:dyDescent="0.2">
      <c r="C2332" s="1"/>
      <c r="D2332" s="1"/>
      <c r="E2332" s="1"/>
      <c r="F2332" s="1"/>
      <c r="G2332" s="1"/>
      <c r="H2332" s="1"/>
    </row>
    <row r="2333" spans="3:8" x14ac:dyDescent="0.2">
      <c r="C2333" s="1"/>
      <c r="D2333" s="1"/>
      <c r="E2333" s="1"/>
      <c r="F2333" s="1"/>
      <c r="G2333" s="1"/>
      <c r="H2333" s="1"/>
    </row>
    <row r="2334" spans="3:8" x14ac:dyDescent="0.2">
      <c r="C2334" s="1"/>
      <c r="D2334" s="1"/>
      <c r="E2334" s="1"/>
      <c r="F2334" s="1"/>
      <c r="G2334" s="1"/>
      <c r="H2334" s="1"/>
    </row>
    <row r="2335" spans="3:8" x14ac:dyDescent="0.2">
      <c r="C2335" s="1"/>
      <c r="D2335" s="1"/>
      <c r="E2335" s="1"/>
      <c r="F2335" s="1"/>
      <c r="G2335" s="1"/>
      <c r="H2335" s="1"/>
    </row>
    <row r="2336" spans="3:8" x14ac:dyDescent="0.2">
      <c r="C2336" s="1"/>
      <c r="D2336" s="1"/>
      <c r="E2336" s="1"/>
      <c r="F2336" s="1"/>
      <c r="G2336" s="1"/>
      <c r="H2336" s="1"/>
    </row>
    <row r="2337" spans="3:8" x14ac:dyDescent="0.2">
      <c r="C2337" s="1"/>
      <c r="D2337" s="1"/>
      <c r="E2337" s="1"/>
      <c r="F2337" s="1"/>
      <c r="G2337" s="1"/>
      <c r="H2337" s="1"/>
    </row>
    <row r="2338" spans="3:8" x14ac:dyDescent="0.2">
      <c r="C2338" s="1"/>
      <c r="D2338" s="1"/>
      <c r="E2338" s="1"/>
      <c r="F2338" s="1"/>
      <c r="G2338" s="1"/>
      <c r="H2338" s="1"/>
    </row>
    <row r="2339" spans="3:8" x14ac:dyDescent="0.2">
      <c r="C2339" s="1"/>
      <c r="D2339" s="1"/>
      <c r="E2339" s="1"/>
      <c r="F2339" s="1"/>
      <c r="G2339" s="1"/>
      <c r="H2339" s="1"/>
    </row>
    <row r="2340" spans="3:8" x14ac:dyDescent="0.2">
      <c r="C2340" s="1"/>
      <c r="D2340" s="1"/>
      <c r="E2340" s="1"/>
      <c r="F2340" s="1"/>
      <c r="G2340" s="1"/>
      <c r="H2340" s="1"/>
    </row>
    <row r="2341" spans="3:8" x14ac:dyDescent="0.2">
      <c r="C2341" s="1"/>
      <c r="D2341" s="1"/>
      <c r="E2341" s="1"/>
      <c r="F2341" s="1"/>
      <c r="G2341" s="1"/>
      <c r="H2341" s="1"/>
    </row>
    <row r="2342" spans="3:8" x14ac:dyDescent="0.2">
      <c r="C2342" s="1"/>
      <c r="D2342" s="1"/>
      <c r="E2342" s="1"/>
      <c r="F2342" s="1"/>
      <c r="G2342" s="1"/>
      <c r="H2342" s="1"/>
    </row>
    <row r="2343" spans="3:8" x14ac:dyDescent="0.2">
      <c r="C2343" s="1"/>
      <c r="D2343" s="1"/>
      <c r="E2343" s="1"/>
      <c r="F2343" s="1"/>
      <c r="G2343" s="1"/>
      <c r="H2343" s="1"/>
    </row>
    <row r="2344" spans="3:8" x14ac:dyDescent="0.2">
      <c r="C2344" s="1"/>
      <c r="D2344" s="1"/>
      <c r="E2344" s="1"/>
      <c r="F2344" s="1"/>
      <c r="G2344" s="1"/>
      <c r="H2344" s="1"/>
    </row>
    <row r="2345" spans="3:8" x14ac:dyDescent="0.2">
      <c r="C2345" s="1"/>
      <c r="D2345" s="1"/>
      <c r="E2345" s="1"/>
      <c r="F2345" s="1"/>
      <c r="G2345" s="1"/>
      <c r="H2345" s="1"/>
    </row>
    <row r="2346" spans="3:8" x14ac:dyDescent="0.2">
      <c r="C2346" s="1"/>
      <c r="D2346" s="1"/>
      <c r="E2346" s="1"/>
      <c r="F2346" s="1"/>
      <c r="G2346" s="1"/>
      <c r="H2346" s="1"/>
    </row>
    <row r="2347" spans="3:8" x14ac:dyDescent="0.2">
      <c r="C2347" s="1"/>
      <c r="D2347" s="1"/>
      <c r="E2347" s="1"/>
      <c r="F2347" s="1"/>
      <c r="G2347" s="1"/>
      <c r="H2347" s="1"/>
    </row>
    <row r="2348" spans="3:8" x14ac:dyDescent="0.2">
      <c r="C2348" s="1"/>
      <c r="D2348" s="1"/>
      <c r="E2348" s="1"/>
      <c r="F2348" s="1"/>
      <c r="G2348" s="1"/>
      <c r="H2348" s="1"/>
    </row>
    <row r="2349" spans="3:8" x14ac:dyDescent="0.2">
      <c r="C2349" s="1"/>
      <c r="D2349" s="1"/>
      <c r="E2349" s="1"/>
      <c r="F2349" s="1"/>
      <c r="G2349" s="1"/>
      <c r="H2349" s="1"/>
    </row>
    <row r="2350" spans="3:8" x14ac:dyDescent="0.2">
      <c r="C2350" s="1"/>
      <c r="D2350" s="1"/>
      <c r="E2350" s="1"/>
      <c r="F2350" s="1"/>
      <c r="G2350" s="1"/>
      <c r="H2350" s="1"/>
    </row>
    <row r="2351" spans="3:8" x14ac:dyDescent="0.2">
      <c r="C2351" s="1"/>
      <c r="D2351" s="1"/>
      <c r="E2351" s="1"/>
      <c r="F2351" s="1"/>
      <c r="G2351" s="1"/>
      <c r="H2351" s="1"/>
    </row>
    <row r="2352" spans="3:8" x14ac:dyDescent="0.2">
      <c r="C2352" s="1"/>
      <c r="D2352" s="1"/>
      <c r="E2352" s="1"/>
      <c r="F2352" s="1"/>
      <c r="G2352" s="1"/>
      <c r="H2352" s="1"/>
    </row>
    <row r="2353" spans="3:8" x14ac:dyDescent="0.2">
      <c r="C2353" s="1"/>
      <c r="D2353" s="1"/>
      <c r="E2353" s="1"/>
      <c r="F2353" s="1"/>
      <c r="G2353" s="1"/>
      <c r="H2353" s="1"/>
    </row>
    <row r="2354" spans="3:8" x14ac:dyDescent="0.2">
      <c r="C2354" s="1"/>
      <c r="D2354" s="1"/>
      <c r="E2354" s="1"/>
      <c r="F2354" s="1"/>
      <c r="G2354" s="1"/>
      <c r="H2354" s="1"/>
    </row>
    <row r="2355" spans="3:8" x14ac:dyDescent="0.2">
      <c r="C2355" s="1"/>
      <c r="D2355" s="1"/>
      <c r="E2355" s="1"/>
      <c r="F2355" s="1"/>
      <c r="G2355" s="1"/>
      <c r="H2355" s="1"/>
    </row>
    <row r="2356" spans="3:8" x14ac:dyDescent="0.2">
      <c r="C2356" s="1"/>
      <c r="D2356" s="1"/>
      <c r="E2356" s="1"/>
      <c r="F2356" s="1"/>
      <c r="G2356" s="1"/>
      <c r="H2356" s="1"/>
    </row>
    <row r="2357" spans="3:8" x14ac:dyDescent="0.2">
      <c r="C2357" s="1"/>
      <c r="D2357" s="1"/>
      <c r="E2357" s="1"/>
      <c r="F2357" s="1"/>
      <c r="G2357" s="1"/>
      <c r="H2357" s="1"/>
    </row>
    <row r="2358" spans="3:8" x14ac:dyDescent="0.2">
      <c r="C2358" s="1"/>
      <c r="D2358" s="1"/>
      <c r="E2358" s="1"/>
      <c r="F2358" s="1"/>
      <c r="G2358" s="1"/>
      <c r="H2358" s="1"/>
    </row>
    <row r="2359" spans="3:8" x14ac:dyDescent="0.2">
      <c r="C2359" s="1"/>
      <c r="D2359" s="1"/>
      <c r="E2359" s="1"/>
      <c r="F2359" s="1"/>
      <c r="G2359" s="1"/>
      <c r="H2359" s="1"/>
    </row>
    <row r="2360" spans="3:8" x14ac:dyDescent="0.2">
      <c r="C2360" s="1"/>
      <c r="D2360" s="1"/>
      <c r="E2360" s="1"/>
      <c r="F2360" s="1"/>
      <c r="G2360" s="1"/>
      <c r="H2360" s="1"/>
    </row>
    <row r="2361" spans="3:8" x14ac:dyDescent="0.2">
      <c r="C2361" s="1"/>
      <c r="D2361" s="1"/>
      <c r="E2361" s="1"/>
      <c r="F2361" s="1"/>
      <c r="G2361" s="1"/>
      <c r="H2361" s="1"/>
    </row>
    <row r="2362" spans="3:8" x14ac:dyDescent="0.2">
      <c r="C2362" s="1"/>
      <c r="D2362" s="1"/>
      <c r="E2362" s="1"/>
      <c r="F2362" s="1"/>
      <c r="G2362" s="1"/>
      <c r="H2362" s="1"/>
    </row>
    <row r="2363" spans="3:8" x14ac:dyDescent="0.2">
      <c r="C2363" s="1"/>
      <c r="D2363" s="1"/>
      <c r="E2363" s="1"/>
      <c r="F2363" s="1"/>
      <c r="G2363" s="1"/>
      <c r="H2363" s="1"/>
    </row>
    <row r="2364" spans="3:8" x14ac:dyDescent="0.2">
      <c r="C2364" s="1"/>
      <c r="D2364" s="1"/>
      <c r="E2364" s="1"/>
      <c r="F2364" s="1"/>
      <c r="G2364" s="1"/>
      <c r="H2364" s="1"/>
    </row>
    <row r="2365" spans="3:8" x14ac:dyDescent="0.2">
      <c r="C2365" s="1"/>
      <c r="D2365" s="1"/>
      <c r="E2365" s="1"/>
      <c r="F2365" s="1"/>
      <c r="G2365" s="1"/>
      <c r="H2365" s="1"/>
    </row>
    <row r="2366" spans="3:8" x14ac:dyDescent="0.2">
      <c r="C2366" s="1"/>
      <c r="D2366" s="1"/>
      <c r="E2366" s="1"/>
      <c r="F2366" s="1"/>
      <c r="G2366" s="1"/>
      <c r="H2366" s="1"/>
    </row>
    <row r="2367" spans="3:8" x14ac:dyDescent="0.2">
      <c r="C2367" s="1"/>
      <c r="D2367" s="1"/>
      <c r="E2367" s="1"/>
      <c r="F2367" s="1"/>
      <c r="G2367" s="1"/>
      <c r="H2367" s="1"/>
    </row>
    <row r="2368" spans="3:8" x14ac:dyDescent="0.2">
      <c r="C2368" s="1"/>
      <c r="D2368" s="1"/>
      <c r="E2368" s="1"/>
      <c r="F2368" s="1"/>
      <c r="G2368" s="1"/>
      <c r="H2368" s="1"/>
    </row>
    <row r="2369" spans="3:8" x14ac:dyDescent="0.2">
      <c r="C2369" s="1"/>
      <c r="D2369" s="1"/>
      <c r="E2369" s="1"/>
      <c r="F2369" s="1"/>
      <c r="G2369" s="1"/>
      <c r="H2369" s="1"/>
    </row>
    <row r="2370" spans="3:8" x14ac:dyDescent="0.2">
      <c r="C2370" s="1"/>
      <c r="D2370" s="1"/>
      <c r="E2370" s="1"/>
      <c r="F2370" s="1"/>
      <c r="G2370" s="1"/>
      <c r="H2370" s="1"/>
    </row>
    <row r="2371" spans="3:8" x14ac:dyDescent="0.2">
      <c r="C2371" s="1"/>
      <c r="D2371" s="1"/>
      <c r="E2371" s="1"/>
      <c r="F2371" s="1"/>
      <c r="G2371" s="1"/>
      <c r="H2371" s="1"/>
    </row>
    <row r="2372" spans="3:8" x14ac:dyDescent="0.2">
      <c r="C2372" s="1"/>
      <c r="D2372" s="1"/>
      <c r="E2372" s="1"/>
      <c r="F2372" s="1"/>
      <c r="G2372" s="1"/>
      <c r="H2372" s="1"/>
    </row>
    <row r="2373" spans="3:8" x14ac:dyDescent="0.2">
      <c r="C2373" s="1"/>
      <c r="D2373" s="1"/>
      <c r="E2373" s="1"/>
      <c r="F2373" s="1"/>
      <c r="G2373" s="1"/>
      <c r="H2373" s="1"/>
    </row>
    <row r="2374" spans="3:8" x14ac:dyDescent="0.2">
      <c r="C2374" s="1"/>
      <c r="D2374" s="1"/>
      <c r="E2374" s="1"/>
      <c r="F2374" s="1"/>
      <c r="G2374" s="1"/>
      <c r="H2374" s="1"/>
    </row>
    <row r="2375" spans="3:8" x14ac:dyDescent="0.2">
      <c r="C2375" s="1"/>
      <c r="D2375" s="1"/>
      <c r="E2375" s="1"/>
      <c r="F2375" s="1"/>
      <c r="G2375" s="1"/>
      <c r="H2375" s="1"/>
    </row>
    <row r="2376" spans="3:8" x14ac:dyDescent="0.2">
      <c r="C2376" s="1"/>
      <c r="D2376" s="1"/>
      <c r="E2376" s="1"/>
      <c r="F2376" s="1"/>
      <c r="G2376" s="1"/>
      <c r="H2376" s="1"/>
    </row>
    <row r="2377" spans="3:8" x14ac:dyDescent="0.2">
      <c r="C2377" s="1"/>
      <c r="D2377" s="1"/>
      <c r="E2377" s="1"/>
      <c r="F2377" s="1"/>
      <c r="G2377" s="1"/>
      <c r="H2377" s="1"/>
    </row>
    <row r="2378" spans="3:8" x14ac:dyDescent="0.2">
      <c r="C2378" s="1"/>
      <c r="D2378" s="1"/>
      <c r="E2378" s="1"/>
      <c r="F2378" s="1"/>
      <c r="G2378" s="1"/>
      <c r="H2378" s="1"/>
    </row>
    <row r="2379" spans="3:8" x14ac:dyDescent="0.2">
      <c r="C2379" s="1"/>
      <c r="D2379" s="1"/>
      <c r="E2379" s="1"/>
      <c r="F2379" s="1"/>
      <c r="G2379" s="1"/>
      <c r="H2379" s="1"/>
    </row>
    <row r="2380" spans="3:8" x14ac:dyDescent="0.2">
      <c r="C2380" s="1"/>
      <c r="D2380" s="1"/>
      <c r="E2380" s="1"/>
      <c r="F2380" s="1"/>
      <c r="G2380" s="1"/>
      <c r="H2380" s="1"/>
    </row>
    <row r="2381" spans="3:8" x14ac:dyDescent="0.2">
      <c r="C2381" s="1"/>
      <c r="D2381" s="1"/>
      <c r="E2381" s="1"/>
      <c r="F2381" s="1"/>
      <c r="G2381" s="1"/>
      <c r="H2381" s="1"/>
    </row>
    <row r="2382" spans="3:8" x14ac:dyDescent="0.2">
      <c r="C2382" s="1"/>
      <c r="D2382" s="1"/>
      <c r="E2382" s="1"/>
      <c r="F2382" s="1"/>
      <c r="G2382" s="1"/>
      <c r="H2382" s="1"/>
    </row>
    <row r="2383" spans="3:8" x14ac:dyDescent="0.2">
      <c r="C2383" s="1"/>
      <c r="D2383" s="1"/>
      <c r="E2383" s="1"/>
      <c r="F2383" s="1"/>
      <c r="G2383" s="1"/>
      <c r="H2383" s="1"/>
    </row>
    <row r="2384" spans="3:8" x14ac:dyDescent="0.2">
      <c r="C2384" s="1"/>
      <c r="D2384" s="1"/>
      <c r="E2384" s="1"/>
      <c r="F2384" s="1"/>
      <c r="G2384" s="1"/>
      <c r="H2384" s="1"/>
    </row>
    <row r="2385" spans="3:8" x14ac:dyDescent="0.2">
      <c r="C2385" s="1"/>
      <c r="D2385" s="1"/>
      <c r="E2385" s="1"/>
      <c r="F2385" s="1"/>
      <c r="G2385" s="1"/>
      <c r="H2385" s="1"/>
    </row>
    <row r="2386" spans="3:8" x14ac:dyDescent="0.2">
      <c r="C2386" s="1"/>
      <c r="D2386" s="1"/>
      <c r="E2386" s="1"/>
      <c r="F2386" s="1"/>
      <c r="G2386" s="1"/>
      <c r="H2386" s="1"/>
    </row>
    <row r="2387" spans="3:8" x14ac:dyDescent="0.2">
      <c r="C2387" s="1"/>
      <c r="D2387" s="1"/>
      <c r="E2387" s="1"/>
      <c r="F2387" s="1"/>
      <c r="G2387" s="1"/>
      <c r="H2387" s="1"/>
    </row>
    <row r="2388" spans="3:8" x14ac:dyDescent="0.2">
      <c r="C2388" s="1"/>
      <c r="D2388" s="1"/>
      <c r="E2388" s="1"/>
      <c r="F2388" s="1"/>
      <c r="G2388" s="1"/>
      <c r="H2388" s="1"/>
    </row>
    <row r="2389" spans="3:8" x14ac:dyDescent="0.2">
      <c r="C2389" s="1"/>
      <c r="D2389" s="1"/>
      <c r="E2389" s="1"/>
      <c r="F2389" s="1"/>
      <c r="G2389" s="1"/>
      <c r="H2389" s="1"/>
    </row>
    <row r="2390" spans="3:8" x14ac:dyDescent="0.2">
      <c r="C2390" s="1"/>
      <c r="D2390" s="1"/>
      <c r="E2390" s="1"/>
      <c r="F2390" s="1"/>
      <c r="G2390" s="1"/>
      <c r="H2390" s="1"/>
    </row>
    <row r="2391" spans="3:8" x14ac:dyDescent="0.2">
      <c r="C2391" s="1"/>
      <c r="D2391" s="1"/>
      <c r="E2391" s="1"/>
      <c r="F2391" s="1"/>
      <c r="G2391" s="1"/>
      <c r="H2391" s="1"/>
    </row>
    <row r="2392" spans="3:8" x14ac:dyDescent="0.2">
      <c r="C2392" s="1"/>
      <c r="D2392" s="1"/>
      <c r="E2392" s="1"/>
      <c r="F2392" s="1"/>
      <c r="G2392" s="1"/>
      <c r="H2392" s="1"/>
    </row>
    <row r="2393" spans="3:8" x14ac:dyDescent="0.2">
      <c r="C2393" s="1"/>
      <c r="D2393" s="1"/>
      <c r="E2393" s="1"/>
      <c r="F2393" s="1"/>
      <c r="G2393" s="1"/>
      <c r="H2393" s="1"/>
    </row>
    <row r="2394" spans="3:8" x14ac:dyDescent="0.2">
      <c r="C2394" s="1"/>
      <c r="D2394" s="1"/>
      <c r="E2394" s="1"/>
      <c r="F2394" s="1"/>
      <c r="G2394" s="1"/>
      <c r="H2394" s="1"/>
    </row>
    <row r="2395" spans="3:8" x14ac:dyDescent="0.2">
      <c r="C2395" s="1"/>
      <c r="D2395" s="1"/>
      <c r="E2395" s="1"/>
      <c r="F2395" s="1"/>
      <c r="G2395" s="1"/>
      <c r="H2395" s="1"/>
    </row>
    <row r="2396" spans="3:8" x14ac:dyDescent="0.2">
      <c r="C2396" s="1"/>
      <c r="D2396" s="1"/>
      <c r="E2396" s="1"/>
      <c r="F2396" s="1"/>
      <c r="G2396" s="1"/>
      <c r="H2396" s="1"/>
    </row>
    <row r="2397" spans="3:8" x14ac:dyDescent="0.2">
      <c r="C2397" s="1"/>
      <c r="D2397" s="1"/>
      <c r="E2397" s="1"/>
      <c r="F2397" s="1"/>
      <c r="G2397" s="1"/>
      <c r="H2397" s="1"/>
    </row>
    <row r="2398" spans="3:8" x14ac:dyDescent="0.2">
      <c r="C2398" s="1"/>
      <c r="D2398" s="1"/>
      <c r="E2398" s="1"/>
      <c r="F2398" s="1"/>
      <c r="G2398" s="1"/>
      <c r="H2398" s="1"/>
    </row>
    <row r="2399" spans="3:8" x14ac:dyDescent="0.2">
      <c r="C2399" s="1"/>
      <c r="D2399" s="1"/>
      <c r="E2399" s="1"/>
      <c r="F2399" s="1"/>
      <c r="G2399" s="1"/>
      <c r="H2399" s="1"/>
    </row>
    <row r="2400" spans="3:8" x14ac:dyDescent="0.2">
      <c r="C2400" s="1"/>
      <c r="D2400" s="1"/>
      <c r="E2400" s="1"/>
      <c r="F2400" s="1"/>
      <c r="G2400" s="1"/>
      <c r="H2400" s="1"/>
    </row>
    <row r="2401" spans="3:8" x14ac:dyDescent="0.2">
      <c r="C2401" s="1"/>
      <c r="D2401" s="1"/>
      <c r="E2401" s="1"/>
      <c r="F2401" s="1"/>
      <c r="G2401" s="1"/>
      <c r="H2401" s="1"/>
    </row>
    <row r="2402" spans="3:8" x14ac:dyDescent="0.2">
      <c r="C2402" s="1"/>
      <c r="D2402" s="1"/>
      <c r="E2402" s="1"/>
      <c r="F2402" s="1"/>
      <c r="G2402" s="1"/>
      <c r="H2402" s="1"/>
    </row>
    <row r="2403" spans="3:8" x14ac:dyDescent="0.2">
      <c r="C2403" s="1"/>
      <c r="D2403" s="1"/>
      <c r="E2403" s="1"/>
      <c r="F2403" s="1"/>
      <c r="G2403" s="1"/>
      <c r="H2403" s="1"/>
    </row>
    <row r="2404" spans="3:8" x14ac:dyDescent="0.2">
      <c r="C2404" s="1"/>
      <c r="D2404" s="1"/>
      <c r="E2404" s="1"/>
      <c r="F2404" s="1"/>
      <c r="G2404" s="1"/>
      <c r="H2404" s="1"/>
    </row>
    <row r="2405" spans="3:8" x14ac:dyDescent="0.2">
      <c r="C2405" s="1"/>
      <c r="D2405" s="1"/>
      <c r="E2405" s="1"/>
      <c r="F2405" s="1"/>
      <c r="G2405" s="1"/>
      <c r="H2405" s="1"/>
    </row>
    <row r="2406" spans="3:8" x14ac:dyDescent="0.2">
      <c r="C2406" s="1"/>
      <c r="D2406" s="1"/>
      <c r="E2406" s="1"/>
      <c r="F2406" s="1"/>
      <c r="G2406" s="1"/>
      <c r="H2406" s="1"/>
    </row>
    <row r="2407" spans="3:8" x14ac:dyDescent="0.2">
      <c r="C2407" s="1"/>
      <c r="D2407" s="1"/>
      <c r="E2407" s="1"/>
      <c r="F2407" s="1"/>
      <c r="G2407" s="1"/>
      <c r="H2407" s="1"/>
    </row>
    <row r="2408" spans="3:8" x14ac:dyDescent="0.2">
      <c r="C2408" s="1"/>
      <c r="D2408" s="1"/>
      <c r="E2408" s="1"/>
      <c r="F2408" s="1"/>
      <c r="G2408" s="1"/>
      <c r="H2408" s="1"/>
    </row>
    <row r="2409" spans="3:8" x14ac:dyDescent="0.2">
      <c r="C2409" s="1"/>
      <c r="D2409" s="1"/>
      <c r="E2409" s="1"/>
      <c r="F2409" s="1"/>
      <c r="G2409" s="1"/>
      <c r="H2409" s="1"/>
    </row>
    <row r="2410" spans="3:8" x14ac:dyDescent="0.2">
      <c r="C2410" s="1"/>
      <c r="D2410" s="1"/>
      <c r="E2410" s="1"/>
      <c r="F2410" s="1"/>
      <c r="G2410" s="1"/>
      <c r="H2410" s="1"/>
    </row>
    <row r="2411" spans="3:8" x14ac:dyDescent="0.2">
      <c r="C2411" s="1"/>
      <c r="D2411" s="1"/>
      <c r="E2411" s="1"/>
      <c r="F2411" s="1"/>
      <c r="G2411" s="1"/>
      <c r="H2411" s="1"/>
    </row>
    <row r="2412" spans="3:8" x14ac:dyDescent="0.2">
      <c r="C2412" s="1"/>
      <c r="D2412" s="1"/>
      <c r="E2412" s="1"/>
      <c r="F2412" s="1"/>
      <c r="G2412" s="1"/>
      <c r="H2412" s="1"/>
    </row>
    <row r="2413" spans="3:8" x14ac:dyDescent="0.2">
      <c r="C2413" s="1"/>
      <c r="D2413" s="1"/>
      <c r="E2413" s="1"/>
      <c r="F2413" s="1"/>
      <c r="G2413" s="1"/>
      <c r="H2413" s="1"/>
    </row>
    <row r="2414" spans="3:8" x14ac:dyDescent="0.2">
      <c r="C2414" s="1"/>
      <c r="D2414" s="1"/>
      <c r="E2414" s="1"/>
      <c r="F2414" s="1"/>
      <c r="G2414" s="1"/>
      <c r="H2414" s="1"/>
    </row>
    <row r="2415" spans="3:8" x14ac:dyDescent="0.2">
      <c r="C2415" s="1"/>
      <c r="D2415" s="1"/>
      <c r="E2415" s="1"/>
      <c r="F2415" s="1"/>
      <c r="G2415" s="1"/>
      <c r="H2415" s="1"/>
    </row>
    <row r="2416" spans="3:8" x14ac:dyDescent="0.2">
      <c r="C2416" s="1"/>
      <c r="D2416" s="1"/>
      <c r="E2416" s="1"/>
      <c r="F2416" s="1"/>
      <c r="G2416" s="1"/>
      <c r="H2416" s="1"/>
    </row>
    <row r="2417" spans="3:8" x14ac:dyDescent="0.2">
      <c r="C2417" s="1"/>
      <c r="D2417" s="1"/>
      <c r="E2417" s="1"/>
      <c r="F2417" s="1"/>
      <c r="G2417" s="1"/>
      <c r="H2417" s="1"/>
    </row>
    <row r="2418" spans="3:8" x14ac:dyDescent="0.2">
      <c r="C2418" s="1"/>
      <c r="D2418" s="1"/>
      <c r="E2418" s="1"/>
      <c r="F2418" s="1"/>
      <c r="G2418" s="1"/>
      <c r="H2418" s="1"/>
    </row>
    <row r="2419" spans="3:8" x14ac:dyDescent="0.2">
      <c r="C2419" s="1"/>
      <c r="D2419" s="1"/>
      <c r="E2419" s="1"/>
      <c r="F2419" s="1"/>
      <c r="G2419" s="1"/>
      <c r="H2419" s="1"/>
    </row>
    <row r="2420" spans="3:8" x14ac:dyDescent="0.2">
      <c r="C2420" s="1"/>
      <c r="D2420" s="1"/>
      <c r="E2420" s="1"/>
      <c r="F2420" s="1"/>
      <c r="G2420" s="1"/>
      <c r="H2420" s="1"/>
    </row>
    <row r="2421" spans="3:8" x14ac:dyDescent="0.2">
      <c r="C2421" s="1"/>
      <c r="D2421" s="1"/>
      <c r="E2421" s="1"/>
      <c r="F2421" s="1"/>
      <c r="G2421" s="1"/>
      <c r="H2421" s="1"/>
    </row>
    <row r="2422" spans="3:8" x14ac:dyDescent="0.2">
      <c r="C2422" s="1"/>
      <c r="D2422" s="1"/>
      <c r="E2422" s="1"/>
      <c r="F2422" s="1"/>
      <c r="G2422" s="1"/>
      <c r="H2422" s="1"/>
    </row>
    <row r="2423" spans="3:8" x14ac:dyDescent="0.2">
      <c r="C2423" s="1"/>
      <c r="D2423" s="1"/>
      <c r="E2423" s="1"/>
      <c r="F2423" s="1"/>
      <c r="G2423" s="1"/>
      <c r="H2423" s="1"/>
    </row>
    <row r="2424" spans="3:8" x14ac:dyDescent="0.2">
      <c r="C2424" s="1"/>
      <c r="D2424" s="1"/>
      <c r="E2424" s="1"/>
      <c r="F2424" s="1"/>
      <c r="G2424" s="1"/>
      <c r="H2424" s="1"/>
    </row>
    <row r="2425" spans="3:8" x14ac:dyDescent="0.2">
      <c r="C2425" s="1"/>
      <c r="D2425" s="1"/>
      <c r="E2425" s="1"/>
      <c r="F2425" s="1"/>
      <c r="G2425" s="1"/>
      <c r="H2425" s="1"/>
    </row>
    <row r="2426" spans="3:8" x14ac:dyDescent="0.2">
      <c r="C2426" s="1"/>
      <c r="D2426" s="1"/>
      <c r="E2426" s="1"/>
      <c r="F2426" s="1"/>
      <c r="G2426" s="1"/>
      <c r="H2426" s="1"/>
    </row>
    <row r="2427" spans="3:8" x14ac:dyDescent="0.2">
      <c r="C2427" s="1"/>
      <c r="D2427" s="1"/>
      <c r="E2427" s="1"/>
      <c r="F2427" s="1"/>
      <c r="G2427" s="1"/>
      <c r="H2427" s="1"/>
    </row>
    <row r="2428" spans="3:8" x14ac:dyDescent="0.2">
      <c r="C2428" s="1"/>
      <c r="D2428" s="1"/>
      <c r="E2428" s="1"/>
      <c r="F2428" s="1"/>
      <c r="G2428" s="1"/>
      <c r="H2428" s="1"/>
    </row>
    <row r="2429" spans="3:8" x14ac:dyDescent="0.2">
      <c r="C2429" s="1"/>
      <c r="D2429" s="1"/>
      <c r="E2429" s="1"/>
      <c r="F2429" s="1"/>
      <c r="G2429" s="1"/>
      <c r="H2429" s="1"/>
    </row>
    <row r="2430" spans="3:8" x14ac:dyDescent="0.2">
      <c r="C2430" s="1"/>
      <c r="D2430" s="1"/>
      <c r="E2430" s="1"/>
      <c r="F2430" s="1"/>
      <c r="G2430" s="1"/>
      <c r="H2430" s="1"/>
    </row>
    <row r="2431" spans="3:8" x14ac:dyDescent="0.2">
      <c r="C2431" s="1"/>
      <c r="D2431" s="1"/>
      <c r="E2431" s="1"/>
      <c r="F2431" s="1"/>
      <c r="G2431" s="1"/>
      <c r="H2431" s="1"/>
    </row>
    <row r="2432" spans="3:8" x14ac:dyDescent="0.2">
      <c r="C2432" s="1"/>
      <c r="D2432" s="1"/>
      <c r="E2432" s="1"/>
      <c r="F2432" s="1"/>
      <c r="G2432" s="1"/>
      <c r="H2432" s="1"/>
    </row>
    <row r="2433" spans="3:8" x14ac:dyDescent="0.2">
      <c r="C2433" s="1"/>
      <c r="D2433" s="1"/>
      <c r="E2433" s="1"/>
      <c r="F2433" s="1"/>
      <c r="G2433" s="1"/>
      <c r="H2433" s="1"/>
    </row>
    <row r="2434" spans="3:8" x14ac:dyDescent="0.2">
      <c r="C2434" s="1"/>
      <c r="D2434" s="1"/>
      <c r="E2434" s="1"/>
      <c r="F2434" s="1"/>
      <c r="G2434" s="1"/>
      <c r="H2434" s="1"/>
    </row>
    <row r="2435" spans="3:8" x14ac:dyDescent="0.2">
      <c r="C2435" s="1"/>
      <c r="D2435" s="1"/>
      <c r="E2435" s="1"/>
      <c r="F2435" s="1"/>
      <c r="G2435" s="1"/>
      <c r="H2435" s="1"/>
    </row>
    <row r="2436" spans="3:8" x14ac:dyDescent="0.2">
      <c r="C2436" s="1"/>
      <c r="D2436" s="1"/>
      <c r="E2436" s="1"/>
      <c r="F2436" s="1"/>
      <c r="G2436" s="1"/>
      <c r="H2436" s="1"/>
    </row>
    <row r="2437" spans="3:8" x14ac:dyDescent="0.2">
      <c r="C2437" s="1"/>
      <c r="D2437" s="1"/>
      <c r="E2437" s="1"/>
      <c r="F2437" s="1"/>
      <c r="G2437" s="1"/>
      <c r="H2437" s="1"/>
    </row>
    <row r="2438" spans="3:8" x14ac:dyDescent="0.2">
      <c r="C2438" s="1"/>
      <c r="D2438" s="1"/>
      <c r="E2438" s="1"/>
      <c r="F2438" s="1"/>
      <c r="G2438" s="1"/>
      <c r="H2438" s="1"/>
    </row>
    <row r="2439" spans="3:8" x14ac:dyDescent="0.2">
      <c r="C2439" s="1"/>
      <c r="D2439" s="1"/>
      <c r="E2439" s="1"/>
      <c r="F2439" s="1"/>
      <c r="G2439" s="1"/>
      <c r="H2439" s="1"/>
    </row>
    <row r="2440" spans="3:8" x14ac:dyDescent="0.2">
      <c r="C2440" s="1"/>
      <c r="D2440" s="1"/>
      <c r="E2440" s="1"/>
      <c r="F2440" s="1"/>
      <c r="G2440" s="1"/>
      <c r="H2440" s="1"/>
    </row>
    <row r="2441" spans="3:8" x14ac:dyDescent="0.2">
      <c r="C2441" s="1"/>
      <c r="D2441" s="1"/>
      <c r="E2441" s="1"/>
      <c r="F2441" s="1"/>
      <c r="G2441" s="1"/>
      <c r="H2441" s="1"/>
    </row>
    <row r="2442" spans="3:8" x14ac:dyDescent="0.2">
      <c r="C2442" s="1"/>
      <c r="D2442" s="1"/>
      <c r="E2442" s="1"/>
      <c r="F2442" s="1"/>
      <c r="G2442" s="1"/>
      <c r="H2442" s="1"/>
    </row>
    <row r="2443" spans="3:8" x14ac:dyDescent="0.2">
      <c r="C2443" s="1"/>
      <c r="D2443" s="1"/>
      <c r="E2443" s="1"/>
      <c r="F2443" s="1"/>
      <c r="G2443" s="1"/>
      <c r="H2443" s="1"/>
    </row>
    <row r="2444" spans="3:8" x14ac:dyDescent="0.2">
      <c r="C2444" s="1"/>
      <c r="D2444" s="1"/>
      <c r="E2444" s="1"/>
      <c r="F2444" s="1"/>
      <c r="G2444" s="1"/>
      <c r="H2444" s="1"/>
    </row>
    <row r="2445" spans="3:8" x14ac:dyDescent="0.2">
      <c r="C2445" s="1"/>
      <c r="D2445" s="1"/>
      <c r="E2445" s="1"/>
      <c r="F2445" s="1"/>
      <c r="G2445" s="1"/>
      <c r="H2445" s="1"/>
    </row>
    <row r="2446" spans="3:8" x14ac:dyDescent="0.2">
      <c r="C2446" s="1"/>
      <c r="D2446" s="1"/>
      <c r="E2446" s="1"/>
      <c r="F2446" s="1"/>
      <c r="G2446" s="1"/>
      <c r="H2446" s="1"/>
    </row>
    <row r="2447" spans="3:8" x14ac:dyDescent="0.2">
      <c r="C2447" s="1"/>
      <c r="D2447" s="1"/>
      <c r="E2447" s="1"/>
      <c r="F2447" s="1"/>
      <c r="G2447" s="1"/>
      <c r="H2447" s="1"/>
    </row>
    <row r="2448" spans="3:8" x14ac:dyDescent="0.2">
      <c r="C2448" s="1"/>
      <c r="D2448" s="1"/>
      <c r="E2448" s="1"/>
      <c r="F2448" s="1"/>
      <c r="G2448" s="1"/>
      <c r="H2448" s="1"/>
    </row>
    <row r="2449" spans="3:8" x14ac:dyDescent="0.2">
      <c r="C2449" s="1"/>
      <c r="D2449" s="1"/>
      <c r="E2449" s="1"/>
      <c r="F2449" s="1"/>
      <c r="G2449" s="1"/>
      <c r="H2449" s="1"/>
    </row>
    <row r="2450" spans="3:8" x14ac:dyDescent="0.2">
      <c r="C2450" s="1"/>
      <c r="D2450" s="1"/>
      <c r="E2450" s="1"/>
      <c r="F2450" s="1"/>
      <c r="G2450" s="1"/>
      <c r="H2450" s="1"/>
    </row>
    <row r="2451" spans="3:8" x14ac:dyDescent="0.2">
      <c r="C2451" s="1"/>
      <c r="D2451" s="1"/>
      <c r="E2451" s="1"/>
      <c r="F2451" s="1"/>
      <c r="G2451" s="1"/>
      <c r="H2451" s="1"/>
    </row>
    <row r="2452" spans="3:8" x14ac:dyDescent="0.2">
      <c r="C2452" s="1"/>
      <c r="D2452" s="1"/>
      <c r="E2452" s="1"/>
      <c r="F2452" s="1"/>
      <c r="G2452" s="1"/>
      <c r="H2452" s="1"/>
    </row>
    <row r="2453" spans="3:8" x14ac:dyDescent="0.2">
      <c r="C2453" s="1"/>
      <c r="D2453" s="1"/>
      <c r="E2453" s="1"/>
      <c r="F2453" s="1"/>
      <c r="G2453" s="1"/>
      <c r="H2453" s="1"/>
    </row>
    <row r="2454" spans="3:8" x14ac:dyDescent="0.2">
      <c r="C2454" s="1"/>
      <c r="D2454" s="1"/>
      <c r="E2454" s="1"/>
      <c r="F2454" s="1"/>
      <c r="G2454" s="1"/>
      <c r="H2454" s="1"/>
    </row>
    <row r="2455" spans="3:8" x14ac:dyDescent="0.2">
      <c r="C2455" s="1"/>
      <c r="D2455" s="1"/>
      <c r="E2455" s="1"/>
      <c r="F2455" s="1"/>
      <c r="G2455" s="1"/>
      <c r="H2455" s="1"/>
    </row>
    <row r="2456" spans="3:8" x14ac:dyDescent="0.2">
      <c r="C2456" s="1"/>
      <c r="D2456" s="1"/>
      <c r="E2456" s="1"/>
      <c r="F2456" s="1"/>
      <c r="G2456" s="1"/>
      <c r="H2456" s="1"/>
    </row>
    <row r="2457" spans="3:8" x14ac:dyDescent="0.2">
      <c r="C2457" s="1"/>
      <c r="D2457" s="1"/>
      <c r="E2457" s="1"/>
      <c r="F2457" s="1"/>
      <c r="G2457" s="1"/>
      <c r="H2457" s="1"/>
    </row>
    <row r="2458" spans="3:8" x14ac:dyDescent="0.2">
      <c r="C2458" s="1"/>
      <c r="D2458" s="1"/>
      <c r="E2458" s="1"/>
      <c r="F2458" s="1"/>
      <c r="G2458" s="1"/>
      <c r="H2458" s="1"/>
    </row>
    <row r="2459" spans="3:8" x14ac:dyDescent="0.2">
      <c r="C2459" s="1"/>
      <c r="D2459" s="1"/>
      <c r="E2459" s="1"/>
      <c r="F2459" s="1"/>
      <c r="G2459" s="1"/>
      <c r="H2459" s="1"/>
    </row>
    <row r="2460" spans="3:8" x14ac:dyDescent="0.2">
      <c r="C2460" s="1"/>
      <c r="D2460" s="1"/>
      <c r="E2460" s="1"/>
      <c r="F2460" s="1"/>
      <c r="G2460" s="1"/>
      <c r="H2460" s="1"/>
    </row>
    <row r="2461" spans="3:8" x14ac:dyDescent="0.2">
      <c r="C2461" s="1"/>
      <c r="D2461" s="1"/>
      <c r="E2461" s="1"/>
      <c r="F2461" s="1"/>
      <c r="G2461" s="1"/>
      <c r="H2461" s="1"/>
    </row>
    <row r="2462" spans="3:8" x14ac:dyDescent="0.2">
      <c r="C2462" s="1"/>
      <c r="D2462" s="1"/>
      <c r="E2462" s="1"/>
      <c r="F2462" s="1"/>
      <c r="G2462" s="1"/>
      <c r="H2462" s="1"/>
    </row>
    <row r="2463" spans="3:8" x14ac:dyDescent="0.2">
      <c r="C2463" s="1"/>
      <c r="D2463" s="1"/>
      <c r="E2463" s="1"/>
      <c r="F2463" s="1"/>
      <c r="G2463" s="1"/>
      <c r="H2463" s="1"/>
    </row>
    <row r="2464" spans="3:8" x14ac:dyDescent="0.2">
      <c r="C2464" s="1"/>
      <c r="D2464" s="1"/>
      <c r="E2464" s="1"/>
      <c r="F2464" s="1"/>
      <c r="G2464" s="1"/>
      <c r="H2464" s="1"/>
    </row>
    <row r="2465" spans="3:8" x14ac:dyDescent="0.2">
      <c r="C2465" s="1"/>
      <c r="D2465" s="1"/>
      <c r="E2465" s="1"/>
      <c r="F2465" s="1"/>
      <c r="G2465" s="1"/>
      <c r="H2465" s="1"/>
    </row>
    <row r="2466" spans="3:8" x14ac:dyDescent="0.2">
      <c r="C2466" s="1"/>
      <c r="D2466" s="1"/>
      <c r="E2466" s="1"/>
      <c r="F2466" s="1"/>
      <c r="G2466" s="1"/>
      <c r="H2466" s="1"/>
    </row>
    <row r="2467" spans="3:8" x14ac:dyDescent="0.2">
      <c r="C2467" s="1"/>
      <c r="D2467" s="1"/>
      <c r="E2467" s="1"/>
      <c r="F2467" s="1"/>
      <c r="G2467" s="1"/>
      <c r="H2467" s="1"/>
    </row>
    <row r="2468" spans="3:8" x14ac:dyDescent="0.2">
      <c r="C2468" s="1"/>
      <c r="D2468" s="1"/>
      <c r="E2468" s="1"/>
      <c r="F2468" s="1"/>
      <c r="G2468" s="1"/>
      <c r="H2468" s="1"/>
    </row>
    <row r="2469" spans="3:8" x14ac:dyDescent="0.2">
      <c r="C2469" s="1"/>
      <c r="D2469" s="1"/>
      <c r="E2469" s="1"/>
      <c r="F2469" s="1"/>
      <c r="G2469" s="1"/>
      <c r="H2469" s="1"/>
    </row>
    <row r="2470" spans="3:8" x14ac:dyDescent="0.2">
      <c r="C2470" s="1"/>
      <c r="D2470" s="1"/>
      <c r="E2470" s="1"/>
      <c r="F2470" s="1"/>
      <c r="G2470" s="1"/>
      <c r="H2470" s="1"/>
    </row>
    <row r="2471" spans="3:8" x14ac:dyDescent="0.2">
      <c r="C2471" s="1"/>
      <c r="D2471" s="1"/>
      <c r="E2471" s="1"/>
      <c r="F2471" s="1"/>
      <c r="G2471" s="1"/>
      <c r="H2471" s="1"/>
    </row>
    <row r="2472" spans="3:8" x14ac:dyDescent="0.2">
      <c r="C2472" s="1"/>
      <c r="D2472" s="1"/>
      <c r="E2472" s="1"/>
      <c r="F2472" s="1"/>
      <c r="G2472" s="1"/>
      <c r="H2472" s="1"/>
    </row>
    <row r="2473" spans="3:8" x14ac:dyDescent="0.2">
      <c r="C2473" s="1"/>
      <c r="D2473" s="1"/>
      <c r="E2473" s="1"/>
      <c r="F2473" s="1"/>
      <c r="G2473" s="1"/>
      <c r="H2473" s="1"/>
    </row>
    <row r="2474" spans="3:8" x14ac:dyDescent="0.2">
      <c r="C2474" s="1"/>
      <c r="D2474" s="1"/>
      <c r="E2474" s="1"/>
      <c r="F2474" s="1"/>
      <c r="G2474" s="1"/>
      <c r="H2474" s="1"/>
    </row>
    <row r="2475" spans="3:8" x14ac:dyDescent="0.2">
      <c r="C2475" s="1"/>
      <c r="D2475" s="1"/>
      <c r="E2475" s="1"/>
      <c r="F2475" s="1"/>
      <c r="G2475" s="1"/>
      <c r="H2475" s="1"/>
    </row>
    <row r="2476" spans="3:8" x14ac:dyDescent="0.2">
      <c r="C2476" s="1"/>
      <c r="D2476" s="1"/>
      <c r="E2476" s="1"/>
      <c r="F2476" s="1"/>
      <c r="G2476" s="1"/>
      <c r="H2476" s="1"/>
    </row>
    <row r="2477" spans="3:8" x14ac:dyDescent="0.2">
      <c r="C2477" s="1"/>
      <c r="D2477" s="1"/>
      <c r="E2477" s="1"/>
      <c r="F2477" s="1"/>
      <c r="G2477" s="1"/>
      <c r="H2477" s="1"/>
    </row>
    <row r="2478" spans="3:8" x14ac:dyDescent="0.2">
      <c r="C2478" s="1"/>
      <c r="D2478" s="1"/>
      <c r="E2478" s="1"/>
      <c r="F2478" s="1"/>
      <c r="G2478" s="1"/>
      <c r="H2478" s="1"/>
    </row>
    <row r="2479" spans="3:8" x14ac:dyDescent="0.2">
      <c r="C2479" s="1"/>
      <c r="D2479" s="1"/>
      <c r="E2479" s="1"/>
      <c r="F2479" s="1"/>
      <c r="G2479" s="1"/>
      <c r="H2479" s="1"/>
    </row>
    <row r="2480" spans="3:8" x14ac:dyDescent="0.2">
      <c r="C2480" s="1"/>
      <c r="D2480" s="1"/>
      <c r="E2480" s="1"/>
      <c r="F2480" s="1"/>
      <c r="G2480" s="1"/>
      <c r="H2480" s="1"/>
    </row>
    <row r="2481" spans="3:8" x14ac:dyDescent="0.2">
      <c r="C2481" s="1"/>
      <c r="D2481" s="1"/>
      <c r="E2481" s="1"/>
      <c r="F2481" s="1"/>
      <c r="G2481" s="1"/>
      <c r="H2481" s="1"/>
    </row>
    <row r="2482" spans="3:8" x14ac:dyDescent="0.2">
      <c r="C2482" s="1"/>
      <c r="D2482" s="1"/>
      <c r="E2482" s="1"/>
      <c r="F2482" s="1"/>
      <c r="G2482" s="1"/>
      <c r="H2482" s="1"/>
    </row>
    <row r="2483" spans="3:8" x14ac:dyDescent="0.2">
      <c r="C2483" s="1"/>
      <c r="D2483" s="1"/>
      <c r="E2483" s="1"/>
      <c r="F2483" s="1"/>
      <c r="G2483" s="1"/>
      <c r="H2483" s="1"/>
    </row>
    <row r="2484" spans="3:8" x14ac:dyDescent="0.2">
      <c r="C2484" s="1"/>
      <c r="D2484" s="1"/>
      <c r="E2484" s="1"/>
      <c r="F2484" s="1"/>
      <c r="G2484" s="1"/>
      <c r="H2484" s="1"/>
    </row>
    <row r="2485" spans="3:8" x14ac:dyDescent="0.2">
      <c r="C2485" s="1"/>
      <c r="D2485" s="1"/>
      <c r="E2485" s="1"/>
      <c r="F2485" s="1"/>
      <c r="G2485" s="1"/>
      <c r="H2485" s="1"/>
    </row>
    <row r="2486" spans="3:8" x14ac:dyDescent="0.2">
      <c r="C2486" s="1"/>
      <c r="D2486" s="1"/>
      <c r="E2486" s="1"/>
      <c r="F2486" s="1"/>
      <c r="G2486" s="1"/>
      <c r="H2486" s="1"/>
    </row>
    <row r="2487" spans="3:8" x14ac:dyDescent="0.2">
      <c r="C2487" s="1"/>
      <c r="D2487" s="1"/>
      <c r="E2487" s="1"/>
      <c r="F2487" s="1"/>
      <c r="G2487" s="1"/>
      <c r="H2487" s="1"/>
    </row>
    <row r="2488" spans="3:8" x14ac:dyDescent="0.2">
      <c r="C2488" s="1"/>
      <c r="D2488" s="1"/>
      <c r="E2488" s="1"/>
      <c r="F2488" s="1"/>
      <c r="G2488" s="1"/>
      <c r="H2488" s="1"/>
    </row>
    <row r="2489" spans="3:8" x14ac:dyDescent="0.2">
      <c r="C2489" s="1"/>
      <c r="D2489" s="1"/>
      <c r="E2489" s="1"/>
      <c r="F2489" s="1"/>
      <c r="G2489" s="1"/>
      <c r="H2489" s="1"/>
    </row>
    <row r="2490" spans="3:8" x14ac:dyDescent="0.2">
      <c r="C2490" s="1"/>
      <c r="D2490" s="1"/>
      <c r="E2490" s="1"/>
      <c r="F2490" s="1"/>
      <c r="G2490" s="1"/>
      <c r="H2490" s="1"/>
    </row>
    <row r="2491" spans="3:8" x14ac:dyDescent="0.2">
      <c r="C2491" s="1"/>
      <c r="D2491" s="1"/>
      <c r="E2491" s="1"/>
      <c r="F2491" s="1"/>
      <c r="G2491" s="1"/>
      <c r="H2491" s="1"/>
    </row>
    <row r="2492" spans="3:8" x14ac:dyDescent="0.2">
      <c r="C2492" s="1"/>
      <c r="D2492" s="1"/>
      <c r="E2492" s="1"/>
      <c r="F2492" s="1"/>
      <c r="G2492" s="1"/>
      <c r="H2492" s="1"/>
    </row>
    <row r="2493" spans="3:8" x14ac:dyDescent="0.2">
      <c r="C2493" s="1"/>
      <c r="D2493" s="1"/>
      <c r="E2493" s="1"/>
      <c r="F2493" s="1"/>
      <c r="G2493" s="1"/>
      <c r="H2493" s="1"/>
    </row>
    <row r="2494" spans="3:8" x14ac:dyDescent="0.2">
      <c r="C2494" s="1"/>
      <c r="D2494" s="1"/>
      <c r="E2494" s="1"/>
      <c r="F2494" s="1"/>
      <c r="G2494" s="1"/>
      <c r="H2494" s="1"/>
    </row>
    <row r="2495" spans="3:8" x14ac:dyDescent="0.2">
      <c r="C2495" s="1"/>
      <c r="D2495" s="1"/>
      <c r="E2495" s="1"/>
      <c r="F2495" s="1"/>
      <c r="G2495" s="1"/>
      <c r="H2495" s="1"/>
    </row>
    <row r="2496" spans="3:8" x14ac:dyDescent="0.2">
      <c r="C2496" s="1"/>
      <c r="D2496" s="1"/>
      <c r="E2496" s="1"/>
      <c r="F2496" s="1"/>
      <c r="G2496" s="1"/>
      <c r="H2496" s="1"/>
    </row>
    <row r="2497" spans="3:8" x14ac:dyDescent="0.2">
      <c r="C2497" s="1"/>
      <c r="D2497" s="1"/>
      <c r="E2497" s="1"/>
      <c r="F2497" s="1"/>
      <c r="G2497" s="1"/>
      <c r="H2497" s="1"/>
    </row>
    <row r="2498" spans="3:8" x14ac:dyDescent="0.2">
      <c r="C2498" s="1"/>
      <c r="D2498" s="1"/>
      <c r="E2498" s="1"/>
      <c r="F2498" s="1"/>
      <c r="G2498" s="1"/>
      <c r="H2498" s="1"/>
    </row>
    <row r="2499" spans="3:8" x14ac:dyDescent="0.2">
      <c r="C2499" s="1"/>
      <c r="D2499" s="1"/>
      <c r="E2499" s="1"/>
      <c r="F2499" s="1"/>
      <c r="G2499" s="1"/>
      <c r="H2499" s="1"/>
    </row>
    <row r="2500" spans="3:8" x14ac:dyDescent="0.2">
      <c r="C2500" s="1"/>
      <c r="D2500" s="1"/>
      <c r="E2500" s="1"/>
      <c r="F2500" s="1"/>
      <c r="G2500" s="1"/>
      <c r="H2500" s="1"/>
    </row>
    <row r="2501" spans="3:8" x14ac:dyDescent="0.2">
      <c r="C2501" s="1"/>
      <c r="D2501" s="1"/>
      <c r="E2501" s="1"/>
      <c r="F2501" s="1"/>
      <c r="G2501" s="1"/>
      <c r="H2501" s="1"/>
    </row>
    <row r="2502" spans="3:8" x14ac:dyDescent="0.2">
      <c r="C2502" s="1"/>
      <c r="D2502" s="1"/>
      <c r="E2502" s="1"/>
      <c r="F2502" s="1"/>
      <c r="G2502" s="1"/>
      <c r="H2502" s="1"/>
    </row>
    <row r="2503" spans="3:8" x14ac:dyDescent="0.2">
      <c r="C2503" s="1"/>
      <c r="D2503" s="1"/>
      <c r="E2503" s="1"/>
      <c r="F2503" s="1"/>
      <c r="G2503" s="1"/>
      <c r="H2503" s="1"/>
    </row>
    <row r="2504" spans="3:8" x14ac:dyDescent="0.2">
      <c r="C2504" s="1"/>
      <c r="D2504" s="1"/>
      <c r="E2504" s="1"/>
      <c r="F2504" s="1"/>
      <c r="G2504" s="1"/>
      <c r="H2504" s="1"/>
    </row>
    <row r="2505" spans="3:8" x14ac:dyDescent="0.2">
      <c r="C2505" s="1"/>
      <c r="D2505" s="1"/>
      <c r="E2505" s="1"/>
      <c r="F2505" s="1"/>
      <c r="G2505" s="1"/>
      <c r="H2505" s="1"/>
    </row>
    <row r="2506" spans="3:8" x14ac:dyDescent="0.2">
      <c r="C2506" s="1"/>
      <c r="D2506" s="1"/>
      <c r="E2506" s="1"/>
      <c r="F2506" s="1"/>
      <c r="G2506" s="1"/>
      <c r="H2506" s="1"/>
    </row>
    <row r="2507" spans="3:8" x14ac:dyDescent="0.2">
      <c r="C2507" s="1"/>
      <c r="D2507" s="1"/>
      <c r="E2507" s="1"/>
      <c r="F2507" s="1"/>
      <c r="G2507" s="1"/>
      <c r="H2507" s="1"/>
    </row>
    <row r="2508" spans="3:8" x14ac:dyDescent="0.2">
      <c r="C2508" s="1"/>
      <c r="D2508" s="1"/>
      <c r="E2508" s="1"/>
      <c r="F2508" s="1"/>
      <c r="G2508" s="1"/>
      <c r="H2508" s="1"/>
    </row>
    <row r="2509" spans="3:8" x14ac:dyDescent="0.2">
      <c r="C2509" s="1"/>
      <c r="D2509" s="1"/>
      <c r="E2509" s="1"/>
      <c r="F2509" s="1"/>
      <c r="G2509" s="1"/>
      <c r="H2509" s="1"/>
    </row>
    <row r="2510" spans="3:8" x14ac:dyDescent="0.2">
      <c r="C2510" s="1"/>
      <c r="D2510" s="1"/>
      <c r="E2510" s="1"/>
      <c r="F2510" s="1"/>
      <c r="G2510" s="1"/>
      <c r="H2510" s="1"/>
    </row>
    <row r="2511" spans="3:8" x14ac:dyDescent="0.2">
      <c r="C2511" s="1"/>
      <c r="D2511" s="1"/>
      <c r="E2511" s="1"/>
      <c r="F2511" s="1"/>
      <c r="G2511" s="1"/>
      <c r="H2511" s="1"/>
    </row>
    <row r="2512" spans="3:8" x14ac:dyDescent="0.2">
      <c r="C2512" s="1"/>
      <c r="D2512" s="1"/>
      <c r="E2512" s="1"/>
      <c r="F2512" s="1"/>
      <c r="G2512" s="1"/>
      <c r="H2512" s="1"/>
    </row>
    <row r="2513" spans="3:8" x14ac:dyDescent="0.2">
      <c r="C2513" s="1"/>
      <c r="D2513" s="1"/>
      <c r="E2513" s="1"/>
      <c r="F2513" s="1"/>
      <c r="G2513" s="1"/>
      <c r="H2513" s="1"/>
    </row>
    <row r="2514" spans="3:8" x14ac:dyDescent="0.2">
      <c r="C2514" s="1"/>
      <c r="D2514" s="1"/>
      <c r="E2514" s="1"/>
      <c r="F2514" s="1"/>
      <c r="G2514" s="1"/>
      <c r="H2514" s="1"/>
    </row>
    <row r="2515" spans="3:8" x14ac:dyDescent="0.2">
      <c r="C2515" s="1"/>
      <c r="D2515" s="1"/>
      <c r="E2515" s="1"/>
      <c r="F2515" s="1"/>
      <c r="G2515" s="1"/>
      <c r="H2515" s="1"/>
    </row>
    <row r="2516" spans="3:8" x14ac:dyDescent="0.2">
      <c r="C2516" s="1"/>
      <c r="D2516" s="1"/>
      <c r="E2516" s="1"/>
      <c r="F2516" s="1"/>
      <c r="G2516" s="1"/>
      <c r="H2516" s="1"/>
    </row>
    <row r="2517" spans="3:8" x14ac:dyDescent="0.2">
      <c r="C2517" s="1"/>
      <c r="D2517" s="1"/>
      <c r="E2517" s="1"/>
      <c r="F2517" s="1"/>
      <c r="G2517" s="1"/>
      <c r="H2517" s="1"/>
    </row>
    <row r="2518" spans="3:8" x14ac:dyDescent="0.2">
      <c r="C2518" s="1"/>
      <c r="D2518" s="1"/>
      <c r="E2518" s="1"/>
      <c r="F2518" s="1"/>
      <c r="G2518" s="1"/>
      <c r="H2518" s="1"/>
    </row>
    <row r="2519" spans="3:8" x14ac:dyDescent="0.2">
      <c r="C2519" s="1"/>
      <c r="D2519" s="1"/>
      <c r="E2519" s="1"/>
      <c r="F2519" s="1"/>
      <c r="G2519" s="1"/>
      <c r="H2519" s="1"/>
    </row>
    <row r="2520" spans="3:8" x14ac:dyDescent="0.2">
      <c r="C2520" s="1"/>
      <c r="D2520" s="1"/>
      <c r="E2520" s="1"/>
      <c r="F2520" s="1"/>
      <c r="G2520" s="1"/>
      <c r="H2520" s="1"/>
    </row>
    <row r="2521" spans="3:8" x14ac:dyDescent="0.2">
      <c r="C2521" s="1"/>
      <c r="D2521" s="1"/>
      <c r="E2521" s="1"/>
      <c r="F2521" s="1"/>
      <c r="G2521" s="1"/>
      <c r="H2521" s="1"/>
    </row>
    <row r="2522" spans="3:8" x14ac:dyDescent="0.2">
      <c r="C2522" s="1"/>
      <c r="D2522" s="1"/>
      <c r="E2522" s="1"/>
      <c r="F2522" s="1"/>
      <c r="G2522" s="1"/>
      <c r="H2522" s="1"/>
    </row>
    <row r="2523" spans="3:8" x14ac:dyDescent="0.2">
      <c r="C2523" s="1"/>
      <c r="D2523" s="1"/>
      <c r="E2523" s="1"/>
      <c r="F2523" s="1"/>
      <c r="G2523" s="1"/>
      <c r="H2523" s="1"/>
    </row>
    <row r="2524" spans="3:8" x14ac:dyDescent="0.2">
      <c r="C2524" s="1"/>
      <c r="D2524" s="1"/>
      <c r="E2524" s="1"/>
      <c r="F2524" s="1"/>
      <c r="G2524" s="1"/>
      <c r="H2524" s="1"/>
    </row>
    <row r="2525" spans="3:8" x14ac:dyDescent="0.2">
      <c r="C2525" s="1"/>
      <c r="D2525" s="1"/>
      <c r="E2525" s="1"/>
      <c r="F2525" s="1"/>
      <c r="G2525" s="1"/>
      <c r="H2525" s="1"/>
    </row>
    <row r="2526" spans="3:8" x14ac:dyDescent="0.2">
      <c r="C2526" s="1"/>
      <c r="D2526" s="1"/>
      <c r="E2526" s="1"/>
      <c r="F2526" s="1"/>
      <c r="G2526" s="1"/>
      <c r="H2526" s="1"/>
    </row>
    <row r="2527" spans="3:8" x14ac:dyDescent="0.2">
      <c r="C2527" s="1"/>
      <c r="D2527" s="1"/>
      <c r="E2527" s="1"/>
      <c r="F2527" s="1"/>
      <c r="G2527" s="1"/>
      <c r="H2527" s="1"/>
    </row>
    <row r="2528" spans="3:8" x14ac:dyDescent="0.2">
      <c r="C2528" s="1"/>
      <c r="D2528" s="1"/>
      <c r="E2528" s="1"/>
      <c r="F2528" s="1"/>
      <c r="G2528" s="1"/>
      <c r="H2528" s="1"/>
    </row>
    <row r="2529" spans="3:8" x14ac:dyDescent="0.2">
      <c r="C2529" s="1"/>
      <c r="D2529" s="1"/>
      <c r="E2529" s="1"/>
      <c r="F2529" s="1"/>
      <c r="G2529" s="1"/>
      <c r="H2529" s="1"/>
    </row>
    <row r="2530" spans="3:8" x14ac:dyDescent="0.2">
      <c r="C2530" s="1"/>
      <c r="D2530" s="1"/>
      <c r="E2530" s="1"/>
      <c r="F2530" s="1"/>
      <c r="G2530" s="1"/>
      <c r="H2530" s="1"/>
    </row>
    <row r="2531" spans="3:8" x14ac:dyDescent="0.2">
      <c r="C2531" s="1"/>
      <c r="D2531" s="1"/>
      <c r="E2531" s="1"/>
      <c r="F2531" s="1"/>
      <c r="G2531" s="1"/>
      <c r="H2531" s="1"/>
    </row>
    <row r="2532" spans="3:8" x14ac:dyDescent="0.2">
      <c r="C2532" s="1"/>
      <c r="D2532" s="1"/>
      <c r="E2532" s="1"/>
      <c r="F2532" s="1"/>
      <c r="G2532" s="1"/>
      <c r="H2532" s="1"/>
    </row>
    <row r="2533" spans="3:8" x14ac:dyDescent="0.2">
      <c r="C2533" s="1"/>
      <c r="D2533" s="1"/>
      <c r="E2533" s="1"/>
      <c r="F2533" s="1"/>
      <c r="G2533" s="1"/>
      <c r="H2533" s="1"/>
    </row>
    <row r="2534" spans="3:8" x14ac:dyDescent="0.2">
      <c r="C2534" s="1"/>
      <c r="D2534" s="1"/>
      <c r="E2534" s="1"/>
      <c r="F2534" s="1"/>
      <c r="G2534" s="1"/>
      <c r="H2534" s="1"/>
    </row>
    <row r="2535" spans="3:8" x14ac:dyDescent="0.2">
      <c r="C2535" s="1"/>
      <c r="D2535" s="1"/>
      <c r="E2535" s="1"/>
      <c r="F2535" s="1"/>
      <c r="G2535" s="1"/>
      <c r="H2535" s="1"/>
    </row>
    <row r="2536" spans="3:8" x14ac:dyDescent="0.2">
      <c r="C2536" s="1"/>
      <c r="D2536" s="1"/>
      <c r="E2536" s="1"/>
      <c r="F2536" s="1"/>
      <c r="G2536" s="1"/>
      <c r="H2536" s="1"/>
    </row>
    <row r="2537" spans="3:8" x14ac:dyDescent="0.2">
      <c r="C2537" s="1"/>
      <c r="D2537" s="1"/>
      <c r="E2537" s="1"/>
      <c r="F2537" s="1"/>
      <c r="G2537" s="1"/>
      <c r="H2537" s="1"/>
    </row>
    <row r="2538" spans="3:8" x14ac:dyDescent="0.2">
      <c r="C2538" s="1"/>
      <c r="D2538" s="1"/>
      <c r="E2538" s="1"/>
      <c r="F2538" s="1"/>
      <c r="G2538" s="1"/>
      <c r="H2538" s="1"/>
    </row>
    <row r="2539" spans="3:8" x14ac:dyDescent="0.2">
      <c r="C2539" s="1"/>
      <c r="D2539" s="1"/>
      <c r="E2539" s="1"/>
      <c r="F2539" s="1"/>
      <c r="G2539" s="1"/>
      <c r="H2539" s="1"/>
    </row>
    <row r="2540" spans="3:8" x14ac:dyDescent="0.2">
      <c r="C2540" s="1"/>
      <c r="D2540" s="1"/>
      <c r="E2540" s="1"/>
      <c r="F2540" s="1"/>
      <c r="G2540" s="1"/>
      <c r="H2540" s="1"/>
    </row>
    <row r="2541" spans="3:8" x14ac:dyDescent="0.2">
      <c r="C2541" s="1"/>
      <c r="D2541" s="1"/>
      <c r="E2541" s="1"/>
      <c r="F2541" s="1"/>
      <c r="G2541" s="1"/>
      <c r="H2541" s="1"/>
    </row>
    <row r="2542" spans="3:8" x14ac:dyDescent="0.2">
      <c r="C2542" s="1"/>
      <c r="D2542" s="1"/>
      <c r="E2542" s="1"/>
      <c r="F2542" s="1"/>
      <c r="G2542" s="1"/>
      <c r="H2542" s="1"/>
    </row>
    <row r="2543" spans="3:8" x14ac:dyDescent="0.2">
      <c r="C2543" s="1"/>
      <c r="D2543" s="1"/>
      <c r="E2543" s="1"/>
      <c r="F2543" s="1"/>
      <c r="G2543" s="1"/>
      <c r="H2543" s="1"/>
    </row>
    <row r="2544" spans="3:8" x14ac:dyDescent="0.2">
      <c r="C2544" s="1"/>
      <c r="D2544" s="1"/>
      <c r="E2544" s="1"/>
      <c r="F2544" s="1"/>
      <c r="G2544" s="1"/>
      <c r="H2544" s="1"/>
    </row>
    <row r="2545" spans="3:8" x14ac:dyDescent="0.2">
      <c r="C2545" s="1"/>
      <c r="D2545" s="1"/>
      <c r="E2545" s="1"/>
      <c r="F2545" s="1"/>
      <c r="G2545" s="1"/>
      <c r="H2545" s="1"/>
    </row>
    <row r="2546" spans="3:8" x14ac:dyDescent="0.2">
      <c r="C2546" s="1"/>
      <c r="D2546" s="1"/>
      <c r="E2546" s="1"/>
      <c r="F2546" s="1"/>
      <c r="G2546" s="1"/>
      <c r="H2546" s="1"/>
    </row>
    <row r="2547" spans="3:8" x14ac:dyDescent="0.2">
      <c r="C2547" s="1"/>
      <c r="D2547" s="1"/>
      <c r="E2547" s="1"/>
      <c r="F2547" s="1"/>
      <c r="G2547" s="1"/>
      <c r="H2547" s="1"/>
    </row>
    <row r="2548" spans="3:8" x14ac:dyDescent="0.2">
      <c r="C2548" s="1"/>
      <c r="D2548" s="1"/>
      <c r="E2548" s="1"/>
      <c r="F2548" s="1"/>
      <c r="G2548" s="1"/>
      <c r="H2548" s="1"/>
    </row>
    <row r="2549" spans="3:8" x14ac:dyDescent="0.2">
      <c r="C2549" s="1"/>
      <c r="D2549" s="1"/>
      <c r="E2549" s="1"/>
      <c r="F2549" s="1"/>
      <c r="G2549" s="1"/>
      <c r="H2549" s="1"/>
    </row>
    <row r="2550" spans="3:8" x14ac:dyDescent="0.2">
      <c r="C2550" s="1"/>
      <c r="D2550" s="1"/>
      <c r="E2550" s="1"/>
      <c r="F2550" s="1"/>
      <c r="G2550" s="1"/>
      <c r="H2550" s="1"/>
    </row>
    <row r="2551" spans="3:8" x14ac:dyDescent="0.2">
      <c r="C2551" s="1"/>
      <c r="D2551" s="1"/>
      <c r="E2551" s="1"/>
      <c r="F2551" s="1"/>
      <c r="G2551" s="1"/>
      <c r="H2551" s="1"/>
    </row>
    <row r="2552" spans="3:8" x14ac:dyDescent="0.2">
      <c r="C2552" s="1"/>
      <c r="D2552" s="1"/>
      <c r="E2552" s="1"/>
      <c r="F2552" s="1"/>
      <c r="G2552" s="1"/>
      <c r="H2552" s="1"/>
    </row>
    <row r="2553" spans="3:8" x14ac:dyDescent="0.2">
      <c r="C2553" s="1"/>
      <c r="D2553" s="1"/>
      <c r="E2553" s="1"/>
      <c r="F2553" s="1"/>
      <c r="G2553" s="1"/>
      <c r="H2553" s="1"/>
    </row>
    <row r="2554" spans="3:8" x14ac:dyDescent="0.2">
      <c r="C2554" s="1"/>
      <c r="D2554" s="1"/>
      <c r="E2554" s="1"/>
      <c r="F2554" s="1"/>
      <c r="G2554" s="1"/>
      <c r="H2554" s="1"/>
    </row>
    <row r="2555" spans="3:8" x14ac:dyDescent="0.2">
      <c r="C2555" s="1"/>
      <c r="D2555" s="1"/>
      <c r="E2555" s="1"/>
      <c r="F2555" s="1"/>
      <c r="G2555" s="1"/>
      <c r="H2555" s="1"/>
    </row>
    <row r="2556" spans="3:8" x14ac:dyDescent="0.2">
      <c r="C2556" s="1"/>
      <c r="D2556" s="1"/>
      <c r="E2556" s="1"/>
      <c r="F2556" s="1"/>
      <c r="G2556" s="1"/>
      <c r="H2556" s="1"/>
    </row>
    <row r="2557" spans="3:8" x14ac:dyDescent="0.2">
      <c r="C2557" s="1"/>
      <c r="D2557" s="1"/>
      <c r="E2557" s="1"/>
      <c r="F2557" s="1"/>
      <c r="G2557" s="1"/>
      <c r="H2557" s="1"/>
    </row>
    <row r="2558" spans="3:8" x14ac:dyDescent="0.2">
      <c r="C2558" s="1"/>
      <c r="D2558" s="1"/>
      <c r="E2558" s="1"/>
      <c r="F2558" s="1"/>
      <c r="G2558" s="1"/>
      <c r="H2558" s="1"/>
    </row>
    <row r="2559" spans="3:8" x14ac:dyDescent="0.2">
      <c r="C2559" s="1"/>
      <c r="D2559" s="1"/>
      <c r="E2559" s="1"/>
      <c r="F2559" s="1"/>
      <c r="G2559" s="1"/>
      <c r="H2559" s="1"/>
    </row>
    <row r="2560" spans="3:8" x14ac:dyDescent="0.2">
      <c r="C2560" s="1"/>
      <c r="D2560" s="1"/>
      <c r="E2560" s="1"/>
      <c r="F2560" s="1"/>
      <c r="G2560" s="1"/>
      <c r="H2560" s="1"/>
    </row>
    <row r="2561" spans="3:8" x14ac:dyDescent="0.2">
      <c r="C2561" s="1"/>
      <c r="D2561" s="1"/>
      <c r="E2561" s="1"/>
      <c r="F2561" s="1"/>
      <c r="G2561" s="1"/>
      <c r="H2561" s="1"/>
    </row>
    <row r="2562" spans="3:8" x14ac:dyDescent="0.2">
      <c r="C2562" s="1"/>
      <c r="D2562" s="1"/>
      <c r="E2562" s="1"/>
      <c r="F2562" s="1"/>
      <c r="G2562" s="1"/>
      <c r="H2562" s="1"/>
    </row>
    <row r="2563" spans="3:8" x14ac:dyDescent="0.2">
      <c r="C2563" s="1"/>
      <c r="D2563" s="1"/>
      <c r="E2563" s="1"/>
      <c r="F2563" s="1"/>
      <c r="G2563" s="1"/>
      <c r="H2563" s="1"/>
    </row>
    <row r="2564" spans="3:8" x14ac:dyDescent="0.2">
      <c r="C2564" s="1"/>
      <c r="D2564" s="1"/>
      <c r="E2564" s="1"/>
      <c r="F2564" s="1"/>
      <c r="G2564" s="1"/>
      <c r="H2564" s="1"/>
    </row>
    <row r="2565" spans="3:8" x14ac:dyDescent="0.2">
      <c r="C2565" s="1"/>
      <c r="D2565" s="1"/>
      <c r="E2565" s="1"/>
      <c r="F2565" s="1"/>
      <c r="G2565" s="1"/>
      <c r="H2565" s="1"/>
    </row>
    <row r="2566" spans="3:8" x14ac:dyDescent="0.2">
      <c r="C2566" s="1"/>
      <c r="D2566" s="1"/>
      <c r="E2566" s="1"/>
      <c r="F2566" s="1"/>
      <c r="G2566" s="1"/>
      <c r="H2566" s="1"/>
    </row>
    <row r="2567" spans="3:8" x14ac:dyDescent="0.2">
      <c r="C2567" s="1"/>
      <c r="D2567" s="1"/>
      <c r="E2567" s="1"/>
      <c r="F2567" s="1"/>
      <c r="G2567" s="1"/>
      <c r="H2567" s="1"/>
    </row>
    <row r="2568" spans="3:8" x14ac:dyDescent="0.2">
      <c r="C2568" s="1"/>
      <c r="D2568" s="1"/>
      <c r="E2568" s="1"/>
      <c r="F2568" s="1"/>
      <c r="G2568" s="1"/>
      <c r="H2568" s="1"/>
    </row>
    <row r="2569" spans="3:8" x14ac:dyDescent="0.2">
      <c r="C2569" s="1"/>
      <c r="D2569" s="1"/>
      <c r="E2569" s="1"/>
      <c r="F2569" s="1"/>
      <c r="G2569" s="1"/>
      <c r="H2569" s="1"/>
    </row>
    <row r="2570" spans="3:8" x14ac:dyDescent="0.2">
      <c r="C2570" s="1"/>
      <c r="D2570" s="1"/>
      <c r="E2570" s="1"/>
      <c r="F2570" s="1"/>
      <c r="G2570" s="1"/>
      <c r="H2570" s="1"/>
    </row>
    <row r="2571" spans="3:8" x14ac:dyDescent="0.2">
      <c r="C2571" s="1"/>
      <c r="D2571" s="1"/>
      <c r="E2571" s="1"/>
      <c r="F2571" s="1"/>
      <c r="G2571" s="1"/>
      <c r="H2571" s="1"/>
    </row>
    <row r="2572" spans="3:8" x14ac:dyDescent="0.2">
      <c r="C2572" s="1"/>
      <c r="D2572" s="1"/>
      <c r="E2572" s="1"/>
      <c r="F2572" s="1"/>
      <c r="G2572" s="1"/>
      <c r="H2572" s="1"/>
    </row>
    <row r="2573" spans="3:8" x14ac:dyDescent="0.2">
      <c r="C2573" s="1"/>
      <c r="D2573" s="1"/>
      <c r="E2573" s="1"/>
      <c r="F2573" s="1"/>
      <c r="G2573" s="1"/>
      <c r="H2573" s="1"/>
    </row>
    <row r="2574" spans="3:8" x14ac:dyDescent="0.2">
      <c r="C2574" s="1"/>
      <c r="D2574" s="1"/>
      <c r="E2574" s="1"/>
      <c r="F2574" s="1"/>
      <c r="G2574" s="1"/>
      <c r="H2574" s="1"/>
    </row>
    <row r="2575" spans="3:8" x14ac:dyDescent="0.2">
      <c r="C2575" s="1"/>
      <c r="D2575" s="1"/>
      <c r="E2575" s="1"/>
      <c r="F2575" s="1"/>
      <c r="G2575" s="1"/>
      <c r="H2575" s="1"/>
    </row>
    <row r="2576" spans="3:8" x14ac:dyDescent="0.2">
      <c r="C2576" s="1"/>
      <c r="D2576" s="1"/>
      <c r="E2576" s="1"/>
      <c r="F2576" s="1"/>
      <c r="G2576" s="1"/>
      <c r="H2576" s="1"/>
    </row>
    <row r="2577" spans="3:8" x14ac:dyDescent="0.2">
      <c r="C2577" s="1"/>
      <c r="D2577" s="1"/>
      <c r="E2577" s="1"/>
      <c r="F2577" s="1"/>
      <c r="G2577" s="1"/>
      <c r="H2577" s="1"/>
    </row>
    <row r="2578" spans="3:8" x14ac:dyDescent="0.2">
      <c r="C2578" s="1"/>
      <c r="D2578" s="1"/>
      <c r="E2578" s="1"/>
      <c r="F2578" s="1"/>
      <c r="G2578" s="1"/>
      <c r="H2578" s="1"/>
    </row>
    <row r="2579" spans="3:8" x14ac:dyDescent="0.2">
      <c r="C2579" s="1"/>
      <c r="D2579" s="1"/>
      <c r="E2579" s="1"/>
      <c r="F2579" s="1"/>
      <c r="G2579" s="1"/>
      <c r="H2579" s="1"/>
    </row>
    <row r="2580" spans="3:8" x14ac:dyDescent="0.2">
      <c r="C2580" s="1"/>
      <c r="D2580" s="1"/>
      <c r="E2580" s="1"/>
      <c r="F2580" s="1"/>
      <c r="G2580" s="1"/>
      <c r="H2580" s="1"/>
    </row>
    <row r="2581" spans="3:8" x14ac:dyDescent="0.2">
      <c r="C2581" s="1"/>
      <c r="D2581" s="1"/>
      <c r="E2581" s="1"/>
      <c r="F2581" s="1"/>
      <c r="G2581" s="1"/>
      <c r="H2581" s="1"/>
    </row>
    <row r="2582" spans="3:8" x14ac:dyDescent="0.2">
      <c r="C2582" s="1"/>
      <c r="D2582" s="1"/>
      <c r="E2582" s="1"/>
      <c r="F2582" s="1"/>
      <c r="G2582" s="1"/>
      <c r="H2582" s="1"/>
    </row>
    <row r="2583" spans="3:8" x14ac:dyDescent="0.2">
      <c r="C2583" s="1"/>
      <c r="D2583" s="1"/>
      <c r="E2583" s="1"/>
      <c r="F2583" s="1"/>
      <c r="G2583" s="1"/>
      <c r="H2583" s="1"/>
    </row>
    <row r="2584" spans="3:8" x14ac:dyDescent="0.2">
      <c r="C2584" s="1"/>
      <c r="D2584" s="1"/>
      <c r="E2584" s="1"/>
      <c r="F2584" s="1"/>
      <c r="G2584" s="1"/>
      <c r="H2584" s="1"/>
    </row>
    <row r="2585" spans="3:8" x14ac:dyDescent="0.2">
      <c r="C2585" s="1"/>
      <c r="D2585" s="1"/>
      <c r="E2585" s="1"/>
      <c r="F2585" s="1"/>
      <c r="G2585" s="1"/>
      <c r="H2585" s="1"/>
    </row>
    <row r="2586" spans="3:8" x14ac:dyDescent="0.2">
      <c r="C2586" s="1"/>
      <c r="D2586" s="1"/>
      <c r="E2586" s="1"/>
      <c r="F2586" s="1"/>
      <c r="G2586" s="1"/>
      <c r="H2586" s="1"/>
    </row>
    <row r="2587" spans="3:8" x14ac:dyDescent="0.2">
      <c r="C2587" s="1"/>
      <c r="D2587" s="1"/>
      <c r="E2587" s="1"/>
      <c r="F2587" s="1"/>
      <c r="G2587" s="1"/>
      <c r="H2587" s="1"/>
    </row>
    <row r="2588" spans="3:8" x14ac:dyDescent="0.2">
      <c r="C2588" s="1"/>
      <c r="D2588" s="1"/>
      <c r="E2588" s="1"/>
      <c r="F2588" s="1"/>
      <c r="G2588" s="1"/>
      <c r="H2588" s="1"/>
    </row>
    <row r="2589" spans="3:8" x14ac:dyDescent="0.2">
      <c r="C2589" s="1"/>
      <c r="D2589" s="1"/>
      <c r="E2589" s="1"/>
      <c r="F2589" s="1"/>
      <c r="G2589" s="1"/>
      <c r="H2589" s="1"/>
    </row>
    <row r="2590" spans="3:8" x14ac:dyDescent="0.2">
      <c r="C2590" s="1"/>
      <c r="D2590" s="1"/>
      <c r="E2590" s="1"/>
      <c r="F2590" s="1"/>
      <c r="G2590" s="1"/>
      <c r="H2590" s="1"/>
    </row>
    <row r="2591" spans="3:8" x14ac:dyDescent="0.2">
      <c r="C2591" s="1"/>
      <c r="D2591" s="1"/>
      <c r="E2591" s="1"/>
      <c r="F2591" s="1"/>
      <c r="G2591" s="1"/>
      <c r="H2591" s="1"/>
    </row>
    <row r="2592" spans="3:8" x14ac:dyDescent="0.2">
      <c r="C2592" s="1"/>
      <c r="D2592" s="1"/>
      <c r="E2592" s="1"/>
      <c r="F2592" s="1"/>
      <c r="G2592" s="1"/>
      <c r="H2592" s="1"/>
    </row>
    <row r="2593" spans="3:8" x14ac:dyDescent="0.2">
      <c r="C2593" s="1"/>
      <c r="D2593" s="1"/>
      <c r="E2593" s="1"/>
      <c r="F2593" s="1"/>
      <c r="G2593" s="1"/>
      <c r="H2593" s="1"/>
    </row>
    <row r="2594" spans="3:8" x14ac:dyDescent="0.2">
      <c r="C2594" s="1"/>
      <c r="D2594" s="1"/>
      <c r="E2594" s="1"/>
      <c r="F2594" s="1"/>
      <c r="G2594" s="1"/>
      <c r="H2594" s="1"/>
    </row>
    <row r="2595" spans="3:8" x14ac:dyDescent="0.2">
      <c r="C2595" s="1"/>
      <c r="D2595" s="1"/>
      <c r="E2595" s="1"/>
      <c r="F2595" s="1"/>
      <c r="G2595" s="1"/>
      <c r="H2595" s="1"/>
    </row>
    <row r="2596" spans="3:8" x14ac:dyDescent="0.2">
      <c r="C2596" s="1"/>
      <c r="D2596" s="1"/>
      <c r="E2596" s="1"/>
      <c r="F2596" s="1"/>
      <c r="G2596" s="1"/>
      <c r="H2596" s="1"/>
    </row>
    <row r="2597" spans="3:8" x14ac:dyDescent="0.2">
      <c r="C2597" s="1"/>
      <c r="D2597" s="1"/>
      <c r="E2597" s="1"/>
      <c r="F2597" s="1"/>
      <c r="G2597" s="1"/>
      <c r="H2597" s="1"/>
    </row>
    <row r="2598" spans="3:8" x14ac:dyDescent="0.2">
      <c r="C2598" s="1"/>
      <c r="D2598" s="1"/>
      <c r="E2598" s="1"/>
      <c r="F2598" s="1"/>
      <c r="G2598" s="1"/>
      <c r="H2598" s="1"/>
    </row>
    <row r="2599" spans="3:8" x14ac:dyDescent="0.2">
      <c r="C2599" s="1"/>
      <c r="D2599" s="1"/>
      <c r="E2599" s="1"/>
      <c r="F2599" s="1"/>
      <c r="G2599" s="1"/>
      <c r="H2599" s="1"/>
    </row>
    <row r="2600" spans="3:8" x14ac:dyDescent="0.2">
      <c r="C2600" s="1"/>
      <c r="D2600" s="1"/>
      <c r="E2600" s="1"/>
      <c r="F2600" s="1"/>
      <c r="G2600" s="1"/>
      <c r="H2600" s="1"/>
    </row>
    <row r="2601" spans="3:8" x14ac:dyDescent="0.2">
      <c r="C2601" s="1"/>
      <c r="D2601" s="1"/>
      <c r="E2601" s="1"/>
      <c r="F2601" s="1"/>
      <c r="G2601" s="1"/>
      <c r="H2601" s="1"/>
    </row>
    <row r="2602" spans="3:8" x14ac:dyDescent="0.2">
      <c r="C2602" s="1"/>
      <c r="D2602" s="1"/>
      <c r="E2602" s="1"/>
      <c r="F2602" s="1"/>
      <c r="G2602" s="1"/>
      <c r="H2602" s="1"/>
    </row>
    <row r="2603" spans="3:8" x14ac:dyDescent="0.2">
      <c r="C2603" s="1"/>
      <c r="D2603" s="1"/>
      <c r="E2603" s="1"/>
      <c r="F2603" s="1"/>
      <c r="G2603" s="1"/>
      <c r="H2603" s="1"/>
    </row>
    <row r="2604" spans="3:8" x14ac:dyDescent="0.2">
      <c r="C2604" s="1"/>
      <c r="D2604" s="1"/>
      <c r="E2604" s="1"/>
      <c r="F2604" s="1"/>
      <c r="G2604" s="1"/>
      <c r="H2604" s="1"/>
    </row>
    <row r="2605" spans="3:8" x14ac:dyDescent="0.2">
      <c r="C2605" s="1"/>
      <c r="D2605" s="1"/>
      <c r="E2605" s="1"/>
      <c r="F2605" s="1"/>
      <c r="G2605" s="1"/>
      <c r="H2605" s="1"/>
    </row>
    <row r="2606" spans="3:8" x14ac:dyDescent="0.2">
      <c r="C2606" s="1"/>
      <c r="D2606" s="1"/>
      <c r="E2606" s="1"/>
      <c r="F2606" s="1"/>
      <c r="G2606" s="1"/>
      <c r="H2606" s="1"/>
    </row>
    <row r="2607" spans="3:8" x14ac:dyDescent="0.2">
      <c r="C2607" s="1"/>
      <c r="D2607" s="1"/>
      <c r="E2607" s="1"/>
      <c r="F2607" s="1"/>
      <c r="G2607" s="1"/>
      <c r="H2607" s="1"/>
    </row>
    <row r="2608" spans="3:8" x14ac:dyDescent="0.2">
      <c r="C2608" s="1"/>
      <c r="D2608" s="1"/>
      <c r="E2608" s="1"/>
      <c r="F2608" s="1"/>
      <c r="G2608" s="1"/>
      <c r="H2608" s="1"/>
    </row>
    <row r="2609" spans="3:8" x14ac:dyDescent="0.2">
      <c r="C2609" s="1"/>
      <c r="D2609" s="1"/>
      <c r="E2609" s="1"/>
      <c r="F2609" s="1"/>
      <c r="G2609" s="1"/>
      <c r="H2609" s="1"/>
    </row>
    <row r="2610" spans="3:8" x14ac:dyDescent="0.2">
      <c r="C2610" s="1"/>
      <c r="D2610" s="1"/>
      <c r="E2610" s="1"/>
      <c r="F2610" s="1"/>
      <c r="G2610" s="1"/>
      <c r="H2610" s="1"/>
    </row>
    <row r="2611" spans="3:8" x14ac:dyDescent="0.2">
      <c r="C2611" s="1"/>
      <c r="D2611" s="1"/>
      <c r="E2611" s="1"/>
      <c r="F2611" s="1"/>
      <c r="G2611" s="1"/>
      <c r="H2611" s="1"/>
    </row>
    <row r="2612" spans="3:8" x14ac:dyDescent="0.2">
      <c r="C2612" s="1"/>
      <c r="D2612" s="1"/>
      <c r="E2612" s="1"/>
      <c r="F2612" s="1"/>
      <c r="G2612" s="1"/>
      <c r="H2612" s="1"/>
    </row>
    <row r="2613" spans="3:8" x14ac:dyDescent="0.2">
      <c r="C2613" s="1"/>
      <c r="D2613" s="1"/>
      <c r="E2613" s="1"/>
      <c r="F2613" s="1"/>
      <c r="G2613" s="1"/>
      <c r="H2613" s="1"/>
    </row>
    <row r="2614" spans="3:8" x14ac:dyDescent="0.2">
      <c r="C2614" s="1"/>
      <c r="D2614" s="1"/>
      <c r="E2614" s="1"/>
      <c r="F2614" s="1"/>
      <c r="G2614" s="1"/>
      <c r="H2614" s="1"/>
    </row>
    <row r="2615" spans="3:8" x14ac:dyDescent="0.2">
      <c r="C2615" s="1"/>
      <c r="D2615" s="1"/>
      <c r="E2615" s="1"/>
      <c r="F2615" s="1"/>
      <c r="G2615" s="1"/>
      <c r="H2615" s="1"/>
    </row>
    <row r="2616" spans="3:8" x14ac:dyDescent="0.2">
      <c r="C2616" s="1"/>
      <c r="D2616" s="1"/>
      <c r="E2616" s="1"/>
      <c r="F2616" s="1"/>
      <c r="G2616" s="1"/>
      <c r="H2616" s="1"/>
    </row>
    <row r="2617" spans="3:8" x14ac:dyDescent="0.2">
      <c r="C2617" s="1"/>
      <c r="D2617" s="1"/>
      <c r="E2617" s="1"/>
      <c r="F2617" s="1"/>
      <c r="G2617" s="1"/>
      <c r="H2617" s="1"/>
    </row>
    <row r="2618" spans="3:8" x14ac:dyDescent="0.2">
      <c r="C2618" s="1"/>
      <c r="D2618" s="1"/>
      <c r="E2618" s="1"/>
      <c r="F2618" s="1"/>
      <c r="G2618" s="1"/>
      <c r="H2618" s="1"/>
    </row>
    <row r="2619" spans="3:8" x14ac:dyDescent="0.2">
      <c r="C2619" s="1"/>
      <c r="D2619" s="1"/>
      <c r="E2619" s="1"/>
      <c r="F2619" s="1"/>
      <c r="G2619" s="1"/>
      <c r="H2619" s="1"/>
    </row>
    <row r="2620" spans="3:8" x14ac:dyDescent="0.2">
      <c r="C2620" s="1"/>
      <c r="D2620" s="1"/>
      <c r="E2620" s="1"/>
      <c r="F2620" s="1"/>
      <c r="G2620" s="1"/>
      <c r="H2620" s="1"/>
    </row>
    <row r="2621" spans="3:8" x14ac:dyDescent="0.2">
      <c r="C2621" s="1"/>
      <c r="D2621" s="1"/>
      <c r="E2621" s="1"/>
      <c r="F2621" s="1"/>
      <c r="G2621" s="1"/>
      <c r="H2621" s="1"/>
    </row>
    <row r="2622" spans="3:8" x14ac:dyDescent="0.2">
      <c r="C2622" s="1"/>
      <c r="D2622" s="1"/>
      <c r="E2622" s="1"/>
      <c r="F2622" s="1"/>
      <c r="G2622" s="1"/>
      <c r="H2622" s="1"/>
    </row>
    <row r="2623" spans="3:8" x14ac:dyDescent="0.2">
      <c r="C2623" s="1"/>
      <c r="D2623" s="1"/>
      <c r="E2623" s="1"/>
      <c r="F2623" s="1"/>
      <c r="G2623" s="1"/>
      <c r="H2623" s="1"/>
    </row>
    <row r="2624" spans="3:8" x14ac:dyDescent="0.2">
      <c r="C2624" s="1"/>
      <c r="D2624" s="1"/>
      <c r="E2624" s="1"/>
      <c r="F2624" s="1"/>
      <c r="G2624" s="1"/>
      <c r="H2624" s="1"/>
    </row>
    <row r="2625" spans="3:8" x14ac:dyDescent="0.2">
      <c r="C2625" s="1"/>
      <c r="D2625" s="1"/>
      <c r="E2625" s="1"/>
      <c r="F2625" s="1"/>
      <c r="G2625" s="1"/>
      <c r="H2625" s="1"/>
    </row>
    <row r="2626" spans="3:8" x14ac:dyDescent="0.2">
      <c r="C2626" s="1"/>
      <c r="D2626" s="1"/>
      <c r="E2626" s="1"/>
      <c r="F2626" s="1"/>
      <c r="G2626" s="1"/>
      <c r="H2626" s="1"/>
    </row>
    <row r="2627" spans="3:8" x14ac:dyDescent="0.2">
      <c r="C2627" s="1"/>
      <c r="D2627" s="1"/>
      <c r="E2627" s="1"/>
      <c r="F2627" s="1"/>
      <c r="G2627" s="1"/>
      <c r="H2627" s="1"/>
    </row>
    <row r="2628" spans="3:8" x14ac:dyDescent="0.2">
      <c r="C2628" s="1"/>
      <c r="D2628" s="1"/>
      <c r="E2628" s="1"/>
      <c r="F2628" s="1"/>
      <c r="G2628" s="1"/>
      <c r="H2628" s="1"/>
    </row>
    <row r="2629" spans="3:8" x14ac:dyDescent="0.2">
      <c r="C2629" s="1"/>
      <c r="D2629" s="1"/>
      <c r="E2629" s="1"/>
      <c r="F2629" s="1"/>
      <c r="G2629" s="1"/>
      <c r="H2629" s="1"/>
    </row>
    <row r="2630" spans="3:8" x14ac:dyDescent="0.2">
      <c r="C2630" s="1"/>
      <c r="D2630" s="1"/>
      <c r="E2630" s="1"/>
      <c r="F2630" s="1"/>
      <c r="G2630" s="1"/>
      <c r="H2630" s="1"/>
    </row>
    <row r="2631" spans="3:8" x14ac:dyDescent="0.2">
      <c r="C2631" s="1"/>
      <c r="D2631" s="1"/>
      <c r="E2631" s="1"/>
      <c r="F2631" s="1"/>
      <c r="G2631" s="1"/>
      <c r="H2631" s="1"/>
    </row>
    <row r="2632" spans="3:8" x14ac:dyDescent="0.2">
      <c r="C2632" s="1"/>
      <c r="D2632" s="1"/>
      <c r="E2632" s="1"/>
      <c r="F2632" s="1"/>
      <c r="G2632" s="1"/>
      <c r="H2632" s="1"/>
    </row>
    <row r="2633" spans="3:8" x14ac:dyDescent="0.2">
      <c r="C2633" s="1"/>
      <c r="D2633" s="1"/>
      <c r="E2633" s="1"/>
      <c r="F2633" s="1"/>
      <c r="G2633" s="1"/>
      <c r="H2633" s="1"/>
    </row>
    <row r="2634" spans="3:8" x14ac:dyDescent="0.2">
      <c r="C2634" s="1"/>
      <c r="D2634" s="1"/>
      <c r="E2634" s="1"/>
      <c r="F2634" s="1"/>
      <c r="G2634" s="1"/>
      <c r="H2634" s="1"/>
    </row>
    <row r="2635" spans="3:8" x14ac:dyDescent="0.2">
      <c r="C2635" s="1"/>
      <c r="D2635" s="1"/>
      <c r="E2635" s="1"/>
      <c r="F2635" s="1"/>
      <c r="G2635" s="1"/>
      <c r="H2635" s="1"/>
    </row>
    <row r="2636" spans="3:8" x14ac:dyDescent="0.2">
      <c r="C2636" s="1"/>
      <c r="D2636" s="1"/>
      <c r="E2636" s="1"/>
      <c r="F2636" s="1"/>
      <c r="G2636" s="1"/>
      <c r="H2636" s="1"/>
    </row>
    <row r="2637" spans="3:8" x14ac:dyDescent="0.2">
      <c r="C2637" s="1"/>
      <c r="D2637" s="1"/>
      <c r="E2637" s="1"/>
      <c r="F2637" s="1"/>
      <c r="G2637" s="1"/>
      <c r="H2637" s="1"/>
    </row>
    <row r="2638" spans="3:8" x14ac:dyDescent="0.2">
      <c r="C2638" s="1"/>
      <c r="D2638" s="1"/>
      <c r="E2638" s="1"/>
      <c r="F2638" s="1"/>
      <c r="G2638" s="1"/>
      <c r="H2638" s="1"/>
    </row>
    <row r="2639" spans="3:8" x14ac:dyDescent="0.2">
      <c r="C2639" s="1"/>
      <c r="D2639" s="1"/>
      <c r="E2639" s="1"/>
      <c r="F2639" s="1"/>
      <c r="G2639" s="1"/>
      <c r="H2639" s="1"/>
    </row>
    <row r="2640" spans="3:8" x14ac:dyDescent="0.2">
      <c r="C2640" s="1"/>
      <c r="D2640" s="1"/>
      <c r="E2640" s="1"/>
      <c r="F2640" s="1"/>
      <c r="G2640" s="1"/>
      <c r="H2640" s="1"/>
    </row>
    <row r="2641" spans="3:8" x14ac:dyDescent="0.2">
      <c r="C2641" s="1"/>
      <c r="D2641" s="1"/>
      <c r="E2641" s="1"/>
      <c r="F2641" s="1"/>
      <c r="G2641" s="1"/>
      <c r="H2641" s="1"/>
    </row>
    <row r="2642" spans="3:8" x14ac:dyDescent="0.2">
      <c r="C2642" s="1"/>
      <c r="D2642" s="1"/>
      <c r="E2642" s="1"/>
      <c r="F2642" s="1"/>
      <c r="G2642" s="1"/>
      <c r="H2642" s="1"/>
    </row>
    <row r="2643" spans="3:8" x14ac:dyDescent="0.2">
      <c r="C2643" s="1"/>
      <c r="D2643" s="1"/>
      <c r="E2643" s="1"/>
      <c r="F2643" s="1"/>
      <c r="G2643" s="1"/>
      <c r="H2643" s="1"/>
    </row>
    <row r="2644" spans="3:8" x14ac:dyDescent="0.2">
      <c r="C2644" s="1"/>
      <c r="D2644" s="1"/>
      <c r="E2644" s="1"/>
      <c r="F2644" s="1"/>
      <c r="G2644" s="1"/>
      <c r="H2644" s="1"/>
    </row>
    <row r="2645" spans="3:8" x14ac:dyDescent="0.2">
      <c r="C2645" s="1"/>
      <c r="D2645" s="1"/>
      <c r="E2645" s="1"/>
      <c r="F2645" s="1"/>
      <c r="G2645" s="1"/>
      <c r="H2645" s="1"/>
    </row>
    <row r="2646" spans="3:8" x14ac:dyDescent="0.2">
      <c r="C2646" s="1"/>
      <c r="D2646" s="1"/>
      <c r="E2646" s="1"/>
      <c r="F2646" s="1"/>
      <c r="G2646" s="1"/>
      <c r="H2646" s="1"/>
    </row>
    <row r="2647" spans="3:8" x14ac:dyDescent="0.2">
      <c r="C2647" s="1"/>
      <c r="D2647" s="1"/>
      <c r="E2647" s="1"/>
      <c r="F2647" s="1"/>
      <c r="G2647" s="1"/>
      <c r="H2647" s="1"/>
    </row>
    <row r="2648" spans="3:8" x14ac:dyDescent="0.2">
      <c r="C2648" s="1"/>
      <c r="D2648" s="1"/>
      <c r="E2648" s="1"/>
      <c r="F2648" s="1"/>
      <c r="G2648" s="1"/>
      <c r="H2648" s="1"/>
    </row>
    <row r="2649" spans="3:8" x14ac:dyDescent="0.2">
      <c r="C2649" s="1"/>
      <c r="D2649" s="1"/>
      <c r="E2649" s="1"/>
      <c r="F2649" s="1"/>
      <c r="G2649" s="1"/>
      <c r="H2649" s="1"/>
    </row>
    <row r="2650" spans="3:8" x14ac:dyDescent="0.2">
      <c r="C2650" s="1"/>
      <c r="D2650" s="1"/>
      <c r="E2650" s="1"/>
      <c r="F2650" s="1"/>
      <c r="G2650" s="1"/>
      <c r="H2650" s="1"/>
    </row>
    <row r="2651" spans="3:8" x14ac:dyDescent="0.2">
      <c r="C2651" s="1"/>
      <c r="D2651" s="1"/>
      <c r="E2651" s="1"/>
      <c r="F2651" s="1"/>
      <c r="G2651" s="1"/>
      <c r="H2651" s="1"/>
    </row>
    <row r="2652" spans="3:8" x14ac:dyDescent="0.2">
      <c r="C2652" s="1"/>
      <c r="D2652" s="1"/>
      <c r="E2652" s="1"/>
      <c r="F2652" s="1"/>
      <c r="G2652" s="1"/>
      <c r="H2652" s="1"/>
    </row>
    <row r="2653" spans="3:8" x14ac:dyDescent="0.2">
      <c r="C2653" s="1"/>
      <c r="D2653" s="1"/>
      <c r="E2653" s="1"/>
      <c r="F2653" s="1"/>
      <c r="G2653" s="1"/>
      <c r="H2653" s="1"/>
    </row>
    <row r="2654" spans="3:8" x14ac:dyDescent="0.2">
      <c r="C2654" s="1"/>
      <c r="D2654" s="1"/>
      <c r="E2654" s="1"/>
      <c r="F2654" s="1"/>
      <c r="G2654" s="1"/>
      <c r="H2654" s="1"/>
    </row>
    <row r="2655" spans="3:8" x14ac:dyDescent="0.2">
      <c r="C2655" s="1"/>
      <c r="D2655" s="1"/>
      <c r="E2655" s="1"/>
      <c r="F2655" s="1"/>
      <c r="G2655" s="1"/>
      <c r="H2655" s="1"/>
    </row>
    <row r="2656" spans="3:8" x14ac:dyDescent="0.2">
      <c r="C2656" s="1"/>
      <c r="D2656" s="1"/>
      <c r="E2656" s="1"/>
      <c r="F2656" s="1"/>
      <c r="G2656" s="1"/>
      <c r="H2656" s="1"/>
    </row>
    <row r="2657" spans="3:8" x14ac:dyDescent="0.2">
      <c r="C2657" s="1"/>
      <c r="D2657" s="1"/>
      <c r="E2657" s="1"/>
      <c r="F2657" s="1"/>
      <c r="G2657" s="1"/>
      <c r="H2657" s="1"/>
    </row>
    <row r="2658" spans="3:8" x14ac:dyDescent="0.2">
      <c r="C2658" s="1"/>
      <c r="D2658" s="1"/>
      <c r="E2658" s="1"/>
      <c r="F2658" s="1"/>
      <c r="G2658" s="1"/>
      <c r="H2658" s="1"/>
    </row>
    <row r="2659" spans="3:8" x14ac:dyDescent="0.2">
      <c r="C2659" s="1"/>
      <c r="D2659" s="1"/>
      <c r="E2659" s="1"/>
      <c r="F2659" s="1"/>
      <c r="G2659" s="1"/>
      <c r="H2659" s="1"/>
    </row>
    <row r="2660" spans="3:8" x14ac:dyDescent="0.2">
      <c r="C2660" s="1"/>
      <c r="D2660" s="1"/>
      <c r="E2660" s="1"/>
      <c r="F2660" s="1"/>
      <c r="G2660" s="1"/>
      <c r="H2660" s="1"/>
    </row>
    <row r="2661" spans="3:8" x14ac:dyDescent="0.2">
      <c r="C2661" s="1"/>
      <c r="D2661" s="1"/>
      <c r="E2661" s="1"/>
      <c r="F2661" s="1"/>
      <c r="G2661" s="1"/>
      <c r="H2661" s="1"/>
    </row>
    <row r="2662" spans="3:8" x14ac:dyDescent="0.2">
      <c r="C2662" s="1"/>
      <c r="D2662" s="1"/>
      <c r="E2662" s="1"/>
      <c r="F2662" s="1"/>
      <c r="G2662" s="1"/>
      <c r="H2662" s="1"/>
    </row>
    <row r="2663" spans="3:8" x14ac:dyDescent="0.2">
      <c r="C2663" s="1"/>
      <c r="D2663" s="1"/>
      <c r="E2663" s="1"/>
      <c r="F2663" s="1"/>
      <c r="G2663" s="1"/>
      <c r="H2663" s="1"/>
    </row>
    <row r="2664" spans="3:8" x14ac:dyDescent="0.2">
      <c r="C2664" s="1"/>
      <c r="D2664" s="1"/>
      <c r="E2664" s="1"/>
      <c r="F2664" s="1"/>
      <c r="G2664" s="1"/>
      <c r="H2664" s="1"/>
    </row>
    <row r="2665" spans="3:8" x14ac:dyDescent="0.2">
      <c r="C2665" s="1"/>
      <c r="D2665" s="1"/>
      <c r="E2665" s="1"/>
      <c r="F2665" s="1"/>
      <c r="G2665" s="1"/>
      <c r="H2665" s="1"/>
    </row>
    <row r="2666" spans="3:8" x14ac:dyDescent="0.2">
      <c r="C2666" s="1"/>
      <c r="D2666" s="1"/>
      <c r="E2666" s="1"/>
      <c r="F2666" s="1"/>
      <c r="G2666" s="1"/>
      <c r="H2666" s="1"/>
    </row>
    <row r="2667" spans="3:8" x14ac:dyDescent="0.2">
      <c r="C2667" s="1"/>
      <c r="D2667" s="1"/>
      <c r="E2667" s="1"/>
      <c r="F2667" s="1"/>
      <c r="G2667" s="1"/>
      <c r="H2667" s="1"/>
    </row>
    <row r="2668" spans="3:8" x14ac:dyDescent="0.2">
      <c r="C2668" s="1"/>
      <c r="D2668" s="1"/>
      <c r="E2668" s="1"/>
      <c r="F2668" s="1"/>
      <c r="G2668" s="1"/>
      <c r="H2668" s="1"/>
    </row>
    <row r="2669" spans="3:8" x14ac:dyDescent="0.2">
      <c r="C2669" s="1"/>
      <c r="D2669" s="1"/>
      <c r="E2669" s="1"/>
      <c r="F2669" s="1"/>
      <c r="G2669" s="1"/>
      <c r="H2669" s="1"/>
    </row>
    <row r="2670" spans="3:8" x14ac:dyDescent="0.2">
      <c r="C2670" s="1"/>
      <c r="D2670" s="1"/>
      <c r="E2670" s="1"/>
      <c r="F2670" s="1"/>
      <c r="G2670" s="1"/>
      <c r="H2670" s="1"/>
    </row>
    <row r="2671" spans="3:8" x14ac:dyDescent="0.2">
      <c r="C2671" s="1"/>
      <c r="D2671" s="1"/>
      <c r="E2671" s="1"/>
      <c r="F2671" s="1"/>
      <c r="G2671" s="1"/>
      <c r="H2671" s="1"/>
    </row>
    <row r="2672" spans="3:8" x14ac:dyDescent="0.2">
      <c r="C2672" s="1"/>
      <c r="D2672" s="1"/>
      <c r="E2672" s="1"/>
      <c r="F2672" s="1"/>
      <c r="G2672" s="1"/>
      <c r="H2672" s="1"/>
    </row>
    <row r="2673" spans="3:8" x14ac:dyDescent="0.2">
      <c r="C2673" s="1"/>
      <c r="D2673" s="1"/>
      <c r="E2673" s="1"/>
      <c r="F2673" s="1"/>
      <c r="G2673" s="1"/>
      <c r="H2673" s="1"/>
    </row>
    <row r="2674" spans="3:8" x14ac:dyDescent="0.2">
      <c r="C2674" s="1"/>
      <c r="D2674" s="1"/>
      <c r="E2674" s="1"/>
      <c r="F2674" s="1"/>
      <c r="G2674" s="1"/>
      <c r="H2674" s="1"/>
    </row>
    <row r="2675" spans="3:8" x14ac:dyDescent="0.2">
      <c r="C2675" s="1"/>
      <c r="D2675" s="1"/>
      <c r="E2675" s="1"/>
      <c r="F2675" s="1"/>
      <c r="G2675" s="1"/>
      <c r="H2675" s="1"/>
    </row>
    <row r="2676" spans="3:8" x14ac:dyDescent="0.2">
      <c r="C2676" s="1"/>
      <c r="D2676" s="1"/>
      <c r="E2676" s="1"/>
      <c r="F2676" s="1"/>
      <c r="G2676" s="1"/>
      <c r="H2676" s="1"/>
    </row>
    <row r="2677" spans="3:8" x14ac:dyDescent="0.2">
      <c r="C2677" s="1"/>
      <c r="D2677" s="1"/>
      <c r="E2677" s="1"/>
      <c r="F2677" s="1"/>
      <c r="G2677" s="1"/>
      <c r="H2677" s="1"/>
    </row>
    <row r="2678" spans="3:8" x14ac:dyDescent="0.2">
      <c r="C2678" s="1"/>
      <c r="D2678" s="1"/>
      <c r="E2678" s="1"/>
      <c r="F2678" s="1"/>
      <c r="G2678" s="1"/>
      <c r="H2678" s="1"/>
    </row>
    <row r="2679" spans="3:8" x14ac:dyDescent="0.2">
      <c r="C2679" s="1"/>
      <c r="D2679" s="1"/>
      <c r="E2679" s="1"/>
      <c r="F2679" s="1"/>
      <c r="G2679" s="1"/>
      <c r="H2679" s="1"/>
    </row>
    <row r="2680" spans="3:8" x14ac:dyDescent="0.2">
      <c r="C2680" s="1"/>
      <c r="D2680" s="1"/>
      <c r="E2680" s="1"/>
      <c r="F2680" s="1"/>
      <c r="G2680" s="1"/>
      <c r="H2680" s="1"/>
    </row>
    <row r="2681" spans="3:8" x14ac:dyDescent="0.2">
      <c r="C2681" s="1"/>
      <c r="D2681" s="1"/>
      <c r="E2681" s="1"/>
      <c r="F2681" s="1"/>
      <c r="G2681" s="1"/>
      <c r="H2681" s="1"/>
    </row>
    <row r="2682" spans="3:8" x14ac:dyDescent="0.2">
      <c r="C2682" s="1"/>
      <c r="D2682" s="1"/>
      <c r="E2682" s="1"/>
      <c r="F2682" s="1"/>
      <c r="G2682" s="1"/>
      <c r="H2682" s="1"/>
    </row>
    <row r="2683" spans="3:8" x14ac:dyDescent="0.2">
      <c r="C2683" s="1"/>
      <c r="D2683" s="1"/>
      <c r="E2683" s="1"/>
      <c r="F2683" s="1"/>
      <c r="G2683" s="1"/>
      <c r="H2683" s="1"/>
    </row>
    <row r="2684" spans="3:8" x14ac:dyDescent="0.2">
      <c r="C2684" s="1"/>
      <c r="D2684" s="1"/>
      <c r="E2684" s="1"/>
      <c r="F2684" s="1"/>
      <c r="G2684" s="1"/>
      <c r="H2684" s="1"/>
    </row>
    <row r="2685" spans="3:8" x14ac:dyDescent="0.2">
      <c r="C2685" s="1"/>
      <c r="D2685" s="1"/>
      <c r="E2685" s="1"/>
      <c r="F2685" s="1"/>
      <c r="G2685" s="1"/>
      <c r="H2685" s="1"/>
    </row>
    <row r="2686" spans="3:8" x14ac:dyDescent="0.2">
      <c r="C2686" s="1"/>
      <c r="D2686" s="1"/>
      <c r="E2686" s="1"/>
      <c r="F2686" s="1"/>
      <c r="G2686" s="1"/>
      <c r="H2686" s="1"/>
    </row>
    <row r="2687" spans="3:8" x14ac:dyDescent="0.2">
      <c r="C2687" s="1"/>
      <c r="D2687" s="1"/>
      <c r="E2687" s="1"/>
      <c r="F2687" s="1"/>
      <c r="G2687" s="1"/>
      <c r="H2687" s="1"/>
    </row>
    <row r="2688" spans="3:8" x14ac:dyDescent="0.2">
      <c r="C2688" s="1"/>
      <c r="D2688" s="1"/>
      <c r="E2688" s="1"/>
      <c r="F2688" s="1"/>
      <c r="G2688" s="1"/>
      <c r="H2688" s="1"/>
    </row>
    <row r="2689" spans="3:8" x14ac:dyDescent="0.2">
      <c r="C2689" s="1"/>
      <c r="D2689" s="1"/>
      <c r="E2689" s="1"/>
      <c r="F2689" s="1"/>
      <c r="G2689" s="1"/>
      <c r="H2689" s="1"/>
    </row>
    <row r="2690" spans="3:8" x14ac:dyDescent="0.2">
      <c r="C2690" s="1"/>
      <c r="D2690" s="1"/>
      <c r="E2690" s="1"/>
      <c r="F2690" s="1"/>
      <c r="G2690" s="1"/>
      <c r="H2690" s="1"/>
    </row>
    <row r="2691" spans="3:8" x14ac:dyDescent="0.2">
      <c r="C2691" s="1"/>
      <c r="D2691" s="1"/>
      <c r="E2691" s="1"/>
      <c r="F2691" s="1"/>
      <c r="G2691" s="1"/>
      <c r="H2691" s="1"/>
    </row>
    <row r="2692" spans="3:8" x14ac:dyDescent="0.2">
      <c r="C2692" s="1"/>
      <c r="D2692" s="1"/>
      <c r="E2692" s="1"/>
      <c r="F2692" s="1"/>
      <c r="G2692" s="1"/>
      <c r="H2692" s="1"/>
    </row>
    <row r="2693" spans="3:8" x14ac:dyDescent="0.2">
      <c r="C2693" s="1"/>
      <c r="D2693" s="1"/>
      <c r="E2693" s="1"/>
      <c r="F2693" s="1"/>
      <c r="G2693" s="1"/>
      <c r="H2693" s="1"/>
    </row>
    <row r="2694" spans="3:8" x14ac:dyDescent="0.2">
      <c r="C2694" s="1"/>
      <c r="D2694" s="1"/>
      <c r="E2694" s="1"/>
      <c r="F2694" s="1"/>
      <c r="G2694" s="1"/>
      <c r="H2694" s="1"/>
    </row>
    <row r="2695" spans="3:8" x14ac:dyDescent="0.2">
      <c r="C2695" s="1"/>
      <c r="D2695" s="1"/>
      <c r="E2695" s="1"/>
      <c r="F2695" s="1"/>
      <c r="G2695" s="1"/>
      <c r="H2695" s="1"/>
    </row>
    <row r="2696" spans="3:8" x14ac:dyDescent="0.2">
      <c r="C2696" s="1"/>
      <c r="D2696" s="1"/>
      <c r="E2696" s="1"/>
      <c r="F2696" s="1"/>
      <c r="G2696" s="1"/>
      <c r="H2696" s="1"/>
    </row>
    <row r="2697" spans="3:8" x14ac:dyDescent="0.2">
      <c r="C2697" s="1"/>
      <c r="D2697" s="1"/>
      <c r="E2697" s="1"/>
      <c r="F2697" s="1"/>
      <c r="G2697" s="1"/>
      <c r="H2697" s="1"/>
    </row>
    <row r="2698" spans="3:8" x14ac:dyDescent="0.2">
      <c r="C2698" s="1"/>
      <c r="D2698" s="1"/>
      <c r="E2698" s="1"/>
      <c r="F2698" s="1"/>
      <c r="G2698" s="1"/>
      <c r="H2698" s="1"/>
    </row>
    <row r="2699" spans="3:8" x14ac:dyDescent="0.2">
      <c r="C2699" s="1"/>
      <c r="D2699" s="1"/>
      <c r="E2699" s="1"/>
      <c r="F2699" s="1"/>
      <c r="G2699" s="1"/>
      <c r="H2699" s="1"/>
    </row>
    <row r="2700" spans="3:8" x14ac:dyDescent="0.2">
      <c r="C2700" s="1"/>
      <c r="D2700" s="1"/>
      <c r="E2700" s="1"/>
      <c r="F2700" s="1"/>
      <c r="G2700" s="1"/>
      <c r="H2700" s="1"/>
    </row>
    <row r="2701" spans="3:8" x14ac:dyDescent="0.2">
      <c r="C2701" s="1"/>
      <c r="D2701" s="1"/>
      <c r="E2701" s="1"/>
      <c r="F2701" s="1"/>
      <c r="G2701" s="1"/>
      <c r="H2701" s="1"/>
    </row>
    <row r="2702" spans="3:8" x14ac:dyDescent="0.2">
      <c r="C2702" s="1"/>
      <c r="D2702" s="1"/>
      <c r="E2702" s="1"/>
      <c r="F2702" s="1"/>
      <c r="G2702" s="1"/>
      <c r="H2702" s="1"/>
    </row>
    <row r="2703" spans="3:8" x14ac:dyDescent="0.2">
      <c r="C2703" s="1"/>
      <c r="D2703" s="1"/>
      <c r="E2703" s="1"/>
      <c r="F2703" s="1"/>
      <c r="G2703" s="1"/>
      <c r="H2703" s="1"/>
    </row>
    <row r="2704" spans="3:8" x14ac:dyDescent="0.2">
      <c r="C2704" s="1"/>
      <c r="D2704" s="1"/>
      <c r="E2704" s="1"/>
      <c r="F2704" s="1"/>
      <c r="G2704" s="1"/>
      <c r="H2704" s="1"/>
    </row>
    <row r="2705" spans="3:8" x14ac:dyDescent="0.2">
      <c r="C2705" s="1"/>
      <c r="D2705" s="1"/>
      <c r="E2705" s="1"/>
      <c r="F2705" s="1"/>
      <c r="G2705" s="1"/>
      <c r="H2705" s="1"/>
    </row>
    <row r="2706" spans="3:8" x14ac:dyDescent="0.2">
      <c r="C2706" s="1"/>
      <c r="D2706" s="1"/>
      <c r="E2706" s="1"/>
      <c r="F2706" s="1"/>
      <c r="G2706" s="1"/>
      <c r="H2706" s="1"/>
    </row>
    <row r="2707" spans="3:8" x14ac:dyDescent="0.2">
      <c r="C2707" s="1"/>
      <c r="D2707" s="1"/>
      <c r="E2707" s="1"/>
      <c r="F2707" s="1"/>
      <c r="G2707" s="1"/>
      <c r="H2707" s="1"/>
    </row>
    <row r="2708" spans="3:8" x14ac:dyDescent="0.2">
      <c r="C2708" s="1"/>
      <c r="D2708" s="1"/>
      <c r="E2708" s="1"/>
      <c r="F2708" s="1"/>
      <c r="G2708" s="1"/>
      <c r="H2708" s="1"/>
    </row>
    <row r="2709" spans="3:8" x14ac:dyDescent="0.2">
      <c r="C2709" s="1"/>
      <c r="D2709" s="1"/>
      <c r="E2709" s="1"/>
      <c r="F2709" s="1"/>
      <c r="G2709" s="1"/>
      <c r="H2709" s="1"/>
    </row>
    <row r="2710" spans="3:8" x14ac:dyDescent="0.2">
      <c r="C2710" s="1"/>
      <c r="D2710" s="1"/>
      <c r="E2710" s="1"/>
      <c r="F2710" s="1"/>
      <c r="G2710" s="1"/>
      <c r="H2710" s="1"/>
    </row>
    <row r="2711" spans="3:8" x14ac:dyDescent="0.2">
      <c r="C2711" s="1"/>
      <c r="D2711" s="1"/>
      <c r="E2711" s="1"/>
      <c r="F2711" s="1"/>
      <c r="G2711" s="1"/>
      <c r="H2711" s="1"/>
    </row>
    <row r="2712" spans="3:8" x14ac:dyDescent="0.2">
      <c r="C2712" s="1"/>
      <c r="D2712" s="1"/>
      <c r="E2712" s="1"/>
      <c r="F2712" s="1"/>
      <c r="G2712" s="1"/>
      <c r="H2712" s="1"/>
    </row>
    <row r="2713" spans="3:8" x14ac:dyDescent="0.2">
      <c r="C2713" s="1"/>
      <c r="D2713" s="1"/>
      <c r="E2713" s="1"/>
      <c r="F2713" s="1"/>
      <c r="G2713" s="1"/>
      <c r="H2713" s="1"/>
    </row>
    <row r="2714" spans="3:8" x14ac:dyDescent="0.2">
      <c r="C2714" s="1"/>
      <c r="D2714" s="1"/>
      <c r="E2714" s="1"/>
      <c r="F2714" s="1"/>
      <c r="G2714" s="1"/>
      <c r="H2714" s="1"/>
    </row>
    <row r="2715" spans="3:8" x14ac:dyDescent="0.2">
      <c r="C2715" s="1"/>
      <c r="D2715" s="1"/>
      <c r="E2715" s="1"/>
      <c r="F2715" s="1"/>
      <c r="G2715" s="1"/>
      <c r="H2715" s="1"/>
    </row>
    <row r="2716" spans="3:8" x14ac:dyDescent="0.2">
      <c r="C2716" s="1"/>
      <c r="D2716" s="1"/>
      <c r="E2716" s="1"/>
      <c r="F2716" s="1"/>
      <c r="G2716" s="1"/>
      <c r="H2716" s="1"/>
    </row>
    <row r="2717" spans="3:8" x14ac:dyDescent="0.2">
      <c r="C2717" s="1"/>
      <c r="D2717" s="1"/>
      <c r="E2717" s="1"/>
      <c r="F2717" s="1"/>
      <c r="G2717" s="1"/>
      <c r="H2717" s="1"/>
    </row>
    <row r="2718" spans="3:8" x14ac:dyDescent="0.2">
      <c r="C2718" s="1"/>
      <c r="D2718" s="1"/>
      <c r="E2718" s="1"/>
      <c r="F2718" s="1"/>
      <c r="G2718" s="1"/>
      <c r="H2718" s="1"/>
    </row>
    <row r="2719" spans="3:8" x14ac:dyDescent="0.2">
      <c r="C2719" s="1"/>
      <c r="D2719" s="1"/>
      <c r="E2719" s="1"/>
      <c r="F2719" s="1"/>
      <c r="G2719" s="1"/>
      <c r="H2719" s="1"/>
    </row>
    <row r="2720" spans="3:8" x14ac:dyDescent="0.2">
      <c r="C2720" s="1"/>
      <c r="D2720" s="1"/>
      <c r="E2720" s="1"/>
      <c r="F2720" s="1"/>
      <c r="G2720" s="1"/>
      <c r="H2720" s="1"/>
    </row>
    <row r="2721" spans="3:8" x14ac:dyDescent="0.2">
      <c r="C2721" s="1"/>
      <c r="D2721" s="1"/>
      <c r="E2721" s="1"/>
      <c r="F2721" s="1"/>
      <c r="G2721" s="1"/>
      <c r="H2721" s="1"/>
    </row>
    <row r="2722" spans="3:8" x14ac:dyDescent="0.2">
      <c r="C2722" s="1"/>
      <c r="D2722" s="1"/>
      <c r="E2722" s="1"/>
      <c r="F2722" s="1"/>
      <c r="G2722" s="1"/>
      <c r="H2722" s="1"/>
    </row>
    <row r="2723" spans="3:8" x14ac:dyDescent="0.2">
      <c r="C2723" s="1"/>
      <c r="D2723" s="1"/>
      <c r="E2723" s="1"/>
      <c r="F2723" s="1"/>
      <c r="G2723" s="1"/>
      <c r="H2723" s="1"/>
    </row>
    <row r="2724" spans="3:8" x14ac:dyDescent="0.2">
      <c r="C2724" s="1"/>
      <c r="D2724" s="1"/>
      <c r="E2724" s="1"/>
      <c r="F2724" s="1"/>
      <c r="G2724" s="1"/>
      <c r="H2724" s="1"/>
    </row>
    <row r="2725" spans="3:8" x14ac:dyDescent="0.2">
      <c r="C2725" s="1"/>
      <c r="D2725" s="1"/>
      <c r="E2725" s="1"/>
      <c r="F2725" s="1"/>
      <c r="G2725" s="1"/>
      <c r="H2725" s="1"/>
    </row>
    <row r="2726" spans="3:8" x14ac:dyDescent="0.2">
      <c r="C2726" s="1"/>
      <c r="D2726" s="1"/>
      <c r="E2726" s="1"/>
      <c r="F2726" s="1"/>
      <c r="G2726" s="1"/>
      <c r="H2726" s="1"/>
    </row>
    <row r="2727" spans="3:8" x14ac:dyDescent="0.2">
      <c r="C2727" s="1"/>
      <c r="D2727" s="1"/>
      <c r="E2727" s="1"/>
      <c r="F2727" s="1"/>
      <c r="G2727" s="1"/>
      <c r="H2727" s="1"/>
    </row>
    <row r="2728" spans="3:8" x14ac:dyDescent="0.2">
      <c r="C2728" s="1"/>
      <c r="D2728" s="1"/>
      <c r="E2728" s="1"/>
      <c r="F2728" s="1"/>
      <c r="G2728" s="1"/>
      <c r="H2728" s="1"/>
    </row>
    <row r="2729" spans="3:8" x14ac:dyDescent="0.2">
      <c r="C2729" s="1"/>
      <c r="D2729" s="1"/>
      <c r="E2729" s="1"/>
      <c r="F2729" s="1"/>
      <c r="G2729" s="1"/>
      <c r="H2729" s="1"/>
    </row>
    <row r="2730" spans="3:8" x14ac:dyDescent="0.2">
      <c r="C2730" s="1"/>
      <c r="D2730" s="1"/>
      <c r="E2730" s="1"/>
      <c r="F2730" s="1"/>
      <c r="G2730" s="1"/>
      <c r="H2730" s="1"/>
    </row>
    <row r="2731" spans="3:8" x14ac:dyDescent="0.2">
      <c r="C2731" s="1"/>
      <c r="D2731" s="1"/>
      <c r="E2731" s="1"/>
      <c r="F2731" s="1"/>
      <c r="G2731" s="1"/>
      <c r="H2731" s="1"/>
    </row>
    <row r="2732" spans="3:8" x14ac:dyDescent="0.2">
      <c r="C2732" s="1"/>
      <c r="D2732" s="1"/>
      <c r="E2732" s="1"/>
      <c r="F2732" s="1"/>
      <c r="G2732" s="1"/>
      <c r="H2732" s="1"/>
    </row>
    <row r="2733" spans="3:8" x14ac:dyDescent="0.2">
      <c r="C2733" s="1"/>
      <c r="D2733" s="1"/>
      <c r="E2733" s="1"/>
      <c r="F2733" s="1"/>
      <c r="G2733" s="1"/>
      <c r="H2733" s="1"/>
    </row>
    <row r="2734" spans="3:8" x14ac:dyDescent="0.2">
      <c r="C2734" s="1"/>
      <c r="D2734" s="1"/>
      <c r="E2734" s="1"/>
      <c r="F2734" s="1"/>
      <c r="G2734" s="1"/>
      <c r="H2734" s="1"/>
    </row>
    <row r="2735" spans="3:8" x14ac:dyDescent="0.2">
      <c r="C2735" s="1"/>
      <c r="D2735" s="1"/>
      <c r="E2735" s="1"/>
      <c r="F2735" s="1"/>
      <c r="G2735" s="1"/>
      <c r="H2735" s="1"/>
    </row>
    <row r="2736" spans="3:8" x14ac:dyDescent="0.2">
      <c r="C2736" s="1"/>
      <c r="D2736" s="1"/>
      <c r="E2736" s="1"/>
      <c r="F2736" s="1"/>
      <c r="G2736" s="1"/>
      <c r="H2736" s="1"/>
    </row>
    <row r="2737" spans="3:8" x14ac:dyDescent="0.2">
      <c r="C2737" s="1"/>
      <c r="D2737" s="1"/>
      <c r="E2737" s="1"/>
      <c r="F2737" s="1"/>
      <c r="G2737" s="1"/>
      <c r="H2737" s="1"/>
    </row>
    <row r="2738" spans="3:8" x14ac:dyDescent="0.2">
      <c r="C2738" s="1"/>
      <c r="D2738" s="1"/>
      <c r="E2738" s="1"/>
      <c r="F2738" s="1"/>
      <c r="G2738" s="1"/>
      <c r="H2738" s="1"/>
    </row>
    <row r="2739" spans="3:8" x14ac:dyDescent="0.2">
      <c r="C2739" s="1"/>
      <c r="D2739" s="1"/>
      <c r="E2739" s="1"/>
      <c r="F2739" s="1"/>
      <c r="G2739" s="1"/>
      <c r="H2739" s="1"/>
    </row>
    <row r="2740" spans="3:8" x14ac:dyDescent="0.2">
      <c r="C2740" s="1"/>
      <c r="D2740" s="1"/>
      <c r="E2740" s="1"/>
      <c r="F2740" s="1"/>
      <c r="G2740" s="1"/>
      <c r="H2740" s="1"/>
    </row>
    <row r="2741" spans="3:8" x14ac:dyDescent="0.2">
      <c r="C2741" s="1"/>
      <c r="D2741" s="1"/>
      <c r="E2741" s="1"/>
      <c r="F2741" s="1"/>
      <c r="G2741" s="1"/>
      <c r="H2741" s="1"/>
    </row>
    <row r="2742" spans="3:8" x14ac:dyDescent="0.2">
      <c r="C2742" s="1"/>
      <c r="D2742" s="1"/>
      <c r="E2742" s="1"/>
      <c r="F2742" s="1"/>
      <c r="G2742" s="1"/>
      <c r="H2742" s="1"/>
    </row>
    <row r="2743" spans="3:8" x14ac:dyDescent="0.2">
      <c r="C2743" s="1"/>
      <c r="D2743" s="1"/>
      <c r="E2743" s="1"/>
      <c r="F2743" s="1"/>
      <c r="G2743" s="1"/>
      <c r="H2743" s="1"/>
    </row>
    <row r="2744" spans="3:8" x14ac:dyDescent="0.2">
      <c r="C2744" s="1"/>
      <c r="D2744" s="1"/>
      <c r="E2744" s="1"/>
      <c r="F2744" s="1"/>
      <c r="G2744" s="1"/>
      <c r="H2744" s="1"/>
    </row>
    <row r="2745" spans="3:8" x14ac:dyDescent="0.2">
      <c r="C2745" s="1"/>
      <c r="D2745" s="1"/>
      <c r="E2745" s="1"/>
      <c r="F2745" s="1"/>
      <c r="G2745" s="1"/>
      <c r="H2745" s="1"/>
    </row>
    <row r="2746" spans="3:8" x14ac:dyDescent="0.2">
      <c r="C2746" s="1"/>
      <c r="D2746" s="1"/>
      <c r="E2746" s="1"/>
      <c r="F2746" s="1"/>
      <c r="G2746" s="1"/>
      <c r="H2746" s="1"/>
    </row>
    <row r="2747" spans="3:8" x14ac:dyDescent="0.2">
      <c r="C2747" s="1"/>
      <c r="D2747" s="1"/>
      <c r="E2747" s="1"/>
      <c r="F2747" s="1"/>
      <c r="G2747" s="1"/>
      <c r="H2747" s="1"/>
    </row>
    <row r="2748" spans="3:8" x14ac:dyDescent="0.2">
      <c r="C2748" s="1"/>
      <c r="D2748" s="1"/>
      <c r="E2748" s="1"/>
      <c r="F2748" s="1"/>
      <c r="G2748" s="1"/>
      <c r="H2748" s="1"/>
    </row>
    <row r="2749" spans="3:8" x14ac:dyDescent="0.2">
      <c r="C2749" s="1"/>
      <c r="D2749" s="1"/>
      <c r="E2749" s="1"/>
      <c r="F2749" s="1"/>
      <c r="G2749" s="1"/>
      <c r="H2749" s="1"/>
    </row>
    <row r="2750" spans="3:8" x14ac:dyDescent="0.2">
      <c r="C2750" s="1"/>
      <c r="D2750" s="1"/>
      <c r="E2750" s="1"/>
      <c r="F2750" s="1"/>
      <c r="G2750" s="1"/>
      <c r="H2750" s="1"/>
    </row>
    <row r="2751" spans="3:8" x14ac:dyDescent="0.2">
      <c r="C2751" s="1"/>
      <c r="D2751" s="1"/>
      <c r="E2751" s="1"/>
      <c r="F2751" s="1"/>
      <c r="G2751" s="1"/>
      <c r="H2751" s="1"/>
    </row>
    <row r="2752" spans="3:8" x14ac:dyDescent="0.2">
      <c r="C2752" s="1"/>
      <c r="D2752" s="1"/>
      <c r="E2752" s="1"/>
      <c r="F2752" s="1"/>
      <c r="G2752" s="1"/>
      <c r="H2752" s="1"/>
    </row>
    <row r="2753" spans="3:8" x14ac:dyDescent="0.2">
      <c r="C2753" s="1"/>
      <c r="D2753" s="1"/>
      <c r="E2753" s="1"/>
      <c r="F2753" s="1"/>
      <c r="G2753" s="1"/>
      <c r="H2753" s="1"/>
    </row>
    <row r="2754" spans="3:8" x14ac:dyDescent="0.2">
      <c r="C2754" s="1"/>
      <c r="D2754" s="1"/>
      <c r="E2754" s="1"/>
      <c r="F2754" s="1"/>
      <c r="G2754" s="1"/>
      <c r="H2754" s="1"/>
    </row>
    <row r="2755" spans="3:8" x14ac:dyDescent="0.2">
      <c r="C2755" s="1"/>
      <c r="D2755" s="1"/>
      <c r="E2755" s="1"/>
      <c r="F2755" s="1"/>
      <c r="G2755" s="1"/>
      <c r="H2755" s="1"/>
    </row>
    <row r="2756" spans="3:8" x14ac:dyDescent="0.2">
      <c r="C2756" s="1"/>
      <c r="D2756" s="1"/>
      <c r="E2756" s="1"/>
      <c r="F2756" s="1"/>
      <c r="G2756" s="1"/>
      <c r="H2756" s="1"/>
    </row>
    <row r="2757" spans="3:8" x14ac:dyDescent="0.2">
      <c r="C2757" s="1"/>
      <c r="D2757" s="1"/>
      <c r="E2757" s="1"/>
      <c r="F2757" s="1"/>
      <c r="G2757" s="1"/>
      <c r="H2757" s="1"/>
    </row>
    <row r="2758" spans="3:8" x14ac:dyDescent="0.2">
      <c r="C2758" s="1"/>
      <c r="D2758" s="1"/>
      <c r="E2758" s="1"/>
      <c r="F2758" s="1"/>
      <c r="G2758" s="1"/>
      <c r="H2758" s="1"/>
    </row>
    <row r="2759" spans="3:8" x14ac:dyDescent="0.2">
      <c r="C2759" s="1"/>
      <c r="D2759" s="1"/>
      <c r="E2759" s="1"/>
      <c r="F2759" s="1"/>
      <c r="G2759" s="1"/>
      <c r="H2759" s="1"/>
    </row>
    <row r="2760" spans="3:8" x14ac:dyDescent="0.2">
      <c r="C2760" s="1"/>
      <c r="D2760" s="1"/>
      <c r="E2760" s="1"/>
      <c r="F2760" s="1"/>
      <c r="G2760" s="1"/>
      <c r="H2760" s="1"/>
    </row>
    <row r="2761" spans="3:8" x14ac:dyDescent="0.2">
      <c r="C2761" s="1"/>
      <c r="D2761" s="1"/>
      <c r="E2761" s="1"/>
      <c r="F2761" s="1"/>
      <c r="G2761" s="1"/>
      <c r="H2761" s="1"/>
    </row>
    <row r="2762" spans="3:8" x14ac:dyDescent="0.2">
      <c r="C2762" s="1"/>
      <c r="D2762" s="1"/>
      <c r="E2762" s="1"/>
      <c r="F2762" s="1"/>
      <c r="G2762" s="1"/>
      <c r="H2762" s="1"/>
    </row>
    <row r="2763" spans="3:8" x14ac:dyDescent="0.2">
      <c r="C2763" s="1"/>
      <c r="D2763" s="1"/>
      <c r="E2763" s="1"/>
      <c r="F2763" s="1"/>
      <c r="G2763" s="1"/>
      <c r="H2763" s="1"/>
    </row>
    <row r="2764" spans="3:8" x14ac:dyDescent="0.2">
      <c r="C2764" s="1"/>
      <c r="D2764" s="1"/>
      <c r="E2764" s="1"/>
      <c r="F2764" s="1"/>
      <c r="G2764" s="1"/>
      <c r="H2764" s="1"/>
    </row>
    <row r="2765" spans="3:8" x14ac:dyDescent="0.2">
      <c r="C2765" s="1"/>
      <c r="D2765" s="1"/>
      <c r="E2765" s="1"/>
      <c r="F2765" s="1"/>
      <c r="G2765" s="1"/>
      <c r="H2765" s="1"/>
    </row>
    <row r="2766" spans="3:8" x14ac:dyDescent="0.2">
      <c r="C2766" s="1"/>
      <c r="D2766" s="1"/>
      <c r="E2766" s="1"/>
      <c r="F2766" s="1"/>
      <c r="G2766" s="1"/>
      <c r="H2766" s="1"/>
    </row>
    <row r="2767" spans="3:8" x14ac:dyDescent="0.2">
      <c r="C2767" s="1"/>
      <c r="D2767" s="1"/>
      <c r="E2767" s="1"/>
      <c r="F2767" s="1"/>
      <c r="G2767" s="1"/>
      <c r="H2767" s="1"/>
    </row>
    <row r="2768" spans="3:8" x14ac:dyDescent="0.2">
      <c r="C2768" s="1"/>
      <c r="D2768" s="1"/>
      <c r="E2768" s="1"/>
      <c r="F2768" s="1"/>
      <c r="G2768" s="1"/>
      <c r="H2768" s="1"/>
    </row>
    <row r="2769" spans="3:8" x14ac:dyDescent="0.2">
      <c r="C2769" s="1"/>
      <c r="D2769" s="1"/>
      <c r="E2769" s="1"/>
      <c r="F2769" s="1"/>
      <c r="G2769" s="1"/>
      <c r="H2769" s="1"/>
    </row>
    <row r="2770" spans="3:8" x14ac:dyDescent="0.2">
      <c r="C2770" s="1"/>
      <c r="D2770" s="1"/>
      <c r="E2770" s="1"/>
      <c r="F2770" s="1"/>
      <c r="G2770" s="1"/>
      <c r="H2770" s="1"/>
    </row>
    <row r="2771" spans="3:8" x14ac:dyDescent="0.2">
      <c r="C2771" s="1"/>
      <c r="D2771" s="1"/>
      <c r="E2771" s="1"/>
      <c r="F2771" s="1"/>
      <c r="G2771" s="1"/>
      <c r="H2771" s="1"/>
    </row>
    <row r="2772" spans="3:8" x14ac:dyDescent="0.2">
      <c r="C2772" s="1"/>
      <c r="D2772" s="1"/>
      <c r="E2772" s="1"/>
      <c r="F2772" s="1"/>
      <c r="G2772" s="1"/>
      <c r="H2772" s="1"/>
    </row>
    <row r="2773" spans="3:8" x14ac:dyDescent="0.2">
      <c r="C2773" s="1"/>
      <c r="D2773" s="1"/>
      <c r="E2773" s="1"/>
      <c r="F2773" s="1"/>
      <c r="G2773" s="1"/>
      <c r="H2773" s="1"/>
    </row>
    <row r="2774" spans="3:8" x14ac:dyDescent="0.2">
      <c r="C2774" s="1"/>
      <c r="D2774" s="1"/>
      <c r="E2774" s="1"/>
      <c r="F2774" s="1"/>
      <c r="G2774" s="1"/>
      <c r="H2774" s="1"/>
    </row>
    <row r="2775" spans="3:8" x14ac:dyDescent="0.2">
      <c r="C2775" s="1"/>
      <c r="D2775" s="1"/>
      <c r="E2775" s="1"/>
      <c r="F2775" s="1"/>
      <c r="G2775" s="1"/>
      <c r="H2775" s="1"/>
    </row>
    <row r="2776" spans="3:8" x14ac:dyDescent="0.2">
      <c r="C2776" s="1"/>
      <c r="D2776" s="1"/>
      <c r="E2776" s="1"/>
      <c r="F2776" s="1"/>
      <c r="G2776" s="1"/>
      <c r="H2776" s="1"/>
    </row>
    <row r="2777" spans="3:8" x14ac:dyDescent="0.2">
      <c r="C2777" s="1"/>
      <c r="D2777" s="1"/>
      <c r="E2777" s="1"/>
      <c r="F2777" s="1"/>
      <c r="G2777" s="1"/>
      <c r="H2777" s="1"/>
    </row>
    <row r="2778" spans="3:8" x14ac:dyDescent="0.2">
      <c r="C2778" s="1"/>
      <c r="D2778" s="1"/>
      <c r="E2778" s="1"/>
      <c r="F2778" s="1"/>
      <c r="G2778" s="1"/>
      <c r="H2778" s="1"/>
    </row>
    <row r="2779" spans="3:8" x14ac:dyDescent="0.2">
      <c r="C2779" s="1"/>
      <c r="D2779" s="1"/>
      <c r="E2779" s="1"/>
      <c r="F2779" s="1"/>
      <c r="G2779" s="1"/>
      <c r="H2779" s="1"/>
    </row>
    <row r="2780" spans="3:8" x14ac:dyDescent="0.2">
      <c r="C2780" s="1"/>
      <c r="D2780" s="1"/>
      <c r="E2780" s="1"/>
      <c r="F2780" s="1"/>
      <c r="G2780" s="1"/>
      <c r="H2780" s="1"/>
    </row>
    <row r="2781" spans="3:8" x14ac:dyDescent="0.2">
      <c r="C2781" s="1"/>
      <c r="D2781" s="1"/>
      <c r="E2781" s="1"/>
      <c r="F2781" s="1"/>
      <c r="G2781" s="1"/>
      <c r="H2781" s="1"/>
    </row>
    <row r="2782" spans="3:8" x14ac:dyDescent="0.2">
      <c r="C2782" s="1"/>
      <c r="D2782" s="1"/>
      <c r="E2782" s="1"/>
      <c r="F2782" s="1"/>
      <c r="G2782" s="1"/>
      <c r="H2782" s="1"/>
    </row>
    <row r="2783" spans="3:8" x14ac:dyDescent="0.2">
      <c r="C2783" s="1"/>
      <c r="D2783" s="1"/>
      <c r="E2783" s="1"/>
      <c r="F2783" s="1"/>
      <c r="G2783" s="1"/>
      <c r="H2783" s="1"/>
    </row>
    <row r="2784" spans="3:8" x14ac:dyDescent="0.2">
      <c r="C2784" s="1"/>
      <c r="D2784" s="1"/>
      <c r="E2784" s="1"/>
      <c r="F2784" s="1"/>
      <c r="G2784" s="1"/>
      <c r="H2784" s="1"/>
    </row>
    <row r="2785" spans="3:8" x14ac:dyDescent="0.2">
      <c r="C2785" s="1"/>
      <c r="D2785" s="1"/>
      <c r="E2785" s="1"/>
      <c r="F2785" s="1"/>
      <c r="G2785" s="1"/>
      <c r="H2785" s="1"/>
    </row>
    <row r="2786" spans="3:8" x14ac:dyDescent="0.2">
      <c r="C2786" s="1"/>
      <c r="D2786" s="1"/>
      <c r="E2786" s="1"/>
      <c r="F2786" s="1"/>
      <c r="G2786" s="1"/>
      <c r="H2786" s="1"/>
    </row>
    <row r="2787" spans="3:8" x14ac:dyDescent="0.2">
      <c r="C2787" s="1"/>
      <c r="D2787" s="1"/>
      <c r="E2787" s="1"/>
      <c r="F2787" s="1"/>
      <c r="G2787" s="1"/>
      <c r="H2787" s="1"/>
    </row>
    <row r="2788" spans="3:8" x14ac:dyDescent="0.2">
      <c r="C2788" s="1"/>
      <c r="D2788" s="1"/>
      <c r="E2788" s="1"/>
      <c r="F2788" s="1"/>
      <c r="G2788" s="1"/>
      <c r="H2788" s="1"/>
    </row>
    <row r="2789" spans="3:8" x14ac:dyDescent="0.2">
      <c r="C2789" s="1"/>
      <c r="D2789" s="1"/>
      <c r="E2789" s="1"/>
      <c r="F2789" s="1"/>
      <c r="G2789" s="1"/>
      <c r="H2789" s="1"/>
    </row>
    <row r="2790" spans="3:8" x14ac:dyDescent="0.2">
      <c r="C2790" s="1"/>
      <c r="D2790" s="1"/>
      <c r="E2790" s="1"/>
      <c r="F2790" s="1"/>
      <c r="G2790" s="1"/>
      <c r="H2790" s="1"/>
    </row>
    <row r="2791" spans="3:8" x14ac:dyDescent="0.2">
      <c r="C2791" s="1"/>
      <c r="D2791" s="1"/>
      <c r="E2791" s="1"/>
      <c r="F2791" s="1"/>
      <c r="G2791" s="1"/>
      <c r="H2791" s="1"/>
    </row>
    <row r="2792" spans="3:8" x14ac:dyDescent="0.2">
      <c r="C2792" s="1"/>
      <c r="D2792" s="1"/>
      <c r="E2792" s="1"/>
      <c r="F2792" s="1"/>
      <c r="G2792" s="1"/>
      <c r="H2792" s="1"/>
    </row>
    <row r="2793" spans="3:8" x14ac:dyDescent="0.2">
      <c r="C2793" s="1"/>
      <c r="D2793" s="1"/>
      <c r="E2793" s="1"/>
      <c r="F2793" s="1"/>
      <c r="G2793" s="1"/>
      <c r="H2793" s="1"/>
    </row>
    <row r="2794" spans="3:8" x14ac:dyDescent="0.2">
      <c r="C2794" s="1"/>
      <c r="D2794" s="1"/>
      <c r="E2794" s="1"/>
      <c r="F2794" s="1"/>
      <c r="G2794" s="1"/>
      <c r="H2794" s="1"/>
    </row>
    <row r="2795" spans="3:8" x14ac:dyDescent="0.2">
      <c r="C2795" s="1"/>
      <c r="D2795" s="1"/>
      <c r="E2795" s="1"/>
      <c r="F2795" s="1"/>
      <c r="G2795" s="1"/>
      <c r="H2795" s="1"/>
    </row>
    <row r="2796" spans="3:8" x14ac:dyDescent="0.2">
      <c r="C2796" s="1"/>
      <c r="D2796" s="1"/>
      <c r="E2796" s="1"/>
      <c r="F2796" s="1"/>
      <c r="G2796" s="1"/>
      <c r="H2796" s="1"/>
    </row>
    <row r="2797" spans="3:8" x14ac:dyDescent="0.2">
      <c r="C2797" s="1"/>
      <c r="D2797" s="1"/>
      <c r="E2797" s="1"/>
      <c r="F2797" s="1"/>
      <c r="G2797" s="1"/>
      <c r="H2797" s="1"/>
    </row>
    <row r="2798" spans="3:8" x14ac:dyDescent="0.2">
      <c r="C2798" s="1"/>
      <c r="D2798" s="1"/>
      <c r="E2798" s="1"/>
      <c r="F2798" s="1"/>
      <c r="G2798" s="1"/>
      <c r="H2798" s="1"/>
    </row>
    <row r="2799" spans="3:8" x14ac:dyDescent="0.2">
      <c r="C2799" s="1"/>
      <c r="D2799" s="1"/>
      <c r="E2799" s="1"/>
      <c r="F2799" s="1"/>
      <c r="G2799" s="1"/>
      <c r="H2799" s="1"/>
    </row>
    <row r="2800" spans="3:8" x14ac:dyDescent="0.2">
      <c r="C2800" s="1"/>
      <c r="D2800" s="1"/>
      <c r="E2800" s="1"/>
      <c r="F2800" s="1"/>
      <c r="G2800" s="1"/>
      <c r="H2800" s="1"/>
    </row>
    <row r="2801" spans="3:8" x14ac:dyDescent="0.2">
      <c r="C2801" s="1"/>
      <c r="D2801" s="1"/>
      <c r="E2801" s="1"/>
      <c r="F2801" s="1"/>
      <c r="G2801" s="1"/>
      <c r="H2801" s="1"/>
    </row>
    <row r="2802" spans="3:8" x14ac:dyDescent="0.2">
      <c r="C2802" s="1"/>
      <c r="D2802" s="1"/>
      <c r="E2802" s="1"/>
      <c r="F2802" s="1"/>
      <c r="G2802" s="1"/>
      <c r="H2802" s="1"/>
    </row>
    <row r="2803" spans="3:8" x14ac:dyDescent="0.2">
      <c r="C2803" s="1"/>
      <c r="D2803" s="1"/>
      <c r="E2803" s="1"/>
      <c r="F2803" s="1"/>
      <c r="G2803" s="1"/>
      <c r="H2803" s="1"/>
    </row>
    <row r="2804" spans="3:8" x14ac:dyDescent="0.2">
      <c r="C2804" s="1"/>
      <c r="D2804" s="1"/>
      <c r="E2804" s="1"/>
      <c r="F2804" s="1"/>
      <c r="G2804" s="1"/>
      <c r="H2804" s="1"/>
    </row>
    <row r="2805" spans="3:8" x14ac:dyDescent="0.2">
      <c r="C2805" s="1"/>
      <c r="D2805" s="1"/>
      <c r="E2805" s="1"/>
      <c r="F2805" s="1"/>
      <c r="G2805" s="1"/>
      <c r="H2805" s="1"/>
    </row>
    <row r="2806" spans="3:8" x14ac:dyDescent="0.2">
      <c r="C2806" s="1"/>
      <c r="D2806" s="1"/>
      <c r="E2806" s="1"/>
      <c r="F2806" s="1"/>
      <c r="G2806" s="1"/>
      <c r="H2806" s="1"/>
    </row>
    <row r="2807" spans="3:8" x14ac:dyDescent="0.2">
      <c r="C2807" s="1"/>
      <c r="D2807" s="1"/>
      <c r="E2807" s="1"/>
      <c r="F2807" s="1"/>
      <c r="G2807" s="1"/>
      <c r="H2807" s="1"/>
    </row>
    <row r="2808" spans="3:8" x14ac:dyDescent="0.2">
      <c r="C2808" s="1"/>
      <c r="D2808" s="1"/>
      <c r="E2808" s="1"/>
      <c r="F2808" s="1"/>
      <c r="G2808" s="1"/>
      <c r="H2808" s="1"/>
    </row>
    <row r="2809" spans="3:8" x14ac:dyDescent="0.2">
      <c r="C2809" s="1"/>
      <c r="D2809" s="1"/>
      <c r="E2809" s="1"/>
      <c r="F2809" s="1"/>
      <c r="G2809" s="1"/>
      <c r="H2809" s="1"/>
    </row>
    <row r="2810" spans="3:8" x14ac:dyDescent="0.2">
      <c r="C2810" s="1"/>
      <c r="D2810" s="1"/>
      <c r="E2810" s="1"/>
      <c r="F2810" s="1"/>
      <c r="G2810" s="1"/>
      <c r="H2810" s="1"/>
    </row>
    <row r="2811" spans="3:8" x14ac:dyDescent="0.2">
      <c r="C2811" s="1"/>
      <c r="D2811" s="1"/>
      <c r="E2811" s="1"/>
      <c r="F2811" s="1"/>
      <c r="G2811" s="1"/>
      <c r="H2811" s="1"/>
    </row>
    <row r="2812" spans="3:8" x14ac:dyDescent="0.2">
      <c r="C2812" s="1"/>
      <c r="D2812" s="1"/>
      <c r="E2812" s="1"/>
      <c r="F2812" s="1"/>
      <c r="G2812" s="1"/>
      <c r="H2812" s="1"/>
    </row>
    <row r="2813" spans="3:8" x14ac:dyDescent="0.2">
      <c r="C2813" s="1"/>
      <c r="D2813" s="1"/>
      <c r="E2813" s="1"/>
      <c r="F2813" s="1"/>
      <c r="G2813" s="1"/>
      <c r="H2813" s="1"/>
    </row>
    <row r="2814" spans="3:8" x14ac:dyDescent="0.2">
      <c r="C2814" s="1"/>
      <c r="D2814" s="1"/>
      <c r="E2814" s="1"/>
      <c r="F2814" s="1"/>
      <c r="G2814" s="1"/>
      <c r="H2814" s="1"/>
    </row>
    <row r="2815" spans="3:8" x14ac:dyDescent="0.2">
      <c r="C2815" s="1"/>
      <c r="D2815" s="1"/>
      <c r="E2815" s="1"/>
      <c r="F2815" s="1"/>
      <c r="G2815" s="1"/>
      <c r="H2815" s="1"/>
    </row>
    <row r="2816" spans="3:8" x14ac:dyDescent="0.2">
      <c r="C2816" s="1"/>
      <c r="D2816" s="1"/>
      <c r="E2816" s="1"/>
      <c r="F2816" s="1"/>
      <c r="G2816" s="1"/>
      <c r="H2816" s="1"/>
    </row>
    <row r="2817" spans="3:8" x14ac:dyDescent="0.2">
      <c r="C2817" s="1"/>
      <c r="D2817" s="1"/>
      <c r="E2817" s="1"/>
      <c r="F2817" s="1"/>
      <c r="G2817" s="1"/>
      <c r="H2817" s="1"/>
    </row>
    <row r="2818" spans="3:8" x14ac:dyDescent="0.2">
      <c r="C2818" s="1"/>
      <c r="D2818" s="1"/>
      <c r="E2818" s="1"/>
      <c r="F2818" s="1"/>
      <c r="G2818" s="1"/>
      <c r="H2818" s="1"/>
    </row>
    <row r="2819" spans="3:8" x14ac:dyDescent="0.2">
      <c r="C2819" s="1"/>
      <c r="D2819" s="1"/>
      <c r="E2819" s="1"/>
      <c r="F2819" s="1"/>
      <c r="G2819" s="1"/>
      <c r="H2819" s="1"/>
    </row>
    <row r="2820" spans="3:8" x14ac:dyDescent="0.2">
      <c r="C2820" s="1"/>
      <c r="D2820" s="1"/>
      <c r="E2820" s="1"/>
      <c r="F2820" s="1"/>
      <c r="G2820" s="1"/>
      <c r="H2820" s="1"/>
    </row>
    <row r="2821" spans="3:8" x14ac:dyDescent="0.2">
      <c r="C2821" s="1"/>
      <c r="D2821" s="1"/>
      <c r="E2821" s="1"/>
      <c r="F2821" s="1"/>
      <c r="G2821" s="1"/>
      <c r="H2821" s="1"/>
    </row>
    <row r="2822" spans="3:8" x14ac:dyDescent="0.2">
      <c r="C2822" s="1"/>
      <c r="D2822" s="1"/>
      <c r="E2822" s="1"/>
      <c r="F2822" s="1"/>
      <c r="G2822" s="1"/>
      <c r="H2822" s="1"/>
    </row>
    <row r="2823" spans="3:8" x14ac:dyDescent="0.2">
      <c r="C2823" s="1"/>
      <c r="D2823" s="1"/>
      <c r="E2823" s="1"/>
      <c r="F2823" s="1"/>
      <c r="G2823" s="1"/>
      <c r="H2823" s="1"/>
    </row>
    <row r="2824" spans="3:8" x14ac:dyDescent="0.2">
      <c r="C2824" s="1"/>
      <c r="D2824" s="1"/>
      <c r="E2824" s="1"/>
      <c r="F2824" s="1"/>
      <c r="G2824" s="1"/>
      <c r="H2824" s="1"/>
    </row>
    <row r="2825" spans="3:8" x14ac:dyDescent="0.2">
      <c r="C2825" s="1"/>
      <c r="D2825" s="1"/>
      <c r="E2825" s="1"/>
      <c r="F2825" s="1"/>
      <c r="G2825" s="1"/>
      <c r="H2825" s="1"/>
    </row>
    <row r="2826" spans="3:8" x14ac:dyDescent="0.2">
      <c r="C2826" s="1"/>
      <c r="D2826" s="1"/>
      <c r="E2826" s="1"/>
      <c r="F2826" s="1"/>
      <c r="G2826" s="1"/>
      <c r="H2826" s="1"/>
    </row>
    <row r="2827" spans="3:8" x14ac:dyDescent="0.2">
      <c r="C2827" s="1"/>
      <c r="D2827" s="1"/>
      <c r="E2827" s="1"/>
      <c r="F2827" s="1"/>
      <c r="G2827" s="1"/>
      <c r="H2827" s="1"/>
    </row>
    <row r="2828" spans="3:8" x14ac:dyDescent="0.2">
      <c r="C2828" s="1"/>
      <c r="D2828" s="1"/>
      <c r="E2828" s="1"/>
      <c r="F2828" s="1"/>
      <c r="G2828" s="1"/>
      <c r="H2828" s="1"/>
    </row>
    <row r="2829" spans="3:8" x14ac:dyDescent="0.2">
      <c r="C2829" s="1"/>
      <c r="D2829" s="1"/>
      <c r="E2829" s="1"/>
      <c r="F2829" s="1"/>
      <c r="G2829" s="1"/>
      <c r="H2829" s="1"/>
    </row>
    <row r="2830" spans="3:8" x14ac:dyDescent="0.2">
      <c r="C2830" s="1"/>
      <c r="D2830" s="1"/>
      <c r="E2830" s="1"/>
      <c r="F2830" s="1"/>
      <c r="G2830" s="1"/>
      <c r="H2830" s="1"/>
    </row>
    <row r="2831" spans="3:8" x14ac:dyDescent="0.2">
      <c r="C2831" s="1"/>
      <c r="D2831" s="1"/>
      <c r="E2831" s="1"/>
      <c r="F2831" s="1"/>
      <c r="G2831" s="1"/>
      <c r="H2831" s="1"/>
    </row>
    <row r="2832" spans="3:8" x14ac:dyDescent="0.2">
      <c r="C2832" s="1"/>
      <c r="D2832" s="1"/>
      <c r="E2832" s="1"/>
      <c r="F2832" s="1"/>
      <c r="G2832" s="1"/>
      <c r="H2832" s="1"/>
    </row>
    <row r="2833" spans="3:8" x14ac:dyDescent="0.2">
      <c r="C2833" s="1"/>
      <c r="D2833" s="1"/>
      <c r="E2833" s="1"/>
      <c r="F2833" s="1"/>
      <c r="G2833" s="1"/>
      <c r="H2833" s="1"/>
    </row>
    <row r="2834" spans="3:8" x14ac:dyDescent="0.2">
      <c r="C2834" s="1"/>
      <c r="D2834" s="1"/>
      <c r="E2834" s="1"/>
      <c r="F2834" s="1"/>
      <c r="G2834" s="1"/>
      <c r="H2834" s="1"/>
    </row>
    <row r="2835" spans="3:8" x14ac:dyDescent="0.2">
      <c r="C2835" s="1"/>
      <c r="D2835" s="1"/>
      <c r="E2835" s="1"/>
      <c r="F2835" s="1"/>
      <c r="G2835" s="1"/>
      <c r="H2835" s="1"/>
    </row>
    <row r="2836" spans="3:8" x14ac:dyDescent="0.2">
      <c r="C2836" s="1"/>
      <c r="D2836" s="1"/>
      <c r="E2836" s="1"/>
      <c r="F2836" s="1"/>
      <c r="G2836" s="1"/>
      <c r="H2836" s="1"/>
    </row>
    <row r="2837" spans="3:8" x14ac:dyDescent="0.2">
      <c r="C2837" s="1"/>
      <c r="D2837" s="1"/>
      <c r="E2837" s="1"/>
      <c r="F2837" s="1"/>
      <c r="G2837" s="1"/>
      <c r="H2837" s="1"/>
    </row>
    <row r="2838" spans="3:8" x14ac:dyDescent="0.2">
      <c r="C2838" s="1"/>
      <c r="D2838" s="1"/>
      <c r="E2838" s="1"/>
      <c r="F2838" s="1"/>
      <c r="G2838" s="1"/>
      <c r="H2838" s="1"/>
    </row>
    <row r="2839" spans="3:8" x14ac:dyDescent="0.2">
      <c r="C2839" s="1"/>
      <c r="D2839" s="1"/>
      <c r="E2839" s="1"/>
      <c r="F2839" s="1"/>
      <c r="G2839" s="1"/>
      <c r="H2839" s="1"/>
    </row>
    <row r="2840" spans="3:8" x14ac:dyDescent="0.2">
      <c r="C2840" s="1"/>
      <c r="D2840" s="1"/>
      <c r="E2840" s="1"/>
      <c r="F2840" s="1"/>
      <c r="G2840" s="1"/>
      <c r="H2840" s="1"/>
    </row>
    <row r="2841" spans="3:8" x14ac:dyDescent="0.2">
      <c r="C2841" s="1"/>
      <c r="D2841" s="1"/>
      <c r="E2841" s="1"/>
      <c r="F2841" s="1"/>
      <c r="G2841" s="1"/>
      <c r="H2841" s="1"/>
    </row>
    <row r="2842" spans="3:8" x14ac:dyDescent="0.2">
      <c r="C2842" s="1"/>
      <c r="D2842" s="1"/>
      <c r="E2842" s="1"/>
      <c r="F2842" s="1"/>
      <c r="G2842" s="1"/>
      <c r="H2842" s="1"/>
    </row>
    <row r="2843" spans="3:8" x14ac:dyDescent="0.2">
      <c r="C2843" s="1"/>
      <c r="D2843" s="1"/>
      <c r="E2843" s="1"/>
      <c r="F2843" s="1"/>
      <c r="G2843" s="1"/>
      <c r="H2843" s="1"/>
    </row>
    <row r="2844" spans="3:8" x14ac:dyDescent="0.2">
      <c r="C2844" s="1"/>
      <c r="D2844" s="1"/>
      <c r="E2844" s="1"/>
      <c r="F2844" s="1"/>
      <c r="G2844" s="1"/>
      <c r="H2844" s="1"/>
    </row>
    <row r="2845" spans="3:8" x14ac:dyDescent="0.2">
      <c r="C2845" s="1"/>
      <c r="D2845" s="1"/>
      <c r="E2845" s="1"/>
      <c r="F2845" s="1"/>
      <c r="G2845" s="1"/>
      <c r="H2845" s="1"/>
    </row>
    <row r="2846" spans="3:8" x14ac:dyDescent="0.2">
      <c r="C2846" s="1"/>
      <c r="D2846" s="1"/>
      <c r="E2846" s="1"/>
      <c r="F2846" s="1"/>
      <c r="G2846" s="1"/>
      <c r="H2846" s="1"/>
    </row>
    <row r="2847" spans="3:8" x14ac:dyDescent="0.2">
      <c r="C2847" s="1"/>
      <c r="D2847" s="1"/>
      <c r="E2847" s="1"/>
      <c r="F2847" s="1"/>
      <c r="G2847" s="1"/>
      <c r="H2847" s="1"/>
    </row>
  </sheetData>
  <sheetProtection algorithmName="SHA-512" hashValue="sV3RzBo5P3IHtC7GPYwKA3XdfR6SOWcLYuwTrzydAgPbIsn/79o9mNS8+LdBS1JjoFeVLUR/hOIh+hmZioWF/g==" saltValue="N27oWYWCp/ySi0IeYZRinA==" spinCount="100000" sheet="1" objects="1" scenarios="1" autoFilter="0"/>
  <autoFilter ref="L18:L119"/>
  <mergeCells count="237">
    <mergeCell ref="D42:E42"/>
    <mergeCell ref="F42:G42"/>
    <mergeCell ref="H42:I42"/>
    <mergeCell ref="D43:E43"/>
    <mergeCell ref="F43:G43"/>
    <mergeCell ref="H43:I43"/>
    <mergeCell ref="D44:E44"/>
    <mergeCell ref="F44:G44"/>
    <mergeCell ref="H44:I44"/>
    <mergeCell ref="D92:I92"/>
    <mergeCell ref="D90:E90"/>
    <mergeCell ref="F90:G90"/>
    <mergeCell ref="H90:I90"/>
    <mergeCell ref="D91:E91"/>
    <mergeCell ref="F91:G91"/>
    <mergeCell ref="H91:I91"/>
    <mergeCell ref="D100:I100"/>
    <mergeCell ref="D98:E98"/>
    <mergeCell ref="F98:G98"/>
    <mergeCell ref="H98:I98"/>
    <mergeCell ref="D99:E99"/>
    <mergeCell ref="F99:G99"/>
    <mergeCell ref="H99:I99"/>
    <mergeCell ref="F94:G94"/>
    <mergeCell ref="H94:I94"/>
    <mergeCell ref="F95:G95"/>
    <mergeCell ref="H95:I95"/>
    <mergeCell ref="D96:E96"/>
    <mergeCell ref="F96:G96"/>
    <mergeCell ref="H96:I96"/>
    <mergeCell ref="D97:E97"/>
    <mergeCell ref="F97:G97"/>
    <mergeCell ref="H97:I97"/>
    <mergeCell ref="F86:G86"/>
    <mergeCell ref="H86:I86"/>
    <mergeCell ref="F87:G87"/>
    <mergeCell ref="H87:I87"/>
    <mergeCell ref="D88:E88"/>
    <mergeCell ref="F88:G88"/>
    <mergeCell ref="H88:I88"/>
    <mergeCell ref="D89:E89"/>
    <mergeCell ref="F89:G89"/>
    <mergeCell ref="H89:I89"/>
    <mergeCell ref="D80:E80"/>
    <mergeCell ref="F80:G80"/>
    <mergeCell ref="H80:I80"/>
    <mergeCell ref="D81:E81"/>
    <mergeCell ref="F81:G81"/>
    <mergeCell ref="H81:I81"/>
    <mergeCell ref="D84:I84"/>
    <mergeCell ref="D82:E82"/>
    <mergeCell ref="F82:G82"/>
    <mergeCell ref="H82:I82"/>
    <mergeCell ref="D83:E83"/>
    <mergeCell ref="F83:G83"/>
    <mergeCell ref="H83:I83"/>
    <mergeCell ref="D39:E39"/>
    <mergeCell ref="F39:G39"/>
    <mergeCell ref="H39:I39"/>
    <mergeCell ref="D40:E40"/>
    <mergeCell ref="F40:G40"/>
    <mergeCell ref="H40:I40"/>
    <mergeCell ref="F78:G78"/>
    <mergeCell ref="H78:I78"/>
    <mergeCell ref="F79:G79"/>
    <mergeCell ref="H79:I79"/>
    <mergeCell ref="F46:G46"/>
    <mergeCell ref="H46:I46"/>
    <mergeCell ref="F47:G47"/>
    <mergeCell ref="H47:I47"/>
    <mergeCell ref="F51:G51"/>
    <mergeCell ref="H51:I51"/>
    <mergeCell ref="H56:I56"/>
    <mergeCell ref="H59:I59"/>
    <mergeCell ref="H64:I64"/>
    <mergeCell ref="D65:E65"/>
    <mergeCell ref="F65:G65"/>
    <mergeCell ref="H65:I65"/>
    <mergeCell ref="D66:E66"/>
    <mergeCell ref="F66:G66"/>
    <mergeCell ref="H35:I35"/>
    <mergeCell ref="D36:E36"/>
    <mergeCell ref="F36:G36"/>
    <mergeCell ref="H36:I36"/>
    <mergeCell ref="D37:E37"/>
    <mergeCell ref="F37:G37"/>
    <mergeCell ref="H37:I37"/>
    <mergeCell ref="D38:E38"/>
    <mergeCell ref="F38:G38"/>
    <mergeCell ref="H38:I38"/>
    <mergeCell ref="D35:E35"/>
    <mergeCell ref="F35:G35"/>
    <mergeCell ref="D24:E24"/>
    <mergeCell ref="F24:G24"/>
    <mergeCell ref="H24:I24"/>
    <mergeCell ref="D25:E25"/>
    <mergeCell ref="F25:G25"/>
    <mergeCell ref="H25:I25"/>
    <mergeCell ref="D28:E28"/>
    <mergeCell ref="F28:G28"/>
    <mergeCell ref="H28:I28"/>
    <mergeCell ref="D26:E26"/>
    <mergeCell ref="F26:G26"/>
    <mergeCell ref="H26:I26"/>
    <mergeCell ref="D27:E27"/>
    <mergeCell ref="F27:G27"/>
    <mergeCell ref="H27:I27"/>
    <mergeCell ref="D29:E29"/>
    <mergeCell ref="F29:G29"/>
    <mergeCell ref="H29:I29"/>
    <mergeCell ref="D30:E30"/>
    <mergeCell ref="F30:G30"/>
    <mergeCell ref="D57:E57"/>
    <mergeCell ref="F57:G57"/>
    <mergeCell ref="H57:I57"/>
    <mergeCell ref="D58:E58"/>
    <mergeCell ref="F58:G58"/>
    <mergeCell ref="H58:I58"/>
    <mergeCell ref="D48:E48"/>
    <mergeCell ref="F48:G48"/>
    <mergeCell ref="H48:I48"/>
    <mergeCell ref="D49:E49"/>
    <mergeCell ref="F49:G49"/>
    <mergeCell ref="H49:I49"/>
    <mergeCell ref="D50:E50"/>
    <mergeCell ref="D52:I52"/>
    <mergeCell ref="D56:E56"/>
    <mergeCell ref="F56:G56"/>
    <mergeCell ref="F50:G50"/>
    <mergeCell ref="H50:I50"/>
    <mergeCell ref="D51:E51"/>
    <mergeCell ref="H66:I66"/>
    <mergeCell ref="F62:G62"/>
    <mergeCell ref="G119:I119"/>
    <mergeCell ref="E119:F119"/>
    <mergeCell ref="F71:G71"/>
    <mergeCell ref="H71:I71"/>
    <mergeCell ref="D76:I76"/>
    <mergeCell ref="D75:E75"/>
    <mergeCell ref="F75:G75"/>
    <mergeCell ref="H75:I75"/>
    <mergeCell ref="H62:I62"/>
    <mergeCell ref="F63:G63"/>
    <mergeCell ref="H63:I63"/>
    <mergeCell ref="D68:I68"/>
    <mergeCell ref="D72:E72"/>
    <mergeCell ref="F72:G72"/>
    <mergeCell ref="D67:E67"/>
    <mergeCell ref="F67:G67"/>
    <mergeCell ref="H67:I67"/>
    <mergeCell ref="H72:I72"/>
    <mergeCell ref="D73:E73"/>
    <mergeCell ref="F73:G73"/>
    <mergeCell ref="H73:I73"/>
    <mergeCell ref="D74:E74"/>
    <mergeCell ref="F74:G74"/>
    <mergeCell ref="H74:I74"/>
    <mergeCell ref="B1:H1"/>
    <mergeCell ref="F10:G10"/>
    <mergeCell ref="H10:I10"/>
    <mergeCell ref="F12:G12"/>
    <mergeCell ref="H12:I12"/>
    <mergeCell ref="D10:E10"/>
    <mergeCell ref="D15:E15"/>
    <mergeCell ref="D14:E14"/>
    <mergeCell ref="F13:G13"/>
    <mergeCell ref="H13:I13"/>
    <mergeCell ref="F14:G14"/>
    <mergeCell ref="F15:G15"/>
    <mergeCell ref="H15:I15"/>
    <mergeCell ref="H14:I14"/>
    <mergeCell ref="F32:G32"/>
    <mergeCell ref="H32:I32"/>
    <mergeCell ref="D33:E33"/>
    <mergeCell ref="F33:G33"/>
    <mergeCell ref="H33:I33"/>
    <mergeCell ref="D34:E34"/>
    <mergeCell ref="F34:G34"/>
    <mergeCell ref="H34:I34"/>
    <mergeCell ref="B118:C118"/>
    <mergeCell ref="D16:I16"/>
    <mergeCell ref="D23:E23"/>
    <mergeCell ref="F23:G23"/>
    <mergeCell ref="H23:I23"/>
    <mergeCell ref="F70:G70"/>
    <mergeCell ref="H70:I70"/>
    <mergeCell ref="F54:G54"/>
    <mergeCell ref="H54:I54"/>
    <mergeCell ref="F55:G55"/>
    <mergeCell ref="H55:I55"/>
    <mergeCell ref="D60:I60"/>
    <mergeCell ref="D64:E64"/>
    <mergeCell ref="F64:G64"/>
    <mergeCell ref="D59:E59"/>
    <mergeCell ref="F59:G59"/>
    <mergeCell ref="D41:E41"/>
    <mergeCell ref="F41:G41"/>
    <mergeCell ref="H41:I41"/>
    <mergeCell ref="H30:I30"/>
    <mergeCell ref="D31:E31"/>
    <mergeCell ref="F31:G31"/>
    <mergeCell ref="H31:I31"/>
    <mergeCell ref="D32:E32"/>
    <mergeCell ref="F102:G102"/>
    <mergeCell ref="H102:I102"/>
    <mergeCell ref="F103:G103"/>
    <mergeCell ref="H103:I103"/>
    <mergeCell ref="D104:E104"/>
    <mergeCell ref="F104:G104"/>
    <mergeCell ref="H104:I104"/>
    <mergeCell ref="D105:E105"/>
    <mergeCell ref="F105:G105"/>
    <mergeCell ref="H105:I105"/>
    <mergeCell ref="D108:I108"/>
    <mergeCell ref="D106:E106"/>
    <mergeCell ref="F106:G106"/>
    <mergeCell ref="H106:I106"/>
    <mergeCell ref="D107:E107"/>
    <mergeCell ref="F107:G107"/>
    <mergeCell ref="H107:I107"/>
    <mergeCell ref="F110:G110"/>
    <mergeCell ref="H110:I110"/>
    <mergeCell ref="F111:G111"/>
    <mergeCell ref="H111:I111"/>
    <mergeCell ref="D112:E112"/>
    <mergeCell ref="F112:G112"/>
    <mergeCell ref="H112:I112"/>
    <mergeCell ref="D113:E113"/>
    <mergeCell ref="F113:G113"/>
    <mergeCell ref="H113:I113"/>
    <mergeCell ref="D116:I116"/>
    <mergeCell ref="D114:E114"/>
    <mergeCell ref="F114:G114"/>
    <mergeCell ref="H114:I114"/>
    <mergeCell ref="D115:E115"/>
    <mergeCell ref="F115:G115"/>
    <mergeCell ref="H115:I115"/>
  </mergeCells>
  <phoneticPr fontId="11" type="noConversion"/>
  <conditionalFormatting sqref="B118:C118">
    <cfRule type="expression" dxfId="0" priority="5" stopIfTrue="1">
      <formula>$B$118&lt;&gt;""</formula>
    </cfRule>
  </conditionalFormatting>
  <dataValidations count="3">
    <dataValidation type="list" allowBlank="1" showInputMessage="1" showErrorMessage="1" sqref="C15 C49:C51 C57:C59 C65:C67 C73:C75 C81:C83 C89:C91 C97:C99 C105:C107 C113:C115">
      <formula1>OFFSET(EMPRESAS,0,0,,1)</formula1>
    </dataValidation>
    <dataValidation type="list" allowBlank="1" showInputMessage="1" showErrorMessage="1" sqref="H13:I13 H47:I47 H55:I55 H63:I63 H71:I71 H79:I79 H87:I87 H95:I95 H103:I103 H111:I111">
      <formula1>OFFSET(INDICES,0,0,,1)</formula1>
    </dataValidation>
    <dataValidation type="list" allowBlank="1" showInputMessage="1" showErrorMessage="1" sqref="M13 M47 M55 M63 M71 M79 M87 M95 M103 M111">
      <formula1>"Sim,Não"</formula1>
    </dataValidation>
  </dataValidations>
  <pageMargins left="0.78740157480314965" right="0.78740157480314965" top="0.78740157480314965" bottom="0.78740157480314965" header="5.7086614173228352" footer="0.59055118110236227"/>
  <pageSetup paperSize="9" scale="76" fitToHeight="0" orientation="portrait" r:id="rId1"/>
  <headerFooter>
    <oddHeader>&amp;L_</oddHeader>
    <oddFooter>&amp;R&amp;P&amp;LPlanilha Referência.xls versão 1.10 - Desenvolvido por Caixa Econômica Federal - Conteúdo sob responsabilidade do usuário</oddFooter>
  </headerFooter>
  <drawing r:id="rId2"/>
  <legacyDrawing r:id="rId3"/>
  <oleObjects>
    <mc:AlternateContent xmlns:mc="http://schemas.openxmlformats.org/markup-compatibility/2006">
      <mc:Choice Requires="x14">
        <oleObject shapeId="5134" r:id="rId4">
          <objectPr defaultSize="0" autoPict="0" r:id="rId5">
            <anchor moveWithCells="1" sizeWithCells="1">
              <from>
                <xdr:col>1</xdr:col>
                <xdr:colOff>0</xdr:colOff>
                <xdr:row>0</xdr:row>
                <xdr:rowOff>0</xdr:rowOff>
              </from>
              <to>
                <xdr:col>2</xdr:col>
                <xdr:colOff>857250</xdr:colOff>
                <xdr:row>1</xdr:row>
                <xdr:rowOff>0</xdr:rowOff>
              </to>
            </anchor>
          </objectPr>
        </oleObject>
      </mc:Choice>
      <mc:Fallback>
        <oleObject shapeId="5134" r:id="rId4"/>
      </mc:Fallback>
    </mc:AlternateContent>
  </oleObjects>
  <mc:AlternateContent xmlns:mc="http://schemas.openxmlformats.org/markup-compatibility/2006">
    <mc:Choice Requires="x14">
      <controls>
        <mc:AlternateContent xmlns:mc="http://schemas.openxmlformats.org/markup-compatibility/2006">
          <mc:Choice Requires="x14">
            <control shapeId="5121" r:id="rId6" name="Button 1">
              <controlPr defaultSize="0" print="0" autoFill="0" autoPict="0" macro="[0]!addCotacao">
                <anchor moveWithCells="1">
                  <from>
                    <xdr:col>1</xdr:col>
                    <xdr:colOff>28575</xdr:colOff>
                    <xdr:row>1</xdr:row>
                    <xdr:rowOff>66675</xdr:rowOff>
                  </from>
                  <to>
                    <xdr:col>3</xdr:col>
                    <xdr:colOff>133350</xdr:colOff>
                    <xdr:row>3</xdr:row>
                    <xdr:rowOff>76200</xdr:rowOff>
                  </to>
                </anchor>
              </controlPr>
            </control>
          </mc:Choice>
        </mc:AlternateContent>
        <mc:AlternateContent xmlns:mc="http://schemas.openxmlformats.org/markup-compatibility/2006">
          <mc:Choice Requires="x14">
            <control shapeId="5122" r:id="rId7" name="Button 2">
              <controlPr defaultSize="0" print="0" autoFill="0" autoPict="0" macro="[0]!AddLineCotacao">
                <anchor moveWithCells="1">
                  <from>
                    <xdr:col>3</xdr:col>
                    <xdr:colOff>361950</xdr:colOff>
                    <xdr:row>1</xdr:row>
                    <xdr:rowOff>66675</xdr:rowOff>
                  </from>
                  <to>
                    <xdr:col>3</xdr:col>
                    <xdr:colOff>1543050</xdr:colOff>
                    <xdr:row>3</xdr:row>
                    <xdr:rowOff>76200</xdr:rowOff>
                  </to>
                </anchor>
              </controlPr>
            </control>
          </mc:Choice>
        </mc:AlternateContent>
        <mc:AlternateContent xmlns:mc="http://schemas.openxmlformats.org/markup-compatibility/2006">
          <mc:Choice Requires="x14">
            <control shapeId="5123" r:id="rId8" name="Button 3">
              <controlPr defaultSize="0" print="0" autoFill="0" autoPict="0" macro="[0]!DeleteLineCotacao">
                <anchor moveWithCells="1">
                  <from>
                    <xdr:col>3</xdr:col>
                    <xdr:colOff>1619250</xdr:colOff>
                    <xdr:row>1</xdr:row>
                    <xdr:rowOff>66675</xdr:rowOff>
                  </from>
                  <to>
                    <xdr:col>4</xdr:col>
                    <xdr:colOff>57150</xdr:colOff>
                    <xdr:row>3</xdr:row>
                    <xdr:rowOff>76200</xdr:rowOff>
                  </to>
                </anchor>
              </controlPr>
            </control>
          </mc:Choice>
        </mc:AlternateContent>
        <mc:AlternateContent xmlns:mc="http://schemas.openxmlformats.org/markup-compatibility/2006">
          <mc:Choice Requires="x14">
            <control shapeId="5135" r:id="rId9" name="Drop Down 15">
              <controlPr defaultSize="0" print="0" autoLine="0" autoPict="0">
                <anchor moveWithCells="1">
                  <from>
                    <xdr:col>7</xdr:col>
                    <xdr:colOff>57150</xdr:colOff>
                    <xdr:row>2</xdr:row>
                    <xdr:rowOff>19050</xdr:rowOff>
                  </from>
                  <to>
                    <xdr:col>8</xdr:col>
                    <xdr:colOff>600075</xdr:colOff>
                    <xdr:row>3</xdr:row>
                    <xdr:rowOff>66675</xdr:rowOff>
                  </to>
                </anchor>
              </controlPr>
            </control>
          </mc:Choice>
        </mc:AlternateContent>
        <mc:AlternateContent xmlns:mc="http://schemas.openxmlformats.org/markup-compatibility/2006">
          <mc:Choice Requires="x14">
            <control shapeId="5136" r:id="rId10" name="Label 16">
              <controlPr defaultSize="0" print="0" autoFill="0" autoLine="0" autoPict="0">
                <anchor moveWithCells="1" sizeWithCells="1">
                  <from>
                    <xdr:col>7</xdr:col>
                    <xdr:colOff>57150</xdr:colOff>
                    <xdr:row>0</xdr:row>
                    <xdr:rowOff>266700</xdr:rowOff>
                  </from>
                  <to>
                    <xdr:col>9</xdr:col>
                    <xdr:colOff>238125</xdr:colOff>
                    <xdr:row>1</xdr:row>
                    <xdr:rowOff>123825</xdr:rowOff>
                  </to>
                </anchor>
              </controlPr>
            </control>
          </mc:Choice>
        </mc:AlternateContent>
        <mc:AlternateContent xmlns:mc="http://schemas.openxmlformats.org/markup-compatibility/2006">
          <mc:Choice Requires="x14">
            <control shapeId="5147" r:id="rId11" name="Button 27">
              <controlPr defaultSize="0" print="0" autoFill="0" autoPict="0" macro="[0]!limparcotacoes">
                <anchor moveWithCells="1">
                  <from>
                    <xdr:col>4</xdr:col>
                    <xdr:colOff>276225</xdr:colOff>
                    <xdr:row>1</xdr:row>
                    <xdr:rowOff>66675</xdr:rowOff>
                  </from>
                  <to>
                    <xdr:col>6</xdr:col>
                    <xdr:colOff>447675</xdr:colOff>
                    <xdr:row>3</xdr:row>
                    <xdr:rowOff>76200</xdr:rowOff>
                  </to>
                </anchor>
              </controlPr>
            </control>
          </mc:Choice>
        </mc:AlternateContent>
        <mc:AlternateContent xmlns:mc="http://schemas.openxmlformats.org/markup-compatibility/2006">
          <mc:Choice Requires="x14">
            <control shapeId="5149" r:id="rId12" name="Button 29">
              <controlPr defaultSize="0" print="0" autoFill="0" autoPict="0" macro="[0]!ExportarCotacoes">
                <anchor moveWithCells="1">
                  <from>
                    <xdr:col>12</xdr:col>
                    <xdr:colOff>114300</xdr:colOff>
                    <xdr:row>0</xdr:row>
                    <xdr:rowOff>123825</xdr:rowOff>
                  </from>
                  <to>
                    <xdr:col>13</xdr:col>
                    <xdr:colOff>600075</xdr:colOff>
                    <xdr:row>1</xdr:row>
                    <xdr:rowOff>57150</xdr:rowOff>
                  </to>
                </anchor>
              </controlPr>
            </control>
          </mc:Choice>
        </mc:AlternateContent>
        <mc:AlternateContent xmlns:mc="http://schemas.openxmlformats.org/markup-compatibility/2006">
          <mc:Choice Requires="x14">
            <control shapeId="5150" r:id="rId13" name="Button 30">
              <controlPr defaultSize="0" print="0" autoFill="0" autoPict="0" macro="[0]!ImportarCotacoes">
                <anchor moveWithCells="1">
                  <from>
                    <xdr:col>12</xdr:col>
                    <xdr:colOff>114300</xdr:colOff>
                    <xdr:row>1</xdr:row>
                    <xdr:rowOff>114300</xdr:rowOff>
                  </from>
                  <to>
                    <xdr:col>13</xdr:col>
                    <xdr:colOff>600075</xdr:colOff>
                    <xdr:row>3</xdr:row>
                    <xdr:rowOff>57150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
    <pageSetUpPr fitToPage="1"/>
  </sheetPr>
  <dimension ref="A1:H17"/>
  <sheetViews>
    <sheetView workbookViewId="0">
      <selection activeCell="C27" sqref="C27"/>
    </sheetView>
  </sheetViews>
  <sheetFormatPr defaultColWidth="0" defaultRowHeight="11.25" x14ac:dyDescent="0.2"/>
  <cols>
    <col min="1" max="1" width="15.28515625" style="1" customWidth="1"/>
    <col min="2" max="2" width="44.140625" style="1" customWidth="1"/>
    <col min="3" max="3" width="13.85546875" style="1" customWidth="1"/>
    <col min="4" max="4" width="17.85546875" style="1" customWidth="1"/>
    <col min="5" max="5" width="29.85546875" style="18" customWidth="1"/>
    <col min="6" max="8" width="11" style="20" customWidth="1"/>
    <col min="9" max="16384" width="9.140625" style="1" hidden="1"/>
  </cols>
  <sheetData>
    <row r="1" spans="1:8" ht="22.5" customHeight="1" x14ac:dyDescent="0.2">
      <c r="A1" s="108" t="s">
        <v>17</v>
      </c>
      <c r="B1" s="108"/>
      <c r="C1" s="108"/>
      <c r="D1" s="108"/>
      <c r="E1" s="108"/>
      <c r="F1" s="108"/>
      <c r="G1" s="108"/>
      <c r="H1" s="108"/>
    </row>
    <row r="2" spans="1:8" x14ac:dyDescent="0.2">
      <c r="A2" s="6"/>
      <c r="B2" s="6"/>
      <c r="C2" s="6"/>
      <c r="D2" s="6"/>
      <c r="E2" s="8"/>
      <c r="F2" s="19"/>
      <c r="G2" s="19"/>
      <c r="H2" s="19"/>
    </row>
    <row r="3" spans="1:8" x14ac:dyDescent="0.2">
      <c r="A3" s="6"/>
      <c r="B3" s="6"/>
      <c r="C3" s="6"/>
      <c r="D3" s="6"/>
      <c r="E3" s="8"/>
      <c r="F3" s="19"/>
      <c r="G3" s="19"/>
      <c r="H3" s="19"/>
    </row>
    <row r="4" spans="1:8" x14ac:dyDescent="0.2">
      <c r="A4" s="6"/>
      <c r="B4" s="6"/>
      <c r="C4" s="6"/>
      <c r="D4" s="6"/>
      <c r="E4" s="8"/>
      <c r="F4" s="19"/>
      <c r="G4" s="19"/>
      <c r="H4" s="19"/>
    </row>
    <row r="5" spans="1:8" s="17" customFormat="1" x14ac:dyDescent="0.2">
      <c r="A5" s="17" t="s">
        <v>9</v>
      </c>
      <c r="B5" s="17" t="s">
        <v>8</v>
      </c>
      <c r="C5" s="17" t="s">
        <v>10</v>
      </c>
      <c r="D5" s="17" t="s">
        <v>11</v>
      </c>
      <c r="E5" s="21" t="s">
        <v>12</v>
      </c>
      <c r="F5" s="22" t="s">
        <v>15</v>
      </c>
      <c r="G5" s="22" t="s">
        <v>13</v>
      </c>
      <c r="H5" s="22" t="s">
        <v>16</v>
      </c>
    </row>
    <row r="6" spans="1:8" x14ac:dyDescent="0.2">
      <c r="A6" s="1" t="s">
        <v>6165</v>
      </c>
      <c r="D6" s="1" t="s">
        <v>10669</v>
      </c>
      <c r="E6" s="18" t="s">
        <v>14</v>
      </c>
      <c r="F6" s="20" t="s">
        <v>10670</v>
      </c>
      <c r="G6" s="20" t="s">
        <v>14</v>
      </c>
      <c r="H6" s="20" t="s">
        <v>14</v>
      </c>
    </row>
    <row r="7" spans="1:8" x14ac:dyDescent="0.2">
      <c r="A7" s="1" t="s">
        <v>6169</v>
      </c>
      <c r="D7" s="1" t="s">
        <v>10669</v>
      </c>
      <c r="E7" s="18" t="s">
        <v>14</v>
      </c>
      <c r="F7" s="20" t="s">
        <v>10670</v>
      </c>
      <c r="G7" s="20" t="s">
        <v>14</v>
      </c>
      <c r="H7" s="20" t="s">
        <v>14</v>
      </c>
    </row>
    <row r="8" spans="1:8" x14ac:dyDescent="0.2">
      <c r="A8" s="1" t="s">
        <v>15541</v>
      </c>
      <c r="D8" s="1" t="s">
        <v>15543</v>
      </c>
      <c r="E8" s="18" t="s">
        <v>14</v>
      </c>
      <c r="F8" s="20" t="s">
        <v>15544</v>
      </c>
      <c r="G8" s="20" t="s">
        <v>14</v>
      </c>
      <c r="H8" s="20" t="s">
        <v>14</v>
      </c>
    </row>
    <row r="9" spans="1:8" x14ac:dyDescent="0.2">
      <c r="A9" s="1" t="s">
        <v>15547</v>
      </c>
      <c r="D9" s="1" t="s">
        <v>15549</v>
      </c>
      <c r="E9" s="18" t="s">
        <v>14</v>
      </c>
      <c r="F9" s="20" t="s">
        <v>15544</v>
      </c>
      <c r="G9" s="20" t="s">
        <v>14</v>
      </c>
      <c r="H9" s="20" t="s">
        <v>14</v>
      </c>
    </row>
    <row r="10" spans="1:8" x14ac:dyDescent="0.2">
      <c r="A10" s="1" t="s">
        <v>15541</v>
      </c>
      <c r="D10" s="1" t="s">
        <v>15543</v>
      </c>
      <c r="E10" s="18" t="s">
        <v>14</v>
      </c>
      <c r="F10" s="20" t="s">
        <v>15544</v>
      </c>
      <c r="G10" s="20" t="s">
        <v>14</v>
      </c>
      <c r="H10" s="20" t="s">
        <v>14</v>
      </c>
    </row>
    <row r="11" spans="1:8" x14ac:dyDescent="0.2">
      <c r="A11" s="1" t="s">
        <v>15547</v>
      </c>
      <c r="D11" s="1" t="s">
        <v>15549</v>
      </c>
      <c r="E11" s="18" t="s">
        <v>14</v>
      </c>
      <c r="F11" s="20" t="s">
        <v>15544</v>
      </c>
      <c r="G11" s="20" t="s">
        <v>14</v>
      </c>
      <c r="H11" s="20" t="s">
        <v>14</v>
      </c>
    </row>
    <row r="12" spans="1:8" x14ac:dyDescent="0.2">
      <c r="A12" s="1" t="s">
        <v>15541</v>
      </c>
      <c r="D12" s="1" t="s">
        <v>15543</v>
      </c>
      <c r="E12" s="18" t="s">
        <v>14</v>
      </c>
      <c r="F12" s="20" t="s">
        <v>15544</v>
      </c>
      <c r="G12" s="20" t="s">
        <v>14</v>
      </c>
      <c r="H12" s="20" t="s">
        <v>14</v>
      </c>
    </row>
    <row r="13" spans="1:8" x14ac:dyDescent="0.2">
      <c r="A13" s="1" t="s">
        <v>6169</v>
      </c>
      <c r="D13" s="1" t="s">
        <v>15576</v>
      </c>
      <c r="E13" s="18" t="s">
        <v>14</v>
      </c>
      <c r="F13" s="20" t="s">
        <v>10670</v>
      </c>
      <c r="G13" s="20" t="s">
        <v>14</v>
      </c>
      <c r="H13" s="20" t="s">
        <v>14</v>
      </c>
    </row>
    <row r="14" spans="1:8" x14ac:dyDescent="0.2">
      <c r="A14" s="1" t="s">
        <v>6165</v>
      </c>
      <c r="D14" s="1" t="s">
        <v>15576</v>
      </c>
      <c r="E14" s="18" t="s">
        <v>14</v>
      </c>
      <c r="F14" s="20" t="s">
        <v>10670</v>
      </c>
      <c r="G14" s="20" t="s">
        <v>14</v>
      </c>
      <c r="H14" s="20" t="s">
        <v>14</v>
      </c>
    </row>
    <row r="15" spans="1:8" x14ac:dyDescent="0.2">
      <c r="A15" s="1" t="s">
        <v>15541</v>
      </c>
      <c r="D15" s="1" t="s">
        <v>15543</v>
      </c>
      <c r="E15" s="18" t="s">
        <v>14</v>
      </c>
      <c r="F15" s="20" t="s">
        <v>15544</v>
      </c>
      <c r="G15" s="20" t="s">
        <v>14</v>
      </c>
      <c r="H15" s="20" t="s">
        <v>14</v>
      </c>
    </row>
    <row r="16" spans="1:8" x14ac:dyDescent="0.2">
      <c r="A16" s="1" t="s">
        <v>6165</v>
      </c>
      <c r="D16" s="1" t="s">
        <v>15576</v>
      </c>
      <c r="E16" s="18" t="s">
        <v>14</v>
      </c>
      <c r="F16" s="20" t="s">
        <v>10670</v>
      </c>
      <c r="G16" s="20" t="s">
        <v>14</v>
      </c>
      <c r="H16" s="20" t="s">
        <v>14</v>
      </c>
    </row>
    <row r="17" spans="1:8" x14ac:dyDescent="0.2">
      <c r="A17" s="1" t="s">
        <v>15541</v>
      </c>
      <c r="D17" s="1" t="s">
        <v>15543</v>
      </c>
      <c r="E17" s="18" t="s">
        <v>14</v>
      </c>
      <c r="F17" s="20" t="s">
        <v>15544</v>
      </c>
      <c r="G17" s="20" t="s">
        <v>14</v>
      </c>
      <c r="H17" s="20" t="s">
        <v>14</v>
      </c>
    </row>
  </sheetData>
  <sheetProtection algorithmName="SHA-512" hashValue="3EXK11bo0lsLmjUMFpltyZgG1P6ZFFxkyUooX/AyQcBeTgp3KHAmtLVpmUUsw01o0bTkmPtBDmZTxjwII7Hzjg==" saltValue="WYnfC3PFtnyJKOJZE3wwCw==" spinCount="100000" sheet="1" objects="1" scenarios="1"/>
  <mergeCells count="1">
    <mergeCell ref="A1:H1"/>
  </mergeCells>
  <phoneticPr fontId="11" type="noConversion"/>
  <pageMargins left="0.78740157480314965" right="0.78740157480314965" top="0.78740157480314965" bottom="0.78740157480314965" header="0.59055118110236227" footer="0.59055118110236227"/>
  <pageSetup paperSize="9" scale="85" fitToHeight="0" orientation="landscape" horizontalDpi="300" verticalDpi="300" r:id="rId1"/>
  <headerFooter>
    <oddHeader>&amp;C&amp;14I</oddHeader>
    <oddFooter>&amp;R&amp;P&amp;LPlanilha Referência.xls versão 1.10 - Desenvolvido por Caixa Econômica Federal - Conteúdo sob responsabilidade do usuário</oddFooter>
  </headerFooter>
  <drawing r:id="rId2"/>
  <legacyDrawing r:id="rId3"/>
  <oleObjects>
    <mc:AlternateContent xmlns:mc="http://schemas.openxmlformats.org/markup-compatibility/2006">
      <mc:Choice Requires="x14">
        <oleObject shapeId="3073" r:id="rId4">
          <objectPr defaultSize="0" autoPict="0" r:id="rId5">
            <anchor moveWithCells="1" sizeWithCells="1">
              <from>
                <xdr:col>0</xdr:col>
                <xdr:colOff>0</xdr:colOff>
                <xdr:row>0</xdr:row>
                <xdr:rowOff>0</xdr:rowOff>
              </from>
              <to>
                <xdr:col>1</xdr:col>
                <xdr:colOff>323850</xdr:colOff>
                <xdr:row>1</xdr:row>
                <xdr:rowOff>0</xdr:rowOff>
              </to>
            </anchor>
          </objectPr>
        </oleObject>
      </mc:Choice>
      <mc:Fallback>
        <oleObject shapeId="3073" r:id="rId4"/>
      </mc:Fallback>
    </mc:AlternateContent>
  </oleObjec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1">
    <pageSetUpPr fitToPage="1"/>
  </sheetPr>
  <dimension ref="A1:I5"/>
  <sheetViews>
    <sheetView topLeftCell="B1" workbookViewId="0">
      <pane ySplit="5" topLeftCell="A6" activePane="bottomLeft" state="frozen"/>
      <selection sqref="A1:H1"/>
      <selection pane="bottomLeft" activeCell="D2" sqref="D2"/>
    </sheetView>
  </sheetViews>
  <sheetFormatPr defaultColWidth="0" defaultRowHeight="11.25" x14ac:dyDescent="0.2"/>
  <cols>
    <col min="1" max="1" width="0" style="1" hidden="1" customWidth="1"/>
    <col min="2" max="2" width="8.42578125" style="3" customWidth="1"/>
    <col min="3" max="3" width="9.140625" style="4" customWidth="1"/>
    <col min="4" max="4" width="78.5703125" style="2" customWidth="1"/>
    <col min="5" max="5" width="7" style="3" bestFit="1" customWidth="1"/>
    <col min="6" max="6" width="13.42578125" style="3" customWidth="1"/>
    <col min="7" max="7" width="12.85546875" style="3" customWidth="1"/>
    <col min="8" max="8" width="12.85546875" style="3" hidden="1" customWidth="1"/>
    <col min="9" max="9" width="12.85546875" style="3" customWidth="1"/>
    <col min="10" max="16384" width="9.140625" style="1" hidden="1"/>
  </cols>
  <sheetData>
    <row r="1" spans="2:9" s="6" customFormat="1" ht="22.5" customHeight="1" x14ac:dyDescent="0.2">
      <c r="B1" s="108" t="s">
        <v>7</v>
      </c>
      <c r="C1" s="108"/>
      <c r="D1" s="108"/>
      <c r="E1" s="108"/>
      <c r="F1" s="108"/>
      <c r="G1" s="108"/>
      <c r="H1" s="69"/>
      <c r="I1" s="12"/>
    </row>
    <row r="2" spans="2:9" s="6" customFormat="1" x14ac:dyDescent="0.2">
      <c r="B2" s="132" t="s">
        <v>5</v>
      </c>
      <c r="C2" s="132"/>
      <c r="D2" s="15"/>
      <c r="E2" s="12"/>
      <c r="F2" s="12"/>
      <c r="G2" s="12"/>
      <c r="H2" s="12"/>
      <c r="I2" s="12"/>
    </row>
    <row r="3" spans="2:9" s="6" customFormat="1" x14ac:dyDescent="0.2">
      <c r="B3" s="133" t="s">
        <v>6</v>
      </c>
      <c r="C3" s="133"/>
      <c r="D3" s="15"/>
      <c r="E3" s="12"/>
      <c r="F3" s="12"/>
      <c r="G3" s="12"/>
      <c r="H3" s="12"/>
      <c r="I3" s="12"/>
    </row>
    <row r="4" spans="2:9" s="6" customFormat="1" x14ac:dyDescent="0.2">
      <c r="B4" s="8" t="s">
        <v>76</v>
      </c>
      <c r="C4" s="14"/>
      <c r="D4" s="15"/>
      <c r="E4" s="12"/>
      <c r="F4" s="12"/>
      <c r="G4" s="12"/>
      <c r="H4" s="12"/>
      <c r="I4" s="12"/>
    </row>
    <row r="5" spans="2:9" s="6" customFormat="1" ht="22.5" customHeight="1" x14ac:dyDescent="0.2">
      <c r="B5" s="70" t="s">
        <v>18</v>
      </c>
      <c r="C5" s="71" t="s">
        <v>3</v>
      </c>
      <c r="D5" s="72" t="s">
        <v>4</v>
      </c>
      <c r="E5" s="70" t="s">
        <v>0</v>
      </c>
      <c r="F5" s="73" t="s">
        <v>1</v>
      </c>
      <c r="G5" s="70" t="s">
        <v>2</v>
      </c>
      <c r="H5" s="70"/>
      <c r="I5" s="70" t="s">
        <v>72</v>
      </c>
    </row>
  </sheetData>
  <sheetProtection algorithmName="SHA-512" hashValue="wcXI9uqOKcodRMzR3qgv5EW5hkX0BC32C+mVlS5+M0xZzzfRs8eVhRmmqC24OD7Z7onig7eYg1GfKQV51DKd6w==" saltValue="TfFzfOjgJ9nlIOEawWqlbA==" spinCount="100000" sheet="1" objects="1" scenarios="1"/>
  <mergeCells count="3">
    <mergeCell ref="B2:C2"/>
    <mergeCell ref="B3:C3"/>
    <mergeCell ref="B1:G1"/>
  </mergeCells>
  <phoneticPr fontId="11" type="noConversion"/>
  <dataValidations count="1">
    <dataValidation type="list" allowBlank="1" showInputMessage="1" showErrorMessage="1" prompt="Selecione a partir da lista suspensa." sqref="D4">
      <formula1>"TODOS,SOMENTE SINAPI,SOMENTE COMPOSIÇÕES SINAPI,SOMENTE INSUMOS SINAPI"</formula1>
    </dataValidation>
  </dataValidations>
  <pageMargins left="0.78740157480314965" right="0.78740157480314965" top="0.78740157480314965" bottom="0.78740157480314965" header="5.7086614173228352" footer="0.59055118110236227"/>
  <pageSetup paperSize="9" scale="61" fitToHeight="0" orientation="portrait" r:id="rId1"/>
  <headerFooter>
    <oddHeader>&amp;L_</oddHeader>
    <oddFooter>&amp;R&amp;P&amp;LPlanilha Referência.xls versão 1.10 - Desenvolvido por Caixa Econômica Federal - Conteúdo sob responsabilidade do usuário</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50" r:id="rId4" name="Button 2">
              <controlPr defaultSize="0" print="0" autoFill="0" autoPict="0" macro="[0]!Buscar.Buscar">
                <anchor moveWithCells="1">
                  <from>
                    <xdr:col>4</xdr:col>
                    <xdr:colOff>47625</xdr:colOff>
                    <xdr:row>0</xdr:row>
                    <xdr:rowOff>276225</xdr:rowOff>
                  </from>
                  <to>
                    <xdr:col>5</xdr:col>
                    <xdr:colOff>514350</xdr:colOff>
                    <xdr:row>3</xdr:row>
                    <xdr:rowOff>0</xdr:rowOff>
                  </to>
                </anchor>
              </controlPr>
            </control>
          </mc:Choice>
        </mc:AlternateContent>
        <mc:AlternateContent xmlns:mc="http://schemas.openxmlformats.org/markup-compatibility/2006">
          <mc:Choice Requires="x14">
            <control shapeId="2051" r:id="rId5" name="Button 3">
              <controlPr defaultSize="0" print="0" autoFill="0" autoPict="0" macro="[0]!verAnalitico">
                <anchor moveWithCells="1">
                  <from>
                    <xdr:col>5</xdr:col>
                    <xdr:colOff>552450</xdr:colOff>
                    <xdr:row>0</xdr:row>
                    <xdr:rowOff>276225</xdr:rowOff>
                  </from>
                  <to>
                    <xdr:col>6</xdr:col>
                    <xdr:colOff>838200</xdr:colOff>
                    <xdr:row>3</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5</vt:i4>
      </vt:variant>
      <vt:variant>
        <vt:lpstr>Intervalos nomeados</vt:lpstr>
      </vt:variant>
      <vt:variant>
        <vt:i4>6</vt:i4>
      </vt:variant>
    </vt:vector>
  </HeadingPairs>
  <TitlesOfParts>
    <vt:vector size="11" baseType="lpstr">
      <vt:lpstr>Banco</vt:lpstr>
      <vt:lpstr>Composições</vt:lpstr>
      <vt:lpstr>Cotações</vt:lpstr>
      <vt:lpstr>Relatórios</vt:lpstr>
      <vt:lpstr>Busca</vt:lpstr>
      <vt:lpstr>Composições!Area_de_impressao</vt:lpstr>
      <vt:lpstr>Cotações!Area_de_impressao</vt:lpstr>
      <vt:lpstr>Banco!Titulos_de_impressao</vt:lpstr>
      <vt:lpstr>Busca!Titulos_de_impressao</vt:lpstr>
      <vt:lpstr>Composições!Titulos_de_impressao</vt:lpstr>
      <vt:lpstr>Relatórios!Titulos_de_impressao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 Lenz Leite</dc:creator>
  <cp:lastModifiedBy>Rafael Natividade de Jesus</cp:lastModifiedBy>
  <cp:lastPrinted>2025-04-09T23:18:42Z</cp:lastPrinted>
  <dcterms:created xsi:type="dcterms:W3CDTF">1997-01-10T22:22:50Z</dcterms:created>
  <dcterms:modified xsi:type="dcterms:W3CDTF">2025-09-22T19:52:01Z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de7aacd-7cc4-4c31-9e6f-7ef306428f09_Enabled">
    <vt:lpwstr>true</vt:lpwstr>
  </property>
  <property fmtid="{D5CDD505-2E9C-101B-9397-08002B2CF9AE}" pid="3" name="MSIP_Label_fde7aacd-7cc4-4c31-9e6f-7ef306428f09_SetDate">
    <vt:lpwstr>2023-11-16T20:28:40Z</vt:lpwstr>
  </property>
  <property fmtid="{D5CDD505-2E9C-101B-9397-08002B2CF9AE}" pid="4" name="MSIP_Label_fde7aacd-7cc4-4c31-9e6f-7ef306428f09_Method">
    <vt:lpwstr>Privileged</vt:lpwstr>
  </property>
  <property fmtid="{D5CDD505-2E9C-101B-9397-08002B2CF9AE}" pid="5" name="MSIP_Label_fde7aacd-7cc4-4c31-9e6f-7ef306428f09_Name">
    <vt:lpwstr>_PUBLICO</vt:lpwstr>
  </property>
  <property fmtid="{D5CDD505-2E9C-101B-9397-08002B2CF9AE}" pid="6" name="MSIP_Label_fde7aacd-7cc4-4c31-9e6f-7ef306428f09_SiteId">
    <vt:lpwstr>ab9bba98-684a-43fb-add8-9c2bebede229</vt:lpwstr>
  </property>
  <property fmtid="{D5CDD505-2E9C-101B-9397-08002B2CF9AE}" pid="7" name="MSIP_Label_fde7aacd-7cc4-4c31-9e6f-7ef306428f09_ActionId">
    <vt:lpwstr>a87d18fd-0c68-4db9-a3a1-f824c950ea51</vt:lpwstr>
  </property>
  <property fmtid="{D5CDD505-2E9C-101B-9397-08002B2CF9AE}" pid="8" name="MSIP_Label_fde7aacd-7cc4-4c31-9e6f-7ef306428f09_ContentBits">
    <vt:lpwstr>1</vt:lpwstr>
  </property>
</Properties>
</file>